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K:\9000\9960_FL_N02_EINZM_OT_Brücke_Bäumlihof\P100_Projektschluessel\Organisation\MA-Liste\"/>
    </mc:Choice>
  </mc:AlternateContent>
  <bookViews>
    <workbookView xWindow="-15" yWindow="-15" windowWidth="28830" windowHeight="7080" tabRatio="903"/>
  </bookViews>
  <sheets>
    <sheet name="Januar 2024" sheetId="131" r:id="rId1"/>
    <sheet name="04.2022" sheetId="132" r:id="rId2"/>
    <sheet name="131.060.FWG-09.2018" sheetId="130" r:id="rId3"/>
    <sheet name="131.060.FWG-08.2018" sheetId="129" r:id="rId4"/>
    <sheet name="131.060.FWG-07.2018" sheetId="128" r:id="rId5"/>
    <sheet name="131.060.FWG-05.2018" sheetId="127" r:id="rId6"/>
    <sheet name="131.060.FWG-03.2018" sheetId="125" r:id="rId7"/>
    <sheet name="131.060.FWG-02.2018" sheetId="124" r:id="rId8"/>
    <sheet name="131.060.FWG-01.2018" sheetId="123" r:id="rId9"/>
    <sheet name="131.060.FWG-12.2017" sheetId="122" r:id="rId10"/>
    <sheet name="131.060.FWG-01.2017" sheetId="118" r:id="rId11"/>
    <sheet name="131.060.FWG-11.2016" sheetId="117" r:id="rId12"/>
    <sheet name="16 Bearbeitren" sheetId="126" r:id="rId13"/>
    <sheet name="131.060.FWG-01.2016" sheetId="113" r:id="rId14"/>
    <sheet name="131.060.FWG-10.2015" sheetId="112" r:id="rId15"/>
    <sheet name="131.060.FWG-01.2015" sheetId="106" r:id="rId16"/>
    <sheet name="131.060.FWG-12.14" sheetId="105" r:id="rId17"/>
    <sheet name="131.060.FWG-01.14" sheetId="98" r:id="rId18"/>
    <sheet name="131.060.FWG-12.13" sheetId="97" r:id="rId19"/>
    <sheet name="131.060.FWG-11.12" sheetId="88" r:id="rId20"/>
    <sheet name="131.060.FWG-10.11" sheetId="82" r:id="rId21"/>
    <sheet name="131.060.FWG-12.10" sheetId="73" r:id="rId22"/>
  </sheets>
  <externalReferences>
    <externalReference r:id="rId23"/>
  </externalReferences>
  <definedNames>
    <definedName name="_xlnm._FilterDatabase" localSheetId="1" hidden="1">'04.2022'!$A$4:$S$4</definedName>
    <definedName name="_xlnm._FilterDatabase" localSheetId="17" hidden="1">'131.060.FWG-01.14'!$A$4:$EG$150</definedName>
    <definedName name="_xlnm._FilterDatabase" localSheetId="15" hidden="1">'131.060.FWG-01.2015'!$A$4:$EJ$151</definedName>
    <definedName name="_xlnm._FilterDatabase" localSheetId="13" hidden="1">'131.060.FWG-01.2016'!$A$4:$EJ$159</definedName>
    <definedName name="_xlnm._FilterDatabase" localSheetId="10" hidden="1">'131.060.FWG-01.2017'!$A$4:$EL$155</definedName>
    <definedName name="_xlnm._FilterDatabase" localSheetId="8" hidden="1">'131.060.FWG-01.2018'!$A$4:$EL$162</definedName>
    <definedName name="_xlnm._FilterDatabase" localSheetId="7" hidden="1">'131.060.FWG-02.2018'!$A$4:$EL$163</definedName>
    <definedName name="_xlnm._FilterDatabase" localSheetId="6" hidden="1">'131.060.FWG-03.2018'!$A$4:$EP$163</definedName>
    <definedName name="_xlnm._FilterDatabase" localSheetId="5" hidden="1">'131.060.FWG-05.2018'!$A$4:$EP$164</definedName>
    <definedName name="_xlnm._FilterDatabase" localSheetId="4" hidden="1">'131.060.FWG-07.2018'!$A$4:$EP$164</definedName>
    <definedName name="_xlnm._FilterDatabase" localSheetId="3" hidden="1">'131.060.FWG-08.2018'!$A$4:$R$153</definedName>
    <definedName name="_xlnm._FilterDatabase" localSheetId="2" hidden="1">'131.060.FWG-09.2018'!$A$4:$R$155</definedName>
    <definedName name="_xlnm._FilterDatabase" localSheetId="20" hidden="1">'131.060.FWG-10.11'!$A$3:$Q$147</definedName>
    <definedName name="_xlnm._FilterDatabase" localSheetId="14" hidden="1">'131.060.FWG-10.2015'!$A$4:$EJ$158</definedName>
    <definedName name="_xlnm._FilterDatabase" localSheetId="19" hidden="1">'131.060.FWG-11.12'!$A$4:$DJ$150</definedName>
    <definedName name="_xlnm._FilterDatabase" localSheetId="11" hidden="1">'131.060.FWG-11.2016'!$A$4:$EL$156</definedName>
    <definedName name="_xlnm._FilterDatabase" localSheetId="21" hidden="1">'131.060.FWG-12.10'!$A$3:$Q$139</definedName>
    <definedName name="_xlnm._FilterDatabase" localSheetId="18" hidden="1">'131.060.FWG-12.13'!$A$4:$EG$151</definedName>
    <definedName name="_xlnm._FilterDatabase" localSheetId="16" hidden="1">'131.060.FWG-12.14'!$A$4:$EJ$148</definedName>
    <definedName name="_xlnm._FilterDatabase" localSheetId="9" hidden="1">'131.060.FWG-12.2017'!$A$4:$EL$165</definedName>
    <definedName name="_xlnm._FilterDatabase" localSheetId="12" hidden="1">'16 Bearbeitren'!$A$4:$EM$156</definedName>
    <definedName name="_xlnm._FilterDatabase" localSheetId="0" hidden="1">'Januar 2024'!$A$5:$EW$164</definedName>
    <definedName name="Berufsbezeichnung" localSheetId="1">'04.2022'!#REF!</definedName>
    <definedName name="Berufsbezeichnung" localSheetId="17">'131.060.FWG-01.14'!$DH$170:$DK$428</definedName>
    <definedName name="Berufsbezeichnung" localSheetId="15">'131.060.FWG-01.2015'!$DK$171:$DN$429</definedName>
    <definedName name="Berufsbezeichnung" localSheetId="13">'131.060.FWG-01.2016'!$DK$179:$DN$437</definedName>
    <definedName name="Berufsbezeichnung" localSheetId="10">'131.060.FWG-01.2017'!$DM$175:$DP$433</definedName>
    <definedName name="Berufsbezeichnung" localSheetId="8">'131.060.FWG-01.2018'!$DM$182:$DP$440</definedName>
    <definedName name="Berufsbezeichnung" localSheetId="7">'131.060.FWG-02.2018'!$DM$183:$DP$441</definedName>
    <definedName name="Berufsbezeichnung" localSheetId="6">'131.060.FWG-03.2018'!$DQ$183:$DT$447</definedName>
    <definedName name="Berufsbezeichnung" localSheetId="5">'131.060.FWG-05.2018'!$DQ$184:$DT$448</definedName>
    <definedName name="Berufsbezeichnung" localSheetId="4">'131.060.FWG-07.2018'!$DQ$184:$DT$448</definedName>
    <definedName name="Berufsbezeichnung" localSheetId="3">'131.060.FWG-08.2018'!$DL$182:$DO$446</definedName>
    <definedName name="Berufsbezeichnung" localSheetId="2">'131.060.FWG-09.2018'!$DL$184:$DO$448</definedName>
    <definedName name="Berufsbezeichnung" localSheetId="14">'131.060.FWG-10.2015'!$DK$178:$DN$436</definedName>
    <definedName name="Berufsbezeichnung" localSheetId="11">'131.060.FWG-11.2016'!$DM$176:$DP$434</definedName>
    <definedName name="Berufsbezeichnung" localSheetId="18">'131.060.FWG-12.13'!$DH$171:$DK$429</definedName>
    <definedName name="Berufsbezeichnung" localSheetId="16">'131.060.FWG-12.14'!$DK$168:$DN$426</definedName>
    <definedName name="Berufsbezeichnung" localSheetId="9">'131.060.FWG-12.2017'!$DM$185:$DP$443</definedName>
    <definedName name="Berufsbezeichnung" localSheetId="12">'16 Bearbeitren'!$DN$176:$DQ$434</definedName>
    <definedName name="Berufsbezeichnung" localSheetId="0">'Januar 2024'!$DO$194:$DR$458</definedName>
    <definedName name="Berufsbezeichnung">#REF!</definedName>
    <definedName name="_xlnm.Print_Area" localSheetId="1">'04.2022'!$T$1:$AE$170</definedName>
    <definedName name="_xlnm.Print_Area" localSheetId="17">'131.060.FWG-01.14'!$R$1:$AB$150</definedName>
    <definedName name="_xlnm.Print_Area" localSheetId="15">'131.060.FWG-01.2015'!$R$1:$AB$151</definedName>
    <definedName name="_xlnm.Print_Area" localSheetId="13">'131.060.FWG-01.2016'!$R$1:$AB$159</definedName>
    <definedName name="_xlnm.Print_Area" localSheetId="10">'131.060.FWG-01.2017'!$R$1:$AB$155</definedName>
    <definedName name="_xlnm.Print_Area" localSheetId="8">'131.060.FWG-01.2018'!$R$1:$AB$162</definedName>
    <definedName name="_xlnm.Print_Area" localSheetId="7">'131.060.FWG-02.2018'!$R$1:$AB$163</definedName>
    <definedName name="_xlnm.Print_Area" localSheetId="6">'131.060.FWG-03.2018'!$R$1:$AB$163</definedName>
    <definedName name="_xlnm.Print_Area" localSheetId="5">'131.060.FWG-05.2018'!$R$1:$AB$164</definedName>
    <definedName name="_xlnm.Print_Area" localSheetId="4">'131.060.FWG-07.2018'!$R$1:$AB$164</definedName>
    <definedName name="_xlnm.Print_Area" localSheetId="3">'131.060.FWG-08.2018'!$S$1:$AD$155</definedName>
    <definedName name="_xlnm.Print_Area" localSheetId="2">'131.060.FWG-09.2018'!$S$1:$AD$157</definedName>
    <definedName name="_xlnm.Print_Area" localSheetId="20">'131.060.FWG-10.11'!$R$1:$AB$147</definedName>
    <definedName name="_xlnm.Print_Area" localSheetId="14">'131.060.FWG-10.2015'!$R$1:$AB$158</definedName>
    <definedName name="_xlnm.Print_Area" localSheetId="19">'131.060.FWG-11.12'!$R$1:$AB$150</definedName>
    <definedName name="_xlnm.Print_Area" localSheetId="11">'131.060.FWG-11.2016'!$R$1:$AB$156</definedName>
    <definedName name="_xlnm.Print_Area" localSheetId="21">'131.060.FWG-12.10'!$R$1:$AB$148</definedName>
    <definedName name="_xlnm.Print_Area" localSheetId="18">'131.060.FWG-12.13'!$R$1:$AB$151</definedName>
    <definedName name="_xlnm.Print_Area" localSheetId="16">'131.060.FWG-12.14'!$R$1:$AB$148</definedName>
    <definedName name="_xlnm.Print_Area" localSheetId="9">'131.060.FWG-12.2017'!$R$1:$AB$165</definedName>
    <definedName name="_xlnm.Print_Area" localSheetId="12">'16 Bearbeitren'!$R$1:$AB$156</definedName>
    <definedName name="_xlnm.Print_Area" localSheetId="0">'Januar 2024'!$T$1:$AG$172</definedName>
    <definedName name="_xlnm.Print_Titles" localSheetId="1">'04.2022'!$T:$T,'04.2022'!$1:$4</definedName>
    <definedName name="_xlnm.Print_Titles" localSheetId="17">'131.060.FWG-01.14'!$S:$S,'131.060.FWG-01.14'!$1:$4</definedName>
    <definedName name="_xlnm.Print_Titles" localSheetId="15">'131.060.FWG-01.2015'!$S:$S,'131.060.FWG-01.2015'!$1:$4</definedName>
    <definedName name="_xlnm.Print_Titles" localSheetId="13">'131.060.FWG-01.2016'!$S:$S,'131.060.FWG-01.2016'!$1:$4</definedName>
    <definedName name="_xlnm.Print_Titles" localSheetId="10">'131.060.FWG-01.2017'!$S:$S,'131.060.FWG-01.2017'!$1:$4</definedName>
    <definedName name="_xlnm.Print_Titles" localSheetId="8">'131.060.FWG-01.2018'!$S:$S,'131.060.FWG-01.2018'!$1:$4</definedName>
    <definedName name="_xlnm.Print_Titles" localSheetId="7">'131.060.FWG-02.2018'!$S:$S,'131.060.FWG-02.2018'!$1:$4</definedName>
    <definedName name="_xlnm.Print_Titles" localSheetId="6">'131.060.FWG-03.2018'!$S:$S,'131.060.FWG-03.2018'!$1:$4</definedName>
    <definedName name="_xlnm.Print_Titles" localSheetId="5">'131.060.FWG-05.2018'!$S:$S,'131.060.FWG-05.2018'!$1:$4</definedName>
    <definedName name="_xlnm.Print_Titles" localSheetId="4">'131.060.FWG-07.2018'!$S:$S,'131.060.FWG-07.2018'!$1:$4</definedName>
    <definedName name="_xlnm.Print_Titles" localSheetId="3">'131.060.FWG-08.2018'!$S:$S,'131.060.FWG-08.2018'!$1:$3</definedName>
    <definedName name="_xlnm.Print_Titles" localSheetId="2">'131.060.FWG-09.2018'!$S:$S,'131.060.FWG-09.2018'!$1:$3</definedName>
    <definedName name="_xlnm.Print_Titles" localSheetId="20">'131.060.FWG-10.11'!$S:$S,'131.060.FWG-10.11'!$1:$4</definedName>
    <definedName name="_xlnm.Print_Titles" localSheetId="14">'131.060.FWG-10.2015'!$S:$S,'131.060.FWG-10.2015'!$1:$4</definedName>
    <definedName name="_xlnm.Print_Titles" localSheetId="19">'131.060.FWG-11.12'!$S:$S,'131.060.FWG-11.12'!$1:$4</definedName>
    <definedName name="_xlnm.Print_Titles" localSheetId="11">'131.060.FWG-11.2016'!$S:$S,'131.060.FWG-11.2016'!$1:$4</definedName>
    <definedName name="_xlnm.Print_Titles" localSheetId="21">'131.060.FWG-12.10'!$S:$S,'131.060.FWG-12.10'!$1:$4</definedName>
    <definedName name="_xlnm.Print_Titles" localSheetId="18">'131.060.FWG-12.13'!$S:$S,'131.060.FWG-12.13'!$1:$4</definedName>
    <definedName name="_xlnm.Print_Titles" localSheetId="16">'131.060.FWG-12.14'!$S:$S,'131.060.FWG-12.14'!$1:$4</definedName>
    <definedName name="_xlnm.Print_Titles" localSheetId="9">'131.060.FWG-12.2017'!$S:$S,'131.060.FWG-12.2017'!$1:$4</definedName>
    <definedName name="_xlnm.Print_Titles" localSheetId="12">'16 Bearbeitren'!$S:$S,'16 Bearbeitren'!$1:$4</definedName>
    <definedName name="_xlnm.Print_Titles" localSheetId="0">'Januar 2024'!$T:$T,'Januar 2024'!$1:$5</definedName>
    <definedName name="Funktionsbezeichnungen" localSheetId="1">'04.2022'!#REF!</definedName>
    <definedName name="Funktionsbezeichnungen" localSheetId="17">'131.060.FWG-01.14'!$DH$171:$DJ$428</definedName>
    <definedName name="Funktionsbezeichnungen" localSheetId="15">'131.060.FWG-01.2015'!$DK$172:$DM$429</definedName>
    <definedName name="Funktionsbezeichnungen" localSheetId="13">'131.060.FWG-01.2016'!$DK$180:$DM$437</definedName>
    <definedName name="Funktionsbezeichnungen" localSheetId="10">'131.060.FWG-01.2017'!$DM$176:$DO$433</definedName>
    <definedName name="Funktionsbezeichnungen" localSheetId="8">'131.060.FWG-01.2018'!$DM$183:$DO$440</definedName>
    <definedName name="Funktionsbezeichnungen" localSheetId="7">'131.060.FWG-02.2018'!$DM$184:$DO$441</definedName>
    <definedName name="Funktionsbezeichnungen" localSheetId="6">'131.060.FWG-03.2018'!$DQ$184:$DS$447</definedName>
    <definedName name="Funktionsbezeichnungen" localSheetId="5">'131.060.FWG-05.2018'!$DQ$185:$DS$448</definedName>
    <definedName name="Funktionsbezeichnungen" localSheetId="4">'131.060.FWG-07.2018'!$DQ$185:$DS$448</definedName>
    <definedName name="Funktionsbezeichnungen" localSheetId="3">'131.060.FWG-08.2018'!$DL$183:$DN$446</definedName>
    <definedName name="Funktionsbezeichnungen" localSheetId="2">'131.060.FWG-09.2018'!$DL$185:$DN$448</definedName>
    <definedName name="Funktionsbezeichnungen" localSheetId="20">'131.060.FWG-10.11'!$CA$164:$CC$421</definedName>
    <definedName name="Funktionsbezeichnungen" localSheetId="14">'131.060.FWG-10.2015'!$DK$179:$DM$436</definedName>
    <definedName name="Funktionsbezeichnungen" localSheetId="19">'131.060.FWG-11.12'!$DH$167:$DJ$424</definedName>
    <definedName name="Funktionsbezeichnungen" localSheetId="11">'131.060.FWG-11.2016'!$DM$177:$DO$434</definedName>
    <definedName name="Funktionsbezeichnungen" localSheetId="18">'131.060.FWG-12.13'!$DH$172:$DJ$429</definedName>
    <definedName name="Funktionsbezeichnungen" localSheetId="16">'131.060.FWG-12.14'!$DK$169:$DM$426</definedName>
    <definedName name="Funktionsbezeichnungen" localSheetId="9">'131.060.FWG-12.2017'!$DM$186:$DO$443</definedName>
    <definedName name="Funktionsbezeichnungen" localSheetId="12">'16 Bearbeitren'!$DN$177:$DP$434</definedName>
    <definedName name="Funktionsbezeichnungen" localSheetId="0">'Januar 2024'!$DO$195:$DQ$458</definedName>
    <definedName name="Funktionsbezeichnungen">#REF!</definedName>
    <definedName name="Kategorie" localSheetId="1">'04.2022'!#REF!</definedName>
    <definedName name="Kategorie" localSheetId="5">'131.060.FWG-05.2018'!$EX:$EY</definedName>
    <definedName name="Kategorie" localSheetId="4">'131.060.FWG-07.2018'!$EX:$EY</definedName>
    <definedName name="Kategorie" localSheetId="3">'131.060.FWG-08.2018'!$ES:$ET</definedName>
    <definedName name="Kategorie" localSheetId="2">'131.060.FWG-09.2018'!$ES:$ET</definedName>
    <definedName name="Kategorie" localSheetId="0">'Januar 2024'!$EV:$EW</definedName>
    <definedName name="Kategorie">'131.060.FWG-03.2018'!$EX:$EY</definedName>
    <definedName name="wer">'[1]05.2022'!#REF!</definedName>
    <definedName name="_xlnm.Extract" localSheetId="1">'04.2022'!#REF!</definedName>
    <definedName name="_xlnm.Extract" localSheetId="17">'131.060.FWG-01.14'!$EG$1</definedName>
    <definedName name="_xlnm.Extract" localSheetId="15">'131.060.FWG-01.2015'!$EJ$1</definedName>
    <definedName name="_xlnm.Extract" localSheetId="13">'131.060.FWG-01.2016'!$EJ$1</definedName>
    <definedName name="_xlnm.Extract" localSheetId="10">'131.060.FWG-01.2017'!$EL$1</definedName>
    <definedName name="_xlnm.Extract" localSheetId="8">'131.060.FWG-01.2018'!$EL$1</definedName>
    <definedName name="_xlnm.Extract" localSheetId="7">'131.060.FWG-02.2018'!$EL$1</definedName>
    <definedName name="_xlnm.Extract" localSheetId="6">'131.060.FWG-03.2018'!$EP$1</definedName>
    <definedName name="_xlnm.Extract" localSheetId="5">'131.060.FWG-05.2018'!$EP$1</definedName>
    <definedName name="_xlnm.Extract" localSheetId="4">'131.060.FWG-07.2018'!$EP$1</definedName>
    <definedName name="_xlnm.Extract" localSheetId="3">'131.060.FWG-08.2018'!$EK$1</definedName>
    <definedName name="_xlnm.Extract" localSheetId="2">'131.060.FWG-09.2018'!$EK$1</definedName>
    <definedName name="_xlnm.Extract" localSheetId="14">'131.060.FWG-10.2015'!$EJ$1</definedName>
    <definedName name="_xlnm.Extract" localSheetId="11">'131.060.FWG-11.2016'!$EL$1</definedName>
    <definedName name="_xlnm.Extract" localSheetId="18">'131.060.FWG-12.13'!$EG$1</definedName>
    <definedName name="_xlnm.Extract" localSheetId="16">'131.060.FWG-12.14'!$EJ$1</definedName>
    <definedName name="_xlnm.Extract" localSheetId="9">'131.060.FWG-12.2017'!$EL$1</definedName>
    <definedName name="_xlnm.Extract" localSheetId="12">'16 Bearbeitren'!$EM$1</definedName>
    <definedName name="_xlnm.Extract" localSheetId="0">'Januar 2024'!$EN$1</definedName>
  </definedNames>
  <calcPr calcId="162913"/>
</workbook>
</file>

<file path=xl/calcChain.xml><?xml version="1.0" encoding="utf-8"?>
<calcChain xmlns="http://schemas.openxmlformats.org/spreadsheetml/2006/main">
  <c r="CN162" i="131" l="1"/>
  <c r="CQ109" i="131"/>
  <c r="AB109" i="131"/>
  <c r="CP109" i="131" s="1"/>
  <c r="C109" i="131"/>
  <c r="CN109" i="131"/>
  <c r="DQ31" i="131"/>
  <c r="DL31" i="131"/>
  <c r="DK31" i="131"/>
  <c r="DH31" i="131"/>
  <c r="DG31" i="131"/>
  <c r="DE31" i="131"/>
  <c r="DD31" i="131"/>
  <c r="DB31" i="131"/>
  <c r="DA31" i="131"/>
  <c r="CY31" i="131"/>
  <c r="CX31" i="131"/>
  <c r="CV31" i="131"/>
  <c r="CU31" i="131"/>
  <c r="CR31" i="131"/>
  <c r="CQ31" i="131"/>
  <c r="CN31" i="131"/>
  <c r="AB31" i="131"/>
  <c r="CP31" i="131" s="1"/>
  <c r="CM31" i="131" l="1"/>
  <c r="CN152" i="131"/>
  <c r="CQ100" i="131" l="1"/>
  <c r="AB100" i="131"/>
  <c r="C100" i="131" s="1"/>
  <c r="CN100" i="131"/>
  <c r="CP100" i="131" l="1"/>
  <c r="AB38" i="131"/>
  <c r="CN165" i="131"/>
  <c r="C159" i="131" l="1"/>
  <c r="CN159" i="131"/>
  <c r="AB157" i="131"/>
  <c r="AB155" i="131"/>
  <c r="CN158" i="131"/>
  <c r="CQ146" i="131" l="1"/>
  <c r="AB146" i="131"/>
  <c r="C5" i="132"/>
  <c r="AB5" i="132"/>
  <c r="AB6" i="132"/>
  <c r="C6" i="132" s="1"/>
  <c r="AB7" i="132"/>
  <c r="C7" i="132" s="1"/>
  <c r="C8" i="132"/>
  <c r="AB8" i="132"/>
  <c r="C9" i="132"/>
  <c r="AB9" i="132"/>
  <c r="AB10" i="132"/>
  <c r="C10" i="132" s="1"/>
  <c r="AB11" i="132"/>
  <c r="C11" i="132" s="1"/>
  <c r="C12" i="132"/>
  <c r="AB12" i="132"/>
  <c r="C13" i="132"/>
  <c r="AB13" i="132"/>
  <c r="AB14" i="132"/>
  <c r="C14" i="132" s="1"/>
  <c r="AB15" i="132"/>
  <c r="C15" i="132" s="1"/>
  <c r="C16" i="132"/>
  <c r="AB16" i="132"/>
  <c r="C17" i="132"/>
  <c r="AB17" i="132"/>
  <c r="AB18" i="132"/>
  <c r="C18" i="132" s="1"/>
  <c r="AB19" i="132"/>
  <c r="C19" i="132" s="1"/>
  <c r="C20" i="132"/>
  <c r="AB20" i="132"/>
  <c r="C21" i="132"/>
  <c r="AB21" i="132"/>
  <c r="AB22" i="132"/>
  <c r="C22" i="132" s="1"/>
  <c r="AB23" i="132"/>
  <c r="C23" i="132" s="1"/>
  <c r="C24" i="132"/>
  <c r="AB24" i="132"/>
  <c r="C25" i="132"/>
  <c r="AB25" i="132"/>
  <c r="AB26" i="132"/>
  <c r="C26" i="132" s="1"/>
  <c r="AB27" i="132"/>
  <c r="C27" i="132" s="1"/>
  <c r="C28" i="132"/>
  <c r="AB28" i="132"/>
  <c r="C29" i="132"/>
  <c r="AB29" i="132"/>
  <c r="AB30" i="132"/>
  <c r="C30" i="132" s="1"/>
  <c r="AB31" i="132"/>
  <c r="C31" i="132" s="1"/>
  <c r="C32" i="132"/>
  <c r="AB32" i="132"/>
  <c r="C33" i="132"/>
  <c r="AB33" i="132"/>
  <c r="AB34" i="132"/>
  <c r="C34" i="132" s="1"/>
  <c r="AB35" i="132"/>
  <c r="C35" i="132" s="1"/>
  <c r="C36" i="132"/>
  <c r="AB36" i="132"/>
  <c r="C37" i="132"/>
  <c r="AB37" i="132"/>
  <c r="AB38" i="132"/>
  <c r="C38" i="132" s="1"/>
  <c r="AB39" i="132"/>
  <c r="C39" i="132" s="1"/>
  <c r="C40" i="132"/>
  <c r="AB40" i="132"/>
  <c r="C41" i="132"/>
  <c r="AB41" i="132"/>
  <c r="AB42" i="132"/>
  <c r="C42" i="132" s="1"/>
  <c r="AB43" i="132"/>
  <c r="C43" i="132" s="1"/>
  <c r="C44" i="132"/>
  <c r="AB44" i="132"/>
  <c r="C45" i="132"/>
  <c r="AB45" i="132"/>
  <c r="AB46" i="132"/>
  <c r="C46" i="132" s="1"/>
  <c r="AB47" i="132"/>
  <c r="C47" i="132" s="1"/>
  <c r="C48" i="132"/>
  <c r="AB48" i="132"/>
  <c r="C49" i="132"/>
  <c r="AB49" i="132"/>
  <c r="AB50" i="132"/>
  <c r="C50" i="132" s="1"/>
  <c r="AB51" i="132"/>
  <c r="C51" i="132" s="1"/>
  <c r="C52" i="132"/>
  <c r="AB52" i="132"/>
  <c r="C53" i="132"/>
  <c r="AB53" i="132"/>
  <c r="AB54" i="132"/>
  <c r="C54" i="132" s="1"/>
  <c r="AB55" i="132"/>
  <c r="C55" i="132" s="1"/>
  <c r="C56" i="132"/>
  <c r="AB56" i="132"/>
  <c r="C57" i="132"/>
  <c r="AB57" i="132"/>
  <c r="AB58" i="132"/>
  <c r="C58" i="132" s="1"/>
  <c r="AB59" i="132"/>
  <c r="C59" i="132" s="1"/>
  <c r="C60" i="132"/>
  <c r="AB60" i="132"/>
  <c r="C61" i="132"/>
  <c r="AB61" i="132"/>
  <c r="AB62" i="132"/>
  <c r="C62" i="132" s="1"/>
  <c r="AB63" i="132"/>
  <c r="C63" i="132" s="1"/>
  <c r="C64" i="132"/>
  <c r="AB64" i="132"/>
  <c r="C65" i="132"/>
  <c r="AB65" i="132"/>
  <c r="AB66" i="132"/>
  <c r="C66" i="132" s="1"/>
  <c r="AB67" i="132"/>
  <c r="C67" i="132" s="1"/>
  <c r="C68" i="132"/>
  <c r="AB68" i="132"/>
  <c r="C69" i="132"/>
  <c r="AB69" i="132"/>
  <c r="AB70" i="132"/>
  <c r="C70" i="132" s="1"/>
  <c r="AB71" i="132"/>
  <c r="C71" i="132" s="1"/>
  <c r="C72" i="132"/>
  <c r="AB72" i="132"/>
  <c r="C73" i="132"/>
  <c r="AB73" i="132"/>
  <c r="AB74" i="132"/>
  <c r="C74" i="132" s="1"/>
  <c r="AB75" i="132"/>
  <c r="C75" i="132" s="1"/>
  <c r="C76" i="132"/>
  <c r="AB76" i="132"/>
  <c r="C77" i="132"/>
  <c r="AB77" i="132"/>
  <c r="AB78" i="132"/>
  <c r="C78" i="132" s="1"/>
  <c r="AB79" i="132"/>
  <c r="C79" i="132" s="1"/>
  <c r="C80" i="132"/>
  <c r="AB80" i="132"/>
  <c r="C81" i="132"/>
  <c r="AB81" i="132"/>
  <c r="AB82" i="132"/>
  <c r="C82" i="132" s="1"/>
  <c r="AB83" i="132"/>
  <c r="C83" i="132" s="1"/>
  <c r="C84" i="132"/>
  <c r="AB84" i="132"/>
  <c r="C85" i="132"/>
  <c r="AB85" i="132"/>
  <c r="AB86" i="132"/>
  <c r="C86" i="132" s="1"/>
  <c r="AB87" i="132"/>
  <c r="C87" i="132" s="1"/>
  <c r="C88" i="132"/>
  <c r="AB88" i="132"/>
  <c r="C89" i="132"/>
  <c r="AB89" i="132"/>
  <c r="AB90" i="132"/>
  <c r="C90" i="132" s="1"/>
  <c r="AB91" i="132"/>
  <c r="C91" i="132" s="1"/>
  <c r="C92" i="132"/>
  <c r="AB92" i="132"/>
  <c r="C93" i="132"/>
  <c r="AB93" i="132"/>
  <c r="AB94" i="132"/>
  <c r="C94" i="132" s="1"/>
  <c r="AB95" i="132"/>
  <c r="C95" i="132" s="1"/>
  <c r="C96" i="132"/>
  <c r="AB96" i="132"/>
  <c r="C97" i="132"/>
  <c r="AB97" i="132"/>
  <c r="AB98" i="132"/>
  <c r="C98" i="132" s="1"/>
  <c r="AB99" i="132"/>
  <c r="C99" i="132" s="1"/>
  <c r="C100" i="132"/>
  <c r="AB100" i="132"/>
  <c r="C101" i="132"/>
  <c r="AB101" i="132"/>
  <c r="AB102" i="132"/>
  <c r="C102" i="132" s="1"/>
  <c r="AB103" i="132"/>
  <c r="C103" i="132" s="1"/>
  <c r="C104" i="132"/>
  <c r="AB104" i="132"/>
  <c r="C105" i="132"/>
  <c r="AB105" i="132"/>
  <c r="AB106" i="132"/>
  <c r="C106" i="132" s="1"/>
  <c r="AB107" i="132"/>
  <c r="C107" i="132" s="1"/>
  <c r="C108" i="132"/>
  <c r="AB108" i="132"/>
  <c r="C109" i="132"/>
  <c r="AB109" i="132"/>
  <c r="AB110" i="132"/>
  <c r="C110" i="132" s="1"/>
  <c r="AB111" i="132"/>
  <c r="C111" i="132" s="1"/>
  <c r="C112" i="132"/>
  <c r="AB112" i="132"/>
  <c r="C113" i="132"/>
  <c r="AB113" i="132"/>
  <c r="AB114" i="132"/>
  <c r="C114" i="132" s="1"/>
  <c r="AB115" i="132"/>
  <c r="C115" i="132" s="1"/>
  <c r="C116" i="132"/>
  <c r="AB116" i="132"/>
  <c r="C117" i="132"/>
  <c r="AB117" i="132"/>
  <c r="AB118" i="132"/>
  <c r="C118" i="132" s="1"/>
  <c r="AB119" i="132"/>
  <c r="C119" i="132" s="1"/>
  <c r="C120" i="132"/>
  <c r="AB120" i="132"/>
  <c r="C121" i="132"/>
  <c r="AB121" i="132"/>
  <c r="AB122" i="132"/>
  <c r="C122" i="132" s="1"/>
  <c r="AB123" i="132"/>
  <c r="C123" i="132" s="1"/>
  <c r="C124" i="132"/>
  <c r="AB124" i="132"/>
  <c r="C125" i="132"/>
  <c r="AB125" i="132"/>
  <c r="AB126" i="132"/>
  <c r="C126" i="132" s="1"/>
  <c r="AB127" i="132"/>
  <c r="C127" i="132" s="1"/>
  <c r="C128" i="132"/>
  <c r="AB128" i="132"/>
  <c r="C129" i="132"/>
  <c r="AB129" i="132"/>
  <c r="AB130" i="132"/>
  <c r="C130" i="132" s="1"/>
  <c r="AB131" i="132"/>
  <c r="C131" i="132" s="1"/>
  <c r="C132" i="132"/>
  <c r="AB132" i="132"/>
  <c r="C133" i="132"/>
  <c r="AB133" i="132"/>
  <c r="AB134" i="132"/>
  <c r="C134" i="132" s="1"/>
  <c r="AB135" i="132"/>
  <c r="C135" i="132" s="1"/>
  <c r="C136" i="132"/>
  <c r="AB136" i="132"/>
  <c r="C137" i="132"/>
  <c r="AB137" i="132"/>
  <c r="AB138" i="132"/>
  <c r="C138" i="132" s="1"/>
  <c r="AB139" i="132"/>
  <c r="C139" i="132" s="1"/>
  <c r="C140" i="132"/>
  <c r="AB140" i="132"/>
  <c r="C141" i="132"/>
  <c r="AB141" i="132"/>
  <c r="AB142" i="132"/>
  <c r="C142" i="132" s="1"/>
  <c r="AB143" i="132"/>
  <c r="C143" i="132" s="1"/>
  <c r="C144" i="132"/>
  <c r="AB144" i="132"/>
  <c r="C145" i="132"/>
  <c r="AB145" i="132"/>
  <c r="AB146" i="132"/>
  <c r="C146" i="132" s="1"/>
  <c r="AB147" i="132"/>
  <c r="C147" i="132" s="1"/>
  <c r="C148" i="132"/>
  <c r="AB148" i="132"/>
  <c r="C149" i="132"/>
  <c r="AB149" i="132"/>
  <c r="AB150" i="132"/>
  <c r="C150" i="132" s="1"/>
  <c r="AB151" i="132"/>
  <c r="C151" i="132" s="1"/>
  <c r="C152" i="132"/>
  <c r="AB152" i="132"/>
  <c r="C153" i="132"/>
  <c r="AB153" i="132"/>
  <c r="AB154" i="132"/>
  <c r="C154" i="132" s="1"/>
  <c r="AB155" i="132"/>
  <c r="C155" i="132" s="1"/>
  <c r="C156" i="132"/>
  <c r="C157" i="132"/>
  <c r="C158" i="132"/>
  <c r="C159" i="132"/>
  <c r="C160" i="132"/>
  <c r="C161" i="132"/>
  <c r="C162" i="132"/>
  <c r="C163" i="132"/>
  <c r="C164" i="132"/>
  <c r="C165" i="132"/>
  <c r="C166" i="132"/>
  <c r="C167" i="132"/>
  <c r="C168" i="132"/>
  <c r="U170" i="132"/>
  <c r="A171" i="132"/>
  <c r="B171" i="132"/>
  <c r="D171" i="132"/>
  <c r="R171" i="132" s="1"/>
  <c r="R173" i="132" s="1"/>
  <c r="E171" i="132"/>
  <c r="F171" i="132"/>
  <c r="G171" i="132"/>
  <c r="H171" i="132"/>
  <c r="I171" i="132"/>
  <c r="J171" i="132"/>
  <c r="K171" i="132"/>
  <c r="L171" i="132"/>
  <c r="M171" i="132"/>
  <c r="N171" i="132"/>
  <c r="O171" i="132"/>
  <c r="U171" i="132"/>
  <c r="W171" i="132"/>
  <c r="W178" i="132" s="1"/>
  <c r="A172" i="132"/>
  <c r="B172" i="132"/>
  <c r="D172" i="132"/>
  <c r="E172" i="132"/>
  <c r="F172" i="132"/>
  <c r="G172" i="132"/>
  <c r="H172" i="132"/>
  <c r="I172" i="132"/>
  <c r="R172" i="132" s="1"/>
  <c r="J172" i="132"/>
  <c r="K172" i="132"/>
  <c r="L172" i="132"/>
  <c r="M172" i="132"/>
  <c r="N172" i="132"/>
  <c r="O172" i="132"/>
  <c r="U172" i="132"/>
  <c r="U178" i="132" s="1"/>
  <c r="W172" i="132"/>
  <c r="U173" i="132"/>
  <c r="W173" i="132"/>
  <c r="U174" i="132"/>
  <c r="W174" i="132"/>
  <c r="U175" i="132"/>
  <c r="W175" i="132"/>
  <c r="U176" i="132"/>
  <c r="W176" i="132"/>
  <c r="U177" i="132"/>
  <c r="W177" i="132"/>
  <c r="C172" i="132" l="1"/>
  <c r="C171" i="132"/>
  <c r="CN163" i="131"/>
  <c r="CN160" i="131" l="1"/>
  <c r="AB7" i="131" l="1"/>
  <c r="CQ150" i="131" l="1"/>
  <c r="AB150" i="131"/>
  <c r="CP150" i="131" s="1"/>
  <c r="C150" i="131" l="1"/>
  <c r="AB119" i="131" l="1"/>
  <c r="CQ101" i="131" l="1"/>
  <c r="AB101" i="131"/>
  <c r="CP101" i="131" s="1"/>
  <c r="CN101" i="131"/>
  <c r="C101" i="131" l="1"/>
  <c r="AB44" i="131"/>
  <c r="DQ153" i="131" l="1"/>
  <c r="CN153" i="131"/>
  <c r="CM153" i="131"/>
  <c r="AB153" i="131"/>
  <c r="C153" i="131" s="1"/>
  <c r="DQ78" i="131" l="1"/>
  <c r="CV78" i="131"/>
  <c r="CU78" i="131"/>
  <c r="CR78" i="131"/>
  <c r="CQ78" i="131"/>
  <c r="CN78" i="131"/>
  <c r="AB78" i="131"/>
  <c r="CP78" i="131" s="1"/>
  <c r="CM78" i="131" l="1"/>
  <c r="C78" i="131"/>
  <c r="CQ128" i="131" l="1"/>
  <c r="AB128" i="131"/>
  <c r="C128" i="131" s="1"/>
  <c r="CN128" i="131"/>
  <c r="CP128" i="131" l="1"/>
  <c r="AB6" i="131" l="1"/>
  <c r="C6" i="131" s="1"/>
  <c r="CN6" i="131"/>
  <c r="CQ6" i="131"/>
  <c r="CR6" i="131"/>
  <c r="CU6" i="131"/>
  <c r="CV6" i="131"/>
  <c r="CX6" i="131"/>
  <c r="CY6" i="131"/>
  <c r="DA6" i="131"/>
  <c r="DB6" i="131"/>
  <c r="DD6" i="131"/>
  <c r="DE6" i="131"/>
  <c r="DG6" i="131"/>
  <c r="DH6" i="131"/>
  <c r="DK6" i="131"/>
  <c r="DL6" i="131"/>
  <c r="DQ6" i="131"/>
  <c r="C7" i="131"/>
  <c r="CN7" i="131"/>
  <c r="CQ7" i="131"/>
  <c r="CR7" i="131"/>
  <c r="CU7" i="131"/>
  <c r="CV7" i="131"/>
  <c r="CX7" i="131"/>
  <c r="CY7" i="131"/>
  <c r="DA7" i="131"/>
  <c r="DB7" i="131"/>
  <c r="DD7" i="131"/>
  <c r="DE7" i="131"/>
  <c r="DG7" i="131"/>
  <c r="DH7" i="131"/>
  <c r="DK7" i="131"/>
  <c r="DL7" i="131"/>
  <c r="DQ7" i="131"/>
  <c r="AB8" i="131"/>
  <c r="CP8" i="131" s="1"/>
  <c r="CN8" i="131"/>
  <c r="CQ8" i="131"/>
  <c r="CR8" i="131"/>
  <c r="CU8" i="131"/>
  <c r="CV8" i="131"/>
  <c r="CX8" i="131"/>
  <c r="CY8" i="131"/>
  <c r="DA8" i="131"/>
  <c r="DB8" i="131"/>
  <c r="DD8" i="131"/>
  <c r="DE8" i="131"/>
  <c r="DG8" i="131"/>
  <c r="DH8" i="131"/>
  <c r="DK8" i="131"/>
  <c r="DL8" i="131"/>
  <c r="DQ8" i="131"/>
  <c r="AB9" i="131"/>
  <c r="C9" i="131" s="1"/>
  <c r="CN9" i="131"/>
  <c r="CQ9" i="131"/>
  <c r="CR9" i="131"/>
  <c r="CU9" i="131"/>
  <c r="CV9" i="131"/>
  <c r="CX9" i="131"/>
  <c r="CY9" i="131"/>
  <c r="DA9" i="131"/>
  <c r="DB9" i="131"/>
  <c r="DD9" i="131"/>
  <c r="DE9" i="131"/>
  <c r="DG9" i="131"/>
  <c r="DH9" i="131"/>
  <c r="DK9" i="131"/>
  <c r="DL9" i="131"/>
  <c r="DQ9" i="131"/>
  <c r="AB10" i="131"/>
  <c r="CP10" i="131" s="1"/>
  <c r="CN10" i="131"/>
  <c r="CQ10" i="131"/>
  <c r="CR10" i="131"/>
  <c r="CU10" i="131"/>
  <c r="CV10" i="131"/>
  <c r="CX10" i="131"/>
  <c r="CY10" i="131"/>
  <c r="DA10" i="131"/>
  <c r="DB10" i="131"/>
  <c r="DD10" i="131"/>
  <c r="DE10" i="131"/>
  <c r="DG10" i="131"/>
  <c r="DH10" i="131"/>
  <c r="DK10" i="131"/>
  <c r="DL10" i="131"/>
  <c r="DQ10" i="131"/>
  <c r="AB11" i="131"/>
  <c r="C11" i="131" s="1"/>
  <c r="CN11" i="131"/>
  <c r="CQ11" i="131"/>
  <c r="CR11" i="131"/>
  <c r="CU11" i="131"/>
  <c r="CV11" i="131"/>
  <c r="CX11" i="131"/>
  <c r="CY11" i="131"/>
  <c r="DA11" i="131"/>
  <c r="DB11" i="131"/>
  <c r="DD11" i="131"/>
  <c r="DE11" i="131"/>
  <c r="DG11" i="131"/>
  <c r="DH11" i="131"/>
  <c r="DK11" i="131"/>
  <c r="DL11" i="131"/>
  <c r="DQ11" i="131"/>
  <c r="AB12" i="131"/>
  <c r="CP12" i="131" s="1"/>
  <c r="CN12" i="131"/>
  <c r="CQ12" i="131"/>
  <c r="CR12" i="131"/>
  <c r="DG12" i="131"/>
  <c r="DH12" i="131"/>
  <c r="DK12" i="131"/>
  <c r="DL12" i="131"/>
  <c r="DQ12" i="131"/>
  <c r="AB13" i="131"/>
  <c r="C13" i="131" s="1"/>
  <c r="CN13" i="131"/>
  <c r="CQ13" i="131"/>
  <c r="CR13" i="131"/>
  <c r="CU13" i="131"/>
  <c r="CV13" i="131"/>
  <c r="DQ13" i="131"/>
  <c r="AB14" i="131"/>
  <c r="CP14" i="131" s="1"/>
  <c r="CN14" i="131"/>
  <c r="CQ14" i="131"/>
  <c r="CR14" i="131"/>
  <c r="CU14" i="131"/>
  <c r="CV14" i="131"/>
  <c r="CX14" i="131"/>
  <c r="CY14" i="131"/>
  <c r="DA14" i="131"/>
  <c r="DB14" i="131"/>
  <c r="DD14" i="131"/>
  <c r="DE14" i="131"/>
  <c r="DG14" i="131"/>
  <c r="DH14" i="131"/>
  <c r="DK14" i="131"/>
  <c r="DL14" i="131"/>
  <c r="DQ14" i="131"/>
  <c r="AB15" i="131"/>
  <c r="CP15" i="131" s="1"/>
  <c r="CN15" i="131"/>
  <c r="CQ15" i="131"/>
  <c r="CR15" i="131"/>
  <c r="CU15" i="131"/>
  <c r="CV15" i="131"/>
  <c r="CX15" i="131"/>
  <c r="CY15" i="131"/>
  <c r="DA15" i="131"/>
  <c r="DB15" i="131"/>
  <c r="DD15" i="131"/>
  <c r="DE15" i="131"/>
  <c r="DG15" i="131"/>
  <c r="DH15" i="131"/>
  <c r="DK15" i="131"/>
  <c r="DL15" i="131"/>
  <c r="DQ15" i="131"/>
  <c r="AB16" i="131"/>
  <c r="C16" i="131" s="1"/>
  <c r="CN16" i="131"/>
  <c r="CQ16" i="131"/>
  <c r="CR16" i="131"/>
  <c r="CU16" i="131"/>
  <c r="CV16" i="131"/>
  <c r="CX16" i="131"/>
  <c r="CY16" i="131"/>
  <c r="DA16" i="131"/>
  <c r="DB16" i="131"/>
  <c r="DD16" i="131"/>
  <c r="DE16" i="131"/>
  <c r="DG16" i="131"/>
  <c r="DH16" i="131"/>
  <c r="DK16" i="131"/>
  <c r="DL16" i="131"/>
  <c r="DQ16" i="131"/>
  <c r="AB17" i="131"/>
  <c r="C17" i="131" s="1"/>
  <c r="CN17" i="131"/>
  <c r="CQ17" i="131"/>
  <c r="CR17" i="131"/>
  <c r="CU17" i="131"/>
  <c r="CV17" i="131"/>
  <c r="DQ17" i="131"/>
  <c r="AB18" i="131"/>
  <c r="C18" i="131" s="1"/>
  <c r="CN18" i="131"/>
  <c r="AB19" i="131"/>
  <c r="CP19" i="131" s="1"/>
  <c r="CN19" i="131"/>
  <c r="CQ19" i="131"/>
  <c r="CR19" i="131"/>
  <c r="CU19" i="131"/>
  <c r="CV19" i="131"/>
  <c r="CX19" i="131"/>
  <c r="CY19" i="131"/>
  <c r="DQ19" i="131"/>
  <c r="AB20" i="131"/>
  <c r="C20" i="131" s="1"/>
  <c r="CN20" i="131"/>
  <c r="CQ20" i="131"/>
  <c r="CR20" i="131"/>
  <c r="CU20" i="131"/>
  <c r="CV20" i="131"/>
  <c r="CX20" i="131"/>
  <c r="CY20" i="131"/>
  <c r="DA20" i="131"/>
  <c r="DB20" i="131"/>
  <c r="DD20" i="131"/>
  <c r="DE20" i="131"/>
  <c r="DG20" i="131"/>
  <c r="DH20" i="131"/>
  <c r="DK20" i="131"/>
  <c r="DL20" i="131"/>
  <c r="DQ20" i="131"/>
  <c r="AB21" i="131"/>
  <c r="CP21" i="131" s="1"/>
  <c r="CN21" i="131"/>
  <c r="CQ21" i="131"/>
  <c r="CR21" i="131"/>
  <c r="CU21" i="131"/>
  <c r="CV21" i="131"/>
  <c r="CX21" i="131"/>
  <c r="CY21" i="131"/>
  <c r="DA21" i="131"/>
  <c r="DB21" i="131"/>
  <c r="DD21" i="131"/>
  <c r="DE21" i="131"/>
  <c r="DG21" i="131"/>
  <c r="DH21" i="131"/>
  <c r="DK21" i="131"/>
  <c r="DL21" i="131"/>
  <c r="DQ21" i="131"/>
  <c r="AB22" i="131"/>
  <c r="C22" i="131" s="1"/>
  <c r="CN22" i="131"/>
  <c r="CQ22" i="131"/>
  <c r="CR22" i="131"/>
  <c r="CU22" i="131"/>
  <c r="CV22" i="131"/>
  <c r="CX22" i="131"/>
  <c r="CY22" i="131"/>
  <c r="DA22" i="131"/>
  <c r="DB22" i="131"/>
  <c r="DD22" i="131"/>
  <c r="DE22" i="131"/>
  <c r="DG22" i="131"/>
  <c r="DH22" i="131"/>
  <c r="DK22" i="131"/>
  <c r="DL22" i="131"/>
  <c r="DQ22" i="131"/>
  <c r="AB23" i="131"/>
  <c r="CP23" i="131" s="1"/>
  <c r="CN23" i="131"/>
  <c r="CQ23" i="131"/>
  <c r="CR23" i="131"/>
  <c r="CU23" i="131"/>
  <c r="CV23" i="131"/>
  <c r="CX23" i="131"/>
  <c r="CY23" i="131"/>
  <c r="DA23" i="131"/>
  <c r="DB23" i="131"/>
  <c r="DD23" i="131"/>
  <c r="DE23" i="131"/>
  <c r="DG23" i="131"/>
  <c r="DH23" i="131"/>
  <c r="DK23" i="131"/>
  <c r="DL23" i="131"/>
  <c r="DQ23" i="131"/>
  <c r="AB24" i="131"/>
  <c r="C24" i="131" s="1"/>
  <c r="CN24" i="131"/>
  <c r="CQ24" i="131"/>
  <c r="AB25" i="131"/>
  <c r="C25" i="131" s="1"/>
  <c r="CN25" i="131"/>
  <c r="CQ25" i="131"/>
  <c r="CR25" i="131"/>
  <c r="CU25" i="131"/>
  <c r="CV25" i="131"/>
  <c r="CX25" i="131"/>
  <c r="CY25" i="131"/>
  <c r="DA25" i="131"/>
  <c r="DB25" i="131"/>
  <c r="DD25" i="131"/>
  <c r="DE25" i="131"/>
  <c r="DG25" i="131"/>
  <c r="DH25" i="131"/>
  <c r="DK25" i="131"/>
  <c r="DL25" i="131"/>
  <c r="DQ25" i="131"/>
  <c r="AB26" i="131"/>
  <c r="CP26" i="131" s="1"/>
  <c r="CN26" i="131"/>
  <c r="CQ26" i="131"/>
  <c r="CR26" i="131"/>
  <c r="CU26" i="131"/>
  <c r="CV26" i="131"/>
  <c r="CX26" i="131"/>
  <c r="CY26" i="131"/>
  <c r="DA26" i="131"/>
  <c r="DB26" i="131"/>
  <c r="DD26" i="131"/>
  <c r="DE26" i="131"/>
  <c r="DG26" i="131"/>
  <c r="DH26" i="131"/>
  <c r="DK26" i="131"/>
  <c r="DL26" i="131"/>
  <c r="DQ26" i="131"/>
  <c r="AB27" i="131"/>
  <c r="C27" i="131" s="1"/>
  <c r="CN27" i="131"/>
  <c r="CQ27" i="131"/>
  <c r="CR27" i="131"/>
  <c r="CU27" i="131"/>
  <c r="CV27" i="131"/>
  <c r="CX27" i="131"/>
  <c r="CY27" i="131"/>
  <c r="DA27" i="131"/>
  <c r="DB27" i="131"/>
  <c r="DD27" i="131"/>
  <c r="DE27" i="131"/>
  <c r="DG27" i="131"/>
  <c r="DH27" i="131"/>
  <c r="DK27" i="131"/>
  <c r="DL27" i="131"/>
  <c r="DQ27" i="131"/>
  <c r="AB28" i="131"/>
  <c r="CP28" i="131" s="1"/>
  <c r="CN28" i="131"/>
  <c r="CQ28" i="131"/>
  <c r="CR28" i="131"/>
  <c r="CU28" i="131"/>
  <c r="CV28" i="131"/>
  <c r="CX28" i="131"/>
  <c r="CY28" i="131"/>
  <c r="DA28" i="131"/>
  <c r="DB28" i="131"/>
  <c r="DD28" i="131"/>
  <c r="DE28" i="131"/>
  <c r="DG28" i="131"/>
  <c r="DH28" i="131"/>
  <c r="DK28" i="131"/>
  <c r="DL28" i="131"/>
  <c r="DQ28" i="131"/>
  <c r="AB29" i="131"/>
  <c r="CP29" i="131" s="1"/>
  <c r="CN29" i="131"/>
  <c r="CQ29" i="131"/>
  <c r="CR29" i="131"/>
  <c r="CU29" i="131"/>
  <c r="CV29" i="131"/>
  <c r="CX29" i="131"/>
  <c r="CY29" i="131"/>
  <c r="DQ29" i="131"/>
  <c r="AB30" i="131"/>
  <c r="CP30" i="131" s="1"/>
  <c r="CN30" i="131"/>
  <c r="CQ30" i="131"/>
  <c r="CR30" i="131"/>
  <c r="CU30" i="131"/>
  <c r="CV30" i="131"/>
  <c r="CX30" i="131"/>
  <c r="CY30" i="131"/>
  <c r="DA30" i="131"/>
  <c r="DB30" i="131"/>
  <c r="DD30" i="131"/>
  <c r="DE30" i="131"/>
  <c r="DG30" i="131"/>
  <c r="DH30" i="131"/>
  <c r="DK30" i="131"/>
  <c r="DL30" i="131"/>
  <c r="DQ30" i="131"/>
  <c r="AB32" i="131"/>
  <c r="C32" i="131" s="1"/>
  <c r="CN32" i="131"/>
  <c r="CQ32" i="131"/>
  <c r="CR32" i="131"/>
  <c r="CU32" i="131"/>
  <c r="CV32" i="131"/>
  <c r="CX32" i="131"/>
  <c r="CY32" i="131"/>
  <c r="DA32" i="131"/>
  <c r="DB32" i="131"/>
  <c r="DD32" i="131"/>
  <c r="DE32" i="131"/>
  <c r="DG32" i="131"/>
  <c r="DH32" i="131"/>
  <c r="DK32" i="131"/>
  <c r="DL32" i="131"/>
  <c r="DQ32" i="131"/>
  <c r="AB33" i="131"/>
  <c r="CP33" i="131" s="1"/>
  <c r="CN33" i="131"/>
  <c r="CQ33" i="131"/>
  <c r="CR33" i="131"/>
  <c r="CU33" i="131"/>
  <c r="CV33" i="131"/>
  <c r="CX33" i="131"/>
  <c r="CY33" i="131"/>
  <c r="DA33" i="131"/>
  <c r="DB33" i="131"/>
  <c r="DD33" i="131"/>
  <c r="DE33" i="131"/>
  <c r="DG33" i="131"/>
  <c r="DH33" i="131"/>
  <c r="DK33" i="131"/>
  <c r="DL33" i="131"/>
  <c r="DQ33" i="131"/>
  <c r="AB34" i="131"/>
  <c r="C34" i="131" s="1"/>
  <c r="CN34" i="131"/>
  <c r="CQ34" i="131"/>
  <c r="CR34" i="131"/>
  <c r="CU34" i="131"/>
  <c r="CV34" i="131"/>
  <c r="CX34" i="131"/>
  <c r="CY34" i="131"/>
  <c r="DA34" i="131"/>
  <c r="DB34" i="131"/>
  <c r="DD34" i="131"/>
  <c r="DE34" i="131"/>
  <c r="DG34" i="131"/>
  <c r="DH34" i="131"/>
  <c r="DK34" i="131"/>
  <c r="DL34" i="131"/>
  <c r="DQ34" i="131"/>
  <c r="AB35" i="131"/>
  <c r="CP35" i="131" s="1"/>
  <c r="CN35" i="131"/>
  <c r="CQ35" i="131"/>
  <c r="CR35" i="131"/>
  <c r="DQ35" i="131"/>
  <c r="AB36" i="131"/>
  <c r="CP36" i="131" s="1"/>
  <c r="CN36" i="131"/>
  <c r="CQ36" i="131"/>
  <c r="CR36" i="131"/>
  <c r="CU36" i="131"/>
  <c r="CV36" i="131"/>
  <c r="CX36" i="131"/>
  <c r="CY36" i="131"/>
  <c r="DA36" i="131"/>
  <c r="DB36" i="131"/>
  <c r="DD36" i="131"/>
  <c r="DE36" i="131"/>
  <c r="DG36" i="131"/>
  <c r="DH36" i="131"/>
  <c r="DK36" i="131"/>
  <c r="DL36" i="131"/>
  <c r="DQ36" i="131"/>
  <c r="AB37" i="131"/>
  <c r="CP37" i="131" s="1"/>
  <c r="CN37" i="131"/>
  <c r="CQ37" i="131"/>
  <c r="CR37" i="131"/>
  <c r="CU37" i="131"/>
  <c r="CV37" i="131"/>
  <c r="CX37" i="131"/>
  <c r="CY37" i="131"/>
  <c r="DA37" i="131"/>
  <c r="DB37" i="131"/>
  <c r="DD37" i="131"/>
  <c r="DE37" i="131"/>
  <c r="DG37" i="131"/>
  <c r="DH37" i="131"/>
  <c r="DK37" i="131"/>
  <c r="DL37" i="131"/>
  <c r="DQ37" i="131"/>
  <c r="AB39" i="131"/>
  <c r="CP39" i="131" s="1"/>
  <c r="CN39" i="131"/>
  <c r="CQ39" i="131"/>
  <c r="CR39" i="131"/>
  <c r="CU39" i="131"/>
  <c r="CV39" i="131"/>
  <c r="CX39" i="131"/>
  <c r="CY39" i="131"/>
  <c r="DA39" i="131"/>
  <c r="DB39" i="131"/>
  <c r="DD39" i="131"/>
  <c r="DE39" i="131"/>
  <c r="DG39" i="131"/>
  <c r="DH39" i="131"/>
  <c r="DK39" i="131"/>
  <c r="DL39" i="131"/>
  <c r="DQ39" i="131"/>
  <c r="AB40" i="131"/>
  <c r="C40" i="131" s="1"/>
  <c r="CN40" i="131"/>
  <c r="CQ40" i="131"/>
  <c r="CR40" i="131"/>
  <c r="CU40" i="131"/>
  <c r="CV40" i="131"/>
  <c r="CX40" i="131"/>
  <c r="CY40" i="131"/>
  <c r="DA40" i="131"/>
  <c r="DB40" i="131"/>
  <c r="DD40" i="131"/>
  <c r="DE40" i="131"/>
  <c r="DK40" i="131"/>
  <c r="DL40" i="131"/>
  <c r="DQ40" i="131"/>
  <c r="AB41" i="131"/>
  <c r="C41" i="131" s="1"/>
  <c r="CN41" i="131"/>
  <c r="CQ41" i="131"/>
  <c r="CR41" i="131"/>
  <c r="CU41" i="131"/>
  <c r="CV41" i="131"/>
  <c r="CX41" i="131"/>
  <c r="CY41" i="131"/>
  <c r="DA41" i="131"/>
  <c r="DB41" i="131"/>
  <c r="DQ41" i="131"/>
  <c r="AB42" i="131"/>
  <c r="CP42" i="131" s="1"/>
  <c r="CN42" i="131"/>
  <c r="CQ42" i="131"/>
  <c r="CR42" i="131"/>
  <c r="CU42" i="131"/>
  <c r="CV42" i="131"/>
  <c r="CX42" i="131"/>
  <c r="CY42" i="131"/>
  <c r="DA42" i="131"/>
  <c r="DB42" i="131"/>
  <c r="DD42" i="131"/>
  <c r="DE42" i="131"/>
  <c r="DG42" i="131"/>
  <c r="DH42" i="131"/>
  <c r="DK42" i="131"/>
  <c r="DL42" i="131"/>
  <c r="DQ42" i="131"/>
  <c r="AB43" i="131"/>
  <c r="CP43" i="131" s="1"/>
  <c r="CN43" i="131"/>
  <c r="CQ43" i="131"/>
  <c r="CR43" i="131"/>
  <c r="CU43" i="131"/>
  <c r="CV43" i="131"/>
  <c r="CX43" i="131"/>
  <c r="CY43" i="131"/>
  <c r="DA43" i="131"/>
  <c r="DB43" i="131"/>
  <c r="DD43" i="131"/>
  <c r="DE43" i="131"/>
  <c r="DG43" i="131"/>
  <c r="DH43" i="131"/>
  <c r="DK43" i="131"/>
  <c r="DL43" i="131"/>
  <c r="DQ43" i="131"/>
  <c r="C44" i="131"/>
  <c r="CN44" i="131"/>
  <c r="CQ44" i="131"/>
  <c r="CR44" i="131"/>
  <c r="CU44" i="131"/>
  <c r="CV44" i="131"/>
  <c r="CX44" i="131"/>
  <c r="CY44" i="131"/>
  <c r="DA44" i="131"/>
  <c r="DB44" i="131"/>
  <c r="DD44" i="131"/>
  <c r="DE44" i="131"/>
  <c r="DG44" i="131"/>
  <c r="DH44" i="131"/>
  <c r="DK44" i="131"/>
  <c r="DL44" i="131"/>
  <c r="DQ44" i="131"/>
  <c r="AB45" i="131"/>
  <c r="CP45" i="131" s="1"/>
  <c r="CN45" i="131"/>
  <c r="CQ45" i="131"/>
  <c r="CR45" i="131"/>
  <c r="CU45" i="131"/>
  <c r="CV45" i="131"/>
  <c r="CX45" i="131"/>
  <c r="CY45" i="131"/>
  <c r="DA45" i="131"/>
  <c r="DB45" i="131"/>
  <c r="DD45" i="131"/>
  <c r="DE45" i="131"/>
  <c r="DG45" i="131"/>
  <c r="DH45" i="131"/>
  <c r="DK45" i="131"/>
  <c r="DL45" i="131"/>
  <c r="DQ45" i="131"/>
  <c r="AB46" i="131"/>
  <c r="CP46" i="131" s="1"/>
  <c r="CN46" i="131"/>
  <c r="CQ46" i="131"/>
  <c r="CR46" i="131"/>
  <c r="CU46" i="131"/>
  <c r="CV46" i="131"/>
  <c r="CX46" i="131"/>
  <c r="CY46" i="131"/>
  <c r="DA46" i="131"/>
  <c r="DB46" i="131"/>
  <c r="DD46" i="131"/>
  <c r="DE46" i="131"/>
  <c r="DG46" i="131"/>
  <c r="DH46" i="131"/>
  <c r="DK46" i="131"/>
  <c r="DL46" i="131"/>
  <c r="DQ46" i="131"/>
  <c r="AB47" i="131"/>
  <c r="CP47" i="131" s="1"/>
  <c r="CN47" i="131"/>
  <c r="CQ47" i="131"/>
  <c r="CR47" i="131"/>
  <c r="CU47" i="131"/>
  <c r="CV47" i="131"/>
  <c r="CX47" i="131"/>
  <c r="CY47" i="131"/>
  <c r="DQ47" i="131"/>
  <c r="AB48" i="131"/>
  <c r="C48" i="131" s="1"/>
  <c r="CN48" i="131"/>
  <c r="CQ48" i="131"/>
  <c r="CR48" i="131"/>
  <c r="CU48" i="131"/>
  <c r="CV48" i="131"/>
  <c r="CX48" i="131"/>
  <c r="CY48" i="131"/>
  <c r="DA48" i="131"/>
  <c r="DB48" i="131"/>
  <c r="DD48" i="131"/>
  <c r="DE48" i="131"/>
  <c r="DG48" i="131"/>
  <c r="DH48" i="131"/>
  <c r="DK48" i="131"/>
  <c r="DL48" i="131"/>
  <c r="DQ48" i="131"/>
  <c r="AB49" i="131"/>
  <c r="CP49" i="131" s="1"/>
  <c r="CN49" i="131"/>
  <c r="CQ49" i="131"/>
  <c r="CR49" i="131"/>
  <c r="CU49" i="131"/>
  <c r="CV49" i="131"/>
  <c r="CX49" i="131"/>
  <c r="CY49" i="131"/>
  <c r="DQ49" i="131"/>
  <c r="AB50" i="131"/>
  <c r="C50" i="131" s="1"/>
  <c r="CN50" i="131"/>
  <c r="CQ50" i="131"/>
  <c r="CR50" i="131"/>
  <c r="CU50" i="131"/>
  <c r="CV50" i="131"/>
  <c r="CX50" i="131"/>
  <c r="CY50" i="131"/>
  <c r="DA50" i="131"/>
  <c r="DB50" i="131"/>
  <c r="DD50" i="131"/>
  <c r="DE50" i="131"/>
  <c r="DG50" i="131"/>
  <c r="DH50" i="131"/>
  <c r="DK50" i="131"/>
  <c r="DL50" i="131"/>
  <c r="DQ50" i="131"/>
  <c r="AB51" i="131"/>
  <c r="CP51" i="131" s="1"/>
  <c r="CN51" i="131"/>
  <c r="CQ51" i="131"/>
  <c r="CR51" i="131"/>
  <c r="CU51" i="131"/>
  <c r="CV51" i="131"/>
  <c r="CX51" i="131"/>
  <c r="CY51" i="131"/>
  <c r="DQ51" i="131"/>
  <c r="AB52" i="131"/>
  <c r="CP52" i="131" s="1"/>
  <c r="CN52" i="131"/>
  <c r="CQ52" i="131"/>
  <c r="CR52" i="131"/>
  <c r="CU52" i="131"/>
  <c r="CV52" i="131"/>
  <c r="CX52" i="131"/>
  <c r="CY52" i="131"/>
  <c r="DA52" i="131"/>
  <c r="DB52" i="131"/>
  <c r="DQ52" i="131"/>
  <c r="AB53" i="131"/>
  <c r="CP53" i="131" s="1"/>
  <c r="CN53" i="131"/>
  <c r="CQ53" i="131"/>
  <c r="CR53" i="131"/>
  <c r="CU53" i="131"/>
  <c r="CV53" i="131"/>
  <c r="CX53" i="131"/>
  <c r="CY53" i="131"/>
  <c r="DA53" i="131"/>
  <c r="DB53" i="131"/>
  <c r="DD53" i="131"/>
  <c r="DE53" i="131"/>
  <c r="DG53" i="131"/>
  <c r="DH53" i="131"/>
  <c r="DK53" i="131"/>
  <c r="DL53" i="131"/>
  <c r="DQ53" i="131"/>
  <c r="AB54" i="131"/>
  <c r="CP54" i="131" s="1"/>
  <c r="CN54" i="131"/>
  <c r="CQ54" i="131"/>
  <c r="CR54" i="131"/>
  <c r="DA54" i="131"/>
  <c r="DB54" i="131"/>
  <c r="DD54" i="131"/>
  <c r="DE54" i="131"/>
  <c r="DG54" i="131"/>
  <c r="DH54" i="131"/>
  <c r="DK54" i="131"/>
  <c r="DL54" i="131"/>
  <c r="DQ54" i="131"/>
  <c r="AB55" i="131"/>
  <c r="C55" i="131" s="1"/>
  <c r="CN55" i="131"/>
  <c r="CQ55" i="131"/>
  <c r="CR55" i="131"/>
  <c r="CU55" i="131"/>
  <c r="CV55" i="131"/>
  <c r="DQ55" i="131"/>
  <c r="AB56" i="131"/>
  <c r="C56" i="131" s="1"/>
  <c r="CN56" i="131"/>
  <c r="CQ56" i="131"/>
  <c r="CR56" i="131"/>
  <c r="CU56" i="131"/>
  <c r="CV56" i="131"/>
  <c r="CX56" i="131"/>
  <c r="CY56" i="131"/>
  <c r="DA56" i="131"/>
  <c r="DB56" i="131"/>
  <c r="DD56" i="131"/>
  <c r="DE56" i="131"/>
  <c r="DG56" i="131"/>
  <c r="DH56" i="131"/>
  <c r="DK56" i="131"/>
  <c r="DL56" i="131"/>
  <c r="DQ56" i="131"/>
  <c r="AB57" i="131"/>
  <c r="CP57" i="131" s="1"/>
  <c r="CN57" i="131"/>
  <c r="CQ57" i="131"/>
  <c r="CR57" i="131"/>
  <c r="CU57" i="131"/>
  <c r="CV57" i="131"/>
  <c r="DQ57" i="131"/>
  <c r="AB58" i="131"/>
  <c r="C58" i="131" s="1"/>
  <c r="CN58" i="131"/>
  <c r="CQ58" i="131"/>
  <c r="CR58" i="131"/>
  <c r="CU58" i="131"/>
  <c r="CV58" i="131"/>
  <c r="CX58" i="131"/>
  <c r="CY58" i="131"/>
  <c r="DA58" i="131"/>
  <c r="DB58" i="131"/>
  <c r="DD58" i="131"/>
  <c r="DE58" i="131"/>
  <c r="DG58" i="131"/>
  <c r="DH58" i="131"/>
  <c r="DK58" i="131"/>
  <c r="DL58" i="131"/>
  <c r="DQ58" i="131"/>
  <c r="AB59" i="131"/>
  <c r="C59" i="131" s="1"/>
  <c r="CN59" i="131"/>
  <c r="CQ59" i="131"/>
  <c r="CR59" i="131"/>
  <c r="CU59" i="131"/>
  <c r="CV59" i="131"/>
  <c r="CX59" i="131"/>
  <c r="CY59" i="131"/>
  <c r="DA59" i="131"/>
  <c r="DB59" i="131"/>
  <c r="DQ59" i="131"/>
  <c r="AB60" i="131"/>
  <c r="CP60" i="131" s="1"/>
  <c r="CN60" i="131"/>
  <c r="CQ60" i="131"/>
  <c r="CR60" i="131"/>
  <c r="CU60" i="131"/>
  <c r="CV60" i="131"/>
  <c r="CX60" i="131"/>
  <c r="CY60" i="131"/>
  <c r="DA60" i="131"/>
  <c r="DB60" i="131"/>
  <c r="DD60" i="131"/>
  <c r="DE60" i="131"/>
  <c r="DG60" i="131"/>
  <c r="DH60" i="131"/>
  <c r="DK60" i="131"/>
  <c r="DL60" i="131"/>
  <c r="DQ60" i="131"/>
  <c r="AB61" i="131"/>
  <c r="CP61" i="131" s="1"/>
  <c r="CN61" i="131"/>
  <c r="CQ61" i="131"/>
  <c r="CR61" i="131"/>
  <c r="CU61" i="131"/>
  <c r="CV61" i="131"/>
  <c r="CX61" i="131"/>
  <c r="CY61" i="131"/>
  <c r="DQ61" i="131"/>
  <c r="AB62" i="131"/>
  <c r="C62" i="131" s="1"/>
  <c r="CN62" i="131"/>
  <c r="CQ62" i="131"/>
  <c r="CR62" i="131"/>
  <c r="CU62" i="131"/>
  <c r="CV62" i="131"/>
  <c r="CX62" i="131"/>
  <c r="CY62" i="131"/>
  <c r="DA62" i="131"/>
  <c r="DB62" i="131"/>
  <c r="DD62" i="131"/>
  <c r="DE62" i="131"/>
  <c r="DG62" i="131"/>
  <c r="DH62" i="131"/>
  <c r="DK62" i="131"/>
  <c r="DL62" i="131"/>
  <c r="DQ62" i="131"/>
  <c r="AB63" i="131"/>
  <c r="CP63" i="131" s="1"/>
  <c r="CN63" i="131"/>
  <c r="CQ63" i="131"/>
  <c r="CR63" i="131"/>
  <c r="CU63" i="131"/>
  <c r="CV63" i="131"/>
  <c r="CX63" i="131"/>
  <c r="CY63" i="131"/>
  <c r="DD63" i="131"/>
  <c r="DE63" i="131"/>
  <c r="DG63" i="131"/>
  <c r="DH63" i="131"/>
  <c r="DK63" i="131"/>
  <c r="DL63" i="131"/>
  <c r="DQ63" i="131"/>
  <c r="AB64" i="131"/>
  <c r="C64" i="131" s="1"/>
  <c r="CN64" i="131"/>
  <c r="CQ64" i="131"/>
  <c r="CR64" i="131"/>
  <c r="CU64" i="131"/>
  <c r="CV64" i="131"/>
  <c r="CX64" i="131"/>
  <c r="CY64" i="131"/>
  <c r="DA64" i="131"/>
  <c r="DB64" i="131"/>
  <c r="DD64" i="131"/>
  <c r="DE64" i="131"/>
  <c r="DG64" i="131"/>
  <c r="DH64" i="131"/>
  <c r="DK64" i="131"/>
  <c r="DL64" i="131"/>
  <c r="DQ64" i="131"/>
  <c r="AB65" i="131"/>
  <c r="CP65" i="131" s="1"/>
  <c r="CN65" i="131"/>
  <c r="CQ65" i="131"/>
  <c r="CR65" i="131"/>
  <c r="CU65" i="131"/>
  <c r="CV65" i="131"/>
  <c r="CX65" i="131"/>
  <c r="CY65" i="131"/>
  <c r="DQ65" i="131"/>
  <c r="AB66" i="131"/>
  <c r="C66" i="131" s="1"/>
  <c r="CN66" i="131"/>
  <c r="CQ66" i="131"/>
  <c r="CR66" i="131"/>
  <c r="CU66" i="131"/>
  <c r="CV66" i="131"/>
  <c r="CX66" i="131"/>
  <c r="CY66" i="131"/>
  <c r="DA66" i="131"/>
  <c r="DB66" i="131"/>
  <c r="DQ66" i="131"/>
  <c r="AB67" i="131"/>
  <c r="CP67" i="131" s="1"/>
  <c r="CN67" i="131"/>
  <c r="CQ67" i="131"/>
  <c r="CR67" i="131"/>
  <c r="CU67" i="131"/>
  <c r="CV67" i="131"/>
  <c r="DQ67" i="131"/>
  <c r="AB68" i="131"/>
  <c r="C68" i="131" s="1"/>
  <c r="CN68" i="131"/>
  <c r="CQ68" i="131"/>
  <c r="CR68" i="131"/>
  <c r="CU68" i="131"/>
  <c r="CV68" i="131"/>
  <c r="CX68" i="131"/>
  <c r="CY68" i="131"/>
  <c r="DA68" i="131"/>
  <c r="DB68" i="131"/>
  <c r="DQ68" i="131"/>
  <c r="AB69" i="131"/>
  <c r="CP69" i="131" s="1"/>
  <c r="CN69" i="131"/>
  <c r="CQ69" i="131"/>
  <c r="CR69" i="131"/>
  <c r="CU69" i="131"/>
  <c r="CV69" i="131"/>
  <c r="CX69" i="131"/>
  <c r="CY69" i="131"/>
  <c r="DA69" i="131"/>
  <c r="DB69" i="131"/>
  <c r="DQ69" i="131"/>
  <c r="AB70" i="131"/>
  <c r="C70" i="131" s="1"/>
  <c r="CN70" i="131"/>
  <c r="CQ70" i="131"/>
  <c r="CR70" i="131"/>
  <c r="CU70" i="131"/>
  <c r="CV70" i="131"/>
  <c r="DQ70" i="131"/>
  <c r="AB71" i="131"/>
  <c r="CP71" i="131" s="1"/>
  <c r="CN71" i="131"/>
  <c r="CQ71" i="131"/>
  <c r="CR71" i="131"/>
  <c r="CU71" i="131"/>
  <c r="CV71" i="131"/>
  <c r="CX71" i="131"/>
  <c r="CY71" i="131"/>
  <c r="DA71" i="131"/>
  <c r="DB71" i="131"/>
  <c r="DQ71" i="131"/>
  <c r="AB72" i="131"/>
  <c r="C72" i="131" s="1"/>
  <c r="CN72" i="131"/>
  <c r="CQ72" i="131"/>
  <c r="CR72" i="131"/>
  <c r="CU72" i="131"/>
  <c r="CV72" i="131"/>
  <c r="CX72" i="131"/>
  <c r="CY72" i="131"/>
  <c r="DQ72" i="131"/>
  <c r="AB73" i="131"/>
  <c r="C73" i="131" s="1"/>
  <c r="CN73" i="131"/>
  <c r="CQ73" i="131"/>
  <c r="CR73" i="131"/>
  <c r="CU73" i="131"/>
  <c r="CV73" i="131"/>
  <c r="CX73" i="131"/>
  <c r="CY73" i="131"/>
  <c r="DA73" i="131"/>
  <c r="DB73" i="131"/>
  <c r="DQ73" i="131"/>
  <c r="AB74" i="131"/>
  <c r="CP74" i="131" s="1"/>
  <c r="CN74" i="131"/>
  <c r="CQ74" i="131"/>
  <c r="CR74" i="131"/>
  <c r="CU74" i="131"/>
  <c r="CV74" i="131"/>
  <c r="CX74" i="131"/>
  <c r="CY74" i="131"/>
  <c r="DQ74" i="131"/>
  <c r="AB75" i="131"/>
  <c r="CP75" i="131" s="1"/>
  <c r="CN75" i="131"/>
  <c r="CQ75" i="131"/>
  <c r="CR75" i="131"/>
  <c r="CU75" i="131"/>
  <c r="CV75" i="131"/>
  <c r="CX75" i="131"/>
  <c r="CY75" i="131"/>
  <c r="DQ75" i="131"/>
  <c r="AB76" i="131"/>
  <c r="CP76" i="131" s="1"/>
  <c r="CN76" i="131"/>
  <c r="CQ76" i="131"/>
  <c r="CR76" i="131"/>
  <c r="CU76" i="131"/>
  <c r="CV76" i="131"/>
  <c r="DQ76" i="131"/>
  <c r="AB77" i="131"/>
  <c r="C77" i="131" s="1"/>
  <c r="CN77" i="131"/>
  <c r="CQ77" i="131"/>
  <c r="CR77" i="131"/>
  <c r="CU77" i="131"/>
  <c r="CV77" i="131"/>
  <c r="DQ77" i="131"/>
  <c r="AB79" i="131"/>
  <c r="C79" i="131" s="1"/>
  <c r="CN79" i="131"/>
  <c r="CQ79" i="131"/>
  <c r="CR79" i="131"/>
  <c r="CU79" i="131"/>
  <c r="CV79" i="131"/>
  <c r="DQ79" i="131"/>
  <c r="AB80" i="131"/>
  <c r="C80" i="131" s="1"/>
  <c r="CN80" i="131"/>
  <c r="CQ80" i="131"/>
  <c r="AB81" i="131"/>
  <c r="C81" i="131" s="1"/>
  <c r="CN81" i="131"/>
  <c r="AB82" i="131"/>
  <c r="C82" i="131" s="1"/>
  <c r="CN82" i="131"/>
  <c r="AB83" i="131"/>
  <c r="CP83" i="131" s="1"/>
  <c r="CN83" i="131"/>
  <c r="CQ83" i="131"/>
  <c r="CR83" i="131"/>
  <c r="CU83" i="131"/>
  <c r="CV83" i="131"/>
  <c r="CX83" i="131"/>
  <c r="CY83" i="131"/>
  <c r="DQ83" i="131"/>
  <c r="AB84" i="131"/>
  <c r="CP84" i="131" s="1"/>
  <c r="CN84" i="131"/>
  <c r="CQ84" i="131"/>
  <c r="CR84" i="131"/>
  <c r="CU84" i="131"/>
  <c r="CV84" i="131"/>
  <c r="CX84" i="131"/>
  <c r="CY84" i="131"/>
  <c r="DA84" i="131"/>
  <c r="DB84" i="131"/>
  <c r="DD84" i="131"/>
  <c r="DE84" i="131"/>
  <c r="DG84" i="131"/>
  <c r="DH84" i="131"/>
  <c r="DK84" i="131"/>
  <c r="DL84" i="131"/>
  <c r="DQ84" i="131"/>
  <c r="AB85" i="131"/>
  <c r="CP85" i="131" s="1"/>
  <c r="CN85" i="131"/>
  <c r="CQ85" i="131"/>
  <c r="CR85" i="131"/>
  <c r="CU85" i="131"/>
  <c r="CV85" i="131"/>
  <c r="CX85" i="131"/>
  <c r="CY85" i="131"/>
  <c r="DA85" i="131"/>
  <c r="DB85" i="131"/>
  <c r="DD85" i="131"/>
  <c r="DE85" i="131"/>
  <c r="DG85" i="131"/>
  <c r="DH85" i="131"/>
  <c r="DK85" i="131"/>
  <c r="DL85" i="131"/>
  <c r="DQ85" i="131"/>
  <c r="AB86" i="131"/>
  <c r="CP86" i="131" s="1"/>
  <c r="CN86" i="131"/>
  <c r="CQ86" i="131"/>
  <c r="CR86" i="131"/>
  <c r="CU86" i="131"/>
  <c r="CV86" i="131"/>
  <c r="CX86" i="131"/>
  <c r="CY86" i="131"/>
  <c r="DA86" i="131"/>
  <c r="DB86" i="131"/>
  <c r="DD86" i="131"/>
  <c r="DE86" i="131"/>
  <c r="DG86" i="131"/>
  <c r="DH86" i="131"/>
  <c r="DK86" i="131"/>
  <c r="DL86" i="131"/>
  <c r="DQ86" i="131"/>
  <c r="AB87" i="131"/>
  <c r="CP87" i="131" s="1"/>
  <c r="CN87" i="131"/>
  <c r="CQ87" i="131"/>
  <c r="CR87" i="131"/>
  <c r="CU87" i="131"/>
  <c r="CV87" i="131"/>
  <c r="DQ87" i="131"/>
  <c r="AB88" i="131"/>
  <c r="C88" i="131" s="1"/>
  <c r="CN88" i="131"/>
  <c r="CQ88" i="131"/>
  <c r="CR88" i="131"/>
  <c r="CU88" i="131"/>
  <c r="CV88" i="131"/>
  <c r="CX88" i="131"/>
  <c r="CY88" i="131"/>
  <c r="DA88" i="131"/>
  <c r="DB88" i="131"/>
  <c r="DD88" i="131"/>
  <c r="DE88" i="131"/>
  <c r="DG88" i="131"/>
  <c r="DH88" i="131"/>
  <c r="DK88" i="131"/>
  <c r="DL88" i="131"/>
  <c r="DQ88" i="131"/>
  <c r="AB89" i="131"/>
  <c r="CP89" i="131" s="1"/>
  <c r="CN89" i="131"/>
  <c r="CQ89" i="131"/>
  <c r="CR89" i="131"/>
  <c r="CU89" i="131"/>
  <c r="CV89" i="131"/>
  <c r="CX89" i="131"/>
  <c r="CY89" i="131"/>
  <c r="DA89" i="131"/>
  <c r="DB89" i="131"/>
  <c r="DD89" i="131"/>
  <c r="DE89" i="131"/>
  <c r="DG89" i="131"/>
  <c r="DH89" i="131"/>
  <c r="DK89" i="131"/>
  <c r="DL89" i="131"/>
  <c r="DQ89" i="131"/>
  <c r="AB90" i="131"/>
  <c r="C90" i="131" s="1"/>
  <c r="CQ90" i="131"/>
  <c r="AB91" i="131"/>
  <c r="CP91" i="131" s="1"/>
  <c r="CN91" i="131"/>
  <c r="CQ91" i="131"/>
  <c r="CR91" i="131"/>
  <c r="CU91" i="131"/>
  <c r="CV91" i="131"/>
  <c r="CX91" i="131"/>
  <c r="CY91" i="131"/>
  <c r="DA91" i="131"/>
  <c r="DB91" i="131"/>
  <c r="DD91" i="131"/>
  <c r="DE91" i="131"/>
  <c r="DG91" i="131"/>
  <c r="DH91" i="131"/>
  <c r="DK91" i="131"/>
  <c r="DL91" i="131"/>
  <c r="DQ91" i="131"/>
  <c r="AB92" i="131"/>
  <c r="C92" i="131" s="1"/>
  <c r="CN92" i="131"/>
  <c r="CQ92" i="131"/>
  <c r="CR92" i="131"/>
  <c r="CU92" i="131"/>
  <c r="CV92" i="131"/>
  <c r="CX92" i="131"/>
  <c r="CY92" i="131"/>
  <c r="DA92" i="131"/>
  <c r="DB92" i="131"/>
  <c r="DD92" i="131"/>
  <c r="DE92" i="131"/>
  <c r="DG92" i="131"/>
  <c r="DH92" i="131"/>
  <c r="DK92" i="131"/>
  <c r="DL92" i="131"/>
  <c r="DQ92" i="131"/>
  <c r="AB93" i="131"/>
  <c r="C93" i="131" s="1"/>
  <c r="CN93" i="131"/>
  <c r="CQ93" i="131"/>
  <c r="CR93" i="131"/>
  <c r="CU93" i="131"/>
  <c r="CV93" i="131"/>
  <c r="CX93" i="131"/>
  <c r="CY93" i="131"/>
  <c r="DA93" i="131"/>
  <c r="DB93" i="131"/>
  <c r="DD93" i="131"/>
  <c r="DE93" i="131"/>
  <c r="DG93" i="131"/>
  <c r="DH93" i="131"/>
  <c r="DK93" i="131"/>
  <c r="DL93" i="131"/>
  <c r="DQ93" i="131"/>
  <c r="AB94" i="131"/>
  <c r="C94" i="131" s="1"/>
  <c r="CN94" i="131"/>
  <c r="CQ94" i="131"/>
  <c r="CR94" i="131"/>
  <c r="CU94" i="131"/>
  <c r="CV94" i="131"/>
  <c r="CX94" i="131"/>
  <c r="CY94" i="131"/>
  <c r="DA94" i="131"/>
  <c r="DB94" i="131"/>
  <c r="DD94" i="131"/>
  <c r="DE94" i="131"/>
  <c r="DG94" i="131"/>
  <c r="DH94" i="131"/>
  <c r="DK94" i="131"/>
  <c r="DL94" i="131"/>
  <c r="DQ94" i="131"/>
  <c r="AB95" i="131"/>
  <c r="CP95" i="131" s="1"/>
  <c r="CN95" i="131"/>
  <c r="CQ95" i="131"/>
  <c r="CR95" i="131"/>
  <c r="CU95" i="131"/>
  <c r="CV95" i="131"/>
  <c r="CX95" i="131"/>
  <c r="CY95" i="131"/>
  <c r="DA95" i="131"/>
  <c r="DB95" i="131"/>
  <c r="DD95" i="131"/>
  <c r="DE95" i="131"/>
  <c r="DG95" i="131"/>
  <c r="DH95" i="131"/>
  <c r="DK95" i="131"/>
  <c r="DL95" i="131"/>
  <c r="DQ95" i="131"/>
  <c r="AB96" i="131"/>
  <c r="C96" i="131" s="1"/>
  <c r="CN96" i="131"/>
  <c r="CQ96" i="131"/>
  <c r="CR96" i="131"/>
  <c r="CU96" i="131"/>
  <c r="CV96" i="131"/>
  <c r="CX96" i="131"/>
  <c r="CY96" i="131"/>
  <c r="DA96" i="131"/>
  <c r="DB96" i="131"/>
  <c r="DD96" i="131"/>
  <c r="DE96" i="131"/>
  <c r="DG96" i="131"/>
  <c r="DH96" i="131"/>
  <c r="DK96" i="131"/>
  <c r="DL96" i="131"/>
  <c r="DQ96" i="131"/>
  <c r="AB97" i="131"/>
  <c r="CP97" i="131" s="1"/>
  <c r="CN97" i="131"/>
  <c r="CQ97" i="131"/>
  <c r="CR97" i="131"/>
  <c r="CU97" i="131"/>
  <c r="CV97" i="131"/>
  <c r="DQ97" i="131"/>
  <c r="AB98" i="131"/>
  <c r="CP98" i="131" s="1"/>
  <c r="CN98" i="131"/>
  <c r="CQ98" i="131"/>
  <c r="CR98" i="131"/>
  <c r="CU98" i="131"/>
  <c r="CV98" i="131"/>
  <c r="CX98" i="131"/>
  <c r="CY98" i="131"/>
  <c r="DA98" i="131"/>
  <c r="DB98" i="131"/>
  <c r="DD98" i="131"/>
  <c r="DE98" i="131"/>
  <c r="DG98" i="131"/>
  <c r="DH98" i="131"/>
  <c r="DK98" i="131"/>
  <c r="DL98" i="131"/>
  <c r="DQ98" i="131"/>
  <c r="AB99" i="131"/>
  <c r="C99" i="131" s="1"/>
  <c r="CN99" i="131"/>
  <c r="CQ99" i="131"/>
  <c r="CR99" i="131"/>
  <c r="CU99" i="131"/>
  <c r="CV99" i="131"/>
  <c r="CX99" i="131"/>
  <c r="CY99" i="131"/>
  <c r="DA99" i="131"/>
  <c r="DB99" i="131"/>
  <c r="DD99" i="131"/>
  <c r="DE99" i="131"/>
  <c r="DG99" i="131"/>
  <c r="DH99" i="131"/>
  <c r="DK99" i="131"/>
  <c r="DL99" i="131"/>
  <c r="DQ99" i="131"/>
  <c r="AB103" i="131"/>
  <c r="C103" i="131" s="1"/>
  <c r="CN103" i="131"/>
  <c r="CQ103" i="131"/>
  <c r="CR103" i="131"/>
  <c r="CU103" i="131"/>
  <c r="CV103" i="131"/>
  <c r="CX103" i="131"/>
  <c r="CY103" i="131"/>
  <c r="DA103" i="131"/>
  <c r="DB103" i="131"/>
  <c r="DD103" i="131"/>
  <c r="DE103" i="131"/>
  <c r="DG103" i="131"/>
  <c r="DH103" i="131"/>
  <c r="DK103" i="131"/>
  <c r="DL103" i="131"/>
  <c r="DQ103" i="131"/>
  <c r="AB104" i="131"/>
  <c r="CP104" i="131" s="1"/>
  <c r="CN104" i="131"/>
  <c r="CQ104" i="131"/>
  <c r="CR104" i="131"/>
  <c r="CU104" i="131"/>
  <c r="CV104" i="131"/>
  <c r="CX104" i="131"/>
  <c r="CY104" i="131"/>
  <c r="DA104" i="131"/>
  <c r="DB104" i="131"/>
  <c r="DD104" i="131"/>
  <c r="DE104" i="131"/>
  <c r="DG104" i="131"/>
  <c r="DH104" i="131"/>
  <c r="DK104" i="131"/>
  <c r="DL104" i="131"/>
  <c r="DQ104" i="131"/>
  <c r="AB105" i="131"/>
  <c r="C105" i="131" s="1"/>
  <c r="CN105" i="131"/>
  <c r="CQ105" i="131"/>
  <c r="CR105" i="131"/>
  <c r="CU105" i="131"/>
  <c r="CV105" i="131"/>
  <c r="CX105" i="131"/>
  <c r="CY105" i="131"/>
  <c r="DA105" i="131"/>
  <c r="DB105" i="131"/>
  <c r="DD105" i="131"/>
  <c r="DE105" i="131"/>
  <c r="DG105" i="131"/>
  <c r="DH105" i="131"/>
  <c r="DK105" i="131"/>
  <c r="DL105" i="131"/>
  <c r="DQ105" i="131"/>
  <c r="AB106" i="131"/>
  <c r="CP106" i="131" s="1"/>
  <c r="CN106" i="131"/>
  <c r="CQ106" i="131"/>
  <c r="CR106" i="131"/>
  <c r="CU106" i="131"/>
  <c r="CV106" i="131"/>
  <c r="CX106" i="131"/>
  <c r="CY106" i="131"/>
  <c r="DA106" i="131"/>
  <c r="DB106" i="131"/>
  <c r="DD106" i="131"/>
  <c r="DE106" i="131"/>
  <c r="DG106" i="131"/>
  <c r="DH106" i="131"/>
  <c r="DK106" i="131"/>
  <c r="DL106" i="131"/>
  <c r="DQ106" i="131"/>
  <c r="AB107" i="131"/>
  <c r="C107" i="131" s="1"/>
  <c r="CN107" i="131"/>
  <c r="CQ107" i="131"/>
  <c r="CR107" i="131"/>
  <c r="CU107" i="131"/>
  <c r="CV107" i="131"/>
  <c r="CX107" i="131"/>
  <c r="CY107" i="131"/>
  <c r="DA107" i="131"/>
  <c r="DB107" i="131"/>
  <c r="DD107" i="131"/>
  <c r="DE107" i="131"/>
  <c r="DG107" i="131"/>
  <c r="DH107" i="131"/>
  <c r="DK107" i="131"/>
  <c r="DL107" i="131"/>
  <c r="DQ107" i="131"/>
  <c r="AB108" i="131"/>
  <c r="CP108" i="131" s="1"/>
  <c r="CN108" i="131"/>
  <c r="CQ108" i="131"/>
  <c r="CR108" i="131"/>
  <c r="CU108" i="131"/>
  <c r="CV108" i="131"/>
  <c r="DQ108" i="131"/>
  <c r="AB110" i="131"/>
  <c r="C110" i="131" s="1"/>
  <c r="CN110" i="131"/>
  <c r="CQ110" i="131"/>
  <c r="CR110" i="131"/>
  <c r="CU110" i="131"/>
  <c r="CV110" i="131"/>
  <c r="CX110" i="131"/>
  <c r="CY110" i="131"/>
  <c r="DA110" i="131"/>
  <c r="DB110" i="131"/>
  <c r="DD110" i="131"/>
  <c r="DE110" i="131"/>
  <c r="DG110" i="131"/>
  <c r="DH110" i="131"/>
  <c r="DK110" i="131"/>
  <c r="DL110" i="131"/>
  <c r="DQ110" i="131"/>
  <c r="AB111" i="131"/>
  <c r="C111" i="131" s="1"/>
  <c r="CN111" i="131"/>
  <c r="CQ111" i="131"/>
  <c r="CR111" i="131"/>
  <c r="CU111" i="131"/>
  <c r="CV111" i="131"/>
  <c r="CX111" i="131"/>
  <c r="CY111" i="131"/>
  <c r="DQ111" i="131"/>
  <c r="AB112" i="131"/>
  <c r="C112" i="131" s="1"/>
  <c r="CN112" i="131"/>
  <c r="CQ112" i="131"/>
  <c r="CR112" i="131"/>
  <c r="CU112" i="131"/>
  <c r="CV112" i="131"/>
  <c r="CX112" i="131"/>
  <c r="CY112" i="131"/>
  <c r="DQ112" i="131"/>
  <c r="AB113" i="131"/>
  <c r="C113" i="131" s="1"/>
  <c r="CN113" i="131"/>
  <c r="CQ113" i="131"/>
  <c r="AB114" i="131"/>
  <c r="C114" i="131" s="1"/>
  <c r="CN114" i="131"/>
  <c r="CQ114" i="131"/>
  <c r="CR114" i="131"/>
  <c r="CU114" i="131"/>
  <c r="CV114" i="131"/>
  <c r="CX114" i="131"/>
  <c r="CY114" i="131"/>
  <c r="DA114" i="131"/>
  <c r="DB114" i="131"/>
  <c r="DD114" i="131"/>
  <c r="DE114" i="131"/>
  <c r="DG114" i="131"/>
  <c r="DH114" i="131"/>
  <c r="DK114" i="131"/>
  <c r="DL114" i="131"/>
  <c r="DQ114" i="131"/>
  <c r="AB115" i="131"/>
  <c r="CP115" i="131" s="1"/>
  <c r="CN115" i="131"/>
  <c r="CQ115" i="131"/>
  <c r="CR115" i="131"/>
  <c r="CU115" i="131"/>
  <c r="CV115" i="131"/>
  <c r="DQ115" i="131"/>
  <c r="AB116" i="131"/>
  <c r="CP116" i="131" s="1"/>
  <c r="CN116" i="131"/>
  <c r="CQ116" i="131"/>
  <c r="CR116" i="131"/>
  <c r="CU116" i="131"/>
  <c r="CV116" i="131"/>
  <c r="CX116" i="131"/>
  <c r="CY116" i="131"/>
  <c r="DA116" i="131"/>
  <c r="DB116" i="131"/>
  <c r="DD116" i="131"/>
  <c r="DE116" i="131"/>
  <c r="DG116" i="131"/>
  <c r="DH116" i="131"/>
  <c r="DK116" i="131"/>
  <c r="DL116" i="131"/>
  <c r="DQ116" i="131"/>
  <c r="AB117" i="131"/>
  <c r="C117" i="131" s="1"/>
  <c r="CN117" i="131"/>
  <c r="CQ117" i="131"/>
  <c r="CR117" i="131"/>
  <c r="CU117" i="131"/>
  <c r="CV117" i="131"/>
  <c r="CX117" i="131"/>
  <c r="CY117" i="131"/>
  <c r="DD117" i="131"/>
  <c r="DE117" i="131"/>
  <c r="DG117" i="131"/>
  <c r="DH117" i="131"/>
  <c r="DK117" i="131"/>
  <c r="DL117" i="131"/>
  <c r="DQ117" i="131"/>
  <c r="AB118" i="131"/>
  <c r="C118" i="131" s="1"/>
  <c r="CN118" i="131"/>
  <c r="CQ118" i="131"/>
  <c r="CR118" i="131"/>
  <c r="CU118" i="131"/>
  <c r="CV118" i="131"/>
  <c r="CX118" i="131"/>
  <c r="CY118" i="131"/>
  <c r="DA118" i="131"/>
  <c r="DB118" i="131"/>
  <c r="DD118" i="131"/>
  <c r="DE118" i="131"/>
  <c r="DG118" i="131"/>
  <c r="DH118" i="131"/>
  <c r="DK118" i="131"/>
  <c r="DL118" i="131"/>
  <c r="DQ118" i="131"/>
  <c r="C119" i="131"/>
  <c r="CN119" i="131"/>
  <c r="CQ119" i="131"/>
  <c r="CR119" i="131"/>
  <c r="CU119" i="131"/>
  <c r="CV119" i="131"/>
  <c r="CX119" i="131"/>
  <c r="CY119" i="131"/>
  <c r="DA119" i="131"/>
  <c r="DB119" i="131"/>
  <c r="DK119" i="131"/>
  <c r="DL119" i="131"/>
  <c r="DQ119" i="131"/>
  <c r="AB120" i="131"/>
  <c r="C120" i="131" s="1"/>
  <c r="CN120" i="131"/>
  <c r="CQ120" i="131"/>
  <c r="CR120" i="131"/>
  <c r="CU120" i="131"/>
  <c r="CV120" i="131"/>
  <c r="CY120" i="131"/>
  <c r="DQ120" i="131"/>
  <c r="AB121" i="131"/>
  <c r="C121" i="131" s="1"/>
  <c r="CN121" i="131"/>
  <c r="CQ121" i="131"/>
  <c r="CR121" i="131"/>
  <c r="CU121" i="131"/>
  <c r="CV121" i="131"/>
  <c r="CX121" i="131"/>
  <c r="CY121" i="131"/>
  <c r="DA121" i="131"/>
  <c r="DB121" i="131"/>
  <c r="DD121" i="131"/>
  <c r="DE121" i="131"/>
  <c r="DG121" i="131"/>
  <c r="DH121" i="131"/>
  <c r="DK121" i="131"/>
  <c r="DL121" i="131"/>
  <c r="DQ121" i="131"/>
  <c r="AB122" i="131"/>
  <c r="CP122" i="131" s="1"/>
  <c r="CN122" i="131"/>
  <c r="CQ122" i="131"/>
  <c r="CR122" i="131"/>
  <c r="CU122" i="131"/>
  <c r="CV122" i="131"/>
  <c r="CX122" i="131"/>
  <c r="CY122" i="131"/>
  <c r="DA122" i="131"/>
  <c r="DB122" i="131"/>
  <c r="DD122" i="131"/>
  <c r="DE122" i="131"/>
  <c r="DG122" i="131"/>
  <c r="DH122" i="131"/>
  <c r="DK122" i="131"/>
  <c r="DL122" i="131"/>
  <c r="DQ122" i="131"/>
  <c r="AB123" i="131"/>
  <c r="C123" i="131" s="1"/>
  <c r="CN123" i="131"/>
  <c r="CQ123" i="131"/>
  <c r="CR123" i="131"/>
  <c r="CU123" i="131"/>
  <c r="CV123" i="131"/>
  <c r="CX123" i="131"/>
  <c r="CY123" i="131"/>
  <c r="DA123" i="131"/>
  <c r="DB123" i="131"/>
  <c r="DD123" i="131"/>
  <c r="DE123" i="131"/>
  <c r="DG123" i="131"/>
  <c r="DH123" i="131"/>
  <c r="DK123" i="131"/>
  <c r="DL123" i="131"/>
  <c r="DQ123" i="131"/>
  <c r="AB124" i="131"/>
  <c r="C124" i="131" s="1"/>
  <c r="CN124" i="131"/>
  <c r="CQ124" i="131"/>
  <c r="CR124" i="131"/>
  <c r="CU124" i="131"/>
  <c r="CV124" i="131"/>
  <c r="CX124" i="131"/>
  <c r="CY124" i="131"/>
  <c r="DA124" i="131"/>
  <c r="DB124" i="131"/>
  <c r="DD124" i="131"/>
  <c r="DE124" i="131"/>
  <c r="DG124" i="131"/>
  <c r="DH124" i="131"/>
  <c r="DK124" i="131"/>
  <c r="DL124" i="131"/>
  <c r="DQ124" i="131"/>
  <c r="AB125" i="131"/>
  <c r="C125" i="131" s="1"/>
  <c r="CN125" i="131"/>
  <c r="CQ125" i="131"/>
  <c r="CR125" i="131"/>
  <c r="CU125" i="131"/>
  <c r="CV125" i="131"/>
  <c r="CX125" i="131"/>
  <c r="CY125" i="131"/>
  <c r="DD125" i="131"/>
  <c r="DE125" i="131"/>
  <c r="DG125" i="131"/>
  <c r="DH125" i="131"/>
  <c r="DK125" i="131"/>
  <c r="DL125" i="131"/>
  <c r="DQ125" i="131"/>
  <c r="AB126" i="131"/>
  <c r="CP126" i="131" s="1"/>
  <c r="CN126" i="131"/>
  <c r="CQ126" i="131"/>
  <c r="CR126" i="131"/>
  <c r="CU126" i="131"/>
  <c r="CV126" i="131"/>
  <c r="CX126" i="131"/>
  <c r="CY126" i="131"/>
  <c r="DA126" i="131"/>
  <c r="DB126" i="131"/>
  <c r="DD126" i="131"/>
  <c r="DE126" i="131"/>
  <c r="DG126" i="131"/>
  <c r="DH126" i="131"/>
  <c r="DK126" i="131"/>
  <c r="DL126" i="131"/>
  <c r="DQ126" i="131"/>
  <c r="AB127" i="131"/>
  <c r="CP127" i="131" s="1"/>
  <c r="CN127" i="131"/>
  <c r="CQ127" i="131"/>
  <c r="CR127" i="131"/>
  <c r="CU127" i="131"/>
  <c r="CV127" i="131"/>
  <c r="CX127" i="131"/>
  <c r="CY127" i="131"/>
  <c r="DA127" i="131"/>
  <c r="DB127" i="131"/>
  <c r="DD127" i="131"/>
  <c r="DE127" i="131"/>
  <c r="DG127" i="131"/>
  <c r="DH127" i="131"/>
  <c r="DK127" i="131"/>
  <c r="DL127" i="131"/>
  <c r="DQ127" i="131"/>
  <c r="AB129" i="131"/>
  <c r="C129" i="131" s="1"/>
  <c r="CN129" i="131"/>
  <c r="CQ129" i="131"/>
  <c r="CR129" i="131"/>
  <c r="CU129" i="131"/>
  <c r="CV129" i="131"/>
  <c r="CX129" i="131"/>
  <c r="CY129" i="131"/>
  <c r="DA129" i="131"/>
  <c r="DB129" i="131"/>
  <c r="DD129" i="131"/>
  <c r="DE129" i="131"/>
  <c r="DG129" i="131"/>
  <c r="DH129" i="131"/>
  <c r="DK129" i="131"/>
  <c r="DL129" i="131"/>
  <c r="DQ129" i="131"/>
  <c r="AB130" i="131"/>
  <c r="CP130" i="131" s="1"/>
  <c r="CN130" i="131"/>
  <c r="CQ130" i="131"/>
  <c r="CR130" i="131"/>
  <c r="CU130" i="131"/>
  <c r="CV130" i="131"/>
  <c r="CX130" i="131"/>
  <c r="CY130" i="131"/>
  <c r="DA130" i="131"/>
  <c r="DB130" i="131"/>
  <c r="DD130" i="131"/>
  <c r="DE130" i="131"/>
  <c r="DG130" i="131"/>
  <c r="DH130" i="131"/>
  <c r="DK130" i="131"/>
  <c r="DL130" i="131"/>
  <c r="DQ130" i="131"/>
  <c r="AB131" i="131"/>
  <c r="CP131" i="131" s="1"/>
  <c r="CN131" i="131"/>
  <c r="CQ131" i="131"/>
  <c r="CR131" i="131"/>
  <c r="CU131" i="131"/>
  <c r="CV131" i="131"/>
  <c r="CX131" i="131"/>
  <c r="CY131" i="131"/>
  <c r="DA131" i="131"/>
  <c r="DB131" i="131"/>
  <c r="DD131" i="131"/>
  <c r="DE131" i="131"/>
  <c r="DG131" i="131"/>
  <c r="DH131" i="131"/>
  <c r="DK131" i="131"/>
  <c r="DL131" i="131"/>
  <c r="DQ131" i="131"/>
  <c r="AB132" i="131"/>
  <c r="CP132" i="131" s="1"/>
  <c r="CN132" i="131"/>
  <c r="CQ132" i="131"/>
  <c r="CR132" i="131"/>
  <c r="CU132" i="131"/>
  <c r="CV132" i="131"/>
  <c r="CX132" i="131"/>
  <c r="CY132" i="131"/>
  <c r="DA132" i="131"/>
  <c r="DB132" i="131"/>
  <c r="DD132" i="131"/>
  <c r="DE132" i="131"/>
  <c r="DG132" i="131"/>
  <c r="DH132" i="131"/>
  <c r="DK132" i="131"/>
  <c r="DL132" i="131"/>
  <c r="DQ132" i="131"/>
  <c r="AB133" i="131"/>
  <c r="C133" i="131" s="1"/>
  <c r="CN133" i="131"/>
  <c r="CQ133" i="131"/>
  <c r="CR133" i="131"/>
  <c r="CU133" i="131"/>
  <c r="CV133" i="131"/>
  <c r="CX133" i="131"/>
  <c r="CY133" i="131"/>
  <c r="DA133" i="131"/>
  <c r="DB133" i="131"/>
  <c r="DD133" i="131"/>
  <c r="DE133" i="131"/>
  <c r="DG133" i="131"/>
  <c r="DH133" i="131"/>
  <c r="DK133" i="131"/>
  <c r="DL133" i="131"/>
  <c r="DQ133" i="131"/>
  <c r="AB134" i="131"/>
  <c r="CP134" i="131" s="1"/>
  <c r="CN134" i="131"/>
  <c r="CQ134" i="131"/>
  <c r="CR134" i="131"/>
  <c r="CU134" i="131"/>
  <c r="CV134" i="131"/>
  <c r="CX134" i="131"/>
  <c r="CY134" i="131"/>
  <c r="DA134" i="131"/>
  <c r="DB134" i="131"/>
  <c r="DD134" i="131"/>
  <c r="DE134" i="131"/>
  <c r="DG134" i="131"/>
  <c r="DH134" i="131"/>
  <c r="DK134" i="131"/>
  <c r="DL134" i="131"/>
  <c r="DQ134" i="131"/>
  <c r="AB135" i="131"/>
  <c r="C135" i="131" s="1"/>
  <c r="CN135" i="131"/>
  <c r="CQ135" i="131"/>
  <c r="CR135" i="131"/>
  <c r="CU135" i="131"/>
  <c r="CV135" i="131"/>
  <c r="CX135" i="131"/>
  <c r="CY135" i="131"/>
  <c r="DA135" i="131"/>
  <c r="DB135" i="131"/>
  <c r="DD135" i="131"/>
  <c r="DE135" i="131"/>
  <c r="DG135" i="131"/>
  <c r="DH135" i="131"/>
  <c r="DK135" i="131"/>
  <c r="DL135" i="131"/>
  <c r="DQ135" i="131"/>
  <c r="AB136" i="131"/>
  <c r="CP136" i="131" s="1"/>
  <c r="CN136" i="131"/>
  <c r="CQ136" i="131"/>
  <c r="CR136" i="131"/>
  <c r="CU136" i="131"/>
  <c r="CV136" i="131"/>
  <c r="CX136" i="131"/>
  <c r="CY136" i="131"/>
  <c r="DA136" i="131"/>
  <c r="DB136" i="131"/>
  <c r="DD136" i="131"/>
  <c r="DE136" i="131"/>
  <c r="DG136" i="131"/>
  <c r="DH136" i="131"/>
  <c r="DK136" i="131"/>
  <c r="DL136" i="131"/>
  <c r="DQ136" i="131"/>
  <c r="AB137" i="131"/>
  <c r="CP137" i="131" s="1"/>
  <c r="CN137" i="131"/>
  <c r="CQ137" i="131"/>
  <c r="CR137" i="131"/>
  <c r="CU137" i="131"/>
  <c r="CV137" i="131"/>
  <c r="CX137" i="131"/>
  <c r="CY137" i="131"/>
  <c r="DA137" i="131"/>
  <c r="DB137" i="131"/>
  <c r="DD137" i="131"/>
  <c r="DE137" i="131"/>
  <c r="DG137" i="131"/>
  <c r="DH137" i="131"/>
  <c r="DK137" i="131"/>
  <c r="DL137" i="131"/>
  <c r="DQ137" i="131"/>
  <c r="AB138" i="131"/>
  <c r="CP138" i="131" s="1"/>
  <c r="CN138" i="131"/>
  <c r="CQ138" i="131"/>
  <c r="CR138" i="131"/>
  <c r="CU138" i="131"/>
  <c r="CV138" i="131"/>
  <c r="CX138" i="131"/>
  <c r="DQ138" i="131"/>
  <c r="AB139" i="131"/>
  <c r="CP139" i="131" s="1"/>
  <c r="CN139" i="131"/>
  <c r="CQ139" i="131"/>
  <c r="CR139" i="131"/>
  <c r="CU139" i="131"/>
  <c r="CV139" i="131"/>
  <c r="CX139" i="131"/>
  <c r="CY139" i="131"/>
  <c r="DA139" i="131"/>
  <c r="DB139" i="131"/>
  <c r="DD139" i="131"/>
  <c r="DE139" i="131"/>
  <c r="DG139" i="131"/>
  <c r="DH139" i="131"/>
  <c r="DK139" i="131"/>
  <c r="DL139" i="131"/>
  <c r="DQ139" i="131"/>
  <c r="AB140" i="131"/>
  <c r="C140" i="131" s="1"/>
  <c r="CN140" i="131"/>
  <c r="CQ140" i="131"/>
  <c r="CR140" i="131"/>
  <c r="CU140" i="131"/>
  <c r="CV140" i="131"/>
  <c r="CX140" i="131"/>
  <c r="CY140" i="131"/>
  <c r="DA140" i="131"/>
  <c r="DB140" i="131"/>
  <c r="DD140" i="131"/>
  <c r="DE140" i="131"/>
  <c r="DG140" i="131"/>
  <c r="DH140" i="131"/>
  <c r="DK140" i="131"/>
  <c r="DL140" i="131"/>
  <c r="DQ140" i="131"/>
  <c r="AB141" i="131"/>
  <c r="CP141" i="131" s="1"/>
  <c r="CN141" i="131"/>
  <c r="CQ141" i="131"/>
  <c r="CR141" i="131"/>
  <c r="CU141" i="131"/>
  <c r="CV141" i="131"/>
  <c r="DQ141" i="131"/>
  <c r="AB142" i="131"/>
  <c r="C142" i="131" s="1"/>
  <c r="CN142" i="131"/>
  <c r="CQ142" i="131"/>
  <c r="CR142" i="131"/>
  <c r="CU142" i="131"/>
  <c r="CV142" i="131"/>
  <c r="CX142" i="131"/>
  <c r="CY142" i="131"/>
  <c r="DA142" i="131"/>
  <c r="DB142" i="131"/>
  <c r="DD142" i="131"/>
  <c r="DE142" i="131"/>
  <c r="DG142" i="131"/>
  <c r="DH142" i="131"/>
  <c r="DK142" i="131"/>
  <c r="DL142" i="131"/>
  <c r="DQ142" i="131"/>
  <c r="AB143" i="131"/>
  <c r="CP143" i="131" s="1"/>
  <c r="CN143" i="131"/>
  <c r="CQ143" i="131"/>
  <c r="CR143" i="131"/>
  <c r="CU143" i="131"/>
  <c r="CV143" i="131"/>
  <c r="DQ143" i="131"/>
  <c r="AB144" i="131"/>
  <c r="CP144" i="131" s="1"/>
  <c r="CN144" i="131"/>
  <c r="CQ144" i="131"/>
  <c r="CR144" i="131"/>
  <c r="CU144" i="131"/>
  <c r="CV144" i="131"/>
  <c r="CX144" i="131"/>
  <c r="CY144" i="131"/>
  <c r="DA144" i="131"/>
  <c r="DB144" i="131"/>
  <c r="DD144" i="131"/>
  <c r="DE144" i="131"/>
  <c r="DG144" i="131"/>
  <c r="DH144" i="131"/>
  <c r="DK144" i="131"/>
  <c r="DL144" i="131"/>
  <c r="DQ144" i="131"/>
  <c r="AB145" i="131"/>
  <c r="C145" i="131" s="1"/>
  <c r="CN145" i="131"/>
  <c r="CQ145" i="131"/>
  <c r="CR145" i="131"/>
  <c r="CU145" i="131"/>
  <c r="CV145" i="131"/>
  <c r="DQ145" i="131"/>
  <c r="AB147" i="131"/>
  <c r="CP147" i="131" s="1"/>
  <c r="CN147" i="131"/>
  <c r="CQ147" i="131"/>
  <c r="CR147" i="131"/>
  <c r="CU147" i="131"/>
  <c r="CV147" i="131"/>
  <c r="CX147" i="131"/>
  <c r="CY147" i="131"/>
  <c r="DA147" i="131"/>
  <c r="DB147" i="131"/>
  <c r="DD147" i="131"/>
  <c r="DE147" i="131"/>
  <c r="DG147" i="131"/>
  <c r="DH147" i="131"/>
  <c r="DK147" i="131"/>
  <c r="DL147" i="131"/>
  <c r="DQ147" i="131"/>
  <c r="AB148" i="131"/>
  <c r="C148" i="131" s="1"/>
  <c r="CN148" i="131"/>
  <c r="CQ148" i="131"/>
  <c r="CR148" i="131"/>
  <c r="CU148" i="131"/>
  <c r="CV148" i="131"/>
  <c r="CX148" i="131"/>
  <c r="CY148" i="131"/>
  <c r="DA148" i="131"/>
  <c r="DB148" i="131"/>
  <c r="DD148" i="131"/>
  <c r="DE148" i="131"/>
  <c r="DG148" i="131"/>
  <c r="DH148" i="131"/>
  <c r="DK148" i="131"/>
  <c r="DL148" i="131"/>
  <c r="DQ148" i="131"/>
  <c r="AB149" i="131"/>
  <c r="CP149" i="131" s="1"/>
  <c r="CN149" i="131"/>
  <c r="CQ149" i="131"/>
  <c r="CR149" i="131"/>
  <c r="CU149" i="131"/>
  <c r="CV149" i="131"/>
  <c r="CX149" i="131"/>
  <c r="CY149" i="131"/>
  <c r="DA149" i="131"/>
  <c r="DB149" i="131"/>
  <c r="DD149" i="131"/>
  <c r="DE149" i="131"/>
  <c r="DG149" i="131"/>
  <c r="DH149" i="131"/>
  <c r="DK149" i="131"/>
  <c r="DL149" i="131"/>
  <c r="DQ149" i="131"/>
  <c r="CN150" i="131"/>
  <c r="C151" i="131"/>
  <c r="CM151" i="131"/>
  <c r="CN151" i="131"/>
  <c r="DQ151" i="131"/>
  <c r="C154" i="131"/>
  <c r="CM154" i="131"/>
  <c r="CN154" i="131"/>
  <c r="DQ154" i="131"/>
  <c r="C155" i="131"/>
  <c r="CM155" i="131"/>
  <c r="CN155" i="131"/>
  <c r="DQ155" i="131"/>
  <c r="C156" i="131"/>
  <c r="CM156" i="131"/>
  <c r="CN156" i="131"/>
  <c r="DQ156" i="131"/>
  <c r="C157" i="131"/>
  <c r="CM157" i="131"/>
  <c r="CN157" i="131"/>
  <c r="DQ157" i="131"/>
  <c r="C161" i="131"/>
  <c r="CN161" i="131"/>
  <c r="C164" i="131"/>
  <c r="CN164" i="131"/>
  <c r="A169" i="131"/>
  <c r="B169" i="131"/>
  <c r="D169" i="131"/>
  <c r="E169" i="131"/>
  <c r="F169" i="131"/>
  <c r="G169" i="131"/>
  <c r="H169" i="131"/>
  <c r="I169" i="131"/>
  <c r="J169" i="131"/>
  <c r="K169" i="131"/>
  <c r="L169" i="131"/>
  <c r="M169" i="131"/>
  <c r="N169" i="131"/>
  <c r="O169" i="131"/>
  <c r="CM169" i="131"/>
  <c r="A170" i="131"/>
  <c r="B170" i="131"/>
  <c r="D170" i="131"/>
  <c r="E170" i="131"/>
  <c r="F170" i="131"/>
  <c r="G170" i="131"/>
  <c r="H170" i="131"/>
  <c r="I170" i="131"/>
  <c r="J170" i="131"/>
  <c r="K170" i="131"/>
  <c r="L170" i="131"/>
  <c r="M170" i="131"/>
  <c r="N170" i="131"/>
  <c r="O170" i="131"/>
  <c r="CM170" i="131"/>
  <c r="CM171" i="131"/>
  <c r="CM172" i="131"/>
  <c r="CM173" i="131"/>
  <c r="CM174" i="131"/>
  <c r="CM175" i="131"/>
  <c r="CM77" i="131" l="1"/>
  <c r="CP56" i="131"/>
  <c r="CP6" i="131"/>
  <c r="CP140" i="131"/>
  <c r="CP72" i="131"/>
  <c r="CP11" i="131"/>
  <c r="C75" i="131"/>
  <c r="CM86" i="131"/>
  <c r="CM12" i="131"/>
  <c r="CP135" i="131"/>
  <c r="CP145" i="131"/>
  <c r="CP79" i="131"/>
  <c r="CM74" i="131"/>
  <c r="CP62" i="131"/>
  <c r="CM140" i="131"/>
  <c r="CM123" i="131"/>
  <c r="CP94" i="131"/>
  <c r="CP88" i="131"/>
  <c r="CP44" i="131"/>
  <c r="CP34" i="131"/>
  <c r="CM26" i="131"/>
  <c r="CP22" i="131"/>
  <c r="C144" i="131"/>
  <c r="CM99" i="131"/>
  <c r="C141" i="131"/>
  <c r="CP32" i="131"/>
  <c r="C37" i="131"/>
  <c r="CM107" i="131"/>
  <c r="CM45" i="131"/>
  <c r="CP40" i="131"/>
  <c r="CM39" i="131"/>
  <c r="CP9" i="131"/>
  <c r="CP133" i="131"/>
  <c r="CP117" i="131"/>
  <c r="CM33" i="131"/>
  <c r="CM130" i="131"/>
  <c r="C108" i="131"/>
  <c r="CM105" i="131"/>
  <c r="CP70" i="131"/>
  <c r="CM63" i="131"/>
  <c r="CM58" i="131"/>
  <c r="CP48" i="131"/>
  <c r="CM20" i="131"/>
  <c r="C122" i="131"/>
  <c r="CP129" i="131"/>
  <c r="C87" i="131"/>
  <c r="C21" i="131"/>
  <c r="C14" i="131"/>
  <c r="CM117" i="131"/>
  <c r="CM68" i="131"/>
  <c r="C46" i="131"/>
  <c r="CM15" i="131"/>
  <c r="C131" i="131"/>
  <c r="CM120" i="131"/>
  <c r="CM73" i="131"/>
  <c r="CP50" i="131"/>
  <c r="CP13" i="131"/>
  <c r="P170" i="131"/>
  <c r="P169" i="131"/>
  <c r="CP120" i="131"/>
  <c r="CP107" i="131"/>
  <c r="CM95" i="131"/>
  <c r="CM89" i="131"/>
  <c r="CP59" i="131"/>
  <c r="CP41" i="131"/>
  <c r="CP27" i="131"/>
  <c r="CP17" i="131"/>
  <c r="CP7" i="131"/>
  <c r="CP124" i="131"/>
  <c r="CP112" i="131"/>
  <c r="CP25" i="131"/>
  <c r="CP16" i="131"/>
  <c r="CM118" i="131"/>
  <c r="CP103" i="131"/>
  <c r="CM91" i="131"/>
  <c r="CM66" i="131"/>
  <c r="CM8" i="131"/>
  <c r="CM57" i="131"/>
  <c r="CM48" i="131"/>
  <c r="CM23" i="131"/>
  <c r="CM126" i="131"/>
  <c r="CM124" i="131"/>
  <c r="CM103" i="131"/>
  <c r="CM83" i="131"/>
  <c r="CM43" i="131"/>
  <c r="CM70" i="131"/>
  <c r="CM132" i="131"/>
  <c r="CM145" i="131"/>
  <c r="CM134" i="131"/>
  <c r="CM65" i="131"/>
  <c r="CM111" i="131"/>
  <c r="CM7" i="131"/>
  <c r="CM10" i="131"/>
  <c r="CM35" i="131"/>
  <c r="CM69" i="131"/>
  <c r="CM28" i="131"/>
  <c r="CM94" i="131"/>
  <c r="CM36" i="131"/>
  <c r="CM104" i="131"/>
  <c r="CM71" i="131"/>
  <c r="CM51" i="131"/>
  <c r="CM22" i="131"/>
  <c r="CM115" i="131"/>
  <c r="CM85" i="131"/>
  <c r="CM76" i="131"/>
  <c r="CM30" i="131"/>
  <c r="CM25" i="131"/>
  <c r="CM11" i="131"/>
  <c r="CM147" i="131"/>
  <c r="CM149" i="131"/>
  <c r="CM138" i="131"/>
  <c r="CM127" i="131"/>
  <c r="CM93" i="131"/>
  <c r="CM49" i="131"/>
  <c r="CM16" i="131"/>
  <c r="CM136" i="131"/>
  <c r="CM97" i="131"/>
  <c r="CM67" i="131"/>
  <c r="CM56" i="131"/>
  <c r="CM143" i="131"/>
  <c r="CM61" i="131"/>
  <c r="CM52" i="131"/>
  <c r="CM47" i="131"/>
  <c r="C137" i="131"/>
  <c r="CM98" i="131"/>
  <c r="CM79" i="131"/>
  <c r="C65" i="131"/>
  <c r="CM139" i="131"/>
  <c r="C126" i="131"/>
  <c r="CM116" i="131"/>
  <c r="CM106" i="131"/>
  <c r="CM50" i="131"/>
  <c r="CM144" i="131"/>
  <c r="CM131" i="131"/>
  <c r="CM122" i="131"/>
  <c r="CM114" i="131"/>
  <c r="C98" i="131"/>
  <c r="CP96" i="131"/>
  <c r="CP92" i="131"/>
  <c r="CM87" i="131"/>
  <c r="CM54" i="131"/>
  <c r="CM46" i="131"/>
  <c r="CM40" i="131"/>
  <c r="CM34" i="131"/>
  <c r="CM21" i="131"/>
  <c r="C19" i="131"/>
  <c r="CM13" i="131"/>
  <c r="CM9" i="131"/>
  <c r="CM6" i="131"/>
  <c r="CM129" i="131"/>
  <c r="CM62" i="131"/>
  <c r="CM44" i="131"/>
  <c r="CM37" i="131"/>
  <c r="CM19" i="131"/>
  <c r="C84" i="131"/>
  <c r="C53" i="131"/>
  <c r="CM88" i="131"/>
  <c r="CM75" i="131"/>
  <c r="CM59" i="131"/>
  <c r="CM27" i="131"/>
  <c r="CM17" i="131"/>
  <c r="CM142" i="131"/>
  <c r="CM141" i="131"/>
  <c r="C139" i="131"/>
  <c r="CM137" i="131"/>
  <c r="CM119" i="131"/>
  <c r="C116" i="131"/>
  <c r="CP114" i="131"/>
  <c r="CM110" i="131"/>
  <c r="CM108" i="131"/>
  <c r="C106" i="131"/>
  <c r="CP105" i="131"/>
  <c r="CM32" i="131"/>
  <c r="CM135" i="131"/>
  <c r="C104" i="131"/>
  <c r="C42" i="131"/>
  <c r="C29" i="131"/>
  <c r="C23" i="131"/>
  <c r="CM96" i="131"/>
  <c r="CM72" i="131"/>
  <c r="CM14" i="131"/>
  <c r="CM148" i="131"/>
  <c r="CP142" i="131"/>
  <c r="CM125" i="131"/>
  <c r="CM121" i="131"/>
  <c r="CP119" i="131"/>
  <c r="CP110" i="131"/>
  <c r="CM84" i="131"/>
  <c r="CM60" i="131"/>
  <c r="CM53" i="131"/>
  <c r="CM42" i="131"/>
  <c r="CM29" i="131"/>
  <c r="CP24" i="131"/>
  <c r="CM112" i="131"/>
  <c r="C60" i="131"/>
  <c r="CM92" i="131"/>
  <c r="CM41" i="131"/>
  <c r="CP148" i="131"/>
  <c r="CM133" i="131"/>
  <c r="CP99" i="131"/>
  <c r="CM64" i="131"/>
  <c r="CM55" i="131"/>
  <c r="CP20" i="131"/>
  <c r="C89" i="131"/>
  <c r="C15" i="131"/>
  <c r="C149" i="131"/>
  <c r="C143" i="131"/>
  <c r="C115" i="131"/>
  <c r="C97" i="131"/>
  <c r="C134" i="131"/>
  <c r="C130" i="131"/>
  <c r="C76" i="131"/>
  <c r="C74" i="131"/>
  <c r="C61" i="131"/>
  <c r="C45" i="131"/>
  <c r="C30" i="131"/>
  <c r="C54" i="131"/>
  <c r="C147" i="131"/>
  <c r="C91" i="131"/>
  <c r="C83" i="131"/>
  <c r="C71" i="131"/>
  <c r="C67" i="131"/>
  <c r="C57" i="131"/>
  <c r="C47" i="131"/>
  <c r="C36" i="131"/>
  <c r="C33" i="131"/>
  <c r="CP125" i="131"/>
  <c r="CP123" i="131"/>
  <c r="CP121" i="131"/>
  <c r="CP77" i="131"/>
  <c r="CP73" i="131"/>
  <c r="CP68" i="131"/>
  <c r="CP66" i="131"/>
  <c r="CP64" i="131"/>
  <c r="CP58" i="131"/>
  <c r="CP55" i="131"/>
  <c r="C95" i="131"/>
  <c r="C138" i="131"/>
  <c r="C86" i="131"/>
  <c r="C85" i="131"/>
  <c r="C63" i="131"/>
  <c r="C51" i="131"/>
  <c r="C35" i="131"/>
  <c r="C26" i="131"/>
  <c r="C12" i="131"/>
  <c r="C10" i="131"/>
  <c r="C8" i="131"/>
  <c r="CP118" i="131"/>
  <c r="CP111" i="131"/>
  <c r="CP93" i="131"/>
  <c r="C136" i="131"/>
  <c r="C132" i="131"/>
  <c r="C127" i="131"/>
  <c r="C69" i="131"/>
  <c r="C52" i="131"/>
  <c r="C49" i="131"/>
  <c r="C43" i="131"/>
  <c r="C39" i="131"/>
  <c r="C28" i="131"/>
  <c r="T164" i="130"/>
  <c r="T163" i="130"/>
  <c r="T162" i="130"/>
  <c r="T161" i="130"/>
  <c r="T160" i="130"/>
  <c r="T159" i="130"/>
  <c r="T158" i="130"/>
  <c r="T165" i="130" s="1"/>
  <c r="CN78" i="130"/>
  <c r="AA78" i="130"/>
  <c r="C78" i="130" s="1"/>
  <c r="CK78" i="130"/>
  <c r="C169" i="131" l="1"/>
  <c r="C170" i="131"/>
  <c r="AA19" i="130"/>
  <c r="C19" i="130" s="1"/>
  <c r="CK19" i="130"/>
  <c r="CN107" i="130"/>
  <c r="AA107" i="130"/>
  <c r="C107" i="130" s="1"/>
  <c r="CK107" i="130"/>
  <c r="CJ165" i="130"/>
  <c r="CJ164" i="130"/>
  <c r="CJ163" i="130"/>
  <c r="CJ162" i="130"/>
  <c r="CJ161" i="130"/>
  <c r="CJ160" i="130"/>
  <c r="CJ159" i="130"/>
  <c r="O159" i="130"/>
  <c r="N159" i="130"/>
  <c r="M159" i="130"/>
  <c r="L159" i="130"/>
  <c r="K159" i="130"/>
  <c r="J159" i="130"/>
  <c r="I159" i="130"/>
  <c r="H159" i="130"/>
  <c r="G159" i="130"/>
  <c r="F159" i="130"/>
  <c r="E159" i="130"/>
  <c r="D159" i="130"/>
  <c r="B159" i="130"/>
  <c r="A159" i="130"/>
  <c r="CJ158" i="130"/>
  <c r="O158" i="130"/>
  <c r="N158" i="130"/>
  <c r="M158" i="130"/>
  <c r="L158" i="130"/>
  <c r="K158" i="130"/>
  <c r="J158" i="130"/>
  <c r="I158" i="130"/>
  <c r="H158" i="130"/>
  <c r="G158" i="130"/>
  <c r="F158" i="130"/>
  <c r="E158" i="130"/>
  <c r="D158" i="130"/>
  <c r="B158" i="130"/>
  <c r="A158" i="130"/>
  <c r="CJ157" i="130"/>
  <c r="T157" i="130"/>
  <c r="CK155" i="130"/>
  <c r="C155" i="130"/>
  <c r="CK154" i="130"/>
  <c r="C154" i="130"/>
  <c r="CK153" i="130"/>
  <c r="C153" i="130"/>
  <c r="DN152" i="130"/>
  <c r="CK152" i="130"/>
  <c r="CJ152" i="130"/>
  <c r="C152" i="130"/>
  <c r="DN151" i="130"/>
  <c r="CK151" i="130"/>
  <c r="CJ151" i="130"/>
  <c r="C151" i="130"/>
  <c r="DN150" i="130"/>
  <c r="CK150" i="130"/>
  <c r="CJ150" i="130"/>
  <c r="C150" i="130"/>
  <c r="DN149" i="130"/>
  <c r="CK149" i="130"/>
  <c r="CJ149" i="130"/>
  <c r="C149" i="130"/>
  <c r="DN148" i="130"/>
  <c r="CK148" i="130"/>
  <c r="CJ148" i="130"/>
  <c r="C148" i="130"/>
  <c r="DN147" i="130"/>
  <c r="CK147" i="130"/>
  <c r="CJ147" i="130"/>
  <c r="C147" i="130"/>
  <c r="DN146" i="130"/>
  <c r="CK146" i="130"/>
  <c r="CJ146" i="130"/>
  <c r="C146" i="130"/>
  <c r="DN145" i="130"/>
  <c r="CK145" i="130"/>
  <c r="CJ145" i="130"/>
  <c r="C145" i="130"/>
  <c r="DN144" i="130"/>
  <c r="CK144" i="130"/>
  <c r="CJ144" i="130"/>
  <c r="C144" i="130"/>
  <c r="CK143" i="130"/>
  <c r="CJ143" i="130"/>
  <c r="C143" i="130"/>
  <c r="DN142" i="130"/>
  <c r="DI142" i="130"/>
  <c r="DH142" i="130"/>
  <c r="DE142" i="130"/>
  <c r="DD142" i="130"/>
  <c r="DB142" i="130"/>
  <c r="DA142" i="130"/>
  <c r="CY142" i="130"/>
  <c r="CX142" i="130"/>
  <c r="CV142" i="130"/>
  <c r="CU142" i="130"/>
  <c r="CS142" i="130"/>
  <c r="CR142" i="130"/>
  <c r="CO142" i="130"/>
  <c r="CN142" i="130"/>
  <c r="CK142" i="130"/>
  <c r="AA142" i="130"/>
  <c r="C142" i="130" s="1"/>
  <c r="DN141" i="130"/>
  <c r="DI141" i="130"/>
  <c r="DH141" i="130"/>
  <c r="DE141" i="130"/>
  <c r="DD141" i="130"/>
  <c r="DB141" i="130"/>
  <c r="DA141" i="130"/>
  <c r="CY141" i="130"/>
  <c r="CX141" i="130"/>
  <c r="CV141" i="130"/>
  <c r="CU141" i="130"/>
  <c r="CS141" i="130"/>
  <c r="CR141" i="130"/>
  <c r="CO141" i="130"/>
  <c r="CN141" i="130"/>
  <c r="CK141" i="130"/>
  <c r="AA141" i="130"/>
  <c r="CM141" i="130" s="1"/>
  <c r="DN140" i="130"/>
  <c r="DI140" i="130"/>
  <c r="DH140" i="130"/>
  <c r="DE140" i="130"/>
  <c r="DD140" i="130"/>
  <c r="DB140" i="130"/>
  <c r="DA140" i="130"/>
  <c r="CY140" i="130"/>
  <c r="CX140" i="130"/>
  <c r="CV140" i="130"/>
  <c r="CU140" i="130"/>
  <c r="CS140" i="130"/>
  <c r="CR140" i="130"/>
  <c r="CO140" i="130"/>
  <c r="CN140" i="130"/>
  <c r="CK140" i="130"/>
  <c r="AA140" i="130"/>
  <c r="C140" i="130" s="1"/>
  <c r="DN139" i="130"/>
  <c r="CS139" i="130"/>
  <c r="CR139" i="130"/>
  <c r="CO139" i="130"/>
  <c r="CN139" i="130"/>
  <c r="CK139" i="130"/>
  <c r="AA139" i="130"/>
  <c r="C139" i="130" s="1"/>
  <c r="DN138" i="130"/>
  <c r="DI138" i="130"/>
  <c r="DH138" i="130"/>
  <c r="DE138" i="130"/>
  <c r="DD138" i="130"/>
  <c r="DB138" i="130"/>
  <c r="DA138" i="130"/>
  <c r="CY138" i="130"/>
  <c r="CX138" i="130"/>
  <c r="CV138" i="130"/>
  <c r="CU138" i="130"/>
  <c r="CS138" i="130"/>
  <c r="CR138" i="130"/>
  <c r="CO138" i="130"/>
  <c r="CN138" i="130"/>
  <c r="CK138" i="130"/>
  <c r="AA138" i="130"/>
  <c r="CM138" i="130" s="1"/>
  <c r="DN137" i="130"/>
  <c r="CS137" i="130"/>
  <c r="CR137" i="130"/>
  <c r="CO137" i="130"/>
  <c r="CN137" i="130"/>
  <c r="CK137" i="130"/>
  <c r="AA137" i="130"/>
  <c r="C137" i="130" s="1"/>
  <c r="DN136" i="130"/>
  <c r="DI136" i="130"/>
  <c r="DH136" i="130"/>
  <c r="DE136" i="130"/>
  <c r="DD136" i="130"/>
  <c r="DB136" i="130"/>
  <c r="DA136" i="130"/>
  <c r="CY136" i="130"/>
  <c r="CX136" i="130"/>
  <c r="CV136" i="130"/>
  <c r="CU136" i="130"/>
  <c r="CS136" i="130"/>
  <c r="CR136" i="130"/>
  <c r="CO136" i="130"/>
  <c r="CN136" i="130"/>
  <c r="CK136" i="130"/>
  <c r="AA136" i="130"/>
  <c r="C136" i="130" s="1"/>
  <c r="DN135" i="130"/>
  <c r="CS135" i="130"/>
  <c r="CR135" i="130"/>
  <c r="CO135" i="130"/>
  <c r="CN135" i="130"/>
  <c r="CK135" i="130"/>
  <c r="AA135" i="130"/>
  <c r="CM135" i="130" s="1"/>
  <c r="DN134" i="130"/>
  <c r="DI134" i="130"/>
  <c r="DH134" i="130"/>
  <c r="DE134" i="130"/>
  <c r="DD134" i="130"/>
  <c r="DB134" i="130"/>
  <c r="DA134" i="130"/>
  <c r="CY134" i="130"/>
  <c r="CX134" i="130"/>
  <c r="CV134" i="130"/>
  <c r="CU134" i="130"/>
  <c r="CS134" i="130"/>
  <c r="CR134" i="130"/>
  <c r="CO134" i="130"/>
  <c r="CN134" i="130"/>
  <c r="CK134" i="130"/>
  <c r="AA134" i="130"/>
  <c r="C134" i="130" s="1"/>
  <c r="DN133" i="130"/>
  <c r="DI133" i="130"/>
  <c r="DH133" i="130"/>
  <c r="DE133" i="130"/>
  <c r="DD133" i="130"/>
  <c r="DB133" i="130"/>
  <c r="DA133" i="130"/>
  <c r="CY133" i="130"/>
  <c r="CX133" i="130"/>
  <c r="CV133" i="130"/>
  <c r="CU133" i="130"/>
  <c r="CS133" i="130"/>
  <c r="CR133" i="130"/>
  <c r="CO133" i="130"/>
  <c r="CN133" i="130"/>
  <c r="CK133" i="130"/>
  <c r="AA133" i="130"/>
  <c r="CM133" i="130" s="1"/>
  <c r="DN132" i="130"/>
  <c r="CU132" i="130"/>
  <c r="CS132" i="130"/>
  <c r="CR132" i="130"/>
  <c r="CO132" i="130"/>
  <c r="CN132" i="130"/>
  <c r="CK132" i="130"/>
  <c r="AA132" i="130"/>
  <c r="C132" i="130" s="1"/>
  <c r="DN131" i="130"/>
  <c r="DI131" i="130"/>
  <c r="DH131" i="130"/>
  <c r="DE131" i="130"/>
  <c r="DD131" i="130"/>
  <c r="DB131" i="130"/>
  <c r="DA131" i="130"/>
  <c r="CY131" i="130"/>
  <c r="CX131" i="130"/>
  <c r="CV131" i="130"/>
  <c r="CU131" i="130"/>
  <c r="CS131" i="130"/>
  <c r="CR131" i="130"/>
  <c r="CO131" i="130"/>
  <c r="CN131" i="130"/>
  <c r="CK131" i="130"/>
  <c r="AA131" i="130"/>
  <c r="CM131" i="130" s="1"/>
  <c r="C131" i="130"/>
  <c r="DN130" i="130"/>
  <c r="DI130" i="130"/>
  <c r="DH130" i="130"/>
  <c r="DE130" i="130"/>
  <c r="DD130" i="130"/>
  <c r="DB130" i="130"/>
  <c r="DA130" i="130"/>
  <c r="CY130" i="130"/>
  <c r="CX130" i="130"/>
  <c r="CV130" i="130"/>
  <c r="CU130" i="130"/>
  <c r="CS130" i="130"/>
  <c r="CR130" i="130"/>
  <c r="CO130" i="130"/>
  <c r="CN130" i="130"/>
  <c r="CJ130" i="130" s="1"/>
  <c r="CK130" i="130"/>
  <c r="AA130" i="130"/>
  <c r="C130" i="130" s="1"/>
  <c r="DN129" i="130"/>
  <c r="DI129" i="130"/>
  <c r="DH129" i="130"/>
  <c r="DE129" i="130"/>
  <c r="DD129" i="130"/>
  <c r="DB129" i="130"/>
  <c r="DA129" i="130"/>
  <c r="CY129" i="130"/>
  <c r="CX129" i="130"/>
  <c r="CV129" i="130"/>
  <c r="CU129" i="130"/>
  <c r="CS129" i="130"/>
  <c r="CR129" i="130"/>
  <c r="CO129" i="130"/>
  <c r="CN129" i="130"/>
  <c r="CK129" i="130"/>
  <c r="AA129" i="130"/>
  <c r="CM129" i="130" s="1"/>
  <c r="DN128" i="130"/>
  <c r="DI128" i="130"/>
  <c r="DH128" i="130"/>
  <c r="DE128" i="130"/>
  <c r="DD128" i="130"/>
  <c r="DB128" i="130"/>
  <c r="DA128" i="130"/>
  <c r="CY128" i="130"/>
  <c r="CX128" i="130"/>
  <c r="CV128" i="130"/>
  <c r="CU128" i="130"/>
  <c r="CS128" i="130"/>
  <c r="CR128" i="130"/>
  <c r="CO128" i="130"/>
  <c r="CN128" i="130"/>
  <c r="CK128" i="130"/>
  <c r="AA128" i="130"/>
  <c r="CM128" i="130" s="1"/>
  <c r="DN127" i="130"/>
  <c r="DI127" i="130"/>
  <c r="DH127" i="130"/>
  <c r="DE127" i="130"/>
  <c r="DD127" i="130"/>
  <c r="DB127" i="130"/>
  <c r="DA127" i="130"/>
  <c r="CY127" i="130"/>
  <c r="CX127" i="130"/>
  <c r="CV127" i="130"/>
  <c r="CU127" i="130"/>
  <c r="CS127" i="130"/>
  <c r="CR127" i="130"/>
  <c r="CO127" i="130"/>
  <c r="CN127" i="130"/>
  <c r="CK127" i="130"/>
  <c r="AA127" i="130"/>
  <c r="CM127" i="130" s="1"/>
  <c r="DN126" i="130"/>
  <c r="DI126" i="130"/>
  <c r="DH126" i="130"/>
  <c r="DE126" i="130"/>
  <c r="DD126" i="130"/>
  <c r="DB126" i="130"/>
  <c r="DA126" i="130"/>
  <c r="CY126" i="130"/>
  <c r="CX126" i="130"/>
  <c r="CV126" i="130"/>
  <c r="CU126" i="130"/>
  <c r="CS126" i="130"/>
  <c r="CR126" i="130"/>
  <c r="CO126" i="130"/>
  <c r="CN126" i="130"/>
  <c r="CK126" i="130"/>
  <c r="AA126" i="130"/>
  <c r="C126" i="130" s="1"/>
  <c r="DN125" i="130"/>
  <c r="DI125" i="130"/>
  <c r="DH125" i="130"/>
  <c r="DE125" i="130"/>
  <c r="DD125" i="130"/>
  <c r="DB125" i="130"/>
  <c r="DA125" i="130"/>
  <c r="CY125" i="130"/>
  <c r="CX125" i="130"/>
  <c r="CV125" i="130"/>
  <c r="CU125" i="130"/>
  <c r="CS125" i="130"/>
  <c r="CR125" i="130"/>
  <c r="CO125" i="130"/>
  <c r="CN125" i="130"/>
  <c r="CK125" i="130"/>
  <c r="AA125" i="130"/>
  <c r="C125" i="130" s="1"/>
  <c r="DN124" i="130"/>
  <c r="DI124" i="130"/>
  <c r="DH124" i="130"/>
  <c r="DE124" i="130"/>
  <c r="DD124" i="130"/>
  <c r="DB124" i="130"/>
  <c r="DA124" i="130"/>
  <c r="CY124" i="130"/>
  <c r="CX124" i="130"/>
  <c r="CV124" i="130"/>
  <c r="CU124" i="130"/>
  <c r="CS124" i="130"/>
  <c r="CR124" i="130"/>
  <c r="CO124" i="130"/>
  <c r="CN124" i="130"/>
  <c r="CK124" i="130"/>
  <c r="AA124" i="130"/>
  <c r="CM124" i="130" s="1"/>
  <c r="DN123" i="130"/>
  <c r="DI123" i="130"/>
  <c r="DH123" i="130"/>
  <c r="DE123" i="130"/>
  <c r="DD123" i="130"/>
  <c r="DB123" i="130"/>
  <c r="DA123" i="130"/>
  <c r="CY123" i="130"/>
  <c r="CX123" i="130"/>
  <c r="CV123" i="130"/>
  <c r="CU123" i="130"/>
  <c r="CS123" i="130"/>
  <c r="CR123" i="130"/>
  <c r="CO123" i="130"/>
  <c r="CN123" i="130"/>
  <c r="CK123" i="130"/>
  <c r="AA123" i="130"/>
  <c r="C123" i="130" s="1"/>
  <c r="DN122" i="130"/>
  <c r="DI122" i="130"/>
  <c r="DH122" i="130"/>
  <c r="DE122" i="130"/>
  <c r="DD122" i="130"/>
  <c r="DB122" i="130"/>
  <c r="DA122" i="130"/>
  <c r="CY122" i="130"/>
  <c r="CX122" i="130"/>
  <c r="CV122" i="130"/>
  <c r="CU122" i="130"/>
  <c r="CS122" i="130"/>
  <c r="CR122" i="130"/>
  <c r="CO122" i="130"/>
  <c r="CN122" i="130"/>
  <c r="CK122" i="130"/>
  <c r="AA122" i="130"/>
  <c r="CM122" i="130" s="1"/>
  <c r="DN121" i="130"/>
  <c r="DI121" i="130"/>
  <c r="DH121" i="130"/>
  <c r="DE121" i="130"/>
  <c r="DD121" i="130"/>
  <c r="DB121" i="130"/>
  <c r="DA121" i="130"/>
  <c r="CY121" i="130"/>
  <c r="CX121" i="130"/>
  <c r="CV121" i="130"/>
  <c r="CU121" i="130"/>
  <c r="CS121" i="130"/>
  <c r="CR121" i="130"/>
  <c r="CO121" i="130"/>
  <c r="CN121" i="130"/>
  <c r="CK121" i="130"/>
  <c r="AA121" i="130"/>
  <c r="CM121" i="130" s="1"/>
  <c r="DN120" i="130"/>
  <c r="DI120" i="130"/>
  <c r="DH120" i="130"/>
  <c r="DE120" i="130"/>
  <c r="DD120" i="130"/>
  <c r="DB120" i="130"/>
  <c r="DA120" i="130"/>
  <c r="CV120" i="130"/>
  <c r="CU120" i="130"/>
  <c r="CS120" i="130"/>
  <c r="CR120" i="130"/>
  <c r="CO120" i="130"/>
  <c r="CN120" i="130"/>
  <c r="CK120" i="130"/>
  <c r="AA120" i="130"/>
  <c r="CM120" i="130" s="1"/>
  <c r="DN119" i="130"/>
  <c r="DI119" i="130"/>
  <c r="DH119" i="130"/>
  <c r="DE119" i="130"/>
  <c r="DD119" i="130"/>
  <c r="DB119" i="130"/>
  <c r="DA119" i="130"/>
  <c r="CY119" i="130"/>
  <c r="CX119" i="130"/>
  <c r="CV119" i="130"/>
  <c r="CU119" i="130"/>
  <c r="CS119" i="130"/>
  <c r="CR119" i="130"/>
  <c r="CO119" i="130"/>
  <c r="CN119" i="130"/>
  <c r="CK119" i="130"/>
  <c r="AA119" i="130"/>
  <c r="CM119" i="130" s="1"/>
  <c r="DN118" i="130"/>
  <c r="DI118" i="130"/>
  <c r="DH118" i="130"/>
  <c r="DE118" i="130"/>
  <c r="DD118" i="130"/>
  <c r="DB118" i="130"/>
  <c r="DA118" i="130"/>
  <c r="CY118" i="130"/>
  <c r="CX118" i="130"/>
  <c r="CV118" i="130"/>
  <c r="CU118" i="130"/>
  <c r="CS118" i="130"/>
  <c r="CR118" i="130"/>
  <c r="CO118" i="130"/>
  <c r="CN118" i="130"/>
  <c r="CK118" i="130"/>
  <c r="AA118" i="130"/>
  <c r="CM118" i="130" s="1"/>
  <c r="DN117" i="130"/>
  <c r="DI117" i="130"/>
  <c r="DH117" i="130"/>
  <c r="DE117" i="130"/>
  <c r="DD117" i="130"/>
  <c r="DB117" i="130"/>
  <c r="DA117" i="130"/>
  <c r="CY117" i="130"/>
  <c r="CX117" i="130"/>
  <c r="CV117" i="130"/>
  <c r="CU117" i="130"/>
  <c r="CS117" i="130"/>
  <c r="CR117" i="130"/>
  <c r="CO117" i="130"/>
  <c r="CN117" i="130"/>
  <c r="CK117" i="130"/>
  <c r="AA117" i="130"/>
  <c r="CM117" i="130" s="1"/>
  <c r="DN116" i="130"/>
  <c r="DI116" i="130"/>
  <c r="DH116" i="130"/>
  <c r="DE116" i="130"/>
  <c r="DD116" i="130"/>
  <c r="DB116" i="130"/>
  <c r="DA116" i="130"/>
  <c r="CY116" i="130"/>
  <c r="CX116" i="130"/>
  <c r="CV116" i="130"/>
  <c r="CU116" i="130"/>
  <c r="CS116" i="130"/>
  <c r="CR116" i="130"/>
  <c r="CO116" i="130"/>
  <c r="CN116" i="130"/>
  <c r="CK116" i="130"/>
  <c r="AA116" i="130"/>
  <c r="CM116" i="130" s="1"/>
  <c r="DN115" i="130"/>
  <c r="CS115" i="130"/>
  <c r="CR115" i="130"/>
  <c r="CO115" i="130"/>
  <c r="CN115" i="130"/>
  <c r="CK115" i="130"/>
  <c r="AA115" i="130"/>
  <c r="C115" i="130" s="1"/>
  <c r="DN114" i="130"/>
  <c r="CV114" i="130"/>
  <c r="CS114" i="130"/>
  <c r="CR114" i="130"/>
  <c r="CO114" i="130"/>
  <c r="CN114" i="130"/>
  <c r="CK114" i="130"/>
  <c r="AA114" i="130"/>
  <c r="CM114" i="130" s="1"/>
  <c r="DN113" i="130"/>
  <c r="DI113" i="130"/>
  <c r="DH113" i="130"/>
  <c r="CY113" i="130"/>
  <c r="CX113" i="130"/>
  <c r="CV113" i="130"/>
  <c r="CU113" i="130"/>
  <c r="CS113" i="130"/>
  <c r="CR113" i="130"/>
  <c r="CO113" i="130"/>
  <c r="CN113" i="130"/>
  <c r="CK113" i="130"/>
  <c r="AA113" i="130"/>
  <c r="CM113" i="130" s="1"/>
  <c r="DN112" i="130"/>
  <c r="DI112" i="130"/>
  <c r="DH112" i="130"/>
  <c r="DE112" i="130"/>
  <c r="DD112" i="130"/>
  <c r="DB112" i="130"/>
  <c r="DA112" i="130"/>
  <c r="CY112" i="130"/>
  <c r="CX112" i="130"/>
  <c r="CV112" i="130"/>
  <c r="CU112" i="130"/>
  <c r="CS112" i="130"/>
  <c r="CR112" i="130"/>
  <c r="CO112" i="130"/>
  <c r="CN112" i="130"/>
  <c r="CK112" i="130"/>
  <c r="AA112" i="130"/>
  <c r="C112" i="130" s="1"/>
  <c r="DN111" i="130"/>
  <c r="DI111" i="130"/>
  <c r="DH111" i="130"/>
  <c r="DE111" i="130"/>
  <c r="DD111" i="130"/>
  <c r="DB111" i="130"/>
  <c r="DA111" i="130"/>
  <c r="CV111" i="130"/>
  <c r="CU111" i="130"/>
  <c r="CS111" i="130"/>
  <c r="CR111" i="130"/>
  <c r="CO111" i="130"/>
  <c r="CN111" i="130"/>
  <c r="CK111" i="130"/>
  <c r="AA111" i="130"/>
  <c r="C111" i="130" s="1"/>
  <c r="DN110" i="130"/>
  <c r="DI110" i="130"/>
  <c r="DH110" i="130"/>
  <c r="DE110" i="130"/>
  <c r="DD110" i="130"/>
  <c r="DB110" i="130"/>
  <c r="DA110" i="130"/>
  <c r="CY110" i="130"/>
  <c r="CX110" i="130"/>
  <c r="CV110" i="130"/>
  <c r="CU110" i="130"/>
  <c r="CS110" i="130"/>
  <c r="CR110" i="130"/>
  <c r="CO110" i="130"/>
  <c r="CN110" i="130"/>
  <c r="CK110" i="130"/>
  <c r="AA110" i="130"/>
  <c r="CM110" i="130" s="1"/>
  <c r="DN109" i="130"/>
  <c r="CS109" i="130"/>
  <c r="CR109" i="130"/>
  <c r="CO109" i="130"/>
  <c r="CN109" i="130"/>
  <c r="CK109" i="130"/>
  <c r="AA109" i="130"/>
  <c r="C109" i="130" s="1"/>
  <c r="DN108" i="130"/>
  <c r="DI108" i="130"/>
  <c r="DH108" i="130"/>
  <c r="DE108" i="130"/>
  <c r="DD108" i="130"/>
  <c r="DB108" i="130"/>
  <c r="DA108" i="130"/>
  <c r="CY108" i="130"/>
  <c r="CX108" i="130"/>
  <c r="CV108" i="130"/>
  <c r="CU108" i="130"/>
  <c r="CS108" i="130"/>
  <c r="CR108" i="130"/>
  <c r="CO108" i="130"/>
  <c r="CN108" i="130"/>
  <c r="CK108" i="130"/>
  <c r="AA108" i="130"/>
  <c r="CM108" i="130" s="1"/>
  <c r="DN106" i="130"/>
  <c r="CV106" i="130"/>
  <c r="CU106" i="130"/>
  <c r="CS106" i="130"/>
  <c r="CR106" i="130"/>
  <c r="CO106" i="130"/>
  <c r="CN106" i="130"/>
  <c r="CK106" i="130"/>
  <c r="AA106" i="130"/>
  <c r="C106" i="130" s="1"/>
  <c r="DN105" i="130"/>
  <c r="CV105" i="130"/>
  <c r="CU105" i="130"/>
  <c r="CS105" i="130"/>
  <c r="CR105" i="130"/>
  <c r="CO105" i="130"/>
  <c r="CN105" i="130"/>
  <c r="CK105" i="130"/>
  <c r="AA105" i="130"/>
  <c r="CM105" i="130" s="1"/>
  <c r="DN104" i="130"/>
  <c r="DI104" i="130"/>
  <c r="DH104" i="130"/>
  <c r="DE104" i="130"/>
  <c r="DD104" i="130"/>
  <c r="DB104" i="130"/>
  <c r="DA104" i="130"/>
  <c r="CY104" i="130"/>
  <c r="CX104" i="130"/>
  <c r="CV104" i="130"/>
  <c r="CU104" i="130"/>
  <c r="CS104" i="130"/>
  <c r="CR104" i="130"/>
  <c r="CO104" i="130"/>
  <c r="CN104" i="130"/>
  <c r="CK104" i="130"/>
  <c r="AA104" i="130"/>
  <c r="C104" i="130" s="1"/>
  <c r="DN103" i="130"/>
  <c r="CS103" i="130"/>
  <c r="CR103" i="130"/>
  <c r="CO103" i="130"/>
  <c r="CN103" i="130"/>
  <c r="CK103" i="130"/>
  <c r="AA103" i="130"/>
  <c r="C103" i="130" s="1"/>
  <c r="DN102" i="130"/>
  <c r="DI102" i="130"/>
  <c r="DH102" i="130"/>
  <c r="DE102" i="130"/>
  <c r="DD102" i="130"/>
  <c r="DB102" i="130"/>
  <c r="DA102" i="130"/>
  <c r="CY102" i="130"/>
  <c r="CX102" i="130"/>
  <c r="CV102" i="130"/>
  <c r="CU102" i="130"/>
  <c r="CS102" i="130"/>
  <c r="CR102" i="130"/>
  <c r="CO102" i="130"/>
  <c r="CN102" i="130"/>
  <c r="CK102" i="130"/>
  <c r="AA102" i="130"/>
  <c r="CM102" i="130" s="1"/>
  <c r="DN101" i="130"/>
  <c r="DI101" i="130"/>
  <c r="DH101" i="130"/>
  <c r="DE101" i="130"/>
  <c r="DD101" i="130"/>
  <c r="DB101" i="130"/>
  <c r="DA101" i="130"/>
  <c r="CY101" i="130"/>
  <c r="CX101" i="130"/>
  <c r="CV101" i="130"/>
  <c r="CU101" i="130"/>
  <c r="CS101" i="130"/>
  <c r="CR101" i="130"/>
  <c r="CO101" i="130"/>
  <c r="CN101" i="130"/>
  <c r="CK101" i="130"/>
  <c r="AA101" i="130"/>
  <c r="C101" i="130" s="1"/>
  <c r="DN100" i="130"/>
  <c r="DI100" i="130"/>
  <c r="DH100" i="130"/>
  <c r="DE100" i="130"/>
  <c r="DD100" i="130"/>
  <c r="DB100" i="130"/>
  <c r="DA100" i="130"/>
  <c r="CY100" i="130"/>
  <c r="CX100" i="130"/>
  <c r="CV100" i="130"/>
  <c r="CU100" i="130"/>
  <c r="CS100" i="130"/>
  <c r="CR100" i="130"/>
  <c r="CO100" i="130"/>
  <c r="CN100" i="130"/>
  <c r="CK100" i="130"/>
  <c r="AA100" i="130"/>
  <c r="CM100" i="130" s="1"/>
  <c r="DN99" i="130"/>
  <c r="DI99" i="130"/>
  <c r="DH99" i="130"/>
  <c r="DE99" i="130"/>
  <c r="DD99" i="130"/>
  <c r="DB99" i="130"/>
  <c r="DA99" i="130"/>
  <c r="CY99" i="130"/>
  <c r="CX99" i="130"/>
  <c r="CV99" i="130"/>
  <c r="CU99" i="130"/>
  <c r="CS99" i="130"/>
  <c r="CR99" i="130"/>
  <c r="CO99" i="130"/>
  <c r="CN99" i="130"/>
  <c r="CK99" i="130"/>
  <c r="AA99" i="130"/>
  <c r="C99" i="130" s="1"/>
  <c r="DN98" i="130"/>
  <c r="DI98" i="130"/>
  <c r="DH98" i="130"/>
  <c r="DE98" i="130"/>
  <c r="DD98" i="130"/>
  <c r="DB98" i="130"/>
  <c r="DA98" i="130"/>
  <c r="CY98" i="130"/>
  <c r="CX98" i="130"/>
  <c r="CV98" i="130"/>
  <c r="CU98" i="130"/>
  <c r="CS98" i="130"/>
  <c r="CR98" i="130"/>
  <c r="CO98" i="130"/>
  <c r="CN98" i="130"/>
  <c r="CK98" i="130"/>
  <c r="AA98" i="130"/>
  <c r="CM98" i="130" s="1"/>
  <c r="DN97" i="130"/>
  <c r="DI97" i="130"/>
  <c r="DH97" i="130"/>
  <c r="DE97" i="130"/>
  <c r="DD97" i="130"/>
  <c r="DB97" i="130"/>
  <c r="DA97" i="130"/>
  <c r="CY97" i="130"/>
  <c r="CX97" i="130"/>
  <c r="CV97" i="130"/>
  <c r="CU97" i="130"/>
  <c r="CS97" i="130"/>
  <c r="CR97" i="130"/>
  <c r="CO97" i="130"/>
  <c r="CN97" i="130"/>
  <c r="CK97" i="130"/>
  <c r="AA97" i="130"/>
  <c r="C97" i="130" s="1"/>
  <c r="DN96" i="130"/>
  <c r="DI96" i="130"/>
  <c r="DH96" i="130"/>
  <c r="DE96" i="130"/>
  <c r="DD96" i="130"/>
  <c r="DB96" i="130"/>
  <c r="DA96" i="130"/>
  <c r="CY96" i="130"/>
  <c r="CX96" i="130"/>
  <c r="CV96" i="130"/>
  <c r="CU96" i="130"/>
  <c r="CS96" i="130"/>
  <c r="CR96" i="130"/>
  <c r="CO96" i="130"/>
  <c r="CN96" i="130"/>
  <c r="CK96" i="130"/>
  <c r="AA96" i="130"/>
  <c r="CM96" i="130" s="1"/>
  <c r="DN95" i="130"/>
  <c r="DI95" i="130"/>
  <c r="DH95" i="130"/>
  <c r="DE95" i="130"/>
  <c r="DD95" i="130"/>
  <c r="DB95" i="130"/>
  <c r="DA95" i="130"/>
  <c r="CY95" i="130"/>
  <c r="CX95" i="130"/>
  <c r="CV95" i="130"/>
  <c r="CU95" i="130"/>
  <c r="CS95" i="130"/>
  <c r="CR95" i="130"/>
  <c r="CO95" i="130"/>
  <c r="CN95" i="130"/>
  <c r="CK95" i="130"/>
  <c r="AA95" i="130"/>
  <c r="C95" i="130" s="1"/>
  <c r="DN94" i="130"/>
  <c r="CS94" i="130"/>
  <c r="CR94" i="130"/>
  <c r="CO94" i="130"/>
  <c r="CN94" i="130"/>
  <c r="CK94" i="130"/>
  <c r="AA94" i="130"/>
  <c r="CM94" i="130" s="1"/>
  <c r="DN93" i="130"/>
  <c r="DI93" i="130"/>
  <c r="DH93" i="130"/>
  <c r="DE93" i="130"/>
  <c r="DD93" i="130"/>
  <c r="DB93" i="130"/>
  <c r="DA93" i="130"/>
  <c r="CY93" i="130"/>
  <c r="CX93" i="130"/>
  <c r="CV93" i="130"/>
  <c r="CU93" i="130"/>
  <c r="CS93" i="130"/>
  <c r="CR93" i="130"/>
  <c r="CO93" i="130"/>
  <c r="CN93" i="130"/>
  <c r="CK93" i="130"/>
  <c r="AA93" i="130"/>
  <c r="C93" i="130" s="1"/>
  <c r="DN92" i="130"/>
  <c r="DI92" i="130"/>
  <c r="DH92" i="130"/>
  <c r="DE92" i="130"/>
  <c r="DD92" i="130"/>
  <c r="DB92" i="130"/>
  <c r="DA92" i="130"/>
  <c r="CY92" i="130"/>
  <c r="CX92" i="130"/>
  <c r="CV92" i="130"/>
  <c r="CU92" i="130"/>
  <c r="CS92" i="130"/>
  <c r="CR92" i="130"/>
  <c r="CO92" i="130"/>
  <c r="CN92" i="130"/>
  <c r="CK92" i="130"/>
  <c r="AA92" i="130"/>
  <c r="CM92" i="130" s="1"/>
  <c r="DN91" i="130"/>
  <c r="DI91" i="130"/>
  <c r="DH91" i="130"/>
  <c r="DE91" i="130"/>
  <c r="DD91" i="130"/>
  <c r="DB91" i="130"/>
  <c r="DA91" i="130"/>
  <c r="CY91" i="130"/>
  <c r="CX91" i="130"/>
  <c r="CV91" i="130"/>
  <c r="CU91" i="130"/>
  <c r="CS91" i="130"/>
  <c r="CR91" i="130"/>
  <c r="CO91" i="130"/>
  <c r="CN91" i="130"/>
  <c r="CK91" i="130"/>
  <c r="AA91" i="130"/>
  <c r="C91" i="130" s="1"/>
  <c r="DN90" i="130"/>
  <c r="DI90" i="130"/>
  <c r="DH90" i="130"/>
  <c r="DE90" i="130"/>
  <c r="DD90" i="130"/>
  <c r="DB90" i="130"/>
  <c r="DA90" i="130"/>
  <c r="CY90" i="130"/>
  <c r="CX90" i="130"/>
  <c r="CV90" i="130"/>
  <c r="CU90" i="130"/>
  <c r="CS90" i="130"/>
  <c r="CR90" i="130"/>
  <c r="CO90" i="130"/>
  <c r="CN90" i="130"/>
  <c r="CK90" i="130"/>
  <c r="AA90" i="130"/>
  <c r="CM90" i="130" s="1"/>
  <c r="DN89" i="130"/>
  <c r="DI89" i="130"/>
  <c r="DH89" i="130"/>
  <c r="DE89" i="130"/>
  <c r="DD89" i="130"/>
  <c r="DB89" i="130"/>
  <c r="DA89" i="130"/>
  <c r="CY89" i="130"/>
  <c r="CX89" i="130"/>
  <c r="CV89" i="130"/>
  <c r="CU89" i="130"/>
  <c r="CS89" i="130"/>
  <c r="CR89" i="130"/>
  <c r="CO89" i="130"/>
  <c r="CN89" i="130"/>
  <c r="CK89" i="130"/>
  <c r="AA89" i="130"/>
  <c r="C89" i="130" s="1"/>
  <c r="DN88" i="130"/>
  <c r="DI88" i="130"/>
  <c r="DH88" i="130"/>
  <c r="DE88" i="130"/>
  <c r="DD88" i="130"/>
  <c r="DB88" i="130"/>
  <c r="DA88" i="130"/>
  <c r="CY88" i="130"/>
  <c r="CX88" i="130"/>
  <c r="CV88" i="130"/>
  <c r="CU88" i="130"/>
  <c r="CS88" i="130"/>
  <c r="CR88" i="130"/>
  <c r="CO88" i="130"/>
  <c r="CN88" i="130"/>
  <c r="CK88" i="130"/>
  <c r="AA88" i="130"/>
  <c r="CM88" i="130" s="1"/>
  <c r="CN87" i="130"/>
  <c r="AA87" i="130"/>
  <c r="C87" i="130" s="1"/>
  <c r="DN86" i="130"/>
  <c r="DI86" i="130"/>
  <c r="DH86" i="130"/>
  <c r="DE86" i="130"/>
  <c r="DD86" i="130"/>
  <c r="DB86" i="130"/>
  <c r="DA86" i="130"/>
  <c r="CY86" i="130"/>
  <c r="CX86" i="130"/>
  <c r="CV86" i="130"/>
  <c r="CU86" i="130"/>
  <c r="CS86" i="130"/>
  <c r="CR86" i="130"/>
  <c r="CO86" i="130"/>
  <c r="CN86" i="130"/>
  <c r="CK86" i="130"/>
  <c r="AA86" i="130"/>
  <c r="C86" i="130" s="1"/>
  <c r="DN85" i="130"/>
  <c r="DI85" i="130"/>
  <c r="DH85" i="130"/>
  <c r="DE85" i="130"/>
  <c r="DD85" i="130"/>
  <c r="DB85" i="130"/>
  <c r="DA85" i="130"/>
  <c r="CY85" i="130"/>
  <c r="CX85" i="130"/>
  <c r="CV85" i="130"/>
  <c r="CU85" i="130"/>
  <c r="CS85" i="130"/>
  <c r="CR85" i="130"/>
  <c r="CO85" i="130"/>
  <c r="CN85" i="130"/>
  <c r="CK85" i="130"/>
  <c r="AA85" i="130"/>
  <c r="CM85" i="130" s="1"/>
  <c r="DN84" i="130"/>
  <c r="CS84" i="130"/>
  <c r="CR84" i="130"/>
  <c r="CO84" i="130"/>
  <c r="CN84" i="130"/>
  <c r="CK84" i="130"/>
  <c r="AA84" i="130"/>
  <c r="C84" i="130" s="1"/>
  <c r="DN83" i="130"/>
  <c r="DI83" i="130"/>
  <c r="DH83" i="130"/>
  <c r="DE83" i="130"/>
  <c r="DD83" i="130"/>
  <c r="DB83" i="130"/>
  <c r="DA83" i="130"/>
  <c r="CY83" i="130"/>
  <c r="CX83" i="130"/>
  <c r="CV83" i="130"/>
  <c r="CU83" i="130"/>
  <c r="CS83" i="130"/>
  <c r="CR83" i="130"/>
  <c r="CO83" i="130"/>
  <c r="CN83" i="130"/>
  <c r="CK83" i="130"/>
  <c r="AA83" i="130"/>
  <c r="CM83" i="130" s="1"/>
  <c r="DN82" i="130"/>
  <c r="DI82" i="130"/>
  <c r="DH82" i="130"/>
  <c r="DE82" i="130"/>
  <c r="DD82" i="130"/>
  <c r="DB82" i="130"/>
  <c r="DA82" i="130"/>
  <c r="CY82" i="130"/>
  <c r="CX82" i="130"/>
  <c r="CV82" i="130"/>
  <c r="CU82" i="130"/>
  <c r="CS82" i="130"/>
  <c r="CR82" i="130"/>
  <c r="CO82" i="130"/>
  <c r="CN82" i="130"/>
  <c r="CK82" i="130"/>
  <c r="AA82" i="130"/>
  <c r="CM82" i="130" s="1"/>
  <c r="DN81" i="130"/>
  <c r="DI81" i="130"/>
  <c r="DH81" i="130"/>
  <c r="DE81" i="130"/>
  <c r="DD81" i="130"/>
  <c r="DB81" i="130"/>
  <c r="DA81" i="130"/>
  <c r="CY81" i="130"/>
  <c r="CX81" i="130"/>
  <c r="CV81" i="130"/>
  <c r="CU81" i="130"/>
  <c r="CS81" i="130"/>
  <c r="CR81" i="130"/>
  <c r="CO81" i="130"/>
  <c r="CN81" i="130"/>
  <c r="CK81" i="130"/>
  <c r="AA81" i="130"/>
  <c r="C81" i="130" s="1"/>
  <c r="DN80" i="130"/>
  <c r="DI80" i="130"/>
  <c r="DH80" i="130"/>
  <c r="DE80" i="130"/>
  <c r="DD80" i="130"/>
  <c r="DB80" i="130"/>
  <c r="DA80" i="130"/>
  <c r="CY80" i="130"/>
  <c r="CX80" i="130"/>
  <c r="CV80" i="130"/>
  <c r="CU80" i="130"/>
  <c r="CS80" i="130"/>
  <c r="CR80" i="130"/>
  <c r="CO80" i="130"/>
  <c r="CN80" i="130"/>
  <c r="CK80" i="130"/>
  <c r="AA80" i="130"/>
  <c r="C80" i="130" s="1"/>
  <c r="DN79" i="130"/>
  <c r="CV79" i="130"/>
  <c r="CU79" i="130"/>
  <c r="CS79" i="130"/>
  <c r="CR79" i="130"/>
  <c r="CO79" i="130"/>
  <c r="CN79" i="130"/>
  <c r="CK79" i="130"/>
  <c r="AA79" i="130"/>
  <c r="CM79" i="130" s="1"/>
  <c r="DN77" i="130"/>
  <c r="CS77" i="130"/>
  <c r="CR77" i="130"/>
  <c r="CO77" i="130"/>
  <c r="CN77" i="130"/>
  <c r="CK77" i="130"/>
  <c r="AA77" i="130"/>
  <c r="CM77" i="130" s="1"/>
  <c r="DN76" i="130"/>
  <c r="CS76" i="130"/>
  <c r="CR76" i="130"/>
  <c r="CO76" i="130"/>
  <c r="CN76" i="130"/>
  <c r="CK76" i="130"/>
  <c r="AA76" i="130"/>
  <c r="C76" i="130" s="1"/>
  <c r="DN75" i="130"/>
  <c r="CS75" i="130"/>
  <c r="CR75" i="130"/>
  <c r="CO75" i="130"/>
  <c r="CN75" i="130"/>
  <c r="CK75" i="130"/>
  <c r="AA75" i="130"/>
  <c r="CM75" i="130" s="1"/>
  <c r="DN74" i="130"/>
  <c r="CV74" i="130"/>
  <c r="CU74" i="130"/>
  <c r="CS74" i="130"/>
  <c r="CR74" i="130"/>
  <c r="CO74" i="130"/>
  <c r="CN74" i="130"/>
  <c r="CK74" i="130"/>
  <c r="AA74" i="130"/>
  <c r="CM74" i="130" s="1"/>
  <c r="DN73" i="130"/>
  <c r="CV73" i="130"/>
  <c r="CU73" i="130"/>
  <c r="CS73" i="130"/>
  <c r="CR73" i="130"/>
  <c r="CO73" i="130"/>
  <c r="CN73" i="130"/>
  <c r="CK73" i="130"/>
  <c r="AA73" i="130"/>
  <c r="CM73" i="130" s="1"/>
  <c r="DN72" i="130"/>
  <c r="CY72" i="130"/>
  <c r="CX72" i="130"/>
  <c r="CV72" i="130"/>
  <c r="CU72" i="130"/>
  <c r="CS72" i="130"/>
  <c r="CR72" i="130"/>
  <c r="CO72" i="130"/>
  <c r="CN72" i="130"/>
  <c r="CK72" i="130"/>
  <c r="AA72" i="130"/>
  <c r="CM72" i="130" s="1"/>
  <c r="DN71" i="130"/>
  <c r="CV71" i="130"/>
  <c r="CU71" i="130"/>
  <c r="CS71" i="130"/>
  <c r="CR71" i="130"/>
  <c r="CO71" i="130"/>
  <c r="CN71" i="130"/>
  <c r="CK71" i="130"/>
  <c r="AA71" i="130"/>
  <c r="CM71" i="130" s="1"/>
  <c r="C71" i="130"/>
  <c r="DN70" i="130"/>
  <c r="CY70" i="130"/>
  <c r="CX70" i="130"/>
  <c r="CV70" i="130"/>
  <c r="CU70" i="130"/>
  <c r="CS70" i="130"/>
  <c r="CR70" i="130"/>
  <c r="CO70" i="130"/>
  <c r="CN70" i="130"/>
  <c r="CK70" i="130"/>
  <c r="AA70" i="130"/>
  <c r="CM70" i="130" s="1"/>
  <c r="C70" i="130"/>
  <c r="DN69" i="130"/>
  <c r="CS69" i="130"/>
  <c r="CR69" i="130"/>
  <c r="CO69" i="130"/>
  <c r="CN69" i="130"/>
  <c r="CK69" i="130"/>
  <c r="AA69" i="130"/>
  <c r="CM69" i="130" s="1"/>
  <c r="DN68" i="130"/>
  <c r="CY68" i="130"/>
  <c r="CX68" i="130"/>
  <c r="CV68" i="130"/>
  <c r="CU68" i="130"/>
  <c r="CS68" i="130"/>
  <c r="CR68" i="130"/>
  <c r="CO68" i="130"/>
  <c r="CN68" i="130"/>
  <c r="CK68" i="130"/>
  <c r="AA68" i="130"/>
  <c r="C68" i="130" s="1"/>
  <c r="DN67" i="130"/>
  <c r="CY67" i="130"/>
  <c r="CX67" i="130"/>
  <c r="CV67" i="130"/>
  <c r="CU67" i="130"/>
  <c r="CS67" i="130"/>
  <c r="CR67" i="130"/>
  <c r="CO67" i="130"/>
  <c r="CN67" i="130"/>
  <c r="CK67" i="130"/>
  <c r="AA67" i="130"/>
  <c r="CM67" i="130" s="1"/>
  <c r="C67" i="130"/>
  <c r="DN66" i="130"/>
  <c r="CS66" i="130"/>
  <c r="CR66" i="130"/>
  <c r="CO66" i="130"/>
  <c r="CN66" i="130"/>
  <c r="CK66" i="130"/>
  <c r="AA66" i="130"/>
  <c r="CM66" i="130" s="1"/>
  <c r="C66" i="130"/>
  <c r="DN65" i="130"/>
  <c r="CY65" i="130"/>
  <c r="CX65" i="130"/>
  <c r="CV65" i="130"/>
  <c r="CU65" i="130"/>
  <c r="CS65" i="130"/>
  <c r="CR65" i="130"/>
  <c r="CO65" i="130"/>
  <c r="CN65" i="130"/>
  <c r="CK65" i="130"/>
  <c r="AA65" i="130"/>
  <c r="CM65" i="130" s="1"/>
  <c r="DN64" i="130"/>
  <c r="CV64" i="130"/>
  <c r="CU64" i="130"/>
  <c r="CS64" i="130"/>
  <c r="CR64" i="130"/>
  <c r="CO64" i="130"/>
  <c r="CN64" i="130"/>
  <c r="CK64" i="130"/>
  <c r="AA64" i="130"/>
  <c r="C64" i="130" s="1"/>
  <c r="DN63" i="130"/>
  <c r="DI63" i="130"/>
  <c r="DH63" i="130"/>
  <c r="DE63" i="130"/>
  <c r="DD63" i="130"/>
  <c r="DB63" i="130"/>
  <c r="DA63" i="130"/>
  <c r="CY63" i="130"/>
  <c r="CX63" i="130"/>
  <c r="CV63" i="130"/>
  <c r="CU63" i="130"/>
  <c r="CS63" i="130"/>
  <c r="CR63" i="130"/>
  <c r="CO63" i="130"/>
  <c r="CN63" i="130"/>
  <c r="CK63" i="130"/>
  <c r="AA63" i="130"/>
  <c r="CM63" i="130" s="1"/>
  <c r="C63" i="130"/>
  <c r="DN62" i="130"/>
  <c r="DI62" i="130"/>
  <c r="DH62" i="130"/>
  <c r="DE62" i="130"/>
  <c r="DD62" i="130"/>
  <c r="DB62" i="130"/>
  <c r="DA62" i="130"/>
  <c r="CV62" i="130"/>
  <c r="CU62" i="130"/>
  <c r="CS62" i="130"/>
  <c r="CR62" i="130"/>
  <c r="CO62" i="130"/>
  <c r="CN62" i="130"/>
  <c r="CK62" i="130"/>
  <c r="AA62" i="130"/>
  <c r="CM62" i="130" s="1"/>
  <c r="C62" i="130"/>
  <c r="DN61" i="130"/>
  <c r="DI61" i="130"/>
  <c r="DH61" i="130"/>
  <c r="DE61" i="130"/>
  <c r="DD61" i="130"/>
  <c r="DB61" i="130"/>
  <c r="DA61" i="130"/>
  <c r="CY61" i="130"/>
  <c r="CX61" i="130"/>
  <c r="CV61" i="130"/>
  <c r="CU61" i="130"/>
  <c r="CS61" i="130"/>
  <c r="CR61" i="130"/>
  <c r="CO61" i="130"/>
  <c r="CN61" i="130"/>
  <c r="CK61" i="130"/>
  <c r="AA61" i="130"/>
  <c r="CM61" i="130" s="1"/>
  <c r="DN60" i="130"/>
  <c r="CV60" i="130"/>
  <c r="CU60" i="130"/>
  <c r="CS60" i="130"/>
  <c r="CR60" i="130"/>
  <c r="CO60" i="130"/>
  <c r="CN60" i="130"/>
  <c r="CK60" i="130"/>
  <c r="AA60" i="130"/>
  <c r="CM60" i="130" s="1"/>
  <c r="DN59" i="130"/>
  <c r="DI59" i="130"/>
  <c r="DH59" i="130"/>
  <c r="DE59" i="130"/>
  <c r="DD59" i="130"/>
  <c r="DB59" i="130"/>
  <c r="DA59" i="130"/>
  <c r="CY59" i="130"/>
  <c r="CX59" i="130"/>
  <c r="CV59" i="130"/>
  <c r="CU59" i="130"/>
  <c r="CS59" i="130"/>
  <c r="CR59" i="130"/>
  <c r="CO59" i="130"/>
  <c r="CN59" i="130"/>
  <c r="CK59" i="130"/>
  <c r="AA59" i="130"/>
  <c r="CM59" i="130" s="1"/>
  <c r="C59" i="130"/>
  <c r="DN58" i="130"/>
  <c r="CY58" i="130"/>
  <c r="CX58" i="130"/>
  <c r="CV58" i="130"/>
  <c r="CU58" i="130"/>
  <c r="CS58" i="130"/>
  <c r="CR58" i="130"/>
  <c r="CO58" i="130"/>
  <c r="CN58" i="130"/>
  <c r="CK58" i="130"/>
  <c r="AA58" i="130"/>
  <c r="C58" i="130" s="1"/>
  <c r="DN57" i="130"/>
  <c r="DI57" i="130"/>
  <c r="DH57" i="130"/>
  <c r="DE57" i="130"/>
  <c r="DD57" i="130"/>
  <c r="DB57" i="130"/>
  <c r="DA57" i="130"/>
  <c r="CY57" i="130"/>
  <c r="CX57" i="130"/>
  <c r="CV57" i="130"/>
  <c r="CU57" i="130"/>
  <c r="CS57" i="130"/>
  <c r="CR57" i="130"/>
  <c r="CO57" i="130"/>
  <c r="CN57" i="130"/>
  <c r="CK57" i="130"/>
  <c r="AA57" i="130"/>
  <c r="CM57" i="130" s="1"/>
  <c r="DN56" i="130"/>
  <c r="CS56" i="130"/>
  <c r="CR56" i="130"/>
  <c r="CO56" i="130"/>
  <c r="CN56" i="130"/>
  <c r="CK56" i="130"/>
  <c r="AA56" i="130"/>
  <c r="CM56" i="130" s="1"/>
  <c r="DN55" i="130"/>
  <c r="DI55" i="130"/>
  <c r="DH55" i="130"/>
  <c r="DE55" i="130"/>
  <c r="DD55" i="130"/>
  <c r="DB55" i="130"/>
  <c r="DA55" i="130"/>
  <c r="CY55" i="130"/>
  <c r="CX55" i="130"/>
  <c r="CV55" i="130"/>
  <c r="CU55" i="130"/>
  <c r="CS55" i="130"/>
  <c r="CR55" i="130"/>
  <c r="CO55" i="130"/>
  <c r="CN55" i="130"/>
  <c r="CK55" i="130"/>
  <c r="AA55" i="130"/>
  <c r="CM55" i="130" s="1"/>
  <c r="DN54" i="130"/>
  <c r="CS54" i="130"/>
  <c r="CR54" i="130"/>
  <c r="CO54" i="130"/>
  <c r="CN54" i="130"/>
  <c r="CK54" i="130"/>
  <c r="AA54" i="130"/>
  <c r="CM54" i="130" s="1"/>
  <c r="DN53" i="130"/>
  <c r="DI53" i="130"/>
  <c r="DH53" i="130"/>
  <c r="DE53" i="130"/>
  <c r="DD53" i="130"/>
  <c r="DB53" i="130"/>
  <c r="DA53" i="130"/>
  <c r="CY53" i="130"/>
  <c r="CX53" i="130"/>
  <c r="CO53" i="130"/>
  <c r="CN53" i="130"/>
  <c r="CK53" i="130"/>
  <c r="AA53" i="130"/>
  <c r="C53" i="130" s="1"/>
  <c r="DN52" i="130"/>
  <c r="DI52" i="130"/>
  <c r="DH52" i="130"/>
  <c r="DE52" i="130"/>
  <c r="DD52" i="130"/>
  <c r="DB52" i="130"/>
  <c r="DA52" i="130"/>
  <c r="CY52" i="130"/>
  <c r="CX52" i="130"/>
  <c r="CV52" i="130"/>
  <c r="CU52" i="130"/>
  <c r="CS52" i="130"/>
  <c r="CR52" i="130"/>
  <c r="CO52" i="130"/>
  <c r="CN52" i="130"/>
  <c r="CK52" i="130"/>
  <c r="AA52" i="130"/>
  <c r="CM52" i="130" s="1"/>
  <c r="DN51" i="130"/>
  <c r="CY51" i="130"/>
  <c r="CX51" i="130"/>
  <c r="CV51" i="130"/>
  <c r="CU51" i="130"/>
  <c r="CS51" i="130"/>
  <c r="CR51" i="130"/>
  <c r="CO51" i="130"/>
  <c r="CN51" i="130"/>
  <c r="CK51" i="130"/>
  <c r="AA51" i="130"/>
  <c r="C51" i="130" s="1"/>
  <c r="DN50" i="130"/>
  <c r="DI50" i="130"/>
  <c r="DH50" i="130"/>
  <c r="DE50" i="130"/>
  <c r="DD50" i="130"/>
  <c r="DB50" i="130"/>
  <c r="DA50" i="130"/>
  <c r="CY50" i="130"/>
  <c r="CX50" i="130"/>
  <c r="CV50" i="130"/>
  <c r="CU50" i="130"/>
  <c r="CS50" i="130"/>
  <c r="CR50" i="130"/>
  <c r="CO50" i="130"/>
  <c r="CN50" i="130"/>
  <c r="CK50" i="130"/>
  <c r="AA50" i="130"/>
  <c r="CM50" i="130" s="1"/>
  <c r="C50" i="130"/>
  <c r="DN49" i="130"/>
  <c r="CV49" i="130"/>
  <c r="CU49" i="130"/>
  <c r="CS49" i="130"/>
  <c r="CR49" i="130"/>
  <c r="CO49" i="130"/>
  <c r="CN49" i="130"/>
  <c r="CK49" i="130"/>
  <c r="AA49" i="130"/>
  <c r="CM49" i="130" s="1"/>
  <c r="DN48" i="130"/>
  <c r="DI48" i="130"/>
  <c r="DH48" i="130"/>
  <c r="DE48" i="130"/>
  <c r="DD48" i="130"/>
  <c r="DB48" i="130"/>
  <c r="DA48" i="130"/>
  <c r="CY48" i="130"/>
  <c r="CX48" i="130"/>
  <c r="CV48" i="130"/>
  <c r="CU48" i="130"/>
  <c r="CS48" i="130"/>
  <c r="CR48" i="130"/>
  <c r="CO48" i="130"/>
  <c r="CN48" i="130"/>
  <c r="CK48" i="130"/>
  <c r="AA48" i="130"/>
  <c r="CM48" i="130" s="1"/>
  <c r="DN47" i="130"/>
  <c r="CV47" i="130"/>
  <c r="CU47" i="130"/>
  <c r="CS47" i="130"/>
  <c r="CR47" i="130"/>
  <c r="CO47" i="130"/>
  <c r="CN47" i="130"/>
  <c r="CK47" i="130"/>
  <c r="AA47" i="130"/>
  <c r="CM47" i="130" s="1"/>
  <c r="DN46" i="130"/>
  <c r="DI46" i="130"/>
  <c r="DH46" i="130"/>
  <c r="DE46" i="130"/>
  <c r="DD46" i="130"/>
  <c r="DB46" i="130"/>
  <c r="DA46" i="130"/>
  <c r="CY46" i="130"/>
  <c r="CX46" i="130"/>
  <c r="CV46" i="130"/>
  <c r="CU46" i="130"/>
  <c r="CS46" i="130"/>
  <c r="CR46" i="130"/>
  <c r="CO46" i="130"/>
  <c r="CN46" i="130"/>
  <c r="CK46" i="130"/>
  <c r="AA46" i="130"/>
  <c r="CM46" i="130" s="1"/>
  <c r="DN45" i="130"/>
  <c r="CV45" i="130"/>
  <c r="CU45" i="130"/>
  <c r="CS45" i="130"/>
  <c r="CR45" i="130"/>
  <c r="CO45" i="130"/>
  <c r="CN45" i="130"/>
  <c r="CK45" i="130"/>
  <c r="AA45" i="130"/>
  <c r="C45" i="130" s="1"/>
  <c r="DN44" i="130"/>
  <c r="DI44" i="130"/>
  <c r="DH44" i="130"/>
  <c r="DE44" i="130"/>
  <c r="DD44" i="130"/>
  <c r="DB44" i="130"/>
  <c r="DA44" i="130"/>
  <c r="CY44" i="130"/>
  <c r="CX44" i="130"/>
  <c r="CV44" i="130"/>
  <c r="CU44" i="130"/>
  <c r="CS44" i="130"/>
  <c r="CR44" i="130"/>
  <c r="CO44" i="130"/>
  <c r="CN44" i="130"/>
  <c r="CK44" i="130"/>
  <c r="AA44" i="130"/>
  <c r="CM44" i="130" s="1"/>
  <c r="DN43" i="130"/>
  <c r="DI43" i="130"/>
  <c r="DH43" i="130"/>
  <c r="DE43" i="130"/>
  <c r="DD43" i="130"/>
  <c r="DB43" i="130"/>
  <c r="DA43" i="130"/>
  <c r="CY43" i="130"/>
  <c r="CX43" i="130"/>
  <c r="CV43" i="130"/>
  <c r="CU43" i="130"/>
  <c r="CS43" i="130"/>
  <c r="CR43" i="130"/>
  <c r="CO43" i="130"/>
  <c r="CN43" i="130"/>
  <c r="CK43" i="130"/>
  <c r="AA43" i="130"/>
  <c r="CM43" i="130" s="1"/>
  <c r="C43" i="130"/>
  <c r="DN42" i="130"/>
  <c r="DI42" i="130"/>
  <c r="DH42" i="130"/>
  <c r="DE42" i="130"/>
  <c r="DD42" i="130"/>
  <c r="DB42" i="130"/>
  <c r="DA42" i="130"/>
  <c r="CY42" i="130"/>
  <c r="CX42" i="130"/>
  <c r="CV42" i="130"/>
  <c r="CU42" i="130"/>
  <c r="CS42" i="130"/>
  <c r="CR42" i="130"/>
  <c r="CO42" i="130"/>
  <c r="CN42" i="130"/>
  <c r="CK42" i="130"/>
  <c r="AA42" i="130"/>
  <c r="CM42" i="130" s="1"/>
  <c r="DN41" i="130"/>
  <c r="DI41" i="130"/>
  <c r="DH41" i="130"/>
  <c r="DE41" i="130"/>
  <c r="DD41" i="130"/>
  <c r="DB41" i="130"/>
  <c r="DA41" i="130"/>
  <c r="CY41" i="130"/>
  <c r="CX41" i="130"/>
  <c r="CV41" i="130"/>
  <c r="CU41" i="130"/>
  <c r="CS41" i="130"/>
  <c r="CR41" i="130"/>
  <c r="CO41" i="130"/>
  <c r="CN41" i="130"/>
  <c r="CJ41" i="130" s="1"/>
  <c r="CK41" i="130"/>
  <c r="AA41" i="130"/>
  <c r="CM41" i="130" s="1"/>
  <c r="DN40" i="130"/>
  <c r="DI40" i="130"/>
  <c r="DH40" i="130"/>
  <c r="DE40" i="130"/>
  <c r="DD40" i="130"/>
  <c r="DB40" i="130"/>
  <c r="DA40" i="130"/>
  <c r="CY40" i="130"/>
  <c r="CX40" i="130"/>
  <c r="CV40" i="130"/>
  <c r="CU40" i="130"/>
  <c r="CS40" i="130"/>
  <c r="CR40" i="130"/>
  <c r="CO40" i="130"/>
  <c r="CN40" i="130"/>
  <c r="CK40" i="130"/>
  <c r="AA40" i="130"/>
  <c r="CM40" i="130" s="1"/>
  <c r="DN39" i="130"/>
  <c r="CY39" i="130"/>
  <c r="CX39" i="130"/>
  <c r="CV39" i="130"/>
  <c r="CU39" i="130"/>
  <c r="CS39" i="130"/>
  <c r="CR39" i="130"/>
  <c r="CO39" i="130"/>
  <c r="CN39" i="130"/>
  <c r="CK39" i="130"/>
  <c r="AA39" i="130"/>
  <c r="CM39" i="130" s="1"/>
  <c r="DN38" i="130"/>
  <c r="DI38" i="130"/>
  <c r="DH38" i="130"/>
  <c r="DB38" i="130"/>
  <c r="DA38" i="130"/>
  <c r="CY38" i="130"/>
  <c r="CX38" i="130"/>
  <c r="CV38" i="130"/>
  <c r="CU38" i="130"/>
  <c r="CS38" i="130"/>
  <c r="CR38" i="130"/>
  <c r="CO38" i="130"/>
  <c r="CJ38" i="130" s="1"/>
  <c r="CN38" i="130"/>
  <c r="CK38" i="130"/>
  <c r="AA38" i="130"/>
  <c r="CM38" i="130" s="1"/>
  <c r="DN37" i="130"/>
  <c r="DI37" i="130"/>
  <c r="DH37" i="130"/>
  <c r="DE37" i="130"/>
  <c r="DD37" i="130"/>
  <c r="DB37" i="130"/>
  <c r="DA37" i="130"/>
  <c r="CY37" i="130"/>
  <c r="CX37" i="130"/>
  <c r="CV37" i="130"/>
  <c r="CU37" i="130"/>
  <c r="CS37" i="130"/>
  <c r="CR37" i="130"/>
  <c r="CO37" i="130"/>
  <c r="CN37" i="130"/>
  <c r="CK37" i="130"/>
  <c r="AA37" i="130"/>
  <c r="CM37" i="130" s="1"/>
  <c r="DN36" i="130"/>
  <c r="DI36" i="130"/>
  <c r="DH36" i="130"/>
  <c r="DE36" i="130"/>
  <c r="DD36" i="130"/>
  <c r="DB36" i="130"/>
  <c r="DA36" i="130"/>
  <c r="CY36" i="130"/>
  <c r="CX36" i="130"/>
  <c r="CV36" i="130"/>
  <c r="CU36" i="130"/>
  <c r="CS36" i="130"/>
  <c r="CR36" i="130"/>
  <c r="CO36" i="130"/>
  <c r="CN36" i="130"/>
  <c r="CK36" i="130"/>
  <c r="AA36" i="130"/>
  <c r="CM36" i="130" s="1"/>
  <c r="DN35" i="130"/>
  <c r="DI35" i="130"/>
  <c r="DH35" i="130"/>
  <c r="DE35" i="130"/>
  <c r="DD35" i="130"/>
  <c r="DB35" i="130"/>
  <c r="DA35" i="130"/>
  <c r="CY35" i="130"/>
  <c r="CX35" i="130"/>
  <c r="CV35" i="130"/>
  <c r="CU35" i="130"/>
  <c r="CS35" i="130"/>
  <c r="CR35" i="130"/>
  <c r="CO35" i="130"/>
  <c r="CN35" i="130"/>
  <c r="CK35" i="130"/>
  <c r="AA35" i="130"/>
  <c r="CM35" i="130" s="1"/>
  <c r="DN34" i="130"/>
  <c r="CO34" i="130"/>
  <c r="CN34" i="130"/>
  <c r="CK34" i="130"/>
  <c r="AA34" i="130"/>
  <c r="CM34" i="130" s="1"/>
  <c r="DN33" i="130"/>
  <c r="DI33" i="130"/>
  <c r="DH33" i="130"/>
  <c r="DE33" i="130"/>
  <c r="DD33" i="130"/>
  <c r="DB33" i="130"/>
  <c r="DA33" i="130"/>
  <c r="CY33" i="130"/>
  <c r="CX33" i="130"/>
  <c r="CV33" i="130"/>
  <c r="CU33" i="130"/>
  <c r="CS33" i="130"/>
  <c r="CR33" i="130"/>
  <c r="CO33" i="130"/>
  <c r="CN33" i="130"/>
  <c r="CK33" i="130"/>
  <c r="AA33" i="130"/>
  <c r="CM33" i="130" s="1"/>
  <c r="DN32" i="130"/>
  <c r="DI32" i="130"/>
  <c r="DH32" i="130"/>
  <c r="DE32" i="130"/>
  <c r="DD32" i="130"/>
  <c r="DB32" i="130"/>
  <c r="DA32" i="130"/>
  <c r="CY32" i="130"/>
  <c r="CX32" i="130"/>
  <c r="CV32" i="130"/>
  <c r="CU32" i="130"/>
  <c r="CS32" i="130"/>
  <c r="CR32" i="130"/>
  <c r="CO32" i="130"/>
  <c r="CN32" i="130"/>
  <c r="CK32" i="130"/>
  <c r="AA32" i="130"/>
  <c r="C32" i="130" s="1"/>
  <c r="DN31" i="130"/>
  <c r="DI31" i="130"/>
  <c r="DH31" i="130"/>
  <c r="DE31" i="130"/>
  <c r="DD31" i="130"/>
  <c r="DB31" i="130"/>
  <c r="DA31" i="130"/>
  <c r="CY31" i="130"/>
  <c r="CX31" i="130"/>
  <c r="CV31" i="130"/>
  <c r="CU31" i="130"/>
  <c r="CS31" i="130"/>
  <c r="CR31" i="130"/>
  <c r="CO31" i="130"/>
  <c r="CN31" i="130"/>
  <c r="CK31" i="130"/>
  <c r="AA31" i="130"/>
  <c r="CM31" i="130" s="1"/>
  <c r="DN30" i="130"/>
  <c r="DI30" i="130"/>
  <c r="DH30" i="130"/>
  <c r="DE30" i="130"/>
  <c r="DD30" i="130"/>
  <c r="DB30" i="130"/>
  <c r="DA30" i="130"/>
  <c r="CY30" i="130"/>
  <c r="CX30" i="130"/>
  <c r="CV30" i="130"/>
  <c r="CU30" i="130"/>
  <c r="CS30" i="130"/>
  <c r="CR30" i="130"/>
  <c r="CO30" i="130"/>
  <c r="CN30" i="130"/>
  <c r="CK30" i="130"/>
  <c r="AA30" i="130"/>
  <c r="C30" i="130" s="1"/>
  <c r="DN29" i="130"/>
  <c r="CV29" i="130"/>
  <c r="CU29" i="130"/>
  <c r="CS29" i="130"/>
  <c r="CR29" i="130"/>
  <c r="CO29" i="130"/>
  <c r="CN29" i="130"/>
  <c r="CK29" i="130"/>
  <c r="AA29" i="130"/>
  <c r="CM29" i="130" s="1"/>
  <c r="DN28" i="130"/>
  <c r="DI28" i="130"/>
  <c r="DH28" i="130"/>
  <c r="DE28" i="130"/>
  <c r="DD28" i="130"/>
  <c r="DB28" i="130"/>
  <c r="DA28" i="130"/>
  <c r="CY28" i="130"/>
  <c r="CX28" i="130"/>
  <c r="CV28" i="130"/>
  <c r="CU28" i="130"/>
  <c r="CS28" i="130"/>
  <c r="CR28" i="130"/>
  <c r="CO28" i="130"/>
  <c r="CN28" i="130"/>
  <c r="CK28" i="130"/>
  <c r="AA28" i="130"/>
  <c r="CM28" i="130" s="1"/>
  <c r="DN27" i="130"/>
  <c r="DI27" i="130"/>
  <c r="DH27" i="130"/>
  <c r="DE27" i="130"/>
  <c r="DD27" i="130"/>
  <c r="DB27" i="130"/>
  <c r="DA27" i="130"/>
  <c r="CY27" i="130"/>
  <c r="CX27" i="130"/>
  <c r="CV27" i="130"/>
  <c r="CU27" i="130"/>
  <c r="CS27" i="130"/>
  <c r="CR27" i="130"/>
  <c r="CO27" i="130"/>
  <c r="CN27" i="130"/>
  <c r="CK27" i="130"/>
  <c r="AA27" i="130"/>
  <c r="CM27" i="130" s="1"/>
  <c r="C27" i="130"/>
  <c r="DN26" i="130"/>
  <c r="DI26" i="130"/>
  <c r="DH26" i="130"/>
  <c r="DE26" i="130"/>
  <c r="DD26" i="130"/>
  <c r="DB26" i="130"/>
  <c r="DA26" i="130"/>
  <c r="CY26" i="130"/>
  <c r="CX26" i="130"/>
  <c r="CV26" i="130"/>
  <c r="CU26" i="130"/>
  <c r="CS26" i="130"/>
  <c r="CR26" i="130"/>
  <c r="CO26" i="130"/>
  <c r="CN26" i="130"/>
  <c r="CK26" i="130"/>
  <c r="AA26" i="130"/>
  <c r="C26" i="130" s="1"/>
  <c r="DN25" i="130"/>
  <c r="DI25" i="130"/>
  <c r="DH25" i="130"/>
  <c r="DE25" i="130"/>
  <c r="DD25" i="130"/>
  <c r="DB25" i="130"/>
  <c r="DA25" i="130"/>
  <c r="CY25" i="130"/>
  <c r="CX25" i="130"/>
  <c r="CV25" i="130"/>
  <c r="CU25" i="130"/>
  <c r="CS25" i="130"/>
  <c r="CR25" i="130"/>
  <c r="CO25" i="130"/>
  <c r="CN25" i="130"/>
  <c r="CK25" i="130"/>
  <c r="AA25" i="130"/>
  <c r="CM25" i="130" s="1"/>
  <c r="DN13" i="130"/>
  <c r="CS13" i="130"/>
  <c r="CR13" i="130"/>
  <c r="CO13" i="130"/>
  <c r="CN13" i="130"/>
  <c r="CK13" i="130"/>
  <c r="AA13" i="130"/>
  <c r="CM13" i="130" s="1"/>
  <c r="DN24" i="130"/>
  <c r="DI24" i="130"/>
  <c r="DH24" i="130"/>
  <c r="DE24" i="130"/>
  <c r="DD24" i="130"/>
  <c r="DB24" i="130"/>
  <c r="DA24" i="130"/>
  <c r="CY24" i="130"/>
  <c r="CX24" i="130"/>
  <c r="CV24" i="130"/>
  <c r="CU24" i="130"/>
  <c r="CS24" i="130"/>
  <c r="CR24" i="130"/>
  <c r="CO24" i="130"/>
  <c r="CN24" i="130"/>
  <c r="CK24" i="130"/>
  <c r="AA24" i="130"/>
  <c r="C24" i="130" s="1"/>
  <c r="DN23" i="130"/>
  <c r="DI23" i="130"/>
  <c r="DH23" i="130"/>
  <c r="DE23" i="130"/>
  <c r="DD23" i="130"/>
  <c r="DB23" i="130"/>
  <c r="DA23" i="130"/>
  <c r="CY23" i="130"/>
  <c r="CX23" i="130"/>
  <c r="CV23" i="130"/>
  <c r="CU23" i="130"/>
  <c r="CS23" i="130"/>
  <c r="CR23" i="130"/>
  <c r="CO23" i="130"/>
  <c r="CN23" i="130"/>
  <c r="CK23" i="130"/>
  <c r="AA23" i="130"/>
  <c r="C23" i="130" s="1"/>
  <c r="DN22" i="130"/>
  <c r="DI22" i="130"/>
  <c r="DH22" i="130"/>
  <c r="DE22" i="130"/>
  <c r="DD22" i="130"/>
  <c r="DB22" i="130"/>
  <c r="DA22" i="130"/>
  <c r="CY22" i="130"/>
  <c r="CX22" i="130"/>
  <c r="CV22" i="130"/>
  <c r="CU22" i="130"/>
  <c r="CS22" i="130"/>
  <c r="CR22" i="130"/>
  <c r="CO22" i="130"/>
  <c r="CN22" i="130"/>
  <c r="CK22" i="130"/>
  <c r="AA22" i="130"/>
  <c r="CM22" i="130" s="1"/>
  <c r="DN21" i="130"/>
  <c r="DI21" i="130"/>
  <c r="DH21" i="130"/>
  <c r="DE21" i="130"/>
  <c r="DD21" i="130"/>
  <c r="DB21" i="130"/>
  <c r="DA21" i="130"/>
  <c r="CY21" i="130"/>
  <c r="CX21" i="130"/>
  <c r="CV21" i="130"/>
  <c r="CU21" i="130"/>
  <c r="CS21" i="130"/>
  <c r="CR21" i="130"/>
  <c r="CO21" i="130"/>
  <c r="CN21" i="130"/>
  <c r="CK21" i="130"/>
  <c r="AA21" i="130"/>
  <c r="CM21" i="130" s="1"/>
  <c r="DN20" i="130"/>
  <c r="CV20" i="130"/>
  <c r="CU20" i="130"/>
  <c r="CS20" i="130"/>
  <c r="CR20" i="130"/>
  <c r="CO20" i="130"/>
  <c r="CN20" i="130"/>
  <c r="CK20" i="130"/>
  <c r="AA20" i="130"/>
  <c r="C20" i="130" s="1"/>
  <c r="DN18" i="130"/>
  <c r="CS18" i="130"/>
  <c r="CR18" i="130"/>
  <c r="CO18" i="130"/>
  <c r="CN18" i="130"/>
  <c r="CK18" i="130"/>
  <c r="AA18" i="130"/>
  <c r="CM18" i="130" s="1"/>
  <c r="DN17" i="130"/>
  <c r="DI17" i="130"/>
  <c r="DH17" i="130"/>
  <c r="DE17" i="130"/>
  <c r="DD17" i="130"/>
  <c r="DB17" i="130"/>
  <c r="DA17" i="130"/>
  <c r="CY17" i="130"/>
  <c r="CX17" i="130"/>
  <c r="CV17" i="130"/>
  <c r="CU17" i="130"/>
  <c r="CS17" i="130"/>
  <c r="CR17" i="130"/>
  <c r="CO17" i="130"/>
  <c r="CN17" i="130"/>
  <c r="CK17" i="130"/>
  <c r="AA17" i="130"/>
  <c r="C17" i="130" s="1"/>
  <c r="DN16" i="130"/>
  <c r="DI16" i="130"/>
  <c r="DH16" i="130"/>
  <c r="DE16" i="130"/>
  <c r="DD16" i="130"/>
  <c r="DB16" i="130"/>
  <c r="DA16" i="130"/>
  <c r="CY16" i="130"/>
  <c r="CX16" i="130"/>
  <c r="CV16" i="130"/>
  <c r="CU16" i="130"/>
  <c r="CS16" i="130"/>
  <c r="CR16" i="130"/>
  <c r="CO16" i="130"/>
  <c r="CN16" i="130"/>
  <c r="CK16" i="130"/>
  <c r="AA16" i="130"/>
  <c r="CM16" i="130" s="1"/>
  <c r="DN15" i="130"/>
  <c r="DI15" i="130"/>
  <c r="DH15" i="130"/>
  <c r="DE15" i="130"/>
  <c r="DD15" i="130"/>
  <c r="DB15" i="130"/>
  <c r="DA15" i="130"/>
  <c r="CY15" i="130"/>
  <c r="CX15" i="130"/>
  <c r="CV15" i="130"/>
  <c r="CU15" i="130"/>
  <c r="CS15" i="130"/>
  <c r="CR15" i="130"/>
  <c r="CO15" i="130"/>
  <c r="CN15" i="130"/>
  <c r="CK15" i="130"/>
  <c r="AA15" i="130"/>
  <c r="CM15" i="130" s="1"/>
  <c r="DN14" i="130"/>
  <c r="DI14" i="130"/>
  <c r="DH14" i="130"/>
  <c r="DE14" i="130"/>
  <c r="DD14" i="130"/>
  <c r="DB14" i="130"/>
  <c r="DA14" i="130"/>
  <c r="CY14" i="130"/>
  <c r="CX14" i="130"/>
  <c r="CV14" i="130"/>
  <c r="CU14" i="130"/>
  <c r="CS14" i="130"/>
  <c r="CR14" i="130"/>
  <c r="CO14" i="130"/>
  <c r="CN14" i="130"/>
  <c r="CK14" i="130"/>
  <c r="AA14" i="130"/>
  <c r="CM14" i="130" s="1"/>
  <c r="DN12" i="130"/>
  <c r="DI12" i="130"/>
  <c r="DH12" i="130"/>
  <c r="DE12" i="130"/>
  <c r="DD12" i="130"/>
  <c r="CO12" i="130"/>
  <c r="CN12" i="130"/>
  <c r="CK12" i="130"/>
  <c r="AA12" i="130"/>
  <c r="C12" i="130" s="1"/>
  <c r="DN11" i="130"/>
  <c r="DI11" i="130"/>
  <c r="DH11" i="130"/>
  <c r="DE11" i="130"/>
  <c r="DD11" i="130"/>
  <c r="DB11" i="130"/>
  <c r="DA11" i="130"/>
  <c r="CY11" i="130"/>
  <c r="CX11" i="130"/>
  <c r="CV11" i="130"/>
  <c r="CU11" i="130"/>
  <c r="CS11" i="130"/>
  <c r="CR11" i="130"/>
  <c r="CO11" i="130"/>
  <c r="CN11" i="130"/>
  <c r="CK11" i="130"/>
  <c r="AA11" i="130"/>
  <c r="CM11" i="130" s="1"/>
  <c r="DN10" i="130"/>
  <c r="DI10" i="130"/>
  <c r="DH10" i="130"/>
  <c r="DE10" i="130"/>
  <c r="DD10" i="130"/>
  <c r="DB10" i="130"/>
  <c r="DA10" i="130"/>
  <c r="CY10" i="130"/>
  <c r="CX10" i="130"/>
  <c r="CV10" i="130"/>
  <c r="CU10" i="130"/>
  <c r="CS10" i="130"/>
  <c r="CR10" i="130"/>
  <c r="CO10" i="130"/>
  <c r="CN10" i="130"/>
  <c r="CK10" i="130"/>
  <c r="AA10" i="130"/>
  <c r="C10" i="130" s="1"/>
  <c r="DN9" i="130"/>
  <c r="DI9" i="130"/>
  <c r="DH9" i="130"/>
  <c r="DE9" i="130"/>
  <c r="DD9" i="130"/>
  <c r="DB9" i="130"/>
  <c r="DA9" i="130"/>
  <c r="CY9" i="130"/>
  <c r="CX9" i="130"/>
  <c r="CV9" i="130"/>
  <c r="CU9" i="130"/>
  <c r="CS9" i="130"/>
  <c r="CR9" i="130"/>
  <c r="CO9" i="130"/>
  <c r="CN9" i="130"/>
  <c r="CK9" i="130"/>
  <c r="AA9" i="130"/>
  <c r="CM9" i="130" s="1"/>
  <c r="DN8" i="130"/>
  <c r="DI8" i="130"/>
  <c r="DH8" i="130"/>
  <c r="DE8" i="130"/>
  <c r="DD8" i="130"/>
  <c r="DB8" i="130"/>
  <c r="DA8" i="130"/>
  <c r="CY8" i="130"/>
  <c r="CX8" i="130"/>
  <c r="CV8" i="130"/>
  <c r="CU8" i="130"/>
  <c r="CS8" i="130"/>
  <c r="CR8" i="130"/>
  <c r="CO8" i="130"/>
  <c r="CN8" i="130"/>
  <c r="CK8" i="130"/>
  <c r="AA8" i="130"/>
  <c r="C8" i="130" s="1"/>
  <c r="DN7" i="130"/>
  <c r="DI7" i="130"/>
  <c r="DH7" i="130"/>
  <c r="DE7" i="130"/>
  <c r="DD7" i="130"/>
  <c r="DB7" i="130"/>
  <c r="DA7" i="130"/>
  <c r="CY7" i="130"/>
  <c r="CX7" i="130"/>
  <c r="CV7" i="130"/>
  <c r="CU7" i="130"/>
  <c r="CS7" i="130"/>
  <c r="CR7" i="130"/>
  <c r="CO7" i="130"/>
  <c r="CN7" i="130"/>
  <c r="CK7" i="130"/>
  <c r="AA7" i="130"/>
  <c r="CM7" i="130" s="1"/>
  <c r="DN6" i="130"/>
  <c r="DI6" i="130"/>
  <c r="DH6" i="130"/>
  <c r="DE6" i="130"/>
  <c r="DD6" i="130"/>
  <c r="DB6" i="130"/>
  <c r="DA6" i="130"/>
  <c r="CY6" i="130"/>
  <c r="CX6" i="130"/>
  <c r="CV6" i="130"/>
  <c r="CU6" i="130"/>
  <c r="CS6" i="130"/>
  <c r="CR6" i="130"/>
  <c r="CO6" i="130"/>
  <c r="CN6" i="130"/>
  <c r="CK6" i="130"/>
  <c r="AA6" i="130"/>
  <c r="CM6" i="130" s="1"/>
  <c r="DN5" i="130"/>
  <c r="DI5" i="130"/>
  <c r="DH5" i="130"/>
  <c r="DE5" i="130"/>
  <c r="DD5" i="130"/>
  <c r="DB5" i="130"/>
  <c r="DA5" i="130"/>
  <c r="CY5" i="130"/>
  <c r="CX5" i="130"/>
  <c r="CV5" i="130"/>
  <c r="CU5" i="130"/>
  <c r="CS5" i="130"/>
  <c r="CR5" i="130"/>
  <c r="CO5" i="130"/>
  <c r="CN5" i="130"/>
  <c r="CK5" i="130"/>
  <c r="AA5" i="130"/>
  <c r="CM5" i="130" s="1"/>
  <c r="C110" i="130" l="1"/>
  <c r="CJ102" i="130"/>
  <c r="CJ95" i="130"/>
  <c r="CJ68" i="130"/>
  <c r="CJ8" i="130"/>
  <c r="CJ80" i="130"/>
  <c r="CJ129" i="130"/>
  <c r="CM8" i="130"/>
  <c r="C21" i="130"/>
  <c r="CJ54" i="130"/>
  <c r="CJ94" i="130"/>
  <c r="CJ96" i="130"/>
  <c r="C98" i="130"/>
  <c r="C56" i="130"/>
  <c r="C57" i="130"/>
  <c r="C82" i="130"/>
  <c r="C119" i="130"/>
  <c r="C5" i="130"/>
  <c r="C85" i="130"/>
  <c r="C120" i="130"/>
  <c r="C121" i="130"/>
  <c r="C135" i="130"/>
  <c r="C6" i="130"/>
  <c r="C31" i="130"/>
  <c r="CJ60" i="130"/>
  <c r="CJ111" i="130"/>
  <c r="CJ113" i="130"/>
  <c r="P158" i="130"/>
  <c r="P160" i="130" s="1"/>
  <c r="CJ128" i="130"/>
  <c r="CM26" i="130"/>
  <c r="CJ106" i="130"/>
  <c r="CM81" i="130"/>
  <c r="CJ10" i="130"/>
  <c r="CJ137" i="130"/>
  <c r="CJ121" i="130"/>
  <c r="CJ57" i="130"/>
  <c r="CM12" i="130"/>
  <c r="C14" i="130"/>
  <c r="C28" i="130"/>
  <c r="CJ32" i="130"/>
  <c r="C60" i="130"/>
  <c r="C77" i="130"/>
  <c r="C79" i="130"/>
  <c r="CJ112" i="130"/>
  <c r="CM125" i="130"/>
  <c r="CJ142" i="130"/>
  <c r="CM51" i="130"/>
  <c r="CJ77" i="130"/>
  <c r="CJ120" i="130"/>
  <c r="C9" i="130"/>
  <c r="CJ23" i="130"/>
  <c r="C13" i="130"/>
  <c r="C25" i="130"/>
  <c r="CJ45" i="130"/>
  <c r="C116" i="130"/>
  <c r="C122" i="130"/>
  <c r="CJ126" i="130"/>
  <c r="CM132" i="130"/>
  <c r="CJ74" i="130"/>
  <c r="CM45" i="130"/>
  <c r="C46" i="130"/>
  <c r="CM53" i="130"/>
  <c r="CJ72" i="130"/>
  <c r="C73" i="130"/>
  <c r="CJ76" i="130"/>
  <c r="C83" i="130"/>
  <c r="CJ103" i="130"/>
  <c r="CJ105" i="130"/>
  <c r="CM126" i="130"/>
  <c r="C127" i="130"/>
  <c r="CJ140" i="130"/>
  <c r="CJ141" i="130"/>
  <c r="CM76" i="130"/>
  <c r="CM17" i="130"/>
  <c r="CM58" i="130"/>
  <c r="CM24" i="130"/>
  <c r="CJ81" i="130"/>
  <c r="CJ17" i="130"/>
  <c r="CJ13" i="130"/>
  <c r="CJ30" i="130"/>
  <c r="C47" i="130"/>
  <c r="CJ67" i="130"/>
  <c r="C74" i="130"/>
  <c r="CJ98" i="130"/>
  <c r="C124" i="130"/>
  <c r="C128" i="130"/>
  <c r="C133" i="130"/>
  <c r="CJ12" i="130"/>
  <c r="C37" i="130"/>
  <c r="CJ46" i="130"/>
  <c r="C52" i="130"/>
  <c r="C54" i="130"/>
  <c r="C72" i="130"/>
  <c r="C75" i="130"/>
  <c r="CJ100" i="130"/>
  <c r="C102" i="130"/>
  <c r="CJ109" i="130"/>
  <c r="CJ127" i="130"/>
  <c r="CJ132" i="130"/>
  <c r="CM20" i="130"/>
  <c r="CJ26" i="130"/>
  <c r="CJ24" i="130"/>
  <c r="CJ34" i="130"/>
  <c r="CJ61" i="130"/>
  <c r="CJ71" i="130"/>
  <c r="CM80" i="130"/>
  <c r="CJ82" i="130"/>
  <c r="CJ118" i="130"/>
  <c r="CJ123" i="130"/>
  <c r="CJ35" i="130"/>
  <c r="CJ65" i="130"/>
  <c r="CJ93" i="130"/>
  <c r="CJ104" i="130"/>
  <c r="CM134" i="130"/>
  <c r="CJ5" i="130"/>
  <c r="C11" i="130"/>
  <c r="CJ14" i="130"/>
  <c r="CJ15" i="130"/>
  <c r="CJ37" i="130"/>
  <c r="CJ136" i="130"/>
  <c r="CM30" i="130"/>
  <c r="CJ40" i="130"/>
  <c r="CJ79" i="130"/>
  <c r="CJ122" i="130"/>
  <c r="CJ6" i="130"/>
  <c r="CJ21" i="130"/>
  <c r="CJ28" i="130"/>
  <c r="CM32" i="130"/>
  <c r="C33" i="130"/>
  <c r="C35" i="130"/>
  <c r="C40" i="130"/>
  <c r="CJ43" i="130"/>
  <c r="C48" i="130"/>
  <c r="CJ50" i="130"/>
  <c r="CJ52" i="130"/>
  <c r="CJ62" i="130"/>
  <c r="CJ63" i="130"/>
  <c r="C65" i="130"/>
  <c r="CJ69" i="130"/>
  <c r="CJ70" i="130"/>
  <c r="CJ83" i="130"/>
  <c r="CM84" i="130"/>
  <c r="CJ89" i="130"/>
  <c r="CJ90" i="130"/>
  <c r="CJ99" i="130"/>
  <c r="CJ114" i="130"/>
  <c r="CM115" i="130"/>
  <c r="C117" i="130"/>
  <c r="CJ119" i="130"/>
  <c r="CJ124" i="130"/>
  <c r="CJ135" i="130"/>
  <c r="CJ138" i="130"/>
  <c r="P159" i="130"/>
  <c r="C18" i="130"/>
  <c r="CJ25" i="130"/>
  <c r="CJ29" i="130"/>
  <c r="C34" i="130"/>
  <c r="C36" i="130"/>
  <c r="C41" i="130"/>
  <c r="CJ44" i="130"/>
  <c r="C49" i="130"/>
  <c r="CJ51" i="130"/>
  <c r="CJ53" i="130"/>
  <c r="CJ56" i="130"/>
  <c r="C61" i="130"/>
  <c r="CJ84" i="130"/>
  <c r="CJ85" i="130"/>
  <c r="CJ86" i="130"/>
  <c r="CJ91" i="130"/>
  <c r="CJ92" i="130"/>
  <c r="CJ110" i="130"/>
  <c r="CJ115" i="130"/>
  <c r="CJ116" i="130"/>
  <c r="C118" i="130"/>
  <c r="CJ125" i="130"/>
  <c r="CJ20" i="130"/>
  <c r="CJ27" i="130"/>
  <c r="CJ36" i="130"/>
  <c r="CM64" i="130"/>
  <c r="CM123" i="130"/>
  <c r="CJ7" i="130"/>
  <c r="CM10" i="130"/>
  <c r="C15" i="130"/>
  <c r="CJ16" i="130"/>
  <c r="CM23" i="130"/>
  <c r="CJ42" i="130"/>
  <c r="CJ55" i="130"/>
  <c r="CJ58" i="130"/>
  <c r="CM97" i="130"/>
  <c r="CM101" i="130"/>
  <c r="CM130" i="130"/>
  <c r="CM139" i="130"/>
  <c r="CJ48" i="130"/>
  <c r="CM68" i="130"/>
  <c r="CM86" i="130"/>
  <c r="C22" i="130"/>
  <c r="C29" i="130"/>
  <c r="CJ33" i="130"/>
  <c r="C38" i="130"/>
  <c r="C39" i="130"/>
  <c r="C44" i="130"/>
  <c r="CJ49" i="130"/>
  <c r="CJ64" i="130"/>
  <c r="CJ66" i="130"/>
  <c r="C69" i="130"/>
  <c r="CJ75" i="130"/>
  <c r="CJ97" i="130"/>
  <c r="CJ101" i="130"/>
  <c r="CJ108" i="130"/>
  <c r="CJ117" i="130"/>
  <c r="C129" i="130"/>
  <c r="CJ133" i="130"/>
  <c r="CJ139" i="130"/>
  <c r="CJ18" i="130"/>
  <c r="CJ22" i="130"/>
  <c r="CJ39" i="130"/>
  <c r="CJ31" i="130"/>
  <c r="CJ134" i="130"/>
  <c r="CJ9" i="130"/>
  <c r="C7" i="130"/>
  <c r="CJ11" i="130"/>
  <c r="C16" i="130"/>
  <c r="C42" i="130"/>
  <c r="CJ47" i="130"/>
  <c r="C55" i="130"/>
  <c r="CJ59" i="130"/>
  <c r="CJ73" i="130"/>
  <c r="CJ88" i="130"/>
  <c r="CM95" i="130"/>
  <c r="C96" i="130"/>
  <c r="CM99" i="130"/>
  <c r="C100" i="130"/>
  <c r="CM103" i="130"/>
  <c r="CM111" i="130"/>
  <c r="CJ131" i="130"/>
  <c r="CM136" i="130"/>
  <c r="C138" i="130"/>
  <c r="C88" i="130"/>
  <c r="CM89" i="130"/>
  <c r="C90" i="130"/>
  <c r="CM91" i="130"/>
  <c r="C92" i="130"/>
  <c r="CM93" i="130"/>
  <c r="C94" i="130"/>
  <c r="CM104" i="130"/>
  <c r="C105" i="130"/>
  <c r="CM106" i="130"/>
  <c r="C108" i="130"/>
  <c r="CM109" i="130"/>
  <c r="CM112" i="130"/>
  <c r="C113" i="130"/>
  <c r="C114" i="130"/>
  <c r="CM137" i="130"/>
  <c r="CM140" i="130"/>
  <c r="C141" i="130"/>
  <c r="CM142" i="130"/>
  <c r="C141" i="129"/>
  <c r="C142" i="129"/>
  <c r="C143" i="129"/>
  <c r="C144" i="129"/>
  <c r="C145" i="129"/>
  <c r="C146" i="129"/>
  <c r="C147" i="129"/>
  <c r="C148" i="129"/>
  <c r="C149" i="129"/>
  <c r="C150" i="129"/>
  <c r="C152" i="129"/>
  <c r="C151" i="129"/>
  <c r="C153" i="129"/>
  <c r="CN86" i="129"/>
  <c r="AA86" i="129"/>
  <c r="C86" i="129" s="1"/>
  <c r="N156" i="129"/>
  <c r="N157" i="129"/>
  <c r="AA140" i="129"/>
  <c r="C140" i="129" s="1"/>
  <c r="AA139" i="129"/>
  <c r="C139" i="129" s="1"/>
  <c r="AA138" i="129"/>
  <c r="C138" i="129" s="1"/>
  <c r="AA137" i="129"/>
  <c r="C137" i="129" s="1"/>
  <c r="AA136" i="129"/>
  <c r="C136" i="129" s="1"/>
  <c r="AA135" i="129"/>
  <c r="C135" i="129" s="1"/>
  <c r="AA134" i="129"/>
  <c r="C134" i="129" s="1"/>
  <c r="AA133" i="129"/>
  <c r="C133" i="129" s="1"/>
  <c r="AA132" i="129"/>
  <c r="C132" i="129" s="1"/>
  <c r="AA131" i="129"/>
  <c r="C131" i="129" s="1"/>
  <c r="AA130" i="129"/>
  <c r="C130" i="129" s="1"/>
  <c r="AA129" i="129"/>
  <c r="C129" i="129" s="1"/>
  <c r="AA128" i="129"/>
  <c r="C128" i="129" s="1"/>
  <c r="AA127" i="129"/>
  <c r="C127" i="129" s="1"/>
  <c r="AA126" i="129"/>
  <c r="C126" i="129" s="1"/>
  <c r="AA125" i="129"/>
  <c r="C125" i="129" s="1"/>
  <c r="AA124" i="129"/>
  <c r="C124" i="129" s="1"/>
  <c r="AA123" i="129"/>
  <c r="C123" i="129" s="1"/>
  <c r="AA122" i="129"/>
  <c r="C122" i="129" s="1"/>
  <c r="AA121" i="129"/>
  <c r="C121" i="129" s="1"/>
  <c r="AA120" i="129"/>
  <c r="C120" i="129" s="1"/>
  <c r="AA119" i="129"/>
  <c r="C119" i="129" s="1"/>
  <c r="AA118" i="129"/>
  <c r="C118" i="129" s="1"/>
  <c r="AA117" i="129"/>
  <c r="C117" i="129" s="1"/>
  <c r="AA116" i="129"/>
  <c r="C116" i="129" s="1"/>
  <c r="AA115" i="129"/>
  <c r="C115" i="129" s="1"/>
  <c r="AA114" i="129"/>
  <c r="C114" i="129" s="1"/>
  <c r="AA113" i="129"/>
  <c r="C113" i="129" s="1"/>
  <c r="AA112" i="129"/>
  <c r="C112" i="129" s="1"/>
  <c r="AA111" i="129"/>
  <c r="C111" i="129" s="1"/>
  <c r="AA110" i="129"/>
  <c r="C110" i="129" s="1"/>
  <c r="AA109" i="129"/>
  <c r="C109" i="129" s="1"/>
  <c r="AA108" i="129"/>
  <c r="C108" i="129" s="1"/>
  <c r="AA107" i="129"/>
  <c r="C107" i="129" s="1"/>
  <c r="AA106" i="129"/>
  <c r="C106" i="129" s="1"/>
  <c r="AA105" i="129"/>
  <c r="C105" i="129" s="1"/>
  <c r="AA104" i="129"/>
  <c r="C104" i="129" s="1"/>
  <c r="AA103" i="129"/>
  <c r="C103" i="129" s="1"/>
  <c r="AA102" i="129"/>
  <c r="C102" i="129" s="1"/>
  <c r="AA101" i="129"/>
  <c r="C101" i="129" s="1"/>
  <c r="AA100" i="129"/>
  <c r="C100" i="129" s="1"/>
  <c r="AA99" i="129"/>
  <c r="C99" i="129" s="1"/>
  <c r="AA98" i="129"/>
  <c r="C98" i="129" s="1"/>
  <c r="AA97" i="129"/>
  <c r="C97" i="129" s="1"/>
  <c r="AA96" i="129"/>
  <c r="C96" i="129" s="1"/>
  <c r="AA95" i="129"/>
  <c r="C95" i="129" s="1"/>
  <c r="AA94" i="129"/>
  <c r="C94" i="129" s="1"/>
  <c r="AA93" i="129"/>
  <c r="C93" i="129" s="1"/>
  <c r="AA92" i="129"/>
  <c r="C92" i="129" s="1"/>
  <c r="AA91" i="129"/>
  <c r="C91" i="129" s="1"/>
  <c r="AA90" i="129"/>
  <c r="C90" i="129" s="1"/>
  <c r="AA89" i="129"/>
  <c r="C89" i="129" s="1"/>
  <c r="AA88" i="129"/>
  <c r="C88" i="129" s="1"/>
  <c r="AA87" i="129"/>
  <c r="C87" i="129" s="1"/>
  <c r="AA85" i="129"/>
  <c r="C85" i="129" s="1"/>
  <c r="AA80" i="129"/>
  <c r="C80" i="129" s="1"/>
  <c r="AA79" i="129"/>
  <c r="C79" i="129" s="1"/>
  <c r="AA83" i="129"/>
  <c r="C83" i="129" s="1"/>
  <c r="AA84" i="129"/>
  <c r="C84" i="129" s="1"/>
  <c r="AA82" i="129"/>
  <c r="C82" i="129" s="1"/>
  <c r="AA81" i="129"/>
  <c r="C81" i="129" s="1"/>
  <c r="AA78" i="129"/>
  <c r="C78" i="129" s="1"/>
  <c r="AA77" i="129"/>
  <c r="C77" i="129" s="1"/>
  <c r="AA76" i="129"/>
  <c r="C76" i="129" s="1"/>
  <c r="AA75" i="129"/>
  <c r="C75" i="129" s="1"/>
  <c r="AA74" i="129"/>
  <c r="C74" i="129" s="1"/>
  <c r="AA73" i="129"/>
  <c r="C73" i="129" s="1"/>
  <c r="AA72" i="129"/>
  <c r="C72" i="129" s="1"/>
  <c r="AA71" i="129"/>
  <c r="C71" i="129" s="1"/>
  <c r="AA70" i="129"/>
  <c r="C70" i="129" s="1"/>
  <c r="AA69" i="129"/>
  <c r="C69" i="129" s="1"/>
  <c r="AA68" i="129"/>
  <c r="C68" i="129" s="1"/>
  <c r="AA67" i="129"/>
  <c r="C67" i="129" s="1"/>
  <c r="AA66" i="129"/>
  <c r="C66" i="129" s="1"/>
  <c r="AA65" i="129"/>
  <c r="C65" i="129" s="1"/>
  <c r="AA64" i="129"/>
  <c r="C64" i="129" s="1"/>
  <c r="AA63" i="129"/>
  <c r="C63" i="129" s="1"/>
  <c r="AA62" i="129"/>
  <c r="C62" i="129" s="1"/>
  <c r="AA61" i="129"/>
  <c r="C61" i="129" s="1"/>
  <c r="AA60" i="129"/>
  <c r="C60" i="129" s="1"/>
  <c r="AA59" i="129"/>
  <c r="C59" i="129" s="1"/>
  <c r="AA58" i="129"/>
  <c r="C58" i="129" s="1"/>
  <c r="AA57" i="129"/>
  <c r="C57" i="129" s="1"/>
  <c r="AA56" i="129"/>
  <c r="C56" i="129" s="1"/>
  <c r="AA55" i="129"/>
  <c r="C55" i="129" s="1"/>
  <c r="AA54" i="129"/>
  <c r="C54" i="129" s="1"/>
  <c r="AA53" i="129"/>
  <c r="C53" i="129" s="1"/>
  <c r="AA52" i="129"/>
  <c r="C52" i="129" s="1"/>
  <c r="AA51" i="129"/>
  <c r="C51" i="129" s="1"/>
  <c r="AA50" i="129"/>
  <c r="C50" i="129" s="1"/>
  <c r="AA49" i="129"/>
  <c r="C49" i="129" s="1"/>
  <c r="AA48" i="129"/>
  <c r="C48" i="129" s="1"/>
  <c r="AA47" i="129"/>
  <c r="C47" i="129" s="1"/>
  <c r="AA46" i="129"/>
  <c r="C46" i="129" s="1"/>
  <c r="AA45" i="129"/>
  <c r="C45" i="129" s="1"/>
  <c r="AA44" i="129"/>
  <c r="C44" i="129" s="1"/>
  <c r="AA43" i="129"/>
  <c r="C43" i="129" s="1"/>
  <c r="AA42" i="129"/>
  <c r="C42" i="129" s="1"/>
  <c r="AA41" i="129"/>
  <c r="C41" i="129" s="1"/>
  <c r="AA40" i="129"/>
  <c r="C40" i="129" s="1"/>
  <c r="AA39" i="129"/>
  <c r="C39" i="129" s="1"/>
  <c r="AA38" i="129"/>
  <c r="C38" i="129" s="1"/>
  <c r="AA37" i="129"/>
  <c r="C37" i="129" s="1"/>
  <c r="AA36" i="129"/>
  <c r="C36" i="129" s="1"/>
  <c r="AA35" i="129"/>
  <c r="C35" i="129" s="1"/>
  <c r="AA34" i="129"/>
  <c r="C34" i="129" s="1"/>
  <c r="AA33" i="129"/>
  <c r="C33" i="129" s="1"/>
  <c r="AA32" i="129"/>
  <c r="C32" i="129" s="1"/>
  <c r="AA31" i="129"/>
  <c r="C31" i="129" s="1"/>
  <c r="AA30" i="129"/>
  <c r="C30" i="129" s="1"/>
  <c r="AA29" i="129"/>
  <c r="C29" i="129" s="1"/>
  <c r="AA28" i="129"/>
  <c r="C28" i="129" s="1"/>
  <c r="AA27" i="129"/>
  <c r="C27" i="129" s="1"/>
  <c r="AA26" i="129"/>
  <c r="C26" i="129" s="1"/>
  <c r="AA25" i="129"/>
  <c r="C25" i="129" s="1"/>
  <c r="AA24" i="129"/>
  <c r="C24" i="129" s="1"/>
  <c r="AA23" i="129"/>
  <c r="C23" i="129" s="1"/>
  <c r="AA22" i="129"/>
  <c r="C22" i="129" s="1"/>
  <c r="AA21" i="129"/>
  <c r="C21" i="129" s="1"/>
  <c r="AA20" i="129"/>
  <c r="C20" i="129" s="1"/>
  <c r="AA19" i="129"/>
  <c r="C19" i="129" s="1"/>
  <c r="AA18" i="129"/>
  <c r="C18" i="129" s="1"/>
  <c r="AA17" i="129"/>
  <c r="C17" i="129" s="1"/>
  <c r="AA16" i="129"/>
  <c r="C16" i="129" s="1"/>
  <c r="AA15" i="129"/>
  <c r="C15" i="129" s="1"/>
  <c r="AA14" i="129"/>
  <c r="C14" i="129" s="1"/>
  <c r="AA13" i="129"/>
  <c r="C13" i="129" s="1"/>
  <c r="AA12" i="129"/>
  <c r="C12" i="129" s="1"/>
  <c r="AA11" i="129"/>
  <c r="C11" i="129" s="1"/>
  <c r="AA10" i="129"/>
  <c r="C10" i="129" s="1"/>
  <c r="AA9" i="129"/>
  <c r="C9" i="129" s="1"/>
  <c r="AA8" i="129"/>
  <c r="C8" i="129" s="1"/>
  <c r="AA7" i="129"/>
  <c r="C7" i="129" s="1"/>
  <c r="AA6" i="129"/>
  <c r="C6" i="129" s="1"/>
  <c r="AA5" i="129"/>
  <c r="C5" i="129" s="1"/>
  <c r="K156" i="129"/>
  <c r="K157" i="129"/>
  <c r="CK153" i="129"/>
  <c r="CK151" i="129"/>
  <c r="CK152" i="129"/>
  <c r="T155" i="129"/>
  <c r="C159" i="130" l="1"/>
  <c r="C158" i="130"/>
  <c r="CM10" i="129"/>
  <c r="CM12" i="129"/>
  <c r="CM13" i="129"/>
  <c r="CM17" i="129"/>
  <c r="CM20" i="129"/>
  <c r="CM26" i="129"/>
  <c r="CM28" i="129"/>
  <c r="CM34" i="129"/>
  <c r="CM35" i="129"/>
  <c r="CM37" i="129"/>
  <c r="CM39" i="129"/>
  <c r="CM41" i="129"/>
  <c r="CM43" i="129"/>
  <c r="CM44" i="129"/>
  <c r="CM50" i="129"/>
  <c r="CM51" i="129"/>
  <c r="CM52" i="129"/>
  <c r="CM58" i="129"/>
  <c r="CM60" i="129"/>
  <c r="CM61" i="129"/>
  <c r="CM62" i="129"/>
  <c r="CM65" i="129"/>
  <c r="CM66" i="129"/>
  <c r="CM67" i="129"/>
  <c r="CM68" i="129"/>
  <c r="CM73" i="129"/>
  <c r="CM75" i="129"/>
  <c r="CM77" i="129"/>
  <c r="CM82" i="129"/>
  <c r="CM79" i="129"/>
  <c r="CM85" i="129"/>
  <c r="CM88" i="129"/>
  <c r="CM90" i="129"/>
  <c r="CM92" i="129"/>
  <c r="CM94" i="129"/>
  <c r="CM96" i="129"/>
  <c r="CM98" i="129"/>
  <c r="CM100" i="129"/>
  <c r="CM102" i="129"/>
  <c r="CM104" i="129"/>
  <c r="CM105" i="129"/>
  <c r="CM106" i="129"/>
  <c r="CM107" i="129"/>
  <c r="CM109" i="129"/>
  <c r="CM112" i="129"/>
  <c r="CM113" i="129"/>
  <c r="CM116" i="129"/>
  <c r="CM118" i="129"/>
  <c r="CM120" i="129"/>
  <c r="CM126" i="129"/>
  <c r="CM129" i="129"/>
  <c r="CM130" i="129"/>
  <c r="CM131" i="129"/>
  <c r="CM136" i="129"/>
  <c r="CM137" i="129"/>
  <c r="CM138" i="129"/>
  <c r="CJ163" i="129"/>
  <c r="CJ162" i="129"/>
  <c r="CJ161" i="129"/>
  <c r="CJ160" i="129"/>
  <c r="CJ159" i="129"/>
  <c r="CJ158" i="129"/>
  <c r="CJ157" i="129"/>
  <c r="O157" i="129"/>
  <c r="M157" i="129"/>
  <c r="L157" i="129"/>
  <c r="J157" i="129"/>
  <c r="I157" i="129"/>
  <c r="H157" i="129"/>
  <c r="G157" i="129"/>
  <c r="F157" i="129"/>
  <c r="E157" i="129"/>
  <c r="D157" i="129"/>
  <c r="B157" i="129"/>
  <c r="A157" i="129"/>
  <c r="CJ156" i="129"/>
  <c r="O156" i="129"/>
  <c r="M156" i="129"/>
  <c r="L156" i="129"/>
  <c r="J156" i="129"/>
  <c r="I156" i="129"/>
  <c r="H156" i="129"/>
  <c r="G156" i="129"/>
  <c r="F156" i="129"/>
  <c r="E156" i="129"/>
  <c r="D156" i="129"/>
  <c r="B156" i="129"/>
  <c r="A156" i="129"/>
  <c r="CJ155" i="129"/>
  <c r="DN150" i="129"/>
  <c r="CK150" i="129"/>
  <c r="CJ150" i="129"/>
  <c r="DN149" i="129"/>
  <c r="CK149" i="129"/>
  <c r="CJ149" i="129"/>
  <c r="DN148" i="129"/>
  <c r="CK148" i="129"/>
  <c r="CJ148" i="129"/>
  <c r="DN147" i="129"/>
  <c r="CK147" i="129"/>
  <c r="CJ147" i="129"/>
  <c r="DN146" i="129"/>
  <c r="CK146" i="129"/>
  <c r="CJ146" i="129"/>
  <c r="DN145" i="129"/>
  <c r="CK145" i="129"/>
  <c r="CJ145" i="129"/>
  <c r="DN144" i="129"/>
  <c r="CK144" i="129"/>
  <c r="CJ144" i="129"/>
  <c r="DN143" i="129"/>
  <c r="CK143" i="129"/>
  <c r="CJ143" i="129"/>
  <c r="DN142" i="129"/>
  <c r="CK142" i="129"/>
  <c r="CJ142" i="129"/>
  <c r="CK141" i="129"/>
  <c r="CJ141" i="129"/>
  <c r="DN140" i="129"/>
  <c r="DI140" i="129"/>
  <c r="DH140" i="129"/>
  <c r="DE140" i="129"/>
  <c r="DD140" i="129"/>
  <c r="DB140" i="129"/>
  <c r="DA140" i="129"/>
  <c r="CY140" i="129"/>
  <c r="CX140" i="129"/>
  <c r="CV140" i="129"/>
  <c r="CU140" i="129"/>
  <c r="CS140" i="129"/>
  <c r="CR140" i="129"/>
  <c r="CO140" i="129"/>
  <c r="CN140" i="129"/>
  <c r="CK140" i="129"/>
  <c r="DN139" i="129"/>
  <c r="DI139" i="129"/>
  <c r="DH139" i="129"/>
  <c r="DE139" i="129"/>
  <c r="DD139" i="129"/>
  <c r="DB139" i="129"/>
  <c r="DA139" i="129"/>
  <c r="CY139" i="129"/>
  <c r="CX139" i="129"/>
  <c r="CV139" i="129"/>
  <c r="CU139" i="129"/>
  <c r="CS139" i="129"/>
  <c r="CR139" i="129"/>
  <c r="CO139" i="129"/>
  <c r="CN139" i="129"/>
  <c r="CK139" i="129"/>
  <c r="DN138" i="129"/>
  <c r="DI138" i="129"/>
  <c r="DH138" i="129"/>
  <c r="DE138" i="129"/>
  <c r="DD138" i="129"/>
  <c r="DB138" i="129"/>
  <c r="DA138" i="129"/>
  <c r="CY138" i="129"/>
  <c r="CX138" i="129"/>
  <c r="CV138" i="129"/>
  <c r="CU138" i="129"/>
  <c r="CS138" i="129"/>
  <c r="CR138" i="129"/>
  <c r="CO138" i="129"/>
  <c r="CN138" i="129"/>
  <c r="CK138" i="129"/>
  <c r="DN137" i="129"/>
  <c r="CS137" i="129"/>
  <c r="CR137" i="129"/>
  <c r="CO137" i="129"/>
  <c r="CN137" i="129"/>
  <c r="CK137" i="129"/>
  <c r="DN136" i="129"/>
  <c r="DI136" i="129"/>
  <c r="DH136" i="129"/>
  <c r="DE136" i="129"/>
  <c r="DD136" i="129"/>
  <c r="DB136" i="129"/>
  <c r="DA136" i="129"/>
  <c r="CY136" i="129"/>
  <c r="CX136" i="129"/>
  <c r="CV136" i="129"/>
  <c r="CU136" i="129"/>
  <c r="CS136" i="129"/>
  <c r="CR136" i="129"/>
  <c r="CO136" i="129"/>
  <c r="CN136" i="129"/>
  <c r="CK136" i="129"/>
  <c r="DN135" i="129"/>
  <c r="CS135" i="129"/>
  <c r="CR135" i="129"/>
  <c r="CO135" i="129"/>
  <c r="CN135" i="129"/>
  <c r="CK135" i="129"/>
  <c r="DN134" i="129"/>
  <c r="DI134" i="129"/>
  <c r="DH134" i="129"/>
  <c r="DE134" i="129"/>
  <c r="DD134" i="129"/>
  <c r="DB134" i="129"/>
  <c r="DA134" i="129"/>
  <c r="CY134" i="129"/>
  <c r="CX134" i="129"/>
  <c r="CV134" i="129"/>
  <c r="CU134" i="129"/>
  <c r="CS134" i="129"/>
  <c r="CR134" i="129"/>
  <c r="CO134" i="129"/>
  <c r="CN134" i="129"/>
  <c r="CK134" i="129"/>
  <c r="DN133" i="129"/>
  <c r="CS133" i="129"/>
  <c r="CR133" i="129"/>
  <c r="CO133" i="129"/>
  <c r="CN133" i="129"/>
  <c r="CK133" i="129"/>
  <c r="DN132" i="129"/>
  <c r="DI132" i="129"/>
  <c r="DH132" i="129"/>
  <c r="DE132" i="129"/>
  <c r="DD132" i="129"/>
  <c r="DB132" i="129"/>
  <c r="DA132" i="129"/>
  <c r="CY132" i="129"/>
  <c r="CX132" i="129"/>
  <c r="CV132" i="129"/>
  <c r="CU132" i="129"/>
  <c r="CS132" i="129"/>
  <c r="CR132" i="129"/>
  <c r="CO132" i="129"/>
  <c r="CN132" i="129"/>
  <c r="CK132" i="129"/>
  <c r="CM132" i="129"/>
  <c r="DN131" i="129"/>
  <c r="DI131" i="129"/>
  <c r="DH131" i="129"/>
  <c r="DE131" i="129"/>
  <c r="DD131" i="129"/>
  <c r="DB131" i="129"/>
  <c r="DA131" i="129"/>
  <c r="CY131" i="129"/>
  <c r="CX131" i="129"/>
  <c r="CV131" i="129"/>
  <c r="CU131" i="129"/>
  <c r="CS131" i="129"/>
  <c r="CR131" i="129"/>
  <c r="CO131" i="129"/>
  <c r="CN131" i="129"/>
  <c r="CK131" i="129"/>
  <c r="DN130" i="129"/>
  <c r="CU130" i="129"/>
  <c r="CS130" i="129"/>
  <c r="CR130" i="129"/>
  <c r="CO130" i="129"/>
  <c r="CN130" i="129"/>
  <c r="CK130" i="129"/>
  <c r="DN129" i="129"/>
  <c r="DI129" i="129"/>
  <c r="DH129" i="129"/>
  <c r="DE129" i="129"/>
  <c r="DD129" i="129"/>
  <c r="DB129" i="129"/>
  <c r="DA129" i="129"/>
  <c r="CY129" i="129"/>
  <c r="CX129" i="129"/>
  <c r="CV129" i="129"/>
  <c r="CU129" i="129"/>
  <c r="CS129" i="129"/>
  <c r="CR129" i="129"/>
  <c r="CO129" i="129"/>
  <c r="CN129" i="129"/>
  <c r="CK129" i="129"/>
  <c r="DN128" i="129"/>
  <c r="DI128" i="129"/>
  <c r="DH128" i="129"/>
  <c r="DE128" i="129"/>
  <c r="DD128" i="129"/>
  <c r="DB128" i="129"/>
  <c r="DA128" i="129"/>
  <c r="CY128" i="129"/>
  <c r="CX128" i="129"/>
  <c r="CV128" i="129"/>
  <c r="CU128" i="129"/>
  <c r="CS128" i="129"/>
  <c r="CR128" i="129"/>
  <c r="CO128" i="129"/>
  <c r="CN128" i="129"/>
  <c r="CK128" i="129"/>
  <c r="DN127" i="129"/>
  <c r="DI127" i="129"/>
  <c r="DH127" i="129"/>
  <c r="DE127" i="129"/>
  <c r="DD127" i="129"/>
  <c r="DB127" i="129"/>
  <c r="DA127" i="129"/>
  <c r="CY127" i="129"/>
  <c r="CX127" i="129"/>
  <c r="CV127" i="129"/>
  <c r="CU127" i="129"/>
  <c r="CS127" i="129"/>
  <c r="CR127" i="129"/>
  <c r="CO127" i="129"/>
  <c r="CN127" i="129"/>
  <c r="CK127" i="129"/>
  <c r="DN126" i="129"/>
  <c r="DI126" i="129"/>
  <c r="DH126" i="129"/>
  <c r="DE126" i="129"/>
  <c r="DD126" i="129"/>
  <c r="DB126" i="129"/>
  <c r="DA126" i="129"/>
  <c r="CY126" i="129"/>
  <c r="CX126" i="129"/>
  <c r="CV126" i="129"/>
  <c r="CU126" i="129"/>
  <c r="CS126" i="129"/>
  <c r="CR126" i="129"/>
  <c r="CO126" i="129"/>
  <c r="CN126" i="129"/>
  <c r="CK126" i="129"/>
  <c r="DN125" i="129"/>
  <c r="DI125" i="129"/>
  <c r="DH125" i="129"/>
  <c r="DE125" i="129"/>
  <c r="DD125" i="129"/>
  <c r="DB125" i="129"/>
  <c r="DA125" i="129"/>
  <c r="CY125" i="129"/>
  <c r="CX125" i="129"/>
  <c r="CV125" i="129"/>
  <c r="CU125" i="129"/>
  <c r="CS125" i="129"/>
  <c r="CR125" i="129"/>
  <c r="CO125" i="129"/>
  <c r="CN125" i="129"/>
  <c r="CK125" i="129"/>
  <c r="DN124" i="129"/>
  <c r="DI124" i="129"/>
  <c r="DH124" i="129"/>
  <c r="DE124" i="129"/>
  <c r="DD124" i="129"/>
  <c r="DB124" i="129"/>
  <c r="DA124" i="129"/>
  <c r="CY124" i="129"/>
  <c r="CX124" i="129"/>
  <c r="CV124" i="129"/>
  <c r="CU124" i="129"/>
  <c r="CS124" i="129"/>
  <c r="CR124" i="129"/>
  <c r="CO124" i="129"/>
  <c r="CN124" i="129"/>
  <c r="CK124" i="129"/>
  <c r="DN123" i="129"/>
  <c r="DI123" i="129"/>
  <c r="DH123" i="129"/>
  <c r="DE123" i="129"/>
  <c r="DD123" i="129"/>
  <c r="DB123" i="129"/>
  <c r="DA123" i="129"/>
  <c r="CY123" i="129"/>
  <c r="CX123" i="129"/>
  <c r="CV123" i="129"/>
  <c r="CU123" i="129"/>
  <c r="CS123" i="129"/>
  <c r="CR123" i="129"/>
  <c r="CO123" i="129"/>
  <c r="CN123" i="129"/>
  <c r="CK123" i="129"/>
  <c r="DN122" i="129"/>
  <c r="DI122" i="129"/>
  <c r="DH122" i="129"/>
  <c r="DE122" i="129"/>
  <c r="DD122" i="129"/>
  <c r="DB122" i="129"/>
  <c r="DA122" i="129"/>
  <c r="CY122" i="129"/>
  <c r="CX122" i="129"/>
  <c r="CV122" i="129"/>
  <c r="CU122" i="129"/>
  <c r="CS122" i="129"/>
  <c r="CR122" i="129"/>
  <c r="CO122" i="129"/>
  <c r="CN122" i="129"/>
  <c r="CK122" i="129"/>
  <c r="DN121" i="129"/>
  <c r="DI121" i="129"/>
  <c r="DH121" i="129"/>
  <c r="DE121" i="129"/>
  <c r="DD121" i="129"/>
  <c r="DB121" i="129"/>
  <c r="DA121" i="129"/>
  <c r="CY121" i="129"/>
  <c r="CX121" i="129"/>
  <c r="CV121" i="129"/>
  <c r="CU121" i="129"/>
  <c r="CS121" i="129"/>
  <c r="CR121" i="129"/>
  <c r="CO121" i="129"/>
  <c r="CN121" i="129"/>
  <c r="CK121" i="129"/>
  <c r="DN120" i="129"/>
  <c r="DI120" i="129"/>
  <c r="DH120" i="129"/>
  <c r="DE120" i="129"/>
  <c r="DD120" i="129"/>
  <c r="DB120" i="129"/>
  <c r="DA120" i="129"/>
  <c r="CY120" i="129"/>
  <c r="CX120" i="129"/>
  <c r="CV120" i="129"/>
  <c r="CU120" i="129"/>
  <c r="CS120" i="129"/>
  <c r="CR120" i="129"/>
  <c r="CO120" i="129"/>
  <c r="CN120" i="129"/>
  <c r="CK120" i="129"/>
  <c r="DN119" i="129"/>
  <c r="DI119" i="129"/>
  <c r="DH119" i="129"/>
  <c r="DE119" i="129"/>
  <c r="DD119" i="129"/>
  <c r="DB119" i="129"/>
  <c r="DA119" i="129"/>
  <c r="CY119" i="129"/>
  <c r="CX119" i="129"/>
  <c r="CV119" i="129"/>
  <c r="CU119" i="129"/>
  <c r="CS119" i="129"/>
  <c r="CR119" i="129"/>
  <c r="CO119" i="129"/>
  <c r="CN119" i="129"/>
  <c r="CK119" i="129"/>
  <c r="DN118" i="129"/>
  <c r="DI118" i="129"/>
  <c r="DH118" i="129"/>
  <c r="DE118" i="129"/>
  <c r="DD118" i="129"/>
  <c r="DB118" i="129"/>
  <c r="DA118" i="129"/>
  <c r="CV118" i="129"/>
  <c r="CU118" i="129"/>
  <c r="CS118" i="129"/>
  <c r="CR118" i="129"/>
  <c r="CO118" i="129"/>
  <c r="CN118" i="129"/>
  <c r="CK118" i="129"/>
  <c r="DN117" i="129"/>
  <c r="DI117" i="129"/>
  <c r="DH117" i="129"/>
  <c r="DE117" i="129"/>
  <c r="DD117" i="129"/>
  <c r="DB117" i="129"/>
  <c r="DA117" i="129"/>
  <c r="CY117" i="129"/>
  <c r="CX117" i="129"/>
  <c r="CV117" i="129"/>
  <c r="CU117" i="129"/>
  <c r="CS117" i="129"/>
  <c r="CR117" i="129"/>
  <c r="CO117" i="129"/>
  <c r="CN117" i="129"/>
  <c r="CK117" i="129"/>
  <c r="DN116" i="129"/>
  <c r="DI116" i="129"/>
  <c r="DH116" i="129"/>
  <c r="DE116" i="129"/>
  <c r="DD116" i="129"/>
  <c r="DB116" i="129"/>
  <c r="DA116" i="129"/>
  <c r="CY116" i="129"/>
  <c r="CX116" i="129"/>
  <c r="CV116" i="129"/>
  <c r="CU116" i="129"/>
  <c r="CS116" i="129"/>
  <c r="CR116" i="129"/>
  <c r="CO116" i="129"/>
  <c r="CN116" i="129"/>
  <c r="CK116" i="129"/>
  <c r="DN115" i="129"/>
  <c r="DI115" i="129"/>
  <c r="DH115" i="129"/>
  <c r="DE115" i="129"/>
  <c r="DD115" i="129"/>
  <c r="DB115" i="129"/>
  <c r="DA115" i="129"/>
  <c r="CY115" i="129"/>
  <c r="CX115" i="129"/>
  <c r="CV115" i="129"/>
  <c r="CU115" i="129"/>
  <c r="CS115" i="129"/>
  <c r="CR115" i="129"/>
  <c r="CO115" i="129"/>
  <c r="CN115" i="129"/>
  <c r="CK115" i="129"/>
  <c r="DN114" i="129"/>
  <c r="DI114" i="129"/>
  <c r="DH114" i="129"/>
  <c r="DE114" i="129"/>
  <c r="DD114" i="129"/>
  <c r="DB114" i="129"/>
  <c r="DA114" i="129"/>
  <c r="CY114" i="129"/>
  <c r="CX114" i="129"/>
  <c r="CV114" i="129"/>
  <c r="CU114" i="129"/>
  <c r="CS114" i="129"/>
  <c r="CR114" i="129"/>
  <c r="CO114" i="129"/>
  <c r="CN114" i="129"/>
  <c r="CK114" i="129"/>
  <c r="DN113" i="129"/>
  <c r="CS113" i="129"/>
  <c r="CR113" i="129"/>
  <c r="CO113" i="129"/>
  <c r="CN113" i="129"/>
  <c r="CK113" i="129"/>
  <c r="DN112" i="129"/>
  <c r="CV112" i="129"/>
  <c r="CS112" i="129"/>
  <c r="CR112" i="129"/>
  <c r="CO112" i="129"/>
  <c r="CN112" i="129"/>
  <c r="CK112" i="129"/>
  <c r="DN111" i="129"/>
  <c r="DI111" i="129"/>
  <c r="DH111" i="129"/>
  <c r="CY111" i="129"/>
  <c r="CX111" i="129"/>
  <c r="CV111" i="129"/>
  <c r="CU111" i="129"/>
  <c r="CS111" i="129"/>
  <c r="CR111" i="129"/>
  <c r="CO111" i="129"/>
  <c r="CN111" i="129"/>
  <c r="CK111" i="129"/>
  <c r="DN110" i="129"/>
  <c r="DI110" i="129"/>
  <c r="DH110" i="129"/>
  <c r="DE110" i="129"/>
  <c r="DD110" i="129"/>
  <c r="DB110" i="129"/>
  <c r="DA110" i="129"/>
  <c r="CY110" i="129"/>
  <c r="CX110" i="129"/>
  <c r="CV110" i="129"/>
  <c r="CU110" i="129"/>
  <c r="CS110" i="129"/>
  <c r="CR110" i="129"/>
  <c r="CO110" i="129"/>
  <c r="CN110" i="129"/>
  <c r="CK110" i="129"/>
  <c r="CM110" i="129"/>
  <c r="DN109" i="129"/>
  <c r="DI109" i="129"/>
  <c r="DH109" i="129"/>
  <c r="DE109" i="129"/>
  <c r="DD109" i="129"/>
  <c r="DB109" i="129"/>
  <c r="DA109" i="129"/>
  <c r="CV109" i="129"/>
  <c r="CU109" i="129"/>
  <c r="CS109" i="129"/>
  <c r="CR109" i="129"/>
  <c r="CO109" i="129"/>
  <c r="CN109" i="129"/>
  <c r="CK109" i="129"/>
  <c r="DN108" i="129"/>
  <c r="DI108" i="129"/>
  <c r="DH108" i="129"/>
  <c r="DE108" i="129"/>
  <c r="DD108" i="129"/>
  <c r="DB108" i="129"/>
  <c r="DA108" i="129"/>
  <c r="CY108" i="129"/>
  <c r="CX108" i="129"/>
  <c r="CV108" i="129"/>
  <c r="CU108" i="129"/>
  <c r="CS108" i="129"/>
  <c r="CR108" i="129"/>
  <c r="CO108" i="129"/>
  <c r="CN108" i="129"/>
  <c r="CK108" i="129"/>
  <c r="DN107" i="129"/>
  <c r="CS107" i="129"/>
  <c r="CR107" i="129"/>
  <c r="CO107" i="129"/>
  <c r="CN107" i="129"/>
  <c r="CK107" i="129"/>
  <c r="DN106" i="129"/>
  <c r="DI106" i="129"/>
  <c r="DH106" i="129"/>
  <c r="DE106" i="129"/>
  <c r="DD106" i="129"/>
  <c r="DB106" i="129"/>
  <c r="DA106" i="129"/>
  <c r="CY106" i="129"/>
  <c r="CX106" i="129"/>
  <c r="CV106" i="129"/>
  <c r="CU106" i="129"/>
  <c r="CS106" i="129"/>
  <c r="CR106" i="129"/>
  <c r="CO106" i="129"/>
  <c r="CN106" i="129"/>
  <c r="CK106" i="129"/>
  <c r="DN105" i="129"/>
  <c r="CV105" i="129"/>
  <c r="CU105" i="129"/>
  <c r="CS105" i="129"/>
  <c r="CR105" i="129"/>
  <c r="CO105" i="129"/>
  <c r="CN105" i="129"/>
  <c r="CK105" i="129"/>
  <c r="DN104" i="129"/>
  <c r="CV104" i="129"/>
  <c r="CU104" i="129"/>
  <c r="CS104" i="129"/>
  <c r="CR104" i="129"/>
  <c r="CO104" i="129"/>
  <c r="CN104" i="129"/>
  <c r="CK104" i="129"/>
  <c r="DN103" i="129"/>
  <c r="DI103" i="129"/>
  <c r="DH103" i="129"/>
  <c r="DE103" i="129"/>
  <c r="DD103" i="129"/>
  <c r="DB103" i="129"/>
  <c r="DA103" i="129"/>
  <c r="CY103" i="129"/>
  <c r="CX103" i="129"/>
  <c r="CV103" i="129"/>
  <c r="CU103" i="129"/>
  <c r="CS103" i="129"/>
  <c r="CR103" i="129"/>
  <c r="CO103" i="129"/>
  <c r="CN103" i="129"/>
  <c r="CK103" i="129"/>
  <c r="CM103" i="129"/>
  <c r="DN102" i="129"/>
  <c r="CS102" i="129"/>
  <c r="CR102" i="129"/>
  <c r="CO102" i="129"/>
  <c r="CN102" i="129"/>
  <c r="CK102" i="129"/>
  <c r="DN101" i="129"/>
  <c r="DI101" i="129"/>
  <c r="DH101" i="129"/>
  <c r="DE101" i="129"/>
  <c r="DD101" i="129"/>
  <c r="DB101" i="129"/>
  <c r="DA101" i="129"/>
  <c r="CY101" i="129"/>
  <c r="CX101" i="129"/>
  <c r="CV101" i="129"/>
  <c r="CU101" i="129"/>
  <c r="CS101" i="129"/>
  <c r="CR101" i="129"/>
  <c r="CO101" i="129"/>
  <c r="CN101" i="129"/>
  <c r="CK101" i="129"/>
  <c r="DN100" i="129"/>
  <c r="DI100" i="129"/>
  <c r="DH100" i="129"/>
  <c r="DE100" i="129"/>
  <c r="DD100" i="129"/>
  <c r="DB100" i="129"/>
  <c r="DA100" i="129"/>
  <c r="CY100" i="129"/>
  <c r="CX100" i="129"/>
  <c r="CV100" i="129"/>
  <c r="CU100" i="129"/>
  <c r="CS100" i="129"/>
  <c r="CR100" i="129"/>
  <c r="CO100" i="129"/>
  <c r="CN100" i="129"/>
  <c r="CK100" i="129"/>
  <c r="DN99" i="129"/>
  <c r="DI99" i="129"/>
  <c r="DH99" i="129"/>
  <c r="DE99" i="129"/>
  <c r="DD99" i="129"/>
  <c r="DB99" i="129"/>
  <c r="DA99" i="129"/>
  <c r="CY99" i="129"/>
  <c r="CX99" i="129"/>
  <c r="CV99" i="129"/>
  <c r="CU99" i="129"/>
  <c r="CS99" i="129"/>
  <c r="CR99" i="129"/>
  <c r="CO99" i="129"/>
  <c r="CN99" i="129"/>
  <c r="CK99" i="129"/>
  <c r="DN98" i="129"/>
  <c r="DI98" i="129"/>
  <c r="DH98" i="129"/>
  <c r="DE98" i="129"/>
  <c r="DD98" i="129"/>
  <c r="DB98" i="129"/>
  <c r="DA98" i="129"/>
  <c r="CY98" i="129"/>
  <c r="CX98" i="129"/>
  <c r="CV98" i="129"/>
  <c r="CU98" i="129"/>
  <c r="CS98" i="129"/>
  <c r="CR98" i="129"/>
  <c r="CO98" i="129"/>
  <c r="CN98" i="129"/>
  <c r="CK98" i="129"/>
  <c r="DN97" i="129"/>
  <c r="DI97" i="129"/>
  <c r="DH97" i="129"/>
  <c r="DE97" i="129"/>
  <c r="DD97" i="129"/>
  <c r="DB97" i="129"/>
  <c r="DA97" i="129"/>
  <c r="CY97" i="129"/>
  <c r="CX97" i="129"/>
  <c r="CV97" i="129"/>
  <c r="CU97" i="129"/>
  <c r="CS97" i="129"/>
  <c r="CR97" i="129"/>
  <c r="CO97" i="129"/>
  <c r="CN97" i="129"/>
  <c r="CK97" i="129"/>
  <c r="DN96" i="129"/>
  <c r="DI96" i="129"/>
  <c r="DH96" i="129"/>
  <c r="DE96" i="129"/>
  <c r="DD96" i="129"/>
  <c r="DB96" i="129"/>
  <c r="DA96" i="129"/>
  <c r="CY96" i="129"/>
  <c r="CX96" i="129"/>
  <c r="CV96" i="129"/>
  <c r="CU96" i="129"/>
  <c r="CS96" i="129"/>
  <c r="CR96" i="129"/>
  <c r="CO96" i="129"/>
  <c r="CN96" i="129"/>
  <c r="CK96" i="129"/>
  <c r="DN95" i="129"/>
  <c r="DI95" i="129"/>
  <c r="DH95" i="129"/>
  <c r="DE95" i="129"/>
  <c r="DD95" i="129"/>
  <c r="DB95" i="129"/>
  <c r="DA95" i="129"/>
  <c r="CY95" i="129"/>
  <c r="CX95" i="129"/>
  <c r="CV95" i="129"/>
  <c r="CU95" i="129"/>
  <c r="CS95" i="129"/>
  <c r="CR95" i="129"/>
  <c r="CO95" i="129"/>
  <c r="CN95" i="129"/>
  <c r="CK95" i="129"/>
  <c r="DN94" i="129"/>
  <c r="DI94" i="129"/>
  <c r="DH94" i="129"/>
  <c r="DE94" i="129"/>
  <c r="DD94" i="129"/>
  <c r="DB94" i="129"/>
  <c r="DA94" i="129"/>
  <c r="CY94" i="129"/>
  <c r="CX94" i="129"/>
  <c r="CV94" i="129"/>
  <c r="CU94" i="129"/>
  <c r="CS94" i="129"/>
  <c r="CR94" i="129"/>
  <c r="CO94" i="129"/>
  <c r="CN94" i="129"/>
  <c r="CK94" i="129"/>
  <c r="DN93" i="129"/>
  <c r="CS93" i="129"/>
  <c r="CR93" i="129"/>
  <c r="CO93" i="129"/>
  <c r="CN93" i="129"/>
  <c r="CK93" i="129"/>
  <c r="DN92" i="129"/>
  <c r="DI92" i="129"/>
  <c r="DH92" i="129"/>
  <c r="DE92" i="129"/>
  <c r="DD92" i="129"/>
  <c r="DB92" i="129"/>
  <c r="DA92" i="129"/>
  <c r="CY92" i="129"/>
  <c r="CX92" i="129"/>
  <c r="CV92" i="129"/>
  <c r="CU92" i="129"/>
  <c r="CS92" i="129"/>
  <c r="CR92" i="129"/>
  <c r="CO92" i="129"/>
  <c r="CN92" i="129"/>
  <c r="CK92" i="129"/>
  <c r="DN91" i="129"/>
  <c r="DI91" i="129"/>
  <c r="DH91" i="129"/>
  <c r="DE91" i="129"/>
  <c r="DD91" i="129"/>
  <c r="DB91" i="129"/>
  <c r="DA91" i="129"/>
  <c r="CY91" i="129"/>
  <c r="CX91" i="129"/>
  <c r="CV91" i="129"/>
  <c r="CU91" i="129"/>
  <c r="CS91" i="129"/>
  <c r="CR91" i="129"/>
  <c r="CO91" i="129"/>
  <c r="CN91" i="129"/>
  <c r="CK91" i="129"/>
  <c r="DN90" i="129"/>
  <c r="DI90" i="129"/>
  <c r="DH90" i="129"/>
  <c r="DE90" i="129"/>
  <c r="DD90" i="129"/>
  <c r="DB90" i="129"/>
  <c r="DA90" i="129"/>
  <c r="CY90" i="129"/>
  <c r="CX90" i="129"/>
  <c r="CV90" i="129"/>
  <c r="CU90" i="129"/>
  <c r="CS90" i="129"/>
  <c r="CR90" i="129"/>
  <c r="CO90" i="129"/>
  <c r="CN90" i="129"/>
  <c r="CK90" i="129"/>
  <c r="DN89" i="129"/>
  <c r="DI89" i="129"/>
  <c r="DH89" i="129"/>
  <c r="DE89" i="129"/>
  <c r="DD89" i="129"/>
  <c r="DB89" i="129"/>
  <c r="DA89" i="129"/>
  <c r="CY89" i="129"/>
  <c r="CX89" i="129"/>
  <c r="CV89" i="129"/>
  <c r="CU89" i="129"/>
  <c r="CS89" i="129"/>
  <c r="CR89" i="129"/>
  <c r="CO89" i="129"/>
  <c r="CN89" i="129"/>
  <c r="CK89" i="129"/>
  <c r="DN88" i="129"/>
  <c r="DI88" i="129"/>
  <c r="DH88" i="129"/>
  <c r="DE88" i="129"/>
  <c r="DD88" i="129"/>
  <c r="DB88" i="129"/>
  <c r="DA88" i="129"/>
  <c r="CY88" i="129"/>
  <c r="CX88" i="129"/>
  <c r="CV88" i="129"/>
  <c r="CU88" i="129"/>
  <c r="CS88" i="129"/>
  <c r="CR88" i="129"/>
  <c r="CO88" i="129"/>
  <c r="CN88" i="129"/>
  <c r="CK88" i="129"/>
  <c r="DN87" i="129"/>
  <c r="DI87" i="129"/>
  <c r="DH87" i="129"/>
  <c r="DE87" i="129"/>
  <c r="DD87" i="129"/>
  <c r="DB87" i="129"/>
  <c r="DA87" i="129"/>
  <c r="CY87" i="129"/>
  <c r="CX87" i="129"/>
  <c r="CV87" i="129"/>
  <c r="CU87" i="129"/>
  <c r="CS87" i="129"/>
  <c r="CR87" i="129"/>
  <c r="CO87" i="129"/>
  <c r="CN87" i="129"/>
  <c r="CK87" i="129"/>
  <c r="CM87" i="129"/>
  <c r="DN85" i="129"/>
  <c r="DI85" i="129"/>
  <c r="DH85" i="129"/>
  <c r="DE85" i="129"/>
  <c r="DD85" i="129"/>
  <c r="DB85" i="129"/>
  <c r="DA85" i="129"/>
  <c r="CY85" i="129"/>
  <c r="CX85" i="129"/>
  <c r="CV85" i="129"/>
  <c r="CU85" i="129"/>
  <c r="CS85" i="129"/>
  <c r="CR85" i="129"/>
  <c r="CO85" i="129"/>
  <c r="CN85" i="129"/>
  <c r="CK85" i="129"/>
  <c r="DN80" i="129"/>
  <c r="DI80" i="129"/>
  <c r="DH80" i="129"/>
  <c r="DE80" i="129"/>
  <c r="DD80" i="129"/>
  <c r="DB80" i="129"/>
  <c r="DA80" i="129"/>
  <c r="CY80" i="129"/>
  <c r="CX80" i="129"/>
  <c r="CV80" i="129"/>
  <c r="CU80" i="129"/>
  <c r="CS80" i="129"/>
  <c r="CR80" i="129"/>
  <c r="CO80" i="129"/>
  <c r="CN80" i="129"/>
  <c r="CK80" i="129"/>
  <c r="CM80" i="129"/>
  <c r="DN79" i="129"/>
  <c r="DI79" i="129"/>
  <c r="DH79" i="129"/>
  <c r="DE79" i="129"/>
  <c r="DD79" i="129"/>
  <c r="DB79" i="129"/>
  <c r="DA79" i="129"/>
  <c r="CY79" i="129"/>
  <c r="CX79" i="129"/>
  <c r="CV79" i="129"/>
  <c r="CU79" i="129"/>
  <c r="CS79" i="129"/>
  <c r="CR79" i="129"/>
  <c r="CO79" i="129"/>
  <c r="CN79" i="129"/>
  <c r="CK79" i="129"/>
  <c r="DN83" i="129"/>
  <c r="CS83" i="129"/>
  <c r="CR83" i="129"/>
  <c r="CO83" i="129"/>
  <c r="CN83" i="129"/>
  <c r="CK83" i="129"/>
  <c r="DN84" i="129"/>
  <c r="DI84" i="129"/>
  <c r="DH84" i="129"/>
  <c r="DE84" i="129"/>
  <c r="DD84" i="129"/>
  <c r="DB84" i="129"/>
  <c r="DA84" i="129"/>
  <c r="CY84" i="129"/>
  <c r="CX84" i="129"/>
  <c r="CV84" i="129"/>
  <c r="CU84" i="129"/>
  <c r="CS84" i="129"/>
  <c r="CR84" i="129"/>
  <c r="CO84" i="129"/>
  <c r="CN84" i="129"/>
  <c r="CK84" i="129"/>
  <c r="DN82" i="129"/>
  <c r="DI82" i="129"/>
  <c r="DH82" i="129"/>
  <c r="DE82" i="129"/>
  <c r="DD82" i="129"/>
  <c r="DB82" i="129"/>
  <c r="DA82" i="129"/>
  <c r="CY82" i="129"/>
  <c r="CX82" i="129"/>
  <c r="CV82" i="129"/>
  <c r="CU82" i="129"/>
  <c r="CS82" i="129"/>
  <c r="CR82" i="129"/>
  <c r="CO82" i="129"/>
  <c r="CN82" i="129"/>
  <c r="CK82" i="129"/>
  <c r="DN81" i="129"/>
  <c r="DI81" i="129"/>
  <c r="DH81" i="129"/>
  <c r="DE81" i="129"/>
  <c r="DD81" i="129"/>
  <c r="DB81" i="129"/>
  <c r="DA81" i="129"/>
  <c r="CY81" i="129"/>
  <c r="CX81" i="129"/>
  <c r="CV81" i="129"/>
  <c r="CU81" i="129"/>
  <c r="CS81" i="129"/>
  <c r="CR81" i="129"/>
  <c r="CO81" i="129"/>
  <c r="CN81" i="129"/>
  <c r="CK81" i="129"/>
  <c r="DN78" i="129"/>
  <c r="CV78" i="129"/>
  <c r="CU78" i="129"/>
  <c r="CS78" i="129"/>
  <c r="CR78" i="129"/>
  <c r="CO78" i="129"/>
  <c r="CN78" i="129"/>
  <c r="CK78" i="129"/>
  <c r="CM78" i="129"/>
  <c r="DN77" i="129"/>
  <c r="CS77" i="129"/>
  <c r="CR77" i="129"/>
  <c r="CO77" i="129"/>
  <c r="CN77" i="129"/>
  <c r="CK77" i="129"/>
  <c r="DN76" i="129"/>
  <c r="CS76" i="129"/>
  <c r="CR76" i="129"/>
  <c r="CO76" i="129"/>
  <c r="CN76" i="129"/>
  <c r="CK76" i="129"/>
  <c r="DN75" i="129"/>
  <c r="CS75" i="129"/>
  <c r="CR75" i="129"/>
  <c r="CO75" i="129"/>
  <c r="CN75" i="129"/>
  <c r="CK75" i="129"/>
  <c r="DN74" i="129"/>
  <c r="CV74" i="129"/>
  <c r="CU74" i="129"/>
  <c r="CS74" i="129"/>
  <c r="CR74" i="129"/>
  <c r="CO74" i="129"/>
  <c r="CN74" i="129"/>
  <c r="CK74" i="129"/>
  <c r="DN73" i="129"/>
  <c r="CV73" i="129"/>
  <c r="CU73" i="129"/>
  <c r="CS73" i="129"/>
  <c r="CR73" i="129"/>
  <c r="CO73" i="129"/>
  <c r="CN73" i="129"/>
  <c r="CK73" i="129"/>
  <c r="DN72" i="129"/>
  <c r="CY72" i="129"/>
  <c r="CX72" i="129"/>
  <c r="CV72" i="129"/>
  <c r="CU72" i="129"/>
  <c r="CS72" i="129"/>
  <c r="CR72" i="129"/>
  <c r="CO72" i="129"/>
  <c r="CN72" i="129"/>
  <c r="CK72" i="129"/>
  <c r="DN71" i="129"/>
  <c r="CV71" i="129"/>
  <c r="CU71" i="129"/>
  <c r="CS71" i="129"/>
  <c r="CR71" i="129"/>
  <c r="CO71" i="129"/>
  <c r="CN71" i="129"/>
  <c r="CK71" i="129"/>
  <c r="DN70" i="129"/>
  <c r="CY70" i="129"/>
  <c r="CX70" i="129"/>
  <c r="CV70" i="129"/>
  <c r="CU70" i="129"/>
  <c r="CS70" i="129"/>
  <c r="CR70" i="129"/>
  <c r="CO70" i="129"/>
  <c r="CN70" i="129"/>
  <c r="CK70" i="129"/>
  <c r="DN69" i="129"/>
  <c r="CS69" i="129"/>
  <c r="CR69" i="129"/>
  <c r="CO69" i="129"/>
  <c r="CN69" i="129"/>
  <c r="CK69" i="129"/>
  <c r="DN68" i="129"/>
  <c r="CY68" i="129"/>
  <c r="CX68" i="129"/>
  <c r="CV68" i="129"/>
  <c r="CU68" i="129"/>
  <c r="CS68" i="129"/>
  <c r="CR68" i="129"/>
  <c r="CO68" i="129"/>
  <c r="CN68" i="129"/>
  <c r="CK68" i="129"/>
  <c r="DN67" i="129"/>
  <c r="CY67" i="129"/>
  <c r="CX67" i="129"/>
  <c r="CV67" i="129"/>
  <c r="CU67" i="129"/>
  <c r="CS67" i="129"/>
  <c r="CR67" i="129"/>
  <c r="CO67" i="129"/>
  <c r="CN67" i="129"/>
  <c r="CK67" i="129"/>
  <c r="DN66" i="129"/>
  <c r="CS66" i="129"/>
  <c r="CR66" i="129"/>
  <c r="CO66" i="129"/>
  <c r="CN66" i="129"/>
  <c r="CK66" i="129"/>
  <c r="DN65" i="129"/>
  <c r="CY65" i="129"/>
  <c r="CX65" i="129"/>
  <c r="CV65" i="129"/>
  <c r="CU65" i="129"/>
  <c r="CS65" i="129"/>
  <c r="CR65" i="129"/>
  <c r="CO65" i="129"/>
  <c r="CN65" i="129"/>
  <c r="CK65" i="129"/>
  <c r="DN64" i="129"/>
  <c r="CV64" i="129"/>
  <c r="CU64" i="129"/>
  <c r="CS64" i="129"/>
  <c r="CR64" i="129"/>
  <c r="CO64" i="129"/>
  <c r="CN64" i="129"/>
  <c r="CK64" i="129"/>
  <c r="DN63" i="129"/>
  <c r="DI63" i="129"/>
  <c r="DH63" i="129"/>
  <c r="DE63" i="129"/>
  <c r="DD63" i="129"/>
  <c r="DB63" i="129"/>
  <c r="DA63" i="129"/>
  <c r="CY63" i="129"/>
  <c r="CX63" i="129"/>
  <c r="CV63" i="129"/>
  <c r="CU63" i="129"/>
  <c r="CS63" i="129"/>
  <c r="CR63" i="129"/>
  <c r="CO63" i="129"/>
  <c r="CN63" i="129"/>
  <c r="CK63" i="129"/>
  <c r="DN62" i="129"/>
  <c r="DI62" i="129"/>
  <c r="DH62" i="129"/>
  <c r="DE62" i="129"/>
  <c r="DD62" i="129"/>
  <c r="DB62" i="129"/>
  <c r="DA62" i="129"/>
  <c r="CV62" i="129"/>
  <c r="CU62" i="129"/>
  <c r="CS62" i="129"/>
  <c r="CR62" i="129"/>
  <c r="CO62" i="129"/>
  <c r="CN62" i="129"/>
  <c r="CK62" i="129"/>
  <c r="DN61" i="129"/>
  <c r="DI61" i="129"/>
  <c r="DH61" i="129"/>
  <c r="DE61" i="129"/>
  <c r="DD61" i="129"/>
  <c r="DB61" i="129"/>
  <c r="DA61" i="129"/>
  <c r="CY61" i="129"/>
  <c r="CX61" i="129"/>
  <c r="CV61" i="129"/>
  <c r="CU61" i="129"/>
  <c r="CS61" i="129"/>
  <c r="CR61" i="129"/>
  <c r="CO61" i="129"/>
  <c r="CN61" i="129"/>
  <c r="CK61" i="129"/>
  <c r="DN60" i="129"/>
  <c r="CV60" i="129"/>
  <c r="CU60" i="129"/>
  <c r="CS60" i="129"/>
  <c r="CR60" i="129"/>
  <c r="CO60" i="129"/>
  <c r="CN60" i="129"/>
  <c r="CK60" i="129"/>
  <c r="DN59" i="129"/>
  <c r="DI59" i="129"/>
  <c r="DH59" i="129"/>
  <c r="DE59" i="129"/>
  <c r="DD59" i="129"/>
  <c r="DB59" i="129"/>
  <c r="DA59" i="129"/>
  <c r="CY59" i="129"/>
  <c r="CX59" i="129"/>
  <c r="CV59" i="129"/>
  <c r="CU59" i="129"/>
  <c r="CS59" i="129"/>
  <c r="CR59" i="129"/>
  <c r="CO59" i="129"/>
  <c r="CN59" i="129"/>
  <c r="CK59" i="129"/>
  <c r="DN58" i="129"/>
  <c r="CY58" i="129"/>
  <c r="CX58" i="129"/>
  <c r="CV58" i="129"/>
  <c r="CU58" i="129"/>
  <c r="CS58" i="129"/>
  <c r="CR58" i="129"/>
  <c r="CO58" i="129"/>
  <c r="CN58" i="129"/>
  <c r="CK58" i="129"/>
  <c r="DN57" i="129"/>
  <c r="DI57" i="129"/>
  <c r="DH57" i="129"/>
  <c r="DE57" i="129"/>
  <c r="DD57" i="129"/>
  <c r="DB57" i="129"/>
  <c r="DA57" i="129"/>
  <c r="CY57" i="129"/>
  <c r="CX57" i="129"/>
  <c r="CV57" i="129"/>
  <c r="CU57" i="129"/>
  <c r="CS57" i="129"/>
  <c r="CR57" i="129"/>
  <c r="CO57" i="129"/>
  <c r="CN57" i="129"/>
  <c r="CK57" i="129"/>
  <c r="DN56" i="129"/>
  <c r="CS56" i="129"/>
  <c r="CR56" i="129"/>
  <c r="CO56" i="129"/>
  <c r="CN56" i="129"/>
  <c r="CK56" i="129"/>
  <c r="CM56" i="129"/>
  <c r="DN55" i="129"/>
  <c r="DI55" i="129"/>
  <c r="DH55" i="129"/>
  <c r="DE55" i="129"/>
  <c r="DD55" i="129"/>
  <c r="DB55" i="129"/>
  <c r="DA55" i="129"/>
  <c r="CY55" i="129"/>
  <c r="CX55" i="129"/>
  <c r="CV55" i="129"/>
  <c r="CU55" i="129"/>
  <c r="CS55" i="129"/>
  <c r="CR55" i="129"/>
  <c r="CO55" i="129"/>
  <c r="CN55" i="129"/>
  <c r="CM55" i="129"/>
  <c r="CK55" i="129"/>
  <c r="DN54" i="129"/>
  <c r="CS54" i="129"/>
  <c r="CR54" i="129"/>
  <c r="CO54" i="129"/>
  <c r="CN54" i="129"/>
  <c r="CK54" i="129"/>
  <c r="DN53" i="129"/>
  <c r="DI53" i="129"/>
  <c r="DH53" i="129"/>
  <c r="DE53" i="129"/>
  <c r="DD53" i="129"/>
  <c r="DB53" i="129"/>
  <c r="DA53" i="129"/>
  <c r="CY53" i="129"/>
  <c r="CX53" i="129"/>
  <c r="CO53" i="129"/>
  <c r="CN53" i="129"/>
  <c r="CK53" i="129"/>
  <c r="DN52" i="129"/>
  <c r="DI52" i="129"/>
  <c r="DH52" i="129"/>
  <c r="DE52" i="129"/>
  <c r="DD52" i="129"/>
  <c r="DB52" i="129"/>
  <c r="DA52" i="129"/>
  <c r="CY52" i="129"/>
  <c r="CX52" i="129"/>
  <c r="CV52" i="129"/>
  <c r="CU52" i="129"/>
  <c r="CS52" i="129"/>
  <c r="CR52" i="129"/>
  <c r="CO52" i="129"/>
  <c r="CN52" i="129"/>
  <c r="CK52" i="129"/>
  <c r="DN51" i="129"/>
  <c r="CY51" i="129"/>
  <c r="CX51" i="129"/>
  <c r="CV51" i="129"/>
  <c r="CU51" i="129"/>
  <c r="CS51" i="129"/>
  <c r="CR51" i="129"/>
  <c r="CO51" i="129"/>
  <c r="CN51" i="129"/>
  <c r="CK51" i="129"/>
  <c r="DN50" i="129"/>
  <c r="DI50" i="129"/>
  <c r="DH50" i="129"/>
  <c r="DE50" i="129"/>
  <c r="DD50" i="129"/>
  <c r="DB50" i="129"/>
  <c r="DA50" i="129"/>
  <c r="CY50" i="129"/>
  <c r="CX50" i="129"/>
  <c r="CV50" i="129"/>
  <c r="CU50" i="129"/>
  <c r="CS50" i="129"/>
  <c r="CR50" i="129"/>
  <c r="CO50" i="129"/>
  <c r="CN50" i="129"/>
  <c r="CK50" i="129"/>
  <c r="DN49" i="129"/>
  <c r="CV49" i="129"/>
  <c r="CU49" i="129"/>
  <c r="CS49" i="129"/>
  <c r="CR49" i="129"/>
  <c r="CO49" i="129"/>
  <c r="CN49" i="129"/>
  <c r="CK49" i="129"/>
  <c r="DN48" i="129"/>
  <c r="DI48" i="129"/>
  <c r="DH48" i="129"/>
  <c r="DE48" i="129"/>
  <c r="DD48" i="129"/>
  <c r="DB48" i="129"/>
  <c r="DA48" i="129"/>
  <c r="CY48" i="129"/>
  <c r="CX48" i="129"/>
  <c r="CV48" i="129"/>
  <c r="CU48" i="129"/>
  <c r="CS48" i="129"/>
  <c r="CR48" i="129"/>
  <c r="CO48" i="129"/>
  <c r="CN48" i="129"/>
  <c r="CK48" i="129"/>
  <c r="CM48" i="129"/>
  <c r="DN47" i="129"/>
  <c r="CV47" i="129"/>
  <c r="CU47" i="129"/>
  <c r="CS47" i="129"/>
  <c r="CR47" i="129"/>
  <c r="CO47" i="129"/>
  <c r="CN47" i="129"/>
  <c r="CK47" i="129"/>
  <c r="CM47" i="129"/>
  <c r="DN46" i="129"/>
  <c r="DI46" i="129"/>
  <c r="DH46" i="129"/>
  <c r="DE46" i="129"/>
  <c r="DD46" i="129"/>
  <c r="DB46" i="129"/>
  <c r="DA46" i="129"/>
  <c r="CY46" i="129"/>
  <c r="CX46" i="129"/>
  <c r="CV46" i="129"/>
  <c r="CU46" i="129"/>
  <c r="CS46" i="129"/>
  <c r="CR46" i="129"/>
  <c r="CO46" i="129"/>
  <c r="CN46" i="129"/>
  <c r="CK46" i="129"/>
  <c r="DN45" i="129"/>
  <c r="CV45" i="129"/>
  <c r="CU45" i="129"/>
  <c r="CS45" i="129"/>
  <c r="CR45" i="129"/>
  <c r="CO45" i="129"/>
  <c r="CN45" i="129"/>
  <c r="CK45" i="129"/>
  <c r="DN44" i="129"/>
  <c r="DI44" i="129"/>
  <c r="DH44" i="129"/>
  <c r="DE44" i="129"/>
  <c r="DD44" i="129"/>
  <c r="DB44" i="129"/>
  <c r="DA44" i="129"/>
  <c r="CY44" i="129"/>
  <c r="CX44" i="129"/>
  <c r="CV44" i="129"/>
  <c r="CU44" i="129"/>
  <c r="CS44" i="129"/>
  <c r="CR44" i="129"/>
  <c r="CO44" i="129"/>
  <c r="CN44" i="129"/>
  <c r="CK44" i="129"/>
  <c r="DN43" i="129"/>
  <c r="DI43" i="129"/>
  <c r="DH43" i="129"/>
  <c r="DE43" i="129"/>
  <c r="DD43" i="129"/>
  <c r="DB43" i="129"/>
  <c r="DA43" i="129"/>
  <c r="CY43" i="129"/>
  <c r="CX43" i="129"/>
  <c r="CV43" i="129"/>
  <c r="CU43" i="129"/>
  <c r="CS43" i="129"/>
  <c r="CR43" i="129"/>
  <c r="CO43" i="129"/>
  <c r="CN43" i="129"/>
  <c r="CK43" i="129"/>
  <c r="DN42" i="129"/>
  <c r="DI42" i="129"/>
  <c r="DH42" i="129"/>
  <c r="DE42" i="129"/>
  <c r="DD42" i="129"/>
  <c r="DB42" i="129"/>
  <c r="DA42" i="129"/>
  <c r="CY42" i="129"/>
  <c r="CX42" i="129"/>
  <c r="CV42" i="129"/>
  <c r="CU42" i="129"/>
  <c r="CS42" i="129"/>
  <c r="CR42" i="129"/>
  <c r="CO42" i="129"/>
  <c r="CN42" i="129"/>
  <c r="CK42" i="129"/>
  <c r="DN41" i="129"/>
  <c r="DI41" i="129"/>
  <c r="DH41" i="129"/>
  <c r="DE41" i="129"/>
  <c r="DD41" i="129"/>
  <c r="DB41" i="129"/>
  <c r="DA41" i="129"/>
  <c r="CY41" i="129"/>
  <c r="CX41" i="129"/>
  <c r="CV41" i="129"/>
  <c r="CU41" i="129"/>
  <c r="CS41" i="129"/>
  <c r="CR41" i="129"/>
  <c r="CO41" i="129"/>
  <c r="CN41" i="129"/>
  <c r="CK41" i="129"/>
  <c r="DN40" i="129"/>
  <c r="DI40" i="129"/>
  <c r="DH40" i="129"/>
  <c r="DE40" i="129"/>
  <c r="DD40" i="129"/>
  <c r="DB40" i="129"/>
  <c r="DA40" i="129"/>
  <c r="CY40" i="129"/>
  <c r="CX40" i="129"/>
  <c r="CV40" i="129"/>
  <c r="CU40" i="129"/>
  <c r="CS40" i="129"/>
  <c r="CR40" i="129"/>
  <c r="CO40" i="129"/>
  <c r="CN40" i="129"/>
  <c r="CK40" i="129"/>
  <c r="CM40" i="129"/>
  <c r="DN39" i="129"/>
  <c r="CY39" i="129"/>
  <c r="CX39" i="129"/>
  <c r="CV39" i="129"/>
  <c r="CU39" i="129"/>
  <c r="CS39" i="129"/>
  <c r="CR39" i="129"/>
  <c r="CO39" i="129"/>
  <c r="CN39" i="129"/>
  <c r="CK39" i="129"/>
  <c r="DN38" i="129"/>
  <c r="DI38" i="129"/>
  <c r="DH38" i="129"/>
  <c r="DB38" i="129"/>
  <c r="DA38" i="129"/>
  <c r="CY38" i="129"/>
  <c r="CX38" i="129"/>
  <c r="CV38" i="129"/>
  <c r="CU38" i="129"/>
  <c r="CS38" i="129"/>
  <c r="CR38" i="129"/>
  <c r="CO38" i="129"/>
  <c r="CN38" i="129"/>
  <c r="CK38" i="129"/>
  <c r="DN37" i="129"/>
  <c r="DI37" i="129"/>
  <c r="DH37" i="129"/>
  <c r="DE37" i="129"/>
  <c r="DD37" i="129"/>
  <c r="DB37" i="129"/>
  <c r="DA37" i="129"/>
  <c r="CY37" i="129"/>
  <c r="CX37" i="129"/>
  <c r="CV37" i="129"/>
  <c r="CU37" i="129"/>
  <c r="CS37" i="129"/>
  <c r="CR37" i="129"/>
  <c r="CO37" i="129"/>
  <c r="CN37" i="129"/>
  <c r="CK37" i="129"/>
  <c r="DN36" i="129"/>
  <c r="DI36" i="129"/>
  <c r="DH36" i="129"/>
  <c r="DE36" i="129"/>
  <c r="DD36" i="129"/>
  <c r="DB36" i="129"/>
  <c r="DA36" i="129"/>
  <c r="CY36" i="129"/>
  <c r="CX36" i="129"/>
  <c r="CV36" i="129"/>
  <c r="CU36" i="129"/>
  <c r="CS36" i="129"/>
  <c r="CR36" i="129"/>
  <c r="CO36" i="129"/>
  <c r="CN36" i="129"/>
  <c r="CK36" i="129"/>
  <c r="DN35" i="129"/>
  <c r="DI35" i="129"/>
  <c r="DH35" i="129"/>
  <c r="DE35" i="129"/>
  <c r="DD35" i="129"/>
  <c r="DB35" i="129"/>
  <c r="DA35" i="129"/>
  <c r="CY35" i="129"/>
  <c r="CX35" i="129"/>
  <c r="CV35" i="129"/>
  <c r="CU35" i="129"/>
  <c r="CS35" i="129"/>
  <c r="CR35" i="129"/>
  <c r="CO35" i="129"/>
  <c r="CN35" i="129"/>
  <c r="CK35" i="129"/>
  <c r="DN34" i="129"/>
  <c r="CO34" i="129"/>
  <c r="CN34" i="129"/>
  <c r="CK34" i="129"/>
  <c r="DN33" i="129"/>
  <c r="DI33" i="129"/>
  <c r="DH33" i="129"/>
  <c r="DE33" i="129"/>
  <c r="DD33" i="129"/>
  <c r="DB33" i="129"/>
  <c r="DA33" i="129"/>
  <c r="CY33" i="129"/>
  <c r="CX33" i="129"/>
  <c r="CV33" i="129"/>
  <c r="CU33" i="129"/>
  <c r="CS33" i="129"/>
  <c r="CR33" i="129"/>
  <c r="CO33" i="129"/>
  <c r="CN33" i="129"/>
  <c r="CK33" i="129"/>
  <c r="DN32" i="129"/>
  <c r="DI32" i="129"/>
  <c r="DH32" i="129"/>
  <c r="DE32" i="129"/>
  <c r="DD32" i="129"/>
  <c r="DB32" i="129"/>
  <c r="DA32" i="129"/>
  <c r="CY32" i="129"/>
  <c r="CX32" i="129"/>
  <c r="CV32" i="129"/>
  <c r="CU32" i="129"/>
  <c r="CS32" i="129"/>
  <c r="CR32" i="129"/>
  <c r="CO32" i="129"/>
  <c r="CN32" i="129"/>
  <c r="CK32" i="129"/>
  <c r="CM32" i="129"/>
  <c r="DN31" i="129"/>
  <c r="DI31" i="129"/>
  <c r="DH31" i="129"/>
  <c r="DE31" i="129"/>
  <c r="DD31" i="129"/>
  <c r="DB31" i="129"/>
  <c r="DA31" i="129"/>
  <c r="CY31" i="129"/>
  <c r="CX31" i="129"/>
  <c r="CV31" i="129"/>
  <c r="CU31" i="129"/>
  <c r="CS31" i="129"/>
  <c r="CR31" i="129"/>
  <c r="CO31" i="129"/>
  <c r="CN31" i="129"/>
  <c r="CK31" i="129"/>
  <c r="DN30" i="129"/>
  <c r="DI30" i="129"/>
  <c r="DH30" i="129"/>
  <c r="DE30" i="129"/>
  <c r="DD30" i="129"/>
  <c r="DB30" i="129"/>
  <c r="DA30" i="129"/>
  <c r="CY30" i="129"/>
  <c r="CX30" i="129"/>
  <c r="CV30" i="129"/>
  <c r="CU30" i="129"/>
  <c r="CS30" i="129"/>
  <c r="CR30" i="129"/>
  <c r="CO30" i="129"/>
  <c r="CN30" i="129"/>
  <c r="CK30" i="129"/>
  <c r="CM30" i="129"/>
  <c r="DN29" i="129"/>
  <c r="CV29" i="129"/>
  <c r="CU29" i="129"/>
  <c r="CS29" i="129"/>
  <c r="CR29" i="129"/>
  <c r="CO29" i="129"/>
  <c r="CN29" i="129"/>
  <c r="CK29" i="129"/>
  <c r="DN28" i="129"/>
  <c r="DI28" i="129"/>
  <c r="DH28" i="129"/>
  <c r="DE28" i="129"/>
  <c r="DD28" i="129"/>
  <c r="DB28" i="129"/>
  <c r="DA28" i="129"/>
  <c r="CY28" i="129"/>
  <c r="CX28" i="129"/>
  <c r="CV28" i="129"/>
  <c r="CU28" i="129"/>
  <c r="CS28" i="129"/>
  <c r="CR28" i="129"/>
  <c r="CO28" i="129"/>
  <c r="CN28" i="129"/>
  <c r="CK28" i="129"/>
  <c r="DN27" i="129"/>
  <c r="DI27" i="129"/>
  <c r="DH27" i="129"/>
  <c r="DE27" i="129"/>
  <c r="DD27" i="129"/>
  <c r="DB27" i="129"/>
  <c r="DA27" i="129"/>
  <c r="CY27" i="129"/>
  <c r="CX27" i="129"/>
  <c r="CV27" i="129"/>
  <c r="CU27" i="129"/>
  <c r="CS27" i="129"/>
  <c r="CR27" i="129"/>
  <c r="CO27" i="129"/>
  <c r="CN27" i="129"/>
  <c r="CK27" i="129"/>
  <c r="DN26" i="129"/>
  <c r="DI26" i="129"/>
  <c r="DH26" i="129"/>
  <c r="DE26" i="129"/>
  <c r="DD26" i="129"/>
  <c r="DB26" i="129"/>
  <c r="DA26" i="129"/>
  <c r="CY26" i="129"/>
  <c r="CX26" i="129"/>
  <c r="CV26" i="129"/>
  <c r="CU26" i="129"/>
  <c r="CS26" i="129"/>
  <c r="CR26" i="129"/>
  <c r="CO26" i="129"/>
  <c r="CN26" i="129"/>
  <c r="CK26" i="129"/>
  <c r="DN25" i="129"/>
  <c r="DI25" i="129"/>
  <c r="DH25" i="129"/>
  <c r="DE25" i="129"/>
  <c r="DD25" i="129"/>
  <c r="DB25" i="129"/>
  <c r="DA25" i="129"/>
  <c r="CY25" i="129"/>
  <c r="CX25" i="129"/>
  <c r="CV25" i="129"/>
  <c r="CU25" i="129"/>
  <c r="CS25" i="129"/>
  <c r="CR25" i="129"/>
  <c r="CO25" i="129"/>
  <c r="CN25" i="129"/>
  <c r="CK25" i="129"/>
  <c r="DN24" i="129"/>
  <c r="CS24" i="129"/>
  <c r="CR24" i="129"/>
  <c r="CO24" i="129"/>
  <c r="CN24" i="129"/>
  <c r="CK24" i="129"/>
  <c r="CM24" i="129"/>
  <c r="DN23" i="129"/>
  <c r="DI23" i="129"/>
  <c r="DH23" i="129"/>
  <c r="DE23" i="129"/>
  <c r="DD23" i="129"/>
  <c r="DB23" i="129"/>
  <c r="DA23" i="129"/>
  <c r="CY23" i="129"/>
  <c r="CX23" i="129"/>
  <c r="CV23" i="129"/>
  <c r="CU23" i="129"/>
  <c r="CS23" i="129"/>
  <c r="CR23" i="129"/>
  <c r="CO23" i="129"/>
  <c r="CN23" i="129"/>
  <c r="CK23" i="129"/>
  <c r="DN22" i="129"/>
  <c r="DI22" i="129"/>
  <c r="DH22" i="129"/>
  <c r="DE22" i="129"/>
  <c r="DD22" i="129"/>
  <c r="DB22" i="129"/>
  <c r="DA22" i="129"/>
  <c r="CY22" i="129"/>
  <c r="CX22" i="129"/>
  <c r="CV22" i="129"/>
  <c r="CU22" i="129"/>
  <c r="CS22" i="129"/>
  <c r="CR22" i="129"/>
  <c r="CO22" i="129"/>
  <c r="CN22" i="129"/>
  <c r="CK22" i="129"/>
  <c r="CM22" i="129"/>
  <c r="DN21" i="129"/>
  <c r="DI21" i="129"/>
  <c r="DH21" i="129"/>
  <c r="DE21" i="129"/>
  <c r="DD21" i="129"/>
  <c r="DB21" i="129"/>
  <c r="DA21" i="129"/>
  <c r="CY21" i="129"/>
  <c r="CX21" i="129"/>
  <c r="CV21" i="129"/>
  <c r="CU21" i="129"/>
  <c r="CS21" i="129"/>
  <c r="CR21" i="129"/>
  <c r="CO21" i="129"/>
  <c r="CN21" i="129"/>
  <c r="CK21" i="129"/>
  <c r="DN20" i="129"/>
  <c r="DI20" i="129"/>
  <c r="DH20" i="129"/>
  <c r="DE20" i="129"/>
  <c r="DD20" i="129"/>
  <c r="DB20" i="129"/>
  <c r="DA20" i="129"/>
  <c r="CY20" i="129"/>
  <c r="CX20" i="129"/>
  <c r="CV20" i="129"/>
  <c r="CU20" i="129"/>
  <c r="CS20" i="129"/>
  <c r="CR20" i="129"/>
  <c r="CO20" i="129"/>
  <c r="CN20" i="129"/>
  <c r="CK20" i="129"/>
  <c r="DN19" i="129"/>
  <c r="CV19" i="129"/>
  <c r="CU19" i="129"/>
  <c r="CS19" i="129"/>
  <c r="CR19" i="129"/>
  <c r="CO19" i="129"/>
  <c r="CN19" i="129"/>
  <c r="CK19" i="129"/>
  <c r="DN18" i="129"/>
  <c r="CS18" i="129"/>
  <c r="CR18" i="129"/>
  <c r="CO18" i="129"/>
  <c r="CN18" i="129"/>
  <c r="CK18" i="129"/>
  <c r="DN17" i="129"/>
  <c r="DI17" i="129"/>
  <c r="DH17" i="129"/>
  <c r="DE17" i="129"/>
  <c r="DD17" i="129"/>
  <c r="DB17" i="129"/>
  <c r="DA17" i="129"/>
  <c r="CY17" i="129"/>
  <c r="CX17" i="129"/>
  <c r="CV17" i="129"/>
  <c r="CU17" i="129"/>
  <c r="CS17" i="129"/>
  <c r="CR17" i="129"/>
  <c r="CO17" i="129"/>
  <c r="CN17" i="129"/>
  <c r="CK17" i="129"/>
  <c r="DN16" i="129"/>
  <c r="DI16" i="129"/>
  <c r="DH16" i="129"/>
  <c r="DE16" i="129"/>
  <c r="DD16" i="129"/>
  <c r="DB16" i="129"/>
  <c r="DA16" i="129"/>
  <c r="CY16" i="129"/>
  <c r="CX16" i="129"/>
  <c r="CV16" i="129"/>
  <c r="CU16" i="129"/>
  <c r="CS16" i="129"/>
  <c r="CR16" i="129"/>
  <c r="CO16" i="129"/>
  <c r="CN16" i="129"/>
  <c r="CK16" i="129"/>
  <c r="CM16" i="129"/>
  <c r="DN15" i="129"/>
  <c r="DI15" i="129"/>
  <c r="DH15" i="129"/>
  <c r="DE15" i="129"/>
  <c r="DD15" i="129"/>
  <c r="DB15" i="129"/>
  <c r="DA15" i="129"/>
  <c r="CY15" i="129"/>
  <c r="CX15" i="129"/>
  <c r="CV15" i="129"/>
  <c r="CU15" i="129"/>
  <c r="CS15" i="129"/>
  <c r="CR15" i="129"/>
  <c r="CO15" i="129"/>
  <c r="CN15" i="129"/>
  <c r="CK15" i="129"/>
  <c r="CM15" i="129"/>
  <c r="DN14" i="129"/>
  <c r="DI14" i="129"/>
  <c r="DH14" i="129"/>
  <c r="DE14" i="129"/>
  <c r="DD14" i="129"/>
  <c r="DB14" i="129"/>
  <c r="DA14" i="129"/>
  <c r="CY14" i="129"/>
  <c r="CX14" i="129"/>
  <c r="CV14" i="129"/>
  <c r="CU14" i="129"/>
  <c r="CS14" i="129"/>
  <c r="CR14" i="129"/>
  <c r="CO14" i="129"/>
  <c r="CN14" i="129"/>
  <c r="CK14" i="129"/>
  <c r="DN13" i="129"/>
  <c r="DI13" i="129"/>
  <c r="DH13" i="129"/>
  <c r="DE13" i="129"/>
  <c r="DD13" i="129"/>
  <c r="CO13" i="129"/>
  <c r="CN13" i="129"/>
  <c r="CK13" i="129"/>
  <c r="DN12" i="129"/>
  <c r="CO12" i="129"/>
  <c r="CN12" i="129"/>
  <c r="CK12" i="129"/>
  <c r="DN11" i="129"/>
  <c r="DI11" i="129"/>
  <c r="DH11" i="129"/>
  <c r="DE11" i="129"/>
  <c r="DD11" i="129"/>
  <c r="DB11" i="129"/>
  <c r="DA11" i="129"/>
  <c r="CY11" i="129"/>
  <c r="CX11" i="129"/>
  <c r="CV11" i="129"/>
  <c r="CU11" i="129"/>
  <c r="CS11" i="129"/>
  <c r="CR11" i="129"/>
  <c r="CO11" i="129"/>
  <c r="CN11" i="129"/>
  <c r="CK11" i="129"/>
  <c r="DN10" i="129"/>
  <c r="DI10" i="129"/>
  <c r="DH10" i="129"/>
  <c r="DE10" i="129"/>
  <c r="DD10" i="129"/>
  <c r="DB10" i="129"/>
  <c r="DA10" i="129"/>
  <c r="CY10" i="129"/>
  <c r="CX10" i="129"/>
  <c r="CV10" i="129"/>
  <c r="CU10" i="129"/>
  <c r="CS10" i="129"/>
  <c r="CR10" i="129"/>
  <c r="CO10" i="129"/>
  <c r="CN10" i="129"/>
  <c r="CK10" i="129"/>
  <c r="DN9" i="129"/>
  <c r="DI9" i="129"/>
  <c r="DH9" i="129"/>
  <c r="DE9" i="129"/>
  <c r="DD9" i="129"/>
  <c r="DB9" i="129"/>
  <c r="DA9" i="129"/>
  <c r="CY9" i="129"/>
  <c r="CX9" i="129"/>
  <c r="CV9" i="129"/>
  <c r="CU9" i="129"/>
  <c r="CS9" i="129"/>
  <c r="CR9" i="129"/>
  <c r="CO9" i="129"/>
  <c r="CN9" i="129"/>
  <c r="CK9" i="129"/>
  <c r="DN8" i="129"/>
  <c r="DI8" i="129"/>
  <c r="DH8" i="129"/>
  <c r="DE8" i="129"/>
  <c r="DD8" i="129"/>
  <c r="DB8" i="129"/>
  <c r="DA8" i="129"/>
  <c r="CY8" i="129"/>
  <c r="CX8" i="129"/>
  <c r="CV8" i="129"/>
  <c r="CU8" i="129"/>
  <c r="CS8" i="129"/>
  <c r="CR8" i="129"/>
  <c r="CO8" i="129"/>
  <c r="CN8" i="129"/>
  <c r="CK8" i="129"/>
  <c r="CM8" i="129"/>
  <c r="DN7" i="129"/>
  <c r="DI7" i="129"/>
  <c r="DH7" i="129"/>
  <c r="DE7" i="129"/>
  <c r="DD7" i="129"/>
  <c r="DB7" i="129"/>
  <c r="DA7" i="129"/>
  <c r="CY7" i="129"/>
  <c r="CX7" i="129"/>
  <c r="CV7" i="129"/>
  <c r="CU7" i="129"/>
  <c r="CS7" i="129"/>
  <c r="CR7" i="129"/>
  <c r="CO7" i="129"/>
  <c r="CN7" i="129"/>
  <c r="CK7" i="129"/>
  <c r="DN6" i="129"/>
  <c r="DI6" i="129"/>
  <c r="DH6" i="129"/>
  <c r="DE6" i="129"/>
  <c r="DD6" i="129"/>
  <c r="DB6" i="129"/>
  <c r="DA6" i="129"/>
  <c r="CY6" i="129"/>
  <c r="CX6" i="129"/>
  <c r="CV6" i="129"/>
  <c r="CU6" i="129"/>
  <c r="CS6" i="129"/>
  <c r="CR6" i="129"/>
  <c r="CO6" i="129"/>
  <c r="CN6" i="129"/>
  <c r="CK6" i="129"/>
  <c r="CM6" i="129"/>
  <c r="DN5" i="129"/>
  <c r="DI5" i="129"/>
  <c r="DH5" i="129"/>
  <c r="DE5" i="129"/>
  <c r="DD5" i="129"/>
  <c r="DB5" i="129"/>
  <c r="DA5" i="129"/>
  <c r="CY5" i="129"/>
  <c r="CX5" i="129"/>
  <c r="CV5" i="129"/>
  <c r="CU5" i="129"/>
  <c r="CS5" i="129"/>
  <c r="CR5" i="129"/>
  <c r="CO5" i="129"/>
  <c r="CN5" i="129"/>
  <c r="CK5" i="129"/>
  <c r="P157" i="129" l="1"/>
  <c r="CJ20" i="129"/>
  <c r="CJ17" i="129"/>
  <c r="CJ93" i="129"/>
  <c r="CJ71" i="129"/>
  <c r="CJ139" i="129"/>
  <c r="CM59" i="129"/>
  <c r="CJ119" i="129"/>
  <c r="CJ121" i="129"/>
  <c r="CJ109" i="129"/>
  <c r="CJ115" i="129"/>
  <c r="CM91" i="129"/>
  <c r="CJ47" i="129"/>
  <c r="CJ72" i="129"/>
  <c r="CJ23" i="129"/>
  <c r="CJ48" i="129"/>
  <c r="CJ50" i="129"/>
  <c r="CJ51" i="129"/>
  <c r="CJ54" i="129"/>
  <c r="CJ55" i="129"/>
  <c r="CJ58" i="129"/>
  <c r="CJ59" i="129"/>
  <c r="CJ6" i="129"/>
  <c r="CJ75" i="129"/>
  <c r="CJ95" i="129"/>
  <c r="CJ97" i="129"/>
  <c r="CJ100" i="129"/>
  <c r="CM128" i="129"/>
  <c r="CM111" i="129"/>
  <c r="CJ101" i="129"/>
  <c r="CJ105" i="129"/>
  <c r="CJ112" i="129"/>
  <c r="CJ117" i="129"/>
  <c r="CJ123" i="129"/>
  <c r="CJ138" i="129"/>
  <c r="CJ19" i="129"/>
  <c r="CJ40" i="129"/>
  <c r="CJ135" i="129"/>
  <c r="CJ11" i="129"/>
  <c r="CJ12" i="129"/>
  <c r="CJ25" i="129"/>
  <c r="CJ61" i="129"/>
  <c r="CJ82" i="129"/>
  <c r="CJ85" i="129"/>
  <c r="CJ87" i="129"/>
  <c r="CJ91" i="129"/>
  <c r="CJ110" i="129"/>
  <c r="CJ114" i="129"/>
  <c r="CJ132" i="129"/>
  <c r="CJ21" i="129"/>
  <c r="CJ137" i="129"/>
  <c r="CJ62" i="129"/>
  <c r="CJ42" i="129"/>
  <c r="CJ43" i="129"/>
  <c r="CJ44" i="129"/>
  <c r="CJ45" i="129"/>
  <c r="CJ52" i="129"/>
  <c r="CJ53" i="129"/>
  <c r="CJ140" i="129"/>
  <c r="CJ30" i="129"/>
  <c r="CJ67" i="129"/>
  <c r="CJ74" i="129"/>
  <c r="CJ76" i="129"/>
  <c r="CJ94" i="129"/>
  <c r="CJ113" i="129"/>
  <c r="CM42" i="129"/>
  <c r="CM122" i="129"/>
  <c r="CM45" i="129"/>
  <c r="CM49" i="129"/>
  <c r="CM139" i="129"/>
  <c r="CM124" i="129"/>
  <c r="CM46" i="129"/>
  <c r="CM74" i="129"/>
  <c r="CM72" i="129"/>
  <c r="CM89" i="129"/>
  <c r="CM114" i="129"/>
  <c r="CM70" i="129"/>
  <c r="CJ33" i="129"/>
  <c r="CJ130" i="129"/>
  <c r="CM57" i="129"/>
  <c r="CM125" i="129"/>
  <c r="CM64" i="129"/>
  <c r="CM53" i="129"/>
  <c r="CM83" i="129"/>
  <c r="CJ96" i="129"/>
  <c r="CJ122" i="129"/>
  <c r="CM134" i="129"/>
  <c r="CM69" i="129"/>
  <c r="CM121" i="129"/>
  <c r="CJ14" i="129"/>
  <c r="CJ29" i="129"/>
  <c r="CJ38" i="129"/>
  <c r="CJ39" i="129"/>
  <c r="CM93" i="129"/>
  <c r="CJ13" i="129"/>
  <c r="CJ34" i="129"/>
  <c r="CJ63" i="129"/>
  <c r="CJ106" i="129"/>
  <c r="CJ7" i="129"/>
  <c r="CJ16" i="129"/>
  <c r="CJ31" i="129"/>
  <c r="CJ60" i="129"/>
  <c r="CJ65" i="129"/>
  <c r="CJ68" i="129"/>
  <c r="CJ83" i="129"/>
  <c r="CJ102" i="129"/>
  <c r="CJ111" i="129"/>
  <c r="CJ126" i="129"/>
  <c r="CJ8" i="129"/>
  <c r="CJ24" i="129"/>
  <c r="CJ26" i="129"/>
  <c r="CJ35" i="129"/>
  <c r="CJ46" i="129"/>
  <c r="CJ77" i="129"/>
  <c r="CJ78" i="129"/>
  <c r="CJ98" i="129"/>
  <c r="CJ108" i="129"/>
  <c r="CJ116" i="129"/>
  <c r="CJ133" i="129"/>
  <c r="CJ134" i="129"/>
  <c r="P156" i="129"/>
  <c r="CJ5" i="129"/>
  <c r="CJ10" i="129"/>
  <c r="CJ18" i="129"/>
  <c r="CJ37" i="129"/>
  <c r="CM63" i="129"/>
  <c r="CJ69" i="129"/>
  <c r="CJ70" i="129"/>
  <c r="CJ73" i="129"/>
  <c r="CM81" i="129"/>
  <c r="CJ84" i="129"/>
  <c r="CJ89" i="129"/>
  <c r="CJ92" i="129"/>
  <c r="CM99" i="129"/>
  <c r="CM108" i="129"/>
  <c r="CJ125" i="129"/>
  <c r="CJ129" i="129"/>
  <c r="CM133" i="129"/>
  <c r="CJ81" i="129"/>
  <c r="CJ15" i="129"/>
  <c r="CJ27" i="129"/>
  <c r="CJ32" i="129"/>
  <c r="CJ64" i="129"/>
  <c r="CJ66" i="129"/>
  <c r="CJ79" i="129"/>
  <c r="CJ104" i="129"/>
  <c r="CJ107" i="129"/>
  <c r="CJ118" i="129"/>
  <c r="CJ127" i="129"/>
  <c r="CJ131" i="129"/>
  <c r="CM135" i="129"/>
  <c r="CJ41" i="129"/>
  <c r="CM71" i="129"/>
  <c r="CM97" i="129"/>
  <c r="CM119" i="129"/>
  <c r="CM127" i="129"/>
  <c r="CM54" i="129"/>
  <c r="CM95" i="129"/>
  <c r="CM101" i="129"/>
  <c r="CM140" i="129"/>
  <c r="CJ99" i="129"/>
  <c r="CJ103" i="129"/>
  <c r="CJ49" i="129"/>
  <c r="CJ56" i="129"/>
  <c r="CJ57" i="129"/>
  <c r="CM76" i="129"/>
  <c r="CJ90" i="129"/>
  <c r="CM123" i="129"/>
  <c r="CJ9" i="129"/>
  <c r="CJ22" i="129"/>
  <c r="CJ28" i="129"/>
  <c r="CJ36" i="129"/>
  <c r="CM84" i="129"/>
  <c r="CJ80" i="129"/>
  <c r="CJ88" i="129"/>
  <c r="CJ120" i="129"/>
  <c r="CJ124" i="129"/>
  <c r="CJ128" i="129"/>
  <c r="CJ136" i="129"/>
  <c r="CM5" i="129"/>
  <c r="CM7" i="129"/>
  <c r="CM9" i="129"/>
  <c r="CM11" i="129"/>
  <c r="CM25" i="129"/>
  <c r="CM27" i="129"/>
  <c r="CM33" i="129"/>
  <c r="CM19" i="129"/>
  <c r="CM23" i="129"/>
  <c r="CM115" i="129"/>
  <c r="CM14" i="129"/>
  <c r="CM18" i="129"/>
  <c r="CM29" i="129"/>
  <c r="CM31" i="129"/>
  <c r="CM36" i="129"/>
  <c r="CM38" i="129"/>
  <c r="CM21" i="129"/>
  <c r="CM117" i="129"/>
  <c r="DM113" i="128"/>
  <c r="DH113" i="128"/>
  <c r="DG113" i="128"/>
  <c r="CX113" i="128"/>
  <c r="CW113" i="128"/>
  <c r="CS113" i="128"/>
  <c r="CP113" i="128"/>
  <c r="Z113" i="128"/>
  <c r="CR113" i="128" s="1"/>
  <c r="C113" i="128" l="1"/>
  <c r="C157" i="129"/>
  <c r="C156" i="129"/>
  <c r="DS134" i="128"/>
  <c r="DN134" i="128"/>
  <c r="DM134" i="128"/>
  <c r="DJ134" i="128"/>
  <c r="DI134" i="128"/>
  <c r="DG134" i="128"/>
  <c r="DF134" i="128"/>
  <c r="DD134" i="128"/>
  <c r="DC134" i="128"/>
  <c r="DA134" i="128"/>
  <c r="CZ134" i="128"/>
  <c r="CX134" i="128"/>
  <c r="CW134" i="128"/>
  <c r="CT134" i="128"/>
  <c r="CS134" i="128"/>
  <c r="CP134" i="128"/>
  <c r="Z134" i="128"/>
  <c r="C134" i="128" s="1"/>
  <c r="CO164" i="128"/>
  <c r="CO163" i="128"/>
  <c r="CO162" i="128"/>
  <c r="CO161" i="128"/>
  <c r="CO160" i="128"/>
  <c r="CO159" i="128"/>
  <c r="CO158" i="128"/>
  <c r="N158" i="128"/>
  <c r="M158" i="128"/>
  <c r="L158" i="128"/>
  <c r="K158" i="128"/>
  <c r="J158" i="128"/>
  <c r="I158" i="128"/>
  <c r="H158" i="128"/>
  <c r="G158" i="128"/>
  <c r="F158" i="128"/>
  <c r="E158" i="128"/>
  <c r="D158" i="128"/>
  <c r="B158" i="128"/>
  <c r="A158" i="128"/>
  <c r="CO157" i="128"/>
  <c r="N157" i="128"/>
  <c r="M157" i="128"/>
  <c r="L157" i="128"/>
  <c r="K157" i="128"/>
  <c r="J157" i="128"/>
  <c r="I157" i="128"/>
  <c r="H157" i="128"/>
  <c r="G157" i="128"/>
  <c r="F157" i="128"/>
  <c r="E157" i="128"/>
  <c r="D157" i="128"/>
  <c r="B157" i="128"/>
  <c r="A157" i="128"/>
  <c r="CO156" i="128"/>
  <c r="T156" i="128"/>
  <c r="DS155" i="128"/>
  <c r="CP155" i="128"/>
  <c r="CO155" i="128"/>
  <c r="C155" i="128"/>
  <c r="DS154" i="128"/>
  <c r="CP154" i="128"/>
  <c r="CO154" i="128"/>
  <c r="C154" i="128"/>
  <c r="DS153" i="128"/>
  <c r="CP153" i="128"/>
  <c r="CO153" i="128"/>
  <c r="C153" i="128"/>
  <c r="DS152" i="128"/>
  <c r="CP152" i="128"/>
  <c r="CO152" i="128"/>
  <c r="C152" i="128"/>
  <c r="DS151" i="128"/>
  <c r="CP151" i="128"/>
  <c r="CO151" i="128"/>
  <c r="C151" i="128"/>
  <c r="DS150" i="128"/>
  <c r="CP150" i="128"/>
  <c r="CO150" i="128"/>
  <c r="C150" i="128"/>
  <c r="DS149" i="128"/>
  <c r="CP149" i="128"/>
  <c r="CO149" i="128"/>
  <c r="C149" i="128"/>
  <c r="DS148" i="128"/>
  <c r="CP148" i="128"/>
  <c r="CO148" i="128"/>
  <c r="C148" i="128"/>
  <c r="DS147" i="128"/>
  <c r="CP147" i="128"/>
  <c r="CO147" i="128"/>
  <c r="C147" i="128"/>
  <c r="DS146" i="128"/>
  <c r="CP146" i="128"/>
  <c r="CO146" i="128"/>
  <c r="C146" i="128"/>
  <c r="CP145" i="128"/>
  <c r="CO145" i="128"/>
  <c r="C145" i="128"/>
  <c r="CP144" i="128"/>
  <c r="CO144" i="128"/>
  <c r="C144" i="128"/>
  <c r="DS143" i="128"/>
  <c r="DN143" i="128"/>
  <c r="DM143" i="128"/>
  <c r="DJ143" i="128"/>
  <c r="DI143" i="128"/>
  <c r="DG143" i="128"/>
  <c r="DF143" i="128"/>
  <c r="DD143" i="128"/>
  <c r="DC143" i="128"/>
  <c r="DA143" i="128"/>
  <c r="CZ143" i="128"/>
  <c r="CX143" i="128"/>
  <c r="CW143" i="128"/>
  <c r="CT143" i="128"/>
  <c r="CS143" i="128"/>
  <c r="CP143" i="128"/>
  <c r="Z143" i="128"/>
  <c r="C143" i="128" s="1"/>
  <c r="DS142" i="128"/>
  <c r="DN142" i="128"/>
  <c r="DM142" i="128"/>
  <c r="DJ142" i="128"/>
  <c r="DI142" i="128"/>
  <c r="DG142" i="128"/>
  <c r="DF142" i="128"/>
  <c r="DD142" i="128"/>
  <c r="DC142" i="128"/>
  <c r="DA142" i="128"/>
  <c r="CZ142" i="128"/>
  <c r="CX142" i="128"/>
  <c r="CW142" i="128"/>
  <c r="CT142" i="128"/>
  <c r="CS142" i="128"/>
  <c r="CP142" i="128"/>
  <c r="Z142" i="128"/>
  <c r="CR142" i="128" s="1"/>
  <c r="DS141" i="128"/>
  <c r="DN141" i="128"/>
  <c r="DM141" i="128"/>
  <c r="DJ141" i="128"/>
  <c r="DI141" i="128"/>
  <c r="DG141" i="128"/>
  <c r="DF141" i="128"/>
  <c r="DD141" i="128"/>
  <c r="DC141" i="128"/>
  <c r="DA141" i="128"/>
  <c r="CZ141" i="128"/>
  <c r="CX141" i="128"/>
  <c r="CW141" i="128"/>
  <c r="CT141" i="128"/>
  <c r="CS141" i="128"/>
  <c r="CP141" i="128"/>
  <c r="Z141" i="128"/>
  <c r="C141" i="128" s="1"/>
  <c r="DS140" i="128"/>
  <c r="CX140" i="128"/>
  <c r="CW140" i="128"/>
  <c r="CT140" i="128"/>
  <c r="CS140" i="128"/>
  <c r="CP140" i="128"/>
  <c r="Z140" i="128"/>
  <c r="C140" i="128" s="1"/>
  <c r="DS139" i="128"/>
  <c r="DN139" i="128"/>
  <c r="DM139" i="128"/>
  <c r="DJ139" i="128"/>
  <c r="DI139" i="128"/>
  <c r="DG139" i="128"/>
  <c r="DF139" i="128"/>
  <c r="DD139" i="128"/>
  <c r="DC139" i="128"/>
  <c r="DA139" i="128"/>
  <c r="CZ139" i="128"/>
  <c r="CX139" i="128"/>
  <c r="CW139" i="128"/>
  <c r="CT139" i="128"/>
  <c r="CS139" i="128"/>
  <c r="CP139" i="128"/>
  <c r="Z139" i="128"/>
  <c r="CR139" i="128" s="1"/>
  <c r="DS138" i="128"/>
  <c r="CX138" i="128"/>
  <c r="CW138" i="128"/>
  <c r="CT138" i="128"/>
  <c r="CS138" i="128"/>
  <c r="CP138" i="128"/>
  <c r="Z138" i="128"/>
  <c r="CR138" i="128" s="1"/>
  <c r="DS137" i="128"/>
  <c r="DN137" i="128"/>
  <c r="DM137" i="128"/>
  <c r="DJ137" i="128"/>
  <c r="DI137" i="128"/>
  <c r="DG137" i="128"/>
  <c r="DF137" i="128"/>
  <c r="DD137" i="128"/>
  <c r="DC137" i="128"/>
  <c r="DA137" i="128"/>
  <c r="CZ137" i="128"/>
  <c r="CX137" i="128"/>
  <c r="CW137" i="128"/>
  <c r="CT137" i="128"/>
  <c r="CS137" i="128"/>
  <c r="CP137" i="128"/>
  <c r="Z137" i="128"/>
  <c r="CR137" i="128" s="1"/>
  <c r="C137" i="128"/>
  <c r="DS136" i="128"/>
  <c r="CX136" i="128"/>
  <c r="CW136" i="128"/>
  <c r="CT136" i="128"/>
  <c r="CS136" i="128"/>
  <c r="CP136" i="128"/>
  <c r="Z136" i="128"/>
  <c r="CR136" i="128" s="1"/>
  <c r="C136" i="128"/>
  <c r="DS135" i="128"/>
  <c r="DN135" i="128"/>
  <c r="DM135" i="128"/>
  <c r="DJ135" i="128"/>
  <c r="DI135" i="128"/>
  <c r="DG135" i="128"/>
  <c r="DF135" i="128"/>
  <c r="DD135" i="128"/>
  <c r="DC135" i="128"/>
  <c r="DA135" i="128"/>
  <c r="CZ135" i="128"/>
  <c r="CX135" i="128"/>
  <c r="CW135" i="128"/>
  <c r="CT135" i="128"/>
  <c r="CS135" i="128"/>
  <c r="CP135" i="128"/>
  <c r="Z135" i="128"/>
  <c r="C135" i="128" s="1"/>
  <c r="DS133" i="128"/>
  <c r="CZ133" i="128"/>
  <c r="CX133" i="128"/>
  <c r="CW133" i="128"/>
  <c r="CT133" i="128"/>
  <c r="CS133" i="128"/>
  <c r="CP133" i="128"/>
  <c r="Z133" i="128"/>
  <c r="CR133" i="128" s="1"/>
  <c r="DS132" i="128"/>
  <c r="DN132" i="128"/>
  <c r="DM132" i="128"/>
  <c r="DJ132" i="128"/>
  <c r="DI132" i="128"/>
  <c r="DG132" i="128"/>
  <c r="DF132" i="128"/>
  <c r="DD132" i="128"/>
  <c r="DC132" i="128"/>
  <c r="DA132" i="128"/>
  <c r="CZ132" i="128"/>
  <c r="CX132" i="128"/>
  <c r="CW132" i="128"/>
  <c r="CT132" i="128"/>
  <c r="CS132" i="128"/>
  <c r="CP132" i="128"/>
  <c r="Z132" i="128"/>
  <c r="CR132" i="128" s="1"/>
  <c r="DS131" i="128"/>
  <c r="DN131" i="128"/>
  <c r="DM131" i="128"/>
  <c r="DJ131" i="128"/>
  <c r="DI131" i="128"/>
  <c r="DG131" i="128"/>
  <c r="DF131" i="128"/>
  <c r="DD131" i="128"/>
  <c r="DC131" i="128"/>
  <c r="DA131" i="128"/>
  <c r="CZ131" i="128"/>
  <c r="CX131" i="128"/>
  <c r="CW131" i="128"/>
  <c r="CT131" i="128"/>
  <c r="CS131" i="128"/>
  <c r="CP131" i="128"/>
  <c r="Z131" i="128"/>
  <c r="CR131" i="128" s="1"/>
  <c r="DS130" i="128"/>
  <c r="DN130" i="128"/>
  <c r="DM130" i="128"/>
  <c r="DJ130" i="128"/>
  <c r="DI130" i="128"/>
  <c r="DG130" i="128"/>
  <c r="DF130" i="128"/>
  <c r="DD130" i="128"/>
  <c r="DC130" i="128"/>
  <c r="DA130" i="128"/>
  <c r="CZ130" i="128"/>
  <c r="CX130" i="128"/>
  <c r="CW130" i="128"/>
  <c r="CT130" i="128"/>
  <c r="CS130" i="128"/>
  <c r="CP130" i="128"/>
  <c r="Z130" i="128"/>
  <c r="CR130" i="128" s="1"/>
  <c r="DS129" i="128"/>
  <c r="DN129" i="128"/>
  <c r="DM129" i="128"/>
  <c r="DJ129" i="128"/>
  <c r="DI129" i="128"/>
  <c r="DG129" i="128"/>
  <c r="DF129" i="128"/>
  <c r="DD129" i="128"/>
  <c r="DC129" i="128"/>
  <c r="DA129" i="128"/>
  <c r="CZ129" i="128"/>
  <c r="CX129" i="128"/>
  <c r="CW129" i="128"/>
  <c r="CT129" i="128"/>
  <c r="CS129" i="128"/>
  <c r="CP129" i="128"/>
  <c r="Z129" i="128"/>
  <c r="CR129" i="128" s="1"/>
  <c r="DS128" i="128"/>
  <c r="DN128" i="128"/>
  <c r="DM128" i="128"/>
  <c r="DJ128" i="128"/>
  <c r="DI128" i="128"/>
  <c r="DG128" i="128"/>
  <c r="DF128" i="128"/>
  <c r="DD128" i="128"/>
  <c r="DC128" i="128"/>
  <c r="DA128" i="128"/>
  <c r="CZ128" i="128"/>
  <c r="CX128" i="128"/>
  <c r="CW128" i="128"/>
  <c r="CT128" i="128"/>
  <c r="CS128" i="128"/>
  <c r="CP128" i="128"/>
  <c r="Z128" i="128"/>
  <c r="CR128" i="128" s="1"/>
  <c r="DS127" i="128"/>
  <c r="DN127" i="128"/>
  <c r="DM127" i="128"/>
  <c r="DJ127" i="128"/>
  <c r="DI127" i="128"/>
  <c r="DG127" i="128"/>
  <c r="DF127" i="128"/>
  <c r="DD127" i="128"/>
  <c r="DC127" i="128"/>
  <c r="DA127" i="128"/>
  <c r="CZ127" i="128"/>
  <c r="CX127" i="128"/>
  <c r="CW127" i="128"/>
  <c r="CT127" i="128"/>
  <c r="CS127" i="128"/>
  <c r="CP127" i="128"/>
  <c r="Z127" i="128"/>
  <c r="CR127" i="128" s="1"/>
  <c r="DS126" i="128"/>
  <c r="DN126" i="128"/>
  <c r="DM126" i="128"/>
  <c r="DJ126" i="128"/>
  <c r="DI126" i="128"/>
  <c r="DG126" i="128"/>
  <c r="DF126" i="128"/>
  <c r="DD126" i="128"/>
  <c r="DC126" i="128"/>
  <c r="DA126" i="128"/>
  <c r="CZ126" i="128"/>
  <c r="CX126" i="128"/>
  <c r="CW126" i="128"/>
  <c r="CT126" i="128"/>
  <c r="CS126" i="128"/>
  <c r="CP126" i="128"/>
  <c r="Z126" i="128"/>
  <c r="CR126" i="128" s="1"/>
  <c r="DS125" i="128"/>
  <c r="DN125" i="128"/>
  <c r="DM125" i="128"/>
  <c r="DJ125" i="128"/>
  <c r="DI125" i="128"/>
  <c r="DG125" i="128"/>
  <c r="DF125" i="128"/>
  <c r="DD125" i="128"/>
  <c r="DC125" i="128"/>
  <c r="DA125" i="128"/>
  <c r="CZ125" i="128"/>
  <c r="CX125" i="128"/>
  <c r="CW125" i="128"/>
  <c r="CT125" i="128"/>
  <c r="CS125" i="128"/>
  <c r="CP125" i="128"/>
  <c r="Z125" i="128"/>
  <c r="CR125" i="128" s="1"/>
  <c r="DS124" i="128"/>
  <c r="DN124" i="128"/>
  <c r="DM124" i="128"/>
  <c r="DJ124" i="128"/>
  <c r="DI124" i="128"/>
  <c r="DG124" i="128"/>
  <c r="DF124" i="128"/>
  <c r="DD124" i="128"/>
  <c r="DC124" i="128"/>
  <c r="DA124" i="128"/>
  <c r="CZ124" i="128"/>
  <c r="CX124" i="128"/>
  <c r="CW124" i="128"/>
  <c r="CT124" i="128"/>
  <c r="CS124" i="128"/>
  <c r="CP124" i="128"/>
  <c r="Z124" i="128"/>
  <c r="CR124" i="128" s="1"/>
  <c r="DS123" i="128"/>
  <c r="DN123" i="128"/>
  <c r="DM123" i="128"/>
  <c r="DJ123" i="128"/>
  <c r="DI123" i="128"/>
  <c r="DG123" i="128"/>
  <c r="DF123" i="128"/>
  <c r="DD123" i="128"/>
  <c r="DC123" i="128"/>
  <c r="DA123" i="128"/>
  <c r="CZ123" i="128"/>
  <c r="CX123" i="128"/>
  <c r="CW123" i="128"/>
  <c r="CT123" i="128"/>
  <c r="CS123" i="128"/>
  <c r="CP123" i="128"/>
  <c r="Z123" i="128"/>
  <c r="CR123" i="128" s="1"/>
  <c r="DS122" i="128"/>
  <c r="DN122" i="128"/>
  <c r="DM122" i="128"/>
  <c r="DJ122" i="128"/>
  <c r="DI122" i="128"/>
  <c r="DG122" i="128"/>
  <c r="DF122" i="128"/>
  <c r="DD122" i="128"/>
  <c r="DC122" i="128"/>
  <c r="DA122" i="128"/>
  <c r="CZ122" i="128"/>
  <c r="CX122" i="128"/>
  <c r="CW122" i="128"/>
  <c r="CT122" i="128"/>
  <c r="CS122" i="128"/>
  <c r="CR122" i="128"/>
  <c r="CP122" i="128"/>
  <c r="Z122" i="128"/>
  <c r="C122" i="128" s="1"/>
  <c r="DS121" i="128"/>
  <c r="DN121" i="128"/>
  <c r="DM121" i="128"/>
  <c r="DJ121" i="128"/>
  <c r="DI121" i="128"/>
  <c r="DG121" i="128"/>
  <c r="DF121" i="128"/>
  <c r="DA121" i="128"/>
  <c r="CZ121" i="128"/>
  <c r="CX121" i="128"/>
  <c r="CW121" i="128"/>
  <c r="CT121" i="128"/>
  <c r="CS121" i="128"/>
  <c r="CP121" i="128"/>
  <c r="Z121" i="128"/>
  <c r="C121" i="128" s="1"/>
  <c r="DS120" i="128"/>
  <c r="DN120" i="128"/>
  <c r="DM120" i="128"/>
  <c r="DJ120" i="128"/>
  <c r="DI120" i="128"/>
  <c r="DG120" i="128"/>
  <c r="DF120" i="128"/>
  <c r="DD120" i="128"/>
  <c r="DC120" i="128"/>
  <c r="DA120" i="128"/>
  <c r="CZ120" i="128"/>
  <c r="CX120" i="128"/>
  <c r="CW120" i="128"/>
  <c r="CT120" i="128"/>
  <c r="CS120" i="128"/>
  <c r="CP120" i="128"/>
  <c r="Z120" i="128"/>
  <c r="CR120" i="128" s="1"/>
  <c r="DS119" i="128"/>
  <c r="DN119" i="128"/>
  <c r="DM119" i="128"/>
  <c r="DJ119" i="128"/>
  <c r="DI119" i="128"/>
  <c r="DG119" i="128"/>
  <c r="DF119" i="128"/>
  <c r="DD119" i="128"/>
  <c r="DC119" i="128"/>
  <c r="DA119" i="128"/>
  <c r="CZ119" i="128"/>
  <c r="CX119" i="128"/>
  <c r="CW119" i="128"/>
  <c r="CT119" i="128"/>
  <c r="CS119" i="128"/>
  <c r="CP119" i="128"/>
  <c r="Z119" i="128"/>
  <c r="C119" i="128" s="1"/>
  <c r="DS118" i="128"/>
  <c r="DN118" i="128"/>
  <c r="DM118" i="128"/>
  <c r="DJ118" i="128"/>
  <c r="DI118" i="128"/>
  <c r="DG118" i="128"/>
  <c r="DF118" i="128"/>
  <c r="DD118" i="128"/>
  <c r="DC118" i="128"/>
  <c r="DA118" i="128"/>
  <c r="CZ118" i="128"/>
  <c r="CX118" i="128"/>
  <c r="CW118" i="128"/>
  <c r="CT118" i="128"/>
  <c r="CS118" i="128"/>
  <c r="CP118" i="128"/>
  <c r="Z118" i="128"/>
  <c r="C118" i="128" s="1"/>
  <c r="DS117" i="128"/>
  <c r="DN117" i="128"/>
  <c r="DM117" i="128"/>
  <c r="DJ117" i="128"/>
  <c r="DI117" i="128"/>
  <c r="DG117" i="128"/>
  <c r="DF117" i="128"/>
  <c r="DD117" i="128"/>
  <c r="DC117" i="128"/>
  <c r="DA117" i="128"/>
  <c r="CZ117" i="128"/>
  <c r="CX117" i="128"/>
  <c r="CW117" i="128"/>
  <c r="CT117" i="128"/>
  <c r="CS117" i="128"/>
  <c r="CP117" i="128"/>
  <c r="Z117" i="128"/>
  <c r="CR117" i="128" s="1"/>
  <c r="DS116" i="128"/>
  <c r="CX116" i="128"/>
  <c r="CW116" i="128"/>
  <c r="CT116" i="128"/>
  <c r="CS116" i="128"/>
  <c r="CP116" i="128"/>
  <c r="Z116" i="128"/>
  <c r="CR116" i="128" s="1"/>
  <c r="DS115" i="128"/>
  <c r="DA115" i="128"/>
  <c r="CX115" i="128"/>
  <c r="CW115" i="128"/>
  <c r="CT115" i="128"/>
  <c r="CS115" i="128"/>
  <c r="CP115" i="128"/>
  <c r="Z115" i="128"/>
  <c r="C115" i="128" s="1"/>
  <c r="DS114" i="128"/>
  <c r="DN114" i="128"/>
  <c r="DM114" i="128"/>
  <c r="DD114" i="128"/>
  <c r="DC114" i="128"/>
  <c r="DA114" i="128"/>
  <c r="CZ114" i="128"/>
  <c r="CX114" i="128"/>
  <c r="CW114" i="128"/>
  <c r="CT114" i="128"/>
  <c r="CS114" i="128"/>
  <c r="CP114" i="128"/>
  <c r="Z114" i="128"/>
  <c r="C114" i="128" s="1"/>
  <c r="DS112" i="128"/>
  <c r="DN112" i="128"/>
  <c r="DM112" i="128"/>
  <c r="DJ112" i="128"/>
  <c r="DI112" i="128"/>
  <c r="DG112" i="128"/>
  <c r="DF112" i="128"/>
  <c r="DD112" i="128"/>
  <c r="DC112" i="128"/>
  <c r="DA112" i="128"/>
  <c r="CZ112" i="128"/>
  <c r="CX112" i="128"/>
  <c r="CW112" i="128"/>
  <c r="CT112" i="128"/>
  <c r="CS112" i="128"/>
  <c r="CP112" i="128"/>
  <c r="Z112" i="128"/>
  <c r="CR112" i="128" s="1"/>
  <c r="DS111" i="128"/>
  <c r="DN111" i="128"/>
  <c r="DM111" i="128"/>
  <c r="DJ111" i="128"/>
  <c r="DI111" i="128"/>
  <c r="DG111" i="128"/>
  <c r="DF111" i="128"/>
  <c r="DA111" i="128"/>
  <c r="CZ111" i="128"/>
  <c r="CX111" i="128"/>
  <c r="CW111" i="128"/>
  <c r="CT111" i="128"/>
  <c r="CS111" i="128"/>
  <c r="CP111" i="128"/>
  <c r="Z111" i="128"/>
  <c r="C111" i="128" s="1"/>
  <c r="DS110" i="128"/>
  <c r="DN110" i="128"/>
  <c r="DM110" i="128"/>
  <c r="DJ110" i="128"/>
  <c r="DI110" i="128"/>
  <c r="DG110" i="128"/>
  <c r="DF110" i="128"/>
  <c r="DD110" i="128"/>
  <c r="DC110" i="128"/>
  <c r="DA110" i="128"/>
  <c r="CZ110" i="128"/>
  <c r="CX110" i="128"/>
  <c r="CW110" i="128"/>
  <c r="CT110" i="128"/>
  <c r="CS110" i="128"/>
  <c r="CP110" i="128"/>
  <c r="Z110" i="128"/>
  <c r="CR110" i="128" s="1"/>
  <c r="DS109" i="128"/>
  <c r="DN109" i="128"/>
  <c r="DM109" i="128"/>
  <c r="DD109" i="128"/>
  <c r="DC109" i="128"/>
  <c r="DA109" i="128"/>
  <c r="CZ109" i="128"/>
  <c r="CX109" i="128"/>
  <c r="CW109" i="128"/>
  <c r="CT109" i="128"/>
  <c r="CS109" i="128"/>
  <c r="CP109" i="128"/>
  <c r="Z109" i="128"/>
  <c r="CR109" i="128" s="1"/>
  <c r="DS108" i="128"/>
  <c r="CX108" i="128"/>
  <c r="CW108" i="128"/>
  <c r="CT108" i="128"/>
  <c r="CS108" i="128"/>
  <c r="CP108" i="128"/>
  <c r="Z108" i="128"/>
  <c r="CR108" i="128" s="1"/>
  <c r="C108" i="128"/>
  <c r="DS107" i="128"/>
  <c r="DN107" i="128"/>
  <c r="DM107" i="128"/>
  <c r="DJ107" i="128"/>
  <c r="DI107" i="128"/>
  <c r="DG107" i="128"/>
  <c r="DF107" i="128"/>
  <c r="DD107" i="128"/>
  <c r="DC107" i="128"/>
  <c r="DA107" i="128"/>
  <c r="CZ107" i="128"/>
  <c r="CX107" i="128"/>
  <c r="CW107" i="128"/>
  <c r="CT107" i="128"/>
  <c r="CS107" i="128"/>
  <c r="CP107" i="128"/>
  <c r="Z107" i="128"/>
  <c r="C107" i="128" s="1"/>
  <c r="DS106" i="128"/>
  <c r="DA106" i="128"/>
  <c r="CZ106" i="128"/>
  <c r="CX106" i="128"/>
  <c r="CW106" i="128"/>
  <c r="CT106" i="128"/>
  <c r="CS106" i="128"/>
  <c r="CP106" i="128"/>
  <c r="Z106" i="128"/>
  <c r="CR106" i="128" s="1"/>
  <c r="C106" i="128"/>
  <c r="DS105" i="128"/>
  <c r="DA105" i="128"/>
  <c r="CZ105" i="128"/>
  <c r="CX105" i="128"/>
  <c r="CW105" i="128"/>
  <c r="CT105" i="128"/>
  <c r="CS105" i="128"/>
  <c r="CP105" i="128"/>
  <c r="Z105" i="128"/>
  <c r="C105" i="128" s="1"/>
  <c r="DS104" i="128"/>
  <c r="DN104" i="128"/>
  <c r="DM104" i="128"/>
  <c r="DJ104" i="128"/>
  <c r="DI104" i="128"/>
  <c r="DG104" i="128"/>
  <c r="DF104" i="128"/>
  <c r="DD104" i="128"/>
  <c r="DC104" i="128"/>
  <c r="DA104" i="128"/>
  <c r="CZ104" i="128"/>
  <c r="CX104" i="128"/>
  <c r="CW104" i="128"/>
  <c r="CT104" i="128"/>
  <c r="CS104" i="128"/>
  <c r="CP104" i="128"/>
  <c r="Z104" i="128"/>
  <c r="CR104" i="128" s="1"/>
  <c r="DS103" i="128"/>
  <c r="CX103" i="128"/>
  <c r="CW103" i="128"/>
  <c r="CT103" i="128"/>
  <c r="CS103" i="128"/>
  <c r="CO103" i="128" s="1"/>
  <c r="CP103" i="128"/>
  <c r="Z103" i="128"/>
  <c r="C103" i="128" s="1"/>
  <c r="DS102" i="128"/>
  <c r="DN102" i="128"/>
  <c r="DM102" i="128"/>
  <c r="DJ102" i="128"/>
  <c r="DI102" i="128"/>
  <c r="DG102" i="128"/>
  <c r="DF102" i="128"/>
  <c r="DD102" i="128"/>
  <c r="DC102" i="128"/>
  <c r="DA102" i="128"/>
  <c r="CZ102" i="128"/>
  <c r="CX102" i="128"/>
  <c r="CW102" i="128"/>
  <c r="CT102" i="128"/>
  <c r="CS102" i="128"/>
  <c r="CP102" i="128"/>
  <c r="Z102" i="128"/>
  <c r="CR102" i="128" s="1"/>
  <c r="DS101" i="128"/>
  <c r="DN101" i="128"/>
  <c r="DM101" i="128"/>
  <c r="DJ101" i="128"/>
  <c r="DI101" i="128"/>
  <c r="DG101" i="128"/>
  <c r="DF101" i="128"/>
  <c r="DD101" i="128"/>
  <c r="DC101" i="128"/>
  <c r="DA101" i="128"/>
  <c r="CZ101" i="128"/>
  <c r="CX101" i="128"/>
  <c r="CW101" i="128"/>
  <c r="CT101" i="128"/>
  <c r="CS101" i="128"/>
  <c r="CP101" i="128"/>
  <c r="Z101" i="128"/>
  <c r="C101" i="128" s="1"/>
  <c r="DS100" i="128"/>
  <c r="DN100" i="128"/>
  <c r="DM100" i="128"/>
  <c r="DJ100" i="128"/>
  <c r="DI100" i="128"/>
  <c r="DG100" i="128"/>
  <c r="DF100" i="128"/>
  <c r="DD100" i="128"/>
  <c r="DC100" i="128"/>
  <c r="DA100" i="128"/>
  <c r="CZ100" i="128"/>
  <c r="CX100" i="128"/>
  <c r="CW100" i="128"/>
  <c r="CT100" i="128"/>
  <c r="CS100" i="128"/>
  <c r="CP100" i="128"/>
  <c r="Z100" i="128"/>
  <c r="CR100" i="128" s="1"/>
  <c r="DS99" i="128"/>
  <c r="DN99" i="128"/>
  <c r="DM99" i="128"/>
  <c r="DJ99" i="128"/>
  <c r="DI99" i="128"/>
  <c r="DG99" i="128"/>
  <c r="DF99" i="128"/>
  <c r="DD99" i="128"/>
  <c r="DC99" i="128"/>
  <c r="DA99" i="128"/>
  <c r="CZ99" i="128"/>
  <c r="CX99" i="128"/>
  <c r="CW99" i="128"/>
  <c r="CT99" i="128"/>
  <c r="CS99" i="128"/>
  <c r="CP99" i="128"/>
  <c r="Z99" i="128"/>
  <c r="C99" i="128" s="1"/>
  <c r="DS98" i="128"/>
  <c r="DN98" i="128"/>
  <c r="DM98" i="128"/>
  <c r="DJ98" i="128"/>
  <c r="DI98" i="128"/>
  <c r="DG98" i="128"/>
  <c r="DF98" i="128"/>
  <c r="DD98" i="128"/>
  <c r="DC98" i="128"/>
  <c r="DA98" i="128"/>
  <c r="CZ98" i="128"/>
  <c r="CX98" i="128"/>
  <c r="CW98" i="128"/>
  <c r="CT98" i="128"/>
  <c r="CS98" i="128"/>
  <c r="CP98" i="128"/>
  <c r="Z98" i="128"/>
  <c r="CR98" i="128" s="1"/>
  <c r="DS97" i="128"/>
  <c r="DN97" i="128"/>
  <c r="DM97" i="128"/>
  <c r="DJ97" i="128"/>
  <c r="DI97" i="128"/>
  <c r="DG97" i="128"/>
  <c r="DF97" i="128"/>
  <c r="DD97" i="128"/>
  <c r="DC97" i="128"/>
  <c r="DA97" i="128"/>
  <c r="CZ97" i="128"/>
  <c r="CX97" i="128"/>
  <c r="CW97" i="128"/>
  <c r="CT97" i="128"/>
  <c r="CS97" i="128"/>
  <c r="CP97" i="128"/>
  <c r="Z97" i="128"/>
  <c r="C97" i="128" s="1"/>
  <c r="DS96" i="128"/>
  <c r="DN96" i="128"/>
  <c r="DM96" i="128"/>
  <c r="DJ96" i="128"/>
  <c r="DI96" i="128"/>
  <c r="DG96" i="128"/>
  <c r="DF96" i="128"/>
  <c r="DD96" i="128"/>
  <c r="DC96" i="128"/>
  <c r="DA96" i="128"/>
  <c r="CZ96" i="128"/>
  <c r="CX96" i="128"/>
  <c r="CW96" i="128"/>
  <c r="CT96" i="128"/>
  <c r="CS96" i="128"/>
  <c r="CP96" i="128"/>
  <c r="Z96" i="128"/>
  <c r="CR96" i="128" s="1"/>
  <c r="DS95" i="128"/>
  <c r="DN95" i="128"/>
  <c r="DM95" i="128"/>
  <c r="DJ95" i="128"/>
  <c r="DI95" i="128"/>
  <c r="DG95" i="128"/>
  <c r="DF95" i="128"/>
  <c r="DD95" i="128"/>
  <c r="DC95" i="128"/>
  <c r="DA95" i="128"/>
  <c r="CZ95" i="128"/>
  <c r="CX95" i="128"/>
  <c r="CW95" i="128"/>
  <c r="CT95" i="128"/>
  <c r="CS95" i="128"/>
  <c r="CP95" i="128"/>
  <c r="Z95" i="128"/>
  <c r="C95" i="128" s="1"/>
  <c r="DS94" i="128"/>
  <c r="CX94" i="128"/>
  <c r="CW94" i="128"/>
  <c r="CT94" i="128"/>
  <c r="CS94" i="128"/>
  <c r="CP94" i="128"/>
  <c r="Z94" i="128"/>
  <c r="C94" i="128" s="1"/>
  <c r="DS93" i="128"/>
  <c r="DN93" i="128"/>
  <c r="DM93" i="128"/>
  <c r="DJ93" i="128"/>
  <c r="DI93" i="128"/>
  <c r="DG93" i="128"/>
  <c r="DF93" i="128"/>
  <c r="DD93" i="128"/>
  <c r="DC93" i="128"/>
  <c r="DA93" i="128"/>
  <c r="CZ93" i="128"/>
  <c r="CX93" i="128"/>
  <c r="CW93" i="128"/>
  <c r="CT93" i="128"/>
  <c r="CS93" i="128"/>
  <c r="CP93" i="128"/>
  <c r="Z93" i="128"/>
  <c r="CR93" i="128" s="1"/>
  <c r="DS92" i="128"/>
  <c r="DN92" i="128"/>
  <c r="DM92" i="128"/>
  <c r="DJ92" i="128"/>
  <c r="DI92" i="128"/>
  <c r="DG92" i="128"/>
  <c r="DF92" i="128"/>
  <c r="DD92" i="128"/>
  <c r="DC92" i="128"/>
  <c r="DA92" i="128"/>
  <c r="CZ92" i="128"/>
  <c r="CX92" i="128"/>
  <c r="CW92" i="128"/>
  <c r="CT92" i="128"/>
  <c r="CS92" i="128"/>
  <c r="CP92" i="128"/>
  <c r="Z92" i="128"/>
  <c r="C92" i="128" s="1"/>
  <c r="DS91" i="128"/>
  <c r="DN91" i="128"/>
  <c r="DM91" i="128"/>
  <c r="DJ91" i="128"/>
  <c r="DI91" i="128"/>
  <c r="DG91" i="128"/>
  <c r="DF91" i="128"/>
  <c r="DD91" i="128"/>
  <c r="DC91" i="128"/>
  <c r="DA91" i="128"/>
  <c r="CZ91" i="128"/>
  <c r="CX91" i="128"/>
  <c r="CW91" i="128"/>
  <c r="CT91" i="128"/>
  <c r="CS91" i="128"/>
  <c r="CP91" i="128"/>
  <c r="Z91" i="128"/>
  <c r="CR91" i="128" s="1"/>
  <c r="DS90" i="128"/>
  <c r="DN90" i="128"/>
  <c r="DM90" i="128"/>
  <c r="DJ90" i="128"/>
  <c r="DI90" i="128"/>
  <c r="DG90" i="128"/>
  <c r="DF90" i="128"/>
  <c r="DD90" i="128"/>
  <c r="DC90" i="128"/>
  <c r="DA90" i="128"/>
  <c r="CZ90" i="128"/>
  <c r="CX90" i="128"/>
  <c r="CW90" i="128"/>
  <c r="CT90" i="128"/>
  <c r="CS90" i="128"/>
  <c r="CP90" i="128"/>
  <c r="Z90" i="128"/>
  <c r="C90" i="128" s="1"/>
  <c r="DS89" i="128"/>
  <c r="DN89" i="128"/>
  <c r="DM89" i="128"/>
  <c r="DJ89" i="128"/>
  <c r="DI89" i="128"/>
  <c r="DG89" i="128"/>
  <c r="DF89" i="128"/>
  <c r="DD89" i="128"/>
  <c r="DC89" i="128"/>
  <c r="DA89" i="128"/>
  <c r="CZ89" i="128"/>
  <c r="CX89" i="128"/>
  <c r="CW89" i="128"/>
  <c r="CT89" i="128"/>
  <c r="CS89" i="128"/>
  <c r="CP89" i="128"/>
  <c r="Z89" i="128"/>
  <c r="CR89" i="128" s="1"/>
  <c r="DS88" i="128"/>
  <c r="DN88" i="128"/>
  <c r="DM88" i="128"/>
  <c r="DJ88" i="128"/>
  <c r="DI88" i="128"/>
  <c r="DG88" i="128"/>
  <c r="DF88" i="128"/>
  <c r="DD88" i="128"/>
  <c r="DC88" i="128"/>
  <c r="DA88" i="128"/>
  <c r="CZ88" i="128"/>
  <c r="CX88" i="128"/>
  <c r="CW88" i="128"/>
  <c r="CT88" i="128"/>
  <c r="CS88" i="128"/>
  <c r="CP88" i="128"/>
  <c r="Z88" i="128"/>
  <c r="C88" i="128" s="1"/>
  <c r="DS87" i="128"/>
  <c r="DN87" i="128"/>
  <c r="DM87" i="128"/>
  <c r="DJ87" i="128"/>
  <c r="DI87" i="128"/>
  <c r="DG87" i="128"/>
  <c r="DF87" i="128"/>
  <c r="DD87" i="128"/>
  <c r="DC87" i="128"/>
  <c r="DA87" i="128"/>
  <c r="CZ87" i="128"/>
  <c r="CX87" i="128"/>
  <c r="CW87" i="128"/>
  <c r="CT87" i="128"/>
  <c r="CS87" i="128"/>
  <c r="CP87" i="128"/>
  <c r="Z87" i="128"/>
  <c r="CR87" i="128" s="1"/>
  <c r="DS86" i="128"/>
  <c r="DN86" i="128"/>
  <c r="DM86" i="128"/>
  <c r="DJ86" i="128"/>
  <c r="DI86" i="128"/>
  <c r="DG86" i="128"/>
  <c r="DF86" i="128"/>
  <c r="DD86" i="128"/>
  <c r="DC86" i="128"/>
  <c r="DA86" i="128"/>
  <c r="CZ86" i="128"/>
  <c r="CX86" i="128"/>
  <c r="CW86" i="128"/>
  <c r="CT86" i="128"/>
  <c r="CS86" i="128"/>
  <c r="CP86" i="128"/>
  <c r="Z86" i="128"/>
  <c r="C86" i="128" s="1"/>
  <c r="DS85" i="128"/>
  <c r="DN85" i="128"/>
  <c r="DM85" i="128"/>
  <c r="DJ85" i="128"/>
  <c r="DI85" i="128"/>
  <c r="DG85" i="128"/>
  <c r="DF85" i="128"/>
  <c r="DD85" i="128"/>
  <c r="DC85" i="128"/>
  <c r="DA85" i="128"/>
  <c r="CZ85" i="128"/>
  <c r="CX85" i="128"/>
  <c r="CW85" i="128"/>
  <c r="CT85" i="128"/>
  <c r="CS85" i="128"/>
  <c r="CP85" i="128"/>
  <c r="Z85" i="128"/>
  <c r="CR85" i="128" s="1"/>
  <c r="DS84" i="128"/>
  <c r="CX84" i="128"/>
  <c r="CW84" i="128"/>
  <c r="CT84" i="128"/>
  <c r="CS84" i="128"/>
  <c r="CP84" i="128"/>
  <c r="Z84" i="128"/>
  <c r="C84" i="128" s="1"/>
  <c r="DS83" i="128"/>
  <c r="DN83" i="128"/>
  <c r="DM83" i="128"/>
  <c r="DJ83" i="128"/>
  <c r="DI83" i="128"/>
  <c r="DG83" i="128"/>
  <c r="DF83" i="128"/>
  <c r="DD83" i="128"/>
  <c r="DC83" i="128"/>
  <c r="DA83" i="128"/>
  <c r="CZ83" i="128"/>
  <c r="CX83" i="128"/>
  <c r="CW83" i="128"/>
  <c r="CT83" i="128"/>
  <c r="CS83" i="128"/>
  <c r="CP83" i="128"/>
  <c r="Z83" i="128"/>
  <c r="CR83" i="128" s="1"/>
  <c r="DS82" i="128"/>
  <c r="DN82" i="128"/>
  <c r="DM82" i="128"/>
  <c r="DJ82" i="128"/>
  <c r="DI82" i="128"/>
  <c r="DG82" i="128"/>
  <c r="DF82" i="128"/>
  <c r="DD82" i="128"/>
  <c r="DC82" i="128"/>
  <c r="DA82" i="128"/>
  <c r="CZ82" i="128"/>
  <c r="CX82" i="128"/>
  <c r="CW82" i="128"/>
  <c r="CT82" i="128"/>
  <c r="CS82" i="128"/>
  <c r="CP82" i="128"/>
  <c r="Z82" i="128"/>
  <c r="C82" i="128" s="1"/>
  <c r="DS81" i="128"/>
  <c r="DN81" i="128"/>
  <c r="DM81" i="128"/>
  <c r="DJ81" i="128"/>
  <c r="DI81" i="128"/>
  <c r="DG81" i="128"/>
  <c r="DF81" i="128"/>
  <c r="DD81" i="128"/>
  <c r="DC81" i="128"/>
  <c r="DA81" i="128"/>
  <c r="CZ81" i="128"/>
  <c r="CX81" i="128"/>
  <c r="CW81" i="128"/>
  <c r="CT81" i="128"/>
  <c r="CS81" i="128"/>
  <c r="CP81" i="128"/>
  <c r="Z81" i="128"/>
  <c r="CR81" i="128" s="1"/>
  <c r="C81" i="128"/>
  <c r="DS80" i="128"/>
  <c r="DA80" i="128"/>
  <c r="CZ80" i="128"/>
  <c r="CX80" i="128"/>
  <c r="CW80" i="128"/>
  <c r="CT80" i="128"/>
  <c r="CS80" i="128"/>
  <c r="CP80" i="128"/>
  <c r="Z80" i="128"/>
  <c r="C80" i="128" s="1"/>
  <c r="DS79" i="128"/>
  <c r="CX79" i="128"/>
  <c r="CW79" i="128"/>
  <c r="CT79" i="128"/>
  <c r="CS79" i="128"/>
  <c r="CP79" i="128"/>
  <c r="Z79" i="128"/>
  <c r="CR79" i="128" s="1"/>
  <c r="DS78" i="128"/>
  <c r="CX78" i="128"/>
  <c r="CW78" i="128"/>
  <c r="CT78" i="128"/>
  <c r="CS78" i="128"/>
  <c r="CP78" i="128"/>
  <c r="Z78" i="128"/>
  <c r="CR78" i="128" s="1"/>
  <c r="DS77" i="128"/>
  <c r="CX77" i="128"/>
  <c r="CW77" i="128"/>
  <c r="CT77" i="128"/>
  <c r="CS77" i="128"/>
  <c r="CP77" i="128"/>
  <c r="Z77" i="128"/>
  <c r="C77" i="128" s="1"/>
  <c r="DS76" i="128"/>
  <c r="DA76" i="128"/>
  <c r="CZ76" i="128"/>
  <c r="CX76" i="128"/>
  <c r="CW76" i="128"/>
  <c r="CT76" i="128"/>
  <c r="CS76" i="128"/>
  <c r="CP76" i="128"/>
  <c r="Z76" i="128"/>
  <c r="CR76" i="128" s="1"/>
  <c r="DS75" i="128"/>
  <c r="DA75" i="128"/>
  <c r="CZ75" i="128"/>
  <c r="CX75" i="128"/>
  <c r="CW75" i="128"/>
  <c r="CT75" i="128"/>
  <c r="CS75" i="128"/>
  <c r="CP75" i="128"/>
  <c r="Z75" i="128"/>
  <c r="C75" i="128" s="1"/>
  <c r="DS74" i="128"/>
  <c r="DA74" i="128"/>
  <c r="CZ74" i="128"/>
  <c r="CX74" i="128"/>
  <c r="CW74" i="128"/>
  <c r="CT74" i="128"/>
  <c r="CS74" i="128"/>
  <c r="CP74" i="128"/>
  <c r="Z74" i="128"/>
  <c r="CR74" i="128" s="1"/>
  <c r="DS73" i="128"/>
  <c r="DD73" i="128"/>
  <c r="DC73" i="128"/>
  <c r="DA73" i="128"/>
  <c r="CZ73" i="128"/>
  <c r="CX73" i="128"/>
  <c r="CW73" i="128"/>
  <c r="CT73" i="128"/>
  <c r="CS73" i="128"/>
  <c r="CP73" i="128"/>
  <c r="Z73" i="128"/>
  <c r="CR73" i="128" s="1"/>
  <c r="DS72" i="128"/>
  <c r="DA72" i="128"/>
  <c r="CZ72" i="128"/>
  <c r="CX72" i="128"/>
  <c r="CW72" i="128"/>
  <c r="CT72" i="128"/>
  <c r="CS72" i="128"/>
  <c r="CP72" i="128"/>
  <c r="Z72" i="128"/>
  <c r="CR72" i="128" s="1"/>
  <c r="DS71" i="128"/>
  <c r="DD71" i="128"/>
  <c r="DC71" i="128"/>
  <c r="DA71" i="128"/>
  <c r="CZ71" i="128"/>
  <c r="CX71" i="128"/>
  <c r="CW71" i="128"/>
  <c r="CT71" i="128"/>
  <c r="CS71" i="128"/>
  <c r="CP71" i="128"/>
  <c r="Z71" i="128"/>
  <c r="CR71" i="128" s="1"/>
  <c r="DS70" i="128"/>
  <c r="CX70" i="128"/>
  <c r="CW70" i="128"/>
  <c r="CT70" i="128"/>
  <c r="CS70" i="128"/>
  <c r="CP70" i="128"/>
  <c r="Z70" i="128"/>
  <c r="CR70" i="128" s="1"/>
  <c r="C70" i="128"/>
  <c r="DS69" i="128"/>
  <c r="DD69" i="128"/>
  <c r="DC69" i="128"/>
  <c r="DA69" i="128"/>
  <c r="CZ69" i="128"/>
  <c r="CX69" i="128"/>
  <c r="CW69" i="128"/>
  <c r="CT69" i="128"/>
  <c r="CS69" i="128"/>
  <c r="CP69" i="128"/>
  <c r="Z69" i="128"/>
  <c r="CR69" i="128" s="1"/>
  <c r="DS68" i="128"/>
  <c r="DD68" i="128"/>
  <c r="DC68" i="128"/>
  <c r="DA68" i="128"/>
  <c r="CZ68" i="128"/>
  <c r="CX68" i="128"/>
  <c r="CW68" i="128"/>
  <c r="CT68" i="128"/>
  <c r="CS68" i="128"/>
  <c r="CP68" i="128"/>
  <c r="Z68" i="128"/>
  <c r="CR68" i="128" s="1"/>
  <c r="DS67" i="128"/>
  <c r="CX67" i="128"/>
  <c r="CW67" i="128"/>
  <c r="CT67" i="128"/>
  <c r="CS67" i="128"/>
  <c r="CP67" i="128"/>
  <c r="Z67" i="128"/>
  <c r="CR67" i="128" s="1"/>
  <c r="DS66" i="128"/>
  <c r="DD66" i="128"/>
  <c r="DC66" i="128"/>
  <c r="DA66" i="128"/>
  <c r="CZ66" i="128"/>
  <c r="CX66" i="128"/>
  <c r="CW66" i="128"/>
  <c r="CT66" i="128"/>
  <c r="CS66" i="128"/>
  <c r="CP66" i="128"/>
  <c r="Z66" i="128"/>
  <c r="CR66" i="128" s="1"/>
  <c r="DS65" i="128"/>
  <c r="DA65" i="128"/>
  <c r="CZ65" i="128"/>
  <c r="CX65" i="128"/>
  <c r="CW65" i="128"/>
  <c r="CT65" i="128"/>
  <c r="CS65" i="128"/>
  <c r="CP65" i="128"/>
  <c r="Z65" i="128"/>
  <c r="C65" i="128" s="1"/>
  <c r="DS64" i="128"/>
  <c r="DN64" i="128"/>
  <c r="DM64" i="128"/>
  <c r="DJ64" i="128"/>
  <c r="DI64" i="128"/>
  <c r="DG64" i="128"/>
  <c r="DF64" i="128"/>
  <c r="DD64" i="128"/>
  <c r="DC64" i="128"/>
  <c r="DA64" i="128"/>
  <c r="CZ64" i="128"/>
  <c r="CX64" i="128"/>
  <c r="CW64" i="128"/>
  <c r="CT64" i="128"/>
  <c r="CS64" i="128"/>
  <c r="CP64" i="128"/>
  <c r="Z64" i="128"/>
  <c r="CR64" i="128" s="1"/>
  <c r="DS63" i="128"/>
  <c r="DN63" i="128"/>
  <c r="DM63" i="128"/>
  <c r="DJ63" i="128"/>
  <c r="DI63" i="128"/>
  <c r="DG63" i="128"/>
  <c r="DF63" i="128"/>
  <c r="DA63" i="128"/>
  <c r="CZ63" i="128"/>
  <c r="CX63" i="128"/>
  <c r="CW63" i="128"/>
  <c r="CT63" i="128"/>
  <c r="CS63" i="128"/>
  <c r="CP63" i="128"/>
  <c r="Z63" i="128"/>
  <c r="CR63" i="128" s="1"/>
  <c r="DS62" i="128"/>
  <c r="DN62" i="128"/>
  <c r="DM62" i="128"/>
  <c r="DJ62" i="128"/>
  <c r="DI62" i="128"/>
  <c r="DG62" i="128"/>
  <c r="DF62" i="128"/>
  <c r="DD62" i="128"/>
  <c r="DC62" i="128"/>
  <c r="DA62" i="128"/>
  <c r="CZ62" i="128"/>
  <c r="CX62" i="128"/>
  <c r="CW62" i="128"/>
  <c r="CT62" i="128"/>
  <c r="CS62" i="128"/>
  <c r="CP62" i="128"/>
  <c r="Z62" i="128"/>
  <c r="C62" i="128" s="1"/>
  <c r="DS61" i="128"/>
  <c r="DA61" i="128"/>
  <c r="CZ61" i="128"/>
  <c r="CX61" i="128"/>
  <c r="CW61" i="128"/>
  <c r="CT61" i="128"/>
  <c r="CS61" i="128"/>
  <c r="CP61" i="128"/>
  <c r="Z61" i="128"/>
  <c r="CR61" i="128" s="1"/>
  <c r="DS60" i="128"/>
  <c r="DN60" i="128"/>
  <c r="DM60" i="128"/>
  <c r="DJ60" i="128"/>
  <c r="DI60" i="128"/>
  <c r="DG60" i="128"/>
  <c r="DF60" i="128"/>
  <c r="DD60" i="128"/>
  <c r="DC60" i="128"/>
  <c r="DA60" i="128"/>
  <c r="CZ60" i="128"/>
  <c r="CX60" i="128"/>
  <c r="CW60" i="128"/>
  <c r="CT60" i="128"/>
  <c r="CS60" i="128"/>
  <c r="CP60" i="128"/>
  <c r="Z60" i="128"/>
  <c r="CR60" i="128" s="1"/>
  <c r="DS59" i="128"/>
  <c r="DN59" i="128"/>
  <c r="DM59" i="128"/>
  <c r="DJ59" i="128"/>
  <c r="DI59" i="128"/>
  <c r="DG59" i="128"/>
  <c r="DF59" i="128"/>
  <c r="DD59" i="128"/>
  <c r="DC59" i="128"/>
  <c r="DA59" i="128"/>
  <c r="CZ59" i="128"/>
  <c r="CX59" i="128"/>
  <c r="CW59" i="128"/>
  <c r="CT59" i="128"/>
  <c r="CS59" i="128"/>
  <c r="CP59" i="128"/>
  <c r="Z59" i="128"/>
  <c r="CR59" i="128" s="1"/>
  <c r="DS58" i="128"/>
  <c r="DD58" i="128"/>
  <c r="DC58" i="128"/>
  <c r="DA58" i="128"/>
  <c r="CZ58" i="128"/>
  <c r="CX58" i="128"/>
  <c r="CW58" i="128"/>
  <c r="CT58" i="128"/>
  <c r="CS58" i="128"/>
  <c r="CP58" i="128"/>
  <c r="Z58" i="128"/>
  <c r="CR58" i="128" s="1"/>
  <c r="DS57" i="128"/>
  <c r="DN57" i="128"/>
  <c r="DM57" i="128"/>
  <c r="DJ57" i="128"/>
  <c r="DI57" i="128"/>
  <c r="DG57" i="128"/>
  <c r="DF57" i="128"/>
  <c r="DD57" i="128"/>
  <c r="DC57" i="128"/>
  <c r="DA57" i="128"/>
  <c r="CZ57" i="128"/>
  <c r="CX57" i="128"/>
  <c r="CW57" i="128"/>
  <c r="CT57" i="128"/>
  <c r="CS57" i="128"/>
  <c r="CP57" i="128"/>
  <c r="Z57" i="128"/>
  <c r="C57" i="128" s="1"/>
  <c r="DS56" i="128"/>
  <c r="CX56" i="128"/>
  <c r="CW56" i="128"/>
  <c r="CT56" i="128"/>
  <c r="CS56" i="128"/>
  <c r="CP56" i="128"/>
  <c r="Z56" i="128"/>
  <c r="CR56" i="128" s="1"/>
  <c r="DS55" i="128"/>
  <c r="DN55" i="128"/>
  <c r="DM55" i="128"/>
  <c r="DJ55" i="128"/>
  <c r="DI55" i="128"/>
  <c r="DG55" i="128"/>
  <c r="DF55" i="128"/>
  <c r="DD55" i="128"/>
  <c r="DC55" i="128"/>
  <c r="DA55" i="128"/>
  <c r="CZ55" i="128"/>
  <c r="CX55" i="128"/>
  <c r="CW55" i="128"/>
  <c r="CT55" i="128"/>
  <c r="CS55" i="128"/>
  <c r="CP55" i="128"/>
  <c r="Z55" i="128"/>
  <c r="CR55" i="128" s="1"/>
  <c r="C55" i="128"/>
  <c r="DS54" i="128"/>
  <c r="CX54" i="128"/>
  <c r="CW54" i="128"/>
  <c r="CT54" i="128"/>
  <c r="CS54" i="128"/>
  <c r="CP54" i="128"/>
  <c r="Z54" i="128"/>
  <c r="C54" i="128" s="1"/>
  <c r="DS53" i="128"/>
  <c r="DN53" i="128"/>
  <c r="DM53" i="128"/>
  <c r="DJ53" i="128"/>
  <c r="DI53" i="128"/>
  <c r="DG53" i="128"/>
  <c r="DF53" i="128"/>
  <c r="DD53" i="128"/>
  <c r="DC53" i="128"/>
  <c r="CT53" i="128"/>
  <c r="CS53" i="128"/>
  <c r="CP53" i="128"/>
  <c r="Z53" i="128"/>
  <c r="C53" i="128" s="1"/>
  <c r="DS52" i="128"/>
  <c r="DN52" i="128"/>
  <c r="DM52" i="128"/>
  <c r="DJ52" i="128"/>
  <c r="DI52" i="128"/>
  <c r="DG52" i="128"/>
  <c r="DF52" i="128"/>
  <c r="DD52" i="128"/>
  <c r="DC52" i="128"/>
  <c r="DA52" i="128"/>
  <c r="CZ52" i="128"/>
  <c r="CX52" i="128"/>
  <c r="CW52" i="128"/>
  <c r="CT52" i="128"/>
  <c r="CS52" i="128"/>
  <c r="CP52" i="128"/>
  <c r="Z52" i="128"/>
  <c r="CR52" i="128" s="1"/>
  <c r="DS51" i="128"/>
  <c r="DD51" i="128"/>
  <c r="DC51" i="128"/>
  <c r="DA51" i="128"/>
  <c r="CZ51" i="128"/>
  <c r="CX51" i="128"/>
  <c r="CW51" i="128"/>
  <c r="CT51" i="128"/>
  <c r="CS51" i="128"/>
  <c r="CP51" i="128"/>
  <c r="Z51" i="128"/>
  <c r="CR51" i="128" s="1"/>
  <c r="DS50" i="128"/>
  <c r="DN50" i="128"/>
  <c r="DM50" i="128"/>
  <c r="DJ50" i="128"/>
  <c r="DI50" i="128"/>
  <c r="DG50" i="128"/>
  <c r="DF50" i="128"/>
  <c r="DD50" i="128"/>
  <c r="DC50" i="128"/>
  <c r="DA50" i="128"/>
  <c r="CZ50" i="128"/>
  <c r="CX50" i="128"/>
  <c r="CW50" i="128"/>
  <c r="CT50" i="128"/>
  <c r="CS50" i="128"/>
  <c r="CP50" i="128"/>
  <c r="Z50" i="128"/>
  <c r="CR50" i="128" s="1"/>
  <c r="DS49" i="128"/>
  <c r="DA49" i="128"/>
  <c r="CZ49" i="128"/>
  <c r="CX49" i="128"/>
  <c r="CW49" i="128"/>
  <c r="CT49" i="128"/>
  <c r="CS49" i="128"/>
  <c r="CP49" i="128"/>
  <c r="Z49" i="128"/>
  <c r="C49" i="128" s="1"/>
  <c r="DS48" i="128"/>
  <c r="DN48" i="128"/>
  <c r="DM48" i="128"/>
  <c r="DJ48" i="128"/>
  <c r="DI48" i="128"/>
  <c r="DG48" i="128"/>
  <c r="DF48" i="128"/>
  <c r="DD48" i="128"/>
  <c r="DC48" i="128"/>
  <c r="DA48" i="128"/>
  <c r="CZ48" i="128"/>
  <c r="CX48" i="128"/>
  <c r="CW48" i="128"/>
  <c r="CT48" i="128"/>
  <c r="CS48" i="128"/>
  <c r="CP48" i="128"/>
  <c r="Z48" i="128"/>
  <c r="CR48" i="128" s="1"/>
  <c r="DS47" i="128"/>
  <c r="DA47" i="128"/>
  <c r="CZ47" i="128"/>
  <c r="CX47" i="128"/>
  <c r="CW47" i="128"/>
  <c r="CT47" i="128"/>
  <c r="CS47" i="128"/>
  <c r="CP47" i="128"/>
  <c r="Z47" i="128"/>
  <c r="CR47" i="128" s="1"/>
  <c r="DS46" i="128"/>
  <c r="DN46" i="128"/>
  <c r="DM46" i="128"/>
  <c r="DJ46" i="128"/>
  <c r="DI46" i="128"/>
  <c r="DG46" i="128"/>
  <c r="DF46" i="128"/>
  <c r="DD46" i="128"/>
  <c r="DC46" i="128"/>
  <c r="DA46" i="128"/>
  <c r="CZ46" i="128"/>
  <c r="CX46" i="128"/>
  <c r="CW46" i="128"/>
  <c r="CT46" i="128"/>
  <c r="CS46" i="128"/>
  <c r="CP46" i="128"/>
  <c r="Z46" i="128"/>
  <c r="CR46" i="128" s="1"/>
  <c r="DS45" i="128"/>
  <c r="DA45" i="128"/>
  <c r="CZ45" i="128"/>
  <c r="CX45" i="128"/>
  <c r="CW45" i="128"/>
  <c r="CT45" i="128"/>
  <c r="CS45" i="128"/>
  <c r="CP45" i="128"/>
  <c r="Z45" i="128"/>
  <c r="CR45" i="128" s="1"/>
  <c r="DS44" i="128"/>
  <c r="DN44" i="128"/>
  <c r="DM44" i="128"/>
  <c r="DJ44" i="128"/>
  <c r="DI44" i="128"/>
  <c r="DG44" i="128"/>
  <c r="DF44" i="128"/>
  <c r="DD44" i="128"/>
  <c r="DC44" i="128"/>
  <c r="DA44" i="128"/>
  <c r="CZ44" i="128"/>
  <c r="CX44" i="128"/>
  <c r="CW44" i="128"/>
  <c r="CT44" i="128"/>
  <c r="CS44" i="128"/>
  <c r="CP44" i="128"/>
  <c r="Z44" i="128"/>
  <c r="CR44" i="128" s="1"/>
  <c r="DS43" i="128"/>
  <c r="DN43" i="128"/>
  <c r="DM43" i="128"/>
  <c r="DJ43" i="128"/>
  <c r="DI43" i="128"/>
  <c r="DG43" i="128"/>
  <c r="DF43" i="128"/>
  <c r="DD43" i="128"/>
  <c r="DC43" i="128"/>
  <c r="DA43" i="128"/>
  <c r="CZ43" i="128"/>
  <c r="CX43" i="128"/>
  <c r="CW43" i="128"/>
  <c r="CT43" i="128"/>
  <c r="CS43" i="128"/>
  <c r="CP43" i="128"/>
  <c r="Z43" i="128"/>
  <c r="CR43" i="128" s="1"/>
  <c r="DS42" i="128"/>
  <c r="DN42" i="128"/>
  <c r="DM42" i="128"/>
  <c r="DJ42" i="128"/>
  <c r="DI42" i="128"/>
  <c r="DG42" i="128"/>
  <c r="DF42" i="128"/>
  <c r="DD42" i="128"/>
  <c r="DC42" i="128"/>
  <c r="DA42" i="128"/>
  <c r="CZ42" i="128"/>
  <c r="CX42" i="128"/>
  <c r="CW42" i="128"/>
  <c r="CT42" i="128"/>
  <c r="CS42" i="128"/>
  <c r="CP42" i="128"/>
  <c r="Z42" i="128"/>
  <c r="CR42" i="128" s="1"/>
  <c r="DS41" i="128"/>
  <c r="DN41" i="128"/>
  <c r="DM41" i="128"/>
  <c r="DJ41" i="128"/>
  <c r="DI41" i="128"/>
  <c r="DG41" i="128"/>
  <c r="DF41" i="128"/>
  <c r="DD41" i="128"/>
  <c r="DC41" i="128"/>
  <c r="DA41" i="128"/>
  <c r="CZ41" i="128"/>
  <c r="CX41" i="128"/>
  <c r="CW41" i="128"/>
  <c r="CT41" i="128"/>
  <c r="CS41" i="128"/>
  <c r="CP41" i="128"/>
  <c r="Z41" i="128"/>
  <c r="CR41" i="128" s="1"/>
  <c r="DS40" i="128"/>
  <c r="DN40" i="128"/>
  <c r="DM40" i="128"/>
  <c r="DJ40" i="128"/>
  <c r="DI40" i="128"/>
  <c r="DG40" i="128"/>
  <c r="DF40" i="128"/>
  <c r="DD40" i="128"/>
  <c r="DC40" i="128"/>
  <c r="DA40" i="128"/>
  <c r="CZ40" i="128"/>
  <c r="CX40" i="128"/>
  <c r="CW40" i="128"/>
  <c r="CT40" i="128"/>
  <c r="CS40" i="128"/>
  <c r="CP40" i="128"/>
  <c r="Z40" i="128"/>
  <c r="CR40" i="128" s="1"/>
  <c r="DS39" i="128"/>
  <c r="DD39" i="128"/>
  <c r="DC39" i="128"/>
  <c r="DA39" i="128"/>
  <c r="CZ39" i="128"/>
  <c r="CX39" i="128"/>
  <c r="CW39" i="128"/>
  <c r="CT39" i="128"/>
  <c r="CS39" i="128"/>
  <c r="CP39" i="128"/>
  <c r="Z39" i="128"/>
  <c r="CR39" i="128" s="1"/>
  <c r="DS38" i="128"/>
  <c r="DN38" i="128"/>
  <c r="DM38" i="128"/>
  <c r="DG38" i="128"/>
  <c r="DF38" i="128"/>
  <c r="DD38" i="128"/>
  <c r="DC38" i="128"/>
  <c r="DA38" i="128"/>
  <c r="CZ38" i="128"/>
  <c r="CX38" i="128"/>
  <c r="CW38" i="128"/>
  <c r="CT38" i="128"/>
  <c r="CS38" i="128"/>
  <c r="CP38" i="128"/>
  <c r="Z38" i="128"/>
  <c r="CR38" i="128" s="1"/>
  <c r="DS37" i="128"/>
  <c r="DN37" i="128"/>
  <c r="DM37" i="128"/>
  <c r="DJ37" i="128"/>
  <c r="DI37" i="128"/>
  <c r="DG37" i="128"/>
  <c r="DF37" i="128"/>
  <c r="DD37" i="128"/>
  <c r="DC37" i="128"/>
  <c r="DA37" i="128"/>
  <c r="CZ37" i="128"/>
  <c r="CX37" i="128"/>
  <c r="CW37" i="128"/>
  <c r="CT37" i="128"/>
  <c r="CS37" i="128"/>
  <c r="CP37" i="128"/>
  <c r="Z37" i="128"/>
  <c r="C37" i="128" s="1"/>
  <c r="DS36" i="128"/>
  <c r="DN36" i="128"/>
  <c r="DM36" i="128"/>
  <c r="DJ36" i="128"/>
  <c r="DI36" i="128"/>
  <c r="DG36" i="128"/>
  <c r="DF36" i="128"/>
  <c r="DD36" i="128"/>
  <c r="DC36" i="128"/>
  <c r="DA36" i="128"/>
  <c r="CZ36" i="128"/>
  <c r="CX36" i="128"/>
  <c r="CW36" i="128"/>
  <c r="CT36" i="128"/>
  <c r="CS36" i="128"/>
  <c r="CP36" i="128"/>
  <c r="Z36" i="128"/>
  <c r="CR36" i="128" s="1"/>
  <c r="DS35" i="128"/>
  <c r="DN35" i="128"/>
  <c r="DM35" i="128"/>
  <c r="DJ35" i="128"/>
  <c r="DI35" i="128"/>
  <c r="DG35" i="128"/>
  <c r="DF35" i="128"/>
  <c r="DD35" i="128"/>
  <c r="DC35" i="128"/>
  <c r="DA35" i="128"/>
  <c r="CZ35" i="128"/>
  <c r="CX35" i="128"/>
  <c r="CW35" i="128"/>
  <c r="CT35" i="128"/>
  <c r="CS35" i="128"/>
  <c r="CP35" i="128"/>
  <c r="Z35" i="128"/>
  <c r="C35" i="128" s="1"/>
  <c r="DS34" i="128"/>
  <c r="CT34" i="128"/>
  <c r="CS34" i="128"/>
  <c r="CP34" i="128"/>
  <c r="Z34" i="128"/>
  <c r="C34" i="128" s="1"/>
  <c r="DS33" i="128"/>
  <c r="DN33" i="128"/>
  <c r="DM33" i="128"/>
  <c r="DJ33" i="128"/>
  <c r="DI33" i="128"/>
  <c r="DG33" i="128"/>
  <c r="DF33" i="128"/>
  <c r="DD33" i="128"/>
  <c r="DC33" i="128"/>
  <c r="DA33" i="128"/>
  <c r="CZ33" i="128"/>
  <c r="CX33" i="128"/>
  <c r="CW33" i="128"/>
  <c r="CT33" i="128"/>
  <c r="CS33" i="128"/>
  <c r="CP33" i="128"/>
  <c r="Z33" i="128"/>
  <c r="CR33" i="128" s="1"/>
  <c r="DS32" i="128"/>
  <c r="DN32" i="128"/>
  <c r="DM32" i="128"/>
  <c r="DJ32" i="128"/>
  <c r="DI32" i="128"/>
  <c r="DG32" i="128"/>
  <c r="DF32" i="128"/>
  <c r="DD32" i="128"/>
  <c r="DC32" i="128"/>
  <c r="DA32" i="128"/>
  <c r="CZ32" i="128"/>
  <c r="CX32" i="128"/>
  <c r="CW32" i="128"/>
  <c r="CT32" i="128"/>
  <c r="CS32" i="128"/>
  <c r="CP32" i="128"/>
  <c r="Z32" i="128"/>
  <c r="C32" i="128" s="1"/>
  <c r="DS31" i="128"/>
  <c r="DN31" i="128"/>
  <c r="DM31" i="128"/>
  <c r="DJ31" i="128"/>
  <c r="DI31" i="128"/>
  <c r="DG31" i="128"/>
  <c r="DF31" i="128"/>
  <c r="DD31" i="128"/>
  <c r="DC31" i="128"/>
  <c r="DA31" i="128"/>
  <c r="CZ31" i="128"/>
  <c r="CX31" i="128"/>
  <c r="CW31" i="128"/>
  <c r="CT31" i="128"/>
  <c r="CS31" i="128"/>
  <c r="CP31" i="128"/>
  <c r="Z31" i="128"/>
  <c r="CR31" i="128" s="1"/>
  <c r="DS30" i="128"/>
  <c r="DN30" i="128"/>
  <c r="DM30" i="128"/>
  <c r="DJ30" i="128"/>
  <c r="DI30" i="128"/>
  <c r="DG30" i="128"/>
  <c r="DF30" i="128"/>
  <c r="DD30" i="128"/>
  <c r="DC30" i="128"/>
  <c r="DA30" i="128"/>
  <c r="CZ30" i="128"/>
  <c r="CX30" i="128"/>
  <c r="CW30" i="128"/>
  <c r="CT30" i="128"/>
  <c r="CS30" i="128"/>
  <c r="CP30" i="128"/>
  <c r="Z30" i="128"/>
  <c r="C30" i="128" s="1"/>
  <c r="DS29" i="128"/>
  <c r="DA29" i="128"/>
  <c r="CZ29" i="128"/>
  <c r="CX29" i="128"/>
  <c r="CW29" i="128"/>
  <c r="CT29" i="128"/>
  <c r="CS29" i="128"/>
  <c r="CP29" i="128"/>
  <c r="Z29" i="128"/>
  <c r="CR29" i="128" s="1"/>
  <c r="DS28" i="128"/>
  <c r="DN28" i="128"/>
  <c r="DM28" i="128"/>
  <c r="DJ28" i="128"/>
  <c r="DI28" i="128"/>
  <c r="DG28" i="128"/>
  <c r="DF28" i="128"/>
  <c r="DD28" i="128"/>
  <c r="DC28" i="128"/>
  <c r="DA28" i="128"/>
  <c r="CZ28" i="128"/>
  <c r="CX28" i="128"/>
  <c r="CW28" i="128"/>
  <c r="CT28" i="128"/>
  <c r="CS28" i="128"/>
  <c r="CP28" i="128"/>
  <c r="Z28" i="128"/>
  <c r="C28" i="128" s="1"/>
  <c r="DS27" i="128"/>
  <c r="DN27" i="128"/>
  <c r="DM27" i="128"/>
  <c r="DJ27" i="128"/>
  <c r="DI27" i="128"/>
  <c r="DG27" i="128"/>
  <c r="DF27" i="128"/>
  <c r="DD27" i="128"/>
  <c r="DC27" i="128"/>
  <c r="DA27" i="128"/>
  <c r="CZ27" i="128"/>
  <c r="CX27" i="128"/>
  <c r="CW27" i="128"/>
  <c r="CT27" i="128"/>
  <c r="CS27" i="128"/>
  <c r="CP27" i="128"/>
  <c r="Z27" i="128"/>
  <c r="CR27" i="128" s="1"/>
  <c r="DS26" i="128"/>
  <c r="DN26" i="128"/>
  <c r="DM26" i="128"/>
  <c r="DJ26" i="128"/>
  <c r="DI26" i="128"/>
  <c r="DG26" i="128"/>
  <c r="DF26" i="128"/>
  <c r="DD26" i="128"/>
  <c r="DC26" i="128"/>
  <c r="DA26" i="128"/>
  <c r="CZ26" i="128"/>
  <c r="CX26" i="128"/>
  <c r="CW26" i="128"/>
  <c r="CT26" i="128"/>
  <c r="CS26" i="128"/>
  <c r="CP26" i="128"/>
  <c r="Z26" i="128"/>
  <c r="C26" i="128" s="1"/>
  <c r="DS25" i="128"/>
  <c r="DN25" i="128"/>
  <c r="DM25" i="128"/>
  <c r="DJ25" i="128"/>
  <c r="DI25" i="128"/>
  <c r="DG25" i="128"/>
  <c r="DF25" i="128"/>
  <c r="DD25" i="128"/>
  <c r="DC25" i="128"/>
  <c r="DA25" i="128"/>
  <c r="CZ25" i="128"/>
  <c r="CX25" i="128"/>
  <c r="CW25" i="128"/>
  <c r="CT25" i="128"/>
  <c r="CS25" i="128"/>
  <c r="CP25" i="128"/>
  <c r="Z25" i="128"/>
  <c r="CR25" i="128" s="1"/>
  <c r="DS24" i="128"/>
  <c r="CX24" i="128"/>
  <c r="CW24" i="128"/>
  <c r="CT24" i="128"/>
  <c r="CS24" i="128"/>
  <c r="CP24" i="128"/>
  <c r="Z24" i="128"/>
  <c r="CR24" i="128" s="1"/>
  <c r="DS23" i="128"/>
  <c r="DN23" i="128"/>
  <c r="DM23" i="128"/>
  <c r="DJ23" i="128"/>
  <c r="DI23" i="128"/>
  <c r="DG23" i="128"/>
  <c r="DF23" i="128"/>
  <c r="DD23" i="128"/>
  <c r="DC23" i="128"/>
  <c r="DA23" i="128"/>
  <c r="CZ23" i="128"/>
  <c r="CX23" i="128"/>
  <c r="CW23" i="128"/>
  <c r="CT23" i="128"/>
  <c r="CS23" i="128"/>
  <c r="CP23" i="128"/>
  <c r="Z23" i="128"/>
  <c r="C23" i="128" s="1"/>
  <c r="DS22" i="128"/>
  <c r="DN22" i="128"/>
  <c r="DM22" i="128"/>
  <c r="DJ22" i="128"/>
  <c r="DI22" i="128"/>
  <c r="DG22" i="128"/>
  <c r="DF22" i="128"/>
  <c r="DD22" i="128"/>
  <c r="DC22" i="128"/>
  <c r="DA22" i="128"/>
  <c r="CZ22" i="128"/>
  <c r="CX22" i="128"/>
  <c r="CW22" i="128"/>
  <c r="CT22" i="128"/>
  <c r="CS22" i="128"/>
  <c r="CP22" i="128"/>
  <c r="Z22" i="128"/>
  <c r="CR22" i="128" s="1"/>
  <c r="DS21" i="128"/>
  <c r="DN21" i="128"/>
  <c r="DM21" i="128"/>
  <c r="DJ21" i="128"/>
  <c r="DI21" i="128"/>
  <c r="DG21" i="128"/>
  <c r="DF21" i="128"/>
  <c r="DD21" i="128"/>
  <c r="DC21" i="128"/>
  <c r="DA21" i="128"/>
  <c r="CZ21" i="128"/>
  <c r="CX21" i="128"/>
  <c r="CW21" i="128"/>
  <c r="CT21" i="128"/>
  <c r="CS21" i="128"/>
  <c r="CP21" i="128"/>
  <c r="Z21" i="128"/>
  <c r="C21" i="128" s="1"/>
  <c r="DS20" i="128"/>
  <c r="DN20" i="128"/>
  <c r="DM20" i="128"/>
  <c r="DJ20" i="128"/>
  <c r="DI20" i="128"/>
  <c r="DG20" i="128"/>
  <c r="DF20" i="128"/>
  <c r="DD20" i="128"/>
  <c r="DC20" i="128"/>
  <c r="DA20" i="128"/>
  <c r="CZ20" i="128"/>
  <c r="CX20" i="128"/>
  <c r="CW20" i="128"/>
  <c r="CT20" i="128"/>
  <c r="CS20" i="128"/>
  <c r="CP20" i="128"/>
  <c r="Z20" i="128"/>
  <c r="CR20" i="128" s="1"/>
  <c r="DS19" i="128"/>
  <c r="DA19" i="128"/>
  <c r="CZ19" i="128"/>
  <c r="CX19" i="128"/>
  <c r="CW19" i="128"/>
  <c r="CT19" i="128"/>
  <c r="CS19" i="128"/>
  <c r="CP19" i="128"/>
  <c r="Z19" i="128"/>
  <c r="CR19" i="128" s="1"/>
  <c r="DS18" i="128"/>
  <c r="CX18" i="128"/>
  <c r="CW18" i="128"/>
  <c r="CT18" i="128"/>
  <c r="CS18" i="128"/>
  <c r="CP18" i="128"/>
  <c r="Z18" i="128"/>
  <c r="CR18" i="128" s="1"/>
  <c r="DS17" i="128"/>
  <c r="DN17" i="128"/>
  <c r="DM17" i="128"/>
  <c r="DJ17" i="128"/>
  <c r="DI17" i="128"/>
  <c r="DG17" i="128"/>
  <c r="DF17" i="128"/>
  <c r="DD17" i="128"/>
  <c r="DC17" i="128"/>
  <c r="DA17" i="128"/>
  <c r="CZ17" i="128"/>
  <c r="CX17" i="128"/>
  <c r="CW17" i="128"/>
  <c r="CT17" i="128"/>
  <c r="CS17" i="128"/>
  <c r="CP17" i="128"/>
  <c r="Z17" i="128"/>
  <c r="C17" i="128" s="1"/>
  <c r="DS16" i="128"/>
  <c r="DN16" i="128"/>
  <c r="DM16" i="128"/>
  <c r="DJ16" i="128"/>
  <c r="DI16" i="128"/>
  <c r="DG16" i="128"/>
  <c r="DF16" i="128"/>
  <c r="DD16" i="128"/>
  <c r="DC16" i="128"/>
  <c r="DA16" i="128"/>
  <c r="CZ16" i="128"/>
  <c r="CX16" i="128"/>
  <c r="CW16" i="128"/>
  <c r="CT16" i="128"/>
  <c r="CS16" i="128"/>
  <c r="CP16" i="128"/>
  <c r="Z16" i="128"/>
  <c r="CR16" i="128" s="1"/>
  <c r="DS15" i="128"/>
  <c r="DN15" i="128"/>
  <c r="DM15" i="128"/>
  <c r="DJ15" i="128"/>
  <c r="DI15" i="128"/>
  <c r="DG15" i="128"/>
  <c r="DF15" i="128"/>
  <c r="DD15" i="128"/>
  <c r="DC15" i="128"/>
  <c r="DA15" i="128"/>
  <c r="CZ15" i="128"/>
  <c r="CX15" i="128"/>
  <c r="CW15" i="128"/>
  <c r="CT15" i="128"/>
  <c r="CS15" i="128"/>
  <c r="CP15" i="128"/>
  <c r="Z15" i="128"/>
  <c r="C15" i="128" s="1"/>
  <c r="DS14" i="128"/>
  <c r="DN14" i="128"/>
  <c r="DM14" i="128"/>
  <c r="DJ14" i="128"/>
  <c r="DI14" i="128"/>
  <c r="DG14" i="128"/>
  <c r="DF14" i="128"/>
  <c r="DD14" i="128"/>
  <c r="DC14" i="128"/>
  <c r="DA14" i="128"/>
  <c r="CZ14" i="128"/>
  <c r="CX14" i="128"/>
  <c r="CW14" i="128"/>
  <c r="CT14" i="128"/>
  <c r="CS14" i="128"/>
  <c r="CP14" i="128"/>
  <c r="Z14" i="128"/>
  <c r="CR14" i="128" s="1"/>
  <c r="DS13" i="128"/>
  <c r="DN13" i="128"/>
  <c r="DM13" i="128"/>
  <c r="DJ13" i="128"/>
  <c r="DI13" i="128"/>
  <c r="CT13" i="128"/>
  <c r="CS13" i="128"/>
  <c r="CP13" i="128"/>
  <c r="Z13" i="128"/>
  <c r="C13" i="128" s="1"/>
  <c r="DS12" i="128"/>
  <c r="CT12" i="128"/>
  <c r="CS12" i="128"/>
  <c r="CP12" i="128"/>
  <c r="Z12" i="128"/>
  <c r="C12" i="128" s="1"/>
  <c r="DS11" i="128"/>
  <c r="DN11" i="128"/>
  <c r="DM11" i="128"/>
  <c r="DJ11" i="128"/>
  <c r="DI11" i="128"/>
  <c r="DG11" i="128"/>
  <c r="DF11" i="128"/>
  <c r="DD11" i="128"/>
  <c r="DC11" i="128"/>
  <c r="DA11" i="128"/>
  <c r="CZ11" i="128"/>
  <c r="CX11" i="128"/>
  <c r="CW11" i="128"/>
  <c r="CT11" i="128"/>
  <c r="CS11" i="128"/>
  <c r="CP11" i="128"/>
  <c r="Z11" i="128"/>
  <c r="CR11" i="128" s="1"/>
  <c r="DS10" i="128"/>
  <c r="DN10" i="128"/>
  <c r="DM10" i="128"/>
  <c r="DJ10" i="128"/>
  <c r="DI10" i="128"/>
  <c r="DG10" i="128"/>
  <c r="DF10" i="128"/>
  <c r="DD10" i="128"/>
  <c r="DC10" i="128"/>
  <c r="DA10" i="128"/>
  <c r="CZ10" i="128"/>
  <c r="CX10" i="128"/>
  <c r="CW10" i="128"/>
  <c r="CT10" i="128"/>
  <c r="CS10" i="128"/>
  <c r="CP10" i="128"/>
  <c r="Z10" i="128"/>
  <c r="C10" i="128" s="1"/>
  <c r="DS9" i="128"/>
  <c r="DN9" i="128"/>
  <c r="DM9" i="128"/>
  <c r="DJ9" i="128"/>
  <c r="DI9" i="128"/>
  <c r="DG9" i="128"/>
  <c r="DF9" i="128"/>
  <c r="DD9" i="128"/>
  <c r="DC9" i="128"/>
  <c r="DA9" i="128"/>
  <c r="CZ9" i="128"/>
  <c r="CX9" i="128"/>
  <c r="CW9" i="128"/>
  <c r="CT9" i="128"/>
  <c r="CS9" i="128"/>
  <c r="CP9" i="128"/>
  <c r="Z9" i="128"/>
  <c r="CR9" i="128" s="1"/>
  <c r="DS8" i="128"/>
  <c r="DN8" i="128"/>
  <c r="DM8" i="128"/>
  <c r="DJ8" i="128"/>
  <c r="DI8" i="128"/>
  <c r="DG8" i="128"/>
  <c r="DF8" i="128"/>
  <c r="DD8" i="128"/>
  <c r="DC8" i="128"/>
  <c r="DA8" i="128"/>
  <c r="CZ8" i="128"/>
  <c r="CX8" i="128"/>
  <c r="CW8" i="128"/>
  <c r="CT8" i="128"/>
  <c r="CS8" i="128"/>
  <c r="CP8" i="128"/>
  <c r="Z8" i="128"/>
  <c r="C8" i="128" s="1"/>
  <c r="DS7" i="128"/>
  <c r="DN7" i="128"/>
  <c r="DM7" i="128"/>
  <c r="DJ7" i="128"/>
  <c r="DI7" i="128"/>
  <c r="DG7" i="128"/>
  <c r="DF7" i="128"/>
  <c r="DD7" i="128"/>
  <c r="DC7" i="128"/>
  <c r="DA7" i="128"/>
  <c r="CZ7" i="128"/>
  <c r="CX7" i="128"/>
  <c r="CW7" i="128"/>
  <c r="CT7" i="128"/>
  <c r="CS7" i="128"/>
  <c r="CP7" i="128"/>
  <c r="Z7" i="128"/>
  <c r="CR7" i="128" s="1"/>
  <c r="DS6" i="128"/>
  <c r="DN6" i="128"/>
  <c r="DM6" i="128"/>
  <c r="DJ6" i="128"/>
  <c r="DI6" i="128"/>
  <c r="DG6" i="128"/>
  <c r="DF6" i="128"/>
  <c r="DD6" i="128"/>
  <c r="DC6" i="128"/>
  <c r="DA6" i="128"/>
  <c r="CZ6" i="128"/>
  <c r="CX6" i="128"/>
  <c r="CW6" i="128"/>
  <c r="CT6" i="128"/>
  <c r="CS6" i="128"/>
  <c r="CP6" i="128"/>
  <c r="Z6" i="128"/>
  <c r="C6" i="128" s="1"/>
  <c r="DS5" i="128"/>
  <c r="DN5" i="128"/>
  <c r="DM5" i="128"/>
  <c r="DJ5" i="128"/>
  <c r="DI5" i="128"/>
  <c r="DG5" i="128"/>
  <c r="DF5" i="128"/>
  <c r="DD5" i="128"/>
  <c r="DC5" i="128"/>
  <c r="DA5" i="128"/>
  <c r="CZ5" i="128"/>
  <c r="CX5" i="128"/>
  <c r="CW5" i="128"/>
  <c r="CT5" i="128"/>
  <c r="CS5" i="128"/>
  <c r="CP5" i="128"/>
  <c r="Z5" i="128"/>
  <c r="CR5" i="128" s="1"/>
  <c r="CR134" i="128" l="1"/>
  <c r="C61" i="128"/>
  <c r="CO92" i="128"/>
  <c r="CO120" i="128"/>
  <c r="CO62" i="128"/>
  <c r="C120" i="128"/>
  <c r="C128" i="128"/>
  <c r="CR23" i="128"/>
  <c r="C24" i="128"/>
  <c r="C11" i="128"/>
  <c r="C31" i="128"/>
  <c r="C42" i="128"/>
  <c r="C132" i="128"/>
  <c r="CO116" i="128"/>
  <c r="CO10" i="128"/>
  <c r="CO139" i="128"/>
  <c r="CO67" i="128"/>
  <c r="CO142" i="128"/>
  <c r="CR143" i="128"/>
  <c r="C9" i="128"/>
  <c r="C29" i="128"/>
  <c r="CO69" i="128"/>
  <c r="CR135" i="128"/>
  <c r="CO131" i="128"/>
  <c r="CO34" i="128"/>
  <c r="CO107" i="128"/>
  <c r="C139" i="128"/>
  <c r="CO31" i="128"/>
  <c r="CR32" i="128"/>
  <c r="C33" i="128"/>
  <c r="C67" i="128"/>
  <c r="CO97" i="128"/>
  <c r="CO124" i="128"/>
  <c r="CO136" i="128"/>
  <c r="CO137" i="128"/>
  <c r="CR141" i="128"/>
  <c r="C142" i="128"/>
  <c r="CR107" i="128"/>
  <c r="CO32" i="128"/>
  <c r="CO75" i="128"/>
  <c r="CO99" i="128"/>
  <c r="CR119" i="128"/>
  <c r="CO9" i="128"/>
  <c r="CO43" i="128"/>
  <c r="C69" i="128"/>
  <c r="C87" i="128"/>
  <c r="CO11" i="128"/>
  <c r="CR12" i="128"/>
  <c r="C19" i="128"/>
  <c r="CO30" i="128"/>
  <c r="CO38" i="128"/>
  <c r="C48" i="128"/>
  <c r="CO54" i="128"/>
  <c r="C89" i="128"/>
  <c r="CR118" i="128"/>
  <c r="CO143" i="128"/>
  <c r="CO5" i="128"/>
  <c r="CO6" i="128"/>
  <c r="CO57" i="128"/>
  <c r="CO73" i="128"/>
  <c r="C124" i="128"/>
  <c r="C130" i="128"/>
  <c r="CR140" i="128"/>
  <c r="CO134" i="128"/>
  <c r="CO53" i="128"/>
  <c r="CO8" i="128"/>
  <c r="CO101" i="128"/>
  <c r="CO141" i="128"/>
  <c r="C5" i="128"/>
  <c r="C27" i="128"/>
  <c r="C72" i="128"/>
  <c r="CO87" i="128"/>
  <c r="CO93" i="128"/>
  <c r="CO95" i="128"/>
  <c r="CO104" i="128"/>
  <c r="CO108" i="128"/>
  <c r="CO125" i="128"/>
  <c r="CO15" i="128"/>
  <c r="CO29" i="128"/>
  <c r="CR30" i="128"/>
  <c r="CR10" i="128"/>
  <c r="CO19" i="128"/>
  <c r="CO24" i="128"/>
  <c r="C41" i="128"/>
  <c r="C47" i="128"/>
  <c r="C56" i="128"/>
  <c r="CR88" i="128"/>
  <c r="CR105" i="128"/>
  <c r="CO16" i="128"/>
  <c r="CO33" i="128"/>
  <c r="C22" i="128"/>
  <c r="CR82" i="128"/>
  <c r="C85" i="128"/>
  <c r="C123" i="128"/>
  <c r="C133" i="128"/>
  <c r="O157" i="128"/>
  <c r="CO88" i="128"/>
  <c r="CO82" i="128"/>
  <c r="CO35" i="128"/>
  <c r="CO114" i="128"/>
  <c r="CO133" i="128"/>
  <c r="O158" i="128"/>
  <c r="CR6" i="128"/>
  <c r="C20" i="128"/>
  <c r="CO22" i="128"/>
  <c r="CO27" i="128"/>
  <c r="CO28" i="128"/>
  <c r="C45" i="128"/>
  <c r="C60" i="128"/>
  <c r="CO77" i="128"/>
  <c r="CO102" i="128"/>
  <c r="CO109" i="128"/>
  <c r="CO118" i="128"/>
  <c r="CO122" i="128"/>
  <c r="C131" i="128"/>
  <c r="CO65" i="128"/>
  <c r="CO12" i="128"/>
  <c r="CR15" i="128"/>
  <c r="C16" i="128"/>
  <c r="CO20" i="128"/>
  <c r="C38" i="128"/>
  <c r="C43" i="128"/>
  <c r="C46" i="128"/>
  <c r="CR49" i="128"/>
  <c r="C50" i="128"/>
  <c r="CO52" i="128"/>
  <c r="CO83" i="128"/>
  <c r="C116" i="128"/>
  <c r="CO123" i="128"/>
  <c r="C129" i="128"/>
  <c r="CR34" i="128"/>
  <c r="CR115" i="128"/>
  <c r="CO21" i="128"/>
  <c r="CO37" i="128"/>
  <c r="CO42" i="128"/>
  <c r="C51" i="128"/>
  <c r="C78" i="128"/>
  <c r="CO84" i="128"/>
  <c r="CO86" i="128"/>
  <c r="CO91" i="128"/>
  <c r="CR21" i="128"/>
  <c r="CO26" i="128"/>
  <c r="C44" i="128"/>
  <c r="C59" i="128"/>
  <c r="CR62" i="128"/>
  <c r="C63" i="128"/>
  <c r="C73" i="128"/>
  <c r="CR92" i="128"/>
  <c r="C93" i="128"/>
  <c r="CO111" i="128"/>
  <c r="CR114" i="128"/>
  <c r="CR121" i="128"/>
  <c r="C126" i="128"/>
  <c r="CO129" i="128"/>
  <c r="CO132" i="128"/>
  <c r="C138" i="128"/>
  <c r="CO47" i="128"/>
  <c r="CO51" i="128"/>
  <c r="CO64" i="128"/>
  <c r="CO106" i="128"/>
  <c r="CO110" i="128"/>
  <c r="CO112" i="128"/>
  <c r="CO115" i="128"/>
  <c r="CO128" i="128"/>
  <c r="CO135" i="128"/>
  <c r="CO140" i="128"/>
  <c r="CO49" i="128"/>
  <c r="CO94" i="128"/>
  <c r="CO17" i="128"/>
  <c r="CO39" i="128"/>
  <c r="CO74" i="128"/>
  <c r="CO126" i="128"/>
  <c r="CO130" i="128"/>
  <c r="CO138" i="128"/>
  <c r="CO13" i="128"/>
  <c r="CO68" i="128"/>
  <c r="CO90" i="128"/>
  <c r="CO98" i="128"/>
  <c r="CO105" i="128"/>
  <c r="CO127" i="128"/>
  <c r="C7" i="128"/>
  <c r="CR17" i="128"/>
  <c r="C18" i="128"/>
  <c r="CO23" i="128"/>
  <c r="C25" i="128"/>
  <c r="CR35" i="128"/>
  <c r="C36" i="128"/>
  <c r="C40" i="128"/>
  <c r="CO45" i="128"/>
  <c r="CO48" i="128"/>
  <c r="CO61" i="128"/>
  <c r="CO71" i="128"/>
  <c r="CO78" i="128"/>
  <c r="CO81" i="128"/>
  <c r="CO96" i="128"/>
  <c r="C104" i="128"/>
  <c r="C117" i="128"/>
  <c r="C125" i="128"/>
  <c r="CO55" i="128"/>
  <c r="CO7" i="128"/>
  <c r="CO18" i="128"/>
  <c r="CO25" i="128"/>
  <c r="CO36" i="128"/>
  <c r="CO40" i="128"/>
  <c r="CO119" i="128"/>
  <c r="CO14" i="128"/>
  <c r="CR28" i="128"/>
  <c r="CO59" i="128"/>
  <c r="CO121" i="128"/>
  <c r="CR8" i="128"/>
  <c r="CR26" i="128"/>
  <c r="CR37" i="128"/>
  <c r="CO50" i="128"/>
  <c r="CO56" i="128"/>
  <c r="CO60" i="128"/>
  <c r="CO63" i="128"/>
  <c r="CO72" i="128"/>
  <c r="CO76" i="128"/>
  <c r="CR80" i="128"/>
  <c r="CO85" i="128"/>
  <c r="CO89" i="128"/>
  <c r="CO117" i="128"/>
  <c r="CO70" i="128"/>
  <c r="CO46" i="128"/>
  <c r="CR13" i="128"/>
  <c r="C14" i="128"/>
  <c r="CO41" i="128"/>
  <c r="CO44" i="128"/>
  <c r="CO58" i="128"/>
  <c r="CO66" i="128"/>
  <c r="CO79" i="128"/>
  <c r="CO80" i="128"/>
  <c r="CR86" i="128"/>
  <c r="CR90" i="128"/>
  <c r="C91" i="128"/>
  <c r="CR94" i="128"/>
  <c r="CO100" i="128"/>
  <c r="C112" i="128"/>
  <c r="C127" i="128"/>
  <c r="C52" i="128"/>
  <c r="CR53" i="128"/>
  <c r="CR54" i="128"/>
  <c r="CR57" i="128"/>
  <c r="C58" i="128"/>
  <c r="C64" i="128"/>
  <c r="CR65" i="128"/>
  <c r="C66" i="128"/>
  <c r="C68" i="128"/>
  <c r="C71" i="128"/>
  <c r="C74" i="128"/>
  <c r="CR75" i="128"/>
  <c r="C76" i="128"/>
  <c r="CR77" i="128"/>
  <c r="C79" i="128"/>
  <c r="C83" i="128"/>
  <c r="CR84" i="128"/>
  <c r="CR95" i="128"/>
  <c r="C96" i="128"/>
  <c r="CR97" i="128"/>
  <c r="C98" i="128"/>
  <c r="CR99" i="128"/>
  <c r="C100" i="128"/>
  <c r="CR101" i="128"/>
  <c r="C102" i="128"/>
  <c r="CR103" i="128"/>
  <c r="C109" i="128"/>
  <c r="C110" i="128"/>
  <c r="CR111" i="128"/>
  <c r="CP71" i="127"/>
  <c r="DS71" i="127"/>
  <c r="CX71" i="127"/>
  <c r="CW71" i="127"/>
  <c r="CT71" i="127"/>
  <c r="CS71" i="127"/>
  <c r="Z71" i="127"/>
  <c r="CR71" i="127" s="1"/>
  <c r="C71" i="127"/>
  <c r="C158" i="128" l="1"/>
  <c r="C157" i="128"/>
  <c r="CO71" i="127"/>
  <c r="CP144" i="127"/>
  <c r="CO144" i="127"/>
  <c r="C144" i="127"/>
  <c r="CO164" i="127" l="1"/>
  <c r="CO163" i="127"/>
  <c r="CO162" i="127"/>
  <c r="CO161" i="127"/>
  <c r="CO160" i="127"/>
  <c r="CO159" i="127"/>
  <c r="CO158" i="127"/>
  <c r="N158" i="127"/>
  <c r="M158" i="127"/>
  <c r="L158" i="127"/>
  <c r="K158" i="127"/>
  <c r="J158" i="127"/>
  <c r="I158" i="127"/>
  <c r="H158" i="127"/>
  <c r="G158" i="127"/>
  <c r="F158" i="127"/>
  <c r="E158" i="127"/>
  <c r="D158" i="127"/>
  <c r="B158" i="127"/>
  <c r="A158" i="127"/>
  <c r="CO157" i="127"/>
  <c r="N157" i="127"/>
  <c r="M157" i="127"/>
  <c r="L157" i="127"/>
  <c r="K157" i="127"/>
  <c r="J157" i="127"/>
  <c r="I157" i="127"/>
  <c r="H157" i="127"/>
  <c r="G157" i="127"/>
  <c r="F157" i="127"/>
  <c r="E157" i="127"/>
  <c r="D157" i="127"/>
  <c r="B157" i="127"/>
  <c r="A157" i="127"/>
  <c r="CO156" i="127"/>
  <c r="T156" i="127"/>
  <c r="DS155" i="127"/>
  <c r="CP155" i="127"/>
  <c r="CO155" i="127"/>
  <c r="C155" i="127"/>
  <c r="DS154" i="127"/>
  <c r="CP154" i="127"/>
  <c r="CO154" i="127"/>
  <c r="C154" i="127"/>
  <c r="DS153" i="127"/>
  <c r="CP153" i="127"/>
  <c r="CO153" i="127"/>
  <c r="C153" i="127"/>
  <c r="DS152" i="127"/>
  <c r="CP152" i="127"/>
  <c r="CO152" i="127"/>
  <c r="C152" i="127"/>
  <c r="DS151" i="127"/>
  <c r="CP151" i="127"/>
  <c r="CO151" i="127"/>
  <c r="C151" i="127"/>
  <c r="DS150" i="127"/>
  <c r="CP150" i="127"/>
  <c r="CO150" i="127"/>
  <c r="C150" i="127"/>
  <c r="DS149" i="127"/>
  <c r="CP149" i="127"/>
  <c r="CO149" i="127"/>
  <c r="C149" i="127"/>
  <c r="DS148" i="127"/>
  <c r="CP148" i="127"/>
  <c r="CO148" i="127"/>
  <c r="C148" i="127"/>
  <c r="DS147" i="127"/>
  <c r="CP147" i="127"/>
  <c r="CO147" i="127"/>
  <c r="C147" i="127"/>
  <c r="DS146" i="127"/>
  <c r="CP146" i="127"/>
  <c r="CO146" i="127"/>
  <c r="C146" i="127"/>
  <c r="CP145" i="127"/>
  <c r="CO145" i="127"/>
  <c r="C145" i="127"/>
  <c r="DS143" i="127"/>
  <c r="DN143" i="127"/>
  <c r="DM143" i="127"/>
  <c r="DJ143" i="127"/>
  <c r="DI143" i="127"/>
  <c r="DG143" i="127"/>
  <c r="DF143" i="127"/>
  <c r="DD143" i="127"/>
  <c r="DC143" i="127"/>
  <c r="DA143" i="127"/>
  <c r="CZ143" i="127"/>
  <c r="CX143" i="127"/>
  <c r="CW143" i="127"/>
  <c r="CT143" i="127"/>
  <c r="CS143" i="127"/>
  <c r="CR143" i="127"/>
  <c r="CP143" i="127"/>
  <c r="Z143" i="127"/>
  <c r="C143" i="127" s="1"/>
  <c r="DS142" i="127"/>
  <c r="DN142" i="127"/>
  <c r="DM142" i="127"/>
  <c r="DJ142" i="127"/>
  <c r="DI142" i="127"/>
  <c r="DG142" i="127"/>
  <c r="DF142" i="127"/>
  <c r="DD142" i="127"/>
  <c r="DC142" i="127"/>
  <c r="DA142" i="127"/>
  <c r="CZ142" i="127"/>
  <c r="CX142" i="127"/>
  <c r="CW142" i="127"/>
  <c r="CT142" i="127"/>
  <c r="CS142" i="127"/>
  <c r="CP142" i="127"/>
  <c r="Z142" i="127"/>
  <c r="CR142" i="127" s="1"/>
  <c r="C142" i="127"/>
  <c r="DS141" i="127"/>
  <c r="DN141" i="127"/>
  <c r="DM141" i="127"/>
  <c r="DJ141" i="127"/>
  <c r="DI141" i="127"/>
  <c r="DG141" i="127"/>
  <c r="DF141" i="127"/>
  <c r="DD141" i="127"/>
  <c r="DC141" i="127"/>
  <c r="DA141" i="127"/>
  <c r="CZ141" i="127"/>
  <c r="CX141" i="127"/>
  <c r="CW141" i="127"/>
  <c r="CT141" i="127"/>
  <c r="CS141" i="127"/>
  <c r="CP141" i="127"/>
  <c r="Z141" i="127"/>
  <c r="C141" i="127" s="1"/>
  <c r="DS140" i="127"/>
  <c r="CX140" i="127"/>
  <c r="CW140" i="127"/>
  <c r="CT140" i="127"/>
  <c r="CS140" i="127"/>
  <c r="CP140" i="127"/>
  <c r="Z140" i="127"/>
  <c r="C140" i="127" s="1"/>
  <c r="DS139" i="127"/>
  <c r="DN139" i="127"/>
  <c r="DM139" i="127"/>
  <c r="DJ139" i="127"/>
  <c r="DI139" i="127"/>
  <c r="DG139" i="127"/>
  <c r="DF139" i="127"/>
  <c r="DD139" i="127"/>
  <c r="DC139" i="127"/>
  <c r="DA139" i="127"/>
  <c r="CZ139" i="127"/>
  <c r="CX139" i="127"/>
  <c r="CW139" i="127"/>
  <c r="CT139" i="127"/>
  <c r="CS139" i="127"/>
  <c r="CR139" i="127"/>
  <c r="CP139" i="127"/>
  <c r="Z139" i="127"/>
  <c r="C139" i="127" s="1"/>
  <c r="DS138" i="127"/>
  <c r="CX138" i="127"/>
  <c r="CW138" i="127"/>
  <c r="CT138" i="127"/>
  <c r="CS138" i="127"/>
  <c r="CP138" i="127"/>
  <c r="Z138" i="127"/>
  <c r="CR138" i="127" s="1"/>
  <c r="DS137" i="127"/>
  <c r="DN137" i="127"/>
  <c r="DM137" i="127"/>
  <c r="DJ137" i="127"/>
  <c r="DI137" i="127"/>
  <c r="DG137" i="127"/>
  <c r="DF137" i="127"/>
  <c r="DD137" i="127"/>
  <c r="DC137" i="127"/>
  <c r="DA137" i="127"/>
  <c r="CZ137" i="127"/>
  <c r="CX137" i="127"/>
  <c r="CW137" i="127"/>
  <c r="CT137" i="127"/>
  <c r="CS137" i="127"/>
  <c r="CP137" i="127"/>
  <c r="Z137" i="127"/>
  <c r="CR137" i="127" s="1"/>
  <c r="C137" i="127"/>
  <c r="DS136" i="127"/>
  <c r="CX136" i="127"/>
  <c r="CW136" i="127"/>
  <c r="CT136" i="127"/>
  <c r="CS136" i="127"/>
  <c r="CP136" i="127"/>
  <c r="Z136" i="127"/>
  <c r="CR136" i="127" s="1"/>
  <c r="C136" i="127"/>
  <c r="DS135" i="127"/>
  <c r="DN135" i="127"/>
  <c r="DM135" i="127"/>
  <c r="DJ135" i="127"/>
  <c r="DI135" i="127"/>
  <c r="DG135" i="127"/>
  <c r="DF135" i="127"/>
  <c r="DD135" i="127"/>
  <c r="DC135" i="127"/>
  <c r="DA135" i="127"/>
  <c r="CZ135" i="127"/>
  <c r="CX135" i="127"/>
  <c r="CW135" i="127"/>
  <c r="CT135" i="127"/>
  <c r="CS135" i="127"/>
  <c r="CP135" i="127"/>
  <c r="Z135" i="127"/>
  <c r="C135" i="127" s="1"/>
  <c r="DS134" i="127"/>
  <c r="DN134" i="127"/>
  <c r="DM134" i="127"/>
  <c r="DJ134" i="127"/>
  <c r="DI134" i="127"/>
  <c r="DG134" i="127"/>
  <c r="DF134" i="127"/>
  <c r="DD134" i="127"/>
  <c r="DC134" i="127"/>
  <c r="DA134" i="127"/>
  <c r="CZ134" i="127"/>
  <c r="CX134" i="127"/>
  <c r="CW134" i="127"/>
  <c r="CT134" i="127"/>
  <c r="CS134" i="127"/>
  <c r="CR134" i="127"/>
  <c r="CP134" i="127"/>
  <c r="Z134" i="127"/>
  <c r="C134" i="127" s="1"/>
  <c r="DS133" i="127"/>
  <c r="DN133" i="127"/>
  <c r="DM133" i="127"/>
  <c r="DJ133" i="127"/>
  <c r="DI133" i="127"/>
  <c r="DG133" i="127"/>
  <c r="DF133" i="127"/>
  <c r="DD133" i="127"/>
  <c r="DC133" i="127"/>
  <c r="DA133" i="127"/>
  <c r="CZ133" i="127"/>
  <c r="CX133" i="127"/>
  <c r="CW133" i="127"/>
  <c r="CT133" i="127"/>
  <c r="CS133" i="127"/>
  <c r="CP133" i="127"/>
  <c r="Z133" i="127"/>
  <c r="C133" i="127" s="1"/>
  <c r="DS132" i="127"/>
  <c r="DN132" i="127"/>
  <c r="DM132" i="127"/>
  <c r="DJ132" i="127"/>
  <c r="DI132" i="127"/>
  <c r="DG132" i="127"/>
  <c r="DF132" i="127"/>
  <c r="DD132" i="127"/>
  <c r="DC132" i="127"/>
  <c r="DA132" i="127"/>
  <c r="CZ132" i="127"/>
  <c r="CX132" i="127"/>
  <c r="CW132" i="127"/>
  <c r="CT132" i="127"/>
  <c r="CS132" i="127"/>
  <c r="CP132" i="127"/>
  <c r="Z132" i="127"/>
  <c r="CR132" i="127" s="1"/>
  <c r="DS131" i="127"/>
  <c r="DN131" i="127"/>
  <c r="DM131" i="127"/>
  <c r="DJ131" i="127"/>
  <c r="DI131" i="127"/>
  <c r="DG131" i="127"/>
  <c r="DF131" i="127"/>
  <c r="DD131" i="127"/>
  <c r="DC131" i="127"/>
  <c r="DA131" i="127"/>
  <c r="CZ131" i="127"/>
  <c r="CX131" i="127"/>
  <c r="CW131" i="127"/>
  <c r="CT131" i="127"/>
  <c r="CS131" i="127"/>
  <c r="CP131" i="127"/>
  <c r="Z131" i="127"/>
  <c r="C131" i="127" s="1"/>
  <c r="DS130" i="127"/>
  <c r="DN130" i="127"/>
  <c r="DM130" i="127"/>
  <c r="DJ130" i="127"/>
  <c r="DI130" i="127"/>
  <c r="DG130" i="127"/>
  <c r="DF130" i="127"/>
  <c r="DD130" i="127"/>
  <c r="DC130" i="127"/>
  <c r="DA130" i="127"/>
  <c r="CZ130" i="127"/>
  <c r="CX130" i="127"/>
  <c r="CW130" i="127"/>
  <c r="CT130" i="127"/>
  <c r="CS130" i="127"/>
  <c r="CP130" i="127"/>
  <c r="Z130" i="127"/>
  <c r="C130" i="127" s="1"/>
  <c r="DS129" i="127"/>
  <c r="DN129" i="127"/>
  <c r="DM129" i="127"/>
  <c r="DJ129" i="127"/>
  <c r="DI129" i="127"/>
  <c r="DG129" i="127"/>
  <c r="DF129" i="127"/>
  <c r="DD129" i="127"/>
  <c r="DC129" i="127"/>
  <c r="DA129" i="127"/>
  <c r="CZ129" i="127"/>
  <c r="CX129" i="127"/>
  <c r="CW129" i="127"/>
  <c r="CT129" i="127"/>
  <c r="CS129" i="127"/>
  <c r="CP129" i="127"/>
  <c r="Z129" i="127"/>
  <c r="C129" i="127" s="1"/>
  <c r="DS128" i="127"/>
  <c r="DN128" i="127"/>
  <c r="DM128" i="127"/>
  <c r="DJ128" i="127"/>
  <c r="DI128" i="127"/>
  <c r="DG128" i="127"/>
  <c r="DF128" i="127"/>
  <c r="DD128" i="127"/>
  <c r="DC128" i="127"/>
  <c r="DA128" i="127"/>
  <c r="CZ128" i="127"/>
  <c r="CX128" i="127"/>
  <c r="CW128" i="127"/>
  <c r="CT128" i="127"/>
  <c r="CS128" i="127"/>
  <c r="CP128" i="127"/>
  <c r="Z128" i="127"/>
  <c r="CR128" i="127" s="1"/>
  <c r="DS127" i="127"/>
  <c r="DN127" i="127"/>
  <c r="DM127" i="127"/>
  <c r="DJ127" i="127"/>
  <c r="DI127" i="127"/>
  <c r="DG127" i="127"/>
  <c r="DF127" i="127"/>
  <c r="DD127" i="127"/>
  <c r="DC127" i="127"/>
  <c r="DA127" i="127"/>
  <c r="CZ127" i="127"/>
  <c r="CX127" i="127"/>
  <c r="CW127" i="127"/>
  <c r="CT127" i="127"/>
  <c r="CS127" i="127"/>
  <c r="CP127" i="127"/>
  <c r="Z127" i="127"/>
  <c r="C127" i="127" s="1"/>
  <c r="DS126" i="127"/>
  <c r="DN126" i="127"/>
  <c r="DM126" i="127"/>
  <c r="DJ126" i="127"/>
  <c r="DI126" i="127"/>
  <c r="DG126" i="127"/>
  <c r="DF126" i="127"/>
  <c r="DD126" i="127"/>
  <c r="DC126" i="127"/>
  <c r="DA126" i="127"/>
  <c r="CZ126" i="127"/>
  <c r="CX126" i="127"/>
  <c r="CW126" i="127"/>
  <c r="CT126" i="127"/>
  <c r="CS126" i="127"/>
  <c r="CP126" i="127"/>
  <c r="Z126" i="127"/>
  <c r="C126" i="127" s="1"/>
  <c r="DS125" i="127"/>
  <c r="DN125" i="127"/>
  <c r="DM125" i="127"/>
  <c r="DJ125" i="127"/>
  <c r="DI125" i="127"/>
  <c r="DG125" i="127"/>
  <c r="DF125" i="127"/>
  <c r="DD125" i="127"/>
  <c r="DC125" i="127"/>
  <c r="DA125" i="127"/>
  <c r="CZ125" i="127"/>
  <c r="CX125" i="127"/>
  <c r="CW125" i="127"/>
  <c r="CT125" i="127"/>
  <c r="CS125" i="127"/>
  <c r="CP125" i="127"/>
  <c r="Z125" i="127"/>
  <c r="C125" i="127" s="1"/>
  <c r="DS124" i="127"/>
  <c r="DN124" i="127"/>
  <c r="DM124" i="127"/>
  <c r="DJ124" i="127"/>
  <c r="DI124" i="127"/>
  <c r="DG124" i="127"/>
  <c r="DF124" i="127"/>
  <c r="DD124" i="127"/>
  <c r="DC124" i="127"/>
  <c r="DA124" i="127"/>
  <c r="CZ124" i="127"/>
  <c r="CX124" i="127"/>
  <c r="CW124" i="127"/>
  <c r="CT124" i="127"/>
  <c r="CS124" i="127"/>
  <c r="CP124" i="127"/>
  <c r="Z124" i="127"/>
  <c r="C124" i="127" s="1"/>
  <c r="DS123" i="127"/>
  <c r="DN123" i="127"/>
  <c r="DM123" i="127"/>
  <c r="DJ123" i="127"/>
  <c r="DI123" i="127"/>
  <c r="DG123" i="127"/>
  <c r="DF123" i="127"/>
  <c r="DD123" i="127"/>
  <c r="DC123" i="127"/>
  <c r="DA123" i="127"/>
  <c r="CZ123" i="127"/>
  <c r="CX123" i="127"/>
  <c r="CW123" i="127"/>
  <c r="CT123" i="127"/>
  <c r="CS123" i="127"/>
  <c r="CP123" i="127"/>
  <c r="Z123" i="127"/>
  <c r="C123" i="127" s="1"/>
  <c r="DS122" i="127"/>
  <c r="DN122" i="127"/>
  <c r="DM122" i="127"/>
  <c r="DJ122" i="127"/>
  <c r="DI122" i="127"/>
  <c r="DG122" i="127"/>
  <c r="DF122" i="127"/>
  <c r="DA122" i="127"/>
  <c r="CZ122" i="127"/>
  <c r="CX122" i="127"/>
  <c r="CW122" i="127"/>
  <c r="CT122" i="127"/>
  <c r="CS122" i="127"/>
  <c r="CR122" i="127"/>
  <c r="CP122" i="127"/>
  <c r="Z122" i="127"/>
  <c r="C122" i="127" s="1"/>
  <c r="DS121" i="127"/>
  <c r="DN121" i="127"/>
  <c r="DM121" i="127"/>
  <c r="DJ121" i="127"/>
  <c r="DI121" i="127"/>
  <c r="DG121" i="127"/>
  <c r="DF121" i="127"/>
  <c r="DD121" i="127"/>
  <c r="DC121" i="127"/>
  <c r="DA121" i="127"/>
  <c r="CZ121" i="127"/>
  <c r="CX121" i="127"/>
  <c r="CW121" i="127"/>
  <c r="CT121" i="127"/>
  <c r="CO121" i="127" s="1"/>
  <c r="CS121" i="127"/>
  <c r="CP121" i="127"/>
  <c r="Z121" i="127"/>
  <c r="CR121" i="127" s="1"/>
  <c r="DS120" i="127"/>
  <c r="DN120" i="127"/>
  <c r="DM120" i="127"/>
  <c r="DJ120" i="127"/>
  <c r="DI120" i="127"/>
  <c r="DG120" i="127"/>
  <c r="DF120" i="127"/>
  <c r="DD120" i="127"/>
  <c r="DC120" i="127"/>
  <c r="DA120" i="127"/>
  <c r="CZ120" i="127"/>
  <c r="CX120" i="127"/>
  <c r="CW120" i="127"/>
  <c r="CT120" i="127"/>
  <c r="CS120" i="127"/>
  <c r="CP120" i="127"/>
  <c r="Z120" i="127"/>
  <c r="C120" i="127" s="1"/>
  <c r="DS119" i="127"/>
  <c r="DN119" i="127"/>
  <c r="DM119" i="127"/>
  <c r="DJ119" i="127"/>
  <c r="DI119" i="127"/>
  <c r="DG119" i="127"/>
  <c r="DF119" i="127"/>
  <c r="DD119" i="127"/>
  <c r="DC119" i="127"/>
  <c r="DA119" i="127"/>
  <c r="CZ119" i="127"/>
  <c r="CX119" i="127"/>
  <c r="CW119" i="127"/>
  <c r="CT119" i="127"/>
  <c r="CS119" i="127"/>
  <c r="CP119" i="127"/>
  <c r="Z119" i="127"/>
  <c r="CR119" i="127" s="1"/>
  <c r="DS118" i="127"/>
  <c r="DN118" i="127"/>
  <c r="DM118" i="127"/>
  <c r="DJ118" i="127"/>
  <c r="DI118" i="127"/>
  <c r="DG118" i="127"/>
  <c r="DF118" i="127"/>
  <c r="DD118" i="127"/>
  <c r="DC118" i="127"/>
  <c r="DA118" i="127"/>
  <c r="CZ118" i="127"/>
  <c r="CX118" i="127"/>
  <c r="CW118" i="127"/>
  <c r="CT118" i="127"/>
  <c r="CS118" i="127"/>
  <c r="CP118" i="127"/>
  <c r="Z118" i="127"/>
  <c r="C118" i="127" s="1"/>
  <c r="DS117" i="127"/>
  <c r="CX117" i="127"/>
  <c r="CW117" i="127"/>
  <c r="CT117" i="127"/>
  <c r="CS117" i="127"/>
  <c r="CP117" i="127"/>
  <c r="Z117" i="127"/>
  <c r="CR117" i="127" s="1"/>
  <c r="DS116" i="127"/>
  <c r="DA116" i="127"/>
  <c r="CX116" i="127"/>
  <c r="CW116" i="127"/>
  <c r="CT116" i="127"/>
  <c r="CS116" i="127"/>
  <c r="CP116" i="127"/>
  <c r="Z116" i="127"/>
  <c r="CR116" i="127" s="1"/>
  <c r="DS115" i="127"/>
  <c r="DN115" i="127"/>
  <c r="DM115" i="127"/>
  <c r="DD115" i="127"/>
  <c r="DC115" i="127"/>
  <c r="DA115" i="127"/>
  <c r="CZ115" i="127"/>
  <c r="CX115" i="127"/>
  <c r="CW115" i="127"/>
  <c r="CT115" i="127"/>
  <c r="CS115" i="127"/>
  <c r="CP115" i="127"/>
  <c r="Z115" i="127"/>
  <c r="CR115" i="127" s="1"/>
  <c r="DS114" i="127"/>
  <c r="DN114" i="127"/>
  <c r="DM114" i="127"/>
  <c r="DJ114" i="127"/>
  <c r="DI114" i="127"/>
  <c r="DG114" i="127"/>
  <c r="DF114" i="127"/>
  <c r="DD114" i="127"/>
  <c r="DC114" i="127"/>
  <c r="DA114" i="127"/>
  <c r="CZ114" i="127"/>
  <c r="CX114" i="127"/>
  <c r="CW114" i="127"/>
  <c r="CT114" i="127"/>
  <c r="CS114" i="127"/>
  <c r="CP114" i="127"/>
  <c r="Z114" i="127"/>
  <c r="C114" i="127" s="1"/>
  <c r="DS113" i="127"/>
  <c r="DN113" i="127"/>
  <c r="DM113" i="127"/>
  <c r="DJ113" i="127"/>
  <c r="DI113" i="127"/>
  <c r="DG113" i="127"/>
  <c r="DF113" i="127"/>
  <c r="DA113" i="127"/>
  <c r="CZ113" i="127"/>
  <c r="CX113" i="127"/>
  <c r="CW113" i="127"/>
  <c r="CT113" i="127"/>
  <c r="CS113" i="127"/>
  <c r="CP113" i="127"/>
  <c r="Z113" i="127"/>
  <c r="CR113" i="127" s="1"/>
  <c r="DS112" i="127"/>
  <c r="DN112" i="127"/>
  <c r="DM112" i="127"/>
  <c r="DJ112" i="127"/>
  <c r="DI112" i="127"/>
  <c r="DG112" i="127"/>
  <c r="DF112" i="127"/>
  <c r="DD112" i="127"/>
  <c r="DC112" i="127"/>
  <c r="DA112" i="127"/>
  <c r="CZ112" i="127"/>
  <c r="CX112" i="127"/>
  <c r="CW112" i="127"/>
  <c r="CT112" i="127"/>
  <c r="CS112" i="127"/>
  <c r="CP112" i="127"/>
  <c r="Z112" i="127"/>
  <c r="C112" i="127" s="1"/>
  <c r="DS111" i="127"/>
  <c r="DN111" i="127"/>
  <c r="DM111" i="127"/>
  <c r="DD111" i="127"/>
  <c r="DC111" i="127"/>
  <c r="DA111" i="127"/>
  <c r="CZ111" i="127"/>
  <c r="CX111" i="127"/>
  <c r="CW111" i="127"/>
  <c r="CT111" i="127"/>
  <c r="CS111" i="127"/>
  <c r="CR111" i="127"/>
  <c r="CP111" i="127"/>
  <c r="Z111" i="127"/>
  <c r="C111" i="127" s="1"/>
  <c r="DS110" i="127"/>
  <c r="CX110" i="127"/>
  <c r="CW110" i="127"/>
  <c r="CT110" i="127"/>
  <c r="CS110" i="127"/>
  <c r="CR110" i="127"/>
  <c r="CP110" i="127"/>
  <c r="Z110" i="127"/>
  <c r="C110" i="127" s="1"/>
  <c r="DS109" i="127"/>
  <c r="DN109" i="127"/>
  <c r="DM109" i="127"/>
  <c r="DJ109" i="127"/>
  <c r="DI109" i="127"/>
  <c r="DG109" i="127"/>
  <c r="DF109" i="127"/>
  <c r="DD109" i="127"/>
  <c r="DC109" i="127"/>
  <c r="DA109" i="127"/>
  <c r="CZ109" i="127"/>
  <c r="CX109" i="127"/>
  <c r="CW109" i="127"/>
  <c r="CT109" i="127"/>
  <c r="CS109" i="127"/>
  <c r="CP109" i="127"/>
  <c r="Z109" i="127"/>
  <c r="CR109" i="127" s="1"/>
  <c r="C109" i="127"/>
  <c r="DS108" i="127"/>
  <c r="DA108" i="127"/>
  <c r="CZ108" i="127"/>
  <c r="CX108" i="127"/>
  <c r="CW108" i="127"/>
  <c r="CT108" i="127"/>
  <c r="CS108" i="127"/>
  <c r="CP108" i="127"/>
  <c r="Z108" i="127"/>
  <c r="C108" i="127" s="1"/>
  <c r="DS107" i="127"/>
  <c r="DA107" i="127"/>
  <c r="CZ107" i="127"/>
  <c r="CX107" i="127"/>
  <c r="CW107" i="127"/>
  <c r="CT107" i="127"/>
  <c r="CS107" i="127"/>
  <c r="CP107" i="127"/>
  <c r="Z107" i="127"/>
  <c r="CR107" i="127" s="1"/>
  <c r="DS106" i="127"/>
  <c r="DN106" i="127"/>
  <c r="DM106" i="127"/>
  <c r="DJ106" i="127"/>
  <c r="DI106" i="127"/>
  <c r="DG106" i="127"/>
  <c r="DF106" i="127"/>
  <c r="DD106" i="127"/>
  <c r="DC106" i="127"/>
  <c r="DA106" i="127"/>
  <c r="CZ106" i="127"/>
  <c r="CX106" i="127"/>
  <c r="CW106" i="127"/>
  <c r="CT106" i="127"/>
  <c r="CS106" i="127"/>
  <c r="CP106" i="127"/>
  <c r="Z106" i="127"/>
  <c r="C106" i="127" s="1"/>
  <c r="DS105" i="127"/>
  <c r="CX105" i="127"/>
  <c r="CW105" i="127"/>
  <c r="CT105" i="127"/>
  <c r="CS105" i="127"/>
  <c r="CP105" i="127"/>
  <c r="Z105" i="127"/>
  <c r="CR105" i="127" s="1"/>
  <c r="DS104" i="127"/>
  <c r="DN104" i="127"/>
  <c r="DM104" i="127"/>
  <c r="DJ104" i="127"/>
  <c r="DI104" i="127"/>
  <c r="DG104" i="127"/>
  <c r="DF104" i="127"/>
  <c r="DD104" i="127"/>
  <c r="DC104" i="127"/>
  <c r="DA104" i="127"/>
  <c r="CZ104" i="127"/>
  <c r="CX104" i="127"/>
  <c r="CW104" i="127"/>
  <c r="CT104" i="127"/>
  <c r="CS104" i="127"/>
  <c r="CP104" i="127"/>
  <c r="Z104" i="127"/>
  <c r="C104" i="127" s="1"/>
  <c r="DS103" i="127"/>
  <c r="DN103" i="127"/>
  <c r="DM103" i="127"/>
  <c r="DJ103" i="127"/>
  <c r="DI103" i="127"/>
  <c r="DG103" i="127"/>
  <c r="DF103" i="127"/>
  <c r="DD103" i="127"/>
  <c r="DC103" i="127"/>
  <c r="DA103" i="127"/>
  <c r="CZ103" i="127"/>
  <c r="CX103" i="127"/>
  <c r="CW103" i="127"/>
  <c r="CT103" i="127"/>
  <c r="CS103" i="127"/>
  <c r="CP103" i="127"/>
  <c r="Z103" i="127"/>
  <c r="CR103" i="127" s="1"/>
  <c r="DS102" i="127"/>
  <c r="DN102" i="127"/>
  <c r="DM102" i="127"/>
  <c r="DJ102" i="127"/>
  <c r="DI102" i="127"/>
  <c r="DG102" i="127"/>
  <c r="DF102" i="127"/>
  <c r="DD102" i="127"/>
  <c r="DC102" i="127"/>
  <c r="DA102" i="127"/>
  <c r="CZ102" i="127"/>
  <c r="CX102" i="127"/>
  <c r="CW102" i="127"/>
  <c r="CT102" i="127"/>
  <c r="CS102" i="127"/>
  <c r="CP102" i="127"/>
  <c r="Z102" i="127"/>
  <c r="C102" i="127" s="1"/>
  <c r="DS101" i="127"/>
  <c r="DN101" i="127"/>
  <c r="DM101" i="127"/>
  <c r="DJ101" i="127"/>
  <c r="DI101" i="127"/>
  <c r="DG101" i="127"/>
  <c r="DF101" i="127"/>
  <c r="DD101" i="127"/>
  <c r="DC101" i="127"/>
  <c r="DA101" i="127"/>
  <c r="CZ101" i="127"/>
  <c r="CX101" i="127"/>
  <c r="CW101" i="127"/>
  <c r="CT101" i="127"/>
  <c r="CS101" i="127"/>
  <c r="CP101" i="127"/>
  <c r="Z101" i="127"/>
  <c r="CR101" i="127" s="1"/>
  <c r="DS100" i="127"/>
  <c r="DN100" i="127"/>
  <c r="DM100" i="127"/>
  <c r="DJ100" i="127"/>
  <c r="DI100" i="127"/>
  <c r="DG100" i="127"/>
  <c r="DF100" i="127"/>
  <c r="DD100" i="127"/>
  <c r="DC100" i="127"/>
  <c r="DA100" i="127"/>
  <c r="CZ100" i="127"/>
  <c r="CX100" i="127"/>
  <c r="CW100" i="127"/>
  <c r="CT100" i="127"/>
  <c r="CS100" i="127"/>
  <c r="CP100" i="127"/>
  <c r="Z100" i="127"/>
  <c r="C100" i="127" s="1"/>
  <c r="DS99" i="127"/>
  <c r="DN99" i="127"/>
  <c r="DM99" i="127"/>
  <c r="DJ99" i="127"/>
  <c r="DI99" i="127"/>
  <c r="DG99" i="127"/>
  <c r="DF99" i="127"/>
  <c r="DD99" i="127"/>
  <c r="DC99" i="127"/>
  <c r="DA99" i="127"/>
  <c r="CZ99" i="127"/>
  <c r="CX99" i="127"/>
  <c r="CW99" i="127"/>
  <c r="CT99" i="127"/>
  <c r="CS99" i="127"/>
  <c r="CP99" i="127"/>
  <c r="Z99" i="127"/>
  <c r="CR99" i="127" s="1"/>
  <c r="C99" i="127"/>
  <c r="DS98" i="127"/>
  <c r="DN98" i="127"/>
  <c r="DM98" i="127"/>
  <c r="DJ98" i="127"/>
  <c r="DI98" i="127"/>
  <c r="DG98" i="127"/>
  <c r="DF98" i="127"/>
  <c r="DD98" i="127"/>
  <c r="DC98" i="127"/>
  <c r="DA98" i="127"/>
  <c r="CZ98" i="127"/>
  <c r="CX98" i="127"/>
  <c r="CW98" i="127"/>
  <c r="CT98" i="127"/>
  <c r="CS98" i="127"/>
  <c r="CP98" i="127"/>
  <c r="Z98" i="127"/>
  <c r="C98" i="127" s="1"/>
  <c r="DS97" i="127"/>
  <c r="DN97" i="127"/>
  <c r="DM97" i="127"/>
  <c r="DJ97" i="127"/>
  <c r="DI97" i="127"/>
  <c r="DG97" i="127"/>
  <c r="DF97" i="127"/>
  <c r="DD97" i="127"/>
  <c r="DC97" i="127"/>
  <c r="DA97" i="127"/>
  <c r="CZ97" i="127"/>
  <c r="CX97" i="127"/>
  <c r="CW97" i="127"/>
  <c r="CT97" i="127"/>
  <c r="CS97" i="127"/>
  <c r="CP97" i="127"/>
  <c r="Z97" i="127"/>
  <c r="CR97" i="127" s="1"/>
  <c r="DS96" i="127"/>
  <c r="CX96" i="127"/>
  <c r="CW96" i="127"/>
  <c r="CT96" i="127"/>
  <c r="CS96" i="127"/>
  <c r="CP96" i="127"/>
  <c r="Z96" i="127"/>
  <c r="CR96" i="127" s="1"/>
  <c r="DS95" i="127"/>
  <c r="DN95" i="127"/>
  <c r="DM95" i="127"/>
  <c r="DJ95" i="127"/>
  <c r="DI95" i="127"/>
  <c r="DG95" i="127"/>
  <c r="DF95" i="127"/>
  <c r="DD95" i="127"/>
  <c r="DC95" i="127"/>
  <c r="DA95" i="127"/>
  <c r="CZ95" i="127"/>
  <c r="CX95" i="127"/>
  <c r="CW95" i="127"/>
  <c r="CT95" i="127"/>
  <c r="CS95" i="127"/>
  <c r="CP95" i="127"/>
  <c r="Z95" i="127"/>
  <c r="C95" i="127" s="1"/>
  <c r="DS94" i="127"/>
  <c r="DN94" i="127"/>
  <c r="DM94" i="127"/>
  <c r="DJ94" i="127"/>
  <c r="DI94" i="127"/>
  <c r="DG94" i="127"/>
  <c r="DF94" i="127"/>
  <c r="DD94" i="127"/>
  <c r="DC94" i="127"/>
  <c r="DA94" i="127"/>
  <c r="CZ94" i="127"/>
  <c r="CX94" i="127"/>
  <c r="CW94" i="127"/>
  <c r="CT94" i="127"/>
  <c r="CS94" i="127"/>
  <c r="CP94" i="127"/>
  <c r="Z94" i="127"/>
  <c r="CR94" i="127" s="1"/>
  <c r="DS93" i="127"/>
  <c r="DN93" i="127"/>
  <c r="DM93" i="127"/>
  <c r="DJ93" i="127"/>
  <c r="DI93" i="127"/>
  <c r="DG93" i="127"/>
  <c r="DF93" i="127"/>
  <c r="DD93" i="127"/>
  <c r="DC93" i="127"/>
  <c r="DA93" i="127"/>
  <c r="CZ93" i="127"/>
  <c r="CX93" i="127"/>
  <c r="CW93" i="127"/>
  <c r="CT93" i="127"/>
  <c r="CS93" i="127"/>
  <c r="CP93" i="127"/>
  <c r="Z93" i="127"/>
  <c r="C93" i="127" s="1"/>
  <c r="DS92" i="127"/>
  <c r="DN92" i="127"/>
  <c r="DM92" i="127"/>
  <c r="DJ92" i="127"/>
  <c r="DI92" i="127"/>
  <c r="DG92" i="127"/>
  <c r="DF92" i="127"/>
  <c r="DD92" i="127"/>
  <c r="DC92" i="127"/>
  <c r="DA92" i="127"/>
  <c r="CZ92" i="127"/>
  <c r="CX92" i="127"/>
  <c r="CW92" i="127"/>
  <c r="CT92" i="127"/>
  <c r="CS92" i="127"/>
  <c r="CP92" i="127"/>
  <c r="Z92" i="127"/>
  <c r="CR92" i="127" s="1"/>
  <c r="DS91" i="127"/>
  <c r="DN91" i="127"/>
  <c r="DM91" i="127"/>
  <c r="DJ91" i="127"/>
  <c r="DI91" i="127"/>
  <c r="DG91" i="127"/>
  <c r="DF91" i="127"/>
  <c r="DD91" i="127"/>
  <c r="DC91" i="127"/>
  <c r="DA91" i="127"/>
  <c r="CZ91" i="127"/>
  <c r="CX91" i="127"/>
  <c r="CW91" i="127"/>
  <c r="CT91" i="127"/>
  <c r="CS91" i="127"/>
  <c r="CR91" i="127"/>
  <c r="CP91" i="127"/>
  <c r="Z91" i="127"/>
  <c r="C91" i="127" s="1"/>
  <c r="DS90" i="127"/>
  <c r="DN90" i="127"/>
  <c r="DM90" i="127"/>
  <c r="DJ90" i="127"/>
  <c r="DI90" i="127"/>
  <c r="DG90" i="127"/>
  <c r="DF90" i="127"/>
  <c r="DD90" i="127"/>
  <c r="DC90" i="127"/>
  <c r="DA90" i="127"/>
  <c r="CZ90" i="127"/>
  <c r="CX90" i="127"/>
  <c r="CW90" i="127"/>
  <c r="CT90" i="127"/>
  <c r="CS90" i="127"/>
  <c r="CP90" i="127"/>
  <c r="Z90" i="127"/>
  <c r="CR90" i="127" s="1"/>
  <c r="DS89" i="127"/>
  <c r="DN89" i="127"/>
  <c r="DM89" i="127"/>
  <c r="DJ89" i="127"/>
  <c r="DI89" i="127"/>
  <c r="DG89" i="127"/>
  <c r="DF89" i="127"/>
  <c r="DD89" i="127"/>
  <c r="DC89" i="127"/>
  <c r="DA89" i="127"/>
  <c r="CZ89" i="127"/>
  <c r="CX89" i="127"/>
  <c r="CW89" i="127"/>
  <c r="CT89" i="127"/>
  <c r="CS89" i="127"/>
  <c r="CP89" i="127"/>
  <c r="Z89" i="127"/>
  <c r="C89" i="127" s="1"/>
  <c r="DS88" i="127"/>
  <c r="DN88" i="127"/>
  <c r="DM88" i="127"/>
  <c r="DJ88" i="127"/>
  <c r="DI88" i="127"/>
  <c r="DG88" i="127"/>
  <c r="DF88" i="127"/>
  <c r="DD88" i="127"/>
  <c r="DC88" i="127"/>
  <c r="DA88" i="127"/>
  <c r="CZ88" i="127"/>
  <c r="CX88" i="127"/>
  <c r="CW88" i="127"/>
  <c r="CT88" i="127"/>
  <c r="CS88" i="127"/>
  <c r="CP88" i="127"/>
  <c r="Z88" i="127"/>
  <c r="CR88" i="127" s="1"/>
  <c r="DS87" i="127"/>
  <c r="DN87" i="127"/>
  <c r="DM87" i="127"/>
  <c r="DJ87" i="127"/>
  <c r="DI87" i="127"/>
  <c r="DG87" i="127"/>
  <c r="DF87" i="127"/>
  <c r="DD87" i="127"/>
  <c r="DC87" i="127"/>
  <c r="DA87" i="127"/>
  <c r="CZ87" i="127"/>
  <c r="CX87" i="127"/>
  <c r="CW87" i="127"/>
  <c r="CT87" i="127"/>
  <c r="CS87" i="127"/>
  <c r="CP87" i="127"/>
  <c r="Z87" i="127"/>
  <c r="C87" i="127" s="1"/>
  <c r="DS86" i="127"/>
  <c r="CX86" i="127"/>
  <c r="CW86" i="127"/>
  <c r="CT86" i="127"/>
  <c r="CS86" i="127"/>
  <c r="CP86" i="127"/>
  <c r="Z86" i="127"/>
  <c r="CR86" i="127" s="1"/>
  <c r="C86" i="127"/>
  <c r="DS85" i="127"/>
  <c r="DN85" i="127"/>
  <c r="DM85" i="127"/>
  <c r="DJ85" i="127"/>
  <c r="DI85" i="127"/>
  <c r="DG85" i="127"/>
  <c r="DF85" i="127"/>
  <c r="DD85" i="127"/>
  <c r="DC85" i="127"/>
  <c r="DA85" i="127"/>
  <c r="CZ85" i="127"/>
  <c r="CX85" i="127"/>
  <c r="CW85" i="127"/>
  <c r="CT85" i="127"/>
  <c r="CS85" i="127"/>
  <c r="CP85" i="127"/>
  <c r="Z85" i="127"/>
  <c r="CR85" i="127" s="1"/>
  <c r="DS84" i="127"/>
  <c r="CX84" i="127"/>
  <c r="CW84" i="127"/>
  <c r="CT84" i="127"/>
  <c r="CS84" i="127"/>
  <c r="CP84" i="127"/>
  <c r="Z84" i="127"/>
  <c r="C84" i="127" s="1"/>
  <c r="DS83" i="127"/>
  <c r="DN83" i="127"/>
  <c r="DM83" i="127"/>
  <c r="DJ83" i="127"/>
  <c r="DI83" i="127"/>
  <c r="DG83" i="127"/>
  <c r="DF83" i="127"/>
  <c r="DD83" i="127"/>
  <c r="DC83" i="127"/>
  <c r="DA83" i="127"/>
  <c r="CZ83" i="127"/>
  <c r="CX83" i="127"/>
  <c r="CW83" i="127"/>
  <c r="CT83" i="127"/>
  <c r="CS83" i="127"/>
  <c r="CP83" i="127"/>
  <c r="Z83" i="127"/>
  <c r="CR83" i="127" s="1"/>
  <c r="DS82" i="127"/>
  <c r="DN82" i="127"/>
  <c r="DM82" i="127"/>
  <c r="DJ82" i="127"/>
  <c r="DI82" i="127"/>
  <c r="DG82" i="127"/>
  <c r="DF82" i="127"/>
  <c r="DD82" i="127"/>
  <c r="DC82" i="127"/>
  <c r="DA82" i="127"/>
  <c r="CZ82" i="127"/>
  <c r="CX82" i="127"/>
  <c r="CW82" i="127"/>
  <c r="CT82" i="127"/>
  <c r="CS82" i="127"/>
  <c r="CP82" i="127"/>
  <c r="Z82" i="127"/>
  <c r="C82" i="127" s="1"/>
  <c r="DS81" i="127"/>
  <c r="DA81" i="127"/>
  <c r="CZ81" i="127"/>
  <c r="CX81" i="127"/>
  <c r="CW81" i="127"/>
  <c r="CT81" i="127"/>
  <c r="CS81" i="127"/>
  <c r="CP81" i="127"/>
  <c r="Z81" i="127"/>
  <c r="CR81" i="127" s="1"/>
  <c r="DS80" i="127"/>
  <c r="CX80" i="127"/>
  <c r="CW80" i="127"/>
  <c r="CT80" i="127"/>
  <c r="CS80" i="127"/>
  <c r="CP80" i="127"/>
  <c r="Z80" i="127"/>
  <c r="CR80" i="127" s="1"/>
  <c r="DS79" i="127"/>
  <c r="CX79" i="127"/>
  <c r="CW79" i="127"/>
  <c r="CT79" i="127"/>
  <c r="CS79" i="127"/>
  <c r="CP79" i="127"/>
  <c r="Z79" i="127"/>
  <c r="C79" i="127" s="1"/>
  <c r="DS78" i="127"/>
  <c r="CX78" i="127"/>
  <c r="CW78" i="127"/>
  <c r="CT78" i="127"/>
  <c r="CS78" i="127"/>
  <c r="CP78" i="127"/>
  <c r="Z78" i="127"/>
  <c r="CR78" i="127" s="1"/>
  <c r="DS77" i="127"/>
  <c r="DA77" i="127"/>
  <c r="CZ77" i="127"/>
  <c r="CX77" i="127"/>
  <c r="CW77" i="127"/>
  <c r="CT77" i="127"/>
  <c r="CS77" i="127"/>
  <c r="CP77" i="127"/>
  <c r="Z77" i="127"/>
  <c r="C77" i="127" s="1"/>
  <c r="DS76" i="127"/>
  <c r="DA76" i="127"/>
  <c r="CZ76" i="127"/>
  <c r="CX76" i="127"/>
  <c r="CW76" i="127"/>
  <c r="CT76" i="127"/>
  <c r="CS76" i="127"/>
  <c r="CP76" i="127"/>
  <c r="Z76" i="127"/>
  <c r="CR76" i="127" s="1"/>
  <c r="DS75" i="127"/>
  <c r="DA75" i="127"/>
  <c r="CZ75" i="127"/>
  <c r="CX75" i="127"/>
  <c r="CW75" i="127"/>
  <c r="CT75" i="127"/>
  <c r="CS75" i="127"/>
  <c r="CP75" i="127"/>
  <c r="Z75" i="127"/>
  <c r="CR75" i="127" s="1"/>
  <c r="DS74" i="127"/>
  <c r="DD74" i="127"/>
  <c r="DC74" i="127"/>
  <c r="DA74" i="127"/>
  <c r="CZ74" i="127"/>
  <c r="CX74" i="127"/>
  <c r="CW74" i="127"/>
  <c r="CT74" i="127"/>
  <c r="CS74" i="127"/>
  <c r="CP74" i="127"/>
  <c r="Z74" i="127"/>
  <c r="CR74" i="127" s="1"/>
  <c r="DS73" i="127"/>
  <c r="DA73" i="127"/>
  <c r="CZ73" i="127"/>
  <c r="CX73" i="127"/>
  <c r="CW73" i="127"/>
  <c r="CT73" i="127"/>
  <c r="CS73" i="127"/>
  <c r="CP73" i="127"/>
  <c r="Z73" i="127"/>
  <c r="C73" i="127" s="1"/>
  <c r="DS72" i="127"/>
  <c r="DD72" i="127"/>
  <c r="DC72" i="127"/>
  <c r="DA72" i="127"/>
  <c r="CZ72" i="127"/>
  <c r="CX72" i="127"/>
  <c r="CW72" i="127"/>
  <c r="CT72" i="127"/>
  <c r="CS72" i="127"/>
  <c r="CP72" i="127"/>
  <c r="Z72" i="127"/>
  <c r="CR72" i="127" s="1"/>
  <c r="DS70" i="127"/>
  <c r="CX70" i="127"/>
  <c r="CW70" i="127"/>
  <c r="CT70" i="127"/>
  <c r="CS70" i="127"/>
  <c r="CP70" i="127"/>
  <c r="Z70" i="127"/>
  <c r="C70" i="127" s="1"/>
  <c r="DS69" i="127"/>
  <c r="DD69" i="127"/>
  <c r="DC69" i="127"/>
  <c r="DA69" i="127"/>
  <c r="CZ69" i="127"/>
  <c r="CX69" i="127"/>
  <c r="CW69" i="127"/>
  <c r="CT69" i="127"/>
  <c r="CS69" i="127"/>
  <c r="CP69" i="127"/>
  <c r="Z69" i="127"/>
  <c r="CR69" i="127" s="1"/>
  <c r="C69" i="127"/>
  <c r="DS68" i="127"/>
  <c r="DD68" i="127"/>
  <c r="DC68" i="127"/>
  <c r="DA68" i="127"/>
  <c r="CZ68" i="127"/>
  <c r="CX68" i="127"/>
  <c r="CW68" i="127"/>
  <c r="CT68" i="127"/>
  <c r="CO68" i="127" s="1"/>
  <c r="CS68" i="127"/>
  <c r="CP68" i="127"/>
  <c r="Z68" i="127"/>
  <c r="CR68" i="127" s="1"/>
  <c r="DS67" i="127"/>
  <c r="CX67" i="127"/>
  <c r="CW67" i="127"/>
  <c r="CT67" i="127"/>
  <c r="CO67" i="127" s="1"/>
  <c r="CS67" i="127"/>
  <c r="CP67" i="127"/>
  <c r="Z67" i="127"/>
  <c r="CR67" i="127" s="1"/>
  <c r="DS66" i="127"/>
  <c r="DD66" i="127"/>
  <c r="DC66" i="127"/>
  <c r="DA66" i="127"/>
  <c r="CZ66" i="127"/>
  <c r="CX66" i="127"/>
  <c r="CW66" i="127"/>
  <c r="CT66" i="127"/>
  <c r="CS66" i="127"/>
  <c r="CP66" i="127"/>
  <c r="Z66" i="127"/>
  <c r="CR66" i="127" s="1"/>
  <c r="DS65" i="127"/>
  <c r="DA65" i="127"/>
  <c r="CZ65" i="127"/>
  <c r="CX65" i="127"/>
  <c r="CW65" i="127"/>
  <c r="CT65" i="127"/>
  <c r="CS65" i="127"/>
  <c r="CP65" i="127"/>
  <c r="Z65" i="127"/>
  <c r="C65" i="127" s="1"/>
  <c r="DS64" i="127"/>
  <c r="DN64" i="127"/>
  <c r="DM64" i="127"/>
  <c r="DJ64" i="127"/>
  <c r="DI64" i="127"/>
  <c r="DG64" i="127"/>
  <c r="DF64" i="127"/>
  <c r="DD64" i="127"/>
  <c r="DC64" i="127"/>
  <c r="DA64" i="127"/>
  <c r="CZ64" i="127"/>
  <c r="CX64" i="127"/>
  <c r="CW64" i="127"/>
  <c r="CT64" i="127"/>
  <c r="CS64" i="127"/>
  <c r="CP64" i="127"/>
  <c r="Z64" i="127"/>
  <c r="CR64" i="127" s="1"/>
  <c r="DS63" i="127"/>
  <c r="DN63" i="127"/>
  <c r="DM63" i="127"/>
  <c r="DJ63" i="127"/>
  <c r="DI63" i="127"/>
  <c r="DG63" i="127"/>
  <c r="DF63" i="127"/>
  <c r="DA63" i="127"/>
  <c r="CZ63" i="127"/>
  <c r="CX63" i="127"/>
  <c r="CW63" i="127"/>
  <c r="CT63" i="127"/>
  <c r="CS63" i="127"/>
  <c r="CP63" i="127"/>
  <c r="Z63" i="127"/>
  <c r="CR63" i="127" s="1"/>
  <c r="C63" i="127"/>
  <c r="DS62" i="127"/>
  <c r="DN62" i="127"/>
  <c r="DM62" i="127"/>
  <c r="DJ62" i="127"/>
  <c r="DI62" i="127"/>
  <c r="DG62" i="127"/>
  <c r="DF62" i="127"/>
  <c r="DD62" i="127"/>
  <c r="DC62" i="127"/>
  <c r="DA62" i="127"/>
  <c r="CZ62" i="127"/>
  <c r="CX62" i="127"/>
  <c r="CW62" i="127"/>
  <c r="CT62" i="127"/>
  <c r="CS62" i="127"/>
  <c r="CR62" i="127"/>
  <c r="CP62" i="127"/>
  <c r="Z62" i="127"/>
  <c r="C62" i="127" s="1"/>
  <c r="DS61" i="127"/>
  <c r="DA61" i="127"/>
  <c r="CZ61" i="127"/>
  <c r="CX61" i="127"/>
  <c r="CW61" i="127"/>
  <c r="CT61" i="127"/>
  <c r="CS61" i="127"/>
  <c r="CP61" i="127"/>
  <c r="Z61" i="127"/>
  <c r="CR61" i="127" s="1"/>
  <c r="DS60" i="127"/>
  <c r="DN60" i="127"/>
  <c r="DM60" i="127"/>
  <c r="DJ60" i="127"/>
  <c r="DI60" i="127"/>
  <c r="DG60" i="127"/>
  <c r="DF60" i="127"/>
  <c r="DD60" i="127"/>
  <c r="DC60" i="127"/>
  <c r="DA60" i="127"/>
  <c r="CZ60" i="127"/>
  <c r="CX60" i="127"/>
  <c r="CW60" i="127"/>
  <c r="CT60" i="127"/>
  <c r="CS60" i="127"/>
  <c r="CP60" i="127"/>
  <c r="Z60" i="127"/>
  <c r="C60" i="127" s="1"/>
  <c r="DS59" i="127"/>
  <c r="DN59" i="127"/>
  <c r="DM59" i="127"/>
  <c r="DJ59" i="127"/>
  <c r="DI59" i="127"/>
  <c r="DG59" i="127"/>
  <c r="DF59" i="127"/>
  <c r="DD59" i="127"/>
  <c r="DC59" i="127"/>
  <c r="DA59" i="127"/>
  <c r="CZ59" i="127"/>
  <c r="CX59" i="127"/>
  <c r="CW59" i="127"/>
  <c r="CT59" i="127"/>
  <c r="CS59" i="127"/>
  <c r="CP59" i="127"/>
  <c r="Z59" i="127"/>
  <c r="CR59" i="127" s="1"/>
  <c r="DS58" i="127"/>
  <c r="DD58" i="127"/>
  <c r="DC58" i="127"/>
  <c r="DA58" i="127"/>
  <c r="CZ58" i="127"/>
  <c r="CX58" i="127"/>
  <c r="CW58" i="127"/>
  <c r="CT58" i="127"/>
  <c r="CS58" i="127"/>
  <c r="CP58" i="127"/>
  <c r="Z58" i="127"/>
  <c r="CR58" i="127" s="1"/>
  <c r="DS57" i="127"/>
  <c r="DN57" i="127"/>
  <c r="DM57" i="127"/>
  <c r="DJ57" i="127"/>
  <c r="DI57" i="127"/>
  <c r="DG57" i="127"/>
  <c r="DF57" i="127"/>
  <c r="DD57" i="127"/>
  <c r="DC57" i="127"/>
  <c r="DA57" i="127"/>
  <c r="CZ57" i="127"/>
  <c r="CX57" i="127"/>
  <c r="CW57" i="127"/>
  <c r="CT57" i="127"/>
  <c r="CS57" i="127"/>
  <c r="CP57" i="127"/>
  <c r="Z57" i="127"/>
  <c r="C57" i="127" s="1"/>
  <c r="DS56" i="127"/>
  <c r="CX56" i="127"/>
  <c r="CW56" i="127"/>
  <c r="CT56" i="127"/>
  <c r="CS56" i="127"/>
  <c r="CP56" i="127"/>
  <c r="Z56" i="127"/>
  <c r="CR56" i="127" s="1"/>
  <c r="DS55" i="127"/>
  <c r="DN55" i="127"/>
  <c r="DM55" i="127"/>
  <c r="DJ55" i="127"/>
  <c r="DI55" i="127"/>
  <c r="DG55" i="127"/>
  <c r="DF55" i="127"/>
  <c r="DD55" i="127"/>
  <c r="DC55" i="127"/>
  <c r="DA55" i="127"/>
  <c r="CZ55" i="127"/>
  <c r="CX55" i="127"/>
  <c r="CW55" i="127"/>
  <c r="CT55" i="127"/>
  <c r="CS55" i="127"/>
  <c r="CP55" i="127"/>
  <c r="Z55" i="127"/>
  <c r="C55" i="127" s="1"/>
  <c r="DS54" i="127"/>
  <c r="CX54" i="127"/>
  <c r="CW54" i="127"/>
  <c r="CT54" i="127"/>
  <c r="CS54" i="127"/>
  <c r="CP54" i="127"/>
  <c r="Z54" i="127"/>
  <c r="C54" i="127" s="1"/>
  <c r="DS53" i="127"/>
  <c r="DN53" i="127"/>
  <c r="DM53" i="127"/>
  <c r="DJ53" i="127"/>
  <c r="DI53" i="127"/>
  <c r="DG53" i="127"/>
  <c r="DF53" i="127"/>
  <c r="DD53" i="127"/>
  <c r="DC53" i="127"/>
  <c r="CT53" i="127"/>
  <c r="CS53" i="127"/>
  <c r="CP53" i="127"/>
  <c r="Z53" i="127"/>
  <c r="C53" i="127" s="1"/>
  <c r="DS52" i="127"/>
  <c r="DN52" i="127"/>
  <c r="DM52" i="127"/>
  <c r="DJ52" i="127"/>
  <c r="DI52" i="127"/>
  <c r="DG52" i="127"/>
  <c r="DF52" i="127"/>
  <c r="DD52" i="127"/>
  <c r="DC52" i="127"/>
  <c r="DA52" i="127"/>
  <c r="CZ52" i="127"/>
  <c r="CX52" i="127"/>
  <c r="CW52" i="127"/>
  <c r="CT52" i="127"/>
  <c r="CS52" i="127"/>
  <c r="CP52" i="127"/>
  <c r="Z52" i="127"/>
  <c r="CR52" i="127" s="1"/>
  <c r="DS51" i="127"/>
  <c r="DD51" i="127"/>
  <c r="DC51" i="127"/>
  <c r="DA51" i="127"/>
  <c r="CZ51" i="127"/>
  <c r="CX51" i="127"/>
  <c r="CW51" i="127"/>
  <c r="CT51" i="127"/>
  <c r="CS51" i="127"/>
  <c r="CP51" i="127"/>
  <c r="Z51" i="127"/>
  <c r="CR51" i="127" s="1"/>
  <c r="DS50" i="127"/>
  <c r="DN50" i="127"/>
  <c r="DM50" i="127"/>
  <c r="DJ50" i="127"/>
  <c r="DI50" i="127"/>
  <c r="DG50" i="127"/>
  <c r="DF50" i="127"/>
  <c r="DD50" i="127"/>
  <c r="DC50" i="127"/>
  <c r="DA50" i="127"/>
  <c r="CZ50" i="127"/>
  <c r="CX50" i="127"/>
  <c r="CW50" i="127"/>
  <c r="CT50" i="127"/>
  <c r="CS50" i="127"/>
  <c r="CP50" i="127"/>
  <c r="Z50" i="127"/>
  <c r="CR50" i="127" s="1"/>
  <c r="DS49" i="127"/>
  <c r="DA49" i="127"/>
  <c r="CZ49" i="127"/>
  <c r="CX49" i="127"/>
  <c r="CW49" i="127"/>
  <c r="CT49" i="127"/>
  <c r="CS49" i="127"/>
  <c r="CP49" i="127"/>
  <c r="Z49" i="127"/>
  <c r="C49" i="127" s="1"/>
  <c r="DS48" i="127"/>
  <c r="DN48" i="127"/>
  <c r="DM48" i="127"/>
  <c r="DJ48" i="127"/>
  <c r="DI48" i="127"/>
  <c r="DG48" i="127"/>
  <c r="DF48" i="127"/>
  <c r="DD48" i="127"/>
  <c r="DC48" i="127"/>
  <c r="DA48" i="127"/>
  <c r="CZ48" i="127"/>
  <c r="CX48" i="127"/>
  <c r="CW48" i="127"/>
  <c r="CT48" i="127"/>
  <c r="CS48" i="127"/>
  <c r="CP48" i="127"/>
  <c r="Z48" i="127"/>
  <c r="C48" i="127" s="1"/>
  <c r="DS47" i="127"/>
  <c r="DA47" i="127"/>
  <c r="CZ47" i="127"/>
  <c r="CX47" i="127"/>
  <c r="CW47" i="127"/>
  <c r="CT47" i="127"/>
  <c r="CS47" i="127"/>
  <c r="CP47" i="127"/>
  <c r="Z47" i="127"/>
  <c r="CR47" i="127" s="1"/>
  <c r="DS46" i="127"/>
  <c r="DN46" i="127"/>
  <c r="DM46" i="127"/>
  <c r="DJ46" i="127"/>
  <c r="DI46" i="127"/>
  <c r="DG46" i="127"/>
  <c r="DF46" i="127"/>
  <c r="DD46" i="127"/>
  <c r="DC46" i="127"/>
  <c r="DA46" i="127"/>
  <c r="CZ46" i="127"/>
  <c r="CX46" i="127"/>
  <c r="CW46" i="127"/>
  <c r="CT46" i="127"/>
  <c r="CS46" i="127"/>
  <c r="CP46" i="127"/>
  <c r="Z46" i="127"/>
  <c r="CR46" i="127" s="1"/>
  <c r="DS45" i="127"/>
  <c r="DA45" i="127"/>
  <c r="CZ45" i="127"/>
  <c r="CX45" i="127"/>
  <c r="CW45" i="127"/>
  <c r="CT45" i="127"/>
  <c r="CS45" i="127"/>
  <c r="CP45" i="127"/>
  <c r="Z45" i="127"/>
  <c r="CR45" i="127" s="1"/>
  <c r="DS44" i="127"/>
  <c r="DN44" i="127"/>
  <c r="DM44" i="127"/>
  <c r="DJ44" i="127"/>
  <c r="DI44" i="127"/>
  <c r="DG44" i="127"/>
  <c r="DF44" i="127"/>
  <c r="DD44" i="127"/>
  <c r="DC44" i="127"/>
  <c r="DA44" i="127"/>
  <c r="CZ44" i="127"/>
  <c r="CX44" i="127"/>
  <c r="CW44" i="127"/>
  <c r="CT44" i="127"/>
  <c r="CS44" i="127"/>
  <c r="CP44" i="127"/>
  <c r="Z44" i="127"/>
  <c r="C44" i="127" s="1"/>
  <c r="DS43" i="127"/>
  <c r="DN43" i="127"/>
  <c r="DM43" i="127"/>
  <c r="DJ43" i="127"/>
  <c r="DI43" i="127"/>
  <c r="DG43" i="127"/>
  <c r="DF43" i="127"/>
  <c r="DD43" i="127"/>
  <c r="DC43" i="127"/>
  <c r="DA43" i="127"/>
  <c r="CZ43" i="127"/>
  <c r="CX43" i="127"/>
  <c r="CW43" i="127"/>
  <c r="CT43" i="127"/>
  <c r="CS43" i="127"/>
  <c r="CP43" i="127"/>
  <c r="Z43" i="127"/>
  <c r="CR43" i="127" s="1"/>
  <c r="C43" i="127"/>
  <c r="DS42" i="127"/>
  <c r="DN42" i="127"/>
  <c r="DM42" i="127"/>
  <c r="DJ42" i="127"/>
  <c r="DI42" i="127"/>
  <c r="DG42" i="127"/>
  <c r="DF42" i="127"/>
  <c r="DD42" i="127"/>
  <c r="DC42" i="127"/>
  <c r="DA42" i="127"/>
  <c r="CZ42" i="127"/>
  <c r="CX42" i="127"/>
  <c r="CW42" i="127"/>
  <c r="CT42" i="127"/>
  <c r="CS42" i="127"/>
  <c r="CP42" i="127"/>
  <c r="Z42" i="127"/>
  <c r="CR42" i="127" s="1"/>
  <c r="DS41" i="127"/>
  <c r="DN41" i="127"/>
  <c r="DM41" i="127"/>
  <c r="DJ41" i="127"/>
  <c r="DI41" i="127"/>
  <c r="DG41" i="127"/>
  <c r="DF41" i="127"/>
  <c r="DD41" i="127"/>
  <c r="DC41" i="127"/>
  <c r="DA41" i="127"/>
  <c r="CZ41" i="127"/>
  <c r="CX41" i="127"/>
  <c r="CW41" i="127"/>
  <c r="CT41" i="127"/>
  <c r="CS41" i="127"/>
  <c r="CP41" i="127"/>
  <c r="Z41" i="127"/>
  <c r="C41" i="127" s="1"/>
  <c r="DS40" i="127"/>
  <c r="DN40" i="127"/>
  <c r="DM40" i="127"/>
  <c r="DJ40" i="127"/>
  <c r="DI40" i="127"/>
  <c r="DG40" i="127"/>
  <c r="DF40" i="127"/>
  <c r="DD40" i="127"/>
  <c r="DC40" i="127"/>
  <c r="DA40" i="127"/>
  <c r="CZ40" i="127"/>
  <c r="CX40" i="127"/>
  <c r="CW40" i="127"/>
  <c r="CT40" i="127"/>
  <c r="CS40" i="127"/>
  <c r="CP40" i="127"/>
  <c r="Z40" i="127"/>
  <c r="CR40" i="127" s="1"/>
  <c r="C40" i="127"/>
  <c r="DS39" i="127"/>
  <c r="DD39" i="127"/>
  <c r="DC39" i="127"/>
  <c r="DA39" i="127"/>
  <c r="CZ39" i="127"/>
  <c r="CX39" i="127"/>
  <c r="CW39" i="127"/>
  <c r="CT39" i="127"/>
  <c r="CS39" i="127"/>
  <c r="CP39" i="127"/>
  <c r="Z39" i="127"/>
  <c r="CR39" i="127" s="1"/>
  <c r="DS38" i="127"/>
  <c r="DN38" i="127"/>
  <c r="DM38" i="127"/>
  <c r="DG38" i="127"/>
  <c r="DF38" i="127"/>
  <c r="DD38" i="127"/>
  <c r="DC38" i="127"/>
  <c r="DA38" i="127"/>
  <c r="CZ38" i="127"/>
  <c r="CX38" i="127"/>
  <c r="CW38" i="127"/>
  <c r="CT38" i="127"/>
  <c r="CS38" i="127"/>
  <c r="CP38" i="127"/>
  <c r="Z38" i="127"/>
  <c r="C38" i="127" s="1"/>
  <c r="DS37" i="127"/>
  <c r="DN37" i="127"/>
  <c r="DM37" i="127"/>
  <c r="DJ37" i="127"/>
  <c r="DI37" i="127"/>
  <c r="DG37" i="127"/>
  <c r="DF37" i="127"/>
  <c r="DD37" i="127"/>
  <c r="DC37" i="127"/>
  <c r="DA37" i="127"/>
  <c r="CZ37" i="127"/>
  <c r="CX37" i="127"/>
  <c r="CW37" i="127"/>
  <c r="CT37" i="127"/>
  <c r="CS37" i="127"/>
  <c r="CP37" i="127"/>
  <c r="Z37" i="127"/>
  <c r="CR37" i="127" s="1"/>
  <c r="DS36" i="127"/>
  <c r="DN36" i="127"/>
  <c r="DM36" i="127"/>
  <c r="DJ36" i="127"/>
  <c r="DI36" i="127"/>
  <c r="DG36" i="127"/>
  <c r="DF36" i="127"/>
  <c r="DD36" i="127"/>
  <c r="DC36" i="127"/>
  <c r="DA36" i="127"/>
  <c r="CZ36" i="127"/>
  <c r="CX36" i="127"/>
  <c r="CW36" i="127"/>
  <c r="CT36" i="127"/>
  <c r="CS36" i="127"/>
  <c r="CP36" i="127"/>
  <c r="Z36" i="127"/>
  <c r="C36" i="127" s="1"/>
  <c r="DS35" i="127"/>
  <c r="DN35" i="127"/>
  <c r="DM35" i="127"/>
  <c r="DJ35" i="127"/>
  <c r="DI35" i="127"/>
  <c r="DG35" i="127"/>
  <c r="DF35" i="127"/>
  <c r="DD35" i="127"/>
  <c r="DC35" i="127"/>
  <c r="DA35" i="127"/>
  <c r="CZ35" i="127"/>
  <c r="CX35" i="127"/>
  <c r="CW35" i="127"/>
  <c r="CT35" i="127"/>
  <c r="CS35" i="127"/>
  <c r="CP35" i="127"/>
  <c r="Z35" i="127"/>
  <c r="CR35" i="127" s="1"/>
  <c r="DS34" i="127"/>
  <c r="CT34" i="127"/>
  <c r="CS34" i="127"/>
  <c r="CP34" i="127"/>
  <c r="Z34" i="127"/>
  <c r="CR34" i="127" s="1"/>
  <c r="DS33" i="127"/>
  <c r="DN33" i="127"/>
  <c r="DM33" i="127"/>
  <c r="DJ33" i="127"/>
  <c r="DI33" i="127"/>
  <c r="DG33" i="127"/>
  <c r="DF33" i="127"/>
  <c r="DD33" i="127"/>
  <c r="DC33" i="127"/>
  <c r="DA33" i="127"/>
  <c r="CZ33" i="127"/>
  <c r="CX33" i="127"/>
  <c r="CW33" i="127"/>
  <c r="CT33" i="127"/>
  <c r="CS33" i="127"/>
  <c r="CP33" i="127"/>
  <c r="Z33" i="127"/>
  <c r="C33" i="127" s="1"/>
  <c r="DS32" i="127"/>
  <c r="DN32" i="127"/>
  <c r="DM32" i="127"/>
  <c r="DJ32" i="127"/>
  <c r="DI32" i="127"/>
  <c r="DG32" i="127"/>
  <c r="DF32" i="127"/>
  <c r="DD32" i="127"/>
  <c r="DC32" i="127"/>
  <c r="DA32" i="127"/>
  <c r="CZ32" i="127"/>
  <c r="CX32" i="127"/>
  <c r="CW32" i="127"/>
  <c r="CT32" i="127"/>
  <c r="CS32" i="127"/>
  <c r="CP32" i="127"/>
  <c r="Z32" i="127"/>
  <c r="CR32" i="127" s="1"/>
  <c r="DS31" i="127"/>
  <c r="DN31" i="127"/>
  <c r="DM31" i="127"/>
  <c r="DJ31" i="127"/>
  <c r="DI31" i="127"/>
  <c r="DG31" i="127"/>
  <c r="DF31" i="127"/>
  <c r="DD31" i="127"/>
  <c r="DC31" i="127"/>
  <c r="DA31" i="127"/>
  <c r="CZ31" i="127"/>
  <c r="CX31" i="127"/>
  <c r="CW31" i="127"/>
  <c r="CT31" i="127"/>
  <c r="CS31" i="127"/>
  <c r="CP31" i="127"/>
  <c r="Z31" i="127"/>
  <c r="C31" i="127" s="1"/>
  <c r="DS30" i="127"/>
  <c r="DN30" i="127"/>
  <c r="DM30" i="127"/>
  <c r="DJ30" i="127"/>
  <c r="DI30" i="127"/>
  <c r="DG30" i="127"/>
  <c r="DF30" i="127"/>
  <c r="DD30" i="127"/>
  <c r="DC30" i="127"/>
  <c r="DA30" i="127"/>
  <c r="CZ30" i="127"/>
  <c r="CX30" i="127"/>
  <c r="CW30" i="127"/>
  <c r="CT30" i="127"/>
  <c r="CS30" i="127"/>
  <c r="CP30" i="127"/>
  <c r="Z30" i="127"/>
  <c r="CR30" i="127" s="1"/>
  <c r="DS29" i="127"/>
  <c r="DA29" i="127"/>
  <c r="CZ29" i="127"/>
  <c r="CX29" i="127"/>
  <c r="CW29" i="127"/>
  <c r="CT29" i="127"/>
  <c r="CS29" i="127"/>
  <c r="CP29" i="127"/>
  <c r="Z29" i="127"/>
  <c r="C29" i="127" s="1"/>
  <c r="DS28" i="127"/>
  <c r="DN28" i="127"/>
  <c r="DM28" i="127"/>
  <c r="DJ28" i="127"/>
  <c r="DI28" i="127"/>
  <c r="DG28" i="127"/>
  <c r="DF28" i="127"/>
  <c r="DD28" i="127"/>
  <c r="DC28" i="127"/>
  <c r="DA28" i="127"/>
  <c r="CZ28" i="127"/>
  <c r="CX28" i="127"/>
  <c r="CW28" i="127"/>
  <c r="CT28" i="127"/>
  <c r="CS28" i="127"/>
  <c r="CP28" i="127"/>
  <c r="Z28" i="127"/>
  <c r="CR28" i="127" s="1"/>
  <c r="DS27" i="127"/>
  <c r="DN27" i="127"/>
  <c r="DM27" i="127"/>
  <c r="DJ27" i="127"/>
  <c r="DI27" i="127"/>
  <c r="DG27" i="127"/>
  <c r="DF27" i="127"/>
  <c r="DD27" i="127"/>
  <c r="DC27" i="127"/>
  <c r="DA27" i="127"/>
  <c r="CZ27" i="127"/>
  <c r="CX27" i="127"/>
  <c r="CW27" i="127"/>
  <c r="CT27" i="127"/>
  <c r="CS27" i="127"/>
  <c r="CP27" i="127"/>
  <c r="Z27" i="127"/>
  <c r="C27" i="127" s="1"/>
  <c r="DS26" i="127"/>
  <c r="DN26" i="127"/>
  <c r="DM26" i="127"/>
  <c r="DJ26" i="127"/>
  <c r="DI26" i="127"/>
  <c r="DG26" i="127"/>
  <c r="DF26" i="127"/>
  <c r="DD26" i="127"/>
  <c r="DC26" i="127"/>
  <c r="DA26" i="127"/>
  <c r="CZ26" i="127"/>
  <c r="CX26" i="127"/>
  <c r="CW26" i="127"/>
  <c r="CT26" i="127"/>
  <c r="CS26" i="127"/>
  <c r="CP26" i="127"/>
  <c r="Z26" i="127"/>
  <c r="CR26" i="127" s="1"/>
  <c r="DS25" i="127"/>
  <c r="DN25" i="127"/>
  <c r="DM25" i="127"/>
  <c r="DJ25" i="127"/>
  <c r="DI25" i="127"/>
  <c r="DG25" i="127"/>
  <c r="DF25" i="127"/>
  <c r="DD25" i="127"/>
  <c r="DC25" i="127"/>
  <c r="DA25" i="127"/>
  <c r="CZ25" i="127"/>
  <c r="CX25" i="127"/>
  <c r="CW25" i="127"/>
  <c r="CT25" i="127"/>
  <c r="CS25" i="127"/>
  <c r="CP25" i="127"/>
  <c r="Z25" i="127"/>
  <c r="C25" i="127" s="1"/>
  <c r="DS24" i="127"/>
  <c r="CX24" i="127"/>
  <c r="CW24" i="127"/>
  <c r="CT24" i="127"/>
  <c r="CS24" i="127"/>
  <c r="CP24" i="127"/>
  <c r="Z24" i="127"/>
  <c r="C24" i="127" s="1"/>
  <c r="DS23" i="127"/>
  <c r="DN23" i="127"/>
  <c r="DM23" i="127"/>
  <c r="DJ23" i="127"/>
  <c r="DI23" i="127"/>
  <c r="DG23" i="127"/>
  <c r="DF23" i="127"/>
  <c r="DD23" i="127"/>
  <c r="DC23" i="127"/>
  <c r="DA23" i="127"/>
  <c r="CZ23" i="127"/>
  <c r="CX23" i="127"/>
  <c r="CW23" i="127"/>
  <c r="CT23" i="127"/>
  <c r="CS23" i="127"/>
  <c r="CP23" i="127"/>
  <c r="Z23" i="127"/>
  <c r="CR23" i="127" s="1"/>
  <c r="DS22" i="127"/>
  <c r="DN22" i="127"/>
  <c r="DM22" i="127"/>
  <c r="DJ22" i="127"/>
  <c r="DI22" i="127"/>
  <c r="DG22" i="127"/>
  <c r="DF22" i="127"/>
  <c r="DD22" i="127"/>
  <c r="DC22" i="127"/>
  <c r="DA22" i="127"/>
  <c r="CZ22" i="127"/>
  <c r="CX22" i="127"/>
  <c r="CW22" i="127"/>
  <c r="CT22" i="127"/>
  <c r="CS22" i="127"/>
  <c r="CP22" i="127"/>
  <c r="Z22" i="127"/>
  <c r="CR22" i="127" s="1"/>
  <c r="DS21" i="127"/>
  <c r="DN21" i="127"/>
  <c r="DM21" i="127"/>
  <c r="DJ21" i="127"/>
  <c r="DI21" i="127"/>
  <c r="DG21" i="127"/>
  <c r="DF21" i="127"/>
  <c r="DD21" i="127"/>
  <c r="DC21" i="127"/>
  <c r="DA21" i="127"/>
  <c r="CZ21" i="127"/>
  <c r="CX21" i="127"/>
  <c r="CW21" i="127"/>
  <c r="CT21" i="127"/>
  <c r="CS21" i="127"/>
  <c r="CP21" i="127"/>
  <c r="Z21" i="127"/>
  <c r="CR21" i="127" s="1"/>
  <c r="DS20" i="127"/>
  <c r="DN20" i="127"/>
  <c r="DM20" i="127"/>
  <c r="DJ20" i="127"/>
  <c r="DI20" i="127"/>
  <c r="DG20" i="127"/>
  <c r="DF20" i="127"/>
  <c r="DD20" i="127"/>
  <c r="DC20" i="127"/>
  <c r="DA20" i="127"/>
  <c r="CZ20" i="127"/>
  <c r="CX20" i="127"/>
  <c r="CW20" i="127"/>
  <c r="CT20" i="127"/>
  <c r="CS20" i="127"/>
  <c r="CP20" i="127"/>
  <c r="Z20" i="127"/>
  <c r="CR20" i="127" s="1"/>
  <c r="DS19" i="127"/>
  <c r="DA19" i="127"/>
  <c r="CZ19" i="127"/>
  <c r="CX19" i="127"/>
  <c r="CW19" i="127"/>
  <c r="CT19" i="127"/>
  <c r="CS19" i="127"/>
  <c r="CP19" i="127"/>
  <c r="Z19" i="127"/>
  <c r="CR19" i="127" s="1"/>
  <c r="DS18" i="127"/>
  <c r="CX18" i="127"/>
  <c r="CW18" i="127"/>
  <c r="CT18" i="127"/>
  <c r="CS18" i="127"/>
  <c r="CP18" i="127"/>
  <c r="Z18" i="127"/>
  <c r="C18" i="127" s="1"/>
  <c r="DS17" i="127"/>
  <c r="DN17" i="127"/>
  <c r="DM17" i="127"/>
  <c r="DJ17" i="127"/>
  <c r="DI17" i="127"/>
  <c r="DG17" i="127"/>
  <c r="DF17" i="127"/>
  <c r="DD17" i="127"/>
  <c r="DC17" i="127"/>
  <c r="DA17" i="127"/>
  <c r="CZ17" i="127"/>
  <c r="CX17" i="127"/>
  <c r="CW17" i="127"/>
  <c r="CT17" i="127"/>
  <c r="CS17" i="127"/>
  <c r="CP17" i="127"/>
  <c r="Z17" i="127"/>
  <c r="CR17" i="127" s="1"/>
  <c r="DS16" i="127"/>
  <c r="DN16" i="127"/>
  <c r="DM16" i="127"/>
  <c r="DJ16" i="127"/>
  <c r="DI16" i="127"/>
  <c r="DG16" i="127"/>
  <c r="DF16" i="127"/>
  <c r="DD16" i="127"/>
  <c r="DC16" i="127"/>
  <c r="DA16" i="127"/>
  <c r="CZ16" i="127"/>
  <c r="CX16" i="127"/>
  <c r="CW16" i="127"/>
  <c r="CT16" i="127"/>
  <c r="CS16" i="127"/>
  <c r="CP16" i="127"/>
  <c r="Z16" i="127"/>
  <c r="C16" i="127" s="1"/>
  <c r="DS15" i="127"/>
  <c r="DN15" i="127"/>
  <c r="DM15" i="127"/>
  <c r="DJ15" i="127"/>
  <c r="DI15" i="127"/>
  <c r="DG15" i="127"/>
  <c r="DF15" i="127"/>
  <c r="DD15" i="127"/>
  <c r="DC15" i="127"/>
  <c r="DA15" i="127"/>
  <c r="CZ15" i="127"/>
  <c r="CX15" i="127"/>
  <c r="CW15" i="127"/>
  <c r="CT15" i="127"/>
  <c r="CS15" i="127"/>
  <c r="CP15" i="127"/>
  <c r="Z15" i="127"/>
  <c r="CR15" i="127" s="1"/>
  <c r="DS14" i="127"/>
  <c r="DN14" i="127"/>
  <c r="DM14" i="127"/>
  <c r="DJ14" i="127"/>
  <c r="DI14" i="127"/>
  <c r="DG14" i="127"/>
  <c r="DF14" i="127"/>
  <c r="DD14" i="127"/>
  <c r="DC14" i="127"/>
  <c r="DA14" i="127"/>
  <c r="CZ14" i="127"/>
  <c r="CX14" i="127"/>
  <c r="CW14" i="127"/>
  <c r="CT14" i="127"/>
  <c r="CS14" i="127"/>
  <c r="CP14" i="127"/>
  <c r="Z14" i="127"/>
  <c r="C14" i="127" s="1"/>
  <c r="DS13" i="127"/>
  <c r="DN13" i="127"/>
  <c r="DM13" i="127"/>
  <c r="DJ13" i="127"/>
  <c r="DI13" i="127"/>
  <c r="CT13" i="127"/>
  <c r="CS13" i="127"/>
  <c r="CP13" i="127"/>
  <c r="Z13" i="127"/>
  <c r="CR13" i="127" s="1"/>
  <c r="DS12" i="127"/>
  <c r="CT12" i="127"/>
  <c r="CS12" i="127"/>
  <c r="CP12" i="127"/>
  <c r="Z12" i="127"/>
  <c r="CR12" i="127" s="1"/>
  <c r="DS11" i="127"/>
  <c r="DN11" i="127"/>
  <c r="DM11" i="127"/>
  <c r="DJ11" i="127"/>
  <c r="DI11" i="127"/>
  <c r="DG11" i="127"/>
  <c r="DF11" i="127"/>
  <c r="DD11" i="127"/>
  <c r="DC11" i="127"/>
  <c r="DA11" i="127"/>
  <c r="CZ11" i="127"/>
  <c r="CX11" i="127"/>
  <c r="CW11" i="127"/>
  <c r="CT11" i="127"/>
  <c r="CS11" i="127"/>
  <c r="CP11" i="127"/>
  <c r="Z11" i="127"/>
  <c r="C11" i="127" s="1"/>
  <c r="DS10" i="127"/>
  <c r="DN10" i="127"/>
  <c r="DM10" i="127"/>
  <c r="DJ10" i="127"/>
  <c r="DI10" i="127"/>
  <c r="DG10" i="127"/>
  <c r="DF10" i="127"/>
  <c r="DD10" i="127"/>
  <c r="DC10" i="127"/>
  <c r="DA10" i="127"/>
  <c r="CZ10" i="127"/>
  <c r="CX10" i="127"/>
  <c r="CW10" i="127"/>
  <c r="CT10" i="127"/>
  <c r="CS10" i="127"/>
  <c r="CP10" i="127"/>
  <c r="Z10" i="127"/>
  <c r="CR10" i="127" s="1"/>
  <c r="DS9" i="127"/>
  <c r="DN9" i="127"/>
  <c r="DM9" i="127"/>
  <c r="DJ9" i="127"/>
  <c r="DI9" i="127"/>
  <c r="DG9" i="127"/>
  <c r="DF9" i="127"/>
  <c r="DD9" i="127"/>
  <c r="DC9" i="127"/>
  <c r="DA9" i="127"/>
  <c r="CZ9" i="127"/>
  <c r="CX9" i="127"/>
  <c r="CW9" i="127"/>
  <c r="CT9" i="127"/>
  <c r="CS9" i="127"/>
  <c r="CP9" i="127"/>
  <c r="Z9" i="127"/>
  <c r="C9" i="127" s="1"/>
  <c r="DS8" i="127"/>
  <c r="DN8" i="127"/>
  <c r="DM8" i="127"/>
  <c r="DJ8" i="127"/>
  <c r="DI8" i="127"/>
  <c r="DG8" i="127"/>
  <c r="DF8" i="127"/>
  <c r="DD8" i="127"/>
  <c r="DC8" i="127"/>
  <c r="DA8" i="127"/>
  <c r="CZ8" i="127"/>
  <c r="CX8" i="127"/>
  <c r="CW8" i="127"/>
  <c r="CT8" i="127"/>
  <c r="CS8" i="127"/>
  <c r="CP8" i="127"/>
  <c r="Z8" i="127"/>
  <c r="CR8" i="127" s="1"/>
  <c r="DS7" i="127"/>
  <c r="DN7" i="127"/>
  <c r="DM7" i="127"/>
  <c r="DJ7" i="127"/>
  <c r="DI7" i="127"/>
  <c r="DG7" i="127"/>
  <c r="DF7" i="127"/>
  <c r="DD7" i="127"/>
  <c r="DC7" i="127"/>
  <c r="DA7" i="127"/>
  <c r="CZ7" i="127"/>
  <c r="CX7" i="127"/>
  <c r="CW7" i="127"/>
  <c r="CT7" i="127"/>
  <c r="CS7" i="127"/>
  <c r="CP7" i="127"/>
  <c r="Z7" i="127"/>
  <c r="C7" i="127" s="1"/>
  <c r="DS6" i="127"/>
  <c r="DN6" i="127"/>
  <c r="DM6" i="127"/>
  <c r="DJ6" i="127"/>
  <c r="DI6" i="127"/>
  <c r="DG6" i="127"/>
  <c r="DF6" i="127"/>
  <c r="DD6" i="127"/>
  <c r="DC6" i="127"/>
  <c r="DA6" i="127"/>
  <c r="CZ6" i="127"/>
  <c r="CX6" i="127"/>
  <c r="CW6" i="127"/>
  <c r="CT6" i="127"/>
  <c r="CS6" i="127"/>
  <c r="CP6" i="127"/>
  <c r="Z6" i="127"/>
  <c r="CR6" i="127" s="1"/>
  <c r="DS5" i="127"/>
  <c r="DN5" i="127"/>
  <c r="DM5" i="127"/>
  <c r="DJ5" i="127"/>
  <c r="DI5" i="127"/>
  <c r="DG5" i="127"/>
  <c r="DF5" i="127"/>
  <c r="DD5" i="127"/>
  <c r="DC5" i="127"/>
  <c r="DA5" i="127"/>
  <c r="CZ5" i="127"/>
  <c r="CX5" i="127"/>
  <c r="CW5" i="127"/>
  <c r="CT5" i="127"/>
  <c r="CS5" i="127"/>
  <c r="CP5" i="127"/>
  <c r="Z5" i="127"/>
  <c r="C5" i="127" s="1"/>
  <c r="CO10" i="127" l="1"/>
  <c r="CO99" i="127"/>
  <c r="C101" i="127"/>
  <c r="CO104" i="127"/>
  <c r="CO133" i="127"/>
  <c r="CO55" i="127"/>
  <c r="CO80" i="127"/>
  <c r="CO77" i="127"/>
  <c r="CO64" i="127"/>
  <c r="CO5" i="127"/>
  <c r="C22" i="127"/>
  <c r="CO46" i="127"/>
  <c r="CO52" i="127"/>
  <c r="C68" i="127"/>
  <c r="C72" i="127"/>
  <c r="CO74" i="127"/>
  <c r="C75" i="127"/>
  <c r="CR102" i="127"/>
  <c r="C103" i="127"/>
  <c r="C132" i="127"/>
  <c r="CO100" i="127"/>
  <c r="CO14" i="127"/>
  <c r="CO11" i="127"/>
  <c r="C58" i="127"/>
  <c r="C85" i="127"/>
  <c r="C117" i="127"/>
  <c r="CO93" i="127"/>
  <c r="CO129" i="127"/>
  <c r="CO13" i="127"/>
  <c r="CO115" i="127"/>
  <c r="CO31" i="127"/>
  <c r="CO36" i="127"/>
  <c r="CO97" i="127"/>
  <c r="CO24" i="127"/>
  <c r="CO38" i="127"/>
  <c r="CO70" i="127"/>
  <c r="CO75" i="127"/>
  <c r="CO103" i="127"/>
  <c r="CO45" i="127"/>
  <c r="C23" i="127"/>
  <c r="CO40" i="127"/>
  <c r="CR41" i="127"/>
  <c r="CO61" i="127"/>
  <c r="CO96" i="127"/>
  <c r="CO111" i="127"/>
  <c r="CO143" i="127"/>
  <c r="C20" i="127"/>
  <c r="CO33" i="127"/>
  <c r="C51" i="127"/>
  <c r="CO72" i="127"/>
  <c r="C81" i="127"/>
  <c r="CR87" i="127"/>
  <c r="C94" i="127"/>
  <c r="CO105" i="127"/>
  <c r="CR124" i="127"/>
  <c r="CO108" i="127"/>
  <c r="CR118" i="127"/>
  <c r="C119" i="127"/>
  <c r="CO56" i="127"/>
  <c r="CO27" i="127"/>
  <c r="C61" i="127"/>
  <c r="CR73" i="127"/>
  <c r="C74" i="127"/>
  <c r="C78" i="127"/>
  <c r="C90" i="127"/>
  <c r="CO49" i="127"/>
  <c r="CR60" i="127"/>
  <c r="CR141" i="127"/>
  <c r="CR89" i="127"/>
  <c r="CO131" i="127"/>
  <c r="CO8" i="127"/>
  <c r="CR24" i="127"/>
  <c r="C42" i="127"/>
  <c r="CR49" i="127"/>
  <c r="C50" i="127"/>
  <c r="C52" i="127"/>
  <c r="C67" i="127"/>
  <c r="CO79" i="127"/>
  <c r="CR82" i="127"/>
  <c r="C83" i="127"/>
  <c r="C88" i="127"/>
  <c r="C92" i="127"/>
  <c r="C107" i="127"/>
  <c r="CO123" i="127"/>
  <c r="CO137" i="127"/>
  <c r="CO59" i="127"/>
  <c r="CR54" i="127"/>
  <c r="CR77" i="127"/>
  <c r="CR84" i="127"/>
  <c r="C19" i="127"/>
  <c r="CO22" i="127"/>
  <c r="CO29" i="127"/>
  <c r="CO30" i="127"/>
  <c r="C45" i="127"/>
  <c r="CR48" i="127"/>
  <c r="CR53" i="127"/>
  <c r="CO60" i="127"/>
  <c r="CO63" i="127"/>
  <c r="CR70" i="127"/>
  <c r="CO84" i="127"/>
  <c r="CO125" i="127"/>
  <c r="CR126" i="127"/>
  <c r="CO98" i="127"/>
  <c r="CO6" i="127"/>
  <c r="CO126" i="127"/>
  <c r="CO132" i="127"/>
  <c r="CO9" i="127"/>
  <c r="CO69" i="127"/>
  <c r="CO42" i="127"/>
  <c r="CR108" i="127"/>
  <c r="CO140" i="127"/>
  <c r="CO44" i="127"/>
  <c r="C46" i="127"/>
  <c r="CO48" i="127"/>
  <c r="CO66" i="127"/>
  <c r="CR79" i="127"/>
  <c r="CO85" i="127"/>
  <c r="CO90" i="127"/>
  <c r="CR95" i="127"/>
  <c r="C96" i="127"/>
  <c r="C97" i="127"/>
  <c r="CR104" i="127"/>
  <c r="C105" i="127"/>
  <c r="CO109" i="127"/>
  <c r="CO112" i="127"/>
  <c r="CR114" i="127"/>
  <c r="C115" i="127"/>
  <c r="CO127" i="127"/>
  <c r="O157" i="127"/>
  <c r="CO21" i="127"/>
  <c r="CO39" i="127"/>
  <c r="CO94" i="127"/>
  <c r="CO120" i="127"/>
  <c r="CO135" i="127"/>
  <c r="CO7" i="127"/>
  <c r="CO16" i="127"/>
  <c r="CO50" i="127"/>
  <c r="CO54" i="127"/>
  <c r="CO57" i="127"/>
  <c r="CO82" i="127"/>
  <c r="CO101" i="127"/>
  <c r="CO106" i="127"/>
  <c r="CO110" i="127"/>
  <c r="CO117" i="127"/>
  <c r="CO122" i="127"/>
  <c r="CO18" i="127"/>
  <c r="CO19" i="127"/>
  <c r="CO25" i="127"/>
  <c r="CO32" i="127"/>
  <c r="CO35" i="127"/>
  <c r="CO53" i="127"/>
  <c r="CO58" i="127"/>
  <c r="CO65" i="127"/>
  <c r="CO76" i="127"/>
  <c r="CO83" i="127"/>
  <c r="CO88" i="127"/>
  <c r="CO92" i="127"/>
  <c r="CO102" i="127"/>
  <c r="CO124" i="127"/>
  <c r="CO130" i="127"/>
  <c r="O158" i="127"/>
  <c r="CO43" i="127"/>
  <c r="CO119" i="127"/>
  <c r="CO17" i="127"/>
  <c r="CO26" i="127"/>
  <c r="CO41" i="127"/>
  <c r="C47" i="127"/>
  <c r="CR55" i="127"/>
  <c r="C56" i="127"/>
  <c r="C59" i="127"/>
  <c r="CO62" i="127"/>
  <c r="C64" i="127"/>
  <c r="CO73" i="127"/>
  <c r="C76" i="127"/>
  <c r="C80" i="127"/>
  <c r="CO86" i="127"/>
  <c r="CO87" i="127"/>
  <c r="CO91" i="127"/>
  <c r="CO95" i="127"/>
  <c r="CO107" i="127"/>
  <c r="CO113" i="127"/>
  <c r="CO114" i="127"/>
  <c r="CO116" i="127"/>
  <c r="CR120" i="127"/>
  <c r="C121" i="127"/>
  <c r="C128" i="127"/>
  <c r="CR130" i="127"/>
  <c r="CO136" i="127"/>
  <c r="C138" i="127"/>
  <c r="CO141" i="127"/>
  <c r="CO28" i="127"/>
  <c r="CO51" i="127"/>
  <c r="CR57" i="127"/>
  <c r="CO78" i="127"/>
  <c r="CR93" i="127"/>
  <c r="CO118" i="127"/>
  <c r="CO134" i="127"/>
  <c r="CO142" i="127"/>
  <c r="CR44" i="127"/>
  <c r="CR100" i="127"/>
  <c r="C21" i="127"/>
  <c r="CO23" i="127"/>
  <c r="CO34" i="127"/>
  <c r="CO37" i="127"/>
  <c r="CO89" i="127"/>
  <c r="CR98" i="127"/>
  <c r="CO128" i="127"/>
  <c r="CO138" i="127"/>
  <c r="CO12" i="127"/>
  <c r="CO15" i="127"/>
  <c r="CO20" i="127"/>
  <c r="CO47" i="127"/>
  <c r="CR65" i="127"/>
  <c r="C66" i="127"/>
  <c r="CO81" i="127"/>
  <c r="CR106" i="127"/>
  <c r="CR112" i="127"/>
  <c r="C113" i="127"/>
  <c r="C116" i="127"/>
  <c r="CO139" i="127"/>
  <c r="CR5" i="127"/>
  <c r="C6" i="127"/>
  <c r="CR7" i="127"/>
  <c r="C8" i="127"/>
  <c r="CR9" i="127"/>
  <c r="C10" i="127"/>
  <c r="CR11" i="127"/>
  <c r="C12" i="127"/>
  <c r="C13" i="127"/>
  <c r="CR14" i="127"/>
  <c r="C15" i="127"/>
  <c r="CR16" i="127"/>
  <c r="C17" i="127"/>
  <c r="CR18" i="127"/>
  <c r="CR25" i="127"/>
  <c r="C26" i="127"/>
  <c r="CR27" i="127"/>
  <c r="C28" i="127"/>
  <c r="CR29" i="127"/>
  <c r="C30" i="127"/>
  <c r="CR31" i="127"/>
  <c r="C32" i="127"/>
  <c r="CR33" i="127"/>
  <c r="C34" i="127"/>
  <c r="C35" i="127"/>
  <c r="CR36" i="127"/>
  <c r="C37" i="127"/>
  <c r="CR38" i="127"/>
  <c r="CR123" i="127"/>
  <c r="CR125" i="127"/>
  <c r="CR127" i="127"/>
  <c r="CR129" i="127"/>
  <c r="CR131" i="127"/>
  <c r="CR133" i="127"/>
  <c r="CR135" i="127"/>
  <c r="CR140" i="127"/>
  <c r="C157" i="127" l="1"/>
  <c r="C158" i="127"/>
  <c r="CS5" i="125"/>
  <c r="CT18" i="125"/>
  <c r="CW6" i="125" l="1"/>
  <c r="CX6" i="125"/>
  <c r="CW7" i="125"/>
  <c r="CX7" i="125"/>
  <c r="CW8" i="125"/>
  <c r="CX8" i="125"/>
  <c r="CW9" i="125"/>
  <c r="CX9" i="125"/>
  <c r="CW10" i="125"/>
  <c r="CX10" i="125"/>
  <c r="CW11" i="125"/>
  <c r="CX11" i="125"/>
  <c r="CW14" i="125"/>
  <c r="CX14" i="125"/>
  <c r="CW15" i="125"/>
  <c r="CX15" i="125"/>
  <c r="CW16" i="125"/>
  <c r="CX16" i="125"/>
  <c r="CW17" i="125"/>
  <c r="CX17" i="125"/>
  <c r="CW18" i="125"/>
  <c r="CX18" i="125"/>
  <c r="CW19" i="125"/>
  <c r="CX19" i="125"/>
  <c r="CW20" i="125"/>
  <c r="CX20" i="125"/>
  <c r="CW21" i="125"/>
  <c r="CX21" i="125"/>
  <c r="CW22" i="125"/>
  <c r="CX22" i="125"/>
  <c r="CW23" i="125"/>
  <c r="CX23" i="125"/>
  <c r="CW24" i="125"/>
  <c r="CX24" i="125"/>
  <c r="CW25" i="125"/>
  <c r="CX25" i="125"/>
  <c r="CW26" i="125"/>
  <c r="CX26" i="125"/>
  <c r="CW27" i="125"/>
  <c r="CX27" i="125"/>
  <c r="CW28" i="125"/>
  <c r="CX28" i="125"/>
  <c r="CW29" i="125"/>
  <c r="CX29" i="125"/>
  <c r="CW30" i="125"/>
  <c r="CX30" i="125"/>
  <c r="CW31" i="125"/>
  <c r="CX31" i="125"/>
  <c r="CW32" i="125"/>
  <c r="CX32" i="125"/>
  <c r="CW33" i="125"/>
  <c r="CX33" i="125"/>
  <c r="CW35" i="125"/>
  <c r="CX35" i="125"/>
  <c r="CW36" i="125"/>
  <c r="CX36" i="125"/>
  <c r="CW37" i="125"/>
  <c r="CX37" i="125"/>
  <c r="CW38" i="125"/>
  <c r="CX38" i="125"/>
  <c r="CW39" i="125"/>
  <c r="CX39" i="125"/>
  <c r="CW40" i="125"/>
  <c r="CX40" i="125"/>
  <c r="CW41" i="125"/>
  <c r="CX41" i="125"/>
  <c r="CW42" i="125"/>
  <c r="CX42" i="125"/>
  <c r="CW43" i="125"/>
  <c r="CX43" i="125"/>
  <c r="CW44" i="125"/>
  <c r="CX44" i="125"/>
  <c r="CW45" i="125"/>
  <c r="CX45" i="125"/>
  <c r="CW46" i="125"/>
  <c r="CX46" i="125"/>
  <c r="CW47" i="125"/>
  <c r="CX47" i="125"/>
  <c r="CW48" i="125"/>
  <c r="CX48" i="125"/>
  <c r="CW49" i="125"/>
  <c r="CX49" i="125"/>
  <c r="CW50" i="125"/>
  <c r="CX50" i="125"/>
  <c r="CW51" i="125"/>
  <c r="CX51" i="125"/>
  <c r="CW52" i="125"/>
  <c r="CX52" i="125"/>
  <c r="CW54" i="125"/>
  <c r="CX54" i="125"/>
  <c r="CW55" i="125"/>
  <c r="CX55" i="125"/>
  <c r="CW56" i="125"/>
  <c r="CX56" i="125"/>
  <c r="CW57" i="125"/>
  <c r="CX57" i="125"/>
  <c r="CW58" i="125"/>
  <c r="CX58" i="125"/>
  <c r="CW59" i="125"/>
  <c r="CX59" i="125"/>
  <c r="CW60" i="125"/>
  <c r="CX60" i="125"/>
  <c r="CW61" i="125"/>
  <c r="CX61" i="125"/>
  <c r="CW62" i="125"/>
  <c r="CX62" i="125"/>
  <c r="CW63" i="125"/>
  <c r="CX63" i="125"/>
  <c r="CW64" i="125"/>
  <c r="CX64" i="125"/>
  <c r="CW65" i="125"/>
  <c r="CX65" i="125"/>
  <c r="CW66" i="125"/>
  <c r="CX66" i="125"/>
  <c r="CW67" i="125"/>
  <c r="CX67" i="125"/>
  <c r="CW68" i="125"/>
  <c r="CX68" i="125"/>
  <c r="CW69" i="125"/>
  <c r="CX69" i="125"/>
  <c r="CW70" i="125"/>
  <c r="CX70" i="125"/>
  <c r="CW71" i="125"/>
  <c r="CX71" i="125"/>
  <c r="CW72" i="125"/>
  <c r="CX72" i="125"/>
  <c r="CW73" i="125"/>
  <c r="CX73" i="125"/>
  <c r="CW74" i="125"/>
  <c r="CX74" i="125"/>
  <c r="CW75" i="125"/>
  <c r="CX75" i="125"/>
  <c r="CW76" i="125"/>
  <c r="CX76" i="125"/>
  <c r="CW77" i="125"/>
  <c r="CX77" i="125"/>
  <c r="CW78" i="125"/>
  <c r="CX78" i="125"/>
  <c r="CW79" i="125"/>
  <c r="CX79" i="125"/>
  <c r="CW80" i="125"/>
  <c r="CX80" i="125"/>
  <c r="CW81" i="125"/>
  <c r="CX81" i="125"/>
  <c r="CW82" i="125"/>
  <c r="CX82" i="125"/>
  <c r="CW83" i="125"/>
  <c r="CX83" i="125"/>
  <c r="CW84" i="125"/>
  <c r="CX84" i="125"/>
  <c r="CW85" i="125"/>
  <c r="CX85" i="125"/>
  <c r="CW86" i="125"/>
  <c r="CX86" i="125"/>
  <c r="CW87" i="125"/>
  <c r="CX87" i="125"/>
  <c r="CW88" i="125"/>
  <c r="CX88" i="125"/>
  <c r="CW89" i="125"/>
  <c r="CX89" i="125"/>
  <c r="CW90" i="125"/>
  <c r="CX90" i="125"/>
  <c r="CW91" i="125"/>
  <c r="CX91" i="125"/>
  <c r="CW92" i="125"/>
  <c r="CX92" i="125"/>
  <c r="CW93" i="125"/>
  <c r="CX93" i="125"/>
  <c r="CW94" i="125"/>
  <c r="CX94" i="125"/>
  <c r="CW95" i="125"/>
  <c r="CX95" i="125"/>
  <c r="CW96" i="125"/>
  <c r="CX96" i="125"/>
  <c r="CW97" i="125"/>
  <c r="CX97" i="125"/>
  <c r="CW98" i="125"/>
  <c r="CX98" i="125"/>
  <c r="CW99" i="125"/>
  <c r="CX99" i="125"/>
  <c r="CW100" i="125"/>
  <c r="CX100" i="125"/>
  <c r="CW101" i="125"/>
  <c r="CX101" i="125"/>
  <c r="CW102" i="125"/>
  <c r="CX102" i="125"/>
  <c r="CW103" i="125"/>
  <c r="CX103" i="125"/>
  <c r="CW104" i="125"/>
  <c r="CX104" i="125"/>
  <c r="CW105" i="125"/>
  <c r="CX105" i="125"/>
  <c r="CW106" i="125"/>
  <c r="CX106" i="125"/>
  <c r="CW107" i="125"/>
  <c r="CX107" i="125"/>
  <c r="CW108" i="125"/>
  <c r="CX108" i="125"/>
  <c r="CW109" i="125"/>
  <c r="CX109" i="125"/>
  <c r="CW110" i="125"/>
  <c r="CX110" i="125"/>
  <c r="CW111" i="125"/>
  <c r="CX111" i="125"/>
  <c r="CW112" i="125"/>
  <c r="CX112" i="125"/>
  <c r="CW113" i="125"/>
  <c r="CX113" i="125"/>
  <c r="CW114" i="125"/>
  <c r="CX114" i="125"/>
  <c r="CW115" i="125"/>
  <c r="CX115" i="125"/>
  <c r="CW116" i="125"/>
  <c r="CX116" i="125"/>
  <c r="CW117" i="125"/>
  <c r="CX117" i="125"/>
  <c r="CW118" i="125"/>
  <c r="CX118" i="125"/>
  <c r="CW119" i="125"/>
  <c r="CX119" i="125"/>
  <c r="CW120" i="125"/>
  <c r="CX120" i="125"/>
  <c r="CW121" i="125"/>
  <c r="CX121" i="125"/>
  <c r="CW122" i="125"/>
  <c r="CX122" i="125"/>
  <c r="CW123" i="125"/>
  <c r="CX123" i="125"/>
  <c r="CW124" i="125"/>
  <c r="CX124" i="125"/>
  <c r="CW125" i="125"/>
  <c r="CX125" i="125"/>
  <c r="CW126" i="125"/>
  <c r="CX126" i="125"/>
  <c r="CW127" i="125"/>
  <c r="CX127" i="125"/>
  <c r="CW128" i="125"/>
  <c r="CX128" i="125"/>
  <c r="CW129" i="125"/>
  <c r="CX129" i="125"/>
  <c r="CW130" i="125"/>
  <c r="CX130" i="125"/>
  <c r="CW131" i="125"/>
  <c r="CX131" i="125"/>
  <c r="CW132" i="125"/>
  <c r="CX132" i="125"/>
  <c r="CW133" i="125"/>
  <c r="CX133" i="125"/>
  <c r="CW134" i="125"/>
  <c r="CX134" i="125"/>
  <c r="CW135" i="125"/>
  <c r="CX135" i="125"/>
  <c r="CW136" i="125"/>
  <c r="CX136" i="125"/>
  <c r="CW137" i="125"/>
  <c r="CX137" i="125"/>
  <c r="CW138" i="125"/>
  <c r="CX138" i="125"/>
  <c r="CW139" i="125"/>
  <c r="CX139" i="125"/>
  <c r="CW140" i="125"/>
  <c r="CX140" i="125"/>
  <c r="CW141" i="125"/>
  <c r="CX141" i="125"/>
  <c r="CW142" i="125"/>
  <c r="CX142" i="125"/>
  <c r="CX5" i="125"/>
  <c r="CW5" i="125"/>
  <c r="CO143" i="125" l="1"/>
  <c r="CO144" i="125"/>
  <c r="CO145" i="125"/>
  <c r="CO146" i="125"/>
  <c r="CO147" i="125"/>
  <c r="CO148" i="125"/>
  <c r="CO149" i="125"/>
  <c r="CO150" i="125"/>
  <c r="CO151" i="125"/>
  <c r="CO152" i="125"/>
  <c r="CO153" i="125"/>
  <c r="CO154" i="125"/>
  <c r="CO155" i="125"/>
  <c r="CO156" i="125"/>
  <c r="CO157" i="125"/>
  <c r="CO158" i="125"/>
  <c r="CO159" i="125"/>
  <c r="CO160" i="125"/>
  <c r="CO161" i="125"/>
  <c r="CO162" i="125"/>
  <c r="CO163" i="125"/>
  <c r="CT6" i="125"/>
  <c r="CT7" i="125"/>
  <c r="CT8" i="125"/>
  <c r="CT9" i="125"/>
  <c r="CT10" i="125"/>
  <c r="CT11" i="125"/>
  <c r="CT12" i="125"/>
  <c r="CT13" i="125"/>
  <c r="CT14" i="125"/>
  <c r="CT15" i="125"/>
  <c r="CT16" i="125"/>
  <c r="CT17" i="125"/>
  <c r="CT19" i="125"/>
  <c r="CT20" i="125"/>
  <c r="CT21" i="125"/>
  <c r="CT22" i="125"/>
  <c r="CT23" i="125"/>
  <c r="CT24" i="125"/>
  <c r="CT25" i="125"/>
  <c r="CT26" i="125"/>
  <c r="CT27" i="125"/>
  <c r="CT28" i="125"/>
  <c r="CT29" i="125"/>
  <c r="CT30" i="125"/>
  <c r="CT31" i="125"/>
  <c r="CT32" i="125"/>
  <c r="CT33" i="125"/>
  <c r="CT34" i="125"/>
  <c r="CT35" i="125"/>
  <c r="CT36" i="125"/>
  <c r="CT37" i="125"/>
  <c r="CT38" i="125"/>
  <c r="CT39" i="125"/>
  <c r="CT40" i="125"/>
  <c r="CT41" i="125"/>
  <c r="CT42" i="125"/>
  <c r="CT43" i="125"/>
  <c r="CT44" i="125"/>
  <c r="CT45" i="125"/>
  <c r="CT46" i="125"/>
  <c r="CT47" i="125"/>
  <c r="CT48" i="125"/>
  <c r="CT49" i="125"/>
  <c r="CT50" i="125"/>
  <c r="CT51" i="125"/>
  <c r="CT52" i="125"/>
  <c r="CT53" i="125"/>
  <c r="CT54" i="125"/>
  <c r="CT55" i="125"/>
  <c r="CT56" i="125"/>
  <c r="CT57" i="125"/>
  <c r="CT58" i="125"/>
  <c r="CT59" i="125"/>
  <c r="CT60" i="125"/>
  <c r="CT61" i="125"/>
  <c r="CT62" i="125"/>
  <c r="CT63" i="125"/>
  <c r="CT64" i="125"/>
  <c r="CT65" i="125"/>
  <c r="CT66" i="125"/>
  <c r="CT67" i="125"/>
  <c r="CT68" i="125"/>
  <c r="CT69" i="125"/>
  <c r="CT70" i="125"/>
  <c r="CT71" i="125"/>
  <c r="CT72" i="125"/>
  <c r="CT73" i="125"/>
  <c r="CT74" i="125"/>
  <c r="CT75" i="125"/>
  <c r="CT76" i="125"/>
  <c r="CT77" i="125"/>
  <c r="CT78" i="125"/>
  <c r="CT79" i="125"/>
  <c r="CT80" i="125"/>
  <c r="CT81" i="125"/>
  <c r="CT82" i="125"/>
  <c r="CT83" i="125"/>
  <c r="CT84" i="125"/>
  <c r="CT85" i="125"/>
  <c r="CT86" i="125"/>
  <c r="CT87" i="125"/>
  <c r="CT88" i="125"/>
  <c r="CT89" i="125"/>
  <c r="CT90" i="125"/>
  <c r="CT91" i="125"/>
  <c r="CT92" i="125"/>
  <c r="CT93" i="125"/>
  <c r="CT94" i="125"/>
  <c r="CT95" i="125"/>
  <c r="CT96" i="125"/>
  <c r="CT97" i="125"/>
  <c r="CT98" i="125"/>
  <c r="CT99" i="125"/>
  <c r="CT100" i="125"/>
  <c r="CT101" i="125"/>
  <c r="CT102" i="125"/>
  <c r="CT103" i="125"/>
  <c r="CT104" i="125"/>
  <c r="CT105" i="125"/>
  <c r="CT106" i="125"/>
  <c r="CT107" i="125"/>
  <c r="CT108" i="125"/>
  <c r="CT109" i="125"/>
  <c r="CT110" i="125"/>
  <c r="CT111" i="125"/>
  <c r="CT112" i="125"/>
  <c r="CT113" i="125"/>
  <c r="CT114" i="125"/>
  <c r="CT115" i="125"/>
  <c r="CT116" i="125"/>
  <c r="CT117" i="125"/>
  <c r="CT118" i="125"/>
  <c r="CT119" i="125"/>
  <c r="CT120" i="125"/>
  <c r="CT121" i="125"/>
  <c r="CT122" i="125"/>
  <c r="CT123" i="125"/>
  <c r="CT124" i="125"/>
  <c r="CT125" i="125"/>
  <c r="CT126" i="125"/>
  <c r="CT127" i="125"/>
  <c r="CT128" i="125"/>
  <c r="CT129" i="125"/>
  <c r="CT130" i="125"/>
  <c r="CT131" i="125"/>
  <c r="CT132" i="125"/>
  <c r="CT133" i="125"/>
  <c r="CT134" i="125"/>
  <c r="CT135" i="125"/>
  <c r="CT136" i="125"/>
  <c r="CT137" i="125"/>
  <c r="CT138" i="125"/>
  <c r="CT139" i="125"/>
  <c r="CT140" i="125"/>
  <c r="CT141" i="125"/>
  <c r="CT142" i="125"/>
  <c r="CT5" i="125"/>
  <c r="N150" i="126"/>
  <c r="M150" i="126"/>
  <c r="L150" i="126"/>
  <c r="K150" i="126"/>
  <c r="J150" i="126"/>
  <c r="I150" i="126"/>
  <c r="H150" i="126"/>
  <c r="G150" i="126"/>
  <c r="F150" i="126"/>
  <c r="E150" i="126"/>
  <c r="D150" i="126"/>
  <c r="B150" i="126"/>
  <c r="A150" i="126"/>
  <c r="N149" i="126"/>
  <c r="M149" i="126"/>
  <c r="L149" i="126"/>
  <c r="K149" i="126"/>
  <c r="J149" i="126"/>
  <c r="I149" i="126"/>
  <c r="H149" i="126"/>
  <c r="G149" i="126"/>
  <c r="F149" i="126"/>
  <c r="E149" i="126"/>
  <c r="D149" i="126"/>
  <c r="B149" i="126"/>
  <c r="A149" i="126"/>
  <c r="T148" i="126"/>
  <c r="DP147" i="126"/>
  <c r="CP147" i="126"/>
  <c r="C147" i="126"/>
  <c r="DP146" i="126"/>
  <c r="CP146" i="126"/>
  <c r="C146" i="126"/>
  <c r="DP145" i="126"/>
  <c r="CP145" i="126"/>
  <c r="C145" i="126"/>
  <c r="DP144" i="126"/>
  <c r="CP144" i="126"/>
  <c r="C144" i="126"/>
  <c r="DP143" i="126"/>
  <c r="CP143" i="126"/>
  <c r="C143" i="126"/>
  <c r="DP142" i="126"/>
  <c r="CP142" i="126"/>
  <c r="C142" i="126"/>
  <c r="DP141" i="126"/>
  <c r="CP141" i="126"/>
  <c r="C141" i="126"/>
  <c r="DP140" i="126"/>
  <c r="CP140" i="126"/>
  <c r="C140" i="126"/>
  <c r="CP139" i="126"/>
  <c r="C139" i="126"/>
  <c r="DP138" i="126"/>
  <c r="CP138" i="126"/>
  <c r="C138" i="126"/>
  <c r="DP137" i="126"/>
  <c r="CP137" i="126"/>
  <c r="C137" i="126"/>
  <c r="DP136" i="126"/>
  <c r="CP136" i="126"/>
  <c r="C136" i="126"/>
  <c r="DP135" i="126"/>
  <c r="DK135" i="126"/>
  <c r="DJ135" i="126"/>
  <c r="DG135" i="126"/>
  <c r="DF135" i="126"/>
  <c r="DD135" i="126"/>
  <c r="DC135" i="126"/>
  <c r="DA135" i="126"/>
  <c r="CZ135" i="126"/>
  <c r="CX135" i="126"/>
  <c r="CW135" i="126"/>
  <c r="CU135" i="126"/>
  <c r="CP135" i="126"/>
  <c r="Z135" i="126"/>
  <c r="CR135" i="126" s="1"/>
  <c r="C135" i="126"/>
  <c r="DP134" i="126"/>
  <c r="DK134" i="126"/>
  <c r="DJ134" i="126"/>
  <c r="DG134" i="126"/>
  <c r="DF134" i="126"/>
  <c r="DD134" i="126"/>
  <c r="DC134" i="126"/>
  <c r="DA134" i="126"/>
  <c r="CZ134" i="126"/>
  <c r="CX134" i="126"/>
  <c r="CW134" i="126"/>
  <c r="CU134" i="126"/>
  <c r="CP134" i="126"/>
  <c r="Z134" i="126"/>
  <c r="CR134" i="126" s="1"/>
  <c r="C134" i="126"/>
  <c r="DP133" i="126"/>
  <c r="DK133" i="126"/>
  <c r="DJ133" i="126"/>
  <c r="DG133" i="126"/>
  <c r="DF133" i="126"/>
  <c r="DD133" i="126"/>
  <c r="DC133" i="126"/>
  <c r="DA133" i="126"/>
  <c r="CZ133" i="126"/>
  <c r="CX133" i="126"/>
  <c r="CW133" i="126"/>
  <c r="CU133" i="126"/>
  <c r="CP133" i="126"/>
  <c r="Z133" i="126"/>
  <c r="CR133" i="126" s="1"/>
  <c r="DP132" i="126"/>
  <c r="DK132" i="126"/>
  <c r="DJ132" i="126"/>
  <c r="DG132" i="126"/>
  <c r="DF132" i="126"/>
  <c r="DD132" i="126"/>
  <c r="DC132" i="126"/>
  <c r="DA132" i="126"/>
  <c r="CZ132" i="126"/>
  <c r="CX132" i="126"/>
  <c r="CW132" i="126"/>
  <c r="CU132" i="126"/>
  <c r="CP132" i="126"/>
  <c r="Z132" i="126"/>
  <c r="CR132" i="126" s="1"/>
  <c r="DP131" i="126"/>
  <c r="DK131" i="126"/>
  <c r="DJ131" i="126"/>
  <c r="DG131" i="126"/>
  <c r="DF131" i="126"/>
  <c r="DD131" i="126"/>
  <c r="DC131" i="126"/>
  <c r="DA131" i="126"/>
  <c r="CZ131" i="126"/>
  <c r="CX131" i="126"/>
  <c r="CW131" i="126"/>
  <c r="CU131" i="126"/>
  <c r="CP131" i="126"/>
  <c r="Z131" i="126"/>
  <c r="CR131" i="126" s="1"/>
  <c r="C131" i="126"/>
  <c r="DP130" i="126"/>
  <c r="DK130" i="126"/>
  <c r="DJ130" i="126"/>
  <c r="DG130" i="126"/>
  <c r="DF130" i="126"/>
  <c r="DD130" i="126"/>
  <c r="DC130" i="126"/>
  <c r="DA130" i="126"/>
  <c r="CZ130" i="126"/>
  <c r="CX130" i="126"/>
  <c r="CW130" i="126"/>
  <c r="CU130" i="126"/>
  <c r="CP130" i="126"/>
  <c r="Z130" i="126"/>
  <c r="CR130" i="126" s="1"/>
  <c r="C130" i="126"/>
  <c r="DP129" i="126"/>
  <c r="DK129" i="126"/>
  <c r="DJ129" i="126"/>
  <c r="DG129" i="126"/>
  <c r="DF129" i="126"/>
  <c r="DD129" i="126"/>
  <c r="DC129" i="126"/>
  <c r="DA129" i="126"/>
  <c r="CZ129" i="126"/>
  <c r="CX129" i="126"/>
  <c r="CW129" i="126"/>
  <c r="CU129" i="126"/>
  <c r="CP129" i="126"/>
  <c r="Z129" i="126"/>
  <c r="CR129" i="126" s="1"/>
  <c r="DP128" i="126"/>
  <c r="DK128" i="126"/>
  <c r="DJ128" i="126"/>
  <c r="DG128" i="126"/>
  <c r="DF128" i="126"/>
  <c r="DD128" i="126"/>
  <c r="DC128" i="126"/>
  <c r="DA128" i="126"/>
  <c r="CZ128" i="126"/>
  <c r="CX128" i="126"/>
  <c r="CW128" i="126"/>
  <c r="CU128" i="126"/>
  <c r="CP128" i="126"/>
  <c r="Z128" i="126"/>
  <c r="CR128" i="126" s="1"/>
  <c r="C128" i="126"/>
  <c r="DP127" i="126"/>
  <c r="DK127" i="126"/>
  <c r="DJ127" i="126"/>
  <c r="DG127" i="126"/>
  <c r="DF127" i="126"/>
  <c r="DD127" i="126"/>
  <c r="DC127" i="126"/>
  <c r="DA127" i="126"/>
  <c r="CZ127" i="126"/>
  <c r="CX127" i="126"/>
  <c r="CW127" i="126"/>
  <c r="CU127" i="126"/>
  <c r="CP127" i="126"/>
  <c r="Z127" i="126"/>
  <c r="CR127" i="126" s="1"/>
  <c r="C127" i="126"/>
  <c r="DP126" i="126"/>
  <c r="DK126" i="126"/>
  <c r="DJ126" i="126"/>
  <c r="DG126" i="126"/>
  <c r="DF126" i="126"/>
  <c r="DD126" i="126"/>
  <c r="DC126" i="126"/>
  <c r="DA126" i="126"/>
  <c r="CZ126" i="126"/>
  <c r="CX126" i="126"/>
  <c r="CW126" i="126"/>
  <c r="CU126" i="126"/>
  <c r="CP126" i="126"/>
  <c r="Z126" i="126"/>
  <c r="CR126" i="126" s="1"/>
  <c r="C126" i="126"/>
  <c r="DP125" i="126"/>
  <c r="DA125" i="126"/>
  <c r="CZ125" i="126"/>
  <c r="CX125" i="126"/>
  <c r="CW125" i="126"/>
  <c r="CU125" i="126"/>
  <c r="CP125" i="126"/>
  <c r="Z125" i="126"/>
  <c r="CR125" i="126" s="1"/>
  <c r="DP124" i="126"/>
  <c r="DK124" i="126"/>
  <c r="DJ124" i="126"/>
  <c r="DG124" i="126"/>
  <c r="DF124" i="126"/>
  <c r="DD124" i="126"/>
  <c r="DC124" i="126"/>
  <c r="DA124" i="126"/>
  <c r="CZ124" i="126"/>
  <c r="CX124" i="126"/>
  <c r="CW124" i="126"/>
  <c r="CU124" i="126"/>
  <c r="CP124" i="126"/>
  <c r="Z124" i="126"/>
  <c r="CR124" i="126" s="1"/>
  <c r="DP123" i="126"/>
  <c r="DK123" i="126"/>
  <c r="DJ123" i="126"/>
  <c r="DG123" i="126"/>
  <c r="DF123" i="126"/>
  <c r="DD123" i="126"/>
  <c r="DC123" i="126"/>
  <c r="DA123" i="126"/>
  <c r="CZ123" i="126"/>
  <c r="CX123" i="126"/>
  <c r="CW123" i="126"/>
  <c r="CU123" i="126"/>
  <c r="CP123" i="126"/>
  <c r="Z123" i="126"/>
  <c r="CR123" i="126" s="1"/>
  <c r="DP122" i="126"/>
  <c r="DK122" i="126"/>
  <c r="DJ122" i="126"/>
  <c r="DG122" i="126"/>
  <c r="DF122" i="126"/>
  <c r="DD122" i="126"/>
  <c r="DC122" i="126"/>
  <c r="DA122" i="126"/>
  <c r="CZ122" i="126"/>
  <c r="CX122" i="126"/>
  <c r="CW122" i="126"/>
  <c r="CU122" i="126"/>
  <c r="CP122" i="126"/>
  <c r="Z122" i="126"/>
  <c r="CR122" i="126" s="1"/>
  <c r="C122" i="126"/>
  <c r="DP121" i="126"/>
  <c r="DK121" i="126"/>
  <c r="DJ121" i="126"/>
  <c r="DG121" i="126"/>
  <c r="DF121" i="126"/>
  <c r="DD121" i="126"/>
  <c r="DC121" i="126"/>
  <c r="DA121" i="126"/>
  <c r="CZ121" i="126"/>
  <c r="CX121" i="126"/>
  <c r="CW121" i="126"/>
  <c r="CU121" i="126"/>
  <c r="CP121" i="126"/>
  <c r="Z121" i="126"/>
  <c r="CR121" i="126" s="1"/>
  <c r="DP120" i="126"/>
  <c r="DK120" i="126"/>
  <c r="DJ120" i="126"/>
  <c r="DG120" i="126"/>
  <c r="DF120" i="126"/>
  <c r="DD120" i="126"/>
  <c r="DC120" i="126"/>
  <c r="DA120" i="126"/>
  <c r="CZ120" i="126"/>
  <c r="CX120" i="126"/>
  <c r="CW120" i="126"/>
  <c r="CU120" i="126"/>
  <c r="CP120" i="126"/>
  <c r="Z120" i="126"/>
  <c r="CR120" i="126" s="1"/>
  <c r="C120" i="126"/>
  <c r="DP119" i="126"/>
  <c r="DK119" i="126"/>
  <c r="DJ119" i="126"/>
  <c r="DG119" i="126"/>
  <c r="DF119" i="126"/>
  <c r="DD119" i="126"/>
  <c r="DC119" i="126"/>
  <c r="DA119" i="126"/>
  <c r="CZ119" i="126"/>
  <c r="CX119" i="126"/>
  <c r="CW119" i="126"/>
  <c r="CU119" i="126"/>
  <c r="CP119" i="126"/>
  <c r="Z119" i="126"/>
  <c r="CR119" i="126" s="1"/>
  <c r="DP118" i="126"/>
  <c r="DK118" i="126"/>
  <c r="DJ118" i="126"/>
  <c r="DG118" i="126"/>
  <c r="DF118" i="126"/>
  <c r="DD118" i="126"/>
  <c r="DC118" i="126"/>
  <c r="DA118" i="126"/>
  <c r="CZ118" i="126"/>
  <c r="CX118" i="126"/>
  <c r="CW118" i="126"/>
  <c r="CU118" i="126"/>
  <c r="CP118" i="126"/>
  <c r="Z118" i="126"/>
  <c r="CR118" i="126" s="1"/>
  <c r="C118" i="126"/>
  <c r="DP117" i="126"/>
  <c r="DK117" i="126"/>
  <c r="DJ117" i="126"/>
  <c r="DG117" i="126"/>
  <c r="DF117" i="126"/>
  <c r="DD117" i="126"/>
  <c r="DC117" i="126"/>
  <c r="DA117" i="126"/>
  <c r="CZ117" i="126"/>
  <c r="CX117" i="126"/>
  <c r="CW117" i="126"/>
  <c r="CU117" i="126"/>
  <c r="CP117" i="126"/>
  <c r="Z117" i="126"/>
  <c r="CR117" i="126" s="1"/>
  <c r="DP116" i="126"/>
  <c r="DK116" i="126"/>
  <c r="DJ116" i="126"/>
  <c r="DG116" i="126"/>
  <c r="DF116" i="126"/>
  <c r="DD116" i="126"/>
  <c r="DC116" i="126"/>
  <c r="DA116" i="126"/>
  <c r="CZ116" i="126"/>
  <c r="CX116" i="126"/>
  <c r="CW116" i="126"/>
  <c r="CU116" i="126"/>
  <c r="CP116" i="126"/>
  <c r="Z116" i="126"/>
  <c r="CR116" i="126" s="1"/>
  <c r="C116" i="126"/>
  <c r="DP115" i="126"/>
  <c r="DK115" i="126"/>
  <c r="DJ115" i="126"/>
  <c r="DG115" i="126"/>
  <c r="DF115" i="126"/>
  <c r="DD115" i="126"/>
  <c r="DC115" i="126"/>
  <c r="DA115" i="126"/>
  <c r="CZ115" i="126"/>
  <c r="CX115" i="126"/>
  <c r="CW115" i="126"/>
  <c r="CU115" i="126"/>
  <c r="CP115" i="126"/>
  <c r="Z115" i="126"/>
  <c r="CR115" i="126" s="1"/>
  <c r="DP114" i="126"/>
  <c r="DK114" i="126"/>
  <c r="DJ114" i="126"/>
  <c r="DG114" i="126"/>
  <c r="DF114" i="126"/>
  <c r="DD114" i="126"/>
  <c r="DC114" i="126"/>
  <c r="DA114" i="126"/>
  <c r="CZ114" i="126"/>
  <c r="CX114" i="126"/>
  <c r="CW114" i="126"/>
  <c r="CU114" i="126"/>
  <c r="CP114" i="126"/>
  <c r="Z114" i="126"/>
  <c r="CR114" i="126" s="1"/>
  <c r="C114" i="126"/>
  <c r="DP113" i="126"/>
  <c r="DK113" i="126"/>
  <c r="DJ113" i="126"/>
  <c r="DG113" i="126"/>
  <c r="DF113" i="126"/>
  <c r="DD113" i="126"/>
  <c r="DC113" i="126"/>
  <c r="CX113" i="126"/>
  <c r="CW113" i="126"/>
  <c r="CU113" i="126"/>
  <c r="CP113" i="126"/>
  <c r="Z113" i="126"/>
  <c r="CR113" i="126" s="1"/>
  <c r="DP112" i="126"/>
  <c r="DK112" i="126"/>
  <c r="DJ112" i="126"/>
  <c r="DG112" i="126"/>
  <c r="DF112" i="126"/>
  <c r="DD112" i="126"/>
  <c r="DC112" i="126"/>
  <c r="DA112" i="126"/>
  <c r="CZ112" i="126"/>
  <c r="CX112" i="126"/>
  <c r="CW112" i="126"/>
  <c r="CU112" i="126"/>
  <c r="CP112" i="126"/>
  <c r="Z112" i="126"/>
  <c r="CR112" i="126" s="1"/>
  <c r="DP111" i="126"/>
  <c r="DK111" i="126"/>
  <c r="DJ111" i="126"/>
  <c r="DG111" i="126"/>
  <c r="DF111" i="126"/>
  <c r="DD111" i="126"/>
  <c r="DC111" i="126"/>
  <c r="DA111" i="126"/>
  <c r="CZ111" i="126"/>
  <c r="CX111" i="126"/>
  <c r="CW111" i="126"/>
  <c r="CU111" i="126"/>
  <c r="CP111" i="126"/>
  <c r="Z111" i="126"/>
  <c r="CR111" i="126" s="1"/>
  <c r="C111" i="126"/>
  <c r="DP110" i="126"/>
  <c r="DK110" i="126"/>
  <c r="DJ110" i="126"/>
  <c r="DG110" i="126"/>
  <c r="DF110" i="126"/>
  <c r="DD110" i="126"/>
  <c r="DC110" i="126"/>
  <c r="DA110" i="126"/>
  <c r="CZ110" i="126"/>
  <c r="CX110" i="126"/>
  <c r="CW110" i="126"/>
  <c r="CU110" i="126"/>
  <c r="CP110" i="126"/>
  <c r="Z110" i="126"/>
  <c r="CR110" i="126" s="1"/>
  <c r="C110" i="126"/>
  <c r="DP109" i="126"/>
  <c r="DK109" i="126"/>
  <c r="DJ109" i="126"/>
  <c r="DG109" i="126"/>
  <c r="DF109" i="126"/>
  <c r="DD109" i="126"/>
  <c r="DC109" i="126"/>
  <c r="DA109" i="126"/>
  <c r="CZ109" i="126"/>
  <c r="CX109" i="126"/>
  <c r="CW109" i="126"/>
  <c r="CU109" i="126"/>
  <c r="CP109" i="126"/>
  <c r="Z109" i="126"/>
  <c r="CR109" i="126" s="1"/>
  <c r="DP108" i="126"/>
  <c r="CX108" i="126"/>
  <c r="CW108" i="126"/>
  <c r="CU108" i="126"/>
  <c r="CP108" i="126"/>
  <c r="Z108" i="126"/>
  <c r="CR108" i="126" s="1"/>
  <c r="C108" i="126"/>
  <c r="DP107" i="126"/>
  <c r="CX107" i="126"/>
  <c r="CW107" i="126"/>
  <c r="CU107" i="126"/>
  <c r="CP107" i="126"/>
  <c r="Z107" i="126"/>
  <c r="CR107" i="126" s="1"/>
  <c r="C107" i="126"/>
  <c r="DP106" i="126"/>
  <c r="DK106" i="126"/>
  <c r="DJ106" i="126"/>
  <c r="DA106" i="126"/>
  <c r="CZ106" i="126"/>
  <c r="CX106" i="126"/>
  <c r="CW106" i="126"/>
  <c r="CU106" i="126"/>
  <c r="CP106" i="126"/>
  <c r="Z106" i="126"/>
  <c r="CR106" i="126" s="1"/>
  <c r="C106" i="126"/>
  <c r="DP105" i="126"/>
  <c r="DK105" i="126"/>
  <c r="DJ105" i="126"/>
  <c r="DA105" i="126"/>
  <c r="CZ105" i="126"/>
  <c r="CX105" i="126"/>
  <c r="CW105" i="126"/>
  <c r="CU105" i="126"/>
  <c r="CP105" i="126"/>
  <c r="Z105" i="126"/>
  <c r="CR105" i="126" s="1"/>
  <c r="DP104" i="126"/>
  <c r="DK104" i="126"/>
  <c r="DJ104" i="126"/>
  <c r="DG104" i="126"/>
  <c r="DF104" i="126"/>
  <c r="DD104" i="126"/>
  <c r="DC104" i="126"/>
  <c r="DA104" i="126"/>
  <c r="CZ104" i="126"/>
  <c r="CX104" i="126"/>
  <c r="CW104" i="126"/>
  <c r="CU104" i="126"/>
  <c r="CP104" i="126"/>
  <c r="Z104" i="126"/>
  <c r="CR104" i="126" s="1"/>
  <c r="DP103" i="126"/>
  <c r="CX103" i="126"/>
  <c r="CW103" i="126"/>
  <c r="CU103" i="126"/>
  <c r="CP103" i="126"/>
  <c r="Z103" i="126"/>
  <c r="CR103" i="126" s="1"/>
  <c r="C103" i="126"/>
  <c r="DP102" i="126"/>
  <c r="DK102" i="126"/>
  <c r="DJ102" i="126"/>
  <c r="DG102" i="126"/>
  <c r="DF102" i="126"/>
  <c r="DD102" i="126"/>
  <c r="DC102" i="126"/>
  <c r="CX102" i="126"/>
  <c r="CW102" i="126"/>
  <c r="CU102" i="126"/>
  <c r="CP102" i="126"/>
  <c r="Z102" i="126"/>
  <c r="CR102" i="126" s="1"/>
  <c r="DP101" i="126"/>
  <c r="DK101" i="126"/>
  <c r="DJ101" i="126"/>
  <c r="DG101" i="126"/>
  <c r="DF101" i="126"/>
  <c r="DD101" i="126"/>
  <c r="DC101" i="126"/>
  <c r="DA101" i="126"/>
  <c r="CZ101" i="126"/>
  <c r="CX101" i="126"/>
  <c r="CW101" i="126"/>
  <c r="CU101" i="126"/>
  <c r="CP101" i="126"/>
  <c r="Z101" i="126"/>
  <c r="CR101" i="126" s="1"/>
  <c r="DP100" i="126"/>
  <c r="DK100" i="126"/>
  <c r="DJ100" i="126"/>
  <c r="DG100" i="126"/>
  <c r="DF100" i="126"/>
  <c r="DD100" i="126"/>
  <c r="DC100" i="126"/>
  <c r="DA100" i="126"/>
  <c r="CZ100" i="126"/>
  <c r="CX100" i="126"/>
  <c r="CW100" i="126"/>
  <c r="CU100" i="126"/>
  <c r="CP100" i="126"/>
  <c r="Z100" i="126"/>
  <c r="CR100" i="126" s="1"/>
  <c r="DP99" i="126"/>
  <c r="CX99" i="126"/>
  <c r="CW99" i="126"/>
  <c r="CU99" i="126"/>
  <c r="CP99" i="126"/>
  <c r="Z99" i="126"/>
  <c r="CR99" i="126" s="1"/>
  <c r="DP98" i="126"/>
  <c r="CX98" i="126"/>
  <c r="CW98" i="126"/>
  <c r="CU98" i="126"/>
  <c r="CP98" i="126"/>
  <c r="Z98" i="126"/>
  <c r="CR98" i="126" s="1"/>
  <c r="DP97" i="126"/>
  <c r="DK97" i="126"/>
  <c r="DJ97" i="126"/>
  <c r="DG97" i="126"/>
  <c r="DF97" i="126"/>
  <c r="DD97" i="126"/>
  <c r="DC97" i="126"/>
  <c r="DA97" i="126"/>
  <c r="CZ97" i="126"/>
  <c r="CX97" i="126"/>
  <c r="CW97" i="126"/>
  <c r="CU97" i="126"/>
  <c r="CP97" i="126"/>
  <c r="Z97" i="126"/>
  <c r="CR97" i="126" s="1"/>
  <c r="DP96" i="126"/>
  <c r="DK96" i="126"/>
  <c r="DJ96" i="126"/>
  <c r="DG96" i="126"/>
  <c r="DF96" i="126"/>
  <c r="DD96" i="126"/>
  <c r="DC96" i="126"/>
  <c r="DA96" i="126"/>
  <c r="CZ96" i="126"/>
  <c r="CX96" i="126"/>
  <c r="CW96" i="126"/>
  <c r="CU96" i="126"/>
  <c r="CP96" i="126"/>
  <c r="Z96" i="126"/>
  <c r="CR96" i="126" s="1"/>
  <c r="DP95" i="126"/>
  <c r="DK95" i="126"/>
  <c r="DJ95" i="126"/>
  <c r="DG95" i="126"/>
  <c r="DF95" i="126"/>
  <c r="DD95" i="126"/>
  <c r="DC95" i="126"/>
  <c r="DA95" i="126"/>
  <c r="CZ95" i="126"/>
  <c r="CX95" i="126"/>
  <c r="CW95" i="126"/>
  <c r="CU95" i="126"/>
  <c r="CP95" i="126"/>
  <c r="Z95" i="126"/>
  <c r="CR95" i="126" s="1"/>
  <c r="DP94" i="126"/>
  <c r="DK94" i="126"/>
  <c r="DJ94" i="126"/>
  <c r="DG94" i="126"/>
  <c r="DF94" i="126"/>
  <c r="DD94" i="126"/>
  <c r="DC94" i="126"/>
  <c r="DA94" i="126"/>
  <c r="CZ94" i="126"/>
  <c r="CX94" i="126"/>
  <c r="CW94" i="126"/>
  <c r="CU94" i="126"/>
  <c r="CP94" i="126"/>
  <c r="Z94" i="126"/>
  <c r="CR94" i="126" s="1"/>
  <c r="DP93" i="126"/>
  <c r="DK93" i="126"/>
  <c r="DJ93" i="126"/>
  <c r="DG93" i="126"/>
  <c r="DF93" i="126"/>
  <c r="DD93" i="126"/>
  <c r="DC93" i="126"/>
  <c r="DA93" i="126"/>
  <c r="CZ93" i="126"/>
  <c r="CX93" i="126"/>
  <c r="CW93" i="126"/>
  <c r="CU93" i="126"/>
  <c r="CP93" i="126"/>
  <c r="Z93" i="126"/>
  <c r="CR93" i="126" s="1"/>
  <c r="DP92" i="126"/>
  <c r="DK92" i="126"/>
  <c r="DJ92" i="126"/>
  <c r="DG92" i="126"/>
  <c r="DF92" i="126"/>
  <c r="DD92" i="126"/>
  <c r="DC92" i="126"/>
  <c r="DA92" i="126"/>
  <c r="CZ92" i="126"/>
  <c r="CX92" i="126"/>
  <c r="CW92" i="126"/>
  <c r="CU92" i="126"/>
  <c r="CP92" i="126"/>
  <c r="Z92" i="126"/>
  <c r="CR92" i="126" s="1"/>
  <c r="DP91" i="126"/>
  <c r="DK91" i="126"/>
  <c r="DJ91" i="126"/>
  <c r="DG91" i="126"/>
  <c r="DF91" i="126"/>
  <c r="DD91" i="126"/>
  <c r="DC91" i="126"/>
  <c r="DA91" i="126"/>
  <c r="CZ91" i="126"/>
  <c r="CX91" i="126"/>
  <c r="CW91" i="126"/>
  <c r="CU91" i="126"/>
  <c r="CP91" i="126"/>
  <c r="Z91" i="126"/>
  <c r="CR91" i="126" s="1"/>
  <c r="DP90" i="126"/>
  <c r="DK90" i="126"/>
  <c r="DJ90" i="126"/>
  <c r="DG90" i="126"/>
  <c r="DF90" i="126"/>
  <c r="DD90" i="126"/>
  <c r="DC90" i="126"/>
  <c r="DA90" i="126"/>
  <c r="CZ90" i="126"/>
  <c r="CX90" i="126"/>
  <c r="CW90" i="126"/>
  <c r="CU90" i="126"/>
  <c r="CP90" i="126"/>
  <c r="Z90" i="126"/>
  <c r="CR90" i="126" s="1"/>
  <c r="DP89" i="126"/>
  <c r="DK89" i="126"/>
  <c r="DJ89" i="126"/>
  <c r="DG89" i="126"/>
  <c r="DF89" i="126"/>
  <c r="DD89" i="126"/>
  <c r="DC89" i="126"/>
  <c r="DA89" i="126"/>
  <c r="CZ89" i="126"/>
  <c r="CX89" i="126"/>
  <c r="CW89" i="126"/>
  <c r="CU89" i="126"/>
  <c r="CP89" i="126"/>
  <c r="Z89" i="126"/>
  <c r="CR89" i="126" s="1"/>
  <c r="DP88" i="126"/>
  <c r="DK88" i="126"/>
  <c r="DJ88" i="126"/>
  <c r="DG88" i="126"/>
  <c r="DF88" i="126"/>
  <c r="DD88" i="126"/>
  <c r="DC88" i="126"/>
  <c r="DA88" i="126"/>
  <c r="CZ88" i="126"/>
  <c r="CX88" i="126"/>
  <c r="CW88" i="126"/>
  <c r="CU88" i="126"/>
  <c r="CP88" i="126"/>
  <c r="Z88" i="126"/>
  <c r="CR88" i="126" s="1"/>
  <c r="DP87" i="126"/>
  <c r="DK87" i="126"/>
  <c r="DJ87" i="126"/>
  <c r="DG87" i="126"/>
  <c r="DF87" i="126"/>
  <c r="DD87" i="126"/>
  <c r="DC87" i="126"/>
  <c r="DA87" i="126"/>
  <c r="CZ87" i="126"/>
  <c r="CX87" i="126"/>
  <c r="CW87" i="126"/>
  <c r="CU87" i="126"/>
  <c r="CP87" i="126"/>
  <c r="Z87" i="126"/>
  <c r="CR87" i="126" s="1"/>
  <c r="DP86" i="126"/>
  <c r="DK86" i="126"/>
  <c r="DJ86" i="126"/>
  <c r="DG86" i="126"/>
  <c r="DF86" i="126"/>
  <c r="DD86" i="126"/>
  <c r="DC86" i="126"/>
  <c r="DA86" i="126"/>
  <c r="CZ86" i="126"/>
  <c r="CX86" i="126"/>
  <c r="CW86" i="126"/>
  <c r="CU86" i="126"/>
  <c r="CP86" i="126"/>
  <c r="Z86" i="126"/>
  <c r="CR86" i="126" s="1"/>
  <c r="DP85" i="126"/>
  <c r="DK85" i="126"/>
  <c r="DJ85" i="126"/>
  <c r="DG85" i="126"/>
  <c r="DF85" i="126"/>
  <c r="DD85" i="126"/>
  <c r="DC85" i="126"/>
  <c r="DA85" i="126"/>
  <c r="CZ85" i="126"/>
  <c r="CX85" i="126"/>
  <c r="CW85" i="126"/>
  <c r="CU85" i="126"/>
  <c r="CP85" i="126"/>
  <c r="Z85" i="126"/>
  <c r="CR85" i="126" s="1"/>
  <c r="DP84" i="126"/>
  <c r="DK84" i="126"/>
  <c r="DJ84" i="126"/>
  <c r="DG84" i="126"/>
  <c r="DF84" i="126"/>
  <c r="DD84" i="126"/>
  <c r="DC84" i="126"/>
  <c r="DA84" i="126"/>
  <c r="CZ84" i="126"/>
  <c r="CX84" i="126"/>
  <c r="CW84" i="126"/>
  <c r="CU84" i="126"/>
  <c r="CP84" i="126"/>
  <c r="Z84" i="126"/>
  <c r="CR84" i="126" s="1"/>
  <c r="DP83" i="126"/>
  <c r="DK83" i="126"/>
  <c r="DJ83" i="126"/>
  <c r="DG83" i="126"/>
  <c r="DF83" i="126"/>
  <c r="DD83" i="126"/>
  <c r="DC83" i="126"/>
  <c r="DA83" i="126"/>
  <c r="CZ83" i="126"/>
  <c r="CX83" i="126"/>
  <c r="CW83" i="126"/>
  <c r="CU83" i="126"/>
  <c r="CP83" i="126"/>
  <c r="Z83" i="126"/>
  <c r="CR83" i="126" s="1"/>
  <c r="DP82" i="126"/>
  <c r="DK82" i="126"/>
  <c r="DJ82" i="126"/>
  <c r="DG82" i="126"/>
  <c r="DF82" i="126"/>
  <c r="DD82" i="126"/>
  <c r="DC82" i="126"/>
  <c r="DA82" i="126"/>
  <c r="CZ82" i="126"/>
  <c r="CX82" i="126"/>
  <c r="CW82" i="126"/>
  <c r="CU82" i="126"/>
  <c r="CP82" i="126"/>
  <c r="Z82" i="126"/>
  <c r="CR82" i="126" s="1"/>
  <c r="DP81" i="126"/>
  <c r="DK81" i="126"/>
  <c r="DJ81" i="126"/>
  <c r="DG81" i="126"/>
  <c r="DF81" i="126"/>
  <c r="DD81" i="126"/>
  <c r="DC81" i="126"/>
  <c r="DA81" i="126"/>
  <c r="CZ81" i="126"/>
  <c r="CX81" i="126"/>
  <c r="CW81" i="126"/>
  <c r="CU81" i="126"/>
  <c r="CP81" i="126"/>
  <c r="Z81" i="126"/>
  <c r="CR81" i="126" s="1"/>
  <c r="DP80" i="126"/>
  <c r="DK80" i="126"/>
  <c r="DJ80" i="126"/>
  <c r="DG80" i="126"/>
  <c r="DF80" i="126"/>
  <c r="DD80" i="126"/>
  <c r="DC80" i="126"/>
  <c r="DA80" i="126"/>
  <c r="CZ80" i="126"/>
  <c r="CX80" i="126"/>
  <c r="CW80" i="126"/>
  <c r="CU80" i="126"/>
  <c r="CP80" i="126"/>
  <c r="Z80" i="126"/>
  <c r="CR80" i="126" s="1"/>
  <c r="DP79" i="126"/>
  <c r="DK79" i="126"/>
  <c r="DJ79" i="126"/>
  <c r="DG79" i="126"/>
  <c r="DF79" i="126"/>
  <c r="DD79" i="126"/>
  <c r="DC79" i="126"/>
  <c r="DA79" i="126"/>
  <c r="CZ79" i="126"/>
  <c r="CX79" i="126"/>
  <c r="CW79" i="126"/>
  <c r="CU79" i="126"/>
  <c r="CP79" i="126"/>
  <c r="Z79" i="126"/>
  <c r="CR79" i="126" s="1"/>
  <c r="DP78" i="126"/>
  <c r="DK78" i="126"/>
  <c r="DJ78" i="126"/>
  <c r="DG78" i="126"/>
  <c r="DF78" i="126"/>
  <c r="DD78" i="126"/>
  <c r="DC78" i="126"/>
  <c r="DA78" i="126"/>
  <c r="CZ78" i="126"/>
  <c r="CX78" i="126"/>
  <c r="CW78" i="126"/>
  <c r="CU78" i="126"/>
  <c r="CP78" i="126"/>
  <c r="Z78" i="126"/>
  <c r="CR78" i="126" s="1"/>
  <c r="DP77" i="126"/>
  <c r="DK77" i="126"/>
  <c r="DJ77" i="126"/>
  <c r="DG77" i="126"/>
  <c r="DF77" i="126"/>
  <c r="DD77" i="126"/>
  <c r="DC77" i="126"/>
  <c r="DA77" i="126"/>
  <c r="CZ77" i="126"/>
  <c r="CX77" i="126"/>
  <c r="CW77" i="126"/>
  <c r="CU77" i="126"/>
  <c r="CP77" i="126"/>
  <c r="Z77" i="126"/>
  <c r="CR77" i="126" s="1"/>
  <c r="DP76" i="126"/>
  <c r="DK76" i="126"/>
  <c r="DJ76" i="126"/>
  <c r="DG76" i="126"/>
  <c r="DF76" i="126"/>
  <c r="DD76" i="126"/>
  <c r="DC76" i="126"/>
  <c r="DA76" i="126"/>
  <c r="CZ76" i="126"/>
  <c r="CX76" i="126"/>
  <c r="CW76" i="126"/>
  <c r="CU76" i="126"/>
  <c r="CP76" i="126"/>
  <c r="Z76" i="126"/>
  <c r="CR76" i="126" s="1"/>
  <c r="DP75" i="126"/>
  <c r="CX75" i="126"/>
  <c r="CW75" i="126"/>
  <c r="CU75" i="126"/>
  <c r="CP75" i="126"/>
  <c r="Z75" i="126"/>
  <c r="CR75" i="126" s="1"/>
  <c r="DP74" i="126"/>
  <c r="CX74" i="126"/>
  <c r="CW74" i="126"/>
  <c r="CU74" i="126"/>
  <c r="CP74" i="126"/>
  <c r="Z74" i="126"/>
  <c r="CR74" i="126" s="1"/>
  <c r="DP73" i="126"/>
  <c r="CX73" i="126"/>
  <c r="CW73" i="126"/>
  <c r="CU73" i="126"/>
  <c r="CP73" i="126"/>
  <c r="Z73" i="126"/>
  <c r="CR73" i="126" s="1"/>
  <c r="DP72" i="126"/>
  <c r="CX72" i="126"/>
  <c r="CW72" i="126"/>
  <c r="CU72" i="126"/>
  <c r="CP72" i="126"/>
  <c r="Z72" i="126"/>
  <c r="CR72" i="126" s="1"/>
  <c r="DP71" i="126"/>
  <c r="DA71" i="126"/>
  <c r="CZ71" i="126"/>
  <c r="CX71" i="126"/>
  <c r="CW71" i="126"/>
  <c r="CU71" i="126"/>
  <c r="CR71" i="126"/>
  <c r="CP71" i="126"/>
  <c r="Z71" i="126"/>
  <c r="C71" i="126"/>
  <c r="DP70" i="126"/>
  <c r="CX70" i="126"/>
  <c r="CW70" i="126"/>
  <c r="CU70" i="126"/>
  <c r="CR70" i="126"/>
  <c r="CP70" i="126"/>
  <c r="Z70" i="126"/>
  <c r="C70" i="126"/>
  <c r="DP69" i="126"/>
  <c r="CX69" i="126"/>
  <c r="CW69" i="126"/>
  <c r="CU69" i="126"/>
  <c r="CR69" i="126"/>
  <c r="CP69" i="126"/>
  <c r="Z69" i="126"/>
  <c r="C69" i="126"/>
  <c r="DP68" i="126"/>
  <c r="DA68" i="126"/>
  <c r="CZ68" i="126"/>
  <c r="CX68" i="126"/>
  <c r="CW68" i="126"/>
  <c r="CU68" i="126"/>
  <c r="CP68" i="126"/>
  <c r="Z68" i="126"/>
  <c r="CR68" i="126" s="1"/>
  <c r="C68" i="126"/>
  <c r="DP67" i="126"/>
  <c r="DA67" i="126"/>
  <c r="CZ67" i="126"/>
  <c r="CX67" i="126"/>
  <c r="CW67" i="126"/>
  <c r="CU67" i="126"/>
  <c r="CP67" i="126"/>
  <c r="Z67" i="126"/>
  <c r="CR67" i="126" s="1"/>
  <c r="DP66" i="126"/>
  <c r="DA66" i="126"/>
  <c r="CZ66" i="126"/>
  <c r="CX66" i="126"/>
  <c r="CW66" i="126"/>
  <c r="CU66" i="126"/>
  <c r="CP66" i="126"/>
  <c r="Z66" i="126"/>
  <c r="CR66" i="126" s="1"/>
  <c r="DP65" i="126"/>
  <c r="DA65" i="126"/>
  <c r="CZ65" i="126"/>
  <c r="CX65" i="126"/>
  <c r="CW65" i="126"/>
  <c r="CU65" i="126"/>
  <c r="CP65" i="126"/>
  <c r="Z65" i="126"/>
  <c r="C65" i="126" s="1"/>
  <c r="DP64" i="126"/>
  <c r="CX64" i="126"/>
  <c r="CW64" i="126"/>
  <c r="CU64" i="126"/>
  <c r="CP64" i="126"/>
  <c r="Z64" i="126"/>
  <c r="C64" i="126" s="1"/>
  <c r="DP63" i="126"/>
  <c r="DK63" i="126"/>
  <c r="DJ63" i="126"/>
  <c r="DG63" i="126"/>
  <c r="DF63" i="126"/>
  <c r="DD63" i="126"/>
  <c r="DC63" i="126"/>
  <c r="CX63" i="126"/>
  <c r="CW63" i="126"/>
  <c r="CU63" i="126"/>
  <c r="CP63" i="126"/>
  <c r="Z63" i="126"/>
  <c r="CR63" i="126" s="1"/>
  <c r="DP62" i="126"/>
  <c r="DK62" i="126"/>
  <c r="DJ62" i="126"/>
  <c r="DG62" i="126"/>
  <c r="DF62" i="126"/>
  <c r="DD62" i="126"/>
  <c r="DC62" i="126"/>
  <c r="DA62" i="126"/>
  <c r="CZ62" i="126"/>
  <c r="CX62" i="126"/>
  <c r="CW62" i="126"/>
  <c r="CU62" i="126"/>
  <c r="CP62" i="126"/>
  <c r="Z62" i="126"/>
  <c r="CR62" i="126" s="1"/>
  <c r="DP61" i="126"/>
  <c r="DK61" i="126"/>
  <c r="DJ61" i="126"/>
  <c r="DG61" i="126"/>
  <c r="DF61" i="126"/>
  <c r="DD61" i="126"/>
  <c r="DC61" i="126"/>
  <c r="DA61" i="126"/>
  <c r="CZ61" i="126"/>
  <c r="CX61" i="126"/>
  <c r="CW61" i="126"/>
  <c r="CU61" i="126"/>
  <c r="CP61" i="126"/>
  <c r="Z61" i="126"/>
  <c r="CR61" i="126" s="1"/>
  <c r="DP60" i="126"/>
  <c r="CX60" i="126"/>
  <c r="CW60" i="126"/>
  <c r="CU60" i="126"/>
  <c r="CP60" i="126"/>
  <c r="Z60" i="126"/>
  <c r="CR60" i="126" s="1"/>
  <c r="DP59" i="126"/>
  <c r="DA59" i="126"/>
  <c r="CZ59" i="126"/>
  <c r="CX59" i="126"/>
  <c r="CW59" i="126"/>
  <c r="CU59" i="126"/>
  <c r="CP59" i="126"/>
  <c r="Z59" i="126"/>
  <c r="C59" i="126" s="1"/>
  <c r="DP58" i="126"/>
  <c r="DK58" i="126"/>
  <c r="DJ58" i="126"/>
  <c r="DG58" i="126"/>
  <c r="DF58" i="126"/>
  <c r="DD58" i="126"/>
  <c r="DC58" i="126"/>
  <c r="DA58" i="126"/>
  <c r="CZ58" i="126"/>
  <c r="CX58" i="126"/>
  <c r="CW58" i="126"/>
  <c r="CU58" i="126"/>
  <c r="CP58" i="126"/>
  <c r="Z58" i="126"/>
  <c r="C58" i="126" s="1"/>
  <c r="DP57" i="126"/>
  <c r="DK57" i="126"/>
  <c r="DJ57" i="126"/>
  <c r="DG57" i="126"/>
  <c r="DF57" i="126"/>
  <c r="DD57" i="126"/>
  <c r="DC57" i="126"/>
  <c r="DA57" i="126"/>
  <c r="CZ57" i="126"/>
  <c r="CX57" i="126"/>
  <c r="CW57" i="126"/>
  <c r="CU57" i="126"/>
  <c r="CP57" i="126"/>
  <c r="Z57" i="126"/>
  <c r="C57" i="126" s="1"/>
  <c r="DP56" i="126"/>
  <c r="DA56" i="126"/>
  <c r="CZ56" i="126"/>
  <c r="CX56" i="126"/>
  <c r="CW56" i="126"/>
  <c r="CU56" i="126"/>
  <c r="CP56" i="126"/>
  <c r="Z56" i="126"/>
  <c r="CR56" i="126" s="1"/>
  <c r="DP55" i="126"/>
  <c r="DK55" i="126"/>
  <c r="DJ55" i="126"/>
  <c r="DG55" i="126"/>
  <c r="DF55" i="126"/>
  <c r="DD55" i="126"/>
  <c r="DC55" i="126"/>
  <c r="DA55" i="126"/>
  <c r="CZ55" i="126"/>
  <c r="CX55" i="126"/>
  <c r="CW55" i="126"/>
  <c r="CU55" i="126"/>
  <c r="CP55" i="126"/>
  <c r="Z55" i="126"/>
  <c r="CR55" i="126" s="1"/>
  <c r="DP54" i="126"/>
  <c r="DK54" i="126"/>
  <c r="DJ54" i="126"/>
  <c r="DG54" i="126"/>
  <c r="DF54" i="126"/>
  <c r="DD54" i="126"/>
  <c r="DC54" i="126"/>
  <c r="DA54" i="126"/>
  <c r="CZ54" i="126"/>
  <c r="CX54" i="126"/>
  <c r="CW54" i="126"/>
  <c r="CU54" i="126"/>
  <c r="CP54" i="126"/>
  <c r="Z54" i="126"/>
  <c r="CR54" i="126" s="1"/>
  <c r="C54" i="126"/>
  <c r="DP53" i="126"/>
  <c r="DA53" i="126"/>
  <c r="CZ53" i="126"/>
  <c r="CX53" i="126"/>
  <c r="CW53" i="126"/>
  <c r="CU53" i="126"/>
  <c r="CR53" i="126"/>
  <c r="CP53" i="126"/>
  <c r="Z53" i="126"/>
  <c r="C53" i="126" s="1"/>
  <c r="DP52" i="126"/>
  <c r="DK52" i="126"/>
  <c r="DJ52" i="126"/>
  <c r="DG52" i="126"/>
  <c r="DF52" i="126"/>
  <c r="DD52" i="126"/>
  <c r="DC52" i="126"/>
  <c r="DA52" i="126"/>
  <c r="CZ52" i="126"/>
  <c r="CX52" i="126"/>
  <c r="CW52" i="126"/>
  <c r="CU52" i="126"/>
  <c r="CP52" i="126"/>
  <c r="Z52" i="126"/>
  <c r="C52" i="126" s="1"/>
  <c r="DP51" i="126"/>
  <c r="DK51" i="126"/>
  <c r="DJ51" i="126"/>
  <c r="DG51" i="126"/>
  <c r="DF51" i="126"/>
  <c r="DD51" i="126"/>
  <c r="DC51" i="126"/>
  <c r="DA51" i="126"/>
  <c r="CZ51" i="126"/>
  <c r="CX51" i="126"/>
  <c r="CW51" i="126"/>
  <c r="CU51" i="126"/>
  <c r="CR51" i="126"/>
  <c r="CP51" i="126"/>
  <c r="Z51" i="126"/>
  <c r="C51" i="126" s="1"/>
  <c r="DP50" i="126"/>
  <c r="CX50" i="126"/>
  <c r="CW50" i="126"/>
  <c r="CU50" i="126"/>
  <c r="CR50" i="126"/>
  <c r="CP50" i="126"/>
  <c r="Z50" i="126"/>
  <c r="C50" i="126" s="1"/>
  <c r="DP49" i="126"/>
  <c r="CX49" i="126"/>
  <c r="CW49" i="126"/>
  <c r="CU49" i="126"/>
  <c r="CP49" i="126"/>
  <c r="Z49" i="126"/>
  <c r="C49" i="126" s="1"/>
  <c r="DP48" i="126"/>
  <c r="DK48" i="126"/>
  <c r="DJ48" i="126"/>
  <c r="DG48" i="126"/>
  <c r="DF48" i="126"/>
  <c r="DD48" i="126"/>
  <c r="DC48" i="126"/>
  <c r="DA48" i="126"/>
  <c r="CZ48" i="126"/>
  <c r="CX48" i="126"/>
  <c r="CW48" i="126"/>
  <c r="CU48" i="126"/>
  <c r="CP48" i="126"/>
  <c r="Z48" i="126"/>
  <c r="C48" i="126" s="1"/>
  <c r="DP47" i="126"/>
  <c r="DK47" i="126"/>
  <c r="DJ47" i="126"/>
  <c r="DG47" i="126"/>
  <c r="DF47" i="126"/>
  <c r="DD47" i="126"/>
  <c r="DC47" i="126"/>
  <c r="DA47" i="126"/>
  <c r="CZ47" i="126"/>
  <c r="CU47" i="126"/>
  <c r="CP47" i="126"/>
  <c r="Z47" i="126"/>
  <c r="CR47" i="126" s="1"/>
  <c r="DP46" i="126"/>
  <c r="DK46" i="126"/>
  <c r="DJ46" i="126"/>
  <c r="DG46" i="126"/>
  <c r="DF46" i="126"/>
  <c r="DD46" i="126"/>
  <c r="DC46" i="126"/>
  <c r="DA46" i="126"/>
  <c r="CZ46" i="126"/>
  <c r="CX46" i="126"/>
  <c r="CW46" i="126"/>
  <c r="CU46" i="126"/>
  <c r="CP46" i="126"/>
  <c r="Z46" i="126"/>
  <c r="CR46" i="126" s="1"/>
  <c r="C46" i="126"/>
  <c r="DP45" i="126"/>
  <c r="CX45" i="126"/>
  <c r="CW45" i="126"/>
  <c r="CU45" i="126"/>
  <c r="CP45" i="126"/>
  <c r="Z45" i="126"/>
  <c r="CR45" i="126" s="1"/>
  <c r="C45" i="126"/>
  <c r="DP44" i="126"/>
  <c r="DK44" i="126"/>
  <c r="DJ44" i="126"/>
  <c r="DG44" i="126"/>
  <c r="DF44" i="126"/>
  <c r="DD44" i="126"/>
  <c r="DC44" i="126"/>
  <c r="DA44" i="126"/>
  <c r="CZ44" i="126"/>
  <c r="CX44" i="126"/>
  <c r="CW44" i="126"/>
  <c r="CU44" i="126"/>
  <c r="CP44" i="126"/>
  <c r="Z44" i="126"/>
  <c r="CR44" i="126" s="1"/>
  <c r="DP43" i="126"/>
  <c r="DK43" i="126"/>
  <c r="DJ43" i="126"/>
  <c r="DG43" i="126"/>
  <c r="DF43" i="126"/>
  <c r="DD43" i="126"/>
  <c r="DC43" i="126"/>
  <c r="DA43" i="126"/>
  <c r="CZ43" i="126"/>
  <c r="CX43" i="126"/>
  <c r="CW43" i="126"/>
  <c r="CU43" i="126"/>
  <c r="CP43" i="126"/>
  <c r="Z43" i="126"/>
  <c r="CR43" i="126" s="1"/>
  <c r="C43" i="126"/>
  <c r="DP42" i="126"/>
  <c r="DK42" i="126"/>
  <c r="DJ42" i="126"/>
  <c r="DG42" i="126"/>
  <c r="DF42" i="126"/>
  <c r="DD42" i="126"/>
  <c r="DC42" i="126"/>
  <c r="DA42" i="126"/>
  <c r="CZ42" i="126"/>
  <c r="CX42" i="126"/>
  <c r="CW42" i="126"/>
  <c r="CU42" i="126"/>
  <c r="CP42" i="126"/>
  <c r="Z42" i="126"/>
  <c r="CR42" i="126" s="1"/>
  <c r="DP41" i="126"/>
  <c r="DK41" i="126"/>
  <c r="DJ41" i="126"/>
  <c r="DG41" i="126"/>
  <c r="DF41" i="126"/>
  <c r="DD41" i="126"/>
  <c r="DC41" i="126"/>
  <c r="DA41" i="126"/>
  <c r="CZ41" i="126"/>
  <c r="CX41" i="126"/>
  <c r="CW41" i="126"/>
  <c r="CU41" i="126"/>
  <c r="CP41" i="126"/>
  <c r="Z41" i="126"/>
  <c r="CR41" i="126" s="1"/>
  <c r="DP40" i="126"/>
  <c r="DA40" i="126"/>
  <c r="CZ40" i="126"/>
  <c r="CX40" i="126"/>
  <c r="CW40" i="126"/>
  <c r="CU40" i="126"/>
  <c r="CR40" i="126"/>
  <c r="CP40" i="126"/>
  <c r="Z40" i="126"/>
  <c r="DP39" i="126"/>
  <c r="DK39" i="126"/>
  <c r="DJ39" i="126"/>
  <c r="DD39" i="126"/>
  <c r="DC39" i="126"/>
  <c r="DA39" i="126"/>
  <c r="CZ39" i="126"/>
  <c r="CX39" i="126"/>
  <c r="CW39" i="126"/>
  <c r="CU39" i="126"/>
  <c r="CP39" i="126"/>
  <c r="Z39" i="126"/>
  <c r="CR39" i="126" s="1"/>
  <c r="C39" i="126"/>
  <c r="DP38" i="126"/>
  <c r="DK38" i="126"/>
  <c r="DJ38" i="126"/>
  <c r="DG38" i="126"/>
  <c r="DF38" i="126"/>
  <c r="DD38" i="126"/>
  <c r="DC38" i="126"/>
  <c r="DA38" i="126"/>
  <c r="CZ38" i="126"/>
  <c r="CX38" i="126"/>
  <c r="CW38" i="126"/>
  <c r="CU38" i="126"/>
  <c r="CP38" i="126"/>
  <c r="Z38" i="126"/>
  <c r="CR38" i="126" s="1"/>
  <c r="DP37" i="126"/>
  <c r="DK37" i="126"/>
  <c r="DJ37" i="126"/>
  <c r="DG37" i="126"/>
  <c r="DF37" i="126"/>
  <c r="DD37" i="126"/>
  <c r="DC37" i="126"/>
  <c r="DA37" i="126"/>
  <c r="CZ37" i="126"/>
  <c r="CX37" i="126"/>
  <c r="CW37" i="126"/>
  <c r="CU37" i="126"/>
  <c r="CP37" i="126"/>
  <c r="Z37" i="126"/>
  <c r="CR37" i="126" s="1"/>
  <c r="C37" i="126"/>
  <c r="DP36" i="126"/>
  <c r="DK36" i="126"/>
  <c r="DJ36" i="126"/>
  <c r="DG36" i="126"/>
  <c r="DF36" i="126"/>
  <c r="DD36" i="126"/>
  <c r="DC36" i="126"/>
  <c r="DA36" i="126"/>
  <c r="CZ36" i="126"/>
  <c r="CX36" i="126"/>
  <c r="CW36" i="126"/>
  <c r="CU36" i="126"/>
  <c r="CP36" i="126"/>
  <c r="Z36" i="126"/>
  <c r="CR36" i="126" s="1"/>
  <c r="C36" i="126"/>
  <c r="DP35" i="126"/>
  <c r="DK35" i="126"/>
  <c r="DJ35" i="126"/>
  <c r="DG35" i="126"/>
  <c r="DF35" i="126"/>
  <c r="DD35" i="126"/>
  <c r="DC35" i="126"/>
  <c r="DA35" i="126"/>
  <c r="CZ35" i="126"/>
  <c r="CX35" i="126"/>
  <c r="CW35" i="126"/>
  <c r="CU35" i="126"/>
  <c r="CP35" i="126"/>
  <c r="Z35" i="126"/>
  <c r="CR35" i="126" s="1"/>
  <c r="C35" i="126"/>
  <c r="DP34" i="126"/>
  <c r="CX34" i="126"/>
  <c r="CW34" i="126"/>
  <c r="CU34" i="126"/>
  <c r="CP34" i="126"/>
  <c r="Z34" i="126"/>
  <c r="CR34" i="126" s="1"/>
  <c r="DP33" i="126"/>
  <c r="DK33" i="126"/>
  <c r="DJ33" i="126"/>
  <c r="DG33" i="126"/>
  <c r="DF33" i="126"/>
  <c r="DD33" i="126"/>
  <c r="DC33" i="126"/>
  <c r="DA33" i="126"/>
  <c r="CZ33" i="126"/>
  <c r="CX33" i="126"/>
  <c r="CW33" i="126"/>
  <c r="CU33" i="126"/>
  <c r="CP33" i="126"/>
  <c r="Z33" i="126"/>
  <c r="CR33" i="126" s="1"/>
  <c r="DP32" i="126"/>
  <c r="DK32" i="126"/>
  <c r="DJ32" i="126"/>
  <c r="DG32" i="126"/>
  <c r="DF32" i="126"/>
  <c r="DD32" i="126"/>
  <c r="DC32" i="126"/>
  <c r="DA32" i="126"/>
  <c r="CZ32" i="126"/>
  <c r="CX32" i="126"/>
  <c r="CW32" i="126"/>
  <c r="CU32" i="126"/>
  <c r="CP32" i="126"/>
  <c r="Z32" i="126"/>
  <c r="CR32" i="126" s="1"/>
  <c r="DP31" i="126"/>
  <c r="DK31" i="126"/>
  <c r="DJ31" i="126"/>
  <c r="DG31" i="126"/>
  <c r="DF31" i="126"/>
  <c r="DD31" i="126"/>
  <c r="DC31" i="126"/>
  <c r="DA31" i="126"/>
  <c r="CZ31" i="126"/>
  <c r="CX31" i="126"/>
  <c r="CW31" i="126"/>
  <c r="CU31" i="126"/>
  <c r="CP31" i="126"/>
  <c r="Z31" i="126"/>
  <c r="CR31" i="126" s="1"/>
  <c r="C31" i="126"/>
  <c r="DP30" i="126"/>
  <c r="DK30" i="126"/>
  <c r="DJ30" i="126"/>
  <c r="DG30" i="126"/>
  <c r="DF30" i="126"/>
  <c r="DD30" i="126"/>
  <c r="DC30" i="126"/>
  <c r="DA30" i="126"/>
  <c r="CZ30" i="126"/>
  <c r="CX30" i="126"/>
  <c r="CW30" i="126"/>
  <c r="CU30" i="126"/>
  <c r="CP30" i="126"/>
  <c r="Z30" i="126"/>
  <c r="CR30" i="126" s="1"/>
  <c r="C30" i="126"/>
  <c r="DP29" i="126"/>
  <c r="CU29" i="126"/>
  <c r="CR29" i="126"/>
  <c r="CP29" i="126"/>
  <c r="Z29" i="126"/>
  <c r="C29" i="126" s="1"/>
  <c r="DP28" i="126"/>
  <c r="DK28" i="126"/>
  <c r="DJ28" i="126"/>
  <c r="DG28" i="126"/>
  <c r="DF28" i="126"/>
  <c r="DD28" i="126"/>
  <c r="DC28" i="126"/>
  <c r="DA28" i="126"/>
  <c r="CZ28" i="126"/>
  <c r="CX28" i="126"/>
  <c r="CW28" i="126"/>
  <c r="CU28" i="126"/>
  <c r="CP28" i="126"/>
  <c r="Z28" i="126"/>
  <c r="C28" i="126" s="1"/>
  <c r="DP27" i="126"/>
  <c r="DK27" i="126"/>
  <c r="DJ27" i="126"/>
  <c r="DG27" i="126"/>
  <c r="DF27" i="126"/>
  <c r="DD27" i="126"/>
  <c r="DC27" i="126"/>
  <c r="DA27" i="126"/>
  <c r="CZ27" i="126"/>
  <c r="CX27" i="126"/>
  <c r="CW27" i="126"/>
  <c r="CU27" i="126"/>
  <c r="CR27" i="126"/>
  <c r="CP27" i="126"/>
  <c r="Z27" i="126"/>
  <c r="C27" i="126" s="1"/>
  <c r="DP26" i="126"/>
  <c r="DK26" i="126"/>
  <c r="DJ26" i="126"/>
  <c r="DG26" i="126"/>
  <c r="DF26" i="126"/>
  <c r="DD26" i="126"/>
  <c r="DC26" i="126"/>
  <c r="DA26" i="126"/>
  <c r="CZ26" i="126"/>
  <c r="CX26" i="126"/>
  <c r="CW26" i="126"/>
  <c r="CU26" i="126"/>
  <c r="CP26" i="126"/>
  <c r="Z26" i="126"/>
  <c r="C26" i="126" s="1"/>
  <c r="DP25" i="126"/>
  <c r="DK25" i="126"/>
  <c r="DJ25" i="126"/>
  <c r="DG25" i="126"/>
  <c r="DF25" i="126"/>
  <c r="DD25" i="126"/>
  <c r="DC25" i="126"/>
  <c r="DA25" i="126"/>
  <c r="CZ25" i="126"/>
  <c r="CX25" i="126"/>
  <c r="CW25" i="126"/>
  <c r="CU25" i="126"/>
  <c r="CP25" i="126"/>
  <c r="Z25" i="126"/>
  <c r="C25" i="126" s="1"/>
  <c r="DP24" i="126"/>
  <c r="DK24" i="126"/>
  <c r="DJ24" i="126"/>
  <c r="DG24" i="126"/>
  <c r="DF24" i="126"/>
  <c r="DD24" i="126"/>
  <c r="DC24" i="126"/>
  <c r="DA24" i="126"/>
  <c r="CZ24" i="126"/>
  <c r="CX24" i="126"/>
  <c r="CW24" i="126"/>
  <c r="CU24" i="126"/>
  <c r="CP24" i="126"/>
  <c r="Z24" i="126"/>
  <c r="C24" i="126" s="1"/>
  <c r="DP23" i="126"/>
  <c r="DK23" i="126"/>
  <c r="DJ23" i="126"/>
  <c r="DG23" i="126"/>
  <c r="DF23" i="126"/>
  <c r="DD23" i="126"/>
  <c r="DC23" i="126"/>
  <c r="DA23" i="126"/>
  <c r="CZ23" i="126"/>
  <c r="CX23" i="126"/>
  <c r="CW23" i="126"/>
  <c r="CU23" i="126"/>
  <c r="CP23" i="126"/>
  <c r="Z23" i="126"/>
  <c r="C23" i="126" s="1"/>
  <c r="DP22" i="126"/>
  <c r="DK22" i="126"/>
  <c r="DJ22" i="126"/>
  <c r="DG22" i="126"/>
  <c r="DF22" i="126"/>
  <c r="DD22" i="126"/>
  <c r="DC22" i="126"/>
  <c r="DA22" i="126"/>
  <c r="CZ22" i="126"/>
  <c r="CX22" i="126"/>
  <c r="CW22" i="126"/>
  <c r="CU22" i="126"/>
  <c r="CP22" i="126"/>
  <c r="Z22" i="126"/>
  <c r="C22" i="126" s="1"/>
  <c r="DP21" i="126"/>
  <c r="DK21" i="126"/>
  <c r="DJ21" i="126"/>
  <c r="DG21" i="126"/>
  <c r="DF21" i="126"/>
  <c r="DD21" i="126"/>
  <c r="DC21" i="126"/>
  <c r="DA21" i="126"/>
  <c r="CZ21" i="126"/>
  <c r="CX21" i="126"/>
  <c r="CW21" i="126"/>
  <c r="CU21" i="126"/>
  <c r="CP21" i="126"/>
  <c r="Z21" i="126"/>
  <c r="C21" i="126" s="1"/>
  <c r="DP20" i="126"/>
  <c r="DK20" i="126"/>
  <c r="DJ20" i="126"/>
  <c r="DG20" i="126"/>
  <c r="DF20" i="126"/>
  <c r="DD20" i="126"/>
  <c r="DC20" i="126"/>
  <c r="DA20" i="126"/>
  <c r="CZ20" i="126"/>
  <c r="CX20" i="126"/>
  <c r="CW20" i="126"/>
  <c r="CU20" i="126"/>
  <c r="CP20" i="126"/>
  <c r="Z20" i="126"/>
  <c r="C20" i="126" s="1"/>
  <c r="DP19" i="126"/>
  <c r="DK19" i="126"/>
  <c r="DJ19" i="126"/>
  <c r="DG19" i="126"/>
  <c r="DF19" i="126"/>
  <c r="DD19" i="126"/>
  <c r="DC19" i="126"/>
  <c r="DA19" i="126"/>
  <c r="CZ19" i="126"/>
  <c r="CX19" i="126"/>
  <c r="CW19" i="126"/>
  <c r="CU19" i="126"/>
  <c r="CR19" i="126"/>
  <c r="CP19" i="126"/>
  <c r="Z19" i="126"/>
  <c r="C19" i="126" s="1"/>
  <c r="DP18" i="126"/>
  <c r="DK18" i="126"/>
  <c r="DJ18" i="126"/>
  <c r="DG18" i="126"/>
  <c r="DF18" i="126"/>
  <c r="DD18" i="126"/>
  <c r="DC18" i="126"/>
  <c r="DA18" i="126"/>
  <c r="CZ18" i="126"/>
  <c r="CX18" i="126"/>
  <c r="CW18" i="126"/>
  <c r="CU18" i="126"/>
  <c r="CP18" i="126"/>
  <c r="Z18" i="126"/>
  <c r="C18" i="126" s="1"/>
  <c r="DP17" i="126"/>
  <c r="CX17" i="126"/>
  <c r="CW17" i="126"/>
  <c r="CU17" i="126"/>
  <c r="CP17" i="126"/>
  <c r="Z17" i="126"/>
  <c r="C17" i="126" s="1"/>
  <c r="DP16" i="126"/>
  <c r="DK16" i="126"/>
  <c r="DJ16" i="126"/>
  <c r="DG16" i="126"/>
  <c r="DF16" i="126"/>
  <c r="DD16" i="126"/>
  <c r="DC16" i="126"/>
  <c r="DA16" i="126"/>
  <c r="CZ16" i="126"/>
  <c r="CX16" i="126"/>
  <c r="CW16" i="126"/>
  <c r="CU16" i="126"/>
  <c r="CP16" i="126"/>
  <c r="Z16" i="126"/>
  <c r="C16" i="126" s="1"/>
  <c r="DP15" i="126"/>
  <c r="DK15" i="126"/>
  <c r="DJ15" i="126"/>
  <c r="DG15" i="126"/>
  <c r="DF15" i="126"/>
  <c r="DD15" i="126"/>
  <c r="DC15" i="126"/>
  <c r="DA15" i="126"/>
  <c r="CZ15" i="126"/>
  <c r="CX15" i="126"/>
  <c r="CW15" i="126"/>
  <c r="CU15" i="126"/>
  <c r="CP15" i="126"/>
  <c r="Z15" i="126"/>
  <c r="C15" i="126" s="1"/>
  <c r="DP14" i="126"/>
  <c r="DK14" i="126"/>
  <c r="DJ14" i="126"/>
  <c r="DG14" i="126"/>
  <c r="DF14" i="126"/>
  <c r="DD14" i="126"/>
  <c r="DC14" i="126"/>
  <c r="DA14" i="126"/>
  <c r="CZ14" i="126"/>
  <c r="CX14" i="126"/>
  <c r="CW14" i="126"/>
  <c r="CU14" i="126"/>
  <c r="CP14" i="126"/>
  <c r="Z14" i="126"/>
  <c r="C14" i="126" s="1"/>
  <c r="DP13" i="126"/>
  <c r="DK13" i="126"/>
  <c r="DJ13" i="126"/>
  <c r="DG13" i="126"/>
  <c r="DF13" i="126"/>
  <c r="DD13" i="126"/>
  <c r="DC13" i="126"/>
  <c r="DA13" i="126"/>
  <c r="CZ13" i="126"/>
  <c r="CX13" i="126"/>
  <c r="CW13" i="126"/>
  <c r="CU13" i="126"/>
  <c r="CR13" i="126"/>
  <c r="CP13" i="126"/>
  <c r="Z13" i="126"/>
  <c r="C13" i="126" s="1"/>
  <c r="DP12" i="126"/>
  <c r="DK12" i="126"/>
  <c r="DJ12" i="126"/>
  <c r="DG12" i="126"/>
  <c r="DF12" i="126"/>
  <c r="CU12" i="126"/>
  <c r="CP12" i="126"/>
  <c r="Z12" i="126"/>
  <c r="CR12" i="126" s="1"/>
  <c r="C12" i="126"/>
  <c r="DP11" i="126"/>
  <c r="CU11" i="126"/>
  <c r="CP11" i="126"/>
  <c r="Z11" i="126"/>
  <c r="C11" i="126" s="1"/>
  <c r="DP10" i="126"/>
  <c r="DK10" i="126"/>
  <c r="DJ10" i="126"/>
  <c r="DG10" i="126"/>
  <c r="DF10" i="126"/>
  <c r="DD10" i="126"/>
  <c r="DC10" i="126"/>
  <c r="DA10" i="126"/>
  <c r="CZ10" i="126"/>
  <c r="CX10" i="126"/>
  <c r="CW10" i="126"/>
  <c r="CU10" i="126"/>
  <c r="CP10" i="126"/>
  <c r="Z10" i="126"/>
  <c r="C10" i="126" s="1"/>
  <c r="DP9" i="126"/>
  <c r="DK9" i="126"/>
  <c r="DJ9" i="126"/>
  <c r="DG9" i="126"/>
  <c r="DF9" i="126"/>
  <c r="DD9" i="126"/>
  <c r="DC9" i="126"/>
  <c r="DA9" i="126"/>
  <c r="CZ9" i="126"/>
  <c r="CX9" i="126"/>
  <c r="CW9" i="126"/>
  <c r="CU9" i="126"/>
  <c r="CP9" i="126"/>
  <c r="Z9" i="126"/>
  <c r="C9" i="126" s="1"/>
  <c r="DP8" i="126"/>
  <c r="DK8" i="126"/>
  <c r="DJ8" i="126"/>
  <c r="DG8" i="126"/>
  <c r="DF8" i="126"/>
  <c r="DD8" i="126"/>
  <c r="DC8" i="126"/>
  <c r="DA8" i="126"/>
  <c r="CZ8" i="126"/>
  <c r="CX8" i="126"/>
  <c r="CW8" i="126"/>
  <c r="CU8" i="126"/>
  <c r="CP8" i="126"/>
  <c r="Z8" i="126"/>
  <c r="C8" i="126" s="1"/>
  <c r="DP7" i="126"/>
  <c r="DK7" i="126"/>
  <c r="DJ7" i="126"/>
  <c r="DG7" i="126"/>
  <c r="DF7" i="126"/>
  <c r="DD7" i="126"/>
  <c r="DC7" i="126"/>
  <c r="DA7" i="126"/>
  <c r="CZ7" i="126"/>
  <c r="CX7" i="126"/>
  <c r="CW7" i="126"/>
  <c r="CU7" i="126"/>
  <c r="CP7" i="126"/>
  <c r="Z7" i="126"/>
  <c r="C7" i="126" s="1"/>
  <c r="DP6" i="126"/>
  <c r="DK6" i="126"/>
  <c r="DJ6" i="126"/>
  <c r="DG6" i="126"/>
  <c r="DF6" i="126"/>
  <c r="DD6" i="126"/>
  <c r="DC6" i="126"/>
  <c r="DA6" i="126"/>
  <c r="CZ6" i="126"/>
  <c r="CX6" i="126"/>
  <c r="CW6" i="126"/>
  <c r="CU6" i="126"/>
  <c r="CP6" i="126"/>
  <c r="Z6" i="126"/>
  <c r="C6" i="126" s="1"/>
  <c r="DP5" i="126"/>
  <c r="DK5" i="126"/>
  <c r="DJ5" i="126"/>
  <c r="DG5" i="126"/>
  <c r="DF5" i="126"/>
  <c r="DD5" i="126"/>
  <c r="DC5" i="126"/>
  <c r="DA5" i="126"/>
  <c r="CZ5" i="126"/>
  <c r="CU5" i="126"/>
  <c r="CP5" i="126"/>
  <c r="Z5" i="126"/>
  <c r="CR5" i="126" s="1"/>
  <c r="DA5" i="125"/>
  <c r="CR20" i="126" l="1"/>
  <c r="C47" i="126"/>
  <c r="C104" i="126"/>
  <c r="C112" i="126"/>
  <c r="C123" i="126"/>
  <c r="C132" i="126"/>
  <c r="CO65" i="125"/>
  <c r="O149" i="126"/>
  <c r="CR28" i="126"/>
  <c r="C32" i="126"/>
  <c r="C38" i="126"/>
  <c r="C44" i="126"/>
  <c r="CR52" i="126"/>
  <c r="C109" i="126"/>
  <c r="C115" i="126"/>
  <c r="C129" i="126"/>
  <c r="CR11" i="126"/>
  <c r="CR49" i="126"/>
  <c r="CR21" i="126"/>
  <c r="CR48" i="126"/>
  <c r="C105" i="126"/>
  <c r="C113" i="126"/>
  <c r="C124" i="126"/>
  <c r="C133" i="126"/>
  <c r="C67" i="126"/>
  <c r="C117" i="126"/>
  <c r="C125" i="126"/>
  <c r="CR10" i="126"/>
  <c r="CR9" i="126"/>
  <c r="CR16" i="126"/>
  <c r="CR24" i="126"/>
  <c r="CR15" i="126"/>
  <c r="CR23" i="126"/>
  <c r="C121" i="126"/>
  <c r="O150" i="126"/>
  <c r="CR18" i="126"/>
  <c r="CR26" i="126"/>
  <c r="CR57" i="126"/>
  <c r="CR64" i="126"/>
  <c r="CR65" i="126"/>
  <c r="CR17" i="126"/>
  <c r="CR25" i="126"/>
  <c r="CR8" i="126"/>
  <c r="CR7" i="126"/>
  <c r="CR6" i="126"/>
  <c r="CR14" i="126"/>
  <c r="CR22" i="126"/>
  <c r="C34" i="126"/>
  <c r="C42" i="126"/>
  <c r="C56" i="126"/>
  <c r="CR58" i="126"/>
  <c r="CR59" i="126"/>
  <c r="C5" i="126"/>
  <c r="C33" i="126"/>
  <c r="C41" i="126"/>
  <c r="C55" i="126"/>
  <c r="C119" i="126"/>
  <c r="C60" i="126"/>
  <c r="C61" i="126"/>
  <c r="C62" i="126"/>
  <c r="C63" i="126"/>
  <c r="C66" i="126"/>
  <c r="C72" i="126"/>
  <c r="C73" i="126"/>
  <c r="C74" i="126"/>
  <c r="C75" i="126"/>
  <c r="C76" i="126"/>
  <c r="C77" i="126"/>
  <c r="C78" i="126"/>
  <c r="C79" i="126"/>
  <c r="C80" i="126"/>
  <c r="C81" i="126"/>
  <c r="C82" i="126"/>
  <c r="C83" i="126"/>
  <c r="C84" i="126"/>
  <c r="C85" i="126"/>
  <c r="C86" i="126"/>
  <c r="C87" i="126"/>
  <c r="C88" i="126"/>
  <c r="C89" i="126"/>
  <c r="C90" i="126"/>
  <c r="C91" i="126"/>
  <c r="C92" i="126"/>
  <c r="C93" i="126"/>
  <c r="C94" i="126"/>
  <c r="C95" i="126"/>
  <c r="C96" i="126"/>
  <c r="C97" i="126"/>
  <c r="C98" i="126"/>
  <c r="C99" i="126"/>
  <c r="C100" i="126"/>
  <c r="C101" i="126"/>
  <c r="C102" i="126"/>
  <c r="CP143" i="125"/>
  <c r="C143" i="125"/>
  <c r="Z135" i="125"/>
  <c r="CR135" i="125" s="1"/>
  <c r="DS139" i="125"/>
  <c r="CS139" i="125"/>
  <c r="CO139" i="125" s="1"/>
  <c r="CP139" i="125"/>
  <c r="Z139" i="125"/>
  <c r="CR139" i="125" s="1"/>
  <c r="N157" i="125"/>
  <c r="M157" i="125"/>
  <c r="L157" i="125"/>
  <c r="K157" i="125"/>
  <c r="J157" i="125"/>
  <c r="I157" i="125"/>
  <c r="H157" i="125"/>
  <c r="G157" i="125"/>
  <c r="F157" i="125"/>
  <c r="E157" i="125"/>
  <c r="D157" i="125"/>
  <c r="B157" i="125"/>
  <c r="A157" i="125"/>
  <c r="N156" i="125"/>
  <c r="M156" i="125"/>
  <c r="L156" i="125"/>
  <c r="K156" i="125"/>
  <c r="J156" i="125"/>
  <c r="I156" i="125"/>
  <c r="H156" i="125"/>
  <c r="G156" i="125"/>
  <c r="F156" i="125"/>
  <c r="E156" i="125"/>
  <c r="D156" i="125"/>
  <c r="B156" i="125"/>
  <c r="A156" i="125"/>
  <c r="T155" i="125"/>
  <c r="DS154" i="125"/>
  <c r="CP154" i="125"/>
  <c r="C154" i="125"/>
  <c r="DS153" i="125"/>
  <c r="CP153" i="125"/>
  <c r="C153" i="125"/>
  <c r="DS152" i="125"/>
  <c r="CP152" i="125"/>
  <c r="C152" i="125"/>
  <c r="DS151" i="125"/>
  <c r="CP151" i="125"/>
  <c r="C151" i="125"/>
  <c r="DS150" i="125"/>
  <c r="CP150" i="125"/>
  <c r="C150" i="125"/>
  <c r="DS149" i="125"/>
  <c r="CP149" i="125"/>
  <c r="C149" i="125"/>
  <c r="DS148" i="125"/>
  <c r="CP148" i="125"/>
  <c r="C148" i="125"/>
  <c r="DS147" i="125"/>
  <c r="CP147" i="125"/>
  <c r="C147" i="125"/>
  <c r="DS146" i="125"/>
  <c r="CP146" i="125"/>
  <c r="C146" i="125"/>
  <c r="DS145" i="125"/>
  <c r="CP145" i="125"/>
  <c r="C145" i="125"/>
  <c r="CP144" i="125"/>
  <c r="C144" i="125"/>
  <c r="DS142" i="125"/>
  <c r="DN142" i="125"/>
  <c r="DM142" i="125"/>
  <c r="DJ142" i="125"/>
  <c r="DI142" i="125"/>
  <c r="DG142" i="125"/>
  <c r="DF142" i="125"/>
  <c r="DD142" i="125"/>
  <c r="DC142" i="125"/>
  <c r="DA142" i="125"/>
  <c r="CZ142" i="125"/>
  <c r="CS142" i="125"/>
  <c r="CO142" i="125" s="1"/>
  <c r="CP142" i="125"/>
  <c r="Z142" i="125"/>
  <c r="CR142" i="125" s="1"/>
  <c r="DS141" i="125"/>
  <c r="DN141" i="125"/>
  <c r="DM141" i="125"/>
  <c r="DJ141" i="125"/>
  <c r="DI141" i="125"/>
  <c r="DG141" i="125"/>
  <c r="DF141" i="125"/>
  <c r="DD141" i="125"/>
  <c r="DC141" i="125"/>
  <c r="DA141" i="125"/>
  <c r="CZ141" i="125"/>
  <c r="CS141" i="125"/>
  <c r="CO141" i="125" s="1"/>
  <c r="CP141" i="125"/>
  <c r="Z141" i="125"/>
  <c r="CR141" i="125" s="1"/>
  <c r="DS140" i="125"/>
  <c r="DN140" i="125"/>
  <c r="DM140" i="125"/>
  <c r="DJ140" i="125"/>
  <c r="DI140" i="125"/>
  <c r="DG140" i="125"/>
  <c r="DF140" i="125"/>
  <c r="DD140" i="125"/>
  <c r="DC140" i="125"/>
  <c r="DA140" i="125"/>
  <c r="CZ140" i="125"/>
  <c r="CS140" i="125"/>
  <c r="CO140" i="125" s="1"/>
  <c r="CP140" i="125"/>
  <c r="Z140" i="125"/>
  <c r="CR140" i="125" s="1"/>
  <c r="DS135" i="125"/>
  <c r="CS135" i="125"/>
  <c r="CO135" i="125" s="1"/>
  <c r="CP135" i="125"/>
  <c r="DS138" i="125"/>
  <c r="DN138" i="125"/>
  <c r="DM138" i="125"/>
  <c r="DJ138" i="125"/>
  <c r="DI138" i="125"/>
  <c r="DG138" i="125"/>
  <c r="DF138" i="125"/>
  <c r="DD138" i="125"/>
  <c r="DC138" i="125"/>
  <c r="DA138" i="125"/>
  <c r="CZ138" i="125"/>
  <c r="CS138" i="125"/>
  <c r="CO138" i="125" s="1"/>
  <c r="CP138" i="125"/>
  <c r="Z138" i="125"/>
  <c r="CR138" i="125" s="1"/>
  <c r="DS137" i="125"/>
  <c r="CS137" i="125"/>
  <c r="CO137" i="125" s="1"/>
  <c r="CP137" i="125"/>
  <c r="Z137" i="125"/>
  <c r="CR137" i="125" s="1"/>
  <c r="DS136" i="125"/>
  <c r="DN136" i="125"/>
  <c r="DM136" i="125"/>
  <c r="DJ136" i="125"/>
  <c r="DI136" i="125"/>
  <c r="DG136" i="125"/>
  <c r="DF136" i="125"/>
  <c r="DD136" i="125"/>
  <c r="DC136" i="125"/>
  <c r="DA136" i="125"/>
  <c r="CZ136" i="125"/>
  <c r="CS136" i="125"/>
  <c r="CO136" i="125" s="1"/>
  <c r="CP136" i="125"/>
  <c r="Z136" i="125"/>
  <c r="CR136" i="125" s="1"/>
  <c r="DS134" i="125"/>
  <c r="DN134" i="125"/>
  <c r="DM134" i="125"/>
  <c r="DJ134" i="125"/>
  <c r="DI134" i="125"/>
  <c r="DG134" i="125"/>
  <c r="DF134" i="125"/>
  <c r="DD134" i="125"/>
  <c r="DC134" i="125"/>
  <c r="DA134" i="125"/>
  <c r="CZ134" i="125"/>
  <c r="CS134" i="125"/>
  <c r="CO134" i="125" s="1"/>
  <c r="CP134" i="125"/>
  <c r="Z134" i="125"/>
  <c r="CR134" i="125" s="1"/>
  <c r="DS133" i="125"/>
  <c r="DN133" i="125"/>
  <c r="DM133" i="125"/>
  <c r="DJ133" i="125"/>
  <c r="DI133" i="125"/>
  <c r="DG133" i="125"/>
  <c r="DF133" i="125"/>
  <c r="DD133" i="125"/>
  <c r="DC133" i="125"/>
  <c r="DA133" i="125"/>
  <c r="CZ133" i="125"/>
  <c r="CS133" i="125"/>
  <c r="CO133" i="125" s="1"/>
  <c r="CP133" i="125"/>
  <c r="Z133" i="125"/>
  <c r="CR133" i="125" s="1"/>
  <c r="DS132" i="125"/>
  <c r="DN132" i="125"/>
  <c r="DM132" i="125"/>
  <c r="DJ132" i="125"/>
  <c r="DI132" i="125"/>
  <c r="DG132" i="125"/>
  <c r="DF132" i="125"/>
  <c r="DD132" i="125"/>
  <c r="DC132" i="125"/>
  <c r="DA132" i="125"/>
  <c r="CZ132" i="125"/>
  <c r="CS132" i="125"/>
  <c r="CO132" i="125" s="1"/>
  <c r="CP132" i="125"/>
  <c r="Z132" i="125"/>
  <c r="CR132" i="125" s="1"/>
  <c r="DS131" i="125"/>
  <c r="DN131" i="125"/>
  <c r="DM131" i="125"/>
  <c r="DJ131" i="125"/>
  <c r="DI131" i="125"/>
  <c r="DG131" i="125"/>
  <c r="DF131" i="125"/>
  <c r="DD131" i="125"/>
  <c r="DC131" i="125"/>
  <c r="DA131" i="125"/>
  <c r="CZ131" i="125"/>
  <c r="CS131" i="125"/>
  <c r="CO131" i="125" s="1"/>
  <c r="CP131" i="125"/>
  <c r="Z131" i="125"/>
  <c r="CR131" i="125" s="1"/>
  <c r="DS130" i="125"/>
  <c r="DN130" i="125"/>
  <c r="DM130" i="125"/>
  <c r="DJ130" i="125"/>
  <c r="DI130" i="125"/>
  <c r="DG130" i="125"/>
  <c r="DF130" i="125"/>
  <c r="DD130" i="125"/>
  <c r="DC130" i="125"/>
  <c r="DA130" i="125"/>
  <c r="CZ130" i="125"/>
  <c r="CS130" i="125"/>
  <c r="CO130" i="125" s="1"/>
  <c r="CP130" i="125"/>
  <c r="Z130" i="125"/>
  <c r="CR130" i="125" s="1"/>
  <c r="DS129" i="125"/>
  <c r="DN129" i="125"/>
  <c r="DM129" i="125"/>
  <c r="DJ129" i="125"/>
  <c r="DI129" i="125"/>
  <c r="DG129" i="125"/>
  <c r="DF129" i="125"/>
  <c r="DD129" i="125"/>
  <c r="DC129" i="125"/>
  <c r="DA129" i="125"/>
  <c r="CZ129" i="125"/>
  <c r="CS129" i="125"/>
  <c r="CO129" i="125" s="1"/>
  <c r="CP129" i="125"/>
  <c r="Z129" i="125"/>
  <c r="CR129" i="125" s="1"/>
  <c r="DS128" i="125"/>
  <c r="DN128" i="125"/>
  <c r="DM128" i="125"/>
  <c r="DJ128" i="125"/>
  <c r="DI128" i="125"/>
  <c r="DG128" i="125"/>
  <c r="DF128" i="125"/>
  <c r="DD128" i="125"/>
  <c r="DC128" i="125"/>
  <c r="DA128" i="125"/>
  <c r="CZ128" i="125"/>
  <c r="CS128" i="125"/>
  <c r="CO128" i="125" s="1"/>
  <c r="CP128" i="125"/>
  <c r="Z128" i="125"/>
  <c r="CR128" i="125" s="1"/>
  <c r="DS127" i="125"/>
  <c r="DN127" i="125"/>
  <c r="DM127" i="125"/>
  <c r="DJ127" i="125"/>
  <c r="DI127" i="125"/>
  <c r="DG127" i="125"/>
  <c r="DF127" i="125"/>
  <c r="DD127" i="125"/>
  <c r="DC127" i="125"/>
  <c r="DA127" i="125"/>
  <c r="CZ127" i="125"/>
  <c r="CS127" i="125"/>
  <c r="CO127" i="125" s="1"/>
  <c r="CP127" i="125"/>
  <c r="Z127" i="125"/>
  <c r="CR127" i="125" s="1"/>
  <c r="DS126" i="125"/>
  <c r="DN126" i="125"/>
  <c r="DM126" i="125"/>
  <c r="DJ126" i="125"/>
  <c r="DI126" i="125"/>
  <c r="DG126" i="125"/>
  <c r="DF126" i="125"/>
  <c r="DD126" i="125"/>
  <c r="DC126" i="125"/>
  <c r="DA126" i="125"/>
  <c r="CZ126" i="125"/>
  <c r="CS126" i="125"/>
  <c r="CO126" i="125" s="1"/>
  <c r="CP126" i="125"/>
  <c r="Z126" i="125"/>
  <c r="CR126" i="125" s="1"/>
  <c r="DS125" i="125"/>
  <c r="DN125" i="125"/>
  <c r="DM125" i="125"/>
  <c r="DJ125" i="125"/>
  <c r="DI125" i="125"/>
  <c r="DG125" i="125"/>
  <c r="DF125" i="125"/>
  <c r="DD125" i="125"/>
  <c r="DC125" i="125"/>
  <c r="DA125" i="125"/>
  <c r="CZ125" i="125"/>
  <c r="CS125" i="125"/>
  <c r="CO125" i="125" s="1"/>
  <c r="CP125" i="125"/>
  <c r="Z125" i="125"/>
  <c r="CR125" i="125" s="1"/>
  <c r="DS124" i="125"/>
  <c r="DN124" i="125"/>
  <c r="DM124" i="125"/>
  <c r="DJ124" i="125"/>
  <c r="DI124" i="125"/>
  <c r="DG124" i="125"/>
  <c r="DF124" i="125"/>
  <c r="DD124" i="125"/>
  <c r="DC124" i="125"/>
  <c r="DA124" i="125"/>
  <c r="CZ124" i="125"/>
  <c r="CS124" i="125"/>
  <c r="CO124" i="125" s="1"/>
  <c r="CP124" i="125"/>
  <c r="Z124" i="125"/>
  <c r="CR124" i="125" s="1"/>
  <c r="DS123" i="125"/>
  <c r="DN123" i="125"/>
  <c r="DM123" i="125"/>
  <c r="DJ123" i="125"/>
  <c r="DI123" i="125"/>
  <c r="DG123" i="125"/>
  <c r="DF123" i="125"/>
  <c r="DD123" i="125"/>
  <c r="DC123" i="125"/>
  <c r="DA123" i="125"/>
  <c r="CZ123" i="125"/>
  <c r="CS123" i="125"/>
  <c r="CO123" i="125" s="1"/>
  <c r="CP123" i="125"/>
  <c r="Z123" i="125"/>
  <c r="CR123" i="125" s="1"/>
  <c r="DS122" i="125"/>
  <c r="DN122" i="125"/>
  <c r="DM122" i="125"/>
  <c r="DJ122" i="125"/>
  <c r="DI122" i="125"/>
  <c r="DG122" i="125"/>
  <c r="DF122" i="125"/>
  <c r="DD122" i="125"/>
  <c r="DC122" i="125"/>
  <c r="DA122" i="125"/>
  <c r="CZ122" i="125"/>
  <c r="CS122" i="125"/>
  <c r="CO122" i="125" s="1"/>
  <c r="CP122" i="125"/>
  <c r="Z122" i="125"/>
  <c r="CR122" i="125" s="1"/>
  <c r="DS121" i="125"/>
  <c r="DN121" i="125"/>
  <c r="DM121" i="125"/>
  <c r="DJ121" i="125"/>
  <c r="DI121" i="125"/>
  <c r="DG121" i="125"/>
  <c r="DF121" i="125"/>
  <c r="DA121" i="125"/>
  <c r="CZ121" i="125"/>
  <c r="CS121" i="125"/>
  <c r="CO121" i="125" s="1"/>
  <c r="CP121" i="125"/>
  <c r="Z121" i="125"/>
  <c r="C121" i="125" s="1"/>
  <c r="DS120" i="125"/>
  <c r="DN120" i="125"/>
  <c r="DM120" i="125"/>
  <c r="DJ120" i="125"/>
  <c r="DI120" i="125"/>
  <c r="DG120" i="125"/>
  <c r="DF120" i="125"/>
  <c r="DD120" i="125"/>
  <c r="DC120" i="125"/>
  <c r="DA120" i="125"/>
  <c r="CZ120" i="125"/>
  <c r="CS120" i="125"/>
  <c r="CO120" i="125" s="1"/>
  <c r="CP120" i="125"/>
  <c r="Z120" i="125"/>
  <c r="CR120" i="125" s="1"/>
  <c r="DS119" i="125"/>
  <c r="DN119" i="125"/>
  <c r="DM119" i="125"/>
  <c r="DJ119" i="125"/>
  <c r="DI119" i="125"/>
  <c r="DG119" i="125"/>
  <c r="DF119" i="125"/>
  <c r="DD119" i="125"/>
  <c r="DC119" i="125"/>
  <c r="DA119" i="125"/>
  <c r="CZ119" i="125"/>
  <c r="CS119" i="125"/>
  <c r="CO119" i="125" s="1"/>
  <c r="CP119" i="125"/>
  <c r="Z119" i="125"/>
  <c r="CR119" i="125" s="1"/>
  <c r="DS118" i="125"/>
  <c r="DN118" i="125"/>
  <c r="DM118" i="125"/>
  <c r="DJ118" i="125"/>
  <c r="DI118" i="125"/>
  <c r="DG118" i="125"/>
  <c r="DF118" i="125"/>
  <c r="DD118" i="125"/>
  <c r="DC118" i="125"/>
  <c r="DA118" i="125"/>
  <c r="CZ118" i="125"/>
  <c r="CS118" i="125"/>
  <c r="CO118" i="125" s="1"/>
  <c r="CP118" i="125"/>
  <c r="Z118" i="125"/>
  <c r="CR118" i="125" s="1"/>
  <c r="DS117" i="125"/>
  <c r="DN117" i="125"/>
  <c r="DM117" i="125"/>
  <c r="DJ117" i="125"/>
  <c r="DI117" i="125"/>
  <c r="DG117" i="125"/>
  <c r="DF117" i="125"/>
  <c r="DD117" i="125"/>
  <c r="DC117" i="125"/>
  <c r="DA117" i="125"/>
  <c r="CZ117" i="125"/>
  <c r="CS117" i="125"/>
  <c r="CO117" i="125" s="1"/>
  <c r="CP117" i="125"/>
  <c r="Z117" i="125"/>
  <c r="CR117" i="125" s="1"/>
  <c r="DS116" i="125"/>
  <c r="CS116" i="125"/>
  <c r="CO116" i="125" s="1"/>
  <c r="CP116" i="125"/>
  <c r="Z116" i="125"/>
  <c r="CR116" i="125" s="1"/>
  <c r="DS115" i="125"/>
  <c r="DA115" i="125"/>
  <c r="CS115" i="125"/>
  <c r="CO115" i="125" s="1"/>
  <c r="CP115" i="125"/>
  <c r="Z115" i="125"/>
  <c r="CR115" i="125" s="1"/>
  <c r="DS114" i="125"/>
  <c r="DN114" i="125"/>
  <c r="DM114" i="125"/>
  <c r="DD114" i="125"/>
  <c r="DC114" i="125"/>
  <c r="DA114" i="125"/>
  <c r="CZ114" i="125"/>
  <c r="CS114" i="125"/>
  <c r="CO114" i="125" s="1"/>
  <c r="CP114" i="125"/>
  <c r="Z114" i="125"/>
  <c r="C114" i="125" s="1"/>
  <c r="DS113" i="125"/>
  <c r="DN113" i="125"/>
  <c r="DM113" i="125"/>
  <c r="DJ113" i="125"/>
  <c r="DI113" i="125"/>
  <c r="DG113" i="125"/>
  <c r="DF113" i="125"/>
  <c r="DD113" i="125"/>
  <c r="DC113" i="125"/>
  <c r="DA113" i="125"/>
  <c r="CZ113" i="125"/>
  <c r="CS113" i="125"/>
  <c r="CO113" i="125" s="1"/>
  <c r="CP113" i="125"/>
  <c r="Z113" i="125"/>
  <c r="C113" i="125" s="1"/>
  <c r="DS112" i="125"/>
  <c r="DN112" i="125"/>
  <c r="DM112" i="125"/>
  <c r="DJ112" i="125"/>
  <c r="DI112" i="125"/>
  <c r="DG112" i="125"/>
  <c r="DF112" i="125"/>
  <c r="DA112" i="125"/>
  <c r="CZ112" i="125"/>
  <c r="CS112" i="125"/>
  <c r="CO112" i="125" s="1"/>
  <c r="CP112" i="125"/>
  <c r="Z112" i="125"/>
  <c r="CR112" i="125" s="1"/>
  <c r="DS111" i="125"/>
  <c r="DN111" i="125"/>
  <c r="DM111" i="125"/>
  <c r="DJ111" i="125"/>
  <c r="DI111" i="125"/>
  <c r="DG111" i="125"/>
  <c r="DF111" i="125"/>
  <c r="DD111" i="125"/>
  <c r="DC111" i="125"/>
  <c r="DA111" i="125"/>
  <c r="CZ111" i="125"/>
  <c r="CS111" i="125"/>
  <c r="CO111" i="125" s="1"/>
  <c r="CP111" i="125"/>
  <c r="Z111" i="125"/>
  <c r="CR111" i="125" s="1"/>
  <c r="DS110" i="125"/>
  <c r="DN110" i="125"/>
  <c r="DM110" i="125"/>
  <c r="DD110" i="125"/>
  <c r="DC110" i="125"/>
  <c r="DA110" i="125"/>
  <c r="CZ110" i="125"/>
  <c r="CS110" i="125"/>
  <c r="CO110" i="125" s="1"/>
  <c r="CP110" i="125"/>
  <c r="Z110" i="125"/>
  <c r="CR110" i="125" s="1"/>
  <c r="DS109" i="125"/>
  <c r="CS109" i="125"/>
  <c r="CO109" i="125" s="1"/>
  <c r="CP109" i="125"/>
  <c r="Z109" i="125"/>
  <c r="CR109" i="125" s="1"/>
  <c r="DS108" i="125"/>
  <c r="DN108" i="125"/>
  <c r="DM108" i="125"/>
  <c r="DJ108" i="125"/>
  <c r="DI108" i="125"/>
  <c r="DG108" i="125"/>
  <c r="DF108" i="125"/>
  <c r="DD108" i="125"/>
  <c r="DC108" i="125"/>
  <c r="DA108" i="125"/>
  <c r="CZ108" i="125"/>
  <c r="CS108" i="125"/>
  <c r="CO108" i="125" s="1"/>
  <c r="CP108" i="125"/>
  <c r="Z108" i="125"/>
  <c r="CR108" i="125" s="1"/>
  <c r="DS107" i="125"/>
  <c r="DA107" i="125"/>
  <c r="CZ107" i="125"/>
  <c r="CS107" i="125"/>
  <c r="CO107" i="125" s="1"/>
  <c r="CP107" i="125"/>
  <c r="Z107" i="125"/>
  <c r="CR107" i="125" s="1"/>
  <c r="DS106" i="125"/>
  <c r="DA106" i="125"/>
  <c r="CZ106" i="125"/>
  <c r="CS106" i="125"/>
  <c r="CO106" i="125" s="1"/>
  <c r="CP106" i="125"/>
  <c r="Z106" i="125"/>
  <c r="CR106" i="125" s="1"/>
  <c r="DS105" i="125"/>
  <c r="DN105" i="125"/>
  <c r="DM105" i="125"/>
  <c r="DJ105" i="125"/>
  <c r="DI105" i="125"/>
  <c r="DG105" i="125"/>
  <c r="DF105" i="125"/>
  <c r="DD105" i="125"/>
  <c r="DC105" i="125"/>
  <c r="DA105" i="125"/>
  <c r="CZ105" i="125"/>
  <c r="CS105" i="125"/>
  <c r="CO105" i="125" s="1"/>
  <c r="CP105" i="125"/>
  <c r="Z105" i="125"/>
  <c r="CR105" i="125" s="1"/>
  <c r="DS104" i="125"/>
  <c r="CS104" i="125"/>
  <c r="CO104" i="125" s="1"/>
  <c r="CP104" i="125"/>
  <c r="Z104" i="125"/>
  <c r="DS103" i="125"/>
  <c r="DN103" i="125"/>
  <c r="DM103" i="125"/>
  <c r="DJ103" i="125"/>
  <c r="DI103" i="125"/>
  <c r="DG103" i="125"/>
  <c r="DF103" i="125"/>
  <c r="DD103" i="125"/>
  <c r="DC103" i="125"/>
  <c r="DA103" i="125"/>
  <c r="CZ103" i="125"/>
  <c r="CS103" i="125"/>
  <c r="CO103" i="125" s="1"/>
  <c r="CP103" i="125"/>
  <c r="Z103" i="125"/>
  <c r="CR103" i="125" s="1"/>
  <c r="DS102" i="125"/>
  <c r="DN102" i="125"/>
  <c r="DM102" i="125"/>
  <c r="DJ102" i="125"/>
  <c r="DI102" i="125"/>
  <c r="DG102" i="125"/>
  <c r="DF102" i="125"/>
  <c r="DD102" i="125"/>
  <c r="DC102" i="125"/>
  <c r="DA102" i="125"/>
  <c r="CZ102" i="125"/>
  <c r="CS102" i="125"/>
  <c r="CO102" i="125" s="1"/>
  <c r="CP102" i="125"/>
  <c r="Z102" i="125"/>
  <c r="CR102" i="125" s="1"/>
  <c r="DS101" i="125"/>
  <c r="DN101" i="125"/>
  <c r="DM101" i="125"/>
  <c r="DJ101" i="125"/>
  <c r="DI101" i="125"/>
  <c r="DG101" i="125"/>
  <c r="DF101" i="125"/>
  <c r="DD101" i="125"/>
  <c r="DC101" i="125"/>
  <c r="DA101" i="125"/>
  <c r="CZ101" i="125"/>
  <c r="CS101" i="125"/>
  <c r="CO101" i="125" s="1"/>
  <c r="CP101" i="125"/>
  <c r="Z101" i="125"/>
  <c r="CR101" i="125" s="1"/>
  <c r="DS100" i="125"/>
  <c r="DN100" i="125"/>
  <c r="DM100" i="125"/>
  <c r="DJ100" i="125"/>
  <c r="DI100" i="125"/>
  <c r="DG100" i="125"/>
  <c r="DF100" i="125"/>
  <c r="DD100" i="125"/>
  <c r="DC100" i="125"/>
  <c r="DA100" i="125"/>
  <c r="CZ100" i="125"/>
  <c r="CS100" i="125"/>
  <c r="CO100" i="125" s="1"/>
  <c r="CP100" i="125"/>
  <c r="Z100" i="125"/>
  <c r="CR100" i="125" s="1"/>
  <c r="DS99" i="125"/>
  <c r="DN99" i="125"/>
  <c r="DM99" i="125"/>
  <c r="DJ99" i="125"/>
  <c r="DI99" i="125"/>
  <c r="DG99" i="125"/>
  <c r="DF99" i="125"/>
  <c r="DD99" i="125"/>
  <c r="DC99" i="125"/>
  <c r="DA99" i="125"/>
  <c r="CZ99" i="125"/>
  <c r="CS99" i="125"/>
  <c r="CO99" i="125" s="1"/>
  <c r="CP99" i="125"/>
  <c r="Z99" i="125"/>
  <c r="CR99" i="125" s="1"/>
  <c r="DS98" i="125"/>
  <c r="DN98" i="125"/>
  <c r="DM98" i="125"/>
  <c r="DJ98" i="125"/>
  <c r="DI98" i="125"/>
  <c r="DG98" i="125"/>
  <c r="DF98" i="125"/>
  <c r="DD98" i="125"/>
  <c r="DC98" i="125"/>
  <c r="DA98" i="125"/>
  <c r="CZ98" i="125"/>
  <c r="CS98" i="125"/>
  <c r="CO98" i="125" s="1"/>
  <c r="CP98" i="125"/>
  <c r="Z98" i="125"/>
  <c r="CR98" i="125" s="1"/>
  <c r="DS97" i="125"/>
  <c r="DN97" i="125"/>
  <c r="DM97" i="125"/>
  <c r="DJ97" i="125"/>
  <c r="DI97" i="125"/>
  <c r="DG97" i="125"/>
  <c r="DF97" i="125"/>
  <c r="DD97" i="125"/>
  <c r="DC97" i="125"/>
  <c r="DA97" i="125"/>
  <c r="CZ97" i="125"/>
  <c r="CS97" i="125"/>
  <c r="CO97" i="125" s="1"/>
  <c r="CP97" i="125"/>
  <c r="Z97" i="125"/>
  <c r="CR97" i="125" s="1"/>
  <c r="DS96" i="125"/>
  <c r="DN96" i="125"/>
  <c r="DM96" i="125"/>
  <c r="DJ96" i="125"/>
  <c r="DI96" i="125"/>
  <c r="DG96" i="125"/>
  <c r="DF96" i="125"/>
  <c r="DD96" i="125"/>
  <c r="DC96" i="125"/>
  <c r="DA96" i="125"/>
  <c r="CZ96" i="125"/>
  <c r="CS96" i="125"/>
  <c r="CO96" i="125" s="1"/>
  <c r="CP96" i="125"/>
  <c r="Z96" i="125"/>
  <c r="CR96" i="125" s="1"/>
  <c r="DS95" i="125"/>
  <c r="CS95" i="125"/>
  <c r="CO95" i="125" s="1"/>
  <c r="CP95" i="125"/>
  <c r="Z95" i="125"/>
  <c r="CR95" i="125" s="1"/>
  <c r="DS94" i="125"/>
  <c r="DN94" i="125"/>
  <c r="DM94" i="125"/>
  <c r="DJ94" i="125"/>
  <c r="DI94" i="125"/>
  <c r="DG94" i="125"/>
  <c r="DF94" i="125"/>
  <c r="DD94" i="125"/>
  <c r="DC94" i="125"/>
  <c r="DA94" i="125"/>
  <c r="CZ94" i="125"/>
  <c r="CS94" i="125"/>
  <c r="CO94" i="125" s="1"/>
  <c r="CP94" i="125"/>
  <c r="Z94" i="125"/>
  <c r="CR94" i="125" s="1"/>
  <c r="DS93" i="125"/>
  <c r="DN93" i="125"/>
  <c r="DM93" i="125"/>
  <c r="DJ93" i="125"/>
  <c r="DI93" i="125"/>
  <c r="DG93" i="125"/>
  <c r="DF93" i="125"/>
  <c r="DD93" i="125"/>
  <c r="DC93" i="125"/>
  <c r="DA93" i="125"/>
  <c r="CZ93" i="125"/>
  <c r="CS93" i="125"/>
  <c r="CO93" i="125" s="1"/>
  <c r="CP93" i="125"/>
  <c r="Z93" i="125"/>
  <c r="CR93" i="125" s="1"/>
  <c r="DS92" i="125"/>
  <c r="DN92" i="125"/>
  <c r="DM92" i="125"/>
  <c r="DJ92" i="125"/>
  <c r="DI92" i="125"/>
  <c r="DG92" i="125"/>
  <c r="DF92" i="125"/>
  <c r="DD92" i="125"/>
  <c r="DC92" i="125"/>
  <c r="DA92" i="125"/>
  <c r="CZ92" i="125"/>
  <c r="CS92" i="125"/>
  <c r="CO92" i="125" s="1"/>
  <c r="CP92" i="125"/>
  <c r="Z92" i="125"/>
  <c r="CR92" i="125" s="1"/>
  <c r="DS91" i="125"/>
  <c r="DN91" i="125"/>
  <c r="DM91" i="125"/>
  <c r="DJ91" i="125"/>
  <c r="DI91" i="125"/>
  <c r="DG91" i="125"/>
  <c r="DF91" i="125"/>
  <c r="DD91" i="125"/>
  <c r="DC91" i="125"/>
  <c r="DA91" i="125"/>
  <c r="CZ91" i="125"/>
  <c r="CS91" i="125"/>
  <c r="CO91" i="125" s="1"/>
  <c r="CP91" i="125"/>
  <c r="Z91" i="125"/>
  <c r="CR91" i="125" s="1"/>
  <c r="DS90" i="125"/>
  <c r="DN90" i="125"/>
  <c r="DM90" i="125"/>
  <c r="DJ90" i="125"/>
  <c r="DI90" i="125"/>
  <c r="DG90" i="125"/>
  <c r="DF90" i="125"/>
  <c r="DD90" i="125"/>
  <c r="DC90" i="125"/>
  <c r="DA90" i="125"/>
  <c r="CZ90" i="125"/>
  <c r="CS90" i="125"/>
  <c r="CO90" i="125" s="1"/>
  <c r="CP90" i="125"/>
  <c r="Z90" i="125"/>
  <c r="CR90" i="125" s="1"/>
  <c r="DS89" i="125"/>
  <c r="DN89" i="125"/>
  <c r="DM89" i="125"/>
  <c r="DJ89" i="125"/>
  <c r="DI89" i="125"/>
  <c r="DG89" i="125"/>
  <c r="DF89" i="125"/>
  <c r="DD89" i="125"/>
  <c r="DC89" i="125"/>
  <c r="DA89" i="125"/>
  <c r="CZ89" i="125"/>
  <c r="CS89" i="125"/>
  <c r="CO89" i="125" s="1"/>
  <c r="CP89" i="125"/>
  <c r="Z89" i="125"/>
  <c r="CR89" i="125" s="1"/>
  <c r="DS88" i="125"/>
  <c r="DN88" i="125"/>
  <c r="DM88" i="125"/>
  <c r="DJ88" i="125"/>
  <c r="DI88" i="125"/>
  <c r="DG88" i="125"/>
  <c r="DF88" i="125"/>
  <c r="DD88" i="125"/>
  <c r="DC88" i="125"/>
  <c r="DA88" i="125"/>
  <c r="CZ88" i="125"/>
  <c r="CS88" i="125"/>
  <c r="CO88" i="125" s="1"/>
  <c r="CP88" i="125"/>
  <c r="Z88" i="125"/>
  <c r="CR88" i="125" s="1"/>
  <c r="DS87" i="125"/>
  <c r="DN87" i="125"/>
  <c r="DM87" i="125"/>
  <c r="DJ87" i="125"/>
  <c r="DI87" i="125"/>
  <c r="DG87" i="125"/>
  <c r="DF87" i="125"/>
  <c r="DD87" i="125"/>
  <c r="DC87" i="125"/>
  <c r="DA87" i="125"/>
  <c r="CZ87" i="125"/>
  <c r="CS87" i="125"/>
  <c r="CO87" i="125" s="1"/>
  <c r="CP87" i="125"/>
  <c r="Z87" i="125"/>
  <c r="CR87" i="125" s="1"/>
  <c r="DS86" i="125"/>
  <c r="DN86" i="125"/>
  <c r="DM86" i="125"/>
  <c r="DJ86" i="125"/>
  <c r="DI86" i="125"/>
  <c r="DG86" i="125"/>
  <c r="DF86" i="125"/>
  <c r="DD86" i="125"/>
  <c r="DC86" i="125"/>
  <c r="DA86" i="125"/>
  <c r="CZ86" i="125"/>
  <c r="CS86" i="125"/>
  <c r="CO86" i="125" s="1"/>
  <c r="CP86" i="125"/>
  <c r="Z86" i="125"/>
  <c r="CR86" i="125" s="1"/>
  <c r="DS85" i="125"/>
  <c r="CS85" i="125"/>
  <c r="CO85" i="125" s="1"/>
  <c r="CP85" i="125"/>
  <c r="Z85" i="125"/>
  <c r="C85" i="125" s="1"/>
  <c r="DS84" i="125"/>
  <c r="DN84" i="125"/>
  <c r="DM84" i="125"/>
  <c r="DJ84" i="125"/>
  <c r="DI84" i="125"/>
  <c r="DG84" i="125"/>
  <c r="DF84" i="125"/>
  <c r="DD84" i="125"/>
  <c r="DC84" i="125"/>
  <c r="DA84" i="125"/>
  <c r="CZ84" i="125"/>
  <c r="CS84" i="125"/>
  <c r="CO84" i="125" s="1"/>
  <c r="CP84" i="125"/>
  <c r="Z84" i="125"/>
  <c r="C84" i="125" s="1"/>
  <c r="DS83" i="125"/>
  <c r="CS83" i="125"/>
  <c r="CO83" i="125" s="1"/>
  <c r="CP83" i="125"/>
  <c r="Z83" i="125"/>
  <c r="C83" i="125" s="1"/>
  <c r="DS82" i="125"/>
  <c r="DN82" i="125"/>
  <c r="DM82" i="125"/>
  <c r="DJ82" i="125"/>
  <c r="DI82" i="125"/>
  <c r="DG82" i="125"/>
  <c r="DF82" i="125"/>
  <c r="DD82" i="125"/>
  <c r="DC82" i="125"/>
  <c r="DA82" i="125"/>
  <c r="CZ82" i="125"/>
  <c r="CS82" i="125"/>
  <c r="CO82" i="125" s="1"/>
  <c r="CP82" i="125"/>
  <c r="Z82" i="125"/>
  <c r="C82" i="125" s="1"/>
  <c r="DS81" i="125"/>
  <c r="DN81" i="125"/>
  <c r="DM81" i="125"/>
  <c r="DJ81" i="125"/>
  <c r="DI81" i="125"/>
  <c r="DG81" i="125"/>
  <c r="DF81" i="125"/>
  <c r="DD81" i="125"/>
  <c r="DC81" i="125"/>
  <c r="DA81" i="125"/>
  <c r="CZ81" i="125"/>
  <c r="CS81" i="125"/>
  <c r="CO81" i="125" s="1"/>
  <c r="CP81" i="125"/>
  <c r="Z81" i="125"/>
  <c r="C81" i="125" s="1"/>
  <c r="DS80" i="125"/>
  <c r="DA80" i="125"/>
  <c r="CZ80" i="125"/>
  <c r="CS80" i="125"/>
  <c r="CO80" i="125" s="1"/>
  <c r="CP80" i="125"/>
  <c r="Z80" i="125"/>
  <c r="C80" i="125" s="1"/>
  <c r="DS79" i="125"/>
  <c r="CS79" i="125"/>
  <c r="CO79" i="125" s="1"/>
  <c r="CP79" i="125"/>
  <c r="Z79" i="125"/>
  <c r="C79" i="125" s="1"/>
  <c r="DS78" i="125"/>
  <c r="CS78" i="125"/>
  <c r="CO78" i="125" s="1"/>
  <c r="CP78" i="125"/>
  <c r="Z78" i="125"/>
  <c r="C78" i="125" s="1"/>
  <c r="DS77" i="125"/>
  <c r="CS77" i="125"/>
  <c r="CO77" i="125" s="1"/>
  <c r="CP77" i="125"/>
  <c r="Z77" i="125"/>
  <c r="C77" i="125" s="1"/>
  <c r="DS76" i="125"/>
  <c r="DA76" i="125"/>
  <c r="CZ76" i="125"/>
  <c r="CS76" i="125"/>
  <c r="CO76" i="125" s="1"/>
  <c r="CP76" i="125"/>
  <c r="Z76" i="125"/>
  <c r="C76" i="125" s="1"/>
  <c r="DS75" i="125"/>
  <c r="DA75" i="125"/>
  <c r="CZ75" i="125"/>
  <c r="CS75" i="125"/>
  <c r="CO75" i="125" s="1"/>
  <c r="CP75" i="125"/>
  <c r="Z75" i="125"/>
  <c r="C75" i="125" s="1"/>
  <c r="DS74" i="125"/>
  <c r="DA74" i="125"/>
  <c r="CZ74" i="125"/>
  <c r="CS74" i="125"/>
  <c r="CO74" i="125" s="1"/>
  <c r="CP74" i="125"/>
  <c r="Z74" i="125"/>
  <c r="CR74" i="125" s="1"/>
  <c r="DS73" i="125"/>
  <c r="DD73" i="125"/>
  <c r="DC73" i="125"/>
  <c r="DA73" i="125"/>
  <c r="CZ73" i="125"/>
  <c r="CS73" i="125"/>
  <c r="CO73" i="125" s="1"/>
  <c r="CP73" i="125"/>
  <c r="Z73" i="125"/>
  <c r="CR73" i="125" s="1"/>
  <c r="DS72" i="125"/>
  <c r="DA72" i="125"/>
  <c r="CZ72" i="125"/>
  <c r="CS72" i="125"/>
  <c r="CO72" i="125" s="1"/>
  <c r="CP72" i="125"/>
  <c r="Z72" i="125"/>
  <c r="CR72" i="125" s="1"/>
  <c r="DS71" i="125"/>
  <c r="DD71" i="125"/>
  <c r="DC71" i="125"/>
  <c r="DA71" i="125"/>
  <c r="CZ71" i="125"/>
  <c r="CS71" i="125"/>
  <c r="CO71" i="125" s="1"/>
  <c r="CP71" i="125"/>
  <c r="Z71" i="125"/>
  <c r="CR71" i="125" s="1"/>
  <c r="DS70" i="125"/>
  <c r="CS70" i="125"/>
  <c r="CO70" i="125" s="1"/>
  <c r="CP70" i="125"/>
  <c r="Z70" i="125"/>
  <c r="CR70" i="125" s="1"/>
  <c r="DS69" i="125"/>
  <c r="DD69" i="125"/>
  <c r="DC69" i="125"/>
  <c r="DA69" i="125"/>
  <c r="CZ69" i="125"/>
  <c r="CS69" i="125"/>
  <c r="CO69" i="125" s="1"/>
  <c r="CP69" i="125"/>
  <c r="Z69" i="125"/>
  <c r="C69" i="125" s="1"/>
  <c r="DS68" i="125"/>
  <c r="DD68" i="125"/>
  <c r="DC68" i="125"/>
  <c r="DA68" i="125"/>
  <c r="CZ68" i="125"/>
  <c r="CS68" i="125"/>
  <c r="CO68" i="125" s="1"/>
  <c r="CP68" i="125"/>
  <c r="Z68" i="125"/>
  <c r="CR68" i="125" s="1"/>
  <c r="DS67" i="125"/>
  <c r="CS67" i="125"/>
  <c r="CO67" i="125" s="1"/>
  <c r="CP67" i="125"/>
  <c r="Z67" i="125"/>
  <c r="CR67" i="125" s="1"/>
  <c r="DS66" i="125"/>
  <c r="DD66" i="125"/>
  <c r="DC66" i="125"/>
  <c r="DA66" i="125"/>
  <c r="CZ66" i="125"/>
  <c r="CS66" i="125"/>
  <c r="CO66" i="125" s="1"/>
  <c r="CP66" i="125"/>
  <c r="Z66" i="125"/>
  <c r="CR66" i="125" s="1"/>
  <c r="DS65" i="125"/>
  <c r="DA65" i="125"/>
  <c r="CZ65" i="125"/>
  <c r="CS65" i="125"/>
  <c r="CP65" i="125"/>
  <c r="Z65" i="125"/>
  <c r="CR65" i="125" s="1"/>
  <c r="DS64" i="125"/>
  <c r="DN64" i="125"/>
  <c r="DM64" i="125"/>
  <c r="DJ64" i="125"/>
  <c r="DI64" i="125"/>
  <c r="DG64" i="125"/>
  <c r="DF64" i="125"/>
  <c r="DD64" i="125"/>
  <c r="DC64" i="125"/>
  <c r="DA64" i="125"/>
  <c r="CZ64" i="125"/>
  <c r="CS64" i="125"/>
  <c r="CO64" i="125" s="1"/>
  <c r="CP64" i="125"/>
  <c r="Z64" i="125"/>
  <c r="CR64" i="125" s="1"/>
  <c r="DS63" i="125"/>
  <c r="DN63" i="125"/>
  <c r="DM63" i="125"/>
  <c r="DJ63" i="125"/>
  <c r="DI63" i="125"/>
  <c r="DG63" i="125"/>
  <c r="DF63" i="125"/>
  <c r="DA63" i="125"/>
  <c r="CZ63" i="125"/>
  <c r="CS63" i="125"/>
  <c r="CO63" i="125" s="1"/>
  <c r="CP63" i="125"/>
  <c r="Z63" i="125"/>
  <c r="C63" i="125" s="1"/>
  <c r="DS62" i="125"/>
  <c r="DN62" i="125"/>
  <c r="DM62" i="125"/>
  <c r="DJ62" i="125"/>
  <c r="DI62" i="125"/>
  <c r="DG62" i="125"/>
  <c r="DF62" i="125"/>
  <c r="DD62" i="125"/>
  <c r="DC62" i="125"/>
  <c r="DA62" i="125"/>
  <c r="CZ62" i="125"/>
  <c r="CS62" i="125"/>
  <c r="CO62" i="125" s="1"/>
  <c r="CP62" i="125"/>
  <c r="Z62" i="125"/>
  <c r="C62" i="125" s="1"/>
  <c r="DS61" i="125"/>
  <c r="DA61" i="125"/>
  <c r="CZ61" i="125"/>
  <c r="CS61" i="125"/>
  <c r="CO61" i="125" s="1"/>
  <c r="CP61" i="125"/>
  <c r="Z61" i="125"/>
  <c r="C61" i="125" s="1"/>
  <c r="DS60" i="125"/>
  <c r="DN60" i="125"/>
  <c r="DM60" i="125"/>
  <c r="DJ60" i="125"/>
  <c r="DI60" i="125"/>
  <c r="DG60" i="125"/>
  <c r="DF60" i="125"/>
  <c r="DD60" i="125"/>
  <c r="DC60" i="125"/>
  <c r="DA60" i="125"/>
  <c r="CZ60" i="125"/>
  <c r="CS60" i="125"/>
  <c r="CO60" i="125" s="1"/>
  <c r="CP60" i="125"/>
  <c r="Z60" i="125"/>
  <c r="C60" i="125" s="1"/>
  <c r="DS59" i="125"/>
  <c r="DN59" i="125"/>
  <c r="DM59" i="125"/>
  <c r="DJ59" i="125"/>
  <c r="DI59" i="125"/>
  <c r="DG59" i="125"/>
  <c r="DF59" i="125"/>
  <c r="DD59" i="125"/>
  <c r="DC59" i="125"/>
  <c r="DA59" i="125"/>
  <c r="CZ59" i="125"/>
  <c r="CS59" i="125"/>
  <c r="CO59" i="125" s="1"/>
  <c r="CP59" i="125"/>
  <c r="Z59" i="125"/>
  <c r="C59" i="125" s="1"/>
  <c r="DS58" i="125"/>
  <c r="DD58" i="125"/>
  <c r="DC58" i="125"/>
  <c r="DA58" i="125"/>
  <c r="CZ58" i="125"/>
  <c r="CS58" i="125"/>
  <c r="CO58" i="125" s="1"/>
  <c r="CP58" i="125"/>
  <c r="Z58" i="125"/>
  <c r="CR58" i="125" s="1"/>
  <c r="DS57" i="125"/>
  <c r="DN57" i="125"/>
  <c r="DM57" i="125"/>
  <c r="DJ57" i="125"/>
  <c r="DI57" i="125"/>
  <c r="DG57" i="125"/>
  <c r="DF57" i="125"/>
  <c r="DD57" i="125"/>
  <c r="DC57" i="125"/>
  <c r="DA57" i="125"/>
  <c r="CZ57" i="125"/>
  <c r="CS57" i="125"/>
  <c r="CO57" i="125" s="1"/>
  <c r="CP57" i="125"/>
  <c r="Z57" i="125"/>
  <c r="CR57" i="125" s="1"/>
  <c r="DS56" i="125"/>
  <c r="CS56" i="125"/>
  <c r="CO56" i="125" s="1"/>
  <c r="CP56" i="125"/>
  <c r="Z56" i="125"/>
  <c r="CR56" i="125" s="1"/>
  <c r="DS55" i="125"/>
  <c r="DN55" i="125"/>
  <c r="DM55" i="125"/>
  <c r="DJ55" i="125"/>
  <c r="DI55" i="125"/>
  <c r="DG55" i="125"/>
  <c r="DF55" i="125"/>
  <c r="DD55" i="125"/>
  <c r="DC55" i="125"/>
  <c r="DA55" i="125"/>
  <c r="CZ55" i="125"/>
  <c r="CS55" i="125"/>
  <c r="CO55" i="125" s="1"/>
  <c r="CP55" i="125"/>
  <c r="Z55" i="125"/>
  <c r="CR55" i="125" s="1"/>
  <c r="DS54" i="125"/>
  <c r="CS54" i="125"/>
  <c r="CO54" i="125" s="1"/>
  <c r="CP54" i="125"/>
  <c r="Z54" i="125"/>
  <c r="CR54" i="125" s="1"/>
  <c r="DS53" i="125"/>
  <c r="DN53" i="125"/>
  <c r="DM53" i="125"/>
  <c r="DJ53" i="125"/>
  <c r="DI53" i="125"/>
  <c r="DG53" i="125"/>
  <c r="DF53" i="125"/>
  <c r="DD53" i="125"/>
  <c r="DC53" i="125"/>
  <c r="CS53" i="125"/>
  <c r="CO53" i="125" s="1"/>
  <c r="CP53" i="125"/>
  <c r="Z53" i="125"/>
  <c r="CR53" i="125" s="1"/>
  <c r="DS52" i="125"/>
  <c r="DN52" i="125"/>
  <c r="DM52" i="125"/>
  <c r="DJ52" i="125"/>
  <c r="DI52" i="125"/>
  <c r="DG52" i="125"/>
  <c r="DF52" i="125"/>
  <c r="DD52" i="125"/>
  <c r="DC52" i="125"/>
  <c r="DA52" i="125"/>
  <c r="CZ52" i="125"/>
  <c r="CS52" i="125"/>
  <c r="CO52" i="125" s="1"/>
  <c r="CP52" i="125"/>
  <c r="Z52" i="125"/>
  <c r="CR52" i="125" s="1"/>
  <c r="DS51" i="125"/>
  <c r="DD51" i="125"/>
  <c r="DC51" i="125"/>
  <c r="DA51" i="125"/>
  <c r="CZ51" i="125"/>
  <c r="CS51" i="125"/>
  <c r="CO51" i="125" s="1"/>
  <c r="CP51" i="125"/>
  <c r="Z51" i="125"/>
  <c r="C51" i="125" s="1"/>
  <c r="DS50" i="125"/>
  <c r="DN50" i="125"/>
  <c r="DM50" i="125"/>
  <c r="DJ50" i="125"/>
  <c r="DI50" i="125"/>
  <c r="DG50" i="125"/>
  <c r="DF50" i="125"/>
  <c r="DD50" i="125"/>
  <c r="DC50" i="125"/>
  <c r="DA50" i="125"/>
  <c r="CZ50" i="125"/>
  <c r="CS50" i="125"/>
  <c r="CO50" i="125" s="1"/>
  <c r="CP50" i="125"/>
  <c r="Z50" i="125"/>
  <c r="C50" i="125" s="1"/>
  <c r="DS49" i="125"/>
  <c r="DA49" i="125"/>
  <c r="CZ49" i="125"/>
  <c r="CS49" i="125"/>
  <c r="CO49" i="125" s="1"/>
  <c r="CP49" i="125"/>
  <c r="Z49" i="125"/>
  <c r="C49" i="125" s="1"/>
  <c r="DS48" i="125"/>
  <c r="DN48" i="125"/>
  <c r="DM48" i="125"/>
  <c r="DJ48" i="125"/>
  <c r="DI48" i="125"/>
  <c r="DG48" i="125"/>
  <c r="DF48" i="125"/>
  <c r="DD48" i="125"/>
  <c r="DC48" i="125"/>
  <c r="DA48" i="125"/>
  <c r="CZ48" i="125"/>
  <c r="CS48" i="125"/>
  <c r="CO48" i="125" s="1"/>
  <c r="CP48" i="125"/>
  <c r="Z48" i="125"/>
  <c r="C48" i="125" s="1"/>
  <c r="DS47" i="125"/>
  <c r="DA47" i="125"/>
  <c r="CZ47" i="125"/>
  <c r="CS47" i="125"/>
  <c r="CO47" i="125" s="1"/>
  <c r="CP47" i="125"/>
  <c r="Z47" i="125"/>
  <c r="C47" i="125" s="1"/>
  <c r="DS46" i="125"/>
  <c r="DN46" i="125"/>
  <c r="DM46" i="125"/>
  <c r="DJ46" i="125"/>
  <c r="DI46" i="125"/>
  <c r="DG46" i="125"/>
  <c r="DF46" i="125"/>
  <c r="DD46" i="125"/>
  <c r="DC46" i="125"/>
  <c r="DA46" i="125"/>
  <c r="CZ46" i="125"/>
  <c r="CS46" i="125"/>
  <c r="CO46" i="125" s="1"/>
  <c r="CP46" i="125"/>
  <c r="Z46" i="125"/>
  <c r="C46" i="125" s="1"/>
  <c r="DS45" i="125"/>
  <c r="DA45" i="125"/>
  <c r="CZ45" i="125"/>
  <c r="CS45" i="125"/>
  <c r="CO45" i="125" s="1"/>
  <c r="CP45" i="125"/>
  <c r="Z45" i="125"/>
  <c r="C45" i="125" s="1"/>
  <c r="DS44" i="125"/>
  <c r="DN44" i="125"/>
  <c r="DM44" i="125"/>
  <c r="DJ44" i="125"/>
  <c r="DI44" i="125"/>
  <c r="DG44" i="125"/>
  <c r="DF44" i="125"/>
  <c r="DD44" i="125"/>
  <c r="DC44" i="125"/>
  <c r="DA44" i="125"/>
  <c r="CZ44" i="125"/>
  <c r="CS44" i="125"/>
  <c r="CO44" i="125" s="1"/>
  <c r="CP44" i="125"/>
  <c r="Z44" i="125"/>
  <c r="C44" i="125" s="1"/>
  <c r="DS43" i="125"/>
  <c r="DN43" i="125"/>
  <c r="DM43" i="125"/>
  <c r="DJ43" i="125"/>
  <c r="DI43" i="125"/>
  <c r="DG43" i="125"/>
  <c r="DF43" i="125"/>
  <c r="DD43" i="125"/>
  <c r="DC43" i="125"/>
  <c r="DA43" i="125"/>
  <c r="CZ43" i="125"/>
  <c r="CS43" i="125"/>
  <c r="CO43" i="125" s="1"/>
  <c r="CP43" i="125"/>
  <c r="Z43" i="125"/>
  <c r="C43" i="125" s="1"/>
  <c r="DS42" i="125"/>
  <c r="DN42" i="125"/>
  <c r="DM42" i="125"/>
  <c r="DJ42" i="125"/>
  <c r="DI42" i="125"/>
  <c r="DG42" i="125"/>
  <c r="DF42" i="125"/>
  <c r="DD42" i="125"/>
  <c r="DC42" i="125"/>
  <c r="DA42" i="125"/>
  <c r="CZ42" i="125"/>
  <c r="CS42" i="125"/>
  <c r="CO42" i="125" s="1"/>
  <c r="CP42" i="125"/>
  <c r="Z42" i="125"/>
  <c r="C42" i="125" s="1"/>
  <c r="DS41" i="125"/>
  <c r="DN41" i="125"/>
  <c r="DM41" i="125"/>
  <c r="DJ41" i="125"/>
  <c r="DI41" i="125"/>
  <c r="DG41" i="125"/>
  <c r="DF41" i="125"/>
  <c r="DD41" i="125"/>
  <c r="DC41" i="125"/>
  <c r="DA41" i="125"/>
  <c r="CZ41" i="125"/>
  <c r="CS41" i="125"/>
  <c r="CO41" i="125" s="1"/>
  <c r="CP41" i="125"/>
  <c r="Z41" i="125"/>
  <c r="C41" i="125" s="1"/>
  <c r="DS40" i="125"/>
  <c r="DN40" i="125"/>
  <c r="DM40" i="125"/>
  <c r="DJ40" i="125"/>
  <c r="DI40" i="125"/>
  <c r="DG40" i="125"/>
  <c r="DF40" i="125"/>
  <c r="DD40" i="125"/>
  <c r="DC40" i="125"/>
  <c r="DA40" i="125"/>
  <c r="CZ40" i="125"/>
  <c r="CS40" i="125"/>
  <c r="CO40" i="125" s="1"/>
  <c r="CP40" i="125"/>
  <c r="Z40" i="125"/>
  <c r="C40" i="125" s="1"/>
  <c r="DS39" i="125"/>
  <c r="DD39" i="125"/>
  <c r="DC39" i="125"/>
  <c r="DA39" i="125"/>
  <c r="CZ39" i="125"/>
  <c r="CS39" i="125"/>
  <c r="CO39" i="125" s="1"/>
  <c r="CP39" i="125"/>
  <c r="Z39" i="125"/>
  <c r="CR39" i="125" s="1"/>
  <c r="DS38" i="125"/>
  <c r="DN38" i="125"/>
  <c r="DM38" i="125"/>
  <c r="DG38" i="125"/>
  <c r="DF38" i="125"/>
  <c r="DD38" i="125"/>
  <c r="DC38" i="125"/>
  <c r="DA38" i="125"/>
  <c r="CZ38" i="125"/>
  <c r="CS38" i="125"/>
  <c r="CO38" i="125" s="1"/>
  <c r="CP38" i="125"/>
  <c r="Z38" i="125"/>
  <c r="C38" i="125" s="1"/>
  <c r="DS37" i="125"/>
  <c r="DN37" i="125"/>
  <c r="DM37" i="125"/>
  <c r="DJ37" i="125"/>
  <c r="DI37" i="125"/>
  <c r="DG37" i="125"/>
  <c r="DF37" i="125"/>
  <c r="DD37" i="125"/>
  <c r="DC37" i="125"/>
  <c r="DA37" i="125"/>
  <c r="CZ37" i="125"/>
  <c r="CS37" i="125"/>
  <c r="CO37" i="125" s="1"/>
  <c r="CP37" i="125"/>
  <c r="Z37" i="125"/>
  <c r="C37" i="125" s="1"/>
  <c r="DS36" i="125"/>
  <c r="DN36" i="125"/>
  <c r="DM36" i="125"/>
  <c r="DJ36" i="125"/>
  <c r="DI36" i="125"/>
  <c r="DG36" i="125"/>
  <c r="DF36" i="125"/>
  <c r="DD36" i="125"/>
  <c r="DC36" i="125"/>
  <c r="DA36" i="125"/>
  <c r="CZ36" i="125"/>
  <c r="CS36" i="125"/>
  <c r="CO36" i="125" s="1"/>
  <c r="CP36" i="125"/>
  <c r="Z36" i="125"/>
  <c r="C36" i="125" s="1"/>
  <c r="DS35" i="125"/>
  <c r="DN35" i="125"/>
  <c r="DM35" i="125"/>
  <c r="DJ35" i="125"/>
  <c r="DI35" i="125"/>
  <c r="DG35" i="125"/>
  <c r="DF35" i="125"/>
  <c r="DD35" i="125"/>
  <c r="DC35" i="125"/>
  <c r="DA35" i="125"/>
  <c r="CZ35" i="125"/>
  <c r="CS35" i="125"/>
  <c r="CO35" i="125" s="1"/>
  <c r="CP35" i="125"/>
  <c r="Z35" i="125"/>
  <c r="C35" i="125" s="1"/>
  <c r="DS34" i="125"/>
  <c r="CS34" i="125"/>
  <c r="CO34" i="125" s="1"/>
  <c r="CP34" i="125"/>
  <c r="Z34" i="125"/>
  <c r="C34" i="125" s="1"/>
  <c r="DS33" i="125"/>
  <c r="DN33" i="125"/>
  <c r="DM33" i="125"/>
  <c r="DJ33" i="125"/>
  <c r="DI33" i="125"/>
  <c r="DG33" i="125"/>
  <c r="DF33" i="125"/>
  <c r="DD33" i="125"/>
  <c r="DC33" i="125"/>
  <c r="DA33" i="125"/>
  <c r="CZ33" i="125"/>
  <c r="CS33" i="125"/>
  <c r="CO33" i="125" s="1"/>
  <c r="CP33" i="125"/>
  <c r="Z33" i="125"/>
  <c r="C33" i="125" s="1"/>
  <c r="DS32" i="125"/>
  <c r="DN32" i="125"/>
  <c r="DM32" i="125"/>
  <c r="DJ32" i="125"/>
  <c r="DI32" i="125"/>
  <c r="DG32" i="125"/>
  <c r="DF32" i="125"/>
  <c r="DD32" i="125"/>
  <c r="DC32" i="125"/>
  <c r="DA32" i="125"/>
  <c r="CZ32" i="125"/>
  <c r="CS32" i="125"/>
  <c r="CO32" i="125" s="1"/>
  <c r="CP32" i="125"/>
  <c r="Z32" i="125"/>
  <c r="C32" i="125" s="1"/>
  <c r="DS31" i="125"/>
  <c r="DN31" i="125"/>
  <c r="DM31" i="125"/>
  <c r="DJ31" i="125"/>
  <c r="DI31" i="125"/>
  <c r="DG31" i="125"/>
  <c r="DF31" i="125"/>
  <c r="DD31" i="125"/>
  <c r="DC31" i="125"/>
  <c r="DA31" i="125"/>
  <c r="CZ31" i="125"/>
  <c r="CS31" i="125"/>
  <c r="CO31" i="125" s="1"/>
  <c r="CP31" i="125"/>
  <c r="Z31" i="125"/>
  <c r="C31" i="125" s="1"/>
  <c r="DS30" i="125"/>
  <c r="DN30" i="125"/>
  <c r="DM30" i="125"/>
  <c r="DJ30" i="125"/>
  <c r="DI30" i="125"/>
  <c r="DG30" i="125"/>
  <c r="DF30" i="125"/>
  <c r="DD30" i="125"/>
  <c r="DC30" i="125"/>
  <c r="DA30" i="125"/>
  <c r="CZ30" i="125"/>
  <c r="CS30" i="125"/>
  <c r="CO30" i="125" s="1"/>
  <c r="CP30" i="125"/>
  <c r="Z30" i="125"/>
  <c r="C30" i="125" s="1"/>
  <c r="DS29" i="125"/>
  <c r="DA29" i="125"/>
  <c r="CZ29" i="125"/>
  <c r="CS29" i="125"/>
  <c r="CO29" i="125" s="1"/>
  <c r="CP29" i="125"/>
  <c r="Z29" i="125"/>
  <c r="C29" i="125" s="1"/>
  <c r="DS28" i="125"/>
  <c r="DN28" i="125"/>
  <c r="DM28" i="125"/>
  <c r="DJ28" i="125"/>
  <c r="DI28" i="125"/>
  <c r="DG28" i="125"/>
  <c r="DF28" i="125"/>
  <c r="DD28" i="125"/>
  <c r="DC28" i="125"/>
  <c r="DA28" i="125"/>
  <c r="CZ28" i="125"/>
  <c r="CS28" i="125"/>
  <c r="CO28" i="125" s="1"/>
  <c r="CP28" i="125"/>
  <c r="Z28" i="125"/>
  <c r="C28" i="125" s="1"/>
  <c r="DS27" i="125"/>
  <c r="DN27" i="125"/>
  <c r="DM27" i="125"/>
  <c r="DJ27" i="125"/>
  <c r="DI27" i="125"/>
  <c r="DG27" i="125"/>
  <c r="DF27" i="125"/>
  <c r="DD27" i="125"/>
  <c r="DC27" i="125"/>
  <c r="DA27" i="125"/>
  <c r="CZ27" i="125"/>
  <c r="CS27" i="125"/>
  <c r="CO27" i="125" s="1"/>
  <c r="CP27" i="125"/>
  <c r="Z27" i="125"/>
  <c r="C27" i="125" s="1"/>
  <c r="DS26" i="125"/>
  <c r="DN26" i="125"/>
  <c r="DM26" i="125"/>
  <c r="DJ26" i="125"/>
  <c r="DI26" i="125"/>
  <c r="DG26" i="125"/>
  <c r="DF26" i="125"/>
  <c r="DD26" i="125"/>
  <c r="DC26" i="125"/>
  <c r="DA26" i="125"/>
  <c r="CZ26" i="125"/>
  <c r="CS26" i="125"/>
  <c r="CO26" i="125" s="1"/>
  <c r="CP26" i="125"/>
  <c r="Z26" i="125"/>
  <c r="C26" i="125" s="1"/>
  <c r="DS25" i="125"/>
  <c r="DN25" i="125"/>
  <c r="DM25" i="125"/>
  <c r="DJ25" i="125"/>
  <c r="DI25" i="125"/>
  <c r="DG25" i="125"/>
  <c r="DF25" i="125"/>
  <c r="DD25" i="125"/>
  <c r="DC25" i="125"/>
  <c r="DA25" i="125"/>
  <c r="CZ25" i="125"/>
  <c r="CS25" i="125"/>
  <c r="CO25" i="125" s="1"/>
  <c r="CP25" i="125"/>
  <c r="Z25" i="125"/>
  <c r="C25" i="125" s="1"/>
  <c r="DS24" i="125"/>
  <c r="CS24" i="125"/>
  <c r="CO24" i="125" s="1"/>
  <c r="CP24" i="125"/>
  <c r="Z24" i="125"/>
  <c r="CR24" i="125" s="1"/>
  <c r="DS23" i="125"/>
  <c r="DN23" i="125"/>
  <c r="DM23" i="125"/>
  <c r="DJ23" i="125"/>
  <c r="DI23" i="125"/>
  <c r="DG23" i="125"/>
  <c r="DF23" i="125"/>
  <c r="DD23" i="125"/>
  <c r="DC23" i="125"/>
  <c r="DA23" i="125"/>
  <c r="CZ23" i="125"/>
  <c r="CS23" i="125"/>
  <c r="CO23" i="125" s="1"/>
  <c r="CP23" i="125"/>
  <c r="Z23" i="125"/>
  <c r="CR23" i="125" s="1"/>
  <c r="DS22" i="125"/>
  <c r="DN22" i="125"/>
  <c r="DM22" i="125"/>
  <c r="DJ22" i="125"/>
  <c r="DI22" i="125"/>
  <c r="DG22" i="125"/>
  <c r="DF22" i="125"/>
  <c r="DD22" i="125"/>
  <c r="DC22" i="125"/>
  <c r="DA22" i="125"/>
  <c r="CZ22" i="125"/>
  <c r="CS22" i="125"/>
  <c r="CO22" i="125" s="1"/>
  <c r="CP22" i="125"/>
  <c r="Z22" i="125"/>
  <c r="CR22" i="125" s="1"/>
  <c r="DS21" i="125"/>
  <c r="DN21" i="125"/>
  <c r="DM21" i="125"/>
  <c r="DJ21" i="125"/>
  <c r="DI21" i="125"/>
  <c r="DG21" i="125"/>
  <c r="DF21" i="125"/>
  <c r="DD21" i="125"/>
  <c r="DC21" i="125"/>
  <c r="DA21" i="125"/>
  <c r="CZ21" i="125"/>
  <c r="CS21" i="125"/>
  <c r="CO21" i="125" s="1"/>
  <c r="CP21" i="125"/>
  <c r="Z21" i="125"/>
  <c r="CR21" i="125" s="1"/>
  <c r="DS20" i="125"/>
  <c r="DN20" i="125"/>
  <c r="DM20" i="125"/>
  <c r="DJ20" i="125"/>
  <c r="DI20" i="125"/>
  <c r="DG20" i="125"/>
  <c r="DF20" i="125"/>
  <c r="DD20" i="125"/>
  <c r="DC20" i="125"/>
  <c r="DA20" i="125"/>
  <c r="CZ20" i="125"/>
  <c r="CS20" i="125"/>
  <c r="CO20" i="125" s="1"/>
  <c r="CP20" i="125"/>
  <c r="Z20" i="125"/>
  <c r="CR20" i="125" s="1"/>
  <c r="DS19" i="125"/>
  <c r="DA19" i="125"/>
  <c r="CZ19" i="125"/>
  <c r="CS19" i="125"/>
  <c r="CO19" i="125" s="1"/>
  <c r="CP19" i="125"/>
  <c r="Z19" i="125"/>
  <c r="CR19" i="125" s="1"/>
  <c r="DS18" i="125"/>
  <c r="CS18" i="125"/>
  <c r="CO18" i="125" s="1"/>
  <c r="CP18" i="125"/>
  <c r="Z18" i="125"/>
  <c r="CR18" i="125" s="1"/>
  <c r="DS17" i="125"/>
  <c r="DN17" i="125"/>
  <c r="DM17" i="125"/>
  <c r="DJ17" i="125"/>
  <c r="DI17" i="125"/>
  <c r="DG17" i="125"/>
  <c r="DF17" i="125"/>
  <c r="DD17" i="125"/>
  <c r="DC17" i="125"/>
  <c r="DA17" i="125"/>
  <c r="CZ17" i="125"/>
  <c r="CS17" i="125"/>
  <c r="CO17" i="125" s="1"/>
  <c r="CP17" i="125"/>
  <c r="Z17" i="125"/>
  <c r="CR17" i="125" s="1"/>
  <c r="DS16" i="125"/>
  <c r="DN16" i="125"/>
  <c r="DM16" i="125"/>
  <c r="DJ16" i="125"/>
  <c r="DI16" i="125"/>
  <c r="DG16" i="125"/>
  <c r="DF16" i="125"/>
  <c r="DD16" i="125"/>
  <c r="DC16" i="125"/>
  <c r="DA16" i="125"/>
  <c r="CZ16" i="125"/>
  <c r="CS16" i="125"/>
  <c r="CO16" i="125" s="1"/>
  <c r="CP16" i="125"/>
  <c r="Z16" i="125"/>
  <c r="CR16" i="125" s="1"/>
  <c r="DS15" i="125"/>
  <c r="DN15" i="125"/>
  <c r="DM15" i="125"/>
  <c r="DJ15" i="125"/>
  <c r="DI15" i="125"/>
  <c r="DG15" i="125"/>
  <c r="DF15" i="125"/>
  <c r="DD15" i="125"/>
  <c r="DC15" i="125"/>
  <c r="DA15" i="125"/>
  <c r="CZ15" i="125"/>
  <c r="CS15" i="125"/>
  <c r="CO15" i="125" s="1"/>
  <c r="CP15" i="125"/>
  <c r="Z15" i="125"/>
  <c r="CR15" i="125" s="1"/>
  <c r="DS14" i="125"/>
  <c r="DN14" i="125"/>
  <c r="DM14" i="125"/>
  <c r="DJ14" i="125"/>
  <c r="DI14" i="125"/>
  <c r="DG14" i="125"/>
  <c r="DF14" i="125"/>
  <c r="DD14" i="125"/>
  <c r="DC14" i="125"/>
  <c r="DA14" i="125"/>
  <c r="CZ14" i="125"/>
  <c r="CS14" i="125"/>
  <c r="CO14" i="125" s="1"/>
  <c r="CP14" i="125"/>
  <c r="Z14" i="125"/>
  <c r="CR14" i="125" s="1"/>
  <c r="DS13" i="125"/>
  <c r="DN13" i="125"/>
  <c r="DM13" i="125"/>
  <c r="DJ13" i="125"/>
  <c r="DI13" i="125"/>
  <c r="CS13" i="125"/>
  <c r="CO13" i="125" s="1"/>
  <c r="CP13" i="125"/>
  <c r="Z13" i="125"/>
  <c r="C13" i="125" s="1"/>
  <c r="DS12" i="125"/>
  <c r="CS12" i="125"/>
  <c r="CO12" i="125" s="1"/>
  <c r="CP12" i="125"/>
  <c r="Z12" i="125"/>
  <c r="CR12" i="125" s="1"/>
  <c r="DS11" i="125"/>
  <c r="DN11" i="125"/>
  <c r="DM11" i="125"/>
  <c r="DJ11" i="125"/>
  <c r="DI11" i="125"/>
  <c r="DG11" i="125"/>
  <c r="DF11" i="125"/>
  <c r="DD11" i="125"/>
  <c r="DC11" i="125"/>
  <c r="DA11" i="125"/>
  <c r="CZ11" i="125"/>
  <c r="CS11" i="125"/>
  <c r="CO11" i="125" s="1"/>
  <c r="CP11" i="125"/>
  <c r="Z11" i="125"/>
  <c r="CR11" i="125" s="1"/>
  <c r="DS10" i="125"/>
  <c r="DN10" i="125"/>
  <c r="DM10" i="125"/>
  <c r="DJ10" i="125"/>
  <c r="DI10" i="125"/>
  <c r="DG10" i="125"/>
  <c r="DF10" i="125"/>
  <c r="DD10" i="125"/>
  <c r="DC10" i="125"/>
  <c r="DA10" i="125"/>
  <c r="CZ10" i="125"/>
  <c r="CS10" i="125"/>
  <c r="CO10" i="125" s="1"/>
  <c r="CP10" i="125"/>
  <c r="Z10" i="125"/>
  <c r="CR10" i="125" s="1"/>
  <c r="DS9" i="125"/>
  <c r="DN9" i="125"/>
  <c r="DM9" i="125"/>
  <c r="DJ9" i="125"/>
  <c r="DI9" i="125"/>
  <c r="DG9" i="125"/>
  <c r="DF9" i="125"/>
  <c r="DD9" i="125"/>
  <c r="DC9" i="125"/>
  <c r="DA9" i="125"/>
  <c r="CZ9" i="125"/>
  <c r="CS9" i="125"/>
  <c r="CO9" i="125" s="1"/>
  <c r="CP9" i="125"/>
  <c r="Z9" i="125"/>
  <c r="CR9" i="125" s="1"/>
  <c r="DS8" i="125"/>
  <c r="DN8" i="125"/>
  <c r="DM8" i="125"/>
  <c r="DJ8" i="125"/>
  <c r="DI8" i="125"/>
  <c r="DG8" i="125"/>
  <c r="DF8" i="125"/>
  <c r="DD8" i="125"/>
  <c r="DC8" i="125"/>
  <c r="DA8" i="125"/>
  <c r="CZ8" i="125"/>
  <c r="CS8" i="125"/>
  <c r="CO8" i="125" s="1"/>
  <c r="CP8" i="125"/>
  <c r="Z8" i="125"/>
  <c r="CR8" i="125" s="1"/>
  <c r="DS7" i="125"/>
  <c r="DN7" i="125"/>
  <c r="DM7" i="125"/>
  <c r="DJ7" i="125"/>
  <c r="DI7" i="125"/>
  <c r="DG7" i="125"/>
  <c r="DF7" i="125"/>
  <c r="DD7" i="125"/>
  <c r="DC7" i="125"/>
  <c r="DA7" i="125"/>
  <c r="CZ7" i="125"/>
  <c r="CS7" i="125"/>
  <c r="CO7" i="125" s="1"/>
  <c r="CP7" i="125"/>
  <c r="Z7" i="125"/>
  <c r="CR7" i="125" s="1"/>
  <c r="DS6" i="125"/>
  <c r="DN6" i="125"/>
  <c r="DM6" i="125"/>
  <c r="DJ6" i="125"/>
  <c r="DI6" i="125"/>
  <c r="DG6" i="125"/>
  <c r="DF6" i="125"/>
  <c r="DD6" i="125"/>
  <c r="DC6" i="125"/>
  <c r="DA6" i="125"/>
  <c r="CZ6" i="125"/>
  <c r="CS6" i="125"/>
  <c r="CO6" i="125" s="1"/>
  <c r="CP6" i="125"/>
  <c r="Z6" i="125"/>
  <c r="CR6" i="125" s="1"/>
  <c r="DS5" i="125"/>
  <c r="DN5" i="125"/>
  <c r="DM5" i="125"/>
  <c r="DJ5" i="125"/>
  <c r="DI5" i="125"/>
  <c r="DG5" i="125"/>
  <c r="DF5" i="125"/>
  <c r="DD5" i="125"/>
  <c r="DC5" i="125"/>
  <c r="CZ5" i="125"/>
  <c r="CO5" i="125"/>
  <c r="CP5" i="125"/>
  <c r="Z5" i="125"/>
  <c r="CR5" i="125" s="1"/>
  <c r="C71" i="125" l="1"/>
  <c r="C73" i="125"/>
  <c r="C127" i="125"/>
  <c r="C54" i="125"/>
  <c r="C104" i="125"/>
  <c r="CR104" i="125"/>
  <c r="C136" i="125"/>
  <c r="C138" i="125"/>
  <c r="C52" i="125"/>
  <c r="C90" i="125"/>
  <c r="C150" i="126"/>
  <c r="C149" i="126"/>
  <c r="C130" i="125"/>
  <c r="C18" i="125"/>
  <c r="C94" i="125"/>
  <c r="C102" i="125"/>
  <c r="C133" i="125"/>
  <c r="C7" i="125"/>
  <c r="C66" i="125"/>
  <c r="C92" i="125"/>
  <c r="C10" i="125"/>
  <c r="C22" i="125"/>
  <c r="C64" i="125"/>
  <c r="C109" i="125"/>
  <c r="CR30" i="125"/>
  <c r="C88" i="125"/>
  <c r="C110" i="125"/>
  <c r="C118" i="125"/>
  <c r="C141" i="125"/>
  <c r="C139" i="125"/>
  <c r="C93" i="125"/>
  <c r="C98" i="125"/>
  <c r="C103" i="125"/>
  <c r="C108" i="125"/>
  <c r="C14" i="125"/>
  <c r="C68" i="125"/>
  <c r="C106" i="125"/>
  <c r="C115" i="125"/>
  <c r="C120" i="125"/>
  <c r="O156" i="125"/>
  <c r="C8" i="125"/>
  <c r="C19" i="125"/>
  <c r="C24" i="125"/>
  <c r="C53" i="125"/>
  <c r="C65" i="125"/>
  <c r="C67" i="125"/>
  <c r="C91" i="125"/>
  <c r="C97" i="125"/>
  <c r="C135" i="125"/>
  <c r="C6" i="125"/>
  <c r="C131" i="125"/>
  <c r="C137" i="125"/>
  <c r="CR29" i="125"/>
  <c r="C11" i="125"/>
  <c r="C16" i="125"/>
  <c r="C87" i="125"/>
  <c r="C100" i="125"/>
  <c r="C107" i="125"/>
  <c r="C129" i="125"/>
  <c r="C142" i="125"/>
  <c r="CR85" i="125"/>
  <c r="C55" i="125"/>
  <c r="C56" i="125"/>
  <c r="C57" i="125"/>
  <c r="C58" i="125"/>
  <c r="C134" i="125"/>
  <c r="CR83" i="125"/>
  <c r="CR33" i="125"/>
  <c r="CR45" i="125"/>
  <c r="C105" i="125"/>
  <c r="C119" i="125"/>
  <c r="CR75" i="125"/>
  <c r="CR76" i="125"/>
  <c r="CR77" i="125"/>
  <c r="CR78" i="125"/>
  <c r="CR79" i="125"/>
  <c r="CR80" i="125"/>
  <c r="CR81" i="125"/>
  <c r="CR82" i="125"/>
  <c r="CR32" i="125"/>
  <c r="CR44" i="125"/>
  <c r="CR84" i="125"/>
  <c r="C9" i="125"/>
  <c r="C15" i="125"/>
  <c r="CR31" i="125"/>
  <c r="C86" i="125"/>
  <c r="C101" i="125"/>
  <c r="C117" i="125"/>
  <c r="C122" i="125"/>
  <c r="C140" i="125"/>
  <c r="CR50" i="125"/>
  <c r="CR41" i="125"/>
  <c r="CR49" i="125"/>
  <c r="C89" i="125"/>
  <c r="C99" i="125"/>
  <c r="C116" i="125"/>
  <c r="C123" i="125"/>
  <c r="C128" i="125"/>
  <c r="CR26" i="125"/>
  <c r="CR40" i="125"/>
  <c r="CR48" i="125"/>
  <c r="CR34" i="125"/>
  <c r="CR51" i="125"/>
  <c r="CR121" i="125"/>
  <c r="CR47" i="125"/>
  <c r="C96" i="125"/>
  <c r="CR27" i="125"/>
  <c r="CR43" i="125"/>
  <c r="CR42" i="125"/>
  <c r="C17" i="125"/>
  <c r="C23" i="125"/>
  <c r="CR46" i="125"/>
  <c r="C70" i="125"/>
  <c r="C72" i="125"/>
  <c r="C74" i="125"/>
  <c r="C95" i="125"/>
  <c r="O157" i="125"/>
  <c r="CR59" i="125"/>
  <c r="CR38" i="125"/>
  <c r="CR37" i="125"/>
  <c r="CR25" i="125"/>
  <c r="CR36" i="125"/>
  <c r="C126" i="125"/>
  <c r="CR60" i="125"/>
  <c r="CR61" i="125"/>
  <c r="C5" i="125"/>
  <c r="CR13" i="125"/>
  <c r="C21" i="125"/>
  <c r="CR35" i="125"/>
  <c r="C112" i="125"/>
  <c r="C125" i="125"/>
  <c r="CR62" i="125"/>
  <c r="CR63" i="125"/>
  <c r="C12" i="125"/>
  <c r="C20" i="125"/>
  <c r="CR28" i="125"/>
  <c r="C111" i="125"/>
  <c r="C124" i="125"/>
  <c r="C132" i="125"/>
  <c r="CR69" i="125"/>
  <c r="CR114" i="125"/>
  <c r="CR113" i="125"/>
  <c r="DO96" i="124"/>
  <c r="DJ96" i="124"/>
  <c r="DI96" i="124"/>
  <c r="DF96" i="124"/>
  <c r="DE96" i="124"/>
  <c r="DC96" i="124"/>
  <c r="DB96" i="124"/>
  <c r="CZ96" i="124"/>
  <c r="CY96" i="124"/>
  <c r="CW96" i="124"/>
  <c r="CV96" i="124"/>
  <c r="CS96" i="124"/>
  <c r="CP96" i="124"/>
  <c r="Z96" i="124"/>
  <c r="CR96" i="124" s="1"/>
  <c r="C96" i="124"/>
  <c r="DO84" i="124"/>
  <c r="DJ84" i="124"/>
  <c r="DI84" i="124"/>
  <c r="DF84" i="124"/>
  <c r="DE84" i="124"/>
  <c r="DC84" i="124"/>
  <c r="DB84" i="124"/>
  <c r="CZ84" i="124"/>
  <c r="CY84" i="124"/>
  <c r="CW84" i="124"/>
  <c r="CV84" i="124"/>
  <c r="CS84" i="124"/>
  <c r="CP84" i="124"/>
  <c r="Z84" i="124"/>
  <c r="CR84" i="124" s="1"/>
  <c r="C84" i="124"/>
  <c r="N157" i="124"/>
  <c r="M157" i="124"/>
  <c r="L157" i="124"/>
  <c r="K157" i="124"/>
  <c r="J157" i="124"/>
  <c r="I157" i="124"/>
  <c r="H157" i="124"/>
  <c r="G157" i="124"/>
  <c r="F157" i="124"/>
  <c r="E157" i="124"/>
  <c r="D157" i="124"/>
  <c r="B157" i="124"/>
  <c r="A157" i="124"/>
  <c r="N156" i="124"/>
  <c r="M156" i="124"/>
  <c r="L156" i="124"/>
  <c r="K156" i="124"/>
  <c r="J156" i="124"/>
  <c r="I156" i="124"/>
  <c r="H156" i="124"/>
  <c r="G156" i="124"/>
  <c r="F156" i="124"/>
  <c r="E156" i="124"/>
  <c r="D156" i="124"/>
  <c r="B156" i="124"/>
  <c r="A156" i="124"/>
  <c r="T155" i="124"/>
  <c r="DO154" i="124"/>
  <c r="CP154" i="124"/>
  <c r="C154" i="124"/>
  <c r="DO153" i="124"/>
  <c r="CP153" i="124"/>
  <c r="C153" i="124"/>
  <c r="DO152" i="124"/>
  <c r="CP152" i="124"/>
  <c r="C152" i="124"/>
  <c r="DO151" i="124"/>
  <c r="CP151" i="124"/>
  <c r="C151" i="124"/>
  <c r="DO150" i="124"/>
  <c r="CP150" i="124"/>
  <c r="C150" i="124"/>
  <c r="DO149" i="124"/>
  <c r="CP149" i="124"/>
  <c r="C149" i="124"/>
  <c r="DO148" i="124"/>
  <c r="CP148" i="124"/>
  <c r="C148" i="124"/>
  <c r="DO147" i="124"/>
  <c r="CP147" i="124"/>
  <c r="C147" i="124"/>
  <c r="DO146" i="124"/>
  <c r="CP146" i="124"/>
  <c r="C146" i="124"/>
  <c r="DO145" i="124"/>
  <c r="CP145" i="124"/>
  <c r="C145" i="124"/>
  <c r="CP144" i="124"/>
  <c r="C144" i="124"/>
  <c r="DO143" i="124"/>
  <c r="DJ143" i="124"/>
  <c r="DI143" i="124"/>
  <c r="DF143" i="124"/>
  <c r="DE143" i="124"/>
  <c r="DC143" i="124"/>
  <c r="DB143" i="124"/>
  <c r="CZ143" i="124"/>
  <c r="CY143" i="124"/>
  <c r="CW143" i="124"/>
  <c r="CV143" i="124"/>
  <c r="CS143" i="124"/>
  <c r="CR143" i="124"/>
  <c r="CP143" i="124"/>
  <c r="Z143" i="124"/>
  <c r="C143" i="124" s="1"/>
  <c r="DO142" i="124"/>
  <c r="DJ142" i="124"/>
  <c r="DI142" i="124"/>
  <c r="DF142" i="124"/>
  <c r="DE142" i="124"/>
  <c r="DC142" i="124"/>
  <c r="DB142" i="124"/>
  <c r="CZ142" i="124"/>
  <c r="CY142" i="124"/>
  <c r="CW142" i="124"/>
  <c r="CV142" i="124"/>
  <c r="CS142" i="124"/>
  <c r="CP142" i="124"/>
  <c r="Z142" i="124"/>
  <c r="C142" i="124" s="1"/>
  <c r="DO141" i="124"/>
  <c r="DJ141" i="124"/>
  <c r="DI141" i="124"/>
  <c r="DF141" i="124"/>
  <c r="DE141" i="124"/>
  <c r="DC141" i="124"/>
  <c r="DB141" i="124"/>
  <c r="CZ141" i="124"/>
  <c r="CY141" i="124"/>
  <c r="CW141" i="124"/>
  <c r="CV141" i="124"/>
  <c r="CS141" i="124"/>
  <c r="CP141" i="124"/>
  <c r="Z141" i="124"/>
  <c r="C141" i="124" s="1"/>
  <c r="DO140" i="124"/>
  <c r="CW140" i="124"/>
  <c r="CV140" i="124"/>
  <c r="CS140" i="124"/>
  <c r="CP140" i="124"/>
  <c r="Z140" i="124"/>
  <c r="C140" i="124" s="1"/>
  <c r="DO139" i="124"/>
  <c r="DJ139" i="124"/>
  <c r="DI139" i="124"/>
  <c r="DF139" i="124"/>
  <c r="DE139" i="124"/>
  <c r="DC139" i="124"/>
  <c r="DB139" i="124"/>
  <c r="CZ139" i="124"/>
  <c r="CY139" i="124"/>
  <c r="CW139" i="124"/>
  <c r="CV139" i="124"/>
  <c r="CS139" i="124"/>
  <c r="CP139" i="124"/>
  <c r="Z139" i="124"/>
  <c r="C139" i="124" s="1"/>
  <c r="DO138" i="124"/>
  <c r="DJ138" i="124"/>
  <c r="DI138" i="124"/>
  <c r="DF138" i="124"/>
  <c r="DE138" i="124"/>
  <c r="DC138" i="124"/>
  <c r="DB138" i="124"/>
  <c r="CZ138" i="124"/>
  <c r="CY138" i="124"/>
  <c r="CW138" i="124"/>
  <c r="CV138" i="124"/>
  <c r="CS138" i="124"/>
  <c r="CP138" i="124"/>
  <c r="Z138" i="124"/>
  <c r="C138" i="124" s="1"/>
  <c r="DO137" i="124"/>
  <c r="DJ137" i="124"/>
  <c r="DI137" i="124"/>
  <c r="DF137" i="124"/>
  <c r="DE137" i="124"/>
  <c r="DC137" i="124"/>
  <c r="DB137" i="124"/>
  <c r="CZ137" i="124"/>
  <c r="CY137" i="124"/>
  <c r="CW137" i="124"/>
  <c r="CV137" i="124"/>
  <c r="CS137" i="124"/>
  <c r="CP137" i="124"/>
  <c r="Z137" i="124"/>
  <c r="C137" i="124" s="1"/>
  <c r="DO136" i="124"/>
  <c r="DJ136" i="124"/>
  <c r="DI136" i="124"/>
  <c r="DF136" i="124"/>
  <c r="DE136" i="124"/>
  <c r="DC136" i="124"/>
  <c r="DB136" i="124"/>
  <c r="CZ136" i="124"/>
  <c r="CY136" i="124"/>
  <c r="CW136" i="124"/>
  <c r="CV136" i="124"/>
  <c r="CS136" i="124"/>
  <c r="CP136" i="124"/>
  <c r="Z136" i="124"/>
  <c r="C136" i="124" s="1"/>
  <c r="DO135" i="124"/>
  <c r="DJ135" i="124"/>
  <c r="DI135" i="124"/>
  <c r="DF135" i="124"/>
  <c r="DE135" i="124"/>
  <c r="DC135" i="124"/>
  <c r="DB135" i="124"/>
  <c r="CZ135" i="124"/>
  <c r="CY135" i="124"/>
  <c r="CW135" i="124"/>
  <c r="CV135" i="124"/>
  <c r="CS135" i="124"/>
  <c r="CP135" i="124"/>
  <c r="Z135" i="124"/>
  <c r="C135" i="124" s="1"/>
  <c r="DO134" i="124"/>
  <c r="DJ134" i="124"/>
  <c r="DI134" i="124"/>
  <c r="DF134" i="124"/>
  <c r="DE134" i="124"/>
  <c r="DC134" i="124"/>
  <c r="DB134" i="124"/>
  <c r="CZ134" i="124"/>
  <c r="CY134" i="124"/>
  <c r="CW134" i="124"/>
  <c r="CV134" i="124"/>
  <c r="CS134" i="124"/>
  <c r="CP134" i="124"/>
  <c r="Z134" i="124"/>
  <c r="C134" i="124" s="1"/>
  <c r="DO133" i="124"/>
  <c r="DJ133" i="124"/>
  <c r="DI133" i="124"/>
  <c r="DF133" i="124"/>
  <c r="DE133" i="124"/>
  <c r="DC133" i="124"/>
  <c r="DB133" i="124"/>
  <c r="CZ133" i="124"/>
  <c r="CY133" i="124"/>
  <c r="CW133" i="124"/>
  <c r="CV133" i="124"/>
  <c r="CS133" i="124"/>
  <c r="CP133" i="124"/>
  <c r="Z133" i="124"/>
  <c r="C133" i="124" s="1"/>
  <c r="DO132" i="124"/>
  <c r="DJ132" i="124"/>
  <c r="DI132" i="124"/>
  <c r="DF132" i="124"/>
  <c r="DE132" i="124"/>
  <c r="DC132" i="124"/>
  <c r="DB132" i="124"/>
  <c r="CZ132" i="124"/>
  <c r="CY132" i="124"/>
  <c r="CW132" i="124"/>
  <c r="CV132" i="124"/>
  <c r="CS132" i="124"/>
  <c r="CP132" i="124"/>
  <c r="Z132" i="124"/>
  <c r="C132" i="124" s="1"/>
  <c r="DO131" i="124"/>
  <c r="DJ131" i="124"/>
  <c r="DI131" i="124"/>
  <c r="DF131" i="124"/>
  <c r="DE131" i="124"/>
  <c r="DC131" i="124"/>
  <c r="DB131" i="124"/>
  <c r="CZ131" i="124"/>
  <c r="CY131" i="124"/>
  <c r="CW131" i="124"/>
  <c r="CV131" i="124"/>
  <c r="CS131" i="124"/>
  <c r="CP131" i="124"/>
  <c r="Z131" i="124"/>
  <c r="C131" i="124" s="1"/>
  <c r="DO130" i="124"/>
  <c r="DJ130" i="124"/>
  <c r="DI130" i="124"/>
  <c r="DF130" i="124"/>
  <c r="DE130" i="124"/>
  <c r="DC130" i="124"/>
  <c r="DB130" i="124"/>
  <c r="CZ130" i="124"/>
  <c r="CY130" i="124"/>
  <c r="CW130" i="124"/>
  <c r="CV130" i="124"/>
  <c r="CS130" i="124"/>
  <c r="CP130" i="124"/>
  <c r="Z130" i="124"/>
  <c r="C130" i="124" s="1"/>
  <c r="DO129" i="124"/>
  <c r="DJ129" i="124"/>
  <c r="DI129" i="124"/>
  <c r="DF129" i="124"/>
  <c r="DE129" i="124"/>
  <c r="DC129" i="124"/>
  <c r="DB129" i="124"/>
  <c r="CZ129" i="124"/>
  <c r="CY129" i="124"/>
  <c r="CW129" i="124"/>
  <c r="CV129" i="124"/>
  <c r="CS129" i="124"/>
  <c r="CP129" i="124"/>
  <c r="Z129" i="124"/>
  <c r="C129" i="124" s="1"/>
  <c r="DO128" i="124"/>
  <c r="DJ128" i="124"/>
  <c r="DI128" i="124"/>
  <c r="DF128" i="124"/>
  <c r="DE128" i="124"/>
  <c r="DC128" i="124"/>
  <c r="DB128" i="124"/>
  <c r="CZ128" i="124"/>
  <c r="CY128" i="124"/>
  <c r="CW128" i="124"/>
  <c r="CV128" i="124"/>
  <c r="CS128" i="124"/>
  <c r="CP128" i="124"/>
  <c r="Z128" i="124"/>
  <c r="C128" i="124" s="1"/>
  <c r="DO127" i="124"/>
  <c r="DJ127" i="124"/>
  <c r="DI127" i="124"/>
  <c r="DF127" i="124"/>
  <c r="DE127" i="124"/>
  <c r="DC127" i="124"/>
  <c r="DB127" i="124"/>
  <c r="CZ127" i="124"/>
  <c r="CY127" i="124"/>
  <c r="CW127" i="124"/>
  <c r="CV127" i="124"/>
  <c r="CS127" i="124"/>
  <c r="CP127" i="124"/>
  <c r="Z127" i="124"/>
  <c r="C127" i="124" s="1"/>
  <c r="DO126" i="124"/>
  <c r="DJ126" i="124"/>
  <c r="DI126" i="124"/>
  <c r="DF126" i="124"/>
  <c r="DE126" i="124"/>
  <c r="DC126" i="124"/>
  <c r="DB126" i="124"/>
  <c r="CZ126" i="124"/>
  <c r="CY126" i="124"/>
  <c r="CW126" i="124"/>
  <c r="CV126" i="124"/>
  <c r="CS126" i="124"/>
  <c r="CP126" i="124"/>
  <c r="Z126" i="124"/>
  <c r="C126" i="124" s="1"/>
  <c r="DO125" i="124"/>
  <c r="DJ125" i="124"/>
  <c r="DI125" i="124"/>
  <c r="DF125" i="124"/>
  <c r="DE125" i="124"/>
  <c r="DC125" i="124"/>
  <c r="DB125" i="124"/>
  <c r="CZ125" i="124"/>
  <c r="CY125" i="124"/>
  <c r="CW125" i="124"/>
  <c r="CV125" i="124"/>
  <c r="CS125" i="124"/>
  <c r="CP125" i="124"/>
  <c r="Z125" i="124"/>
  <c r="C125" i="124" s="1"/>
  <c r="DO124" i="124"/>
  <c r="DJ124" i="124"/>
  <c r="DI124" i="124"/>
  <c r="DF124" i="124"/>
  <c r="DE124" i="124"/>
  <c r="DC124" i="124"/>
  <c r="DB124" i="124"/>
  <c r="CZ124" i="124"/>
  <c r="CY124" i="124"/>
  <c r="CW124" i="124"/>
  <c r="CV124" i="124"/>
  <c r="CS124" i="124"/>
  <c r="CP124" i="124"/>
  <c r="Z124" i="124"/>
  <c r="C124" i="124" s="1"/>
  <c r="DO123" i="124"/>
  <c r="DJ123" i="124"/>
  <c r="DI123" i="124"/>
  <c r="DF123" i="124"/>
  <c r="DE123" i="124"/>
  <c r="DC123" i="124"/>
  <c r="DB123" i="124"/>
  <c r="CZ123" i="124"/>
  <c r="CY123" i="124"/>
  <c r="CW123" i="124"/>
  <c r="CV123" i="124"/>
  <c r="CS123" i="124"/>
  <c r="CP123" i="124"/>
  <c r="Z123" i="124"/>
  <c r="C123" i="124" s="1"/>
  <c r="DO122" i="124"/>
  <c r="DJ122" i="124"/>
  <c r="DI122" i="124"/>
  <c r="DF122" i="124"/>
  <c r="DE122" i="124"/>
  <c r="DC122" i="124"/>
  <c r="DB122" i="124"/>
  <c r="CW122" i="124"/>
  <c r="CV122" i="124"/>
  <c r="CS122" i="124"/>
  <c r="CP122" i="124"/>
  <c r="Z122" i="124"/>
  <c r="CR122" i="124" s="1"/>
  <c r="DO121" i="124"/>
  <c r="DJ121" i="124"/>
  <c r="DI121" i="124"/>
  <c r="DF121" i="124"/>
  <c r="DE121" i="124"/>
  <c r="DC121" i="124"/>
  <c r="DB121" i="124"/>
  <c r="CZ121" i="124"/>
  <c r="CY121" i="124"/>
  <c r="CW121" i="124"/>
  <c r="CV121" i="124"/>
  <c r="CS121" i="124"/>
  <c r="CP121" i="124"/>
  <c r="Z121" i="124"/>
  <c r="CR121" i="124" s="1"/>
  <c r="DO120" i="124"/>
  <c r="DJ120" i="124"/>
  <c r="DI120" i="124"/>
  <c r="DF120" i="124"/>
  <c r="DE120" i="124"/>
  <c r="DC120" i="124"/>
  <c r="DB120" i="124"/>
  <c r="CZ120" i="124"/>
  <c r="CY120" i="124"/>
  <c r="CW120" i="124"/>
  <c r="CV120" i="124"/>
  <c r="CS120" i="124"/>
  <c r="CP120" i="124"/>
  <c r="Z120" i="124"/>
  <c r="CR120" i="124" s="1"/>
  <c r="DO119" i="124"/>
  <c r="DJ119" i="124"/>
  <c r="DI119" i="124"/>
  <c r="DF119" i="124"/>
  <c r="DE119" i="124"/>
  <c r="DC119" i="124"/>
  <c r="DB119" i="124"/>
  <c r="CZ119" i="124"/>
  <c r="CY119" i="124"/>
  <c r="CW119" i="124"/>
  <c r="CV119" i="124"/>
  <c r="CS119" i="124"/>
  <c r="CP119" i="124"/>
  <c r="Z119" i="124"/>
  <c r="CR119" i="124" s="1"/>
  <c r="DO118" i="124"/>
  <c r="DJ118" i="124"/>
  <c r="DI118" i="124"/>
  <c r="DF118" i="124"/>
  <c r="DE118" i="124"/>
  <c r="DC118" i="124"/>
  <c r="DB118" i="124"/>
  <c r="CZ118" i="124"/>
  <c r="CY118" i="124"/>
  <c r="CW118" i="124"/>
  <c r="CV118" i="124"/>
  <c r="CS118" i="124"/>
  <c r="CP118" i="124"/>
  <c r="Z118" i="124"/>
  <c r="CR118" i="124" s="1"/>
  <c r="DO117" i="124"/>
  <c r="CW117" i="124"/>
  <c r="CV117" i="124"/>
  <c r="CS117" i="124"/>
  <c r="CP117" i="124"/>
  <c r="Z117" i="124"/>
  <c r="CR117" i="124" s="1"/>
  <c r="DO116" i="124"/>
  <c r="CW116" i="124"/>
  <c r="CV116" i="124"/>
  <c r="CS116" i="124"/>
  <c r="CP116" i="124"/>
  <c r="Z116" i="124"/>
  <c r="CR116" i="124" s="1"/>
  <c r="DO115" i="124"/>
  <c r="DJ115" i="124"/>
  <c r="DI115" i="124"/>
  <c r="CZ115" i="124"/>
  <c r="CY115" i="124"/>
  <c r="CW115" i="124"/>
  <c r="CV115" i="124"/>
  <c r="CS115" i="124"/>
  <c r="CP115" i="124"/>
  <c r="Z115" i="124"/>
  <c r="CR115" i="124" s="1"/>
  <c r="DO114" i="124"/>
  <c r="DJ114" i="124"/>
  <c r="DI114" i="124"/>
  <c r="DF114" i="124"/>
  <c r="DE114" i="124"/>
  <c r="DC114" i="124"/>
  <c r="DB114" i="124"/>
  <c r="CZ114" i="124"/>
  <c r="CY114" i="124"/>
  <c r="CW114" i="124"/>
  <c r="CV114" i="124"/>
  <c r="CS114" i="124"/>
  <c r="CP114" i="124"/>
  <c r="Z114" i="124"/>
  <c r="CR114" i="124" s="1"/>
  <c r="DO113" i="124"/>
  <c r="DJ113" i="124"/>
  <c r="DI113" i="124"/>
  <c r="DF113" i="124"/>
  <c r="DE113" i="124"/>
  <c r="DC113" i="124"/>
  <c r="DB113" i="124"/>
  <c r="CW113" i="124"/>
  <c r="CV113" i="124"/>
  <c r="CS113" i="124"/>
  <c r="CP113" i="124"/>
  <c r="Z113" i="124"/>
  <c r="C113" i="124" s="1"/>
  <c r="DO112" i="124"/>
  <c r="DJ112" i="124"/>
  <c r="DI112" i="124"/>
  <c r="DF112" i="124"/>
  <c r="DE112" i="124"/>
  <c r="DC112" i="124"/>
  <c r="DB112" i="124"/>
  <c r="CZ112" i="124"/>
  <c r="CY112" i="124"/>
  <c r="CW112" i="124"/>
  <c r="CV112" i="124"/>
  <c r="CS112" i="124"/>
  <c r="CP112" i="124"/>
  <c r="Z112" i="124"/>
  <c r="C112" i="124" s="1"/>
  <c r="DO111" i="124"/>
  <c r="DJ111" i="124"/>
  <c r="DI111" i="124"/>
  <c r="CZ111" i="124"/>
  <c r="CY111" i="124"/>
  <c r="CW111" i="124"/>
  <c r="CV111" i="124"/>
  <c r="CS111" i="124"/>
  <c r="CP111" i="124"/>
  <c r="Z111" i="124"/>
  <c r="CR111" i="124" s="1"/>
  <c r="DO110" i="124"/>
  <c r="CW110" i="124"/>
  <c r="CV110" i="124"/>
  <c r="CS110" i="124"/>
  <c r="CP110" i="124"/>
  <c r="Z110" i="124"/>
  <c r="CR110" i="124" s="1"/>
  <c r="DO109" i="124"/>
  <c r="DJ109" i="124"/>
  <c r="DI109" i="124"/>
  <c r="DF109" i="124"/>
  <c r="DE109" i="124"/>
  <c r="DC109" i="124"/>
  <c r="DB109" i="124"/>
  <c r="CZ109" i="124"/>
  <c r="CY109" i="124"/>
  <c r="CW109" i="124"/>
  <c r="CV109" i="124"/>
  <c r="CS109" i="124"/>
  <c r="CP109" i="124"/>
  <c r="Z109" i="124"/>
  <c r="CR109" i="124" s="1"/>
  <c r="DO108" i="124"/>
  <c r="CW108" i="124"/>
  <c r="CV108" i="124"/>
  <c r="CS108" i="124"/>
  <c r="CP108" i="124"/>
  <c r="Z108" i="124"/>
  <c r="CR108" i="124" s="1"/>
  <c r="DO107" i="124"/>
  <c r="CW107" i="124"/>
  <c r="CV107" i="124"/>
  <c r="CS107" i="124"/>
  <c r="CP107" i="124"/>
  <c r="Z107" i="124"/>
  <c r="CR107" i="124" s="1"/>
  <c r="DO106" i="124"/>
  <c r="DJ106" i="124"/>
  <c r="DI106" i="124"/>
  <c r="DF106" i="124"/>
  <c r="DE106" i="124"/>
  <c r="DC106" i="124"/>
  <c r="DB106" i="124"/>
  <c r="CZ106" i="124"/>
  <c r="CY106" i="124"/>
  <c r="CW106" i="124"/>
  <c r="CV106" i="124"/>
  <c r="CS106" i="124"/>
  <c r="CP106" i="124"/>
  <c r="Z106" i="124"/>
  <c r="CR106" i="124" s="1"/>
  <c r="DO105" i="124"/>
  <c r="DJ105" i="124"/>
  <c r="DI105" i="124"/>
  <c r="DF105" i="124"/>
  <c r="DE105" i="124"/>
  <c r="DC105" i="124"/>
  <c r="DB105" i="124"/>
  <c r="CZ105" i="124"/>
  <c r="CY105" i="124"/>
  <c r="CW105" i="124"/>
  <c r="CV105" i="124"/>
  <c r="CS105" i="124"/>
  <c r="CP105" i="124"/>
  <c r="Z105" i="124"/>
  <c r="CR105" i="124" s="1"/>
  <c r="DO104" i="124"/>
  <c r="DJ104" i="124"/>
  <c r="DI104" i="124"/>
  <c r="DF104" i="124"/>
  <c r="DE104" i="124"/>
  <c r="DC104" i="124"/>
  <c r="DB104" i="124"/>
  <c r="CZ104" i="124"/>
  <c r="CY104" i="124"/>
  <c r="CW104" i="124"/>
  <c r="CV104" i="124"/>
  <c r="CS104" i="124"/>
  <c r="CP104" i="124"/>
  <c r="Z104" i="124"/>
  <c r="CR104" i="124" s="1"/>
  <c r="DO103" i="124"/>
  <c r="DJ103" i="124"/>
  <c r="DI103" i="124"/>
  <c r="DF103" i="124"/>
  <c r="DE103" i="124"/>
  <c r="DC103" i="124"/>
  <c r="DB103" i="124"/>
  <c r="CZ103" i="124"/>
  <c r="CY103" i="124"/>
  <c r="CW103" i="124"/>
  <c r="CV103" i="124"/>
  <c r="CS103" i="124"/>
  <c r="CP103" i="124"/>
  <c r="Z103" i="124"/>
  <c r="CR103" i="124" s="1"/>
  <c r="DO102" i="124"/>
  <c r="DJ102" i="124"/>
  <c r="DI102" i="124"/>
  <c r="DF102" i="124"/>
  <c r="DE102" i="124"/>
  <c r="DC102" i="124"/>
  <c r="DB102" i="124"/>
  <c r="CZ102" i="124"/>
  <c r="CY102" i="124"/>
  <c r="CW102" i="124"/>
  <c r="CV102" i="124"/>
  <c r="CS102" i="124"/>
  <c r="CP102" i="124"/>
  <c r="Z102" i="124"/>
  <c r="CR102" i="124" s="1"/>
  <c r="C102" i="124"/>
  <c r="DO101" i="124"/>
  <c r="DJ101" i="124"/>
  <c r="DI101" i="124"/>
  <c r="DF101" i="124"/>
  <c r="DE101" i="124"/>
  <c r="DC101" i="124"/>
  <c r="DB101" i="124"/>
  <c r="CZ101" i="124"/>
  <c r="CY101" i="124"/>
  <c r="CW101" i="124"/>
  <c r="CV101" i="124"/>
  <c r="CS101" i="124"/>
  <c r="CP101" i="124"/>
  <c r="Z101" i="124"/>
  <c r="CR101" i="124" s="1"/>
  <c r="DO100" i="124"/>
  <c r="DJ100" i="124"/>
  <c r="DI100" i="124"/>
  <c r="DF100" i="124"/>
  <c r="DE100" i="124"/>
  <c r="DC100" i="124"/>
  <c r="DB100" i="124"/>
  <c r="CZ100" i="124"/>
  <c r="CY100" i="124"/>
  <c r="CW100" i="124"/>
  <c r="CV100" i="124"/>
  <c r="CS100" i="124"/>
  <c r="CP100" i="124"/>
  <c r="Z100" i="124"/>
  <c r="CR100" i="124" s="1"/>
  <c r="DO99" i="124"/>
  <c r="DJ99" i="124"/>
  <c r="DI99" i="124"/>
  <c r="DF99" i="124"/>
  <c r="DE99" i="124"/>
  <c r="DC99" i="124"/>
  <c r="DB99" i="124"/>
  <c r="CZ99" i="124"/>
  <c r="CY99" i="124"/>
  <c r="CW99" i="124"/>
  <c r="CV99" i="124"/>
  <c r="CS99" i="124"/>
  <c r="CP99" i="124"/>
  <c r="Z99" i="124"/>
  <c r="CR99" i="124" s="1"/>
  <c r="DO98" i="124"/>
  <c r="DJ98" i="124"/>
  <c r="DI98" i="124"/>
  <c r="DF98" i="124"/>
  <c r="DE98" i="124"/>
  <c r="DC98" i="124"/>
  <c r="DB98" i="124"/>
  <c r="CZ98" i="124"/>
  <c r="CY98" i="124"/>
  <c r="CW98" i="124"/>
  <c r="CV98" i="124"/>
  <c r="CS98" i="124"/>
  <c r="CP98" i="124"/>
  <c r="Z98" i="124"/>
  <c r="CR98" i="124" s="1"/>
  <c r="DO97" i="124"/>
  <c r="DJ97" i="124"/>
  <c r="DI97" i="124"/>
  <c r="DF97" i="124"/>
  <c r="DE97" i="124"/>
  <c r="DC97" i="124"/>
  <c r="DB97" i="124"/>
  <c r="CZ97" i="124"/>
  <c r="CY97" i="124"/>
  <c r="CW97" i="124"/>
  <c r="CV97" i="124"/>
  <c r="CS97" i="124"/>
  <c r="CP97" i="124"/>
  <c r="Z97" i="124"/>
  <c r="CR97" i="124" s="1"/>
  <c r="DO95" i="124"/>
  <c r="DJ95" i="124"/>
  <c r="DI95" i="124"/>
  <c r="DF95" i="124"/>
  <c r="DE95" i="124"/>
  <c r="DC95" i="124"/>
  <c r="DB95" i="124"/>
  <c r="CZ95" i="124"/>
  <c r="CY95" i="124"/>
  <c r="CW95" i="124"/>
  <c r="CV95" i="124"/>
  <c r="CS95" i="124"/>
  <c r="CP95" i="124"/>
  <c r="Z95" i="124"/>
  <c r="CR95" i="124" s="1"/>
  <c r="DO94" i="124"/>
  <c r="DJ94" i="124"/>
  <c r="DI94" i="124"/>
  <c r="DF94" i="124"/>
  <c r="DE94" i="124"/>
  <c r="DC94" i="124"/>
  <c r="DB94" i="124"/>
  <c r="CZ94" i="124"/>
  <c r="CY94" i="124"/>
  <c r="CW94" i="124"/>
  <c r="CV94" i="124"/>
  <c r="CS94" i="124"/>
  <c r="CP94" i="124"/>
  <c r="Z94" i="124"/>
  <c r="CR94" i="124" s="1"/>
  <c r="DO93" i="124"/>
  <c r="DJ93" i="124"/>
  <c r="DI93" i="124"/>
  <c r="DF93" i="124"/>
  <c r="DE93" i="124"/>
  <c r="DC93" i="124"/>
  <c r="DB93" i="124"/>
  <c r="CZ93" i="124"/>
  <c r="CY93" i="124"/>
  <c r="CW93" i="124"/>
  <c r="CV93" i="124"/>
  <c r="CS93" i="124"/>
  <c r="CP93" i="124"/>
  <c r="Z93" i="124"/>
  <c r="CR93" i="124" s="1"/>
  <c r="DO92" i="124"/>
  <c r="DJ92" i="124"/>
  <c r="DI92" i="124"/>
  <c r="DF92" i="124"/>
  <c r="DE92" i="124"/>
  <c r="DC92" i="124"/>
  <c r="DB92" i="124"/>
  <c r="CZ92" i="124"/>
  <c r="CY92" i="124"/>
  <c r="CW92" i="124"/>
  <c r="CV92" i="124"/>
  <c r="CS92" i="124"/>
  <c r="CP92" i="124"/>
  <c r="Z92" i="124"/>
  <c r="CR92" i="124" s="1"/>
  <c r="C92" i="124"/>
  <c r="DO91" i="124"/>
  <c r="DJ91" i="124"/>
  <c r="DI91" i="124"/>
  <c r="DF91" i="124"/>
  <c r="DE91" i="124"/>
  <c r="DC91" i="124"/>
  <c r="DB91" i="124"/>
  <c r="CZ91" i="124"/>
  <c r="CY91" i="124"/>
  <c r="CW91" i="124"/>
  <c r="CV91" i="124"/>
  <c r="CS91" i="124"/>
  <c r="CP91" i="124"/>
  <c r="Z91" i="124"/>
  <c r="CR91" i="124" s="1"/>
  <c r="DO90" i="124"/>
  <c r="DJ90" i="124"/>
  <c r="DI90" i="124"/>
  <c r="DF90" i="124"/>
  <c r="DE90" i="124"/>
  <c r="DC90" i="124"/>
  <c r="DB90" i="124"/>
  <c r="CZ90" i="124"/>
  <c r="CY90" i="124"/>
  <c r="CW90" i="124"/>
  <c r="CV90" i="124"/>
  <c r="CS90" i="124"/>
  <c r="CP90" i="124"/>
  <c r="Z90" i="124"/>
  <c r="CR90" i="124" s="1"/>
  <c r="DO89" i="124"/>
  <c r="DJ89" i="124"/>
  <c r="DI89" i="124"/>
  <c r="DF89" i="124"/>
  <c r="DE89" i="124"/>
  <c r="DC89" i="124"/>
  <c r="DB89" i="124"/>
  <c r="CZ89" i="124"/>
  <c r="CY89" i="124"/>
  <c r="CW89" i="124"/>
  <c r="CV89" i="124"/>
  <c r="CS89" i="124"/>
  <c r="CP89" i="124"/>
  <c r="Z89" i="124"/>
  <c r="CR89" i="124" s="1"/>
  <c r="DO88" i="124"/>
  <c r="DJ88" i="124"/>
  <c r="DI88" i="124"/>
  <c r="DF88" i="124"/>
  <c r="DE88" i="124"/>
  <c r="DC88" i="124"/>
  <c r="DB88" i="124"/>
  <c r="CZ88" i="124"/>
  <c r="CY88" i="124"/>
  <c r="CW88" i="124"/>
  <c r="CV88" i="124"/>
  <c r="CS88" i="124"/>
  <c r="CP88" i="124"/>
  <c r="Z88" i="124"/>
  <c r="CR88" i="124" s="1"/>
  <c r="DO87" i="124"/>
  <c r="DJ87" i="124"/>
  <c r="DI87" i="124"/>
  <c r="DF87" i="124"/>
  <c r="DE87" i="124"/>
  <c r="DC87" i="124"/>
  <c r="DB87" i="124"/>
  <c r="CZ87" i="124"/>
  <c r="CY87" i="124"/>
  <c r="CW87" i="124"/>
  <c r="CV87" i="124"/>
  <c r="CS87" i="124"/>
  <c r="CP87" i="124"/>
  <c r="Z87" i="124"/>
  <c r="CR87" i="124" s="1"/>
  <c r="DO86" i="124"/>
  <c r="DJ86" i="124"/>
  <c r="DI86" i="124"/>
  <c r="DF86" i="124"/>
  <c r="DE86" i="124"/>
  <c r="DC86" i="124"/>
  <c r="DB86" i="124"/>
  <c r="CZ86" i="124"/>
  <c r="CY86" i="124"/>
  <c r="CW86" i="124"/>
  <c r="CV86" i="124"/>
  <c r="CS86" i="124"/>
  <c r="CP86" i="124"/>
  <c r="Z86" i="124"/>
  <c r="CR86" i="124" s="1"/>
  <c r="C86" i="124"/>
  <c r="DO85" i="124"/>
  <c r="DJ85" i="124"/>
  <c r="DI85" i="124"/>
  <c r="DF85" i="124"/>
  <c r="DE85" i="124"/>
  <c r="DC85" i="124"/>
  <c r="DB85" i="124"/>
  <c r="CZ85" i="124"/>
  <c r="CY85" i="124"/>
  <c r="CW85" i="124"/>
  <c r="CV85" i="124"/>
  <c r="CS85" i="124"/>
  <c r="CP85" i="124"/>
  <c r="Z85" i="124"/>
  <c r="CR85" i="124" s="1"/>
  <c r="DO83" i="124"/>
  <c r="DJ83" i="124"/>
  <c r="DI83" i="124"/>
  <c r="DF83" i="124"/>
  <c r="DE83" i="124"/>
  <c r="DC83" i="124"/>
  <c r="DB83" i="124"/>
  <c r="CZ83" i="124"/>
  <c r="CY83" i="124"/>
  <c r="CW83" i="124"/>
  <c r="CV83" i="124"/>
  <c r="CS83" i="124"/>
  <c r="CP83" i="124"/>
  <c r="Z83" i="124"/>
  <c r="CR83" i="124" s="1"/>
  <c r="DO82" i="124"/>
  <c r="DJ82" i="124"/>
  <c r="DI82" i="124"/>
  <c r="DF82" i="124"/>
  <c r="DE82" i="124"/>
  <c r="DC82" i="124"/>
  <c r="DB82" i="124"/>
  <c r="CZ82" i="124"/>
  <c r="CY82" i="124"/>
  <c r="CW82" i="124"/>
  <c r="CV82" i="124"/>
  <c r="CS82" i="124"/>
  <c r="CP82" i="124"/>
  <c r="Z82" i="124"/>
  <c r="CR82" i="124" s="1"/>
  <c r="DO81" i="124"/>
  <c r="CW81" i="124"/>
  <c r="CV81" i="124"/>
  <c r="CS81" i="124"/>
  <c r="CP81" i="124"/>
  <c r="Z81" i="124"/>
  <c r="CR81" i="124" s="1"/>
  <c r="DO80" i="124"/>
  <c r="CW80" i="124"/>
  <c r="CV80" i="124"/>
  <c r="CS80" i="124"/>
  <c r="CP80" i="124"/>
  <c r="Z80" i="124"/>
  <c r="CR80" i="124" s="1"/>
  <c r="DO79" i="124"/>
  <c r="CW79" i="124"/>
  <c r="CV79" i="124"/>
  <c r="CS79" i="124"/>
  <c r="CP79" i="124"/>
  <c r="Z79" i="124"/>
  <c r="CR79" i="124" s="1"/>
  <c r="DO78" i="124"/>
  <c r="CW78" i="124"/>
  <c r="CV78" i="124"/>
  <c r="CS78" i="124"/>
  <c r="CP78" i="124"/>
  <c r="Z78" i="124"/>
  <c r="CR78" i="124" s="1"/>
  <c r="DO77" i="124"/>
  <c r="CW77" i="124"/>
  <c r="CV77" i="124"/>
  <c r="CS77" i="124"/>
  <c r="CP77" i="124"/>
  <c r="Z77" i="124"/>
  <c r="CR77" i="124" s="1"/>
  <c r="DO76" i="124"/>
  <c r="CW76" i="124"/>
  <c r="CV76" i="124"/>
  <c r="CS76" i="124"/>
  <c r="CP76" i="124"/>
  <c r="Z76" i="124"/>
  <c r="CR76" i="124" s="1"/>
  <c r="DO75" i="124"/>
  <c r="CW75" i="124"/>
  <c r="CV75" i="124"/>
  <c r="CS75" i="124"/>
  <c r="CP75" i="124"/>
  <c r="Z75" i="124"/>
  <c r="CR75" i="124" s="1"/>
  <c r="DO74" i="124"/>
  <c r="CZ74" i="124"/>
  <c r="CY74" i="124"/>
  <c r="CW74" i="124"/>
  <c r="CV74" i="124"/>
  <c r="CS74" i="124"/>
  <c r="CP74" i="124"/>
  <c r="Z74" i="124"/>
  <c r="CR74" i="124" s="1"/>
  <c r="DO73" i="124"/>
  <c r="CW73" i="124"/>
  <c r="CV73" i="124"/>
  <c r="CS73" i="124"/>
  <c r="CP73" i="124"/>
  <c r="Z73" i="124"/>
  <c r="CR73" i="124" s="1"/>
  <c r="DO72" i="124"/>
  <c r="CZ72" i="124"/>
  <c r="CY72" i="124"/>
  <c r="CW72" i="124"/>
  <c r="CV72" i="124"/>
  <c r="CS72" i="124"/>
  <c r="CP72" i="124"/>
  <c r="Z72" i="124"/>
  <c r="CR72" i="124" s="1"/>
  <c r="DO71" i="124"/>
  <c r="CW71" i="124"/>
  <c r="CV71" i="124"/>
  <c r="CS71" i="124"/>
  <c r="CP71" i="124"/>
  <c r="Z71" i="124"/>
  <c r="CR71" i="124" s="1"/>
  <c r="DO70" i="124"/>
  <c r="CZ70" i="124"/>
  <c r="CY70" i="124"/>
  <c r="CW70" i="124"/>
  <c r="CV70" i="124"/>
  <c r="CS70" i="124"/>
  <c r="CP70" i="124"/>
  <c r="Z70" i="124"/>
  <c r="CR70" i="124" s="1"/>
  <c r="DO69" i="124"/>
  <c r="CZ69" i="124"/>
  <c r="CY69" i="124"/>
  <c r="CW69" i="124"/>
  <c r="CV69" i="124"/>
  <c r="CS69" i="124"/>
  <c r="CP69" i="124"/>
  <c r="Z69" i="124"/>
  <c r="CR69" i="124" s="1"/>
  <c r="DO68" i="124"/>
  <c r="CW68" i="124"/>
  <c r="CV68" i="124"/>
  <c r="CS68" i="124"/>
  <c r="CP68" i="124"/>
  <c r="Z68" i="124"/>
  <c r="CR68" i="124" s="1"/>
  <c r="DO67" i="124"/>
  <c r="CZ67" i="124"/>
  <c r="CY67" i="124"/>
  <c r="CW67" i="124"/>
  <c r="CV67" i="124"/>
  <c r="CS67" i="124"/>
  <c r="CP67" i="124"/>
  <c r="Z67" i="124"/>
  <c r="CR67" i="124" s="1"/>
  <c r="DO66" i="124"/>
  <c r="CW66" i="124"/>
  <c r="CV66" i="124"/>
  <c r="CS66" i="124"/>
  <c r="CP66" i="124"/>
  <c r="Z66" i="124"/>
  <c r="CR66" i="124" s="1"/>
  <c r="DO65" i="124"/>
  <c r="DJ65" i="124"/>
  <c r="DI65" i="124"/>
  <c r="DF65" i="124"/>
  <c r="DE65" i="124"/>
  <c r="DC65" i="124"/>
  <c r="DB65" i="124"/>
  <c r="CZ65" i="124"/>
  <c r="CY65" i="124"/>
  <c r="CW65" i="124"/>
  <c r="CV65" i="124"/>
  <c r="CS65" i="124"/>
  <c r="CP65" i="124"/>
  <c r="Z65" i="124"/>
  <c r="CR65" i="124" s="1"/>
  <c r="DO64" i="124"/>
  <c r="DJ64" i="124"/>
  <c r="DI64" i="124"/>
  <c r="DF64" i="124"/>
  <c r="DE64" i="124"/>
  <c r="DC64" i="124"/>
  <c r="DB64" i="124"/>
  <c r="CW64" i="124"/>
  <c r="CV64" i="124"/>
  <c r="CS64" i="124"/>
  <c r="CP64" i="124"/>
  <c r="Z64" i="124"/>
  <c r="CR64" i="124" s="1"/>
  <c r="DO63" i="124"/>
  <c r="DJ63" i="124"/>
  <c r="DI63" i="124"/>
  <c r="DF63" i="124"/>
  <c r="DE63" i="124"/>
  <c r="DC63" i="124"/>
  <c r="DB63" i="124"/>
  <c r="CZ63" i="124"/>
  <c r="CY63" i="124"/>
  <c r="CW63" i="124"/>
  <c r="CV63" i="124"/>
  <c r="CS63" i="124"/>
  <c r="CP63" i="124"/>
  <c r="Z63" i="124"/>
  <c r="CR63" i="124" s="1"/>
  <c r="DO62" i="124"/>
  <c r="CW62" i="124"/>
  <c r="CV62" i="124"/>
  <c r="CS62" i="124"/>
  <c r="CP62" i="124"/>
  <c r="Z62" i="124"/>
  <c r="CR62" i="124" s="1"/>
  <c r="DO61" i="124"/>
  <c r="DJ61" i="124"/>
  <c r="DI61" i="124"/>
  <c r="DF61" i="124"/>
  <c r="DE61" i="124"/>
  <c r="DC61" i="124"/>
  <c r="DB61" i="124"/>
  <c r="CZ61" i="124"/>
  <c r="CY61" i="124"/>
  <c r="CW61" i="124"/>
  <c r="CV61" i="124"/>
  <c r="CS61" i="124"/>
  <c r="CP61" i="124"/>
  <c r="Z61" i="124"/>
  <c r="CR61" i="124" s="1"/>
  <c r="DO60" i="124"/>
  <c r="DJ60" i="124"/>
  <c r="DI60" i="124"/>
  <c r="DF60" i="124"/>
  <c r="DE60" i="124"/>
  <c r="DC60" i="124"/>
  <c r="DB60" i="124"/>
  <c r="CZ60" i="124"/>
  <c r="CY60" i="124"/>
  <c r="CW60" i="124"/>
  <c r="CV60" i="124"/>
  <c r="CS60" i="124"/>
  <c r="CP60" i="124"/>
  <c r="Z60" i="124"/>
  <c r="CR60" i="124" s="1"/>
  <c r="DO59" i="124"/>
  <c r="CZ59" i="124"/>
  <c r="CY59" i="124"/>
  <c r="CW59" i="124"/>
  <c r="CV59" i="124"/>
  <c r="CS59" i="124"/>
  <c r="CP59" i="124"/>
  <c r="Z59" i="124"/>
  <c r="CR59" i="124" s="1"/>
  <c r="DO58" i="124"/>
  <c r="DJ58" i="124"/>
  <c r="DI58" i="124"/>
  <c r="DF58" i="124"/>
  <c r="DE58" i="124"/>
  <c r="DC58" i="124"/>
  <c r="DB58" i="124"/>
  <c r="CZ58" i="124"/>
  <c r="CY58" i="124"/>
  <c r="CW58" i="124"/>
  <c r="CV58" i="124"/>
  <c r="CS58" i="124"/>
  <c r="CP58" i="124"/>
  <c r="Z58" i="124"/>
  <c r="CR58" i="124" s="1"/>
  <c r="DO57" i="124"/>
  <c r="CW57" i="124"/>
  <c r="CV57" i="124"/>
  <c r="CS57" i="124"/>
  <c r="CP57" i="124"/>
  <c r="Z57" i="124"/>
  <c r="CR57" i="124" s="1"/>
  <c r="DO56" i="124"/>
  <c r="DJ56" i="124"/>
  <c r="DI56" i="124"/>
  <c r="DF56" i="124"/>
  <c r="DE56" i="124"/>
  <c r="DC56" i="124"/>
  <c r="DB56" i="124"/>
  <c r="CZ56" i="124"/>
  <c r="CY56" i="124"/>
  <c r="CW56" i="124"/>
  <c r="CV56" i="124"/>
  <c r="CS56" i="124"/>
  <c r="CP56" i="124"/>
  <c r="Z56" i="124"/>
  <c r="CR56" i="124" s="1"/>
  <c r="DO55" i="124"/>
  <c r="CZ55" i="124"/>
  <c r="CY55" i="124"/>
  <c r="CW55" i="124"/>
  <c r="CV55" i="124"/>
  <c r="CS55" i="124"/>
  <c r="CP55" i="124"/>
  <c r="Z55" i="124"/>
  <c r="C55" i="124" s="1"/>
  <c r="DO54" i="124"/>
  <c r="DJ54" i="124"/>
  <c r="DI54" i="124"/>
  <c r="DF54" i="124"/>
  <c r="DE54" i="124"/>
  <c r="DC54" i="124"/>
  <c r="DB54" i="124"/>
  <c r="CW54" i="124"/>
  <c r="CV54" i="124"/>
  <c r="CS54" i="124"/>
  <c r="CP54" i="124"/>
  <c r="Z54" i="124"/>
  <c r="CR54" i="124" s="1"/>
  <c r="DO53" i="124"/>
  <c r="DJ53" i="124"/>
  <c r="DI53" i="124"/>
  <c r="DF53" i="124"/>
  <c r="DE53" i="124"/>
  <c r="DC53" i="124"/>
  <c r="DB53" i="124"/>
  <c r="CZ53" i="124"/>
  <c r="CY53" i="124"/>
  <c r="CS53" i="124"/>
  <c r="CP53" i="124"/>
  <c r="Z53" i="124"/>
  <c r="CR53" i="124" s="1"/>
  <c r="DO52" i="124"/>
  <c r="DJ52" i="124"/>
  <c r="DI52" i="124"/>
  <c r="DF52" i="124"/>
  <c r="DE52" i="124"/>
  <c r="DC52" i="124"/>
  <c r="DB52" i="124"/>
  <c r="CZ52" i="124"/>
  <c r="CY52" i="124"/>
  <c r="CW52" i="124"/>
  <c r="CV52" i="124"/>
  <c r="CS52" i="124"/>
  <c r="CP52" i="124"/>
  <c r="Z52" i="124"/>
  <c r="CR52" i="124" s="1"/>
  <c r="DO51" i="124"/>
  <c r="CZ51" i="124"/>
  <c r="CY51" i="124"/>
  <c r="CW51" i="124"/>
  <c r="CV51" i="124"/>
  <c r="CS51" i="124"/>
  <c r="CP51" i="124"/>
  <c r="Z51" i="124"/>
  <c r="C51" i="124" s="1"/>
  <c r="DO50" i="124"/>
  <c r="DJ50" i="124"/>
  <c r="DI50" i="124"/>
  <c r="DF50" i="124"/>
  <c r="DE50" i="124"/>
  <c r="DC50" i="124"/>
  <c r="DB50" i="124"/>
  <c r="CZ50" i="124"/>
  <c r="CY50" i="124"/>
  <c r="CW50" i="124"/>
  <c r="CV50" i="124"/>
  <c r="CS50" i="124"/>
  <c r="CP50" i="124"/>
  <c r="Z50" i="124"/>
  <c r="C50" i="124" s="1"/>
  <c r="DO49" i="124"/>
  <c r="CW49" i="124"/>
  <c r="CV49" i="124"/>
  <c r="CS49" i="124"/>
  <c r="CP49" i="124"/>
  <c r="Z49" i="124"/>
  <c r="C49" i="124" s="1"/>
  <c r="DO48" i="124"/>
  <c r="DJ48" i="124"/>
  <c r="DI48" i="124"/>
  <c r="DF48" i="124"/>
  <c r="DE48" i="124"/>
  <c r="DC48" i="124"/>
  <c r="DB48" i="124"/>
  <c r="CZ48" i="124"/>
  <c r="CY48" i="124"/>
  <c r="CW48" i="124"/>
  <c r="CV48" i="124"/>
  <c r="CS48" i="124"/>
  <c r="CP48" i="124"/>
  <c r="Z48" i="124"/>
  <c r="C48" i="124" s="1"/>
  <c r="DO47" i="124"/>
  <c r="CW47" i="124"/>
  <c r="CV47" i="124"/>
  <c r="CS47" i="124"/>
  <c r="CP47" i="124"/>
  <c r="Z47" i="124"/>
  <c r="C47" i="124" s="1"/>
  <c r="DO46" i="124"/>
  <c r="DJ46" i="124"/>
  <c r="DI46" i="124"/>
  <c r="DF46" i="124"/>
  <c r="DE46" i="124"/>
  <c r="DC46" i="124"/>
  <c r="DB46" i="124"/>
  <c r="CZ46" i="124"/>
  <c r="CY46" i="124"/>
  <c r="CW46" i="124"/>
  <c r="CV46" i="124"/>
  <c r="CS46" i="124"/>
  <c r="CR46" i="124"/>
  <c r="CP46" i="124"/>
  <c r="Z46" i="124"/>
  <c r="C46" i="124" s="1"/>
  <c r="DO45" i="124"/>
  <c r="CW45" i="124"/>
  <c r="CV45" i="124"/>
  <c r="CS45" i="124"/>
  <c r="CR45" i="124"/>
  <c r="CP45" i="124"/>
  <c r="Z45" i="124"/>
  <c r="C45" i="124" s="1"/>
  <c r="DO44" i="124"/>
  <c r="DJ44" i="124"/>
  <c r="DI44" i="124"/>
  <c r="DF44" i="124"/>
  <c r="DE44" i="124"/>
  <c r="DC44" i="124"/>
  <c r="DB44" i="124"/>
  <c r="CZ44" i="124"/>
  <c r="CY44" i="124"/>
  <c r="CW44" i="124"/>
  <c r="CV44" i="124"/>
  <c r="CS44" i="124"/>
  <c r="CP44" i="124"/>
  <c r="Z44" i="124"/>
  <c r="C44" i="124" s="1"/>
  <c r="DO43" i="124"/>
  <c r="DJ43" i="124"/>
  <c r="DI43" i="124"/>
  <c r="DF43" i="124"/>
  <c r="DE43" i="124"/>
  <c r="DC43" i="124"/>
  <c r="DB43" i="124"/>
  <c r="CZ43" i="124"/>
  <c r="CY43" i="124"/>
  <c r="CW43" i="124"/>
  <c r="CV43" i="124"/>
  <c r="CS43" i="124"/>
  <c r="CP43" i="124"/>
  <c r="Z43" i="124"/>
  <c r="C43" i="124" s="1"/>
  <c r="DO42" i="124"/>
  <c r="DJ42" i="124"/>
  <c r="DI42" i="124"/>
  <c r="DF42" i="124"/>
  <c r="DE42" i="124"/>
  <c r="DC42" i="124"/>
  <c r="DB42" i="124"/>
  <c r="CZ42" i="124"/>
  <c r="CY42" i="124"/>
  <c r="CW42" i="124"/>
  <c r="CV42" i="124"/>
  <c r="CS42" i="124"/>
  <c r="CP42" i="124"/>
  <c r="Z42" i="124"/>
  <c r="C42" i="124" s="1"/>
  <c r="DO41" i="124"/>
  <c r="DJ41" i="124"/>
  <c r="DI41" i="124"/>
  <c r="DF41" i="124"/>
  <c r="DE41" i="124"/>
  <c r="DC41" i="124"/>
  <c r="DB41" i="124"/>
  <c r="CZ41" i="124"/>
  <c r="CY41" i="124"/>
  <c r="CW41" i="124"/>
  <c r="CV41" i="124"/>
  <c r="CS41" i="124"/>
  <c r="CR41" i="124"/>
  <c r="CP41" i="124"/>
  <c r="Z41" i="124"/>
  <c r="C41" i="124" s="1"/>
  <c r="DO40" i="124"/>
  <c r="DJ40" i="124"/>
  <c r="DI40" i="124"/>
  <c r="DF40" i="124"/>
  <c r="DE40" i="124"/>
  <c r="DC40" i="124"/>
  <c r="DB40" i="124"/>
  <c r="CZ40" i="124"/>
  <c r="CY40" i="124"/>
  <c r="CW40" i="124"/>
  <c r="CV40" i="124"/>
  <c r="CS40" i="124"/>
  <c r="CR40" i="124"/>
  <c r="CP40" i="124"/>
  <c r="Z40" i="124"/>
  <c r="C40" i="124" s="1"/>
  <c r="DO39" i="124"/>
  <c r="CZ39" i="124"/>
  <c r="CY39" i="124"/>
  <c r="CW39" i="124"/>
  <c r="CV39" i="124"/>
  <c r="CS39" i="124"/>
  <c r="CP39" i="124"/>
  <c r="Z39" i="124"/>
  <c r="CR39" i="124" s="1"/>
  <c r="DO38" i="124"/>
  <c r="DJ38" i="124"/>
  <c r="DI38" i="124"/>
  <c r="DC38" i="124"/>
  <c r="DB38" i="124"/>
  <c r="CZ38" i="124"/>
  <c r="CY38" i="124"/>
  <c r="CW38" i="124"/>
  <c r="CV38" i="124"/>
  <c r="CS38" i="124"/>
  <c r="CP38" i="124"/>
  <c r="Z38" i="124"/>
  <c r="C38" i="124" s="1"/>
  <c r="DO37" i="124"/>
  <c r="DJ37" i="124"/>
  <c r="DI37" i="124"/>
  <c r="DF37" i="124"/>
  <c r="DE37" i="124"/>
  <c r="DC37" i="124"/>
  <c r="DB37" i="124"/>
  <c r="CZ37" i="124"/>
  <c r="CY37" i="124"/>
  <c r="CW37" i="124"/>
  <c r="CV37" i="124"/>
  <c r="CS37" i="124"/>
  <c r="CP37" i="124"/>
  <c r="Z37" i="124"/>
  <c r="CR37" i="124" s="1"/>
  <c r="DO36" i="124"/>
  <c r="DJ36" i="124"/>
  <c r="DI36" i="124"/>
  <c r="DF36" i="124"/>
  <c r="DE36" i="124"/>
  <c r="DC36" i="124"/>
  <c r="DB36" i="124"/>
  <c r="CZ36" i="124"/>
  <c r="CY36" i="124"/>
  <c r="CW36" i="124"/>
  <c r="CV36" i="124"/>
  <c r="CS36" i="124"/>
  <c r="CP36" i="124"/>
  <c r="Z36" i="124"/>
  <c r="CR36" i="124" s="1"/>
  <c r="DO35" i="124"/>
  <c r="DJ35" i="124"/>
  <c r="DI35" i="124"/>
  <c r="DF35" i="124"/>
  <c r="DE35" i="124"/>
  <c r="DC35" i="124"/>
  <c r="DB35" i="124"/>
  <c r="CZ35" i="124"/>
  <c r="CY35" i="124"/>
  <c r="CW35" i="124"/>
  <c r="CV35" i="124"/>
  <c r="CS35" i="124"/>
  <c r="CP35" i="124"/>
  <c r="Z35" i="124"/>
  <c r="C35" i="124" s="1"/>
  <c r="DO34" i="124"/>
  <c r="CS34" i="124"/>
  <c r="CP34" i="124"/>
  <c r="Z34" i="124"/>
  <c r="CR34" i="124" s="1"/>
  <c r="DO33" i="124"/>
  <c r="DJ33" i="124"/>
  <c r="DI33" i="124"/>
  <c r="DF33" i="124"/>
  <c r="DE33" i="124"/>
  <c r="DC33" i="124"/>
  <c r="DB33" i="124"/>
  <c r="CZ33" i="124"/>
  <c r="CY33" i="124"/>
  <c r="CW33" i="124"/>
  <c r="CV33" i="124"/>
  <c r="CS33" i="124"/>
  <c r="CP33" i="124"/>
  <c r="Z33" i="124"/>
  <c r="CR33" i="124" s="1"/>
  <c r="DO32" i="124"/>
  <c r="DJ32" i="124"/>
  <c r="DI32" i="124"/>
  <c r="DF32" i="124"/>
  <c r="DE32" i="124"/>
  <c r="DC32" i="124"/>
  <c r="DB32" i="124"/>
  <c r="CZ32" i="124"/>
  <c r="CY32" i="124"/>
  <c r="CW32" i="124"/>
  <c r="CV32" i="124"/>
  <c r="CS32" i="124"/>
  <c r="CP32" i="124"/>
  <c r="Z32" i="124"/>
  <c r="CR32" i="124" s="1"/>
  <c r="DO31" i="124"/>
  <c r="DJ31" i="124"/>
  <c r="DI31" i="124"/>
  <c r="DF31" i="124"/>
  <c r="DE31" i="124"/>
  <c r="DC31" i="124"/>
  <c r="DB31" i="124"/>
  <c r="CZ31" i="124"/>
  <c r="CY31" i="124"/>
  <c r="CW31" i="124"/>
  <c r="CV31" i="124"/>
  <c r="CS31" i="124"/>
  <c r="CP31" i="124"/>
  <c r="Z31" i="124"/>
  <c r="CR31" i="124" s="1"/>
  <c r="DO30" i="124"/>
  <c r="DJ30" i="124"/>
  <c r="DI30" i="124"/>
  <c r="DF30" i="124"/>
  <c r="DE30" i="124"/>
  <c r="DC30" i="124"/>
  <c r="DB30" i="124"/>
  <c r="CZ30" i="124"/>
  <c r="CY30" i="124"/>
  <c r="CW30" i="124"/>
  <c r="CV30" i="124"/>
  <c r="CS30" i="124"/>
  <c r="CP30" i="124"/>
  <c r="Z30" i="124"/>
  <c r="CR30" i="124" s="1"/>
  <c r="DO29" i="124"/>
  <c r="CW29" i="124"/>
  <c r="CV29" i="124"/>
  <c r="CS29" i="124"/>
  <c r="CP29" i="124"/>
  <c r="Z29" i="124"/>
  <c r="CR29" i="124" s="1"/>
  <c r="DO28" i="124"/>
  <c r="DJ28" i="124"/>
  <c r="DI28" i="124"/>
  <c r="DF28" i="124"/>
  <c r="DE28" i="124"/>
  <c r="DC28" i="124"/>
  <c r="DB28" i="124"/>
  <c r="CZ28" i="124"/>
  <c r="CY28" i="124"/>
  <c r="CW28" i="124"/>
  <c r="CV28" i="124"/>
  <c r="CS28" i="124"/>
  <c r="CP28" i="124"/>
  <c r="Z28" i="124"/>
  <c r="CR28" i="124" s="1"/>
  <c r="DO27" i="124"/>
  <c r="DJ27" i="124"/>
  <c r="DI27" i="124"/>
  <c r="DF27" i="124"/>
  <c r="DE27" i="124"/>
  <c r="DC27" i="124"/>
  <c r="DB27" i="124"/>
  <c r="CZ27" i="124"/>
  <c r="CY27" i="124"/>
  <c r="CW27" i="124"/>
  <c r="CV27" i="124"/>
  <c r="CS27" i="124"/>
  <c r="CP27" i="124"/>
  <c r="Z27" i="124"/>
  <c r="CR27" i="124" s="1"/>
  <c r="DO26" i="124"/>
  <c r="DJ26" i="124"/>
  <c r="DI26" i="124"/>
  <c r="DF26" i="124"/>
  <c r="DE26" i="124"/>
  <c r="DC26" i="124"/>
  <c r="DB26" i="124"/>
  <c r="CZ26" i="124"/>
  <c r="CY26" i="124"/>
  <c r="CW26" i="124"/>
  <c r="CV26" i="124"/>
  <c r="CS26" i="124"/>
  <c r="CP26" i="124"/>
  <c r="Z26" i="124"/>
  <c r="CR26" i="124" s="1"/>
  <c r="DO25" i="124"/>
  <c r="DJ25" i="124"/>
  <c r="DI25" i="124"/>
  <c r="DF25" i="124"/>
  <c r="DE25" i="124"/>
  <c r="DC25" i="124"/>
  <c r="DB25" i="124"/>
  <c r="CZ25" i="124"/>
  <c r="CY25" i="124"/>
  <c r="CW25" i="124"/>
  <c r="CV25" i="124"/>
  <c r="CS25" i="124"/>
  <c r="CP25" i="124"/>
  <c r="Z25" i="124"/>
  <c r="CR25" i="124" s="1"/>
  <c r="DO24" i="124"/>
  <c r="CS24" i="124"/>
  <c r="CP24" i="124"/>
  <c r="Z24" i="124"/>
  <c r="C24" i="124" s="1"/>
  <c r="DO23" i="124"/>
  <c r="DJ23" i="124"/>
  <c r="DI23" i="124"/>
  <c r="DF23" i="124"/>
  <c r="DE23" i="124"/>
  <c r="DC23" i="124"/>
  <c r="DB23" i="124"/>
  <c r="CZ23" i="124"/>
  <c r="CY23" i="124"/>
  <c r="CW23" i="124"/>
  <c r="CV23" i="124"/>
  <c r="CS23" i="124"/>
  <c r="CP23" i="124"/>
  <c r="Z23" i="124"/>
  <c r="C23" i="124" s="1"/>
  <c r="DO22" i="124"/>
  <c r="DJ22" i="124"/>
  <c r="DI22" i="124"/>
  <c r="DF22" i="124"/>
  <c r="DE22" i="124"/>
  <c r="DC22" i="124"/>
  <c r="DB22" i="124"/>
  <c r="CZ22" i="124"/>
  <c r="CY22" i="124"/>
  <c r="CW22" i="124"/>
  <c r="CV22" i="124"/>
  <c r="CS22" i="124"/>
  <c r="CP22" i="124"/>
  <c r="Z22" i="124"/>
  <c r="C22" i="124" s="1"/>
  <c r="DO21" i="124"/>
  <c r="DJ21" i="124"/>
  <c r="DI21" i="124"/>
  <c r="DF21" i="124"/>
  <c r="DE21" i="124"/>
  <c r="DC21" i="124"/>
  <c r="DB21" i="124"/>
  <c r="CZ21" i="124"/>
  <c r="CY21" i="124"/>
  <c r="CW21" i="124"/>
  <c r="CV21" i="124"/>
  <c r="CS21" i="124"/>
  <c r="CP21" i="124"/>
  <c r="Z21" i="124"/>
  <c r="C21" i="124" s="1"/>
  <c r="DO20" i="124"/>
  <c r="DJ20" i="124"/>
  <c r="DI20" i="124"/>
  <c r="DF20" i="124"/>
  <c r="DE20" i="124"/>
  <c r="DC20" i="124"/>
  <c r="DB20" i="124"/>
  <c r="CZ20" i="124"/>
  <c r="CY20" i="124"/>
  <c r="CW20" i="124"/>
  <c r="CV20" i="124"/>
  <c r="CS20" i="124"/>
  <c r="CP20" i="124"/>
  <c r="Z20" i="124"/>
  <c r="C20" i="124" s="1"/>
  <c r="DO19" i="124"/>
  <c r="CW19" i="124"/>
  <c r="CV19" i="124"/>
  <c r="CS19" i="124"/>
  <c r="CP19" i="124"/>
  <c r="Z19" i="124"/>
  <c r="C19" i="124" s="1"/>
  <c r="DO18" i="124"/>
  <c r="DJ18" i="124"/>
  <c r="DI18" i="124"/>
  <c r="DF18" i="124"/>
  <c r="DE18" i="124"/>
  <c r="DC18" i="124"/>
  <c r="DB18" i="124"/>
  <c r="CZ18" i="124"/>
  <c r="CY18" i="124"/>
  <c r="CW18" i="124"/>
  <c r="CV18" i="124"/>
  <c r="CS18" i="124"/>
  <c r="CP18" i="124"/>
  <c r="Z18" i="124"/>
  <c r="C18" i="124" s="1"/>
  <c r="DO17" i="124"/>
  <c r="DJ17" i="124"/>
  <c r="DI17" i="124"/>
  <c r="DF17" i="124"/>
  <c r="DE17" i="124"/>
  <c r="DC17" i="124"/>
  <c r="DB17" i="124"/>
  <c r="CZ17" i="124"/>
  <c r="CY17" i="124"/>
  <c r="CW17" i="124"/>
  <c r="CV17" i="124"/>
  <c r="CS17" i="124"/>
  <c r="CP17" i="124"/>
  <c r="Z17" i="124"/>
  <c r="C17" i="124" s="1"/>
  <c r="DO16" i="124"/>
  <c r="DJ16" i="124"/>
  <c r="DI16" i="124"/>
  <c r="DF16" i="124"/>
  <c r="DE16" i="124"/>
  <c r="DC16" i="124"/>
  <c r="DB16" i="124"/>
  <c r="CZ16" i="124"/>
  <c r="CY16" i="124"/>
  <c r="CW16" i="124"/>
  <c r="CV16" i="124"/>
  <c r="CS16" i="124"/>
  <c r="CP16" i="124"/>
  <c r="Z16" i="124"/>
  <c r="C16" i="124" s="1"/>
  <c r="DO15" i="124"/>
  <c r="DJ15" i="124"/>
  <c r="DI15" i="124"/>
  <c r="DF15" i="124"/>
  <c r="DE15" i="124"/>
  <c r="DC15" i="124"/>
  <c r="DB15" i="124"/>
  <c r="CZ15" i="124"/>
  <c r="CY15" i="124"/>
  <c r="CW15" i="124"/>
  <c r="CV15" i="124"/>
  <c r="CS15" i="124"/>
  <c r="CP15" i="124"/>
  <c r="Z15" i="124"/>
  <c r="C15" i="124" s="1"/>
  <c r="DO14" i="124"/>
  <c r="DJ14" i="124"/>
  <c r="DI14" i="124"/>
  <c r="DF14" i="124"/>
  <c r="DE14" i="124"/>
  <c r="DC14" i="124"/>
  <c r="DB14" i="124"/>
  <c r="CZ14" i="124"/>
  <c r="CY14" i="124"/>
  <c r="CW14" i="124"/>
  <c r="CV14" i="124"/>
  <c r="CS14" i="124"/>
  <c r="CP14" i="124"/>
  <c r="Z14" i="124"/>
  <c r="C14" i="124" s="1"/>
  <c r="DO13" i="124"/>
  <c r="DJ13" i="124"/>
  <c r="DI13" i="124"/>
  <c r="DF13" i="124"/>
  <c r="DE13" i="124"/>
  <c r="CS13" i="124"/>
  <c r="CP13" i="124"/>
  <c r="Z13" i="124"/>
  <c r="CR13" i="124" s="1"/>
  <c r="DO12" i="124"/>
  <c r="CS12" i="124"/>
  <c r="CP12" i="124"/>
  <c r="Z12" i="124"/>
  <c r="C12" i="124" s="1"/>
  <c r="DO11" i="124"/>
  <c r="DJ11" i="124"/>
  <c r="DI11" i="124"/>
  <c r="DF11" i="124"/>
  <c r="DE11" i="124"/>
  <c r="DC11" i="124"/>
  <c r="DB11" i="124"/>
  <c r="CZ11" i="124"/>
  <c r="CY11" i="124"/>
  <c r="CW11" i="124"/>
  <c r="CV11" i="124"/>
  <c r="CS11" i="124"/>
  <c r="CP11" i="124"/>
  <c r="Z11" i="124"/>
  <c r="C11" i="124" s="1"/>
  <c r="DO10" i="124"/>
  <c r="DJ10" i="124"/>
  <c r="DI10" i="124"/>
  <c r="DF10" i="124"/>
  <c r="DE10" i="124"/>
  <c r="DC10" i="124"/>
  <c r="DB10" i="124"/>
  <c r="CZ10" i="124"/>
  <c r="CY10" i="124"/>
  <c r="CW10" i="124"/>
  <c r="CV10" i="124"/>
  <c r="CS10" i="124"/>
  <c r="CP10" i="124"/>
  <c r="Z10" i="124"/>
  <c r="C10" i="124" s="1"/>
  <c r="DO9" i="124"/>
  <c r="DJ9" i="124"/>
  <c r="DI9" i="124"/>
  <c r="DF9" i="124"/>
  <c r="DE9" i="124"/>
  <c r="DC9" i="124"/>
  <c r="DB9" i="124"/>
  <c r="CZ9" i="124"/>
  <c r="CY9" i="124"/>
  <c r="CW9" i="124"/>
  <c r="CV9" i="124"/>
  <c r="CS9" i="124"/>
  <c r="CP9" i="124"/>
  <c r="Z9" i="124"/>
  <c r="C9" i="124" s="1"/>
  <c r="DO8" i="124"/>
  <c r="DJ8" i="124"/>
  <c r="DI8" i="124"/>
  <c r="DF8" i="124"/>
  <c r="DE8" i="124"/>
  <c r="DC8" i="124"/>
  <c r="DB8" i="124"/>
  <c r="CZ8" i="124"/>
  <c r="CY8" i="124"/>
  <c r="CW8" i="124"/>
  <c r="CV8" i="124"/>
  <c r="CS8" i="124"/>
  <c r="CP8" i="124"/>
  <c r="Z8" i="124"/>
  <c r="C8" i="124" s="1"/>
  <c r="DO7" i="124"/>
  <c r="DJ7" i="124"/>
  <c r="DI7" i="124"/>
  <c r="DF7" i="124"/>
  <c r="DE7" i="124"/>
  <c r="DC7" i="124"/>
  <c r="DB7" i="124"/>
  <c r="CZ7" i="124"/>
  <c r="CY7" i="124"/>
  <c r="CW7" i="124"/>
  <c r="CV7" i="124"/>
  <c r="CS7" i="124"/>
  <c r="CP7" i="124"/>
  <c r="Z7" i="124"/>
  <c r="C7" i="124" s="1"/>
  <c r="DO6" i="124"/>
  <c r="DJ6" i="124"/>
  <c r="DI6" i="124"/>
  <c r="DF6" i="124"/>
  <c r="DE6" i="124"/>
  <c r="DC6" i="124"/>
  <c r="DB6" i="124"/>
  <c r="CZ6" i="124"/>
  <c r="CY6" i="124"/>
  <c r="CW6" i="124"/>
  <c r="CV6" i="124"/>
  <c r="CS6" i="124"/>
  <c r="CP6" i="124"/>
  <c r="Z6" i="124"/>
  <c r="C6" i="124" s="1"/>
  <c r="DO5" i="124"/>
  <c r="DJ5" i="124"/>
  <c r="DI5" i="124"/>
  <c r="DF5" i="124"/>
  <c r="DE5" i="124"/>
  <c r="DC5" i="124"/>
  <c r="DB5" i="124"/>
  <c r="CZ5" i="124"/>
  <c r="CY5" i="124"/>
  <c r="CW5" i="124"/>
  <c r="CV5" i="124"/>
  <c r="CS5" i="124"/>
  <c r="CP5" i="124"/>
  <c r="Z5" i="124"/>
  <c r="C5" i="124" s="1"/>
  <c r="CR49" i="124" l="1"/>
  <c r="C61" i="124"/>
  <c r="C89" i="124"/>
  <c r="CR142" i="124"/>
  <c r="CR50" i="124"/>
  <c r="C64" i="124"/>
  <c r="C97" i="124"/>
  <c r="CR19" i="124"/>
  <c r="CR48" i="124"/>
  <c r="C68" i="124"/>
  <c r="C109" i="124"/>
  <c r="CR42" i="124"/>
  <c r="C56" i="124"/>
  <c r="C62" i="124"/>
  <c r="C66" i="124"/>
  <c r="O156" i="124"/>
  <c r="C156" i="125"/>
  <c r="C157" i="125"/>
  <c r="CR8" i="124"/>
  <c r="C27" i="124"/>
  <c r="CR47" i="124"/>
  <c r="C117" i="124"/>
  <c r="CR44" i="124"/>
  <c r="CR43" i="124"/>
  <c r="CR51" i="124"/>
  <c r="C60" i="124"/>
  <c r="C54" i="124"/>
  <c r="CR55" i="124"/>
  <c r="C63" i="124"/>
  <c r="C70" i="124"/>
  <c r="C72" i="124"/>
  <c r="C103" i="124"/>
  <c r="C114" i="124"/>
  <c r="C121" i="124"/>
  <c r="CR134" i="124"/>
  <c r="CR135" i="124"/>
  <c r="CR136" i="124"/>
  <c r="CR137" i="124"/>
  <c r="C58" i="124"/>
  <c r="C32" i="124"/>
  <c r="C105" i="124"/>
  <c r="C110" i="124"/>
  <c r="C93" i="124"/>
  <c r="CR139" i="124"/>
  <c r="CR140" i="124"/>
  <c r="CR141" i="124"/>
  <c r="C85" i="124"/>
  <c r="CR11" i="124"/>
  <c r="CR24" i="124"/>
  <c r="C31" i="124"/>
  <c r="C67" i="124"/>
  <c r="C69" i="124"/>
  <c r="C83" i="124"/>
  <c r="C111" i="124"/>
  <c r="CR23" i="124"/>
  <c r="C26" i="124"/>
  <c r="C80" i="124"/>
  <c r="C98" i="124"/>
  <c r="CR7" i="124"/>
  <c r="C106" i="124"/>
  <c r="CR16" i="124"/>
  <c r="C59" i="124"/>
  <c r="C77" i="124"/>
  <c r="CR6" i="124"/>
  <c r="CR22" i="124"/>
  <c r="C57" i="124"/>
  <c r="C79" i="124"/>
  <c r="C122" i="124"/>
  <c r="CR123" i="124"/>
  <c r="CR124" i="124"/>
  <c r="CR125" i="124"/>
  <c r="CR126" i="124"/>
  <c r="CR127" i="124"/>
  <c r="CR128" i="124"/>
  <c r="CR129" i="124"/>
  <c r="CR130" i="124"/>
  <c r="CR131" i="124"/>
  <c r="CR132" i="124"/>
  <c r="CR133" i="124"/>
  <c r="CR138" i="124"/>
  <c r="CR15" i="124"/>
  <c r="C34" i="124"/>
  <c r="CR113" i="124"/>
  <c r="CR14" i="124"/>
  <c r="C74" i="124"/>
  <c r="C76" i="124"/>
  <c r="C101" i="124"/>
  <c r="CR112" i="124"/>
  <c r="C119" i="124"/>
  <c r="C71" i="124"/>
  <c r="C73" i="124"/>
  <c r="C75" i="124"/>
  <c r="C88" i="124"/>
  <c r="C94" i="124"/>
  <c r="C115" i="124"/>
  <c r="C118" i="124"/>
  <c r="CR5" i="124"/>
  <c r="CR21" i="124"/>
  <c r="C25" i="124"/>
  <c r="C33" i="124"/>
  <c r="C65" i="124"/>
  <c r="C78" i="124"/>
  <c r="C87" i="124"/>
  <c r="C95" i="124"/>
  <c r="C104" i="124"/>
  <c r="C120" i="124"/>
  <c r="CR12" i="124"/>
  <c r="CR10" i="124"/>
  <c r="CR18" i="124"/>
  <c r="C30" i="124"/>
  <c r="O157" i="124"/>
  <c r="CR20" i="124"/>
  <c r="CR9" i="124"/>
  <c r="C13" i="124"/>
  <c r="CR17" i="124"/>
  <c r="C29" i="124"/>
  <c r="C53" i="124"/>
  <c r="C82" i="124"/>
  <c r="C91" i="124"/>
  <c r="C100" i="124"/>
  <c r="C108" i="124"/>
  <c r="C116" i="124"/>
  <c r="C28" i="124"/>
  <c r="C52" i="124"/>
  <c r="C81" i="124"/>
  <c r="C90" i="124"/>
  <c r="C99" i="124"/>
  <c r="C107" i="124"/>
  <c r="CR35" i="124"/>
  <c r="CR38" i="124"/>
  <c r="C36" i="124"/>
  <c r="C37" i="124"/>
  <c r="DO139" i="123"/>
  <c r="CW139" i="123"/>
  <c r="CV139" i="123"/>
  <c r="CS139" i="123"/>
  <c r="CP139" i="123"/>
  <c r="Z139" i="123"/>
  <c r="CR139" i="123" s="1"/>
  <c r="DO138" i="123"/>
  <c r="DJ138" i="123"/>
  <c r="DI138" i="123"/>
  <c r="DF138" i="123"/>
  <c r="DE138" i="123"/>
  <c r="DC138" i="123"/>
  <c r="DB138" i="123"/>
  <c r="CZ138" i="123"/>
  <c r="CY138" i="123"/>
  <c r="CW138" i="123"/>
  <c r="CV138" i="123"/>
  <c r="CS138" i="123"/>
  <c r="CP138" i="123"/>
  <c r="Z138" i="123"/>
  <c r="CR138" i="123" s="1"/>
  <c r="C157" i="124" l="1"/>
  <c r="C156" i="124"/>
  <c r="C139" i="123"/>
  <c r="C138" i="123"/>
  <c r="N156" i="123"/>
  <c r="M156" i="123"/>
  <c r="L156" i="123"/>
  <c r="K156" i="123"/>
  <c r="J156" i="123"/>
  <c r="I156" i="123"/>
  <c r="H156" i="123"/>
  <c r="G156" i="123"/>
  <c r="F156" i="123"/>
  <c r="E156" i="123"/>
  <c r="D156" i="123"/>
  <c r="B156" i="123"/>
  <c r="A156" i="123"/>
  <c r="N155" i="123"/>
  <c r="M155" i="123"/>
  <c r="L155" i="123"/>
  <c r="K155" i="123"/>
  <c r="J155" i="123"/>
  <c r="I155" i="123"/>
  <c r="H155" i="123"/>
  <c r="G155" i="123"/>
  <c r="F155" i="123"/>
  <c r="E155" i="123"/>
  <c r="D155" i="123"/>
  <c r="B155" i="123"/>
  <c r="A155" i="123"/>
  <c r="T154" i="123"/>
  <c r="DO153" i="123"/>
  <c r="CP153" i="123"/>
  <c r="C153" i="123"/>
  <c r="DO152" i="123"/>
  <c r="CP152" i="123"/>
  <c r="C152" i="123"/>
  <c r="DO151" i="123"/>
  <c r="CP151" i="123"/>
  <c r="C151" i="123"/>
  <c r="DO150" i="123"/>
  <c r="CP150" i="123"/>
  <c r="C150" i="123"/>
  <c r="DO149" i="123"/>
  <c r="CP149" i="123"/>
  <c r="C149" i="123"/>
  <c r="DO148" i="123"/>
  <c r="CP148" i="123"/>
  <c r="C148" i="123"/>
  <c r="DO147" i="123"/>
  <c r="CP147" i="123"/>
  <c r="C147" i="123"/>
  <c r="DO146" i="123"/>
  <c r="CP146" i="123"/>
  <c r="C146" i="123"/>
  <c r="DO145" i="123"/>
  <c r="CP145" i="123"/>
  <c r="C145" i="123"/>
  <c r="DO144" i="123"/>
  <c r="CP144" i="123"/>
  <c r="C144" i="123"/>
  <c r="CP143" i="123"/>
  <c r="C143" i="123"/>
  <c r="DO142" i="123"/>
  <c r="DJ142" i="123"/>
  <c r="DI142" i="123"/>
  <c r="DF142" i="123"/>
  <c r="DE142" i="123"/>
  <c r="DC142" i="123"/>
  <c r="DB142" i="123"/>
  <c r="CZ142" i="123"/>
  <c r="CY142" i="123"/>
  <c r="CW142" i="123"/>
  <c r="CV142" i="123"/>
  <c r="CS142" i="123"/>
  <c r="CP142" i="123"/>
  <c r="Z142" i="123"/>
  <c r="CR142" i="123" s="1"/>
  <c r="DO141" i="123"/>
  <c r="DJ141" i="123"/>
  <c r="DI141" i="123"/>
  <c r="DF141" i="123"/>
  <c r="DE141" i="123"/>
  <c r="DC141" i="123"/>
  <c r="DB141" i="123"/>
  <c r="CZ141" i="123"/>
  <c r="CY141" i="123"/>
  <c r="CW141" i="123"/>
  <c r="CV141" i="123"/>
  <c r="CS141" i="123"/>
  <c r="CP141" i="123"/>
  <c r="Z141" i="123"/>
  <c r="CR141" i="123" s="1"/>
  <c r="DO140" i="123"/>
  <c r="DJ140" i="123"/>
  <c r="DI140" i="123"/>
  <c r="DF140" i="123"/>
  <c r="DE140" i="123"/>
  <c r="DC140" i="123"/>
  <c r="DB140" i="123"/>
  <c r="CZ140" i="123"/>
  <c r="CY140" i="123"/>
  <c r="CW140" i="123"/>
  <c r="CV140" i="123"/>
  <c r="CS140" i="123"/>
  <c r="CP140" i="123"/>
  <c r="Z140" i="123"/>
  <c r="CR140" i="123" s="1"/>
  <c r="DO137" i="123"/>
  <c r="DJ137" i="123"/>
  <c r="DI137" i="123"/>
  <c r="DF137" i="123"/>
  <c r="DE137" i="123"/>
  <c r="DC137" i="123"/>
  <c r="DB137" i="123"/>
  <c r="CZ137" i="123"/>
  <c r="CY137" i="123"/>
  <c r="CW137" i="123"/>
  <c r="CV137" i="123"/>
  <c r="CS137" i="123"/>
  <c r="CP137" i="123"/>
  <c r="Z137" i="123"/>
  <c r="CR137" i="123" s="1"/>
  <c r="DO136" i="123"/>
  <c r="DJ136" i="123"/>
  <c r="DI136" i="123"/>
  <c r="DF136" i="123"/>
  <c r="DE136" i="123"/>
  <c r="DC136" i="123"/>
  <c r="DB136" i="123"/>
  <c r="CZ136" i="123"/>
  <c r="CY136" i="123"/>
  <c r="CW136" i="123"/>
  <c r="CV136" i="123"/>
  <c r="CS136" i="123"/>
  <c r="CP136" i="123"/>
  <c r="Z136" i="123"/>
  <c r="CR136" i="123" s="1"/>
  <c r="DO135" i="123"/>
  <c r="DJ135" i="123"/>
  <c r="DI135" i="123"/>
  <c r="DF135" i="123"/>
  <c r="DE135" i="123"/>
  <c r="DC135" i="123"/>
  <c r="DB135" i="123"/>
  <c r="CZ135" i="123"/>
  <c r="CY135" i="123"/>
  <c r="CW135" i="123"/>
  <c r="CV135" i="123"/>
  <c r="CS135" i="123"/>
  <c r="CP135" i="123"/>
  <c r="Z135" i="123"/>
  <c r="CR135" i="123" s="1"/>
  <c r="DO134" i="123"/>
  <c r="DJ134" i="123"/>
  <c r="DI134" i="123"/>
  <c r="DF134" i="123"/>
  <c r="DE134" i="123"/>
  <c r="DC134" i="123"/>
  <c r="DB134" i="123"/>
  <c r="CZ134" i="123"/>
  <c r="CY134" i="123"/>
  <c r="CW134" i="123"/>
  <c r="CV134" i="123"/>
  <c r="CS134" i="123"/>
  <c r="CP134" i="123"/>
  <c r="Z134" i="123"/>
  <c r="CR134" i="123" s="1"/>
  <c r="DO133" i="123"/>
  <c r="DJ133" i="123"/>
  <c r="DI133" i="123"/>
  <c r="DF133" i="123"/>
  <c r="DE133" i="123"/>
  <c r="DC133" i="123"/>
  <c r="DB133" i="123"/>
  <c r="CZ133" i="123"/>
  <c r="CY133" i="123"/>
  <c r="CW133" i="123"/>
  <c r="CV133" i="123"/>
  <c r="CS133" i="123"/>
  <c r="CP133" i="123"/>
  <c r="Z133" i="123"/>
  <c r="CR133" i="123" s="1"/>
  <c r="DO132" i="123"/>
  <c r="DJ132" i="123"/>
  <c r="DI132" i="123"/>
  <c r="DF132" i="123"/>
  <c r="DE132" i="123"/>
  <c r="DC132" i="123"/>
  <c r="DB132" i="123"/>
  <c r="CZ132" i="123"/>
  <c r="CY132" i="123"/>
  <c r="CW132" i="123"/>
  <c r="CV132" i="123"/>
  <c r="CS132" i="123"/>
  <c r="CP132" i="123"/>
  <c r="Z132" i="123"/>
  <c r="CR132" i="123" s="1"/>
  <c r="DO131" i="123"/>
  <c r="DJ131" i="123"/>
  <c r="DI131" i="123"/>
  <c r="DF131" i="123"/>
  <c r="DE131" i="123"/>
  <c r="DC131" i="123"/>
  <c r="DB131" i="123"/>
  <c r="CZ131" i="123"/>
  <c r="CY131" i="123"/>
  <c r="CW131" i="123"/>
  <c r="CV131" i="123"/>
  <c r="CS131" i="123"/>
  <c r="CP131" i="123"/>
  <c r="Z131" i="123"/>
  <c r="CR131" i="123" s="1"/>
  <c r="DO130" i="123"/>
  <c r="DJ130" i="123"/>
  <c r="DI130" i="123"/>
  <c r="DF130" i="123"/>
  <c r="DE130" i="123"/>
  <c r="DC130" i="123"/>
  <c r="DB130" i="123"/>
  <c r="CZ130" i="123"/>
  <c r="CY130" i="123"/>
  <c r="CW130" i="123"/>
  <c r="CV130" i="123"/>
  <c r="CS130" i="123"/>
  <c r="CP130" i="123"/>
  <c r="Z130" i="123"/>
  <c r="CR130" i="123" s="1"/>
  <c r="DO129" i="123"/>
  <c r="DJ129" i="123"/>
  <c r="DI129" i="123"/>
  <c r="DF129" i="123"/>
  <c r="DE129" i="123"/>
  <c r="DC129" i="123"/>
  <c r="DB129" i="123"/>
  <c r="CZ129" i="123"/>
  <c r="CY129" i="123"/>
  <c r="CW129" i="123"/>
  <c r="CV129" i="123"/>
  <c r="CS129" i="123"/>
  <c r="CP129" i="123"/>
  <c r="Z129" i="123"/>
  <c r="CR129" i="123" s="1"/>
  <c r="DO128" i="123"/>
  <c r="DJ128" i="123"/>
  <c r="DI128" i="123"/>
  <c r="DF128" i="123"/>
  <c r="DE128" i="123"/>
  <c r="DC128" i="123"/>
  <c r="DB128" i="123"/>
  <c r="CZ128" i="123"/>
  <c r="CY128" i="123"/>
  <c r="CW128" i="123"/>
  <c r="CV128" i="123"/>
  <c r="CS128" i="123"/>
  <c r="CP128" i="123"/>
  <c r="Z128" i="123"/>
  <c r="CR128" i="123" s="1"/>
  <c r="DO127" i="123"/>
  <c r="DJ127" i="123"/>
  <c r="DI127" i="123"/>
  <c r="DF127" i="123"/>
  <c r="DE127" i="123"/>
  <c r="DC127" i="123"/>
  <c r="DB127" i="123"/>
  <c r="CZ127" i="123"/>
  <c r="CY127" i="123"/>
  <c r="CW127" i="123"/>
  <c r="CV127" i="123"/>
  <c r="CS127" i="123"/>
  <c r="CP127" i="123"/>
  <c r="Z127" i="123"/>
  <c r="CR127" i="123" s="1"/>
  <c r="DO126" i="123"/>
  <c r="DJ126" i="123"/>
  <c r="DI126" i="123"/>
  <c r="DF126" i="123"/>
  <c r="DE126" i="123"/>
  <c r="DC126" i="123"/>
  <c r="DB126" i="123"/>
  <c r="CZ126" i="123"/>
  <c r="CY126" i="123"/>
  <c r="CW126" i="123"/>
  <c r="CV126" i="123"/>
  <c r="CS126" i="123"/>
  <c r="CP126" i="123"/>
  <c r="Z126" i="123"/>
  <c r="CR126" i="123" s="1"/>
  <c r="DO125" i="123"/>
  <c r="DJ125" i="123"/>
  <c r="DI125" i="123"/>
  <c r="DF125" i="123"/>
  <c r="DE125" i="123"/>
  <c r="DC125" i="123"/>
  <c r="DB125" i="123"/>
  <c r="CZ125" i="123"/>
  <c r="CY125" i="123"/>
  <c r="CW125" i="123"/>
  <c r="CV125" i="123"/>
  <c r="CS125" i="123"/>
  <c r="CP125" i="123"/>
  <c r="Z125" i="123"/>
  <c r="CR125" i="123" s="1"/>
  <c r="DO124" i="123"/>
  <c r="DJ124" i="123"/>
  <c r="DI124" i="123"/>
  <c r="DF124" i="123"/>
  <c r="DE124" i="123"/>
  <c r="DC124" i="123"/>
  <c r="DB124" i="123"/>
  <c r="CZ124" i="123"/>
  <c r="CY124" i="123"/>
  <c r="CW124" i="123"/>
  <c r="CV124" i="123"/>
  <c r="CS124" i="123"/>
  <c r="CP124" i="123"/>
  <c r="Z124" i="123"/>
  <c r="CR124" i="123" s="1"/>
  <c r="DO123" i="123"/>
  <c r="DJ123" i="123"/>
  <c r="DI123" i="123"/>
  <c r="DF123" i="123"/>
  <c r="DE123" i="123"/>
  <c r="DC123" i="123"/>
  <c r="DB123" i="123"/>
  <c r="CZ123" i="123"/>
  <c r="CY123" i="123"/>
  <c r="CW123" i="123"/>
  <c r="CV123" i="123"/>
  <c r="CS123" i="123"/>
  <c r="CP123" i="123"/>
  <c r="Z123" i="123"/>
  <c r="CR123" i="123" s="1"/>
  <c r="DO122" i="123"/>
  <c r="DJ122" i="123"/>
  <c r="DI122" i="123"/>
  <c r="DF122" i="123"/>
  <c r="DE122" i="123"/>
  <c r="DC122" i="123"/>
  <c r="DB122" i="123"/>
  <c r="CZ122" i="123"/>
  <c r="CY122" i="123"/>
  <c r="CW122" i="123"/>
  <c r="CV122" i="123"/>
  <c r="CS122" i="123"/>
  <c r="CP122" i="123"/>
  <c r="Z122" i="123"/>
  <c r="CR122" i="123" s="1"/>
  <c r="DO121" i="123"/>
  <c r="DJ121" i="123"/>
  <c r="DI121" i="123"/>
  <c r="DF121" i="123"/>
  <c r="DE121" i="123"/>
  <c r="DC121" i="123"/>
  <c r="DB121" i="123"/>
  <c r="CW121" i="123"/>
  <c r="CV121" i="123"/>
  <c r="CS121" i="123"/>
  <c r="CP121" i="123"/>
  <c r="Z121" i="123"/>
  <c r="CR121" i="123" s="1"/>
  <c r="DO120" i="123"/>
  <c r="DJ120" i="123"/>
  <c r="DI120" i="123"/>
  <c r="DF120" i="123"/>
  <c r="DE120" i="123"/>
  <c r="DC120" i="123"/>
  <c r="DB120" i="123"/>
  <c r="CZ120" i="123"/>
  <c r="CY120" i="123"/>
  <c r="CW120" i="123"/>
  <c r="CV120" i="123"/>
  <c r="CS120" i="123"/>
  <c r="CP120" i="123"/>
  <c r="Z120" i="123"/>
  <c r="CR120" i="123" s="1"/>
  <c r="DO119" i="123"/>
  <c r="DJ119" i="123"/>
  <c r="DI119" i="123"/>
  <c r="DF119" i="123"/>
  <c r="DE119" i="123"/>
  <c r="DC119" i="123"/>
  <c r="DB119" i="123"/>
  <c r="CZ119" i="123"/>
  <c r="CY119" i="123"/>
  <c r="CW119" i="123"/>
  <c r="CV119" i="123"/>
  <c r="CS119" i="123"/>
  <c r="CP119" i="123"/>
  <c r="Z119" i="123"/>
  <c r="CR119" i="123" s="1"/>
  <c r="DO118" i="123"/>
  <c r="DJ118" i="123"/>
  <c r="DI118" i="123"/>
  <c r="DF118" i="123"/>
  <c r="DE118" i="123"/>
  <c r="DC118" i="123"/>
  <c r="DB118" i="123"/>
  <c r="CZ118" i="123"/>
  <c r="CY118" i="123"/>
  <c r="CW118" i="123"/>
  <c r="CV118" i="123"/>
  <c r="CS118" i="123"/>
  <c r="CP118" i="123"/>
  <c r="Z118" i="123"/>
  <c r="CR118" i="123" s="1"/>
  <c r="DO117" i="123"/>
  <c r="DJ117" i="123"/>
  <c r="DI117" i="123"/>
  <c r="DF117" i="123"/>
  <c r="DE117" i="123"/>
  <c r="DC117" i="123"/>
  <c r="DB117" i="123"/>
  <c r="CZ117" i="123"/>
  <c r="CY117" i="123"/>
  <c r="CW117" i="123"/>
  <c r="CV117" i="123"/>
  <c r="CS117" i="123"/>
  <c r="CP117" i="123"/>
  <c r="Z117" i="123"/>
  <c r="CR117" i="123" s="1"/>
  <c r="DO116" i="123"/>
  <c r="CW116" i="123"/>
  <c r="CV116" i="123"/>
  <c r="CS116" i="123"/>
  <c r="CP116" i="123"/>
  <c r="Z116" i="123"/>
  <c r="CR116" i="123" s="1"/>
  <c r="DO115" i="123"/>
  <c r="CW115" i="123"/>
  <c r="CV115" i="123"/>
  <c r="CS115" i="123"/>
  <c r="CP115" i="123"/>
  <c r="Z115" i="123"/>
  <c r="CR115" i="123" s="1"/>
  <c r="DO114" i="123"/>
  <c r="DJ114" i="123"/>
  <c r="DI114" i="123"/>
  <c r="CZ114" i="123"/>
  <c r="CY114" i="123"/>
  <c r="CW114" i="123"/>
  <c r="CV114" i="123"/>
  <c r="CS114" i="123"/>
  <c r="CP114" i="123"/>
  <c r="Z114" i="123"/>
  <c r="C114" i="123" s="1"/>
  <c r="DO110" i="123"/>
  <c r="DJ110" i="123"/>
  <c r="DI110" i="123"/>
  <c r="CZ110" i="123"/>
  <c r="CY110" i="123"/>
  <c r="CW110" i="123"/>
  <c r="CV110" i="123"/>
  <c r="CS110" i="123"/>
  <c r="CP110" i="123"/>
  <c r="Z110" i="123"/>
  <c r="C110" i="123" s="1"/>
  <c r="DO113" i="123"/>
  <c r="DJ113" i="123"/>
  <c r="DI113" i="123"/>
  <c r="DF113" i="123"/>
  <c r="DE113" i="123"/>
  <c r="DC113" i="123"/>
  <c r="DB113" i="123"/>
  <c r="CZ113" i="123"/>
  <c r="CY113" i="123"/>
  <c r="CW113" i="123"/>
  <c r="CV113" i="123"/>
  <c r="CS113" i="123"/>
  <c r="CP113" i="123"/>
  <c r="Z113" i="123"/>
  <c r="C113" i="123" s="1"/>
  <c r="DO112" i="123"/>
  <c r="DJ112" i="123"/>
  <c r="DI112" i="123"/>
  <c r="DF112" i="123"/>
  <c r="DE112" i="123"/>
  <c r="DC112" i="123"/>
  <c r="DB112" i="123"/>
  <c r="CW112" i="123"/>
  <c r="CV112" i="123"/>
  <c r="CS112" i="123"/>
  <c r="CP112" i="123"/>
  <c r="Z112" i="123"/>
  <c r="CR112" i="123" s="1"/>
  <c r="DO108" i="123"/>
  <c r="DJ108" i="123"/>
  <c r="DI108" i="123"/>
  <c r="DF108" i="123"/>
  <c r="DE108" i="123"/>
  <c r="DC108" i="123"/>
  <c r="DB108" i="123"/>
  <c r="CZ108" i="123"/>
  <c r="CY108" i="123"/>
  <c r="CW108" i="123"/>
  <c r="CV108" i="123"/>
  <c r="CS108" i="123"/>
  <c r="CP108" i="123"/>
  <c r="Z108" i="123"/>
  <c r="CR108" i="123" s="1"/>
  <c r="DO107" i="123"/>
  <c r="CW107" i="123"/>
  <c r="CV107" i="123"/>
  <c r="CS107" i="123"/>
  <c r="CP107" i="123"/>
  <c r="Z107" i="123"/>
  <c r="CR107" i="123" s="1"/>
  <c r="DO111" i="123"/>
  <c r="DJ111" i="123"/>
  <c r="DI111" i="123"/>
  <c r="DF111" i="123"/>
  <c r="DE111" i="123"/>
  <c r="DC111" i="123"/>
  <c r="DB111" i="123"/>
  <c r="CZ111" i="123"/>
  <c r="CY111" i="123"/>
  <c r="CW111" i="123"/>
  <c r="CV111" i="123"/>
  <c r="CS111" i="123"/>
  <c r="CP111" i="123"/>
  <c r="Z111" i="123"/>
  <c r="CR111" i="123" s="1"/>
  <c r="DO109" i="123"/>
  <c r="CW109" i="123"/>
  <c r="CV109" i="123"/>
  <c r="CS109" i="123"/>
  <c r="CP109" i="123"/>
  <c r="Z109" i="123"/>
  <c r="CR109" i="123" s="1"/>
  <c r="DO106" i="123"/>
  <c r="CW106" i="123"/>
  <c r="CV106" i="123"/>
  <c r="CS106" i="123"/>
  <c r="CP106" i="123"/>
  <c r="Z106" i="123"/>
  <c r="CR106" i="123" s="1"/>
  <c r="DO105" i="123"/>
  <c r="DJ105" i="123"/>
  <c r="DI105" i="123"/>
  <c r="DF105" i="123"/>
  <c r="DE105" i="123"/>
  <c r="DC105" i="123"/>
  <c r="DB105" i="123"/>
  <c r="CZ105" i="123"/>
  <c r="CY105" i="123"/>
  <c r="CW105" i="123"/>
  <c r="CV105" i="123"/>
  <c r="CS105" i="123"/>
  <c r="CP105" i="123"/>
  <c r="Z105" i="123"/>
  <c r="CR105" i="123" s="1"/>
  <c r="DO103" i="123"/>
  <c r="DJ103" i="123"/>
  <c r="DI103" i="123"/>
  <c r="DF103" i="123"/>
  <c r="DE103" i="123"/>
  <c r="DC103" i="123"/>
  <c r="DB103" i="123"/>
  <c r="CZ103" i="123"/>
  <c r="CY103" i="123"/>
  <c r="CW103" i="123"/>
  <c r="CV103" i="123"/>
  <c r="CS103" i="123"/>
  <c r="CP103" i="123"/>
  <c r="Z103" i="123"/>
  <c r="CR103" i="123" s="1"/>
  <c r="DO102" i="123"/>
  <c r="DJ102" i="123"/>
  <c r="DI102" i="123"/>
  <c r="DF102" i="123"/>
  <c r="DE102" i="123"/>
  <c r="DC102" i="123"/>
  <c r="DB102" i="123"/>
  <c r="CZ102" i="123"/>
  <c r="CY102" i="123"/>
  <c r="CW102" i="123"/>
  <c r="CV102" i="123"/>
  <c r="CS102" i="123"/>
  <c r="CP102" i="123"/>
  <c r="Z102" i="123"/>
  <c r="CR102" i="123" s="1"/>
  <c r="DO101" i="123"/>
  <c r="DJ101" i="123"/>
  <c r="DI101" i="123"/>
  <c r="DF101" i="123"/>
  <c r="DE101" i="123"/>
  <c r="DC101" i="123"/>
  <c r="DB101" i="123"/>
  <c r="CZ101" i="123"/>
  <c r="CY101" i="123"/>
  <c r="CW101" i="123"/>
  <c r="CV101" i="123"/>
  <c r="CS101" i="123"/>
  <c r="CP101" i="123"/>
  <c r="Z101" i="123"/>
  <c r="CR101" i="123" s="1"/>
  <c r="DO100" i="123"/>
  <c r="DJ100" i="123"/>
  <c r="DI100" i="123"/>
  <c r="DF100" i="123"/>
  <c r="DE100" i="123"/>
  <c r="DC100" i="123"/>
  <c r="DB100" i="123"/>
  <c r="CZ100" i="123"/>
  <c r="CY100" i="123"/>
  <c r="CW100" i="123"/>
  <c r="CV100" i="123"/>
  <c r="CS100" i="123"/>
  <c r="CP100" i="123"/>
  <c r="Z100" i="123"/>
  <c r="CR100" i="123" s="1"/>
  <c r="DO99" i="123"/>
  <c r="DJ99" i="123"/>
  <c r="DI99" i="123"/>
  <c r="DF99" i="123"/>
  <c r="DE99" i="123"/>
  <c r="DC99" i="123"/>
  <c r="DB99" i="123"/>
  <c r="CZ99" i="123"/>
  <c r="CY99" i="123"/>
  <c r="CW99" i="123"/>
  <c r="CV99" i="123"/>
  <c r="CS99" i="123"/>
  <c r="CP99" i="123"/>
  <c r="Z99" i="123"/>
  <c r="CR99" i="123" s="1"/>
  <c r="DO98" i="123"/>
  <c r="DJ98" i="123"/>
  <c r="DI98" i="123"/>
  <c r="DF98" i="123"/>
  <c r="DE98" i="123"/>
  <c r="DC98" i="123"/>
  <c r="DB98" i="123"/>
  <c r="CZ98" i="123"/>
  <c r="CY98" i="123"/>
  <c r="CW98" i="123"/>
  <c r="CV98" i="123"/>
  <c r="CS98" i="123"/>
  <c r="CP98" i="123"/>
  <c r="Z98" i="123"/>
  <c r="CR98" i="123" s="1"/>
  <c r="DO97" i="123"/>
  <c r="DJ97" i="123"/>
  <c r="DI97" i="123"/>
  <c r="DF97" i="123"/>
  <c r="DE97" i="123"/>
  <c r="DC97" i="123"/>
  <c r="DB97" i="123"/>
  <c r="CZ97" i="123"/>
  <c r="CY97" i="123"/>
  <c r="CW97" i="123"/>
  <c r="CV97" i="123"/>
  <c r="CS97" i="123"/>
  <c r="CP97" i="123"/>
  <c r="Z97" i="123"/>
  <c r="CR97" i="123" s="1"/>
  <c r="DO96" i="123"/>
  <c r="DJ96" i="123"/>
  <c r="DI96" i="123"/>
  <c r="DF96" i="123"/>
  <c r="DE96" i="123"/>
  <c r="DC96" i="123"/>
  <c r="DB96" i="123"/>
  <c r="CZ96" i="123"/>
  <c r="CY96" i="123"/>
  <c r="CW96" i="123"/>
  <c r="CV96" i="123"/>
  <c r="CS96" i="123"/>
  <c r="CP96" i="123"/>
  <c r="Z96" i="123"/>
  <c r="CR96" i="123" s="1"/>
  <c r="DO104" i="123"/>
  <c r="DJ104" i="123"/>
  <c r="DI104" i="123"/>
  <c r="DF104" i="123"/>
  <c r="DE104" i="123"/>
  <c r="DC104" i="123"/>
  <c r="DB104" i="123"/>
  <c r="CZ104" i="123"/>
  <c r="CY104" i="123"/>
  <c r="CW104" i="123"/>
  <c r="CV104" i="123"/>
  <c r="CS104" i="123"/>
  <c r="CP104" i="123"/>
  <c r="Z104" i="123"/>
  <c r="CR104" i="123" s="1"/>
  <c r="DO95" i="123"/>
  <c r="DJ95" i="123"/>
  <c r="DI95" i="123"/>
  <c r="DF95" i="123"/>
  <c r="DE95" i="123"/>
  <c r="DC95" i="123"/>
  <c r="DB95" i="123"/>
  <c r="CZ95" i="123"/>
  <c r="CY95" i="123"/>
  <c r="CW95" i="123"/>
  <c r="CV95" i="123"/>
  <c r="CS95" i="123"/>
  <c r="CP95" i="123"/>
  <c r="Z95" i="123"/>
  <c r="CR95" i="123" s="1"/>
  <c r="DO94" i="123"/>
  <c r="DJ94" i="123"/>
  <c r="DI94" i="123"/>
  <c r="DF94" i="123"/>
  <c r="DE94" i="123"/>
  <c r="DC94" i="123"/>
  <c r="DB94" i="123"/>
  <c r="CZ94" i="123"/>
  <c r="CY94" i="123"/>
  <c r="CW94" i="123"/>
  <c r="CV94" i="123"/>
  <c r="CS94" i="123"/>
  <c r="CP94" i="123"/>
  <c r="Z94" i="123"/>
  <c r="CR94" i="123" s="1"/>
  <c r="DO93" i="123"/>
  <c r="DJ93" i="123"/>
  <c r="DI93" i="123"/>
  <c r="DF93" i="123"/>
  <c r="DE93" i="123"/>
  <c r="DC93" i="123"/>
  <c r="DB93" i="123"/>
  <c r="CZ93" i="123"/>
  <c r="CY93" i="123"/>
  <c r="CW93" i="123"/>
  <c r="CV93" i="123"/>
  <c r="CS93" i="123"/>
  <c r="CP93" i="123"/>
  <c r="Z93" i="123"/>
  <c r="CR93" i="123" s="1"/>
  <c r="DO92" i="123"/>
  <c r="DJ92" i="123"/>
  <c r="DI92" i="123"/>
  <c r="DF92" i="123"/>
  <c r="DE92" i="123"/>
  <c r="DC92" i="123"/>
  <c r="DB92" i="123"/>
  <c r="CZ92" i="123"/>
  <c r="CY92" i="123"/>
  <c r="CW92" i="123"/>
  <c r="CV92" i="123"/>
  <c r="CS92" i="123"/>
  <c r="CP92" i="123"/>
  <c r="Z92" i="123"/>
  <c r="CR92" i="123" s="1"/>
  <c r="DO91" i="123"/>
  <c r="DJ91" i="123"/>
  <c r="DI91" i="123"/>
  <c r="DF91" i="123"/>
  <c r="DE91" i="123"/>
  <c r="DC91" i="123"/>
  <c r="DB91" i="123"/>
  <c r="CZ91" i="123"/>
  <c r="CY91" i="123"/>
  <c r="CW91" i="123"/>
  <c r="CV91" i="123"/>
  <c r="CS91" i="123"/>
  <c r="CP91" i="123"/>
  <c r="Z91" i="123"/>
  <c r="CR91" i="123" s="1"/>
  <c r="DO90" i="123"/>
  <c r="DJ90" i="123"/>
  <c r="DI90" i="123"/>
  <c r="DF90" i="123"/>
  <c r="DE90" i="123"/>
  <c r="DC90" i="123"/>
  <c r="DB90" i="123"/>
  <c r="CZ90" i="123"/>
  <c r="CY90" i="123"/>
  <c r="CW90" i="123"/>
  <c r="CV90" i="123"/>
  <c r="CS90" i="123"/>
  <c r="CP90" i="123"/>
  <c r="Z90" i="123"/>
  <c r="CR90" i="123" s="1"/>
  <c r="DO89" i="123"/>
  <c r="DJ89" i="123"/>
  <c r="DI89" i="123"/>
  <c r="DF89" i="123"/>
  <c r="DE89" i="123"/>
  <c r="DC89" i="123"/>
  <c r="DB89" i="123"/>
  <c r="CZ89" i="123"/>
  <c r="CY89" i="123"/>
  <c r="CW89" i="123"/>
  <c r="CV89" i="123"/>
  <c r="CS89" i="123"/>
  <c r="CP89" i="123"/>
  <c r="Z89" i="123"/>
  <c r="CR89" i="123" s="1"/>
  <c r="DO88" i="123"/>
  <c r="DJ88" i="123"/>
  <c r="DI88" i="123"/>
  <c r="DF88" i="123"/>
  <c r="DE88" i="123"/>
  <c r="DC88" i="123"/>
  <c r="DB88" i="123"/>
  <c r="CZ88" i="123"/>
  <c r="CY88" i="123"/>
  <c r="CW88" i="123"/>
  <c r="CV88" i="123"/>
  <c r="CS88" i="123"/>
  <c r="CP88" i="123"/>
  <c r="Z88" i="123"/>
  <c r="CR88" i="123" s="1"/>
  <c r="DO87" i="123"/>
  <c r="DJ87" i="123"/>
  <c r="DI87" i="123"/>
  <c r="DF87" i="123"/>
  <c r="DE87" i="123"/>
  <c r="DC87" i="123"/>
  <c r="DB87" i="123"/>
  <c r="CZ87" i="123"/>
  <c r="CY87" i="123"/>
  <c r="CW87" i="123"/>
  <c r="CV87" i="123"/>
  <c r="CS87" i="123"/>
  <c r="CP87" i="123"/>
  <c r="Z87" i="123"/>
  <c r="CR87" i="123" s="1"/>
  <c r="DO86" i="123"/>
  <c r="DJ86" i="123"/>
  <c r="DI86" i="123"/>
  <c r="DF86" i="123"/>
  <c r="DE86" i="123"/>
  <c r="DC86" i="123"/>
  <c r="DB86" i="123"/>
  <c r="CZ86" i="123"/>
  <c r="CY86" i="123"/>
  <c r="CW86" i="123"/>
  <c r="CV86" i="123"/>
  <c r="CS86" i="123"/>
  <c r="CP86" i="123"/>
  <c r="Z86" i="123"/>
  <c r="CR86" i="123" s="1"/>
  <c r="DO85" i="123"/>
  <c r="DJ85" i="123"/>
  <c r="DI85" i="123"/>
  <c r="DF85" i="123"/>
  <c r="DE85" i="123"/>
  <c r="DC85" i="123"/>
  <c r="DB85" i="123"/>
  <c r="CZ85" i="123"/>
  <c r="CY85" i="123"/>
  <c r="CW85" i="123"/>
  <c r="CV85" i="123"/>
  <c r="CS85" i="123"/>
  <c r="CP85" i="123"/>
  <c r="Z85" i="123"/>
  <c r="CR85" i="123" s="1"/>
  <c r="DO84" i="123"/>
  <c r="DJ84" i="123"/>
  <c r="DI84" i="123"/>
  <c r="DF84" i="123"/>
  <c r="DE84" i="123"/>
  <c r="DC84" i="123"/>
  <c r="DB84" i="123"/>
  <c r="CZ84" i="123"/>
  <c r="CY84" i="123"/>
  <c r="CW84" i="123"/>
  <c r="CV84" i="123"/>
  <c r="CS84" i="123"/>
  <c r="CP84" i="123"/>
  <c r="Z84" i="123"/>
  <c r="CR84" i="123" s="1"/>
  <c r="DO83" i="123"/>
  <c r="DJ83" i="123"/>
  <c r="DI83" i="123"/>
  <c r="DF83" i="123"/>
  <c r="DE83" i="123"/>
  <c r="DC83" i="123"/>
  <c r="DB83" i="123"/>
  <c r="CZ83" i="123"/>
  <c r="CY83" i="123"/>
  <c r="CW83" i="123"/>
  <c r="CV83" i="123"/>
  <c r="CS83" i="123"/>
  <c r="CP83" i="123"/>
  <c r="Z83" i="123"/>
  <c r="CR83" i="123" s="1"/>
  <c r="DO82" i="123"/>
  <c r="CW82" i="123"/>
  <c r="CV82" i="123"/>
  <c r="CS82" i="123"/>
  <c r="CP82" i="123"/>
  <c r="Z82" i="123"/>
  <c r="CR82" i="123" s="1"/>
  <c r="DO81" i="123"/>
  <c r="CW81" i="123"/>
  <c r="CV81" i="123"/>
  <c r="CS81" i="123"/>
  <c r="CP81" i="123"/>
  <c r="Z81" i="123"/>
  <c r="CR81" i="123" s="1"/>
  <c r="DO80" i="123"/>
  <c r="CW80" i="123"/>
  <c r="CV80" i="123"/>
  <c r="CS80" i="123"/>
  <c r="CP80" i="123"/>
  <c r="Z80" i="123"/>
  <c r="CR80" i="123" s="1"/>
  <c r="DO79" i="123"/>
  <c r="CW79" i="123"/>
  <c r="CV79" i="123"/>
  <c r="CS79" i="123"/>
  <c r="CP79" i="123"/>
  <c r="Z79" i="123"/>
  <c r="CR79" i="123" s="1"/>
  <c r="DO78" i="123"/>
  <c r="CW78" i="123"/>
  <c r="CV78" i="123"/>
  <c r="CS78" i="123"/>
  <c r="CP78" i="123"/>
  <c r="Z78" i="123"/>
  <c r="CR78" i="123" s="1"/>
  <c r="DO77" i="123"/>
  <c r="CW77" i="123"/>
  <c r="CV77" i="123"/>
  <c r="CS77" i="123"/>
  <c r="CP77" i="123"/>
  <c r="Z77" i="123"/>
  <c r="CR77" i="123" s="1"/>
  <c r="DO76" i="123"/>
  <c r="CW76" i="123"/>
  <c r="CV76" i="123"/>
  <c r="CS76" i="123"/>
  <c r="CP76" i="123"/>
  <c r="Z76" i="123"/>
  <c r="CR76" i="123" s="1"/>
  <c r="DO75" i="123"/>
  <c r="CZ75" i="123"/>
  <c r="CY75" i="123"/>
  <c r="CW75" i="123"/>
  <c r="CV75" i="123"/>
  <c r="CS75" i="123"/>
  <c r="CP75" i="123"/>
  <c r="Z75" i="123"/>
  <c r="CR75" i="123" s="1"/>
  <c r="DO74" i="123"/>
  <c r="CW74" i="123"/>
  <c r="CV74" i="123"/>
  <c r="CS74" i="123"/>
  <c r="CP74" i="123"/>
  <c r="Z74" i="123"/>
  <c r="CR74" i="123" s="1"/>
  <c r="DO73" i="123"/>
  <c r="CZ73" i="123"/>
  <c r="CY73" i="123"/>
  <c r="CW73" i="123"/>
  <c r="CV73" i="123"/>
  <c r="CS73" i="123"/>
  <c r="CP73" i="123"/>
  <c r="Z73" i="123"/>
  <c r="CR73" i="123" s="1"/>
  <c r="DO71" i="123"/>
  <c r="CZ71" i="123"/>
  <c r="CY71" i="123"/>
  <c r="CW71" i="123"/>
  <c r="CV71" i="123"/>
  <c r="CS71" i="123"/>
  <c r="CP71" i="123"/>
  <c r="Z71" i="123"/>
  <c r="C71" i="123" s="1"/>
  <c r="DO70" i="123"/>
  <c r="CZ70" i="123"/>
  <c r="CY70" i="123"/>
  <c r="CW70" i="123"/>
  <c r="CV70" i="123"/>
  <c r="CS70" i="123"/>
  <c r="CP70" i="123"/>
  <c r="Z70" i="123"/>
  <c r="CR70" i="123" s="1"/>
  <c r="DO69" i="123"/>
  <c r="CW69" i="123"/>
  <c r="CV69" i="123"/>
  <c r="CS69" i="123"/>
  <c r="CP69" i="123"/>
  <c r="Z69" i="123"/>
  <c r="CR69" i="123" s="1"/>
  <c r="DO72" i="123"/>
  <c r="CW72" i="123"/>
  <c r="CV72" i="123"/>
  <c r="CS72" i="123"/>
  <c r="CP72" i="123"/>
  <c r="Z72" i="123"/>
  <c r="CR72" i="123" s="1"/>
  <c r="DO54" i="123"/>
  <c r="DJ54" i="123"/>
  <c r="DI54" i="123"/>
  <c r="DF54" i="123"/>
  <c r="DE54" i="123"/>
  <c r="DC54" i="123"/>
  <c r="DB54" i="123"/>
  <c r="CW54" i="123"/>
  <c r="CV54" i="123"/>
  <c r="CS54" i="123"/>
  <c r="CP54" i="123"/>
  <c r="Z54" i="123"/>
  <c r="C54" i="123" s="1"/>
  <c r="DO68" i="123"/>
  <c r="CZ68" i="123"/>
  <c r="CY68" i="123"/>
  <c r="CW68" i="123"/>
  <c r="CV68" i="123"/>
  <c r="CS68" i="123"/>
  <c r="CP68" i="123"/>
  <c r="Z68" i="123"/>
  <c r="C68" i="123" s="1"/>
  <c r="DO67" i="123"/>
  <c r="CW67" i="123"/>
  <c r="CV67" i="123"/>
  <c r="CS67" i="123"/>
  <c r="CP67" i="123"/>
  <c r="Z67" i="123"/>
  <c r="C67" i="123" s="1"/>
  <c r="DO66" i="123"/>
  <c r="DJ66" i="123"/>
  <c r="DI66" i="123"/>
  <c r="DF66" i="123"/>
  <c r="DE66" i="123"/>
  <c r="DC66" i="123"/>
  <c r="DB66" i="123"/>
  <c r="CZ66" i="123"/>
  <c r="CY66" i="123"/>
  <c r="CW66" i="123"/>
  <c r="CV66" i="123"/>
  <c r="CS66" i="123"/>
  <c r="CP66" i="123"/>
  <c r="Z66" i="123"/>
  <c r="C66" i="123" s="1"/>
  <c r="DO65" i="123"/>
  <c r="DJ65" i="123"/>
  <c r="DI65" i="123"/>
  <c r="DF65" i="123"/>
  <c r="DE65" i="123"/>
  <c r="DC65" i="123"/>
  <c r="DB65" i="123"/>
  <c r="CW65" i="123"/>
  <c r="CV65" i="123"/>
  <c r="CS65" i="123"/>
  <c r="CP65" i="123"/>
  <c r="Z65" i="123"/>
  <c r="C65" i="123" s="1"/>
  <c r="DO64" i="123"/>
  <c r="DJ64" i="123"/>
  <c r="DI64" i="123"/>
  <c r="DF64" i="123"/>
  <c r="DE64" i="123"/>
  <c r="DC64" i="123"/>
  <c r="DB64" i="123"/>
  <c r="CZ64" i="123"/>
  <c r="CY64" i="123"/>
  <c r="CW64" i="123"/>
  <c r="CV64" i="123"/>
  <c r="CS64" i="123"/>
  <c r="CP64" i="123"/>
  <c r="Z64" i="123"/>
  <c r="C64" i="123" s="1"/>
  <c r="DO63" i="123"/>
  <c r="CW63" i="123"/>
  <c r="CV63" i="123"/>
  <c r="CS63" i="123"/>
  <c r="CP63" i="123"/>
  <c r="Z63" i="123"/>
  <c r="C63" i="123" s="1"/>
  <c r="DO62" i="123"/>
  <c r="DJ62" i="123"/>
  <c r="DI62" i="123"/>
  <c r="DF62" i="123"/>
  <c r="DE62" i="123"/>
  <c r="DC62" i="123"/>
  <c r="DB62" i="123"/>
  <c r="CZ62" i="123"/>
  <c r="CY62" i="123"/>
  <c r="CW62" i="123"/>
  <c r="CV62" i="123"/>
  <c r="CS62" i="123"/>
  <c r="CP62" i="123"/>
  <c r="Z62" i="123"/>
  <c r="C62" i="123" s="1"/>
  <c r="DO61" i="123"/>
  <c r="DJ61" i="123"/>
  <c r="DI61" i="123"/>
  <c r="DF61" i="123"/>
  <c r="DE61" i="123"/>
  <c r="DC61" i="123"/>
  <c r="DB61" i="123"/>
  <c r="CZ61" i="123"/>
  <c r="CY61" i="123"/>
  <c r="CW61" i="123"/>
  <c r="CV61" i="123"/>
  <c r="CS61" i="123"/>
  <c r="CP61" i="123"/>
  <c r="Z61" i="123"/>
  <c r="C61" i="123" s="1"/>
  <c r="DO60" i="123"/>
  <c r="CZ60" i="123"/>
  <c r="CY60" i="123"/>
  <c r="CW60" i="123"/>
  <c r="CV60" i="123"/>
  <c r="CS60" i="123"/>
  <c r="CP60" i="123"/>
  <c r="Z60" i="123"/>
  <c r="C60" i="123" s="1"/>
  <c r="DO58" i="123"/>
  <c r="DJ58" i="123"/>
  <c r="DI58" i="123"/>
  <c r="DF58" i="123"/>
  <c r="DE58" i="123"/>
  <c r="DC58" i="123"/>
  <c r="DB58" i="123"/>
  <c r="CZ58" i="123"/>
  <c r="CY58" i="123"/>
  <c r="CW58" i="123"/>
  <c r="CV58" i="123"/>
  <c r="CS58" i="123"/>
  <c r="CP58" i="123"/>
  <c r="Z58" i="123"/>
  <c r="C58" i="123" s="1"/>
  <c r="DO57" i="123"/>
  <c r="CW57" i="123"/>
  <c r="CV57" i="123"/>
  <c r="CS57" i="123"/>
  <c r="CP57" i="123"/>
  <c r="Z57" i="123"/>
  <c r="C57" i="123" s="1"/>
  <c r="DO56" i="123"/>
  <c r="DJ56" i="123"/>
  <c r="DI56" i="123"/>
  <c r="DF56" i="123"/>
  <c r="DE56" i="123"/>
  <c r="DC56" i="123"/>
  <c r="DB56" i="123"/>
  <c r="CZ56" i="123"/>
  <c r="CY56" i="123"/>
  <c r="CW56" i="123"/>
  <c r="CV56" i="123"/>
  <c r="CS56" i="123"/>
  <c r="CP56" i="123"/>
  <c r="Z56" i="123"/>
  <c r="C56" i="123" s="1"/>
  <c r="DO59" i="123"/>
  <c r="CZ59" i="123"/>
  <c r="CY59" i="123"/>
  <c r="CW59" i="123"/>
  <c r="CV59" i="123"/>
  <c r="CS59" i="123"/>
  <c r="CP59" i="123"/>
  <c r="Z59" i="123"/>
  <c r="CR59" i="123" s="1"/>
  <c r="DO55" i="123"/>
  <c r="CZ55" i="123"/>
  <c r="CY55" i="123"/>
  <c r="CW55" i="123"/>
  <c r="CV55" i="123"/>
  <c r="CS55" i="123"/>
  <c r="CP55" i="123"/>
  <c r="Z55" i="123"/>
  <c r="CR55" i="123" s="1"/>
  <c r="DO51" i="123"/>
  <c r="CZ51" i="123"/>
  <c r="CY51" i="123"/>
  <c r="CW51" i="123"/>
  <c r="CV51" i="123"/>
  <c r="CS51" i="123"/>
  <c r="CP51" i="123"/>
  <c r="Z51" i="123"/>
  <c r="C51" i="123" s="1"/>
  <c r="DO50" i="123"/>
  <c r="DJ50" i="123"/>
  <c r="DI50" i="123"/>
  <c r="DF50" i="123"/>
  <c r="DE50" i="123"/>
  <c r="DC50" i="123"/>
  <c r="DB50" i="123"/>
  <c r="CZ50" i="123"/>
  <c r="CY50" i="123"/>
  <c r="CW50" i="123"/>
  <c r="CV50" i="123"/>
  <c r="CS50" i="123"/>
  <c r="CP50" i="123"/>
  <c r="Z50" i="123"/>
  <c r="C50" i="123" s="1"/>
  <c r="DO48" i="123"/>
  <c r="DJ48" i="123"/>
  <c r="DI48" i="123"/>
  <c r="DF48" i="123"/>
  <c r="DE48" i="123"/>
  <c r="DC48" i="123"/>
  <c r="DB48" i="123"/>
  <c r="CZ48" i="123"/>
  <c r="CY48" i="123"/>
  <c r="CW48" i="123"/>
  <c r="CV48" i="123"/>
  <c r="CS48" i="123"/>
  <c r="CP48" i="123"/>
  <c r="Z48" i="123"/>
  <c r="C48" i="123" s="1"/>
  <c r="DO47" i="123"/>
  <c r="CW47" i="123"/>
  <c r="CV47" i="123"/>
  <c r="CS47" i="123"/>
  <c r="CP47" i="123"/>
  <c r="Z47" i="123"/>
  <c r="C47" i="123" s="1"/>
  <c r="DO53" i="123"/>
  <c r="DJ53" i="123"/>
  <c r="DI53" i="123"/>
  <c r="DF53" i="123"/>
  <c r="DE53" i="123"/>
  <c r="DC53" i="123"/>
  <c r="DB53" i="123"/>
  <c r="CZ53" i="123"/>
  <c r="CY53" i="123"/>
  <c r="CS53" i="123"/>
  <c r="CP53" i="123"/>
  <c r="Z53" i="123"/>
  <c r="CR53" i="123" s="1"/>
  <c r="DO43" i="123"/>
  <c r="DJ43" i="123"/>
  <c r="DI43" i="123"/>
  <c r="DF43" i="123"/>
  <c r="DE43" i="123"/>
  <c r="DC43" i="123"/>
  <c r="DB43" i="123"/>
  <c r="CZ43" i="123"/>
  <c r="CY43" i="123"/>
  <c r="CW43" i="123"/>
  <c r="CV43" i="123"/>
  <c r="CS43" i="123"/>
  <c r="CP43" i="123"/>
  <c r="Z43" i="123"/>
  <c r="CR43" i="123" s="1"/>
  <c r="DO44" i="123"/>
  <c r="DJ44" i="123"/>
  <c r="DI44" i="123"/>
  <c r="DF44" i="123"/>
  <c r="DE44" i="123"/>
  <c r="DC44" i="123"/>
  <c r="DB44" i="123"/>
  <c r="CZ44" i="123"/>
  <c r="CY44" i="123"/>
  <c r="CW44" i="123"/>
  <c r="CV44" i="123"/>
  <c r="CS44" i="123"/>
  <c r="CP44" i="123"/>
  <c r="Z44" i="123"/>
  <c r="CR44" i="123" s="1"/>
  <c r="DO42" i="123"/>
  <c r="DJ42" i="123"/>
  <c r="DI42" i="123"/>
  <c r="DF42" i="123"/>
  <c r="DE42" i="123"/>
  <c r="DC42" i="123"/>
  <c r="DB42" i="123"/>
  <c r="CZ42" i="123"/>
  <c r="CY42" i="123"/>
  <c r="CW42" i="123"/>
  <c r="CV42" i="123"/>
  <c r="CS42" i="123"/>
  <c r="CP42" i="123"/>
  <c r="Z42" i="123"/>
  <c r="CR42" i="123" s="1"/>
  <c r="DO39" i="123"/>
  <c r="CZ39" i="123"/>
  <c r="CY39" i="123"/>
  <c r="CW39" i="123"/>
  <c r="CV39" i="123"/>
  <c r="CS39" i="123"/>
  <c r="CP39" i="123"/>
  <c r="Z39" i="123"/>
  <c r="CR39" i="123" s="1"/>
  <c r="DO52" i="123"/>
  <c r="DJ52" i="123"/>
  <c r="DI52" i="123"/>
  <c r="DF52" i="123"/>
  <c r="DE52" i="123"/>
  <c r="DC52" i="123"/>
  <c r="DB52" i="123"/>
  <c r="CZ52" i="123"/>
  <c r="CY52" i="123"/>
  <c r="CW52" i="123"/>
  <c r="CV52" i="123"/>
  <c r="CS52" i="123"/>
  <c r="CP52" i="123"/>
  <c r="Z52" i="123"/>
  <c r="CR52" i="123" s="1"/>
  <c r="DO46" i="123"/>
  <c r="DJ46" i="123"/>
  <c r="DI46" i="123"/>
  <c r="DF46" i="123"/>
  <c r="DE46" i="123"/>
  <c r="DC46" i="123"/>
  <c r="DB46" i="123"/>
  <c r="CZ46" i="123"/>
  <c r="CY46" i="123"/>
  <c r="CW46" i="123"/>
  <c r="CV46" i="123"/>
  <c r="CS46" i="123"/>
  <c r="CP46" i="123"/>
  <c r="Z46" i="123"/>
  <c r="CR46" i="123" s="1"/>
  <c r="DO45" i="123"/>
  <c r="CW45" i="123"/>
  <c r="CV45" i="123"/>
  <c r="CS45" i="123"/>
  <c r="CP45" i="123"/>
  <c r="Z45" i="123"/>
  <c r="CR45" i="123" s="1"/>
  <c r="DO49" i="123"/>
  <c r="CW49" i="123"/>
  <c r="CV49" i="123"/>
  <c r="CS49" i="123"/>
  <c r="CP49" i="123"/>
  <c r="Z49" i="123"/>
  <c r="CR49" i="123" s="1"/>
  <c r="DO41" i="123"/>
  <c r="DJ41" i="123"/>
  <c r="DI41" i="123"/>
  <c r="DF41" i="123"/>
  <c r="DE41" i="123"/>
  <c r="DC41" i="123"/>
  <c r="DB41" i="123"/>
  <c r="CZ41" i="123"/>
  <c r="CY41" i="123"/>
  <c r="CW41" i="123"/>
  <c r="CV41" i="123"/>
  <c r="CS41" i="123"/>
  <c r="CP41" i="123"/>
  <c r="Z41" i="123"/>
  <c r="CR41" i="123" s="1"/>
  <c r="DO40" i="123"/>
  <c r="DJ40" i="123"/>
  <c r="DI40" i="123"/>
  <c r="DF40" i="123"/>
  <c r="DE40" i="123"/>
  <c r="DC40" i="123"/>
  <c r="DB40" i="123"/>
  <c r="CZ40" i="123"/>
  <c r="CY40" i="123"/>
  <c r="CW40" i="123"/>
  <c r="CV40" i="123"/>
  <c r="CS40" i="123"/>
  <c r="CP40" i="123"/>
  <c r="Z40" i="123"/>
  <c r="CR40" i="123" s="1"/>
  <c r="DO37" i="123"/>
  <c r="DJ37" i="123"/>
  <c r="DI37" i="123"/>
  <c r="DF37" i="123"/>
  <c r="DE37" i="123"/>
  <c r="DC37" i="123"/>
  <c r="DB37" i="123"/>
  <c r="CZ37" i="123"/>
  <c r="CY37" i="123"/>
  <c r="CW37" i="123"/>
  <c r="CV37" i="123"/>
  <c r="CS37" i="123"/>
  <c r="CP37" i="123"/>
  <c r="Z37" i="123"/>
  <c r="CR37" i="123" s="1"/>
  <c r="DO38" i="123"/>
  <c r="DJ38" i="123"/>
  <c r="DI38" i="123"/>
  <c r="DC38" i="123"/>
  <c r="DB38" i="123"/>
  <c r="CZ38" i="123"/>
  <c r="CY38" i="123"/>
  <c r="CW38" i="123"/>
  <c r="CV38" i="123"/>
  <c r="CS38" i="123"/>
  <c r="CP38" i="123"/>
  <c r="Z38" i="123"/>
  <c r="CR38" i="123" s="1"/>
  <c r="DO36" i="123"/>
  <c r="DJ36" i="123"/>
  <c r="DI36" i="123"/>
  <c r="DF36" i="123"/>
  <c r="DE36" i="123"/>
  <c r="DC36" i="123"/>
  <c r="DB36" i="123"/>
  <c r="CZ36" i="123"/>
  <c r="CY36" i="123"/>
  <c r="CW36" i="123"/>
  <c r="CV36" i="123"/>
  <c r="CS36" i="123"/>
  <c r="CP36" i="123"/>
  <c r="Z36" i="123"/>
  <c r="CR36" i="123" s="1"/>
  <c r="DO35" i="123"/>
  <c r="DJ35" i="123"/>
  <c r="DI35" i="123"/>
  <c r="DF35" i="123"/>
  <c r="DE35" i="123"/>
  <c r="DC35" i="123"/>
  <c r="DB35" i="123"/>
  <c r="CZ35" i="123"/>
  <c r="CY35" i="123"/>
  <c r="CW35" i="123"/>
  <c r="CV35" i="123"/>
  <c r="CS35" i="123"/>
  <c r="CP35" i="123"/>
  <c r="Z35" i="123"/>
  <c r="CR35" i="123" s="1"/>
  <c r="DO34" i="123"/>
  <c r="CS34" i="123"/>
  <c r="CP34" i="123"/>
  <c r="Z34" i="123"/>
  <c r="CR34" i="123" s="1"/>
  <c r="DO33" i="123"/>
  <c r="DJ33" i="123"/>
  <c r="DI33" i="123"/>
  <c r="DF33" i="123"/>
  <c r="DE33" i="123"/>
  <c r="DC33" i="123"/>
  <c r="DB33" i="123"/>
  <c r="CZ33" i="123"/>
  <c r="CY33" i="123"/>
  <c r="CW33" i="123"/>
  <c r="CV33" i="123"/>
  <c r="CS33" i="123"/>
  <c r="CP33" i="123"/>
  <c r="Z33" i="123"/>
  <c r="CR33" i="123" s="1"/>
  <c r="DO32" i="123"/>
  <c r="DJ32" i="123"/>
  <c r="DI32" i="123"/>
  <c r="DF32" i="123"/>
  <c r="DE32" i="123"/>
  <c r="DC32" i="123"/>
  <c r="DB32" i="123"/>
  <c r="CZ32" i="123"/>
  <c r="CY32" i="123"/>
  <c r="CW32" i="123"/>
  <c r="CV32" i="123"/>
  <c r="CS32" i="123"/>
  <c r="CP32" i="123"/>
  <c r="Z32" i="123"/>
  <c r="CR32" i="123" s="1"/>
  <c r="DO31" i="123"/>
  <c r="DJ31" i="123"/>
  <c r="DI31" i="123"/>
  <c r="DF31" i="123"/>
  <c r="DE31" i="123"/>
  <c r="DC31" i="123"/>
  <c r="DB31" i="123"/>
  <c r="CZ31" i="123"/>
  <c r="CY31" i="123"/>
  <c r="CW31" i="123"/>
  <c r="CV31" i="123"/>
  <c r="CS31" i="123"/>
  <c r="CP31" i="123"/>
  <c r="Z31" i="123"/>
  <c r="CR31" i="123" s="1"/>
  <c r="DO30" i="123"/>
  <c r="DJ30" i="123"/>
  <c r="DI30" i="123"/>
  <c r="DF30" i="123"/>
  <c r="DE30" i="123"/>
  <c r="DC30" i="123"/>
  <c r="DB30" i="123"/>
  <c r="CZ30" i="123"/>
  <c r="CY30" i="123"/>
  <c r="CW30" i="123"/>
  <c r="CV30" i="123"/>
  <c r="CS30" i="123"/>
  <c r="CP30" i="123"/>
  <c r="Z30" i="123"/>
  <c r="CR30" i="123" s="1"/>
  <c r="DO29" i="123"/>
  <c r="CW29" i="123"/>
  <c r="CV29" i="123"/>
  <c r="CS29" i="123"/>
  <c r="CP29" i="123"/>
  <c r="Z29" i="123"/>
  <c r="CR29" i="123" s="1"/>
  <c r="DO28" i="123"/>
  <c r="DJ28" i="123"/>
  <c r="DI28" i="123"/>
  <c r="DF28" i="123"/>
  <c r="DE28" i="123"/>
  <c r="DC28" i="123"/>
  <c r="DB28" i="123"/>
  <c r="CZ28" i="123"/>
  <c r="CY28" i="123"/>
  <c r="CW28" i="123"/>
  <c r="CV28" i="123"/>
  <c r="CS28" i="123"/>
  <c r="CP28" i="123"/>
  <c r="Z28" i="123"/>
  <c r="CR28" i="123" s="1"/>
  <c r="DO27" i="123"/>
  <c r="DJ27" i="123"/>
  <c r="DI27" i="123"/>
  <c r="DF27" i="123"/>
  <c r="DE27" i="123"/>
  <c r="DC27" i="123"/>
  <c r="DB27" i="123"/>
  <c r="CZ27" i="123"/>
  <c r="CY27" i="123"/>
  <c r="CW27" i="123"/>
  <c r="CV27" i="123"/>
  <c r="CS27" i="123"/>
  <c r="CP27" i="123"/>
  <c r="Z27" i="123"/>
  <c r="CR27" i="123" s="1"/>
  <c r="DO10" i="123"/>
  <c r="DJ10" i="123"/>
  <c r="DI10" i="123"/>
  <c r="DF10" i="123"/>
  <c r="DE10" i="123"/>
  <c r="DC10" i="123"/>
  <c r="DB10" i="123"/>
  <c r="CZ10" i="123"/>
  <c r="CY10" i="123"/>
  <c r="CW10" i="123"/>
  <c r="CV10" i="123"/>
  <c r="CS10" i="123"/>
  <c r="CP10" i="123"/>
  <c r="Z10" i="123"/>
  <c r="CR10" i="123" s="1"/>
  <c r="DO26" i="123"/>
  <c r="DJ26" i="123"/>
  <c r="DI26" i="123"/>
  <c r="DF26" i="123"/>
  <c r="DE26" i="123"/>
  <c r="DC26" i="123"/>
  <c r="DB26" i="123"/>
  <c r="CZ26" i="123"/>
  <c r="CY26" i="123"/>
  <c r="CW26" i="123"/>
  <c r="CV26" i="123"/>
  <c r="CS26" i="123"/>
  <c r="CP26" i="123"/>
  <c r="Z26" i="123"/>
  <c r="CR26" i="123" s="1"/>
  <c r="DO9" i="123"/>
  <c r="DJ9" i="123"/>
  <c r="DI9" i="123"/>
  <c r="DF9" i="123"/>
  <c r="DE9" i="123"/>
  <c r="DC9" i="123"/>
  <c r="DB9" i="123"/>
  <c r="CZ9" i="123"/>
  <c r="CY9" i="123"/>
  <c r="CW9" i="123"/>
  <c r="CV9" i="123"/>
  <c r="CS9" i="123"/>
  <c r="CP9" i="123"/>
  <c r="Z9" i="123"/>
  <c r="CR9" i="123" s="1"/>
  <c r="DO25" i="123"/>
  <c r="DJ25" i="123"/>
  <c r="DI25" i="123"/>
  <c r="DF25" i="123"/>
  <c r="DE25" i="123"/>
  <c r="DC25" i="123"/>
  <c r="DB25" i="123"/>
  <c r="CZ25" i="123"/>
  <c r="CY25" i="123"/>
  <c r="CW25" i="123"/>
  <c r="CV25" i="123"/>
  <c r="CS25" i="123"/>
  <c r="CP25" i="123"/>
  <c r="Z25" i="123"/>
  <c r="CR25" i="123" s="1"/>
  <c r="DO24" i="123"/>
  <c r="CS24" i="123"/>
  <c r="CP24" i="123"/>
  <c r="Z24" i="123"/>
  <c r="C24" i="123" s="1"/>
  <c r="DO23" i="123"/>
  <c r="DJ23" i="123"/>
  <c r="DI23" i="123"/>
  <c r="DF23" i="123"/>
  <c r="DE23" i="123"/>
  <c r="DC23" i="123"/>
  <c r="DB23" i="123"/>
  <c r="CZ23" i="123"/>
  <c r="CY23" i="123"/>
  <c r="CW23" i="123"/>
  <c r="CV23" i="123"/>
  <c r="CS23" i="123"/>
  <c r="CP23" i="123"/>
  <c r="Z23" i="123"/>
  <c r="C23" i="123" s="1"/>
  <c r="DO22" i="123"/>
  <c r="DJ22" i="123"/>
  <c r="DI22" i="123"/>
  <c r="DF22" i="123"/>
  <c r="DE22" i="123"/>
  <c r="DC22" i="123"/>
  <c r="DB22" i="123"/>
  <c r="CZ22" i="123"/>
  <c r="CY22" i="123"/>
  <c r="CW22" i="123"/>
  <c r="CV22" i="123"/>
  <c r="CS22" i="123"/>
  <c r="CP22" i="123"/>
  <c r="Z22" i="123"/>
  <c r="C22" i="123" s="1"/>
  <c r="DO21" i="123"/>
  <c r="DJ21" i="123"/>
  <c r="DI21" i="123"/>
  <c r="DF21" i="123"/>
  <c r="DE21" i="123"/>
  <c r="DC21" i="123"/>
  <c r="DB21" i="123"/>
  <c r="CZ21" i="123"/>
  <c r="CY21" i="123"/>
  <c r="CW21" i="123"/>
  <c r="CV21" i="123"/>
  <c r="CS21" i="123"/>
  <c r="CP21" i="123"/>
  <c r="Z21" i="123"/>
  <c r="C21" i="123" s="1"/>
  <c r="DO20" i="123"/>
  <c r="DJ20" i="123"/>
  <c r="DI20" i="123"/>
  <c r="DF20" i="123"/>
  <c r="DE20" i="123"/>
  <c r="DC20" i="123"/>
  <c r="DB20" i="123"/>
  <c r="CZ20" i="123"/>
  <c r="CY20" i="123"/>
  <c r="CW20" i="123"/>
  <c r="CV20" i="123"/>
  <c r="CS20" i="123"/>
  <c r="CP20" i="123"/>
  <c r="Z20" i="123"/>
  <c r="C20" i="123" s="1"/>
  <c r="DO19" i="123"/>
  <c r="CW19" i="123"/>
  <c r="CV19" i="123"/>
  <c r="CS19" i="123"/>
  <c r="CP19" i="123"/>
  <c r="Z19" i="123"/>
  <c r="C19" i="123" s="1"/>
  <c r="DO18" i="123"/>
  <c r="DJ18" i="123"/>
  <c r="DI18" i="123"/>
  <c r="DF18" i="123"/>
  <c r="DE18" i="123"/>
  <c r="DC18" i="123"/>
  <c r="DB18" i="123"/>
  <c r="CZ18" i="123"/>
  <c r="CY18" i="123"/>
  <c r="CW18" i="123"/>
  <c r="CV18" i="123"/>
  <c r="CS18" i="123"/>
  <c r="CP18" i="123"/>
  <c r="Z18" i="123"/>
  <c r="C18" i="123" s="1"/>
  <c r="DO17" i="123"/>
  <c r="DJ17" i="123"/>
  <c r="DI17" i="123"/>
  <c r="DF17" i="123"/>
  <c r="DE17" i="123"/>
  <c r="DC17" i="123"/>
  <c r="DB17" i="123"/>
  <c r="CZ17" i="123"/>
  <c r="CY17" i="123"/>
  <c r="CW17" i="123"/>
  <c r="CV17" i="123"/>
  <c r="CS17" i="123"/>
  <c r="CP17" i="123"/>
  <c r="Z17" i="123"/>
  <c r="C17" i="123" s="1"/>
  <c r="DO16" i="123"/>
  <c r="DJ16" i="123"/>
  <c r="DI16" i="123"/>
  <c r="DF16" i="123"/>
  <c r="DE16" i="123"/>
  <c r="DC16" i="123"/>
  <c r="DB16" i="123"/>
  <c r="CZ16" i="123"/>
  <c r="CY16" i="123"/>
  <c r="CW16" i="123"/>
  <c r="CV16" i="123"/>
  <c r="CS16" i="123"/>
  <c r="CP16" i="123"/>
  <c r="Z16" i="123"/>
  <c r="C16" i="123" s="1"/>
  <c r="DO15" i="123"/>
  <c r="DJ15" i="123"/>
  <c r="DI15" i="123"/>
  <c r="DF15" i="123"/>
  <c r="DE15" i="123"/>
  <c r="DC15" i="123"/>
  <c r="DB15" i="123"/>
  <c r="CZ15" i="123"/>
  <c r="CY15" i="123"/>
  <c r="CW15" i="123"/>
  <c r="CV15" i="123"/>
  <c r="CS15" i="123"/>
  <c r="CP15" i="123"/>
  <c r="Z15" i="123"/>
  <c r="C15" i="123" s="1"/>
  <c r="DO14" i="123"/>
  <c r="DJ14" i="123"/>
  <c r="DI14" i="123"/>
  <c r="DF14" i="123"/>
  <c r="DE14" i="123"/>
  <c r="DC14" i="123"/>
  <c r="DB14" i="123"/>
  <c r="CZ14" i="123"/>
  <c r="CY14" i="123"/>
  <c r="CW14" i="123"/>
  <c r="CV14" i="123"/>
  <c r="CS14" i="123"/>
  <c r="CP14" i="123"/>
  <c r="Z14" i="123"/>
  <c r="C14" i="123" s="1"/>
  <c r="DO13" i="123"/>
  <c r="DJ13" i="123"/>
  <c r="DI13" i="123"/>
  <c r="DF13" i="123"/>
  <c r="DE13" i="123"/>
  <c r="CS13" i="123"/>
  <c r="CP13" i="123"/>
  <c r="Z13" i="123"/>
  <c r="CR13" i="123" s="1"/>
  <c r="DO12" i="123"/>
  <c r="CS12" i="123"/>
  <c r="CP12" i="123"/>
  <c r="Z12" i="123"/>
  <c r="C12" i="123" s="1"/>
  <c r="DO8" i="123"/>
  <c r="DJ8" i="123"/>
  <c r="DI8" i="123"/>
  <c r="DF8" i="123"/>
  <c r="DE8" i="123"/>
  <c r="DC8" i="123"/>
  <c r="DB8" i="123"/>
  <c r="CZ8" i="123"/>
  <c r="CY8" i="123"/>
  <c r="CW8" i="123"/>
  <c r="CV8" i="123"/>
  <c r="CS8" i="123"/>
  <c r="CP8" i="123"/>
  <c r="Z8" i="123"/>
  <c r="C8" i="123" s="1"/>
  <c r="DO7" i="123"/>
  <c r="DJ7" i="123"/>
  <c r="DI7" i="123"/>
  <c r="DF7" i="123"/>
  <c r="DE7" i="123"/>
  <c r="DC7" i="123"/>
  <c r="DB7" i="123"/>
  <c r="CZ7" i="123"/>
  <c r="CY7" i="123"/>
  <c r="CW7" i="123"/>
  <c r="CV7" i="123"/>
  <c r="CS7" i="123"/>
  <c r="CP7" i="123"/>
  <c r="Z7" i="123"/>
  <c r="C7" i="123" s="1"/>
  <c r="DO11" i="123"/>
  <c r="DJ11" i="123"/>
  <c r="DI11" i="123"/>
  <c r="DF11" i="123"/>
  <c r="DE11" i="123"/>
  <c r="DC11" i="123"/>
  <c r="DB11" i="123"/>
  <c r="CZ11" i="123"/>
  <c r="CY11" i="123"/>
  <c r="CW11" i="123"/>
  <c r="CV11" i="123"/>
  <c r="CS11" i="123"/>
  <c r="CP11" i="123"/>
  <c r="Z11" i="123"/>
  <c r="C11" i="123" s="1"/>
  <c r="DO6" i="123"/>
  <c r="DJ6" i="123"/>
  <c r="DI6" i="123"/>
  <c r="DF6" i="123"/>
  <c r="DE6" i="123"/>
  <c r="DC6" i="123"/>
  <c r="DB6" i="123"/>
  <c r="CZ6" i="123"/>
  <c r="CY6" i="123"/>
  <c r="CW6" i="123"/>
  <c r="CV6" i="123"/>
  <c r="CS6" i="123"/>
  <c r="CP6" i="123"/>
  <c r="Z6" i="123"/>
  <c r="C6" i="123" s="1"/>
  <c r="DO5" i="123"/>
  <c r="DJ5" i="123"/>
  <c r="DI5" i="123"/>
  <c r="DF5" i="123"/>
  <c r="DE5" i="123"/>
  <c r="DC5" i="123"/>
  <c r="DB5" i="123"/>
  <c r="CZ5" i="123"/>
  <c r="CY5" i="123"/>
  <c r="CW5" i="123"/>
  <c r="CV5" i="123"/>
  <c r="CS5" i="123"/>
  <c r="CP5" i="123"/>
  <c r="Z5" i="123"/>
  <c r="C5" i="123" s="1"/>
  <c r="C74" i="123" l="1"/>
  <c r="C86" i="123"/>
  <c r="C53" i="123"/>
  <c r="C75" i="123"/>
  <c r="C97" i="123"/>
  <c r="C79" i="123"/>
  <c r="C87" i="123"/>
  <c r="C103" i="123"/>
  <c r="C80" i="123"/>
  <c r="C94" i="123"/>
  <c r="C102" i="123"/>
  <c r="C111" i="123"/>
  <c r="C122" i="123"/>
  <c r="C92" i="123"/>
  <c r="C118" i="123"/>
  <c r="C140" i="123"/>
  <c r="C59" i="123"/>
  <c r="C101" i="123"/>
  <c r="C130" i="123"/>
  <c r="C35" i="123"/>
  <c r="CR19" i="123"/>
  <c r="CR23" i="123"/>
  <c r="C37" i="123"/>
  <c r="C116" i="123"/>
  <c r="CR113" i="123"/>
  <c r="O155" i="123"/>
  <c r="C44" i="123"/>
  <c r="C112" i="123"/>
  <c r="C120" i="123"/>
  <c r="C124" i="123"/>
  <c r="C142" i="123"/>
  <c r="C42" i="123"/>
  <c r="C95" i="123"/>
  <c r="C99" i="123"/>
  <c r="C106" i="123"/>
  <c r="O156" i="123"/>
  <c r="C52" i="123"/>
  <c r="C76" i="123"/>
  <c r="C82" i="123"/>
  <c r="C88" i="123"/>
  <c r="C108" i="123"/>
  <c r="C134" i="123"/>
  <c r="CR66" i="123"/>
  <c r="C123" i="123"/>
  <c r="C49" i="123"/>
  <c r="C78" i="123"/>
  <c r="C84" i="123"/>
  <c r="C90" i="123"/>
  <c r="C104" i="123"/>
  <c r="CR110" i="123"/>
  <c r="C117" i="123"/>
  <c r="C136" i="123"/>
  <c r="CR12" i="123"/>
  <c r="CR68" i="123"/>
  <c r="C77" i="123"/>
  <c r="C85" i="123"/>
  <c r="C93" i="123"/>
  <c r="C100" i="123"/>
  <c r="C107" i="123"/>
  <c r="C115" i="123"/>
  <c r="CR67" i="123"/>
  <c r="C45" i="123"/>
  <c r="C83" i="123"/>
  <c r="C91" i="123"/>
  <c r="C98" i="123"/>
  <c r="C109" i="123"/>
  <c r="C121" i="123"/>
  <c r="C126" i="123"/>
  <c r="C131" i="123"/>
  <c r="CR15" i="123"/>
  <c r="CR20" i="123"/>
  <c r="C36" i="123"/>
  <c r="C41" i="123"/>
  <c r="C81" i="123"/>
  <c r="C89" i="123"/>
  <c r="C96" i="123"/>
  <c r="C105" i="123"/>
  <c r="C119" i="123"/>
  <c r="C129" i="123"/>
  <c r="CR18" i="123"/>
  <c r="CR56" i="123"/>
  <c r="CR57" i="123"/>
  <c r="CR58" i="123"/>
  <c r="CR60" i="123"/>
  <c r="CR7" i="123"/>
  <c r="CR17" i="123"/>
  <c r="C38" i="123"/>
  <c r="C46" i="123"/>
  <c r="C72" i="123"/>
  <c r="C69" i="123"/>
  <c r="C70" i="123"/>
  <c r="C128" i="123"/>
  <c r="C137" i="123"/>
  <c r="CR24" i="123"/>
  <c r="CR6" i="123"/>
  <c r="C55" i="123"/>
  <c r="C73" i="123"/>
  <c r="C127" i="123"/>
  <c r="C135" i="123"/>
  <c r="CR22" i="123"/>
  <c r="CR8" i="123"/>
  <c r="CR11" i="123"/>
  <c r="CR16" i="123"/>
  <c r="CR5" i="123"/>
  <c r="CR14" i="123"/>
  <c r="CR21" i="123"/>
  <c r="C40" i="123"/>
  <c r="C43" i="123"/>
  <c r="C125" i="123"/>
  <c r="C132" i="123"/>
  <c r="C133" i="123"/>
  <c r="C141" i="123"/>
  <c r="CR62" i="123"/>
  <c r="CR63" i="123"/>
  <c r="CR65" i="123"/>
  <c r="C13" i="123"/>
  <c r="C25" i="123"/>
  <c r="C9" i="123"/>
  <c r="C26" i="123"/>
  <c r="C10" i="123"/>
  <c r="C27" i="123"/>
  <c r="C28" i="123"/>
  <c r="C29" i="123"/>
  <c r="C30" i="123"/>
  <c r="C31" i="123"/>
  <c r="C32" i="123"/>
  <c r="C33" i="123"/>
  <c r="C34" i="123"/>
  <c r="CR47" i="123"/>
  <c r="CR48" i="123"/>
  <c r="CR61" i="123"/>
  <c r="CR71" i="123"/>
  <c r="CR114" i="123"/>
  <c r="CR50" i="123"/>
  <c r="CR51" i="123"/>
  <c r="CR64" i="123"/>
  <c r="CR54" i="123"/>
  <c r="CV128" i="122"/>
  <c r="CW128" i="122"/>
  <c r="DO16" i="122"/>
  <c r="DJ16" i="122"/>
  <c r="DI16" i="122"/>
  <c r="DF16" i="122"/>
  <c r="DE16" i="122"/>
  <c r="DC16" i="122"/>
  <c r="DB16" i="122"/>
  <c r="CZ16" i="122"/>
  <c r="CY16" i="122"/>
  <c r="CW16" i="122"/>
  <c r="CV16" i="122"/>
  <c r="CS16" i="122"/>
  <c r="CP16" i="122"/>
  <c r="Z16" i="122"/>
  <c r="CR16" i="122" s="1"/>
  <c r="DO54" i="122"/>
  <c r="CZ54" i="122"/>
  <c r="CY54" i="122"/>
  <c r="CW54" i="122"/>
  <c r="CV54" i="122"/>
  <c r="CS54" i="122"/>
  <c r="CP54" i="122"/>
  <c r="Z54" i="122"/>
  <c r="C54" i="122" s="1"/>
  <c r="DO128" i="122"/>
  <c r="DJ128" i="122"/>
  <c r="DI128" i="122"/>
  <c r="DF128" i="122"/>
  <c r="DE128" i="122"/>
  <c r="DC128" i="122"/>
  <c r="DB128" i="122"/>
  <c r="CZ128" i="122"/>
  <c r="CY128" i="122"/>
  <c r="CS128" i="122"/>
  <c r="CP128" i="122"/>
  <c r="Z128" i="122"/>
  <c r="CR128" i="122" s="1"/>
  <c r="C128" i="122"/>
  <c r="DO96" i="122"/>
  <c r="DJ96" i="122"/>
  <c r="DI96" i="122"/>
  <c r="DF96" i="122"/>
  <c r="DE96" i="122"/>
  <c r="DC96" i="122"/>
  <c r="DB96" i="122"/>
  <c r="CZ96" i="122"/>
  <c r="CY96" i="122"/>
  <c r="CW96" i="122"/>
  <c r="CV96" i="122"/>
  <c r="CS96" i="122"/>
  <c r="CP96" i="122"/>
  <c r="Z96" i="122"/>
  <c r="CR96" i="122" s="1"/>
  <c r="DO80" i="122"/>
  <c r="CW80" i="122"/>
  <c r="CV80" i="122"/>
  <c r="CS80" i="122"/>
  <c r="CP80" i="122"/>
  <c r="Z80" i="122"/>
  <c r="CR80" i="122" s="1"/>
  <c r="N159" i="122"/>
  <c r="M159" i="122"/>
  <c r="L159" i="122"/>
  <c r="K159" i="122"/>
  <c r="J159" i="122"/>
  <c r="I159" i="122"/>
  <c r="H159" i="122"/>
  <c r="G159" i="122"/>
  <c r="F159" i="122"/>
  <c r="E159" i="122"/>
  <c r="D159" i="122"/>
  <c r="B159" i="122"/>
  <c r="A159" i="122"/>
  <c r="N158" i="122"/>
  <c r="M158" i="122"/>
  <c r="L158" i="122"/>
  <c r="K158" i="122"/>
  <c r="J158" i="122"/>
  <c r="I158" i="122"/>
  <c r="H158" i="122"/>
  <c r="G158" i="122"/>
  <c r="F158" i="122"/>
  <c r="E158" i="122"/>
  <c r="D158" i="122"/>
  <c r="B158" i="122"/>
  <c r="A158" i="122"/>
  <c r="T157" i="122"/>
  <c r="DO156" i="122"/>
  <c r="CP156" i="122"/>
  <c r="C156" i="122"/>
  <c r="DO155" i="122"/>
  <c r="CP155" i="122"/>
  <c r="C155" i="122"/>
  <c r="DO154" i="122"/>
  <c r="CP154" i="122"/>
  <c r="C154" i="122"/>
  <c r="DO153" i="122"/>
  <c r="CP153" i="122"/>
  <c r="C153" i="122"/>
  <c r="DO152" i="122"/>
  <c r="CP152" i="122"/>
  <c r="C152" i="122"/>
  <c r="DO151" i="122"/>
  <c r="CP151" i="122"/>
  <c r="C151" i="122"/>
  <c r="DO150" i="122"/>
  <c r="CP150" i="122"/>
  <c r="C150" i="122"/>
  <c r="DO149" i="122"/>
  <c r="CP149" i="122"/>
  <c r="C149" i="122"/>
  <c r="DO148" i="122"/>
  <c r="CP148" i="122"/>
  <c r="C148" i="122"/>
  <c r="DO147" i="122"/>
  <c r="CP147" i="122"/>
  <c r="C147" i="122"/>
  <c r="CP146" i="122"/>
  <c r="C146" i="122"/>
  <c r="DO145" i="122"/>
  <c r="DJ145" i="122"/>
  <c r="DI145" i="122"/>
  <c r="DF145" i="122"/>
  <c r="DE145" i="122"/>
  <c r="DC145" i="122"/>
  <c r="DB145" i="122"/>
  <c r="CZ145" i="122"/>
  <c r="CY145" i="122"/>
  <c r="CW145" i="122"/>
  <c r="CV145" i="122"/>
  <c r="CS145" i="122"/>
  <c r="CP145" i="122"/>
  <c r="Z145" i="122"/>
  <c r="CR145" i="122" s="1"/>
  <c r="DO144" i="122"/>
  <c r="DJ144" i="122"/>
  <c r="DI144" i="122"/>
  <c r="DF144" i="122"/>
  <c r="DE144" i="122"/>
  <c r="DC144" i="122"/>
  <c r="DB144" i="122"/>
  <c r="CZ144" i="122"/>
  <c r="CY144" i="122"/>
  <c r="CW144" i="122"/>
  <c r="CV144" i="122"/>
  <c r="CS144" i="122"/>
  <c r="CP144" i="122"/>
  <c r="Z144" i="122"/>
  <c r="CR144" i="122" s="1"/>
  <c r="DO143" i="122"/>
  <c r="DJ143" i="122"/>
  <c r="DI143" i="122"/>
  <c r="DF143" i="122"/>
  <c r="DE143" i="122"/>
  <c r="DC143" i="122"/>
  <c r="DB143" i="122"/>
  <c r="CZ143" i="122"/>
  <c r="CY143" i="122"/>
  <c r="CW143" i="122"/>
  <c r="CV143" i="122"/>
  <c r="CS143" i="122"/>
  <c r="CP143" i="122"/>
  <c r="Z143" i="122"/>
  <c r="CR143" i="122" s="1"/>
  <c r="DO142" i="122"/>
  <c r="CW142" i="122"/>
  <c r="CV142" i="122"/>
  <c r="CS142" i="122"/>
  <c r="CP142" i="122"/>
  <c r="Z142" i="122"/>
  <c r="CR142" i="122" s="1"/>
  <c r="DO139" i="122"/>
  <c r="DJ139" i="122"/>
  <c r="DI139" i="122"/>
  <c r="DF139" i="122"/>
  <c r="DE139" i="122"/>
  <c r="DC139" i="122"/>
  <c r="DB139" i="122"/>
  <c r="CZ139" i="122"/>
  <c r="CY139" i="122"/>
  <c r="CW139" i="122"/>
  <c r="CV139" i="122"/>
  <c r="CS139" i="122"/>
  <c r="CP139" i="122"/>
  <c r="Z139" i="122"/>
  <c r="CR139" i="122" s="1"/>
  <c r="DO141" i="122"/>
  <c r="DJ141" i="122"/>
  <c r="DI141" i="122"/>
  <c r="DF141" i="122"/>
  <c r="DE141" i="122"/>
  <c r="DC141" i="122"/>
  <c r="DB141" i="122"/>
  <c r="CZ141" i="122"/>
  <c r="CY141" i="122"/>
  <c r="CW141" i="122"/>
  <c r="CV141" i="122"/>
  <c r="CS141" i="122"/>
  <c r="CP141" i="122"/>
  <c r="Z141" i="122"/>
  <c r="CR141" i="122" s="1"/>
  <c r="DO140" i="122"/>
  <c r="DJ140" i="122"/>
  <c r="DI140" i="122"/>
  <c r="DF140" i="122"/>
  <c r="DE140" i="122"/>
  <c r="DC140" i="122"/>
  <c r="DB140" i="122"/>
  <c r="CZ140" i="122"/>
  <c r="CY140" i="122"/>
  <c r="CW140" i="122"/>
  <c r="CV140" i="122"/>
  <c r="CS140" i="122"/>
  <c r="CP140" i="122"/>
  <c r="Z140" i="122"/>
  <c r="CR140" i="122" s="1"/>
  <c r="DO138" i="122"/>
  <c r="DJ138" i="122"/>
  <c r="DI138" i="122"/>
  <c r="DF138" i="122"/>
  <c r="DE138" i="122"/>
  <c r="DC138" i="122"/>
  <c r="DB138" i="122"/>
  <c r="CZ138" i="122"/>
  <c r="CY138" i="122"/>
  <c r="CW138" i="122"/>
  <c r="CV138" i="122"/>
  <c r="CS138" i="122"/>
  <c r="CP138" i="122"/>
  <c r="Z138" i="122"/>
  <c r="CR138" i="122" s="1"/>
  <c r="DO137" i="122"/>
  <c r="DJ137" i="122"/>
  <c r="DI137" i="122"/>
  <c r="DF137" i="122"/>
  <c r="DE137" i="122"/>
  <c r="DC137" i="122"/>
  <c r="DB137" i="122"/>
  <c r="CZ137" i="122"/>
  <c r="CY137" i="122"/>
  <c r="CW137" i="122"/>
  <c r="CV137" i="122"/>
  <c r="CS137" i="122"/>
  <c r="CP137" i="122"/>
  <c r="Z137" i="122"/>
  <c r="CR137" i="122" s="1"/>
  <c r="DO136" i="122"/>
  <c r="DJ136" i="122"/>
  <c r="DI136" i="122"/>
  <c r="DF136" i="122"/>
  <c r="DE136" i="122"/>
  <c r="DC136" i="122"/>
  <c r="DB136" i="122"/>
  <c r="CZ136" i="122"/>
  <c r="CY136" i="122"/>
  <c r="CW136" i="122"/>
  <c r="CV136" i="122"/>
  <c r="CS136" i="122"/>
  <c r="CP136" i="122"/>
  <c r="Z136" i="122"/>
  <c r="CR136" i="122" s="1"/>
  <c r="DO135" i="122"/>
  <c r="CZ135" i="122"/>
  <c r="CY135" i="122"/>
  <c r="CW135" i="122"/>
  <c r="CV135" i="122"/>
  <c r="CS135" i="122"/>
  <c r="CP135" i="122"/>
  <c r="Z135" i="122"/>
  <c r="CR135" i="122" s="1"/>
  <c r="DO134" i="122"/>
  <c r="DJ134" i="122"/>
  <c r="DI134" i="122"/>
  <c r="DF134" i="122"/>
  <c r="DE134" i="122"/>
  <c r="DC134" i="122"/>
  <c r="DB134" i="122"/>
  <c r="CZ134" i="122"/>
  <c r="CY134" i="122"/>
  <c r="CW134" i="122"/>
  <c r="CV134" i="122"/>
  <c r="CS134" i="122"/>
  <c r="CP134" i="122"/>
  <c r="Z134" i="122"/>
  <c r="CR134" i="122" s="1"/>
  <c r="DO133" i="122"/>
  <c r="DJ133" i="122"/>
  <c r="DI133" i="122"/>
  <c r="DF133" i="122"/>
  <c r="DE133" i="122"/>
  <c r="DC133" i="122"/>
  <c r="DB133" i="122"/>
  <c r="CZ133" i="122"/>
  <c r="CY133" i="122"/>
  <c r="CW133" i="122"/>
  <c r="CV133" i="122"/>
  <c r="CS133" i="122"/>
  <c r="CP133" i="122"/>
  <c r="Z133" i="122"/>
  <c r="CR133" i="122" s="1"/>
  <c r="DO132" i="122"/>
  <c r="DJ132" i="122"/>
  <c r="DI132" i="122"/>
  <c r="DF132" i="122"/>
  <c r="DE132" i="122"/>
  <c r="DC132" i="122"/>
  <c r="DB132" i="122"/>
  <c r="CZ132" i="122"/>
  <c r="CY132" i="122"/>
  <c r="CW132" i="122"/>
  <c r="CV132" i="122"/>
  <c r="CS132" i="122"/>
  <c r="CP132" i="122"/>
  <c r="Z132" i="122"/>
  <c r="CR132" i="122" s="1"/>
  <c r="DO131" i="122"/>
  <c r="DJ131" i="122"/>
  <c r="DI131" i="122"/>
  <c r="DF131" i="122"/>
  <c r="DE131" i="122"/>
  <c r="DC131" i="122"/>
  <c r="DB131" i="122"/>
  <c r="CZ131" i="122"/>
  <c r="CY131" i="122"/>
  <c r="CW131" i="122"/>
  <c r="CV131" i="122"/>
  <c r="CS131" i="122"/>
  <c r="CP131" i="122"/>
  <c r="Z131" i="122"/>
  <c r="CR131" i="122" s="1"/>
  <c r="DO130" i="122"/>
  <c r="DJ130" i="122"/>
  <c r="DI130" i="122"/>
  <c r="DF130" i="122"/>
  <c r="DE130" i="122"/>
  <c r="DC130" i="122"/>
  <c r="DB130" i="122"/>
  <c r="CZ130" i="122"/>
  <c r="CY130" i="122"/>
  <c r="CW130" i="122"/>
  <c r="CV130" i="122"/>
  <c r="CS130" i="122"/>
  <c r="CP130" i="122"/>
  <c r="Z130" i="122"/>
  <c r="CR130" i="122" s="1"/>
  <c r="DO129" i="122"/>
  <c r="DJ129" i="122"/>
  <c r="DI129" i="122"/>
  <c r="DF129" i="122"/>
  <c r="DE129" i="122"/>
  <c r="DC129" i="122"/>
  <c r="DB129" i="122"/>
  <c r="CZ129" i="122"/>
  <c r="CY129" i="122"/>
  <c r="CW129" i="122"/>
  <c r="CV129" i="122"/>
  <c r="CS129" i="122"/>
  <c r="CP129" i="122"/>
  <c r="Z129" i="122"/>
  <c r="CR129" i="122" s="1"/>
  <c r="DO127" i="122"/>
  <c r="DJ127" i="122"/>
  <c r="DI127" i="122"/>
  <c r="DF127" i="122"/>
  <c r="DE127" i="122"/>
  <c r="DC127" i="122"/>
  <c r="DB127" i="122"/>
  <c r="CZ127" i="122"/>
  <c r="CY127" i="122"/>
  <c r="CW127" i="122"/>
  <c r="CV127" i="122"/>
  <c r="CS127" i="122"/>
  <c r="CP127" i="122"/>
  <c r="Z127" i="122"/>
  <c r="CR127" i="122" s="1"/>
  <c r="DO126" i="122"/>
  <c r="DJ126" i="122"/>
  <c r="DI126" i="122"/>
  <c r="DF126" i="122"/>
  <c r="DE126" i="122"/>
  <c r="DC126" i="122"/>
  <c r="DB126" i="122"/>
  <c r="CZ126" i="122"/>
  <c r="CY126" i="122"/>
  <c r="CW126" i="122"/>
  <c r="CV126" i="122"/>
  <c r="CS126" i="122"/>
  <c r="CP126" i="122"/>
  <c r="Z126" i="122"/>
  <c r="CR126" i="122" s="1"/>
  <c r="DO125" i="122"/>
  <c r="DJ125" i="122"/>
  <c r="DI125" i="122"/>
  <c r="DF125" i="122"/>
  <c r="DE125" i="122"/>
  <c r="DC125" i="122"/>
  <c r="DB125" i="122"/>
  <c r="CZ125" i="122"/>
  <c r="CY125" i="122"/>
  <c r="CW125" i="122"/>
  <c r="CV125" i="122"/>
  <c r="CS125" i="122"/>
  <c r="CP125" i="122"/>
  <c r="Z125" i="122"/>
  <c r="CR125" i="122" s="1"/>
  <c r="DO124" i="122"/>
  <c r="DJ124" i="122"/>
  <c r="DI124" i="122"/>
  <c r="DF124" i="122"/>
  <c r="DE124" i="122"/>
  <c r="DC124" i="122"/>
  <c r="DB124" i="122"/>
  <c r="CZ124" i="122"/>
  <c r="CY124" i="122"/>
  <c r="CW124" i="122"/>
  <c r="CV124" i="122"/>
  <c r="CS124" i="122"/>
  <c r="CP124" i="122"/>
  <c r="Z124" i="122"/>
  <c r="CR124" i="122" s="1"/>
  <c r="DO123" i="122"/>
  <c r="DJ123" i="122"/>
  <c r="DI123" i="122"/>
  <c r="DF123" i="122"/>
  <c r="DE123" i="122"/>
  <c r="DC123" i="122"/>
  <c r="DB123" i="122"/>
  <c r="CZ123" i="122"/>
  <c r="CY123" i="122"/>
  <c r="CW123" i="122"/>
  <c r="CV123" i="122"/>
  <c r="CS123" i="122"/>
  <c r="CP123" i="122"/>
  <c r="Z123" i="122"/>
  <c r="CR123" i="122" s="1"/>
  <c r="DO122" i="122"/>
  <c r="DJ122" i="122"/>
  <c r="DI122" i="122"/>
  <c r="DF122" i="122"/>
  <c r="DE122" i="122"/>
  <c r="DC122" i="122"/>
  <c r="DB122" i="122"/>
  <c r="CW122" i="122"/>
  <c r="CV122" i="122"/>
  <c r="CS122" i="122"/>
  <c r="CP122" i="122"/>
  <c r="Z122" i="122"/>
  <c r="CR122" i="122" s="1"/>
  <c r="DO121" i="122"/>
  <c r="DJ121" i="122"/>
  <c r="DI121" i="122"/>
  <c r="DF121" i="122"/>
  <c r="DE121" i="122"/>
  <c r="DC121" i="122"/>
  <c r="DB121" i="122"/>
  <c r="CZ121" i="122"/>
  <c r="CY121" i="122"/>
  <c r="CW121" i="122"/>
  <c r="CV121" i="122"/>
  <c r="CS121" i="122"/>
  <c r="CP121" i="122"/>
  <c r="Z121" i="122"/>
  <c r="CR121" i="122" s="1"/>
  <c r="DO120" i="122"/>
  <c r="DJ120" i="122"/>
  <c r="DI120" i="122"/>
  <c r="DF120" i="122"/>
  <c r="DE120" i="122"/>
  <c r="DC120" i="122"/>
  <c r="DB120" i="122"/>
  <c r="CZ120" i="122"/>
  <c r="CY120" i="122"/>
  <c r="CW120" i="122"/>
  <c r="CV120" i="122"/>
  <c r="CS120" i="122"/>
  <c r="CP120" i="122"/>
  <c r="Z120" i="122"/>
  <c r="CR120" i="122" s="1"/>
  <c r="DO119" i="122"/>
  <c r="DJ119" i="122"/>
  <c r="DI119" i="122"/>
  <c r="DF119" i="122"/>
  <c r="DE119" i="122"/>
  <c r="DC119" i="122"/>
  <c r="DB119" i="122"/>
  <c r="CZ119" i="122"/>
  <c r="CY119" i="122"/>
  <c r="CW119" i="122"/>
  <c r="CV119" i="122"/>
  <c r="CS119" i="122"/>
  <c r="CP119" i="122"/>
  <c r="Z119" i="122"/>
  <c r="CR119" i="122" s="1"/>
  <c r="DO118" i="122"/>
  <c r="DJ118" i="122"/>
  <c r="DI118" i="122"/>
  <c r="DF118" i="122"/>
  <c r="DE118" i="122"/>
  <c r="DC118" i="122"/>
  <c r="DB118" i="122"/>
  <c r="CZ118" i="122"/>
  <c r="CY118" i="122"/>
  <c r="CW118" i="122"/>
  <c r="CV118" i="122"/>
  <c r="CS118" i="122"/>
  <c r="CP118" i="122"/>
  <c r="Z118" i="122"/>
  <c r="CR118" i="122" s="1"/>
  <c r="DO117" i="122"/>
  <c r="CW117" i="122"/>
  <c r="CV117" i="122"/>
  <c r="CS117" i="122"/>
  <c r="CP117" i="122"/>
  <c r="Z117" i="122"/>
  <c r="CR117" i="122" s="1"/>
  <c r="DO116" i="122"/>
  <c r="CW116" i="122"/>
  <c r="CV116" i="122"/>
  <c r="CS116" i="122"/>
  <c r="CP116" i="122"/>
  <c r="Z116" i="122"/>
  <c r="CR116" i="122" s="1"/>
  <c r="DO115" i="122"/>
  <c r="DJ115" i="122"/>
  <c r="DI115" i="122"/>
  <c r="CZ115" i="122"/>
  <c r="CY115" i="122"/>
  <c r="CW115" i="122"/>
  <c r="CV115" i="122"/>
  <c r="CS115" i="122"/>
  <c r="CP115" i="122"/>
  <c r="Z115" i="122"/>
  <c r="CR115" i="122" s="1"/>
  <c r="DO114" i="122"/>
  <c r="DJ114" i="122"/>
  <c r="DI114" i="122"/>
  <c r="CZ114" i="122"/>
  <c r="CY114" i="122"/>
  <c r="CW114" i="122"/>
  <c r="CV114" i="122"/>
  <c r="CS114" i="122"/>
  <c r="CP114" i="122"/>
  <c r="Z114" i="122"/>
  <c r="CR114" i="122" s="1"/>
  <c r="DO113" i="122"/>
  <c r="DJ113" i="122"/>
  <c r="DI113" i="122"/>
  <c r="DF113" i="122"/>
  <c r="DE113" i="122"/>
  <c r="DC113" i="122"/>
  <c r="DB113" i="122"/>
  <c r="CZ113" i="122"/>
  <c r="CY113" i="122"/>
  <c r="CW113" i="122"/>
  <c r="CV113" i="122"/>
  <c r="CS113" i="122"/>
  <c r="CP113" i="122"/>
  <c r="Z113" i="122"/>
  <c r="CR113" i="122" s="1"/>
  <c r="DO112" i="122"/>
  <c r="DJ112" i="122"/>
  <c r="DI112" i="122"/>
  <c r="DF112" i="122"/>
  <c r="DE112" i="122"/>
  <c r="DC112" i="122"/>
  <c r="DB112" i="122"/>
  <c r="CW112" i="122"/>
  <c r="CV112" i="122"/>
  <c r="CS112" i="122"/>
  <c r="CP112" i="122"/>
  <c r="Z112" i="122"/>
  <c r="CR112" i="122" s="1"/>
  <c r="DO111" i="122"/>
  <c r="DJ111" i="122"/>
  <c r="DI111" i="122"/>
  <c r="DF111" i="122"/>
  <c r="DE111" i="122"/>
  <c r="DC111" i="122"/>
  <c r="DB111" i="122"/>
  <c r="CZ111" i="122"/>
  <c r="CY111" i="122"/>
  <c r="CW111" i="122"/>
  <c r="CV111" i="122"/>
  <c r="CS111" i="122"/>
  <c r="CP111" i="122"/>
  <c r="Z111" i="122"/>
  <c r="CR111" i="122" s="1"/>
  <c r="DO110" i="122"/>
  <c r="DJ110" i="122"/>
  <c r="DI110" i="122"/>
  <c r="DF110" i="122"/>
  <c r="DE110" i="122"/>
  <c r="DC110" i="122"/>
  <c r="DB110" i="122"/>
  <c r="CZ110" i="122"/>
  <c r="CY110" i="122"/>
  <c r="CW110" i="122"/>
  <c r="CV110" i="122"/>
  <c r="CS110" i="122"/>
  <c r="CP110" i="122"/>
  <c r="Z110" i="122"/>
  <c r="CR110" i="122" s="1"/>
  <c r="DO109" i="122"/>
  <c r="CW109" i="122"/>
  <c r="CV109" i="122"/>
  <c r="CS109" i="122"/>
  <c r="CP109" i="122"/>
  <c r="Z109" i="122"/>
  <c r="C109" i="122" s="1"/>
  <c r="DO108" i="122"/>
  <c r="DJ108" i="122"/>
  <c r="DI108" i="122"/>
  <c r="DF108" i="122"/>
  <c r="DE108" i="122"/>
  <c r="DC108" i="122"/>
  <c r="DB108" i="122"/>
  <c r="CZ108" i="122"/>
  <c r="CY108" i="122"/>
  <c r="CW108" i="122"/>
  <c r="CV108" i="122"/>
  <c r="CS108" i="122"/>
  <c r="CP108" i="122"/>
  <c r="Z108" i="122"/>
  <c r="CR108" i="122" s="1"/>
  <c r="DO107" i="122"/>
  <c r="CW107" i="122"/>
  <c r="CV107" i="122"/>
  <c r="CS107" i="122"/>
  <c r="CP107" i="122"/>
  <c r="Z107" i="122"/>
  <c r="CR107" i="122" s="1"/>
  <c r="DO106" i="122"/>
  <c r="CW106" i="122"/>
  <c r="CV106" i="122"/>
  <c r="CS106" i="122"/>
  <c r="CP106" i="122"/>
  <c r="Z106" i="122"/>
  <c r="CR106" i="122" s="1"/>
  <c r="DO105" i="122"/>
  <c r="DJ105" i="122"/>
  <c r="DI105" i="122"/>
  <c r="DF105" i="122"/>
  <c r="DE105" i="122"/>
  <c r="DC105" i="122"/>
  <c r="DB105" i="122"/>
  <c r="CZ105" i="122"/>
  <c r="CY105" i="122"/>
  <c r="CW105" i="122"/>
  <c r="CV105" i="122"/>
  <c r="CS105" i="122"/>
  <c r="CP105" i="122"/>
  <c r="Z105" i="122"/>
  <c r="CR105" i="122" s="1"/>
  <c r="DO104" i="122"/>
  <c r="DJ104" i="122"/>
  <c r="DI104" i="122"/>
  <c r="DF104" i="122"/>
  <c r="DE104" i="122"/>
  <c r="DC104" i="122"/>
  <c r="DB104" i="122"/>
  <c r="CZ104" i="122"/>
  <c r="CY104" i="122"/>
  <c r="CW104" i="122"/>
  <c r="CV104" i="122"/>
  <c r="CS104" i="122"/>
  <c r="CP104" i="122"/>
  <c r="Z104" i="122"/>
  <c r="CR104" i="122" s="1"/>
  <c r="DO103" i="122"/>
  <c r="DJ103" i="122"/>
  <c r="DI103" i="122"/>
  <c r="DF103" i="122"/>
  <c r="DE103" i="122"/>
  <c r="DC103" i="122"/>
  <c r="DB103" i="122"/>
  <c r="CZ103" i="122"/>
  <c r="CY103" i="122"/>
  <c r="CW103" i="122"/>
  <c r="CV103" i="122"/>
  <c r="CS103" i="122"/>
  <c r="CP103" i="122"/>
  <c r="Z103" i="122"/>
  <c r="CR103" i="122" s="1"/>
  <c r="DO102" i="122"/>
  <c r="DJ102" i="122"/>
  <c r="DI102" i="122"/>
  <c r="DF102" i="122"/>
  <c r="DE102" i="122"/>
  <c r="DC102" i="122"/>
  <c r="DB102" i="122"/>
  <c r="CZ102" i="122"/>
  <c r="CY102" i="122"/>
  <c r="CW102" i="122"/>
  <c r="CV102" i="122"/>
  <c r="CS102" i="122"/>
  <c r="CP102" i="122"/>
  <c r="Z102" i="122"/>
  <c r="CR102" i="122" s="1"/>
  <c r="DO101" i="122"/>
  <c r="DJ101" i="122"/>
  <c r="DI101" i="122"/>
  <c r="DF101" i="122"/>
  <c r="DE101" i="122"/>
  <c r="DC101" i="122"/>
  <c r="DB101" i="122"/>
  <c r="CZ101" i="122"/>
  <c r="CY101" i="122"/>
  <c r="CW101" i="122"/>
  <c r="CV101" i="122"/>
  <c r="CS101" i="122"/>
  <c r="CP101" i="122"/>
  <c r="Z101" i="122"/>
  <c r="CR101" i="122" s="1"/>
  <c r="DO100" i="122"/>
  <c r="DJ100" i="122"/>
  <c r="DI100" i="122"/>
  <c r="DF100" i="122"/>
  <c r="DE100" i="122"/>
  <c r="DC100" i="122"/>
  <c r="DB100" i="122"/>
  <c r="CZ100" i="122"/>
  <c r="CY100" i="122"/>
  <c r="CW100" i="122"/>
  <c r="CV100" i="122"/>
  <c r="CS100" i="122"/>
  <c r="CP100" i="122"/>
  <c r="Z100" i="122"/>
  <c r="CR100" i="122" s="1"/>
  <c r="DO99" i="122"/>
  <c r="DJ99" i="122"/>
  <c r="DI99" i="122"/>
  <c r="DF99" i="122"/>
  <c r="DE99" i="122"/>
  <c r="DC99" i="122"/>
  <c r="DB99" i="122"/>
  <c r="CZ99" i="122"/>
  <c r="CY99" i="122"/>
  <c r="CW99" i="122"/>
  <c r="CV99" i="122"/>
  <c r="CS99" i="122"/>
  <c r="CP99" i="122"/>
  <c r="Z99" i="122"/>
  <c r="CR99" i="122" s="1"/>
  <c r="DO98" i="122"/>
  <c r="DJ98" i="122"/>
  <c r="DI98" i="122"/>
  <c r="DF98" i="122"/>
  <c r="DE98" i="122"/>
  <c r="DC98" i="122"/>
  <c r="DB98" i="122"/>
  <c r="CZ98" i="122"/>
  <c r="CY98" i="122"/>
  <c r="CW98" i="122"/>
  <c r="CV98" i="122"/>
  <c r="CS98" i="122"/>
  <c r="CP98" i="122"/>
  <c r="Z98" i="122"/>
  <c r="CR98" i="122" s="1"/>
  <c r="DO97" i="122"/>
  <c r="DJ97" i="122"/>
  <c r="DI97" i="122"/>
  <c r="DF97" i="122"/>
  <c r="DE97" i="122"/>
  <c r="DC97" i="122"/>
  <c r="DB97" i="122"/>
  <c r="CZ97" i="122"/>
  <c r="CY97" i="122"/>
  <c r="CW97" i="122"/>
  <c r="CV97" i="122"/>
  <c r="CS97" i="122"/>
  <c r="CP97" i="122"/>
  <c r="Z97" i="122"/>
  <c r="CR97" i="122" s="1"/>
  <c r="DO95" i="122"/>
  <c r="DJ95" i="122"/>
  <c r="DI95" i="122"/>
  <c r="DF95" i="122"/>
  <c r="DE95" i="122"/>
  <c r="DC95" i="122"/>
  <c r="DB95" i="122"/>
  <c r="CZ95" i="122"/>
  <c r="CY95" i="122"/>
  <c r="CW95" i="122"/>
  <c r="CV95" i="122"/>
  <c r="CS95" i="122"/>
  <c r="CP95" i="122"/>
  <c r="Z95" i="122"/>
  <c r="CR95" i="122" s="1"/>
  <c r="DO94" i="122"/>
  <c r="DJ94" i="122"/>
  <c r="DI94" i="122"/>
  <c r="DF94" i="122"/>
  <c r="DE94" i="122"/>
  <c r="DC94" i="122"/>
  <c r="DB94" i="122"/>
  <c r="CZ94" i="122"/>
  <c r="CY94" i="122"/>
  <c r="CW94" i="122"/>
  <c r="CV94" i="122"/>
  <c r="CS94" i="122"/>
  <c r="CP94" i="122"/>
  <c r="Z94" i="122"/>
  <c r="CR94" i="122" s="1"/>
  <c r="DO93" i="122"/>
  <c r="DJ93" i="122"/>
  <c r="DI93" i="122"/>
  <c r="DF93" i="122"/>
  <c r="DE93" i="122"/>
  <c r="DC93" i="122"/>
  <c r="DB93" i="122"/>
  <c r="CZ93" i="122"/>
  <c r="CY93" i="122"/>
  <c r="CW93" i="122"/>
  <c r="CV93" i="122"/>
  <c r="CS93" i="122"/>
  <c r="CP93" i="122"/>
  <c r="Z93" i="122"/>
  <c r="CR93" i="122" s="1"/>
  <c r="DO92" i="122"/>
  <c r="DJ92" i="122"/>
  <c r="DI92" i="122"/>
  <c r="DF92" i="122"/>
  <c r="DE92" i="122"/>
  <c r="DC92" i="122"/>
  <c r="DB92" i="122"/>
  <c r="CZ92" i="122"/>
  <c r="CY92" i="122"/>
  <c r="CW92" i="122"/>
  <c r="CV92" i="122"/>
  <c r="CS92" i="122"/>
  <c r="CP92" i="122"/>
  <c r="Z92" i="122"/>
  <c r="CR92" i="122" s="1"/>
  <c r="DO91" i="122"/>
  <c r="DJ91" i="122"/>
  <c r="DI91" i="122"/>
  <c r="DF91" i="122"/>
  <c r="DE91" i="122"/>
  <c r="DC91" i="122"/>
  <c r="DB91" i="122"/>
  <c r="CZ91" i="122"/>
  <c r="CY91" i="122"/>
  <c r="CW91" i="122"/>
  <c r="CV91" i="122"/>
  <c r="CS91" i="122"/>
  <c r="CP91" i="122"/>
  <c r="Z91" i="122"/>
  <c r="CR91" i="122" s="1"/>
  <c r="DO90" i="122"/>
  <c r="DJ90" i="122"/>
  <c r="DI90" i="122"/>
  <c r="DF90" i="122"/>
  <c r="DE90" i="122"/>
  <c r="DC90" i="122"/>
  <c r="DB90" i="122"/>
  <c r="CZ90" i="122"/>
  <c r="CY90" i="122"/>
  <c r="CW90" i="122"/>
  <c r="CV90" i="122"/>
  <c r="CS90" i="122"/>
  <c r="CP90" i="122"/>
  <c r="Z90" i="122"/>
  <c r="CR90" i="122" s="1"/>
  <c r="DO89" i="122"/>
  <c r="DJ89" i="122"/>
  <c r="DI89" i="122"/>
  <c r="DF89" i="122"/>
  <c r="DE89" i="122"/>
  <c r="DC89" i="122"/>
  <c r="DB89" i="122"/>
  <c r="CZ89" i="122"/>
  <c r="CY89" i="122"/>
  <c r="CW89" i="122"/>
  <c r="CV89" i="122"/>
  <c r="CS89" i="122"/>
  <c r="CP89" i="122"/>
  <c r="Z89" i="122"/>
  <c r="C89" i="122" s="1"/>
  <c r="DO88" i="122"/>
  <c r="DJ88" i="122"/>
  <c r="DI88" i="122"/>
  <c r="DF88" i="122"/>
  <c r="DE88" i="122"/>
  <c r="DC88" i="122"/>
  <c r="DB88" i="122"/>
  <c r="CZ88" i="122"/>
  <c r="CY88" i="122"/>
  <c r="CW88" i="122"/>
  <c r="CV88" i="122"/>
  <c r="CS88" i="122"/>
  <c r="CP88" i="122"/>
  <c r="Z88" i="122"/>
  <c r="CR88" i="122" s="1"/>
  <c r="DO87" i="122"/>
  <c r="DJ87" i="122"/>
  <c r="DI87" i="122"/>
  <c r="DF87" i="122"/>
  <c r="DE87" i="122"/>
  <c r="DC87" i="122"/>
  <c r="DB87" i="122"/>
  <c r="CZ87" i="122"/>
  <c r="CY87" i="122"/>
  <c r="CW87" i="122"/>
  <c r="CV87" i="122"/>
  <c r="CS87" i="122"/>
  <c r="CP87" i="122"/>
  <c r="Z87" i="122"/>
  <c r="CR87" i="122" s="1"/>
  <c r="DO86" i="122"/>
  <c r="DJ86" i="122"/>
  <c r="DI86" i="122"/>
  <c r="DF86" i="122"/>
  <c r="DE86" i="122"/>
  <c r="DC86" i="122"/>
  <c r="DB86" i="122"/>
  <c r="CZ86" i="122"/>
  <c r="CY86" i="122"/>
  <c r="CW86" i="122"/>
  <c r="CV86" i="122"/>
  <c r="CS86" i="122"/>
  <c r="CP86" i="122"/>
  <c r="Z86" i="122"/>
  <c r="C86" i="122" s="1"/>
  <c r="DO85" i="122"/>
  <c r="DJ85" i="122"/>
  <c r="DI85" i="122"/>
  <c r="DF85" i="122"/>
  <c r="DE85" i="122"/>
  <c r="DC85" i="122"/>
  <c r="DB85" i="122"/>
  <c r="CZ85" i="122"/>
  <c r="CY85" i="122"/>
  <c r="CW85" i="122"/>
  <c r="CV85" i="122"/>
  <c r="CS85" i="122"/>
  <c r="CP85" i="122"/>
  <c r="Z85" i="122"/>
  <c r="C85" i="122" s="1"/>
  <c r="DO84" i="122"/>
  <c r="DJ84" i="122"/>
  <c r="DI84" i="122"/>
  <c r="DF84" i="122"/>
  <c r="DE84" i="122"/>
  <c r="DC84" i="122"/>
  <c r="DB84" i="122"/>
  <c r="CZ84" i="122"/>
  <c r="CY84" i="122"/>
  <c r="CW84" i="122"/>
  <c r="CV84" i="122"/>
  <c r="CS84" i="122"/>
  <c r="CP84" i="122"/>
  <c r="Z84" i="122"/>
  <c r="CR84" i="122" s="1"/>
  <c r="DO83" i="122"/>
  <c r="DJ83" i="122"/>
  <c r="DI83" i="122"/>
  <c r="DF83" i="122"/>
  <c r="DE83" i="122"/>
  <c r="DC83" i="122"/>
  <c r="DB83" i="122"/>
  <c r="CZ83" i="122"/>
  <c r="CY83" i="122"/>
  <c r="CW83" i="122"/>
  <c r="CV83" i="122"/>
  <c r="CS83" i="122"/>
  <c r="CP83" i="122"/>
  <c r="Z83" i="122"/>
  <c r="CR83" i="122" s="1"/>
  <c r="DO82" i="122"/>
  <c r="CW82" i="122"/>
  <c r="CV82" i="122"/>
  <c r="CS82" i="122"/>
  <c r="CP82" i="122"/>
  <c r="Z82" i="122"/>
  <c r="CR82" i="122" s="1"/>
  <c r="DO81" i="122"/>
  <c r="CW81" i="122"/>
  <c r="CV81" i="122"/>
  <c r="CS81" i="122"/>
  <c r="CP81" i="122"/>
  <c r="Z81" i="122"/>
  <c r="CR81" i="122" s="1"/>
  <c r="DO79" i="122"/>
  <c r="CW79" i="122"/>
  <c r="CV79" i="122"/>
  <c r="CS79" i="122"/>
  <c r="CP79" i="122"/>
  <c r="Z79" i="122"/>
  <c r="CR79" i="122" s="1"/>
  <c r="DO78" i="122"/>
  <c r="CW78" i="122"/>
  <c r="CV78" i="122"/>
  <c r="CS78" i="122"/>
  <c r="CP78" i="122"/>
  <c r="Z78" i="122"/>
  <c r="CR78" i="122" s="1"/>
  <c r="DO77" i="122"/>
  <c r="CW77" i="122"/>
  <c r="CV77" i="122"/>
  <c r="CS77" i="122"/>
  <c r="CP77" i="122"/>
  <c r="Z77" i="122"/>
  <c r="CR77" i="122" s="1"/>
  <c r="DO76" i="122"/>
  <c r="CW76" i="122"/>
  <c r="CV76" i="122"/>
  <c r="CS76" i="122"/>
  <c r="CP76" i="122"/>
  <c r="Z76" i="122"/>
  <c r="CR76" i="122" s="1"/>
  <c r="DO75" i="122"/>
  <c r="CZ75" i="122"/>
  <c r="CY75" i="122"/>
  <c r="CW75" i="122"/>
  <c r="CV75" i="122"/>
  <c r="CS75" i="122"/>
  <c r="CP75" i="122"/>
  <c r="Z75" i="122"/>
  <c r="CR75" i="122" s="1"/>
  <c r="DO74" i="122"/>
  <c r="CW74" i="122"/>
  <c r="CV74" i="122"/>
  <c r="CS74" i="122"/>
  <c r="CP74" i="122"/>
  <c r="Z74" i="122"/>
  <c r="CR74" i="122" s="1"/>
  <c r="DO73" i="122"/>
  <c r="CZ73" i="122"/>
  <c r="CY73" i="122"/>
  <c r="CW73" i="122"/>
  <c r="CV73" i="122"/>
  <c r="CS73" i="122"/>
  <c r="CP73" i="122"/>
  <c r="Z73" i="122"/>
  <c r="CR73" i="122" s="1"/>
  <c r="DO72" i="122"/>
  <c r="CZ72" i="122"/>
  <c r="CY72" i="122"/>
  <c r="CW72" i="122"/>
  <c r="CV72" i="122"/>
  <c r="CS72" i="122"/>
  <c r="CP72" i="122"/>
  <c r="Z72" i="122"/>
  <c r="C72" i="122" s="1"/>
  <c r="DO71" i="122"/>
  <c r="CZ71" i="122"/>
  <c r="CY71" i="122"/>
  <c r="CW71" i="122"/>
  <c r="CV71" i="122"/>
  <c r="CS71" i="122"/>
  <c r="CP71" i="122"/>
  <c r="Z71" i="122"/>
  <c r="CR71" i="122" s="1"/>
  <c r="DO70" i="122"/>
  <c r="CW70" i="122"/>
  <c r="CV70" i="122"/>
  <c r="CS70" i="122"/>
  <c r="CP70" i="122"/>
  <c r="Z70" i="122"/>
  <c r="CR70" i="122" s="1"/>
  <c r="DO69" i="122"/>
  <c r="CW69" i="122"/>
  <c r="CV69" i="122"/>
  <c r="CS69" i="122"/>
  <c r="CP69" i="122"/>
  <c r="Z69" i="122"/>
  <c r="CR69" i="122" s="1"/>
  <c r="DO68" i="122"/>
  <c r="DJ68" i="122"/>
  <c r="DI68" i="122"/>
  <c r="DF68" i="122"/>
  <c r="DE68" i="122"/>
  <c r="DC68" i="122"/>
  <c r="DB68" i="122"/>
  <c r="CW68" i="122"/>
  <c r="CV68" i="122"/>
  <c r="CS68" i="122"/>
  <c r="CP68" i="122"/>
  <c r="Z68" i="122"/>
  <c r="C68" i="122" s="1"/>
  <c r="DO67" i="122"/>
  <c r="CZ67" i="122"/>
  <c r="CY67" i="122"/>
  <c r="CW67" i="122"/>
  <c r="CV67" i="122"/>
  <c r="CS67" i="122"/>
  <c r="CP67" i="122"/>
  <c r="Z67" i="122"/>
  <c r="CR67" i="122" s="1"/>
  <c r="DO66" i="122"/>
  <c r="CW66" i="122"/>
  <c r="CV66" i="122"/>
  <c r="CS66" i="122"/>
  <c r="CP66" i="122"/>
  <c r="Z66" i="122"/>
  <c r="CR66" i="122" s="1"/>
  <c r="DO65" i="122"/>
  <c r="DJ65" i="122"/>
  <c r="DI65" i="122"/>
  <c r="DF65" i="122"/>
  <c r="DE65" i="122"/>
  <c r="DC65" i="122"/>
  <c r="DB65" i="122"/>
  <c r="CZ65" i="122"/>
  <c r="CY65" i="122"/>
  <c r="CW65" i="122"/>
  <c r="CV65" i="122"/>
  <c r="CS65" i="122"/>
  <c r="CP65" i="122"/>
  <c r="Z65" i="122"/>
  <c r="CR65" i="122" s="1"/>
  <c r="DO64" i="122"/>
  <c r="DJ64" i="122"/>
  <c r="DI64" i="122"/>
  <c r="DF64" i="122"/>
  <c r="DE64" i="122"/>
  <c r="DC64" i="122"/>
  <c r="DB64" i="122"/>
  <c r="CW64" i="122"/>
  <c r="CV64" i="122"/>
  <c r="CS64" i="122"/>
  <c r="CP64" i="122"/>
  <c r="Z64" i="122"/>
  <c r="C64" i="122" s="1"/>
  <c r="DO63" i="122"/>
  <c r="DJ63" i="122"/>
  <c r="DI63" i="122"/>
  <c r="DF63" i="122"/>
  <c r="DE63" i="122"/>
  <c r="DC63" i="122"/>
  <c r="DB63" i="122"/>
  <c r="CZ63" i="122"/>
  <c r="CY63" i="122"/>
  <c r="CW63" i="122"/>
  <c r="CV63" i="122"/>
  <c r="CS63" i="122"/>
  <c r="CP63" i="122"/>
  <c r="Z63" i="122"/>
  <c r="C63" i="122" s="1"/>
  <c r="DO62" i="122"/>
  <c r="CW62" i="122"/>
  <c r="CV62" i="122"/>
  <c r="CS62" i="122"/>
  <c r="CP62" i="122"/>
  <c r="Z62" i="122"/>
  <c r="C62" i="122" s="1"/>
  <c r="DO61" i="122"/>
  <c r="DJ61" i="122"/>
  <c r="DI61" i="122"/>
  <c r="DF61" i="122"/>
  <c r="DE61" i="122"/>
  <c r="DC61" i="122"/>
  <c r="DB61" i="122"/>
  <c r="CZ61" i="122"/>
  <c r="CY61" i="122"/>
  <c r="CW61" i="122"/>
  <c r="CV61" i="122"/>
  <c r="CS61" i="122"/>
  <c r="CP61" i="122"/>
  <c r="Z61" i="122"/>
  <c r="C61" i="122" s="1"/>
  <c r="DO60" i="122"/>
  <c r="DJ60" i="122"/>
  <c r="DI60" i="122"/>
  <c r="DF60" i="122"/>
  <c r="DE60" i="122"/>
  <c r="DC60" i="122"/>
  <c r="DB60" i="122"/>
  <c r="CZ60" i="122"/>
  <c r="CY60" i="122"/>
  <c r="CW60" i="122"/>
  <c r="CV60" i="122"/>
  <c r="CS60" i="122"/>
  <c r="CP60" i="122"/>
  <c r="Z60" i="122"/>
  <c r="C60" i="122" s="1"/>
  <c r="DO59" i="122"/>
  <c r="CZ59" i="122"/>
  <c r="CY59" i="122"/>
  <c r="CW59" i="122"/>
  <c r="CV59" i="122"/>
  <c r="CS59" i="122"/>
  <c r="CP59" i="122"/>
  <c r="Z59" i="122"/>
  <c r="CR59" i="122" s="1"/>
  <c r="DO58" i="122"/>
  <c r="DJ58" i="122"/>
  <c r="DI58" i="122"/>
  <c r="DF58" i="122"/>
  <c r="DE58" i="122"/>
  <c r="DC58" i="122"/>
  <c r="DB58" i="122"/>
  <c r="CZ58" i="122"/>
  <c r="CY58" i="122"/>
  <c r="CW58" i="122"/>
  <c r="CV58" i="122"/>
  <c r="CS58" i="122"/>
  <c r="CP58" i="122"/>
  <c r="Z58" i="122"/>
  <c r="CR58" i="122" s="1"/>
  <c r="DO57" i="122"/>
  <c r="CW57" i="122"/>
  <c r="CV57" i="122"/>
  <c r="CS57" i="122"/>
  <c r="CP57" i="122"/>
  <c r="Z57" i="122"/>
  <c r="CR57" i="122" s="1"/>
  <c r="DO56" i="122"/>
  <c r="DJ56" i="122"/>
  <c r="DI56" i="122"/>
  <c r="DF56" i="122"/>
  <c r="DE56" i="122"/>
  <c r="DC56" i="122"/>
  <c r="DB56" i="122"/>
  <c r="CZ56" i="122"/>
  <c r="CY56" i="122"/>
  <c r="CW56" i="122"/>
  <c r="CV56" i="122"/>
  <c r="CS56" i="122"/>
  <c r="CP56" i="122"/>
  <c r="Z56" i="122"/>
  <c r="CR56" i="122" s="1"/>
  <c r="DO55" i="122"/>
  <c r="CZ55" i="122"/>
  <c r="CY55" i="122"/>
  <c r="CW55" i="122"/>
  <c r="CV55" i="122"/>
  <c r="CS55" i="122"/>
  <c r="CP55" i="122"/>
  <c r="Z55" i="122"/>
  <c r="CR55" i="122" s="1"/>
  <c r="DO53" i="122"/>
  <c r="CZ53" i="122"/>
  <c r="CY53" i="122"/>
  <c r="CW53" i="122"/>
  <c r="CV53" i="122"/>
  <c r="CS53" i="122"/>
  <c r="CP53" i="122"/>
  <c r="Z53" i="122"/>
  <c r="CR53" i="122" s="1"/>
  <c r="DO52" i="122"/>
  <c r="DJ52" i="122"/>
  <c r="DI52" i="122"/>
  <c r="DF52" i="122"/>
  <c r="DE52" i="122"/>
  <c r="DC52" i="122"/>
  <c r="DB52" i="122"/>
  <c r="CZ52" i="122"/>
  <c r="CY52" i="122"/>
  <c r="CW52" i="122"/>
  <c r="CV52" i="122"/>
  <c r="CS52" i="122"/>
  <c r="CP52" i="122"/>
  <c r="Z52" i="122"/>
  <c r="CR52" i="122" s="1"/>
  <c r="DO51" i="122"/>
  <c r="DJ51" i="122"/>
  <c r="DI51" i="122"/>
  <c r="DF51" i="122"/>
  <c r="DE51" i="122"/>
  <c r="DC51" i="122"/>
  <c r="DB51" i="122"/>
  <c r="CZ51" i="122"/>
  <c r="CY51" i="122"/>
  <c r="CW51" i="122"/>
  <c r="CV51" i="122"/>
  <c r="CS51" i="122"/>
  <c r="CP51" i="122"/>
  <c r="Z51" i="122"/>
  <c r="CR51" i="122" s="1"/>
  <c r="DO50" i="122"/>
  <c r="CW50" i="122"/>
  <c r="CV50" i="122"/>
  <c r="CS50" i="122"/>
  <c r="CP50" i="122"/>
  <c r="Z50" i="122"/>
  <c r="CR50" i="122" s="1"/>
  <c r="DO49" i="122"/>
  <c r="DJ49" i="122"/>
  <c r="DI49" i="122"/>
  <c r="DF49" i="122"/>
  <c r="DE49" i="122"/>
  <c r="DC49" i="122"/>
  <c r="DB49" i="122"/>
  <c r="CZ49" i="122"/>
  <c r="CY49" i="122"/>
  <c r="CS49" i="122"/>
  <c r="CP49" i="122"/>
  <c r="Z49" i="122"/>
  <c r="CR49" i="122" s="1"/>
  <c r="DO47" i="122"/>
  <c r="DJ47" i="122"/>
  <c r="DI47" i="122"/>
  <c r="DF47" i="122"/>
  <c r="DE47" i="122"/>
  <c r="DC47" i="122"/>
  <c r="DB47" i="122"/>
  <c r="CZ47" i="122"/>
  <c r="CY47" i="122"/>
  <c r="CW47" i="122"/>
  <c r="CV47" i="122"/>
  <c r="CS47" i="122"/>
  <c r="CP47" i="122"/>
  <c r="Z47" i="122"/>
  <c r="CR47" i="122" s="1"/>
  <c r="DO48" i="122"/>
  <c r="DJ48" i="122"/>
  <c r="DI48" i="122"/>
  <c r="DF48" i="122"/>
  <c r="DE48" i="122"/>
  <c r="DC48" i="122"/>
  <c r="DB48" i="122"/>
  <c r="CZ48" i="122"/>
  <c r="CY48" i="122"/>
  <c r="CW48" i="122"/>
  <c r="CV48" i="122"/>
  <c r="CS48" i="122"/>
  <c r="CP48" i="122"/>
  <c r="Z48" i="122"/>
  <c r="CR48" i="122" s="1"/>
  <c r="DO46" i="122"/>
  <c r="DJ46" i="122"/>
  <c r="DI46" i="122"/>
  <c r="DF46" i="122"/>
  <c r="DE46" i="122"/>
  <c r="DC46" i="122"/>
  <c r="DB46" i="122"/>
  <c r="CZ46" i="122"/>
  <c r="CY46" i="122"/>
  <c r="CW46" i="122"/>
  <c r="CV46" i="122"/>
  <c r="CS46" i="122"/>
  <c r="CP46" i="122"/>
  <c r="Z46" i="122"/>
  <c r="CR46" i="122" s="1"/>
  <c r="DO45" i="122"/>
  <c r="CZ45" i="122"/>
  <c r="CY45" i="122"/>
  <c r="CW45" i="122"/>
  <c r="CV45" i="122"/>
  <c r="CS45" i="122"/>
  <c r="CP45" i="122"/>
  <c r="Z45" i="122"/>
  <c r="CR45" i="122" s="1"/>
  <c r="DO44" i="122"/>
  <c r="DJ44" i="122"/>
  <c r="DI44" i="122"/>
  <c r="DF44" i="122"/>
  <c r="DE44" i="122"/>
  <c r="DC44" i="122"/>
  <c r="DB44" i="122"/>
  <c r="CZ44" i="122"/>
  <c r="CY44" i="122"/>
  <c r="CW44" i="122"/>
  <c r="CV44" i="122"/>
  <c r="CS44" i="122"/>
  <c r="CP44" i="122"/>
  <c r="Z44" i="122"/>
  <c r="CR44" i="122" s="1"/>
  <c r="DO43" i="122"/>
  <c r="DJ43" i="122"/>
  <c r="DI43" i="122"/>
  <c r="DF43" i="122"/>
  <c r="DE43" i="122"/>
  <c r="DC43" i="122"/>
  <c r="DB43" i="122"/>
  <c r="CZ43" i="122"/>
  <c r="CY43" i="122"/>
  <c r="CW43" i="122"/>
  <c r="CV43" i="122"/>
  <c r="CS43" i="122"/>
  <c r="CP43" i="122"/>
  <c r="Z43" i="122"/>
  <c r="CR43" i="122" s="1"/>
  <c r="DO42" i="122"/>
  <c r="CW42" i="122"/>
  <c r="CV42" i="122"/>
  <c r="CS42" i="122"/>
  <c r="CP42" i="122"/>
  <c r="Z42" i="122"/>
  <c r="CR42" i="122" s="1"/>
  <c r="DO41" i="122"/>
  <c r="CW41" i="122"/>
  <c r="CV41" i="122"/>
  <c r="CS41" i="122"/>
  <c r="CP41" i="122"/>
  <c r="Z41" i="122"/>
  <c r="CR41" i="122" s="1"/>
  <c r="DO40" i="122"/>
  <c r="DJ40" i="122"/>
  <c r="DI40" i="122"/>
  <c r="DF40" i="122"/>
  <c r="DE40" i="122"/>
  <c r="DC40" i="122"/>
  <c r="DB40" i="122"/>
  <c r="CZ40" i="122"/>
  <c r="CY40" i="122"/>
  <c r="CW40" i="122"/>
  <c r="CV40" i="122"/>
  <c r="CS40" i="122"/>
  <c r="CP40" i="122"/>
  <c r="Z40" i="122"/>
  <c r="CR40" i="122" s="1"/>
  <c r="DO39" i="122"/>
  <c r="DJ39" i="122"/>
  <c r="DI39" i="122"/>
  <c r="DF39" i="122"/>
  <c r="DE39" i="122"/>
  <c r="DC39" i="122"/>
  <c r="DB39" i="122"/>
  <c r="CZ39" i="122"/>
  <c r="CY39" i="122"/>
  <c r="CW39" i="122"/>
  <c r="CV39" i="122"/>
  <c r="CS39" i="122"/>
  <c r="CP39" i="122"/>
  <c r="Z39" i="122"/>
  <c r="CR39" i="122" s="1"/>
  <c r="DO38" i="122"/>
  <c r="DJ38" i="122"/>
  <c r="DI38" i="122"/>
  <c r="DF38" i="122"/>
  <c r="DE38" i="122"/>
  <c r="DC38" i="122"/>
  <c r="DB38" i="122"/>
  <c r="CZ38" i="122"/>
  <c r="CY38" i="122"/>
  <c r="CW38" i="122"/>
  <c r="CV38" i="122"/>
  <c r="CS38" i="122"/>
  <c r="CP38" i="122"/>
  <c r="Z38" i="122"/>
  <c r="CR38" i="122" s="1"/>
  <c r="DO37" i="122"/>
  <c r="DJ37" i="122"/>
  <c r="DI37" i="122"/>
  <c r="DC37" i="122"/>
  <c r="DB37" i="122"/>
  <c r="CZ37" i="122"/>
  <c r="CY37" i="122"/>
  <c r="CW37" i="122"/>
  <c r="CV37" i="122"/>
  <c r="CS37" i="122"/>
  <c r="CP37" i="122"/>
  <c r="Z37" i="122"/>
  <c r="CR37" i="122" s="1"/>
  <c r="DO36" i="122"/>
  <c r="DJ36" i="122"/>
  <c r="DI36" i="122"/>
  <c r="DF36" i="122"/>
  <c r="DE36" i="122"/>
  <c r="DC36" i="122"/>
  <c r="DB36" i="122"/>
  <c r="CZ36" i="122"/>
  <c r="CY36" i="122"/>
  <c r="CW36" i="122"/>
  <c r="CV36" i="122"/>
  <c r="CS36" i="122"/>
  <c r="CP36" i="122"/>
  <c r="Z36" i="122"/>
  <c r="CR36" i="122" s="1"/>
  <c r="DO35" i="122"/>
  <c r="DJ35" i="122"/>
  <c r="DI35" i="122"/>
  <c r="DF35" i="122"/>
  <c r="DE35" i="122"/>
  <c r="DC35" i="122"/>
  <c r="DB35" i="122"/>
  <c r="CZ35" i="122"/>
  <c r="CY35" i="122"/>
  <c r="CW35" i="122"/>
  <c r="CV35" i="122"/>
  <c r="CS35" i="122"/>
  <c r="CP35" i="122"/>
  <c r="Z35" i="122"/>
  <c r="CR35" i="122" s="1"/>
  <c r="DO34" i="122"/>
  <c r="CS34" i="122"/>
  <c r="CP34" i="122"/>
  <c r="Z34" i="122"/>
  <c r="C34" i="122" s="1"/>
  <c r="DO33" i="122"/>
  <c r="DJ33" i="122"/>
  <c r="DI33" i="122"/>
  <c r="DF33" i="122"/>
  <c r="DE33" i="122"/>
  <c r="DC33" i="122"/>
  <c r="DB33" i="122"/>
  <c r="CZ33" i="122"/>
  <c r="CY33" i="122"/>
  <c r="CW33" i="122"/>
  <c r="CV33" i="122"/>
  <c r="CS33" i="122"/>
  <c r="CP33" i="122"/>
  <c r="Z33" i="122"/>
  <c r="C33" i="122" s="1"/>
  <c r="DO32" i="122"/>
  <c r="DJ32" i="122"/>
  <c r="DI32" i="122"/>
  <c r="DF32" i="122"/>
  <c r="DE32" i="122"/>
  <c r="DC32" i="122"/>
  <c r="DB32" i="122"/>
  <c r="CZ32" i="122"/>
  <c r="CY32" i="122"/>
  <c r="CW32" i="122"/>
  <c r="CV32" i="122"/>
  <c r="CS32" i="122"/>
  <c r="CP32" i="122"/>
  <c r="Z32" i="122"/>
  <c r="C32" i="122" s="1"/>
  <c r="DO31" i="122"/>
  <c r="DJ31" i="122"/>
  <c r="DI31" i="122"/>
  <c r="DF31" i="122"/>
  <c r="DE31" i="122"/>
  <c r="DC31" i="122"/>
  <c r="DB31" i="122"/>
  <c r="CZ31" i="122"/>
  <c r="CY31" i="122"/>
  <c r="CW31" i="122"/>
  <c r="CV31" i="122"/>
  <c r="CS31" i="122"/>
  <c r="CP31" i="122"/>
  <c r="Z31" i="122"/>
  <c r="C31" i="122" s="1"/>
  <c r="DO30" i="122"/>
  <c r="DJ30" i="122"/>
  <c r="DI30" i="122"/>
  <c r="DF30" i="122"/>
  <c r="DE30" i="122"/>
  <c r="DC30" i="122"/>
  <c r="DB30" i="122"/>
  <c r="CZ30" i="122"/>
  <c r="CY30" i="122"/>
  <c r="CW30" i="122"/>
  <c r="CV30" i="122"/>
  <c r="CS30" i="122"/>
  <c r="CP30" i="122"/>
  <c r="Z30" i="122"/>
  <c r="C30" i="122" s="1"/>
  <c r="DO29" i="122"/>
  <c r="CW29" i="122"/>
  <c r="CV29" i="122"/>
  <c r="CS29" i="122"/>
  <c r="CP29" i="122"/>
  <c r="Z29" i="122"/>
  <c r="C29" i="122" s="1"/>
  <c r="DO28" i="122"/>
  <c r="DJ28" i="122"/>
  <c r="DI28" i="122"/>
  <c r="DF28" i="122"/>
  <c r="DE28" i="122"/>
  <c r="DC28" i="122"/>
  <c r="DB28" i="122"/>
  <c r="CZ28" i="122"/>
  <c r="CY28" i="122"/>
  <c r="CW28" i="122"/>
  <c r="CV28" i="122"/>
  <c r="CS28" i="122"/>
  <c r="CP28" i="122"/>
  <c r="Z28" i="122"/>
  <c r="C28" i="122" s="1"/>
  <c r="DO27" i="122"/>
  <c r="DJ27" i="122"/>
  <c r="DI27" i="122"/>
  <c r="DF27" i="122"/>
  <c r="DE27" i="122"/>
  <c r="DC27" i="122"/>
  <c r="DB27" i="122"/>
  <c r="CZ27" i="122"/>
  <c r="CY27" i="122"/>
  <c r="CW27" i="122"/>
  <c r="CV27" i="122"/>
  <c r="CS27" i="122"/>
  <c r="CP27" i="122"/>
  <c r="Z27" i="122"/>
  <c r="C27" i="122" s="1"/>
  <c r="DO26" i="122"/>
  <c r="DJ26" i="122"/>
  <c r="DI26" i="122"/>
  <c r="DF26" i="122"/>
  <c r="DE26" i="122"/>
  <c r="DC26" i="122"/>
  <c r="DB26" i="122"/>
  <c r="CZ26" i="122"/>
  <c r="CY26" i="122"/>
  <c r="CW26" i="122"/>
  <c r="CV26" i="122"/>
  <c r="CS26" i="122"/>
  <c r="CP26" i="122"/>
  <c r="Z26" i="122"/>
  <c r="C26" i="122" s="1"/>
  <c r="DO25" i="122"/>
  <c r="DJ25" i="122"/>
  <c r="DI25" i="122"/>
  <c r="DF25" i="122"/>
  <c r="DE25" i="122"/>
  <c r="DC25" i="122"/>
  <c r="DB25" i="122"/>
  <c r="CZ25" i="122"/>
  <c r="CY25" i="122"/>
  <c r="CW25" i="122"/>
  <c r="CV25" i="122"/>
  <c r="CS25" i="122"/>
  <c r="CP25" i="122"/>
  <c r="Z25" i="122"/>
  <c r="C25" i="122" s="1"/>
  <c r="DO24" i="122"/>
  <c r="DJ24" i="122"/>
  <c r="DI24" i="122"/>
  <c r="DF24" i="122"/>
  <c r="DE24" i="122"/>
  <c r="DC24" i="122"/>
  <c r="DB24" i="122"/>
  <c r="CZ24" i="122"/>
  <c r="CY24" i="122"/>
  <c r="CW24" i="122"/>
  <c r="CV24" i="122"/>
  <c r="CS24" i="122"/>
  <c r="CP24" i="122"/>
  <c r="Z24" i="122"/>
  <c r="C24" i="122" s="1"/>
  <c r="DO23" i="122"/>
  <c r="DJ23" i="122"/>
  <c r="DI23" i="122"/>
  <c r="DF23" i="122"/>
  <c r="DE23" i="122"/>
  <c r="DC23" i="122"/>
  <c r="DB23" i="122"/>
  <c r="CZ23" i="122"/>
  <c r="CY23" i="122"/>
  <c r="CW23" i="122"/>
  <c r="CV23" i="122"/>
  <c r="CS23" i="122"/>
  <c r="CP23" i="122"/>
  <c r="Z23" i="122"/>
  <c r="C23" i="122" s="1"/>
  <c r="DO22" i="122"/>
  <c r="CS22" i="122"/>
  <c r="CP22" i="122"/>
  <c r="Z22" i="122"/>
  <c r="C22" i="122" s="1"/>
  <c r="DO21" i="122"/>
  <c r="DJ21" i="122"/>
  <c r="DI21" i="122"/>
  <c r="DF21" i="122"/>
  <c r="DE21" i="122"/>
  <c r="DC21" i="122"/>
  <c r="DB21" i="122"/>
  <c r="CZ21" i="122"/>
  <c r="CY21" i="122"/>
  <c r="CW21" i="122"/>
  <c r="CV21" i="122"/>
  <c r="CS21" i="122"/>
  <c r="CP21" i="122"/>
  <c r="Z21" i="122"/>
  <c r="C21" i="122" s="1"/>
  <c r="DO20" i="122"/>
  <c r="DJ20" i="122"/>
  <c r="DI20" i="122"/>
  <c r="DF20" i="122"/>
  <c r="DE20" i="122"/>
  <c r="DC20" i="122"/>
  <c r="DB20" i="122"/>
  <c r="CZ20" i="122"/>
  <c r="CY20" i="122"/>
  <c r="CW20" i="122"/>
  <c r="CV20" i="122"/>
  <c r="CS20" i="122"/>
  <c r="CP20" i="122"/>
  <c r="Z20" i="122"/>
  <c r="C20" i="122" s="1"/>
  <c r="DO19" i="122"/>
  <c r="DJ19" i="122"/>
  <c r="DI19" i="122"/>
  <c r="DF19" i="122"/>
  <c r="DE19" i="122"/>
  <c r="DC19" i="122"/>
  <c r="DB19" i="122"/>
  <c r="CZ19" i="122"/>
  <c r="CY19" i="122"/>
  <c r="CW19" i="122"/>
  <c r="CV19" i="122"/>
  <c r="CS19" i="122"/>
  <c r="CP19" i="122"/>
  <c r="Z19" i="122"/>
  <c r="C19" i="122" s="1"/>
  <c r="DO18" i="122"/>
  <c r="DJ18" i="122"/>
  <c r="DI18" i="122"/>
  <c r="DF18" i="122"/>
  <c r="DE18" i="122"/>
  <c r="DC18" i="122"/>
  <c r="DB18" i="122"/>
  <c r="CZ18" i="122"/>
  <c r="CY18" i="122"/>
  <c r="CW18" i="122"/>
  <c r="CV18" i="122"/>
  <c r="CS18" i="122"/>
  <c r="CP18" i="122"/>
  <c r="Z18" i="122"/>
  <c r="C18" i="122" s="1"/>
  <c r="DO17" i="122"/>
  <c r="CW17" i="122"/>
  <c r="CV17" i="122"/>
  <c r="CS17" i="122"/>
  <c r="CP17" i="122"/>
  <c r="Z17" i="122"/>
  <c r="C17" i="122" s="1"/>
  <c r="DO15" i="122"/>
  <c r="DJ15" i="122"/>
  <c r="DI15" i="122"/>
  <c r="DF15" i="122"/>
  <c r="DE15" i="122"/>
  <c r="DC15" i="122"/>
  <c r="DB15" i="122"/>
  <c r="CZ15" i="122"/>
  <c r="CY15" i="122"/>
  <c r="CW15" i="122"/>
  <c r="CV15" i="122"/>
  <c r="CS15" i="122"/>
  <c r="CP15" i="122"/>
  <c r="Z15" i="122"/>
  <c r="C15" i="122" s="1"/>
  <c r="DO14" i="122"/>
  <c r="DJ14" i="122"/>
  <c r="DI14" i="122"/>
  <c r="DF14" i="122"/>
  <c r="DE14" i="122"/>
  <c r="DC14" i="122"/>
  <c r="DB14" i="122"/>
  <c r="CZ14" i="122"/>
  <c r="CY14" i="122"/>
  <c r="CW14" i="122"/>
  <c r="CV14" i="122"/>
  <c r="CS14" i="122"/>
  <c r="CP14" i="122"/>
  <c r="Z14" i="122"/>
  <c r="C14" i="122" s="1"/>
  <c r="DO13" i="122"/>
  <c r="DJ13" i="122"/>
  <c r="DI13" i="122"/>
  <c r="DF13" i="122"/>
  <c r="DE13" i="122"/>
  <c r="DC13" i="122"/>
  <c r="DB13" i="122"/>
  <c r="CZ13" i="122"/>
  <c r="CY13" i="122"/>
  <c r="CW13" i="122"/>
  <c r="CV13" i="122"/>
  <c r="CS13" i="122"/>
  <c r="CP13" i="122"/>
  <c r="Z13" i="122"/>
  <c r="C13" i="122" s="1"/>
  <c r="DO12" i="122"/>
  <c r="DJ12" i="122"/>
  <c r="DI12" i="122"/>
  <c r="DF12" i="122"/>
  <c r="DE12" i="122"/>
  <c r="DC12" i="122"/>
  <c r="DB12" i="122"/>
  <c r="CZ12" i="122"/>
  <c r="CY12" i="122"/>
  <c r="CW12" i="122"/>
  <c r="CV12" i="122"/>
  <c r="CS12" i="122"/>
  <c r="CP12" i="122"/>
  <c r="Z12" i="122"/>
  <c r="C12" i="122" s="1"/>
  <c r="DO11" i="122"/>
  <c r="DJ11" i="122"/>
  <c r="DI11" i="122"/>
  <c r="DF11" i="122"/>
  <c r="DE11" i="122"/>
  <c r="CS11" i="122"/>
  <c r="CP11" i="122"/>
  <c r="Z11" i="122"/>
  <c r="C11" i="122" s="1"/>
  <c r="DO10" i="122"/>
  <c r="CS10" i="122"/>
  <c r="CP10" i="122"/>
  <c r="Z10" i="122"/>
  <c r="C10" i="122" s="1"/>
  <c r="DO9" i="122"/>
  <c r="DJ9" i="122"/>
  <c r="DI9" i="122"/>
  <c r="DF9" i="122"/>
  <c r="DE9" i="122"/>
  <c r="DC9" i="122"/>
  <c r="DB9" i="122"/>
  <c r="CZ9" i="122"/>
  <c r="CY9" i="122"/>
  <c r="CW9" i="122"/>
  <c r="CV9" i="122"/>
  <c r="CS9" i="122"/>
  <c r="CP9" i="122"/>
  <c r="Z9" i="122"/>
  <c r="C9" i="122" s="1"/>
  <c r="DO8" i="122"/>
  <c r="DJ8" i="122"/>
  <c r="DI8" i="122"/>
  <c r="DF8" i="122"/>
  <c r="DE8" i="122"/>
  <c r="DC8" i="122"/>
  <c r="DB8" i="122"/>
  <c r="CZ8" i="122"/>
  <c r="CY8" i="122"/>
  <c r="CW8" i="122"/>
  <c r="CV8" i="122"/>
  <c r="CS8" i="122"/>
  <c r="CP8" i="122"/>
  <c r="Z8" i="122"/>
  <c r="C8" i="122" s="1"/>
  <c r="DO7" i="122"/>
  <c r="DJ7" i="122"/>
  <c r="DI7" i="122"/>
  <c r="DF7" i="122"/>
  <c r="DE7" i="122"/>
  <c r="DC7" i="122"/>
  <c r="DB7" i="122"/>
  <c r="CZ7" i="122"/>
  <c r="CY7" i="122"/>
  <c r="CW7" i="122"/>
  <c r="CV7" i="122"/>
  <c r="CS7" i="122"/>
  <c r="CP7" i="122"/>
  <c r="Z7" i="122"/>
  <c r="C7" i="122" s="1"/>
  <c r="DO6" i="122"/>
  <c r="DJ6" i="122"/>
  <c r="DI6" i="122"/>
  <c r="DF6" i="122"/>
  <c r="DE6" i="122"/>
  <c r="DC6" i="122"/>
  <c r="DB6" i="122"/>
  <c r="CZ6" i="122"/>
  <c r="CY6" i="122"/>
  <c r="CW6" i="122"/>
  <c r="CV6" i="122"/>
  <c r="CS6" i="122"/>
  <c r="CP6" i="122"/>
  <c r="Z6" i="122"/>
  <c r="C6" i="122" s="1"/>
  <c r="DO5" i="122"/>
  <c r="DJ5" i="122"/>
  <c r="DI5" i="122"/>
  <c r="DF5" i="122"/>
  <c r="DE5" i="122"/>
  <c r="DC5" i="122"/>
  <c r="DB5" i="122"/>
  <c r="CZ5" i="122"/>
  <c r="CY5" i="122"/>
  <c r="CW5" i="122"/>
  <c r="CV5" i="122"/>
  <c r="CS5" i="122"/>
  <c r="CP5" i="122"/>
  <c r="Z5" i="122"/>
  <c r="C5" i="122" s="1"/>
  <c r="C107" i="122" l="1"/>
  <c r="C155" i="123"/>
  <c r="C156" i="123"/>
  <c r="CR89" i="122"/>
  <c r="C16" i="122"/>
  <c r="CR54" i="122"/>
  <c r="CR109" i="122"/>
  <c r="C37" i="122"/>
  <c r="C106" i="122"/>
  <c r="C36" i="122"/>
  <c r="C131" i="122"/>
  <c r="C92" i="122"/>
  <c r="C74" i="122"/>
  <c r="C100" i="122"/>
  <c r="C99" i="122"/>
  <c r="C138" i="122"/>
  <c r="C143" i="122"/>
  <c r="C83" i="122"/>
  <c r="C137" i="122"/>
  <c r="C142" i="122"/>
  <c r="C69" i="122"/>
  <c r="C96" i="122"/>
  <c r="C53" i="122"/>
  <c r="C144" i="122"/>
  <c r="C80" i="122"/>
  <c r="CR33" i="122"/>
  <c r="C82" i="122"/>
  <c r="C93" i="122"/>
  <c r="C117" i="122"/>
  <c r="C136" i="122"/>
  <c r="CR24" i="122"/>
  <c r="C71" i="122"/>
  <c r="C103" i="122"/>
  <c r="C124" i="122"/>
  <c r="C73" i="122"/>
  <c r="C91" i="122"/>
  <c r="C129" i="122"/>
  <c r="O158" i="122"/>
  <c r="CR30" i="122"/>
  <c r="C111" i="122"/>
  <c r="CR85" i="122"/>
  <c r="CR31" i="122"/>
  <c r="CR29" i="122"/>
  <c r="C47" i="122"/>
  <c r="C59" i="122"/>
  <c r="C79" i="122"/>
  <c r="C88" i="122"/>
  <c r="C102" i="122"/>
  <c r="C114" i="122"/>
  <c r="C133" i="122"/>
  <c r="C48" i="122"/>
  <c r="C67" i="122"/>
  <c r="C78" i="122"/>
  <c r="CR32" i="122"/>
  <c r="CR86" i="122"/>
  <c r="CR23" i="122"/>
  <c r="C118" i="122"/>
  <c r="C140" i="122"/>
  <c r="C145" i="122"/>
  <c r="C58" i="122"/>
  <c r="C98" i="122"/>
  <c r="C113" i="122"/>
  <c r="C134" i="122"/>
  <c r="C56" i="122"/>
  <c r="C87" i="122"/>
  <c r="C95" i="122"/>
  <c r="C104" i="122"/>
  <c r="C112" i="122"/>
  <c r="C125" i="122"/>
  <c r="C141" i="122"/>
  <c r="C65" i="122"/>
  <c r="C76" i="122"/>
  <c r="C130" i="122"/>
  <c r="C49" i="122"/>
  <c r="C70" i="122"/>
  <c r="C77" i="122"/>
  <c r="C90" i="122"/>
  <c r="C101" i="122"/>
  <c r="C115" i="122"/>
  <c r="C119" i="122"/>
  <c r="C123" i="122"/>
  <c r="C132" i="122"/>
  <c r="CR34" i="122"/>
  <c r="CR26" i="122"/>
  <c r="C46" i="122"/>
  <c r="C52" i="122"/>
  <c r="C55" i="122"/>
  <c r="C57" i="122"/>
  <c r="C84" i="122"/>
  <c r="C97" i="122"/>
  <c r="C110" i="122"/>
  <c r="C116" i="122"/>
  <c r="CR11" i="122"/>
  <c r="C35" i="122"/>
  <c r="C51" i="122"/>
  <c r="C108" i="122"/>
  <c r="C127" i="122"/>
  <c r="C50" i="122"/>
  <c r="C66" i="122"/>
  <c r="C81" i="122"/>
  <c r="C94" i="122"/>
  <c r="C105" i="122"/>
  <c r="C121" i="122"/>
  <c r="C126" i="122"/>
  <c r="C135" i="122"/>
  <c r="O159" i="122"/>
  <c r="CR27" i="122"/>
  <c r="C122" i="122"/>
  <c r="CR25" i="122"/>
  <c r="CR60" i="122"/>
  <c r="CR61" i="122"/>
  <c r="CR62" i="122"/>
  <c r="CR63" i="122"/>
  <c r="CR64" i="122"/>
  <c r="CR68" i="122"/>
  <c r="CR72" i="122"/>
  <c r="C75" i="122"/>
  <c r="C120" i="122"/>
  <c r="C139" i="122"/>
  <c r="CR28" i="122"/>
  <c r="C38" i="122"/>
  <c r="C39" i="122"/>
  <c r="C40" i="122"/>
  <c r="C41" i="122"/>
  <c r="C42" i="122"/>
  <c r="C43" i="122"/>
  <c r="C44" i="122"/>
  <c r="CR5" i="122"/>
  <c r="CR7" i="122"/>
  <c r="CR9" i="122"/>
  <c r="CR12" i="122"/>
  <c r="CR14" i="122"/>
  <c r="CR17" i="122"/>
  <c r="CR18" i="122"/>
  <c r="CR20" i="122"/>
  <c r="CR22" i="122"/>
  <c r="CR6" i="122"/>
  <c r="CR8" i="122"/>
  <c r="CR10" i="122"/>
  <c r="CR13" i="122"/>
  <c r="CR15" i="122"/>
  <c r="CR19" i="122"/>
  <c r="CR21" i="122"/>
  <c r="C158" i="122" l="1"/>
  <c r="C159" i="122"/>
  <c r="Z68" i="118" l="1"/>
  <c r="DO5" i="118" l="1"/>
  <c r="DJ5" i="118"/>
  <c r="DI5" i="118"/>
  <c r="DF5" i="118"/>
  <c r="DE5" i="118"/>
  <c r="DC5" i="118"/>
  <c r="DB5" i="118"/>
  <c r="CZ5" i="118"/>
  <c r="CY5" i="118"/>
  <c r="CW5" i="118"/>
  <c r="CV5" i="118"/>
  <c r="CS5" i="118"/>
  <c r="CP5" i="118"/>
  <c r="Z5" i="118"/>
  <c r="CR5" i="118" s="1"/>
  <c r="C5" i="118" l="1"/>
  <c r="Z72" i="118"/>
  <c r="Z53" i="118"/>
  <c r="Z102" i="118" l="1"/>
  <c r="C102" i="118" s="1"/>
  <c r="CP102" i="118"/>
  <c r="CS102" i="118"/>
  <c r="CV102" i="118"/>
  <c r="CW102" i="118"/>
  <c r="DB102" i="118"/>
  <c r="DC102" i="118"/>
  <c r="DE102" i="118"/>
  <c r="DF102" i="118"/>
  <c r="DI102" i="118"/>
  <c r="DJ102" i="118"/>
  <c r="DO102" i="118"/>
  <c r="CR102" i="118" l="1"/>
  <c r="D149" i="118"/>
  <c r="E149" i="118"/>
  <c r="F149" i="118"/>
  <c r="I149" i="118"/>
  <c r="K149" i="118"/>
  <c r="L149" i="118"/>
  <c r="M149" i="118"/>
  <c r="N149" i="118"/>
  <c r="J149" i="118"/>
  <c r="H149" i="118"/>
  <c r="G149" i="118"/>
  <c r="Z6" i="118"/>
  <c r="C6" i="118" s="1"/>
  <c r="Z7" i="118"/>
  <c r="C7" i="118" s="1"/>
  <c r="Z8" i="118"/>
  <c r="C8" i="118" s="1"/>
  <c r="Z9" i="118"/>
  <c r="CR9" i="118" s="1"/>
  <c r="Z10" i="118"/>
  <c r="CR10" i="118" s="1"/>
  <c r="Z11" i="118"/>
  <c r="C11" i="118" s="1"/>
  <c r="Z12" i="118"/>
  <c r="C12" i="118" s="1"/>
  <c r="Z13" i="118"/>
  <c r="C13" i="118" s="1"/>
  <c r="Z14" i="118"/>
  <c r="CR14" i="118" s="1"/>
  <c r="Z15" i="118"/>
  <c r="CR15" i="118" s="1"/>
  <c r="Z16" i="118"/>
  <c r="C16" i="118" s="1"/>
  <c r="Z17" i="118"/>
  <c r="C17" i="118" s="1"/>
  <c r="Z18" i="118"/>
  <c r="CR18" i="118" s="1"/>
  <c r="Z19" i="118"/>
  <c r="C19" i="118" s="1"/>
  <c r="Z20" i="118"/>
  <c r="C20" i="118" s="1"/>
  <c r="Z21" i="118"/>
  <c r="C21" i="118" s="1"/>
  <c r="Z22" i="118"/>
  <c r="CR22" i="118" s="1"/>
  <c r="Z23" i="118"/>
  <c r="C23" i="118" s="1"/>
  <c r="Z24" i="118"/>
  <c r="C24" i="118" s="1"/>
  <c r="Z25" i="118"/>
  <c r="C25" i="118" s="1"/>
  <c r="Z26" i="118"/>
  <c r="CR26" i="118" s="1"/>
  <c r="Z31" i="118"/>
  <c r="C31" i="118" s="1"/>
  <c r="Z32" i="118"/>
  <c r="C32" i="118" s="1"/>
  <c r="Z33" i="118"/>
  <c r="C33" i="118" s="1"/>
  <c r="Z36" i="118"/>
  <c r="CR36" i="118" s="1"/>
  <c r="Z37" i="118"/>
  <c r="CR37" i="118" s="1"/>
  <c r="Z38" i="118"/>
  <c r="C38" i="118" s="1"/>
  <c r="Z27" i="118"/>
  <c r="CR27" i="118" s="1"/>
  <c r="Z29" i="118"/>
  <c r="C29" i="118" s="1"/>
  <c r="Z30" i="118"/>
  <c r="CR30" i="118" s="1"/>
  <c r="Z43" i="118"/>
  <c r="C43" i="118" s="1"/>
  <c r="Z34" i="118"/>
  <c r="CR34" i="118" s="1"/>
  <c r="Z35" i="118"/>
  <c r="C35" i="118" s="1"/>
  <c r="Z45" i="118"/>
  <c r="CR45" i="118" s="1"/>
  <c r="Z46" i="118"/>
  <c r="C46" i="118" s="1"/>
  <c r="Z47" i="118"/>
  <c r="C47" i="118" s="1"/>
  <c r="Z40" i="118"/>
  <c r="C40" i="118" s="1"/>
  <c r="Z41" i="118"/>
  <c r="C41" i="118" s="1"/>
  <c r="Z28" i="118"/>
  <c r="C28" i="118" s="1"/>
  <c r="Z48" i="118"/>
  <c r="CR48" i="118" s="1"/>
  <c r="Z42" i="118"/>
  <c r="CR42" i="118" s="1"/>
  <c r="Z49" i="118"/>
  <c r="C49" i="118" s="1"/>
  <c r="Z39" i="118"/>
  <c r="C39" i="118" s="1"/>
  <c r="Z50" i="118"/>
  <c r="C50" i="118" s="1"/>
  <c r="Z51" i="118"/>
  <c r="CR51" i="118" s="1"/>
  <c r="Z52" i="118"/>
  <c r="CR52" i="118" s="1"/>
  <c r="Z56" i="118"/>
  <c r="C56" i="118" s="1"/>
  <c r="Z54" i="118"/>
  <c r="CR54" i="118" s="1"/>
  <c r="Z57" i="118"/>
  <c r="C57" i="118" s="1"/>
  <c r="Z58" i="118"/>
  <c r="C58" i="118" s="1"/>
  <c r="Z59" i="118"/>
  <c r="C59" i="118" s="1"/>
  <c r="C53" i="118"/>
  <c r="Z60" i="118"/>
  <c r="C60" i="118" s="1"/>
  <c r="Z61" i="118"/>
  <c r="C61" i="118" s="1"/>
  <c r="Z63" i="118"/>
  <c r="C63" i="118" s="1"/>
  <c r="Z62" i="118"/>
  <c r="C62" i="118" s="1"/>
  <c r="Z64" i="118"/>
  <c r="CR64" i="118" s="1"/>
  <c r="Z65" i="118"/>
  <c r="C65" i="118" s="1"/>
  <c r="Z66" i="118"/>
  <c r="C66" i="118" s="1"/>
  <c r="Z67" i="118"/>
  <c r="C67" i="118" s="1"/>
  <c r="C68" i="118"/>
  <c r="Z55" i="118"/>
  <c r="C55" i="118" s="1"/>
  <c r="Z69" i="118"/>
  <c r="C69" i="118" s="1"/>
  <c r="Z70" i="118"/>
  <c r="CR70" i="118" s="1"/>
  <c r="Z71" i="118"/>
  <c r="C71" i="118" s="1"/>
  <c r="C72" i="118"/>
  <c r="Z73" i="118"/>
  <c r="C73" i="118" s="1"/>
  <c r="Z74" i="118"/>
  <c r="CR74" i="118" s="1"/>
  <c r="Z75" i="118"/>
  <c r="CR75" i="118" s="1"/>
  <c r="Z76" i="118"/>
  <c r="C76" i="118" s="1"/>
  <c r="Z77" i="118"/>
  <c r="CR77" i="118" s="1"/>
  <c r="Z78" i="118"/>
  <c r="CR78" i="118" s="1"/>
  <c r="Z79" i="118"/>
  <c r="CR79" i="118" s="1"/>
  <c r="Z80" i="118"/>
  <c r="CR80" i="118" s="1"/>
  <c r="Z81" i="118"/>
  <c r="C81" i="118" s="1"/>
  <c r="Z83" i="118"/>
  <c r="C83" i="118" s="1"/>
  <c r="Z84" i="118"/>
  <c r="C84" i="118" s="1"/>
  <c r="Z85" i="118"/>
  <c r="C85" i="118" s="1"/>
  <c r="Z86" i="118"/>
  <c r="CR86" i="118" s="1"/>
  <c r="Z87" i="118"/>
  <c r="CR87" i="118" s="1"/>
  <c r="Z88" i="118"/>
  <c r="CR88" i="118" s="1"/>
  <c r="Z90" i="118"/>
  <c r="C90" i="118" s="1"/>
  <c r="Z91" i="118"/>
  <c r="C91" i="118" s="1"/>
  <c r="Z92" i="118"/>
  <c r="CR92" i="118" s="1"/>
  <c r="Z94" i="118"/>
  <c r="CR94" i="118" s="1"/>
  <c r="Z95" i="118"/>
  <c r="C95" i="118" s="1"/>
  <c r="Z82" i="118"/>
  <c r="C82" i="118" s="1"/>
  <c r="Z89" i="118"/>
  <c r="C89" i="118" s="1"/>
  <c r="Z98" i="118"/>
  <c r="CR98" i="118" s="1"/>
  <c r="Z93" i="118"/>
  <c r="C93" i="118" s="1"/>
  <c r="Z96" i="118"/>
  <c r="C96" i="118" s="1"/>
  <c r="Z99" i="118"/>
  <c r="C99" i="118" s="1"/>
  <c r="Z100" i="118"/>
  <c r="C100" i="118" s="1"/>
  <c r="Z101" i="118"/>
  <c r="C101" i="118" s="1"/>
  <c r="Z97" i="118"/>
  <c r="C97" i="118" s="1"/>
  <c r="Z103" i="118"/>
  <c r="C103" i="118" s="1"/>
  <c r="Z104" i="118"/>
  <c r="C104" i="118" s="1"/>
  <c r="Z105" i="118"/>
  <c r="C105" i="118" s="1"/>
  <c r="Z106" i="118"/>
  <c r="C106" i="118" s="1"/>
  <c r="Z107" i="118"/>
  <c r="CR107" i="118" s="1"/>
  <c r="Z108" i="118"/>
  <c r="C108" i="118" s="1"/>
  <c r="Z109" i="118"/>
  <c r="CR109" i="118" s="1"/>
  <c r="Z110" i="118"/>
  <c r="CR110" i="118" s="1"/>
  <c r="Z111" i="118"/>
  <c r="C111" i="118" s="1"/>
  <c r="Z112" i="118"/>
  <c r="C112" i="118" s="1"/>
  <c r="Z113" i="118"/>
  <c r="CR113" i="118" s="1"/>
  <c r="Z114" i="118"/>
  <c r="C114" i="118" s="1"/>
  <c r="Z115" i="118"/>
  <c r="C115" i="118" s="1"/>
  <c r="Z116" i="118"/>
  <c r="C116" i="118" s="1"/>
  <c r="Z117" i="118"/>
  <c r="CR117" i="118" s="1"/>
  <c r="Z118" i="118"/>
  <c r="C118" i="118" s="1"/>
  <c r="Z119" i="118"/>
  <c r="CR119" i="118" s="1"/>
  <c r="Z120" i="118"/>
  <c r="C120" i="118" s="1"/>
  <c r="Z121" i="118"/>
  <c r="C121" i="118" s="1"/>
  <c r="Z122" i="118"/>
  <c r="CR122" i="118" s="1"/>
  <c r="Z123" i="118"/>
  <c r="CR123" i="118" s="1"/>
  <c r="Z124" i="118"/>
  <c r="C124" i="118" s="1"/>
  <c r="Z125" i="118"/>
  <c r="C125" i="118" s="1"/>
  <c r="Z126" i="118"/>
  <c r="C126" i="118" s="1"/>
  <c r="Z127" i="118"/>
  <c r="C127" i="118" s="1"/>
  <c r="Z128" i="118"/>
  <c r="C128" i="118" s="1"/>
  <c r="Z129" i="118"/>
  <c r="C129" i="118" s="1"/>
  <c r="Z130" i="118"/>
  <c r="C130" i="118" s="1"/>
  <c r="Z131" i="118"/>
  <c r="CR131" i="118" s="1"/>
  <c r="Z132" i="118"/>
  <c r="CR132" i="118" s="1"/>
  <c r="Z133" i="118"/>
  <c r="C133" i="118" s="1"/>
  <c r="Z134" i="118"/>
  <c r="C134" i="118" s="1"/>
  <c r="C135" i="118"/>
  <c r="C136" i="118"/>
  <c r="C137" i="118"/>
  <c r="C138" i="118"/>
  <c r="C139" i="118"/>
  <c r="C140" i="118"/>
  <c r="C141" i="118"/>
  <c r="C142" i="118"/>
  <c r="C143" i="118"/>
  <c r="C144" i="118"/>
  <c r="C145" i="118"/>
  <c r="C146" i="118"/>
  <c r="B149" i="118"/>
  <c r="A149" i="118"/>
  <c r="D148" i="118"/>
  <c r="E148" i="118"/>
  <c r="F148" i="118"/>
  <c r="I148" i="118"/>
  <c r="K148" i="118"/>
  <c r="L148" i="118"/>
  <c r="M148" i="118"/>
  <c r="N148" i="118"/>
  <c r="J148" i="118"/>
  <c r="H148" i="118"/>
  <c r="G148" i="118"/>
  <c r="B148" i="118"/>
  <c r="A148" i="118"/>
  <c r="T147" i="118"/>
  <c r="DO146" i="118"/>
  <c r="CP146" i="118"/>
  <c r="DO145" i="118"/>
  <c r="CP145" i="118"/>
  <c r="DO144" i="118"/>
  <c r="CP144" i="118"/>
  <c r="DO143" i="118"/>
  <c r="CP143" i="118"/>
  <c r="DO142" i="118"/>
  <c r="CP142" i="118"/>
  <c r="DO141" i="118"/>
  <c r="CP141" i="118"/>
  <c r="DO140" i="118"/>
  <c r="CP140" i="118"/>
  <c r="DO139" i="118"/>
  <c r="CP139" i="118"/>
  <c r="CP138" i="118"/>
  <c r="DO137" i="118"/>
  <c r="CP137" i="118"/>
  <c r="DO136" i="118"/>
  <c r="CP136" i="118"/>
  <c r="DO135" i="118"/>
  <c r="CP135" i="118"/>
  <c r="DO134" i="118"/>
  <c r="DJ134" i="118"/>
  <c r="DI134" i="118"/>
  <c r="DF134" i="118"/>
  <c r="DE134" i="118"/>
  <c r="DC134" i="118"/>
  <c r="DB134" i="118"/>
  <c r="CZ134" i="118"/>
  <c r="CY134" i="118"/>
  <c r="CW134" i="118"/>
  <c r="CV134" i="118"/>
  <c r="CS134" i="118"/>
  <c r="CP134" i="118"/>
  <c r="DO133" i="118"/>
  <c r="DJ133" i="118"/>
  <c r="DI133" i="118"/>
  <c r="DF133" i="118"/>
  <c r="DE133" i="118"/>
  <c r="DC133" i="118"/>
  <c r="DB133" i="118"/>
  <c r="CZ133" i="118"/>
  <c r="CY133" i="118"/>
  <c r="CW133" i="118"/>
  <c r="CV133" i="118"/>
  <c r="CS133" i="118"/>
  <c r="CP133" i="118"/>
  <c r="DO132" i="118"/>
  <c r="DJ132" i="118"/>
  <c r="DI132" i="118"/>
  <c r="DF132" i="118"/>
  <c r="DE132" i="118"/>
  <c r="DC132" i="118"/>
  <c r="DB132" i="118"/>
  <c r="CZ132" i="118"/>
  <c r="CY132" i="118"/>
  <c r="CW132" i="118"/>
  <c r="CV132" i="118"/>
  <c r="CS132" i="118"/>
  <c r="CP132" i="118"/>
  <c r="DO131" i="118"/>
  <c r="DJ131" i="118"/>
  <c r="DI131" i="118"/>
  <c r="DF131" i="118"/>
  <c r="DE131" i="118"/>
  <c r="DC131" i="118"/>
  <c r="DB131" i="118"/>
  <c r="CZ131" i="118"/>
  <c r="CY131" i="118"/>
  <c r="CW131" i="118"/>
  <c r="CV131" i="118"/>
  <c r="CS131" i="118"/>
  <c r="CP131" i="118"/>
  <c r="DO130" i="118"/>
  <c r="DJ130" i="118"/>
  <c r="DI130" i="118"/>
  <c r="DF130" i="118"/>
  <c r="DE130" i="118"/>
  <c r="DC130" i="118"/>
  <c r="DB130" i="118"/>
  <c r="CZ130" i="118"/>
  <c r="CY130" i="118"/>
  <c r="CW130" i="118"/>
  <c r="CV130" i="118"/>
  <c r="CS130" i="118"/>
  <c r="CP130" i="118"/>
  <c r="DO129" i="118"/>
  <c r="DJ129" i="118"/>
  <c r="DI129" i="118"/>
  <c r="DF129" i="118"/>
  <c r="DE129" i="118"/>
  <c r="DC129" i="118"/>
  <c r="DB129" i="118"/>
  <c r="CZ129" i="118"/>
  <c r="CY129" i="118"/>
  <c r="CW129" i="118"/>
  <c r="CV129" i="118"/>
  <c r="CS129" i="118"/>
  <c r="CP129" i="118"/>
  <c r="DO128" i="118"/>
  <c r="DJ128" i="118"/>
  <c r="DI128" i="118"/>
  <c r="DF128" i="118"/>
  <c r="DE128" i="118"/>
  <c r="DC128" i="118"/>
  <c r="DB128" i="118"/>
  <c r="CZ128" i="118"/>
  <c r="CY128" i="118"/>
  <c r="CW128" i="118"/>
  <c r="CV128" i="118"/>
  <c r="CS128" i="118"/>
  <c r="CP128" i="118"/>
  <c r="DO127" i="118"/>
  <c r="DJ127" i="118"/>
  <c r="DI127" i="118"/>
  <c r="DF127" i="118"/>
  <c r="DE127" i="118"/>
  <c r="DC127" i="118"/>
  <c r="DB127" i="118"/>
  <c r="CZ127" i="118"/>
  <c r="CY127" i="118"/>
  <c r="CW127" i="118"/>
  <c r="CV127" i="118"/>
  <c r="CS127" i="118"/>
  <c r="CP127" i="118"/>
  <c r="DO126" i="118"/>
  <c r="DJ126" i="118"/>
  <c r="DI126" i="118"/>
  <c r="DF126" i="118"/>
  <c r="DE126" i="118"/>
  <c r="DC126" i="118"/>
  <c r="DB126" i="118"/>
  <c r="CZ126" i="118"/>
  <c r="CY126" i="118"/>
  <c r="CW126" i="118"/>
  <c r="CV126" i="118"/>
  <c r="CS126" i="118"/>
  <c r="CP126" i="118"/>
  <c r="DO125" i="118"/>
  <c r="DJ125" i="118"/>
  <c r="DI125" i="118"/>
  <c r="DF125" i="118"/>
  <c r="DE125" i="118"/>
  <c r="DC125" i="118"/>
  <c r="DB125" i="118"/>
  <c r="CZ125" i="118"/>
  <c r="CY125" i="118"/>
  <c r="CW125" i="118"/>
  <c r="CV125" i="118"/>
  <c r="CS125" i="118"/>
  <c r="CP125" i="118"/>
  <c r="DO124" i="118"/>
  <c r="CZ124" i="118"/>
  <c r="CY124" i="118"/>
  <c r="CW124" i="118"/>
  <c r="CV124" i="118"/>
  <c r="CS124" i="118"/>
  <c r="CP124" i="118"/>
  <c r="DO123" i="118"/>
  <c r="DJ123" i="118"/>
  <c r="DI123" i="118"/>
  <c r="DF123" i="118"/>
  <c r="DE123" i="118"/>
  <c r="DC123" i="118"/>
  <c r="DB123" i="118"/>
  <c r="CZ123" i="118"/>
  <c r="CY123" i="118"/>
  <c r="CW123" i="118"/>
  <c r="CV123" i="118"/>
  <c r="CS123" i="118"/>
  <c r="CP123" i="118"/>
  <c r="DO122" i="118"/>
  <c r="DJ122" i="118"/>
  <c r="DI122" i="118"/>
  <c r="DF122" i="118"/>
  <c r="DE122" i="118"/>
  <c r="DC122" i="118"/>
  <c r="DB122" i="118"/>
  <c r="CZ122" i="118"/>
  <c r="CY122" i="118"/>
  <c r="CW122" i="118"/>
  <c r="CV122" i="118"/>
  <c r="CS122" i="118"/>
  <c r="CP122" i="118"/>
  <c r="DO121" i="118"/>
  <c r="DJ121" i="118"/>
  <c r="DI121" i="118"/>
  <c r="DF121" i="118"/>
  <c r="DE121" i="118"/>
  <c r="DC121" i="118"/>
  <c r="DB121" i="118"/>
  <c r="CZ121" i="118"/>
  <c r="CY121" i="118"/>
  <c r="CW121" i="118"/>
  <c r="CV121" i="118"/>
  <c r="CS121" i="118"/>
  <c r="CP121" i="118"/>
  <c r="DO120" i="118"/>
  <c r="DJ120" i="118"/>
  <c r="DI120" i="118"/>
  <c r="DF120" i="118"/>
  <c r="DE120" i="118"/>
  <c r="DC120" i="118"/>
  <c r="DB120" i="118"/>
  <c r="CZ120" i="118"/>
  <c r="CY120" i="118"/>
  <c r="CW120" i="118"/>
  <c r="CV120" i="118"/>
  <c r="CS120" i="118"/>
  <c r="CP120" i="118"/>
  <c r="DO119" i="118"/>
  <c r="DJ119" i="118"/>
  <c r="DI119" i="118"/>
  <c r="DF119" i="118"/>
  <c r="DE119" i="118"/>
  <c r="DC119" i="118"/>
  <c r="DB119" i="118"/>
  <c r="CZ119" i="118"/>
  <c r="CY119" i="118"/>
  <c r="CW119" i="118"/>
  <c r="CV119" i="118"/>
  <c r="CS119" i="118"/>
  <c r="CP119" i="118"/>
  <c r="DO118" i="118"/>
  <c r="DJ118" i="118"/>
  <c r="DI118" i="118"/>
  <c r="DF118" i="118"/>
  <c r="DE118" i="118"/>
  <c r="DC118" i="118"/>
  <c r="DB118" i="118"/>
  <c r="CZ118" i="118"/>
  <c r="CY118" i="118"/>
  <c r="CW118" i="118"/>
  <c r="CV118" i="118"/>
  <c r="CS118" i="118"/>
  <c r="CP118" i="118"/>
  <c r="DO117" i="118"/>
  <c r="DJ117" i="118"/>
  <c r="DI117" i="118"/>
  <c r="DF117" i="118"/>
  <c r="DE117" i="118"/>
  <c r="DC117" i="118"/>
  <c r="DB117" i="118"/>
  <c r="CZ117" i="118"/>
  <c r="CY117" i="118"/>
  <c r="CW117" i="118"/>
  <c r="CV117" i="118"/>
  <c r="CS117" i="118"/>
  <c r="CP117" i="118"/>
  <c r="DO116" i="118"/>
  <c r="DJ116" i="118"/>
  <c r="DI116" i="118"/>
  <c r="DF116" i="118"/>
  <c r="DE116" i="118"/>
  <c r="DC116" i="118"/>
  <c r="DB116" i="118"/>
  <c r="CZ116" i="118"/>
  <c r="CY116" i="118"/>
  <c r="CW116" i="118"/>
  <c r="CV116" i="118"/>
  <c r="CS116" i="118"/>
  <c r="CP116" i="118"/>
  <c r="DO115" i="118"/>
  <c r="DJ115" i="118"/>
  <c r="DI115" i="118"/>
  <c r="DF115" i="118"/>
  <c r="DE115" i="118"/>
  <c r="DC115" i="118"/>
  <c r="DB115" i="118"/>
  <c r="CZ115" i="118"/>
  <c r="CY115" i="118"/>
  <c r="CW115" i="118"/>
  <c r="CV115" i="118"/>
  <c r="CS115" i="118"/>
  <c r="CP115" i="118"/>
  <c r="DO114" i="118"/>
  <c r="DJ114" i="118"/>
  <c r="DI114" i="118"/>
  <c r="DF114" i="118"/>
  <c r="DE114" i="118"/>
  <c r="DC114" i="118"/>
  <c r="DB114" i="118"/>
  <c r="CZ114" i="118"/>
  <c r="CY114" i="118"/>
  <c r="CW114" i="118"/>
  <c r="CV114" i="118"/>
  <c r="CS114" i="118"/>
  <c r="CP114" i="118"/>
  <c r="DO113" i="118"/>
  <c r="DJ113" i="118"/>
  <c r="DI113" i="118"/>
  <c r="DF113" i="118"/>
  <c r="DE113" i="118"/>
  <c r="DC113" i="118"/>
  <c r="DB113" i="118"/>
  <c r="CZ113" i="118"/>
  <c r="CY113" i="118"/>
  <c r="CW113" i="118"/>
  <c r="CV113" i="118"/>
  <c r="CS113" i="118"/>
  <c r="CP113" i="118"/>
  <c r="DO112" i="118"/>
  <c r="DJ112" i="118"/>
  <c r="DI112" i="118"/>
  <c r="DF112" i="118"/>
  <c r="DE112" i="118"/>
  <c r="DC112" i="118"/>
  <c r="DB112" i="118"/>
  <c r="CW112" i="118"/>
  <c r="CV112" i="118"/>
  <c r="CS112" i="118"/>
  <c r="CP112" i="118"/>
  <c r="DO111" i="118"/>
  <c r="DJ111" i="118"/>
  <c r="DI111" i="118"/>
  <c r="DF111" i="118"/>
  <c r="DE111" i="118"/>
  <c r="DC111" i="118"/>
  <c r="DB111" i="118"/>
  <c r="CZ111" i="118"/>
  <c r="CY111" i="118"/>
  <c r="CW111" i="118"/>
  <c r="CV111" i="118"/>
  <c r="CS111" i="118"/>
  <c r="CP111" i="118"/>
  <c r="DO110" i="118"/>
  <c r="DJ110" i="118"/>
  <c r="DI110" i="118"/>
  <c r="DF110" i="118"/>
  <c r="DE110" i="118"/>
  <c r="DC110" i="118"/>
  <c r="DB110" i="118"/>
  <c r="CZ110" i="118"/>
  <c r="CY110" i="118"/>
  <c r="CW110" i="118"/>
  <c r="CV110" i="118"/>
  <c r="CS110" i="118"/>
  <c r="CP110" i="118"/>
  <c r="DO109" i="118"/>
  <c r="DJ109" i="118"/>
  <c r="DI109" i="118"/>
  <c r="DF109" i="118"/>
  <c r="DE109" i="118"/>
  <c r="DC109" i="118"/>
  <c r="DB109" i="118"/>
  <c r="CZ109" i="118"/>
  <c r="CY109" i="118"/>
  <c r="CW109" i="118"/>
  <c r="CV109" i="118"/>
  <c r="CS109" i="118"/>
  <c r="CP109" i="118"/>
  <c r="DO108" i="118"/>
  <c r="DJ108" i="118"/>
  <c r="DI108" i="118"/>
  <c r="DF108" i="118"/>
  <c r="DE108" i="118"/>
  <c r="DC108" i="118"/>
  <c r="DB108" i="118"/>
  <c r="CZ108" i="118"/>
  <c r="CY108" i="118"/>
  <c r="CW108" i="118"/>
  <c r="CV108" i="118"/>
  <c r="CS108" i="118"/>
  <c r="CP108" i="118"/>
  <c r="DO107" i="118"/>
  <c r="CW107" i="118"/>
  <c r="CV107" i="118"/>
  <c r="CS107" i="118"/>
  <c r="CP107" i="118"/>
  <c r="DO106" i="118"/>
  <c r="CW106" i="118"/>
  <c r="CV106" i="118"/>
  <c r="CS106" i="118"/>
  <c r="CP106" i="118"/>
  <c r="DO105" i="118"/>
  <c r="DJ105" i="118"/>
  <c r="DI105" i="118"/>
  <c r="CZ105" i="118"/>
  <c r="CY105" i="118"/>
  <c r="CW105" i="118"/>
  <c r="CV105" i="118"/>
  <c r="CS105" i="118"/>
  <c r="CP105" i="118"/>
  <c r="DO104" i="118"/>
  <c r="DJ104" i="118"/>
  <c r="DI104" i="118"/>
  <c r="CZ104" i="118"/>
  <c r="CY104" i="118"/>
  <c r="CW104" i="118"/>
  <c r="CV104" i="118"/>
  <c r="CS104" i="118"/>
  <c r="CP104" i="118"/>
  <c r="DO103" i="118"/>
  <c r="DJ103" i="118"/>
  <c r="DI103" i="118"/>
  <c r="DF103" i="118"/>
  <c r="DE103" i="118"/>
  <c r="DC103" i="118"/>
  <c r="DB103" i="118"/>
  <c r="CZ103" i="118"/>
  <c r="CY103" i="118"/>
  <c r="CW103" i="118"/>
  <c r="CV103" i="118"/>
  <c r="CS103" i="118"/>
  <c r="CP103" i="118"/>
  <c r="DO97" i="118"/>
  <c r="CW97" i="118"/>
  <c r="CV97" i="118"/>
  <c r="CS97" i="118"/>
  <c r="CP97" i="118"/>
  <c r="DO101" i="118"/>
  <c r="DJ101" i="118"/>
  <c r="DI101" i="118"/>
  <c r="DF101" i="118"/>
  <c r="DE101" i="118"/>
  <c r="DC101" i="118"/>
  <c r="DB101" i="118"/>
  <c r="CZ101" i="118"/>
  <c r="CY101" i="118"/>
  <c r="CW101" i="118"/>
  <c r="CV101" i="118"/>
  <c r="CS101" i="118"/>
  <c r="CP101" i="118"/>
  <c r="DO100" i="118"/>
  <c r="DJ100" i="118"/>
  <c r="DI100" i="118"/>
  <c r="DF100" i="118"/>
  <c r="DE100" i="118"/>
  <c r="DC100" i="118"/>
  <c r="DB100" i="118"/>
  <c r="CZ100" i="118"/>
  <c r="CY100" i="118"/>
  <c r="CW100" i="118"/>
  <c r="CV100" i="118"/>
  <c r="CS100" i="118"/>
  <c r="CP100" i="118"/>
  <c r="DO99" i="118"/>
  <c r="CW99" i="118"/>
  <c r="CV99" i="118"/>
  <c r="CS99" i="118"/>
  <c r="CP99" i="118"/>
  <c r="DO96" i="118"/>
  <c r="CW96" i="118"/>
  <c r="CV96" i="118"/>
  <c r="CS96" i="118"/>
  <c r="CP96" i="118"/>
  <c r="DO93" i="118"/>
  <c r="DJ93" i="118"/>
  <c r="DI93" i="118"/>
  <c r="DF93" i="118"/>
  <c r="DE93" i="118"/>
  <c r="DC93" i="118"/>
  <c r="DB93" i="118"/>
  <c r="CZ93" i="118"/>
  <c r="CY93" i="118"/>
  <c r="CW93" i="118"/>
  <c r="CV93" i="118"/>
  <c r="CS93" i="118"/>
  <c r="CP93" i="118"/>
  <c r="DO98" i="118"/>
  <c r="DJ98" i="118"/>
  <c r="DI98" i="118"/>
  <c r="DF98" i="118"/>
  <c r="DE98" i="118"/>
  <c r="DC98" i="118"/>
  <c r="DB98" i="118"/>
  <c r="CZ98" i="118"/>
  <c r="CY98" i="118"/>
  <c r="CW98" i="118"/>
  <c r="CV98" i="118"/>
  <c r="CS98" i="118"/>
  <c r="CP98" i="118"/>
  <c r="DO89" i="118"/>
  <c r="DJ89" i="118"/>
  <c r="DI89" i="118"/>
  <c r="DF89" i="118"/>
  <c r="DE89" i="118"/>
  <c r="DC89" i="118"/>
  <c r="DB89" i="118"/>
  <c r="CZ89" i="118"/>
  <c r="CY89" i="118"/>
  <c r="CW89" i="118"/>
  <c r="CV89" i="118"/>
  <c r="CS89" i="118"/>
  <c r="CP89" i="118"/>
  <c r="DO82" i="118"/>
  <c r="DJ82" i="118"/>
  <c r="DI82" i="118"/>
  <c r="DF82" i="118"/>
  <c r="DE82" i="118"/>
  <c r="DC82" i="118"/>
  <c r="DB82" i="118"/>
  <c r="CZ82" i="118"/>
  <c r="CY82" i="118"/>
  <c r="CW82" i="118"/>
  <c r="CV82" i="118"/>
  <c r="CS82" i="118"/>
  <c r="CP82" i="118"/>
  <c r="DO95" i="118"/>
  <c r="DJ95" i="118"/>
  <c r="DI95" i="118"/>
  <c r="DF95" i="118"/>
  <c r="DE95" i="118"/>
  <c r="DC95" i="118"/>
  <c r="DB95" i="118"/>
  <c r="CZ95" i="118"/>
  <c r="CY95" i="118"/>
  <c r="CW95" i="118"/>
  <c r="CV95" i="118"/>
  <c r="CS95" i="118"/>
  <c r="CP95" i="118"/>
  <c r="DO94" i="118"/>
  <c r="DJ94" i="118"/>
  <c r="DI94" i="118"/>
  <c r="DF94" i="118"/>
  <c r="DE94" i="118"/>
  <c r="DC94" i="118"/>
  <c r="DB94" i="118"/>
  <c r="CZ94" i="118"/>
  <c r="CY94" i="118"/>
  <c r="CW94" i="118"/>
  <c r="CV94" i="118"/>
  <c r="CS94" i="118"/>
  <c r="CP94" i="118"/>
  <c r="DO92" i="118"/>
  <c r="DJ92" i="118"/>
  <c r="DI92" i="118"/>
  <c r="DF92" i="118"/>
  <c r="DE92" i="118"/>
  <c r="DC92" i="118"/>
  <c r="DB92" i="118"/>
  <c r="CZ92" i="118"/>
  <c r="CY92" i="118"/>
  <c r="CW92" i="118"/>
  <c r="CV92" i="118"/>
  <c r="CS92" i="118"/>
  <c r="CP92" i="118"/>
  <c r="DO91" i="118"/>
  <c r="DJ91" i="118"/>
  <c r="DI91" i="118"/>
  <c r="DF91" i="118"/>
  <c r="DE91" i="118"/>
  <c r="DC91" i="118"/>
  <c r="DB91" i="118"/>
  <c r="CZ91" i="118"/>
  <c r="CY91" i="118"/>
  <c r="CW91" i="118"/>
  <c r="CV91" i="118"/>
  <c r="CS91" i="118"/>
  <c r="CP91" i="118"/>
  <c r="DO90" i="118"/>
  <c r="DJ90" i="118"/>
  <c r="DI90" i="118"/>
  <c r="DF90" i="118"/>
  <c r="DE90" i="118"/>
  <c r="DC90" i="118"/>
  <c r="DB90" i="118"/>
  <c r="CZ90" i="118"/>
  <c r="CY90" i="118"/>
  <c r="CW90" i="118"/>
  <c r="CV90" i="118"/>
  <c r="CS90" i="118"/>
  <c r="CP90" i="118"/>
  <c r="DO88" i="118"/>
  <c r="DJ88" i="118"/>
  <c r="DI88" i="118"/>
  <c r="DF88" i="118"/>
  <c r="DE88" i="118"/>
  <c r="DC88" i="118"/>
  <c r="DB88" i="118"/>
  <c r="CZ88" i="118"/>
  <c r="CY88" i="118"/>
  <c r="CW88" i="118"/>
  <c r="CV88" i="118"/>
  <c r="CS88" i="118"/>
  <c r="CP88" i="118"/>
  <c r="DO87" i="118"/>
  <c r="DJ87" i="118"/>
  <c r="DI87" i="118"/>
  <c r="DF87" i="118"/>
  <c r="DE87" i="118"/>
  <c r="DC87" i="118"/>
  <c r="DB87" i="118"/>
  <c r="CZ87" i="118"/>
  <c r="CY87" i="118"/>
  <c r="CW87" i="118"/>
  <c r="CV87" i="118"/>
  <c r="CS87" i="118"/>
  <c r="CP87" i="118"/>
  <c r="DO86" i="118"/>
  <c r="DJ86" i="118"/>
  <c r="DI86" i="118"/>
  <c r="DF86" i="118"/>
  <c r="DE86" i="118"/>
  <c r="DC86" i="118"/>
  <c r="DB86" i="118"/>
  <c r="CZ86" i="118"/>
  <c r="CY86" i="118"/>
  <c r="CW86" i="118"/>
  <c r="CV86" i="118"/>
  <c r="CS86" i="118"/>
  <c r="CP86" i="118"/>
  <c r="DO85" i="118"/>
  <c r="DJ85" i="118"/>
  <c r="DI85" i="118"/>
  <c r="DF85" i="118"/>
  <c r="DE85" i="118"/>
  <c r="DC85" i="118"/>
  <c r="DB85" i="118"/>
  <c r="CZ85" i="118"/>
  <c r="CY85" i="118"/>
  <c r="CW85" i="118"/>
  <c r="CV85" i="118"/>
  <c r="CS85" i="118"/>
  <c r="CP85" i="118"/>
  <c r="DO84" i="118"/>
  <c r="DJ84" i="118"/>
  <c r="DI84" i="118"/>
  <c r="DF84" i="118"/>
  <c r="DE84" i="118"/>
  <c r="DC84" i="118"/>
  <c r="DB84" i="118"/>
  <c r="CZ84" i="118"/>
  <c r="CY84" i="118"/>
  <c r="CW84" i="118"/>
  <c r="CV84" i="118"/>
  <c r="CS84" i="118"/>
  <c r="CP84" i="118"/>
  <c r="DO83" i="118"/>
  <c r="DJ83" i="118"/>
  <c r="DI83" i="118"/>
  <c r="DF83" i="118"/>
  <c r="DE83" i="118"/>
  <c r="DC83" i="118"/>
  <c r="DB83" i="118"/>
  <c r="CZ83" i="118"/>
  <c r="CY83" i="118"/>
  <c r="CW83" i="118"/>
  <c r="CV83" i="118"/>
  <c r="CS83" i="118"/>
  <c r="CP83" i="118"/>
  <c r="DO81" i="118"/>
  <c r="DJ81" i="118"/>
  <c r="DI81" i="118"/>
  <c r="DF81" i="118"/>
  <c r="DE81" i="118"/>
  <c r="DC81" i="118"/>
  <c r="DB81" i="118"/>
  <c r="CZ81" i="118"/>
  <c r="CY81" i="118"/>
  <c r="CW81" i="118"/>
  <c r="CV81" i="118"/>
  <c r="CS81" i="118"/>
  <c r="CP81" i="118"/>
  <c r="DO80" i="118"/>
  <c r="DJ80" i="118"/>
  <c r="DI80" i="118"/>
  <c r="DF80" i="118"/>
  <c r="DE80" i="118"/>
  <c r="DC80" i="118"/>
  <c r="DB80" i="118"/>
  <c r="CZ80" i="118"/>
  <c r="CY80" i="118"/>
  <c r="CW80" i="118"/>
  <c r="CV80" i="118"/>
  <c r="CS80" i="118"/>
  <c r="CP80" i="118"/>
  <c r="DO79" i="118"/>
  <c r="DJ79" i="118"/>
  <c r="DI79" i="118"/>
  <c r="DF79" i="118"/>
  <c r="DE79" i="118"/>
  <c r="DC79" i="118"/>
  <c r="DB79" i="118"/>
  <c r="CZ79" i="118"/>
  <c r="CY79" i="118"/>
  <c r="CW79" i="118"/>
  <c r="CV79" i="118"/>
  <c r="CS79" i="118"/>
  <c r="CP79" i="118"/>
  <c r="DO78" i="118"/>
  <c r="DJ78" i="118"/>
  <c r="DI78" i="118"/>
  <c r="DF78" i="118"/>
  <c r="DE78" i="118"/>
  <c r="DC78" i="118"/>
  <c r="DB78" i="118"/>
  <c r="CZ78" i="118"/>
  <c r="CY78" i="118"/>
  <c r="CW78" i="118"/>
  <c r="CV78" i="118"/>
  <c r="CS78" i="118"/>
  <c r="CP78" i="118"/>
  <c r="DO77" i="118"/>
  <c r="DJ77" i="118"/>
  <c r="DI77" i="118"/>
  <c r="DF77" i="118"/>
  <c r="DE77" i="118"/>
  <c r="DC77" i="118"/>
  <c r="DB77" i="118"/>
  <c r="CZ77" i="118"/>
  <c r="CY77" i="118"/>
  <c r="CW77" i="118"/>
  <c r="CV77" i="118"/>
  <c r="CS77" i="118"/>
  <c r="CP77" i="118"/>
  <c r="DO76" i="118"/>
  <c r="DJ76" i="118"/>
  <c r="DI76" i="118"/>
  <c r="DF76" i="118"/>
  <c r="DE76" i="118"/>
  <c r="DC76" i="118"/>
  <c r="DB76" i="118"/>
  <c r="CZ76" i="118"/>
  <c r="CY76" i="118"/>
  <c r="CW76" i="118"/>
  <c r="CV76" i="118"/>
  <c r="CS76" i="118"/>
  <c r="CP76" i="118"/>
  <c r="DO75" i="118"/>
  <c r="DJ75" i="118"/>
  <c r="DI75" i="118"/>
  <c r="DF75" i="118"/>
  <c r="DE75" i="118"/>
  <c r="DC75" i="118"/>
  <c r="DB75" i="118"/>
  <c r="CZ75" i="118"/>
  <c r="CY75" i="118"/>
  <c r="CW75" i="118"/>
  <c r="CV75" i="118"/>
  <c r="CS75" i="118"/>
  <c r="CP75" i="118"/>
  <c r="DO74" i="118"/>
  <c r="CW74" i="118"/>
  <c r="CV74" i="118"/>
  <c r="CS74" i="118"/>
  <c r="CP74" i="118"/>
  <c r="DO73" i="118"/>
  <c r="CW73" i="118"/>
  <c r="CV73" i="118"/>
  <c r="CS73" i="118"/>
  <c r="CP73" i="118"/>
  <c r="DO72" i="118"/>
  <c r="CW72" i="118"/>
  <c r="CV72" i="118"/>
  <c r="CS72" i="118"/>
  <c r="CP72" i="118"/>
  <c r="DO71" i="118"/>
  <c r="CW71" i="118"/>
  <c r="CV71" i="118"/>
  <c r="CS71" i="118"/>
  <c r="CP71" i="118"/>
  <c r="DO70" i="118"/>
  <c r="CZ70" i="118"/>
  <c r="CY70" i="118"/>
  <c r="CW70" i="118"/>
  <c r="CV70" i="118"/>
  <c r="CS70" i="118"/>
  <c r="CP70" i="118"/>
  <c r="DO69" i="118"/>
  <c r="CW69" i="118"/>
  <c r="CV69" i="118"/>
  <c r="CS69" i="118"/>
  <c r="CP69" i="118"/>
  <c r="DO55" i="118"/>
  <c r="CW55" i="118"/>
  <c r="CV55" i="118"/>
  <c r="CS55" i="118"/>
  <c r="CP55" i="118"/>
  <c r="DO68" i="118"/>
  <c r="CZ68" i="118"/>
  <c r="CY68" i="118"/>
  <c r="CW68" i="118"/>
  <c r="CV68" i="118"/>
  <c r="CS68" i="118"/>
  <c r="CP68" i="118"/>
  <c r="DO67" i="118"/>
  <c r="CZ67" i="118"/>
  <c r="CY67" i="118"/>
  <c r="CW67" i="118"/>
  <c r="CV67" i="118"/>
  <c r="CS67" i="118"/>
  <c r="CP67" i="118"/>
  <c r="DO66" i="118"/>
  <c r="CZ66" i="118"/>
  <c r="CY66" i="118"/>
  <c r="CW66" i="118"/>
  <c r="CV66" i="118"/>
  <c r="CS66" i="118"/>
  <c r="CP66" i="118"/>
  <c r="DO65" i="118"/>
  <c r="CZ65" i="118"/>
  <c r="CY65" i="118"/>
  <c r="CW65" i="118"/>
  <c r="CV65" i="118"/>
  <c r="CS65" i="118"/>
  <c r="CP65" i="118"/>
  <c r="DO64" i="118"/>
  <c r="CW64" i="118"/>
  <c r="CV64" i="118"/>
  <c r="CS64" i="118"/>
  <c r="CP64" i="118"/>
  <c r="DO62" i="118"/>
  <c r="DJ62" i="118"/>
  <c r="DI62" i="118"/>
  <c r="DF62" i="118"/>
  <c r="DE62" i="118"/>
  <c r="DC62" i="118"/>
  <c r="DB62" i="118"/>
  <c r="CW62" i="118"/>
  <c r="CV62" i="118"/>
  <c r="CS62" i="118"/>
  <c r="CP62" i="118"/>
  <c r="DO63" i="118"/>
  <c r="DJ63" i="118"/>
  <c r="DI63" i="118"/>
  <c r="DF63" i="118"/>
  <c r="DE63" i="118"/>
  <c r="DC63" i="118"/>
  <c r="DB63" i="118"/>
  <c r="CZ63" i="118"/>
  <c r="CY63" i="118"/>
  <c r="CW63" i="118"/>
  <c r="CV63" i="118"/>
  <c r="CS63" i="118"/>
  <c r="CP63" i="118"/>
  <c r="DO61" i="118"/>
  <c r="DJ61" i="118"/>
  <c r="DI61" i="118"/>
  <c r="DF61" i="118"/>
  <c r="DE61" i="118"/>
  <c r="DC61" i="118"/>
  <c r="DB61" i="118"/>
  <c r="CZ61" i="118"/>
  <c r="CY61" i="118"/>
  <c r="CW61" i="118"/>
  <c r="CV61" i="118"/>
  <c r="CS61" i="118"/>
  <c r="CP61" i="118"/>
  <c r="DO60" i="118"/>
  <c r="CW60" i="118"/>
  <c r="CV60" i="118"/>
  <c r="CS60" i="118"/>
  <c r="CP60" i="118"/>
  <c r="DO53" i="118"/>
  <c r="CZ53" i="118"/>
  <c r="CY53" i="118"/>
  <c r="CW53" i="118"/>
  <c r="CV53" i="118"/>
  <c r="CS53" i="118"/>
  <c r="CP53" i="118"/>
  <c r="DO59" i="118"/>
  <c r="DJ59" i="118"/>
  <c r="DI59" i="118"/>
  <c r="DF59" i="118"/>
  <c r="DE59" i="118"/>
  <c r="DC59" i="118"/>
  <c r="DB59" i="118"/>
  <c r="CZ59" i="118"/>
  <c r="CY59" i="118"/>
  <c r="CW59" i="118"/>
  <c r="CV59" i="118"/>
  <c r="CS59" i="118"/>
  <c r="CP59" i="118"/>
  <c r="DO58" i="118"/>
  <c r="DJ58" i="118"/>
  <c r="DI58" i="118"/>
  <c r="DF58" i="118"/>
  <c r="DE58" i="118"/>
  <c r="DC58" i="118"/>
  <c r="DB58" i="118"/>
  <c r="CZ58" i="118"/>
  <c r="CY58" i="118"/>
  <c r="CW58" i="118"/>
  <c r="CV58" i="118"/>
  <c r="CS58" i="118"/>
  <c r="CP58" i="118"/>
  <c r="DO57" i="118"/>
  <c r="CZ57" i="118"/>
  <c r="CY57" i="118"/>
  <c r="CW57" i="118"/>
  <c r="CV57" i="118"/>
  <c r="CS57" i="118"/>
  <c r="CP57" i="118"/>
  <c r="DO54" i="118"/>
  <c r="DJ54" i="118"/>
  <c r="DI54" i="118"/>
  <c r="DF54" i="118"/>
  <c r="DE54" i="118"/>
  <c r="DC54" i="118"/>
  <c r="DB54" i="118"/>
  <c r="CZ54" i="118"/>
  <c r="CY54" i="118"/>
  <c r="CW54" i="118"/>
  <c r="CV54" i="118"/>
  <c r="CS54" i="118"/>
  <c r="CP54" i="118"/>
  <c r="DO56" i="118"/>
  <c r="DJ56" i="118"/>
  <c r="DI56" i="118"/>
  <c r="DF56" i="118"/>
  <c r="DE56" i="118"/>
  <c r="DC56" i="118"/>
  <c r="DB56" i="118"/>
  <c r="CZ56" i="118"/>
  <c r="CY56" i="118"/>
  <c r="CW56" i="118"/>
  <c r="CV56" i="118"/>
  <c r="CS56" i="118"/>
  <c r="CP56" i="118"/>
  <c r="DO52" i="118"/>
  <c r="CZ52" i="118"/>
  <c r="CY52" i="118"/>
  <c r="CW52" i="118"/>
  <c r="CV52" i="118"/>
  <c r="CS52" i="118"/>
  <c r="CP52" i="118"/>
  <c r="DO51" i="118"/>
  <c r="DJ51" i="118"/>
  <c r="DI51" i="118"/>
  <c r="DF51" i="118"/>
  <c r="DE51" i="118"/>
  <c r="DC51" i="118"/>
  <c r="DB51" i="118"/>
  <c r="CZ51" i="118"/>
  <c r="CY51" i="118"/>
  <c r="CW51" i="118"/>
  <c r="CV51" i="118"/>
  <c r="CS51" i="118"/>
  <c r="CP51" i="118"/>
  <c r="DO50" i="118"/>
  <c r="DJ50" i="118"/>
  <c r="DI50" i="118"/>
  <c r="DF50" i="118"/>
  <c r="DE50" i="118"/>
  <c r="DC50" i="118"/>
  <c r="DB50" i="118"/>
  <c r="CZ50" i="118"/>
  <c r="CY50" i="118"/>
  <c r="CW50" i="118"/>
  <c r="CV50" i="118"/>
  <c r="CS50" i="118"/>
  <c r="CP50" i="118"/>
  <c r="DO39" i="118"/>
  <c r="CW39" i="118"/>
  <c r="CV39" i="118"/>
  <c r="CS39" i="118"/>
  <c r="CP39" i="118"/>
  <c r="DO49" i="118"/>
  <c r="CW49" i="118"/>
  <c r="CV49" i="118"/>
  <c r="CS49" i="118"/>
  <c r="CP49" i="118"/>
  <c r="DO42" i="118"/>
  <c r="DJ42" i="118"/>
  <c r="DI42" i="118"/>
  <c r="DF42" i="118"/>
  <c r="DE42" i="118"/>
  <c r="DC42" i="118"/>
  <c r="DB42" i="118"/>
  <c r="CZ42" i="118"/>
  <c r="CY42" i="118"/>
  <c r="CW42" i="118"/>
  <c r="CV42" i="118"/>
  <c r="CS42" i="118"/>
  <c r="CP42" i="118"/>
  <c r="DO48" i="118"/>
  <c r="DJ48" i="118"/>
  <c r="DI48" i="118"/>
  <c r="DF48" i="118"/>
  <c r="DE48" i="118"/>
  <c r="DC48" i="118"/>
  <c r="DB48" i="118"/>
  <c r="CZ48" i="118"/>
  <c r="CY48" i="118"/>
  <c r="CS48" i="118"/>
  <c r="CP48" i="118"/>
  <c r="DO28" i="118"/>
  <c r="DJ28" i="118"/>
  <c r="DI28" i="118"/>
  <c r="DF28" i="118"/>
  <c r="DE28" i="118"/>
  <c r="DC28" i="118"/>
  <c r="DB28" i="118"/>
  <c r="CZ28" i="118"/>
  <c r="CY28" i="118"/>
  <c r="CW28" i="118"/>
  <c r="CV28" i="118"/>
  <c r="CS28" i="118"/>
  <c r="CP28" i="118"/>
  <c r="DO41" i="118"/>
  <c r="CW41" i="118"/>
  <c r="CV41" i="118"/>
  <c r="CS41" i="118"/>
  <c r="CP41" i="118"/>
  <c r="DO40" i="118"/>
  <c r="DJ40" i="118"/>
  <c r="DI40" i="118"/>
  <c r="DF40" i="118"/>
  <c r="DE40" i="118"/>
  <c r="DC40" i="118"/>
  <c r="DB40" i="118"/>
  <c r="CZ40" i="118"/>
  <c r="CY40" i="118"/>
  <c r="CW40" i="118"/>
  <c r="CV40" i="118"/>
  <c r="CS40" i="118"/>
  <c r="CP40" i="118"/>
  <c r="DO47" i="118"/>
  <c r="DJ47" i="118"/>
  <c r="DI47" i="118"/>
  <c r="DF47" i="118"/>
  <c r="DE47" i="118"/>
  <c r="DC47" i="118"/>
  <c r="DB47" i="118"/>
  <c r="CZ47" i="118"/>
  <c r="CY47" i="118"/>
  <c r="CW47" i="118"/>
  <c r="CV47" i="118"/>
  <c r="CS47" i="118"/>
  <c r="CP47" i="118"/>
  <c r="DO46" i="118"/>
  <c r="DJ46" i="118"/>
  <c r="DI46" i="118"/>
  <c r="DF46" i="118"/>
  <c r="DE46" i="118"/>
  <c r="DC46" i="118"/>
  <c r="DB46" i="118"/>
  <c r="CZ46" i="118"/>
  <c r="CY46" i="118"/>
  <c r="CW46" i="118"/>
  <c r="CV46" i="118"/>
  <c r="CS46" i="118"/>
  <c r="CP46" i="118"/>
  <c r="DO45" i="118"/>
  <c r="DJ45" i="118"/>
  <c r="DI45" i="118"/>
  <c r="DF45" i="118"/>
  <c r="DE45" i="118"/>
  <c r="DC45" i="118"/>
  <c r="DB45" i="118"/>
  <c r="CZ45" i="118"/>
  <c r="CY45" i="118"/>
  <c r="CW45" i="118"/>
  <c r="CV45" i="118"/>
  <c r="CS45" i="118"/>
  <c r="CP45" i="118"/>
  <c r="DO44" i="118"/>
  <c r="CZ44" i="118"/>
  <c r="CY44" i="118"/>
  <c r="CW44" i="118"/>
  <c r="CV44" i="118"/>
  <c r="CS44" i="118"/>
  <c r="Z44" i="118"/>
  <c r="CR44" i="118" s="1"/>
  <c r="CP44" i="118"/>
  <c r="DO35" i="118"/>
  <c r="DJ35" i="118"/>
  <c r="DI35" i="118"/>
  <c r="DC35" i="118"/>
  <c r="DB35" i="118"/>
  <c r="CZ35" i="118"/>
  <c r="CY35" i="118"/>
  <c r="CW35" i="118"/>
  <c r="CV35" i="118"/>
  <c r="CS35" i="118"/>
  <c r="CP35" i="118"/>
  <c r="DO34" i="118"/>
  <c r="DJ34" i="118"/>
  <c r="DI34" i="118"/>
  <c r="DF34" i="118"/>
  <c r="DE34" i="118"/>
  <c r="DC34" i="118"/>
  <c r="DB34" i="118"/>
  <c r="CZ34" i="118"/>
  <c r="CY34" i="118"/>
  <c r="CW34" i="118"/>
  <c r="CV34" i="118"/>
  <c r="CS34" i="118"/>
  <c r="CP34" i="118"/>
  <c r="DO43" i="118"/>
  <c r="DJ43" i="118"/>
  <c r="DI43" i="118"/>
  <c r="DF43" i="118"/>
  <c r="DE43" i="118"/>
  <c r="DC43" i="118"/>
  <c r="DB43" i="118"/>
  <c r="CZ43" i="118"/>
  <c r="CY43" i="118"/>
  <c r="CW43" i="118"/>
  <c r="CV43" i="118"/>
  <c r="CS43" i="118"/>
  <c r="CP43" i="118"/>
  <c r="DO30" i="118"/>
  <c r="DJ30" i="118"/>
  <c r="DI30" i="118"/>
  <c r="DF30" i="118"/>
  <c r="DE30" i="118"/>
  <c r="DC30" i="118"/>
  <c r="DB30" i="118"/>
  <c r="CZ30" i="118"/>
  <c r="CY30" i="118"/>
  <c r="CW30" i="118"/>
  <c r="CV30" i="118"/>
  <c r="CS30" i="118"/>
  <c r="CP30" i="118"/>
  <c r="DO29" i="118"/>
  <c r="DJ29" i="118"/>
  <c r="DI29" i="118"/>
  <c r="DF29" i="118"/>
  <c r="DE29" i="118"/>
  <c r="DC29" i="118"/>
  <c r="DB29" i="118"/>
  <c r="CZ29" i="118"/>
  <c r="CY29" i="118"/>
  <c r="CW29" i="118"/>
  <c r="CV29" i="118"/>
  <c r="CS29" i="118"/>
  <c r="CR29" i="118"/>
  <c r="CP29" i="118"/>
  <c r="DO27" i="118"/>
  <c r="CW27" i="118"/>
  <c r="CV27" i="118"/>
  <c r="CS27" i="118"/>
  <c r="CP27" i="118"/>
  <c r="DO38" i="118"/>
  <c r="DJ38" i="118"/>
  <c r="DI38" i="118"/>
  <c r="DF38" i="118"/>
  <c r="DE38" i="118"/>
  <c r="DC38" i="118"/>
  <c r="DB38" i="118"/>
  <c r="CZ38" i="118"/>
  <c r="CY38" i="118"/>
  <c r="CW38" i="118"/>
  <c r="CV38" i="118"/>
  <c r="CS38" i="118"/>
  <c r="CP38" i="118"/>
  <c r="DO37" i="118"/>
  <c r="DJ37" i="118"/>
  <c r="DI37" i="118"/>
  <c r="DF37" i="118"/>
  <c r="DE37" i="118"/>
  <c r="DC37" i="118"/>
  <c r="DB37" i="118"/>
  <c r="CZ37" i="118"/>
  <c r="CY37" i="118"/>
  <c r="CW37" i="118"/>
  <c r="CV37" i="118"/>
  <c r="CS37" i="118"/>
  <c r="CP37" i="118"/>
  <c r="DO36" i="118"/>
  <c r="DJ36" i="118"/>
  <c r="DI36" i="118"/>
  <c r="DF36" i="118"/>
  <c r="DE36" i="118"/>
  <c r="DC36" i="118"/>
  <c r="DB36" i="118"/>
  <c r="CZ36" i="118"/>
  <c r="CY36" i="118"/>
  <c r="CW36" i="118"/>
  <c r="CV36" i="118"/>
  <c r="CS36" i="118"/>
  <c r="CP36" i="118"/>
  <c r="DO33" i="118"/>
  <c r="DJ33" i="118"/>
  <c r="DI33" i="118"/>
  <c r="DF33" i="118"/>
  <c r="DE33" i="118"/>
  <c r="DC33" i="118"/>
  <c r="DB33" i="118"/>
  <c r="CZ33" i="118"/>
  <c r="CY33" i="118"/>
  <c r="CW33" i="118"/>
  <c r="CV33" i="118"/>
  <c r="CS33" i="118"/>
  <c r="CP33" i="118"/>
  <c r="DO32" i="118"/>
  <c r="CS32" i="118"/>
  <c r="CP32" i="118"/>
  <c r="DO31" i="118"/>
  <c r="DJ31" i="118"/>
  <c r="DI31" i="118"/>
  <c r="DF31" i="118"/>
  <c r="DE31" i="118"/>
  <c r="DC31" i="118"/>
  <c r="DB31" i="118"/>
  <c r="CZ31" i="118"/>
  <c r="CY31" i="118"/>
  <c r="CW31" i="118"/>
  <c r="CV31" i="118"/>
  <c r="CS31" i="118"/>
  <c r="CP31" i="118"/>
  <c r="DO26" i="118"/>
  <c r="DJ26" i="118"/>
  <c r="DI26" i="118"/>
  <c r="DF26" i="118"/>
  <c r="DE26" i="118"/>
  <c r="DC26" i="118"/>
  <c r="DB26" i="118"/>
  <c r="CZ26" i="118"/>
  <c r="CY26" i="118"/>
  <c r="CW26" i="118"/>
  <c r="CV26" i="118"/>
  <c r="CS26" i="118"/>
  <c r="CP26" i="118"/>
  <c r="DO25" i="118"/>
  <c r="DJ25" i="118"/>
  <c r="DI25" i="118"/>
  <c r="DF25" i="118"/>
  <c r="DE25" i="118"/>
  <c r="DC25" i="118"/>
  <c r="DB25" i="118"/>
  <c r="CZ25" i="118"/>
  <c r="CY25" i="118"/>
  <c r="CW25" i="118"/>
  <c r="CV25" i="118"/>
  <c r="CS25" i="118"/>
  <c r="CP25" i="118"/>
  <c r="DO24" i="118"/>
  <c r="DJ24" i="118"/>
  <c r="DI24" i="118"/>
  <c r="DF24" i="118"/>
  <c r="DE24" i="118"/>
  <c r="DC24" i="118"/>
  <c r="DB24" i="118"/>
  <c r="CZ24" i="118"/>
  <c r="CY24" i="118"/>
  <c r="CW24" i="118"/>
  <c r="CV24" i="118"/>
  <c r="CS24" i="118"/>
  <c r="CP24" i="118"/>
  <c r="DO23" i="118"/>
  <c r="DJ23" i="118"/>
  <c r="DI23" i="118"/>
  <c r="DF23" i="118"/>
  <c r="DE23" i="118"/>
  <c r="DC23" i="118"/>
  <c r="DB23" i="118"/>
  <c r="CZ23" i="118"/>
  <c r="CY23" i="118"/>
  <c r="CW23" i="118"/>
  <c r="CV23" i="118"/>
  <c r="CS23" i="118"/>
  <c r="CP23" i="118"/>
  <c r="DO22" i="118"/>
  <c r="DJ22" i="118"/>
  <c r="DI22" i="118"/>
  <c r="DF22" i="118"/>
  <c r="DE22" i="118"/>
  <c r="DC22" i="118"/>
  <c r="DB22" i="118"/>
  <c r="CZ22" i="118"/>
  <c r="CY22" i="118"/>
  <c r="CW22" i="118"/>
  <c r="CV22" i="118"/>
  <c r="CS22" i="118"/>
  <c r="CP22" i="118"/>
  <c r="DO21" i="118"/>
  <c r="DJ21" i="118"/>
  <c r="DI21" i="118"/>
  <c r="DF21" i="118"/>
  <c r="DE21" i="118"/>
  <c r="DC21" i="118"/>
  <c r="DB21" i="118"/>
  <c r="CZ21" i="118"/>
  <c r="CY21" i="118"/>
  <c r="CW21" i="118"/>
  <c r="CV21" i="118"/>
  <c r="CS21" i="118"/>
  <c r="CP21" i="118"/>
  <c r="DO20" i="118"/>
  <c r="DJ20" i="118"/>
  <c r="DI20" i="118"/>
  <c r="DF20" i="118"/>
  <c r="DE20" i="118"/>
  <c r="DC20" i="118"/>
  <c r="DB20" i="118"/>
  <c r="CZ20" i="118"/>
  <c r="CY20" i="118"/>
  <c r="CW20" i="118"/>
  <c r="CV20" i="118"/>
  <c r="CS20" i="118"/>
  <c r="CP20" i="118"/>
  <c r="DO19" i="118"/>
  <c r="DJ19" i="118"/>
  <c r="DI19" i="118"/>
  <c r="DF19" i="118"/>
  <c r="DE19" i="118"/>
  <c r="DC19" i="118"/>
  <c r="DB19" i="118"/>
  <c r="CZ19" i="118"/>
  <c r="CY19" i="118"/>
  <c r="CW19" i="118"/>
  <c r="CV19" i="118"/>
  <c r="CS19" i="118"/>
  <c r="CP19" i="118"/>
  <c r="DO18" i="118"/>
  <c r="DJ18" i="118"/>
  <c r="DI18" i="118"/>
  <c r="DF18" i="118"/>
  <c r="DE18" i="118"/>
  <c r="DC18" i="118"/>
  <c r="DB18" i="118"/>
  <c r="CZ18" i="118"/>
  <c r="CY18" i="118"/>
  <c r="CW18" i="118"/>
  <c r="CV18" i="118"/>
  <c r="CS18" i="118"/>
  <c r="CP18" i="118"/>
  <c r="DO17" i="118"/>
  <c r="DJ17" i="118"/>
  <c r="DI17" i="118"/>
  <c r="DF17" i="118"/>
  <c r="DE17" i="118"/>
  <c r="DC17" i="118"/>
  <c r="DB17" i="118"/>
  <c r="CZ17" i="118"/>
  <c r="CY17" i="118"/>
  <c r="CW17" i="118"/>
  <c r="CV17" i="118"/>
  <c r="CS17" i="118"/>
  <c r="CP17" i="118"/>
  <c r="DO16" i="118"/>
  <c r="CW16" i="118"/>
  <c r="CV16" i="118"/>
  <c r="CS16" i="118"/>
  <c r="CP16" i="118"/>
  <c r="DO15" i="118"/>
  <c r="DJ15" i="118"/>
  <c r="DI15" i="118"/>
  <c r="DF15" i="118"/>
  <c r="DE15" i="118"/>
  <c r="DC15" i="118"/>
  <c r="DB15" i="118"/>
  <c r="CZ15" i="118"/>
  <c r="CY15" i="118"/>
  <c r="CW15" i="118"/>
  <c r="CV15" i="118"/>
  <c r="CS15" i="118"/>
  <c r="CP15" i="118"/>
  <c r="DO14" i="118"/>
  <c r="DJ14" i="118"/>
  <c r="DI14" i="118"/>
  <c r="DF14" i="118"/>
  <c r="DE14" i="118"/>
  <c r="DC14" i="118"/>
  <c r="DB14" i="118"/>
  <c r="CZ14" i="118"/>
  <c r="CY14" i="118"/>
  <c r="CW14" i="118"/>
  <c r="CV14" i="118"/>
  <c r="CS14" i="118"/>
  <c r="CP14" i="118"/>
  <c r="DO13" i="118"/>
  <c r="DJ13" i="118"/>
  <c r="DI13" i="118"/>
  <c r="DF13" i="118"/>
  <c r="DE13" i="118"/>
  <c r="DC13" i="118"/>
  <c r="DB13" i="118"/>
  <c r="CZ13" i="118"/>
  <c r="CY13" i="118"/>
  <c r="CW13" i="118"/>
  <c r="CV13" i="118"/>
  <c r="CS13" i="118"/>
  <c r="CP13" i="118"/>
  <c r="DO12" i="118"/>
  <c r="DJ12" i="118"/>
  <c r="DI12" i="118"/>
  <c r="DF12" i="118"/>
  <c r="DE12" i="118"/>
  <c r="DC12" i="118"/>
  <c r="DB12" i="118"/>
  <c r="CZ12" i="118"/>
  <c r="CY12" i="118"/>
  <c r="CW12" i="118"/>
  <c r="CV12" i="118"/>
  <c r="CS12" i="118"/>
  <c r="CP12" i="118"/>
  <c r="DO11" i="118"/>
  <c r="DJ11" i="118"/>
  <c r="DI11" i="118"/>
  <c r="DF11" i="118"/>
  <c r="DE11" i="118"/>
  <c r="CS11" i="118"/>
  <c r="CP11" i="118"/>
  <c r="DO10" i="118"/>
  <c r="CS10" i="118"/>
  <c r="CP10" i="118"/>
  <c r="DO9" i="118"/>
  <c r="DJ9" i="118"/>
  <c r="DI9" i="118"/>
  <c r="DF9" i="118"/>
  <c r="DE9" i="118"/>
  <c r="DC9" i="118"/>
  <c r="DB9" i="118"/>
  <c r="CZ9" i="118"/>
  <c r="CY9" i="118"/>
  <c r="CW9" i="118"/>
  <c r="CV9" i="118"/>
  <c r="CS9" i="118"/>
  <c r="CP9" i="118"/>
  <c r="DO8" i="118"/>
  <c r="DJ8" i="118"/>
  <c r="DI8" i="118"/>
  <c r="DF8" i="118"/>
  <c r="DE8" i="118"/>
  <c r="DC8" i="118"/>
  <c r="DB8" i="118"/>
  <c r="CZ8" i="118"/>
  <c r="CY8" i="118"/>
  <c r="CW8" i="118"/>
  <c r="CV8" i="118"/>
  <c r="CS8" i="118"/>
  <c r="CP8" i="118"/>
  <c r="DO7" i="118"/>
  <c r="DJ7" i="118"/>
  <c r="DI7" i="118"/>
  <c r="DF7" i="118"/>
  <c r="DE7" i="118"/>
  <c r="DC7" i="118"/>
  <c r="DB7" i="118"/>
  <c r="CZ7" i="118"/>
  <c r="CY7" i="118"/>
  <c r="CW7" i="118"/>
  <c r="CV7" i="118"/>
  <c r="CS7" i="118"/>
  <c r="CP7" i="118"/>
  <c r="DO6" i="118"/>
  <c r="DJ6" i="118"/>
  <c r="DI6" i="118"/>
  <c r="DF6" i="118"/>
  <c r="DE6" i="118"/>
  <c r="DC6" i="118"/>
  <c r="DB6" i="118"/>
  <c r="CZ6" i="118"/>
  <c r="CY6" i="118"/>
  <c r="CW6" i="118"/>
  <c r="CV6" i="118"/>
  <c r="CS6" i="118"/>
  <c r="CP6" i="118"/>
  <c r="DO45" i="117"/>
  <c r="CW45" i="117"/>
  <c r="CV45" i="117"/>
  <c r="CS45" i="117"/>
  <c r="CP45" i="117"/>
  <c r="Z45" i="117"/>
  <c r="CR45" i="117"/>
  <c r="C45" i="117"/>
  <c r="N150" i="117"/>
  <c r="M150" i="117"/>
  <c r="L150" i="117"/>
  <c r="K150" i="117"/>
  <c r="O150" i="117" s="1"/>
  <c r="J150" i="117"/>
  <c r="I150" i="117"/>
  <c r="H150" i="117"/>
  <c r="G150" i="117"/>
  <c r="F150" i="117"/>
  <c r="E150" i="117"/>
  <c r="D150" i="117"/>
  <c r="B150" i="117"/>
  <c r="A150" i="117"/>
  <c r="N149" i="117"/>
  <c r="M149" i="117"/>
  <c r="L149" i="117"/>
  <c r="K149" i="117"/>
  <c r="J149" i="117"/>
  <c r="I149" i="117"/>
  <c r="O149" i="117" s="1"/>
  <c r="H149" i="117"/>
  <c r="G149" i="117"/>
  <c r="F149" i="117"/>
  <c r="E149" i="117"/>
  <c r="D149" i="117"/>
  <c r="B149" i="117"/>
  <c r="A149" i="117"/>
  <c r="T148" i="117"/>
  <c r="DO147" i="117"/>
  <c r="CP147" i="117"/>
  <c r="C147" i="117"/>
  <c r="DO146" i="117"/>
  <c r="CP146" i="117"/>
  <c r="C146" i="117"/>
  <c r="DO145" i="117"/>
  <c r="CP145" i="117"/>
  <c r="C145" i="117"/>
  <c r="DO144" i="117"/>
  <c r="CP144" i="117"/>
  <c r="C144" i="117"/>
  <c r="DO143" i="117"/>
  <c r="CP143" i="117"/>
  <c r="C143" i="117"/>
  <c r="DO142" i="117"/>
  <c r="CP142" i="117"/>
  <c r="C142" i="117"/>
  <c r="DO141" i="117"/>
  <c r="CP141" i="117"/>
  <c r="C141" i="117"/>
  <c r="DO140" i="117"/>
  <c r="CP140" i="117"/>
  <c r="C140" i="117"/>
  <c r="CP139" i="117"/>
  <c r="C139" i="117"/>
  <c r="DO138" i="117"/>
  <c r="CP138" i="117"/>
  <c r="C138" i="117"/>
  <c r="DO137" i="117"/>
  <c r="CP137" i="117"/>
  <c r="C137" i="117"/>
  <c r="DO136" i="117"/>
  <c r="CP136" i="117"/>
  <c r="C136" i="117"/>
  <c r="DO135" i="117"/>
  <c r="DJ135" i="117"/>
  <c r="DI135" i="117"/>
  <c r="DF135" i="117"/>
  <c r="DE135" i="117"/>
  <c r="DC135" i="117"/>
  <c r="DB135" i="117"/>
  <c r="CZ135" i="117"/>
  <c r="CY135" i="117"/>
  <c r="CW135" i="117"/>
  <c r="CV135" i="117"/>
  <c r="CS135" i="117"/>
  <c r="CP135" i="117"/>
  <c r="Z135" i="117"/>
  <c r="C135" i="117" s="1"/>
  <c r="CR135" i="117"/>
  <c r="DO134" i="117"/>
  <c r="DJ134" i="117"/>
  <c r="DI134" i="117"/>
  <c r="DF134" i="117"/>
  <c r="DE134" i="117"/>
  <c r="DC134" i="117"/>
  <c r="DB134" i="117"/>
  <c r="CZ134" i="117"/>
  <c r="CY134" i="117"/>
  <c r="CW134" i="117"/>
  <c r="CV134" i="117"/>
  <c r="CS134" i="117"/>
  <c r="CP134" i="117"/>
  <c r="Z134" i="117"/>
  <c r="CR134" i="117"/>
  <c r="C134" i="117"/>
  <c r="DO133" i="117"/>
  <c r="DJ133" i="117"/>
  <c r="DI133" i="117"/>
  <c r="DF133" i="117"/>
  <c r="DE133" i="117"/>
  <c r="DC133" i="117"/>
  <c r="DB133" i="117"/>
  <c r="CZ133" i="117"/>
  <c r="CY133" i="117"/>
  <c r="CW133" i="117"/>
  <c r="CV133" i="117"/>
  <c r="CS133" i="117"/>
  <c r="CP133" i="117"/>
  <c r="Z133" i="117"/>
  <c r="CR133" i="117"/>
  <c r="C133" i="117"/>
  <c r="DO132" i="117"/>
  <c r="DJ132" i="117"/>
  <c r="DI132" i="117"/>
  <c r="DF132" i="117"/>
  <c r="DE132" i="117"/>
  <c r="DC132" i="117"/>
  <c r="DB132" i="117"/>
  <c r="CZ132" i="117"/>
  <c r="CY132" i="117"/>
  <c r="CW132" i="117"/>
  <c r="CV132" i="117"/>
  <c r="CS132" i="117"/>
  <c r="CP132" i="117"/>
  <c r="Z132" i="117"/>
  <c r="C132" i="117" s="1"/>
  <c r="CR132" i="117"/>
  <c r="DO131" i="117"/>
  <c r="DJ131" i="117"/>
  <c r="DI131" i="117"/>
  <c r="DF131" i="117"/>
  <c r="DE131" i="117"/>
  <c r="DC131" i="117"/>
  <c r="DB131" i="117"/>
  <c r="CZ131" i="117"/>
  <c r="CY131" i="117"/>
  <c r="CW131" i="117"/>
  <c r="CV131" i="117"/>
  <c r="CS131" i="117"/>
  <c r="CP131" i="117"/>
  <c r="Z131" i="117"/>
  <c r="CR131" i="117"/>
  <c r="DO130" i="117"/>
  <c r="DJ130" i="117"/>
  <c r="DI130" i="117"/>
  <c r="DF130" i="117"/>
  <c r="DE130" i="117"/>
  <c r="DC130" i="117"/>
  <c r="DB130" i="117"/>
  <c r="CZ130" i="117"/>
  <c r="CY130" i="117"/>
  <c r="CW130" i="117"/>
  <c r="CV130" i="117"/>
  <c r="CS130" i="117"/>
  <c r="CP130" i="117"/>
  <c r="Z130" i="117"/>
  <c r="CR130" i="117"/>
  <c r="DO129" i="117"/>
  <c r="DJ129" i="117"/>
  <c r="DI129" i="117"/>
  <c r="DF129" i="117"/>
  <c r="DE129" i="117"/>
  <c r="DC129" i="117"/>
  <c r="DB129" i="117"/>
  <c r="CZ129" i="117"/>
  <c r="CY129" i="117"/>
  <c r="CW129" i="117"/>
  <c r="CV129" i="117"/>
  <c r="CS129" i="117"/>
  <c r="CP129" i="117"/>
  <c r="Z129" i="117"/>
  <c r="CR129" i="117" s="1"/>
  <c r="DO128" i="117"/>
  <c r="DJ128" i="117"/>
  <c r="DI128" i="117"/>
  <c r="DF128" i="117"/>
  <c r="DE128" i="117"/>
  <c r="DC128" i="117"/>
  <c r="DB128" i="117"/>
  <c r="CZ128" i="117"/>
  <c r="CY128" i="117"/>
  <c r="CW128" i="117"/>
  <c r="CV128" i="117"/>
  <c r="CS128" i="117"/>
  <c r="CP128" i="117"/>
  <c r="Z128" i="117"/>
  <c r="C128" i="117" s="1"/>
  <c r="CR128" i="117"/>
  <c r="DO127" i="117"/>
  <c r="DJ127" i="117"/>
  <c r="DI127" i="117"/>
  <c r="DF127" i="117"/>
  <c r="DE127" i="117"/>
  <c r="DC127" i="117"/>
  <c r="DB127" i="117"/>
  <c r="CZ127" i="117"/>
  <c r="CY127" i="117"/>
  <c r="CW127" i="117"/>
  <c r="CV127" i="117"/>
  <c r="CS127" i="117"/>
  <c r="CP127" i="117"/>
  <c r="Z127" i="117"/>
  <c r="CR127" i="117"/>
  <c r="DO126" i="117"/>
  <c r="DJ126" i="117"/>
  <c r="DI126" i="117"/>
  <c r="DF126" i="117"/>
  <c r="DE126" i="117"/>
  <c r="DC126" i="117"/>
  <c r="DB126" i="117"/>
  <c r="CZ126" i="117"/>
  <c r="CY126" i="117"/>
  <c r="CW126" i="117"/>
  <c r="CV126" i="117"/>
  <c r="CS126" i="117"/>
  <c r="CP126" i="117"/>
  <c r="Z126" i="117"/>
  <c r="CR126" i="117"/>
  <c r="C126" i="117"/>
  <c r="DO125" i="117"/>
  <c r="CZ125" i="117"/>
  <c r="CY125" i="117"/>
  <c r="CW125" i="117"/>
  <c r="CV125" i="117"/>
  <c r="CS125" i="117"/>
  <c r="CP125" i="117"/>
  <c r="Z125" i="117"/>
  <c r="CR125" i="117" s="1"/>
  <c r="DO124" i="117"/>
  <c r="DJ124" i="117"/>
  <c r="DI124" i="117"/>
  <c r="DF124" i="117"/>
  <c r="DE124" i="117"/>
  <c r="DC124" i="117"/>
  <c r="DB124" i="117"/>
  <c r="CZ124" i="117"/>
  <c r="CY124" i="117"/>
  <c r="CW124" i="117"/>
  <c r="CV124" i="117"/>
  <c r="CS124" i="117"/>
  <c r="CP124" i="117"/>
  <c r="Z124" i="117"/>
  <c r="C124" i="117" s="1"/>
  <c r="CR124" i="117"/>
  <c r="DO123" i="117"/>
  <c r="DJ123" i="117"/>
  <c r="DI123" i="117"/>
  <c r="DF123" i="117"/>
  <c r="DE123" i="117"/>
  <c r="DC123" i="117"/>
  <c r="DB123" i="117"/>
  <c r="CZ123" i="117"/>
  <c r="CY123" i="117"/>
  <c r="CW123" i="117"/>
  <c r="CV123" i="117"/>
  <c r="CS123" i="117"/>
  <c r="CP123" i="117"/>
  <c r="Z123" i="117"/>
  <c r="DO122" i="117"/>
  <c r="DJ122" i="117"/>
  <c r="DI122" i="117"/>
  <c r="DF122" i="117"/>
  <c r="DE122" i="117"/>
  <c r="DC122" i="117"/>
  <c r="DB122" i="117"/>
  <c r="CZ122" i="117"/>
  <c r="CY122" i="117"/>
  <c r="CW122" i="117"/>
  <c r="CV122" i="117"/>
  <c r="CS122" i="117"/>
  <c r="CP122" i="117"/>
  <c r="Z122" i="117"/>
  <c r="CR122" i="117" s="1"/>
  <c r="DO121" i="117"/>
  <c r="DJ121" i="117"/>
  <c r="DI121" i="117"/>
  <c r="DF121" i="117"/>
  <c r="DE121" i="117"/>
  <c r="DC121" i="117"/>
  <c r="DB121" i="117"/>
  <c r="CZ121" i="117"/>
  <c r="CY121" i="117"/>
  <c r="CW121" i="117"/>
  <c r="CV121" i="117"/>
  <c r="CS121" i="117"/>
  <c r="CP121" i="117"/>
  <c r="Z121" i="117"/>
  <c r="DO120" i="117"/>
  <c r="DJ120" i="117"/>
  <c r="DI120" i="117"/>
  <c r="DF120" i="117"/>
  <c r="DE120" i="117"/>
  <c r="DC120" i="117"/>
  <c r="DB120" i="117"/>
  <c r="CZ120" i="117"/>
  <c r="CY120" i="117"/>
  <c r="CW120" i="117"/>
  <c r="CV120" i="117"/>
  <c r="CS120" i="117"/>
  <c r="CP120" i="117"/>
  <c r="Z120" i="117"/>
  <c r="CR120" i="117"/>
  <c r="DO119" i="117"/>
  <c r="DJ119" i="117"/>
  <c r="DI119" i="117"/>
  <c r="DF119" i="117"/>
  <c r="DE119" i="117"/>
  <c r="DC119" i="117"/>
  <c r="DB119" i="117"/>
  <c r="CZ119" i="117"/>
  <c r="CY119" i="117"/>
  <c r="CW119" i="117"/>
  <c r="CV119" i="117"/>
  <c r="CS119" i="117"/>
  <c r="CP119" i="117"/>
  <c r="Z119" i="117"/>
  <c r="CR119" i="117"/>
  <c r="C119" i="117"/>
  <c r="DO118" i="117"/>
  <c r="DJ118" i="117"/>
  <c r="DI118" i="117"/>
  <c r="DF118" i="117"/>
  <c r="DE118" i="117"/>
  <c r="DC118" i="117"/>
  <c r="DB118" i="117"/>
  <c r="CZ118" i="117"/>
  <c r="CY118" i="117"/>
  <c r="CW118" i="117"/>
  <c r="CV118" i="117"/>
  <c r="CS118" i="117"/>
  <c r="CP118" i="117"/>
  <c r="Z118" i="117"/>
  <c r="DO117" i="117"/>
  <c r="DJ117" i="117"/>
  <c r="DI117" i="117"/>
  <c r="DF117" i="117"/>
  <c r="DE117" i="117"/>
  <c r="DC117" i="117"/>
  <c r="DB117" i="117"/>
  <c r="CZ117" i="117"/>
  <c r="CY117" i="117"/>
  <c r="CW117" i="117"/>
  <c r="CV117" i="117"/>
  <c r="CS117" i="117"/>
  <c r="CP117" i="117"/>
  <c r="Z117" i="117"/>
  <c r="CR117" i="117"/>
  <c r="DO116" i="117"/>
  <c r="DJ116" i="117"/>
  <c r="DI116" i="117"/>
  <c r="DF116" i="117"/>
  <c r="DE116" i="117"/>
  <c r="DC116" i="117"/>
  <c r="DB116" i="117"/>
  <c r="CZ116" i="117"/>
  <c r="CY116" i="117"/>
  <c r="CW116" i="117"/>
  <c r="CV116" i="117"/>
  <c r="CS116" i="117"/>
  <c r="CP116" i="117"/>
  <c r="Z116" i="117"/>
  <c r="CR116" i="117"/>
  <c r="DO115" i="117"/>
  <c r="DJ115" i="117"/>
  <c r="DI115" i="117"/>
  <c r="DF115" i="117"/>
  <c r="DE115" i="117"/>
  <c r="DC115" i="117"/>
  <c r="DB115" i="117"/>
  <c r="CZ115" i="117"/>
  <c r="CY115" i="117"/>
  <c r="CW115" i="117"/>
  <c r="CV115" i="117"/>
  <c r="CS115" i="117"/>
  <c r="CP115" i="117"/>
  <c r="Z115" i="117"/>
  <c r="DO114" i="117"/>
  <c r="DJ114" i="117"/>
  <c r="DI114" i="117"/>
  <c r="DF114" i="117"/>
  <c r="DE114" i="117"/>
  <c r="DC114" i="117"/>
  <c r="DB114" i="117"/>
  <c r="CZ114" i="117"/>
  <c r="CY114" i="117"/>
  <c r="CW114" i="117"/>
  <c r="CV114" i="117"/>
  <c r="CS114" i="117"/>
  <c r="CP114" i="117"/>
  <c r="Z114" i="117"/>
  <c r="CR114" i="117" s="1"/>
  <c r="DO113" i="117"/>
  <c r="DJ113" i="117"/>
  <c r="DI113" i="117"/>
  <c r="DF113" i="117"/>
  <c r="DE113" i="117"/>
  <c r="DC113" i="117"/>
  <c r="DB113" i="117"/>
  <c r="CW113" i="117"/>
  <c r="CV113" i="117"/>
  <c r="CS113" i="117"/>
  <c r="CP113" i="117"/>
  <c r="Z113" i="117"/>
  <c r="CR113" i="117" s="1"/>
  <c r="DO112" i="117"/>
  <c r="DJ112" i="117"/>
  <c r="DI112" i="117"/>
  <c r="DF112" i="117"/>
  <c r="DE112" i="117"/>
  <c r="DC112" i="117"/>
  <c r="DB112" i="117"/>
  <c r="CZ112" i="117"/>
  <c r="CY112" i="117"/>
  <c r="CW112" i="117"/>
  <c r="CV112" i="117"/>
  <c r="CS112" i="117"/>
  <c r="CP112" i="117"/>
  <c r="Z112" i="117"/>
  <c r="CR112" i="117"/>
  <c r="DO111" i="117"/>
  <c r="DJ111" i="117"/>
  <c r="DI111" i="117"/>
  <c r="DF111" i="117"/>
  <c r="DE111" i="117"/>
  <c r="DC111" i="117"/>
  <c r="DB111" i="117"/>
  <c r="CZ111" i="117"/>
  <c r="CY111" i="117"/>
  <c r="CW111" i="117"/>
  <c r="CV111" i="117"/>
  <c r="CS111" i="117"/>
  <c r="CP111" i="117"/>
  <c r="Z111" i="117"/>
  <c r="CR111" i="117"/>
  <c r="C111" i="117"/>
  <c r="DO110" i="117"/>
  <c r="DJ110" i="117"/>
  <c r="DI110" i="117"/>
  <c r="DF110" i="117"/>
  <c r="DE110" i="117"/>
  <c r="DC110" i="117"/>
  <c r="DB110" i="117"/>
  <c r="CZ110" i="117"/>
  <c r="CY110" i="117"/>
  <c r="CW110" i="117"/>
  <c r="CV110" i="117"/>
  <c r="CS110" i="117"/>
  <c r="CP110" i="117"/>
  <c r="Z110" i="117"/>
  <c r="CR110" i="117"/>
  <c r="C110" i="117"/>
  <c r="DO109" i="117"/>
  <c r="DJ109" i="117"/>
  <c r="DI109" i="117"/>
  <c r="DF109" i="117"/>
  <c r="DE109" i="117"/>
  <c r="DC109" i="117"/>
  <c r="DB109" i="117"/>
  <c r="CZ109" i="117"/>
  <c r="CY109" i="117"/>
  <c r="CW109" i="117"/>
  <c r="CV109" i="117"/>
  <c r="CS109" i="117"/>
  <c r="CP109" i="117"/>
  <c r="Z109" i="117"/>
  <c r="CR109" i="117"/>
  <c r="C109" i="117"/>
  <c r="DO108" i="117"/>
  <c r="CW108" i="117"/>
  <c r="CV108" i="117"/>
  <c r="CS108" i="117"/>
  <c r="CP108" i="117"/>
  <c r="Z108" i="117"/>
  <c r="CR108" i="117"/>
  <c r="DO107" i="117"/>
  <c r="CW107" i="117"/>
  <c r="CV107" i="117"/>
  <c r="CS107" i="117"/>
  <c r="CP107" i="117"/>
  <c r="Z107" i="117"/>
  <c r="CR107" i="117" s="1"/>
  <c r="DO106" i="117"/>
  <c r="DJ106" i="117"/>
  <c r="DI106" i="117"/>
  <c r="CZ106" i="117"/>
  <c r="CY106" i="117"/>
  <c r="CW106" i="117"/>
  <c r="CV106" i="117"/>
  <c r="CS106" i="117"/>
  <c r="CP106" i="117"/>
  <c r="Z106" i="117"/>
  <c r="CR106" i="117" s="1"/>
  <c r="DO105" i="117"/>
  <c r="DJ105" i="117"/>
  <c r="DI105" i="117"/>
  <c r="CZ105" i="117"/>
  <c r="CY105" i="117"/>
  <c r="CW105" i="117"/>
  <c r="CV105" i="117"/>
  <c r="CS105" i="117"/>
  <c r="CP105" i="117"/>
  <c r="Z105" i="117"/>
  <c r="DO104" i="117"/>
  <c r="DJ104" i="117"/>
  <c r="DI104" i="117"/>
  <c r="DF104" i="117"/>
  <c r="DE104" i="117"/>
  <c r="DC104" i="117"/>
  <c r="DB104" i="117"/>
  <c r="CZ104" i="117"/>
  <c r="CY104" i="117"/>
  <c r="CW104" i="117"/>
  <c r="CV104" i="117"/>
  <c r="CS104" i="117"/>
  <c r="CP104" i="117"/>
  <c r="Z104" i="117"/>
  <c r="C104" i="117"/>
  <c r="DO103" i="117"/>
  <c r="CW103" i="117"/>
  <c r="CV103" i="117"/>
  <c r="CS103" i="117"/>
  <c r="CP103" i="117"/>
  <c r="Z103" i="117"/>
  <c r="CR103" i="117" s="1"/>
  <c r="DO102" i="117"/>
  <c r="DJ102" i="117"/>
  <c r="DI102" i="117"/>
  <c r="DF102" i="117"/>
  <c r="DE102" i="117"/>
  <c r="DC102" i="117"/>
  <c r="DB102" i="117"/>
  <c r="CW102" i="117"/>
  <c r="CV102" i="117"/>
  <c r="CS102" i="117"/>
  <c r="CP102" i="117"/>
  <c r="Z102" i="117"/>
  <c r="CR102" i="117" s="1"/>
  <c r="DO101" i="117"/>
  <c r="DJ101" i="117"/>
  <c r="DI101" i="117"/>
  <c r="DF101" i="117"/>
  <c r="DE101" i="117"/>
  <c r="DC101" i="117"/>
  <c r="DB101" i="117"/>
  <c r="CZ101" i="117"/>
  <c r="CY101" i="117"/>
  <c r="CW101" i="117"/>
  <c r="CV101" i="117"/>
  <c r="CS101" i="117"/>
  <c r="CP101" i="117"/>
  <c r="Z101" i="117"/>
  <c r="CR101" i="117"/>
  <c r="DO100" i="117"/>
  <c r="DJ100" i="117"/>
  <c r="DI100" i="117"/>
  <c r="DF100" i="117"/>
  <c r="DE100" i="117"/>
  <c r="DC100" i="117"/>
  <c r="DB100" i="117"/>
  <c r="CZ100" i="117"/>
  <c r="CY100" i="117"/>
  <c r="CW100" i="117"/>
  <c r="CV100" i="117"/>
  <c r="CS100" i="117"/>
  <c r="CP100" i="117"/>
  <c r="Z100" i="117"/>
  <c r="DO99" i="117"/>
  <c r="CW99" i="117"/>
  <c r="CV99" i="117"/>
  <c r="CS99" i="117"/>
  <c r="CP99" i="117"/>
  <c r="Z99" i="117"/>
  <c r="CR99" i="117" s="1"/>
  <c r="DO98" i="117"/>
  <c r="CW98" i="117"/>
  <c r="CV98" i="117"/>
  <c r="CS98" i="117"/>
  <c r="CP98" i="117"/>
  <c r="Z98" i="117"/>
  <c r="C98" i="117" s="1"/>
  <c r="CR98" i="117"/>
  <c r="DO97" i="117"/>
  <c r="DJ97" i="117"/>
  <c r="DI97" i="117"/>
  <c r="DF97" i="117"/>
  <c r="DE97" i="117"/>
  <c r="DC97" i="117"/>
  <c r="DB97" i="117"/>
  <c r="CZ97" i="117"/>
  <c r="CY97" i="117"/>
  <c r="CW97" i="117"/>
  <c r="CV97" i="117"/>
  <c r="CS97" i="117"/>
  <c r="CP97" i="117"/>
  <c r="Z97" i="117"/>
  <c r="CR97" i="117"/>
  <c r="DO96" i="117"/>
  <c r="DJ96" i="117"/>
  <c r="DI96" i="117"/>
  <c r="DF96" i="117"/>
  <c r="DE96" i="117"/>
  <c r="DC96" i="117"/>
  <c r="DB96" i="117"/>
  <c r="CZ96" i="117"/>
  <c r="CY96" i="117"/>
  <c r="CW96" i="117"/>
  <c r="CV96" i="117"/>
  <c r="CS96" i="117"/>
  <c r="CP96" i="117"/>
  <c r="Z96" i="117"/>
  <c r="DO95" i="117"/>
  <c r="DJ95" i="117"/>
  <c r="DI95" i="117"/>
  <c r="DF95" i="117"/>
  <c r="DE95" i="117"/>
  <c r="DC95" i="117"/>
  <c r="DB95" i="117"/>
  <c r="CZ95" i="117"/>
  <c r="CY95" i="117"/>
  <c r="CW95" i="117"/>
  <c r="CV95" i="117"/>
  <c r="CS95" i="117"/>
  <c r="CP95" i="117"/>
  <c r="Z95" i="117"/>
  <c r="CR95" i="117"/>
  <c r="DO94" i="117"/>
  <c r="DJ94" i="117"/>
  <c r="DI94" i="117"/>
  <c r="DF94" i="117"/>
  <c r="DE94" i="117"/>
  <c r="DC94" i="117"/>
  <c r="DB94" i="117"/>
  <c r="CZ94" i="117"/>
  <c r="CY94" i="117"/>
  <c r="CW94" i="117"/>
  <c r="CV94" i="117"/>
  <c r="CS94" i="117"/>
  <c r="CP94" i="117"/>
  <c r="Z94" i="117"/>
  <c r="DO93" i="117"/>
  <c r="DJ93" i="117"/>
  <c r="DI93" i="117"/>
  <c r="DF93" i="117"/>
  <c r="DE93" i="117"/>
  <c r="DC93" i="117"/>
  <c r="DB93" i="117"/>
  <c r="CZ93" i="117"/>
  <c r="CY93" i="117"/>
  <c r="CW93" i="117"/>
  <c r="CV93" i="117"/>
  <c r="CS93" i="117"/>
  <c r="CP93" i="117"/>
  <c r="Z93" i="117"/>
  <c r="CR93" i="117"/>
  <c r="DO92" i="117"/>
  <c r="DJ92" i="117"/>
  <c r="DI92" i="117"/>
  <c r="DF92" i="117"/>
  <c r="DE92" i="117"/>
  <c r="DC92" i="117"/>
  <c r="DB92" i="117"/>
  <c r="CZ92" i="117"/>
  <c r="CY92" i="117"/>
  <c r="CW92" i="117"/>
  <c r="CV92" i="117"/>
  <c r="CS92" i="117"/>
  <c r="CP92" i="117"/>
  <c r="Z92" i="117"/>
  <c r="CR92" i="117" s="1"/>
  <c r="DO91" i="117"/>
  <c r="DJ91" i="117"/>
  <c r="DI91" i="117"/>
  <c r="DF91" i="117"/>
  <c r="DE91" i="117"/>
  <c r="DC91" i="117"/>
  <c r="DB91" i="117"/>
  <c r="CZ91" i="117"/>
  <c r="CY91" i="117"/>
  <c r="CW91" i="117"/>
  <c r="CV91" i="117"/>
  <c r="CS91" i="117"/>
  <c r="CP91" i="117"/>
  <c r="Z91" i="117"/>
  <c r="CR91" i="117"/>
  <c r="C91" i="117"/>
  <c r="DO90" i="117"/>
  <c r="DJ90" i="117"/>
  <c r="DI90" i="117"/>
  <c r="DF90" i="117"/>
  <c r="DE90" i="117"/>
  <c r="DC90" i="117"/>
  <c r="DB90" i="117"/>
  <c r="CZ90" i="117"/>
  <c r="CY90" i="117"/>
  <c r="CW90" i="117"/>
  <c r="CV90" i="117"/>
  <c r="CS90" i="117"/>
  <c r="CP90" i="117"/>
  <c r="Z90" i="117"/>
  <c r="DO89" i="117"/>
  <c r="DJ89" i="117"/>
  <c r="DI89" i="117"/>
  <c r="DF89" i="117"/>
  <c r="DE89" i="117"/>
  <c r="DC89" i="117"/>
  <c r="DB89" i="117"/>
  <c r="CZ89" i="117"/>
  <c r="CY89" i="117"/>
  <c r="CW89" i="117"/>
  <c r="CV89" i="117"/>
  <c r="CS89" i="117"/>
  <c r="CP89" i="117"/>
  <c r="Z89" i="117"/>
  <c r="CR89" i="117"/>
  <c r="DO88" i="117"/>
  <c r="DJ88" i="117"/>
  <c r="DI88" i="117"/>
  <c r="DF88" i="117"/>
  <c r="DE88" i="117"/>
  <c r="DC88" i="117"/>
  <c r="DB88" i="117"/>
  <c r="CZ88" i="117"/>
  <c r="CY88" i="117"/>
  <c r="CW88" i="117"/>
  <c r="CV88" i="117"/>
  <c r="CS88" i="117"/>
  <c r="CP88" i="117"/>
  <c r="Z88" i="117"/>
  <c r="CR88" i="117" s="1"/>
  <c r="DO87" i="117"/>
  <c r="DJ87" i="117"/>
  <c r="DI87" i="117"/>
  <c r="DF87" i="117"/>
  <c r="DE87" i="117"/>
  <c r="DC87" i="117"/>
  <c r="DB87" i="117"/>
  <c r="CZ87" i="117"/>
  <c r="CY87" i="117"/>
  <c r="CW87" i="117"/>
  <c r="CV87" i="117"/>
  <c r="CS87" i="117"/>
  <c r="CP87" i="117"/>
  <c r="Z87" i="117"/>
  <c r="CR87" i="117"/>
  <c r="DO86" i="117"/>
  <c r="DJ86" i="117"/>
  <c r="DI86" i="117"/>
  <c r="DF86" i="117"/>
  <c r="DE86" i="117"/>
  <c r="DC86" i="117"/>
  <c r="DB86" i="117"/>
  <c r="CZ86" i="117"/>
  <c r="CY86" i="117"/>
  <c r="CW86" i="117"/>
  <c r="CV86" i="117"/>
  <c r="CS86" i="117"/>
  <c r="CP86" i="117"/>
  <c r="Z86" i="117"/>
  <c r="CR86" i="117"/>
  <c r="DO85" i="117"/>
  <c r="DJ85" i="117"/>
  <c r="DI85" i="117"/>
  <c r="DF85" i="117"/>
  <c r="DE85" i="117"/>
  <c r="DC85" i="117"/>
  <c r="DB85" i="117"/>
  <c r="CZ85" i="117"/>
  <c r="CY85" i="117"/>
  <c r="CW85" i="117"/>
  <c r="CV85" i="117"/>
  <c r="CS85" i="117"/>
  <c r="CP85" i="117"/>
  <c r="Z85" i="117"/>
  <c r="CR85" i="117" s="1"/>
  <c r="DO84" i="117"/>
  <c r="DJ84" i="117"/>
  <c r="DI84" i="117"/>
  <c r="DF84" i="117"/>
  <c r="DE84" i="117"/>
  <c r="DC84" i="117"/>
  <c r="DB84" i="117"/>
  <c r="CZ84" i="117"/>
  <c r="CY84" i="117"/>
  <c r="CW84" i="117"/>
  <c r="CV84" i="117"/>
  <c r="CS84" i="117"/>
  <c r="CP84" i="117"/>
  <c r="Z84" i="117"/>
  <c r="CR84" i="117"/>
  <c r="DO83" i="117"/>
  <c r="DJ83" i="117"/>
  <c r="DI83" i="117"/>
  <c r="DF83" i="117"/>
  <c r="DE83" i="117"/>
  <c r="DC83" i="117"/>
  <c r="DB83" i="117"/>
  <c r="CZ83" i="117"/>
  <c r="CY83" i="117"/>
  <c r="CW83" i="117"/>
  <c r="CV83" i="117"/>
  <c r="CS83" i="117"/>
  <c r="CP83" i="117"/>
  <c r="Z83" i="117"/>
  <c r="DO82" i="117"/>
  <c r="DJ82" i="117"/>
  <c r="DI82" i="117"/>
  <c r="DF82" i="117"/>
  <c r="DE82" i="117"/>
  <c r="DC82" i="117"/>
  <c r="DB82" i="117"/>
  <c r="CZ82" i="117"/>
  <c r="CY82" i="117"/>
  <c r="CW82" i="117"/>
  <c r="CV82" i="117"/>
  <c r="CS82" i="117"/>
  <c r="CP82" i="117"/>
  <c r="Z82" i="117"/>
  <c r="CR82" i="117" s="1"/>
  <c r="DO81" i="117"/>
  <c r="DJ81" i="117"/>
  <c r="DI81" i="117"/>
  <c r="DF81" i="117"/>
  <c r="DE81" i="117"/>
  <c r="DC81" i="117"/>
  <c r="DB81" i="117"/>
  <c r="CZ81" i="117"/>
  <c r="CY81" i="117"/>
  <c r="CW81" i="117"/>
  <c r="CV81" i="117"/>
  <c r="CS81" i="117"/>
  <c r="CP81" i="117"/>
  <c r="Z81" i="117"/>
  <c r="CR81" i="117"/>
  <c r="DO80" i="117"/>
  <c r="DJ80" i="117"/>
  <c r="DI80" i="117"/>
  <c r="DF80" i="117"/>
  <c r="DE80" i="117"/>
  <c r="DC80" i="117"/>
  <c r="DB80" i="117"/>
  <c r="CZ80" i="117"/>
  <c r="CY80" i="117"/>
  <c r="CW80" i="117"/>
  <c r="CV80" i="117"/>
  <c r="CS80" i="117"/>
  <c r="CP80" i="117"/>
  <c r="Z80" i="117"/>
  <c r="CR80" i="117"/>
  <c r="DO79" i="117"/>
  <c r="DJ79" i="117"/>
  <c r="DI79" i="117"/>
  <c r="DF79" i="117"/>
  <c r="DE79" i="117"/>
  <c r="DC79" i="117"/>
  <c r="DB79" i="117"/>
  <c r="CZ79" i="117"/>
  <c r="CY79" i="117"/>
  <c r="CW79" i="117"/>
  <c r="CV79" i="117"/>
  <c r="CS79" i="117"/>
  <c r="CP79" i="117"/>
  <c r="Z79" i="117"/>
  <c r="CR79" i="117"/>
  <c r="DO78" i="117"/>
  <c r="DJ78" i="117"/>
  <c r="DI78" i="117"/>
  <c r="DF78" i="117"/>
  <c r="DE78" i="117"/>
  <c r="DC78" i="117"/>
  <c r="DB78" i="117"/>
  <c r="CZ78" i="117"/>
  <c r="CY78" i="117"/>
  <c r="CW78" i="117"/>
  <c r="CV78" i="117"/>
  <c r="CS78" i="117"/>
  <c r="CP78" i="117"/>
  <c r="Z78" i="117"/>
  <c r="DO77" i="117"/>
  <c r="DJ77" i="117"/>
  <c r="DI77" i="117"/>
  <c r="DF77" i="117"/>
  <c r="DE77" i="117"/>
  <c r="DC77" i="117"/>
  <c r="DB77" i="117"/>
  <c r="CZ77" i="117"/>
  <c r="CY77" i="117"/>
  <c r="CW77" i="117"/>
  <c r="CV77" i="117"/>
  <c r="CS77" i="117"/>
  <c r="CP77" i="117"/>
  <c r="Z77" i="117"/>
  <c r="CR77" i="117" s="1"/>
  <c r="DO76" i="117"/>
  <c r="DJ76" i="117"/>
  <c r="DI76" i="117"/>
  <c r="DF76" i="117"/>
  <c r="DE76" i="117"/>
  <c r="DC76" i="117"/>
  <c r="DB76" i="117"/>
  <c r="CZ76" i="117"/>
  <c r="CY76" i="117"/>
  <c r="CW76" i="117"/>
  <c r="CV76" i="117"/>
  <c r="CS76" i="117"/>
  <c r="CP76" i="117"/>
  <c r="Z76" i="117"/>
  <c r="CR76" i="117"/>
  <c r="DO75" i="117"/>
  <c r="CW75" i="117"/>
  <c r="CV75" i="117"/>
  <c r="CS75" i="117"/>
  <c r="CP75" i="117"/>
  <c r="Z75" i="117"/>
  <c r="DO74" i="117"/>
  <c r="CW74" i="117"/>
  <c r="CV74" i="117"/>
  <c r="CS74" i="117"/>
  <c r="CP74" i="117"/>
  <c r="Z74" i="117"/>
  <c r="DO73" i="117"/>
  <c r="CW73" i="117"/>
  <c r="CV73" i="117"/>
  <c r="CS73" i="117"/>
  <c r="CP73" i="117"/>
  <c r="Z73" i="117"/>
  <c r="CR73" i="117" s="1"/>
  <c r="DO72" i="117"/>
  <c r="CW72" i="117"/>
  <c r="CV72" i="117"/>
  <c r="CS72" i="117"/>
  <c r="CP72" i="117"/>
  <c r="Z72" i="117"/>
  <c r="CR72" i="117"/>
  <c r="DO71" i="117"/>
  <c r="CZ71" i="117"/>
  <c r="CY71" i="117"/>
  <c r="CW71" i="117"/>
  <c r="CV71" i="117"/>
  <c r="CS71" i="117"/>
  <c r="CP71" i="117"/>
  <c r="Z71" i="117"/>
  <c r="DO70" i="117"/>
  <c r="CW70" i="117"/>
  <c r="CV70" i="117"/>
  <c r="CS70" i="117"/>
  <c r="CP70" i="117"/>
  <c r="Z70" i="117"/>
  <c r="C70" i="117" s="1"/>
  <c r="DO69" i="117"/>
  <c r="CW69" i="117"/>
  <c r="CV69" i="117"/>
  <c r="CS69" i="117"/>
  <c r="CP69" i="117"/>
  <c r="Z69" i="117"/>
  <c r="C69" i="117" s="1"/>
  <c r="CR69" i="117"/>
  <c r="DO68" i="117"/>
  <c r="CZ68" i="117"/>
  <c r="CY68" i="117"/>
  <c r="CW68" i="117"/>
  <c r="CV68" i="117"/>
  <c r="CS68" i="117"/>
  <c r="CP68" i="117"/>
  <c r="Z68" i="117"/>
  <c r="DO67" i="117"/>
  <c r="CZ67" i="117"/>
  <c r="CY67" i="117"/>
  <c r="CW67" i="117"/>
  <c r="CV67" i="117"/>
  <c r="CS67" i="117"/>
  <c r="CP67" i="117"/>
  <c r="Z67" i="117"/>
  <c r="C67" i="117"/>
  <c r="DO66" i="117"/>
  <c r="CZ66" i="117"/>
  <c r="CY66" i="117"/>
  <c r="CW66" i="117"/>
  <c r="CV66" i="117"/>
  <c r="CS66" i="117"/>
  <c r="CP66" i="117"/>
  <c r="Z66" i="117"/>
  <c r="C66" i="117" s="1"/>
  <c r="CR66" i="117"/>
  <c r="DO65" i="117"/>
  <c r="CZ65" i="117"/>
  <c r="CY65" i="117"/>
  <c r="CW65" i="117"/>
  <c r="CV65" i="117"/>
  <c r="CS65" i="117"/>
  <c r="CP65" i="117"/>
  <c r="Z65" i="117"/>
  <c r="C65" i="117"/>
  <c r="DO64" i="117"/>
  <c r="CW64" i="117"/>
  <c r="CV64" i="117"/>
  <c r="CS64" i="117"/>
  <c r="CP64" i="117"/>
  <c r="Z64" i="117"/>
  <c r="C64" i="117" s="1"/>
  <c r="DO63" i="117"/>
  <c r="DJ63" i="117"/>
  <c r="DI63" i="117"/>
  <c r="DF63" i="117"/>
  <c r="DE63" i="117"/>
  <c r="DC63" i="117"/>
  <c r="DB63" i="117"/>
  <c r="CW63" i="117"/>
  <c r="CV63" i="117"/>
  <c r="CS63" i="117"/>
  <c r="CP63" i="117"/>
  <c r="Z63" i="117"/>
  <c r="CR63" i="117" s="1"/>
  <c r="DO62" i="117"/>
  <c r="DJ62" i="117"/>
  <c r="DI62" i="117"/>
  <c r="DF62" i="117"/>
  <c r="DE62" i="117"/>
  <c r="DC62" i="117"/>
  <c r="DB62" i="117"/>
  <c r="CZ62" i="117"/>
  <c r="CY62" i="117"/>
  <c r="CW62" i="117"/>
  <c r="CV62" i="117"/>
  <c r="CS62" i="117"/>
  <c r="CP62" i="117"/>
  <c r="Z62" i="117"/>
  <c r="C62" i="117" s="1"/>
  <c r="CR62" i="117"/>
  <c r="DO61" i="117"/>
  <c r="DJ61" i="117"/>
  <c r="DI61" i="117"/>
  <c r="DF61" i="117"/>
  <c r="DE61" i="117"/>
  <c r="DC61" i="117"/>
  <c r="DB61" i="117"/>
  <c r="CZ61" i="117"/>
  <c r="CY61" i="117"/>
  <c r="CW61" i="117"/>
  <c r="CV61" i="117"/>
  <c r="CS61" i="117"/>
  <c r="CP61" i="117"/>
  <c r="Z61" i="117"/>
  <c r="DO60" i="117"/>
  <c r="CW60" i="117"/>
  <c r="CV60" i="117"/>
  <c r="CS60" i="117"/>
  <c r="CP60" i="117"/>
  <c r="Z60" i="117"/>
  <c r="CR60" i="117" s="1"/>
  <c r="DO59" i="117"/>
  <c r="CZ59" i="117"/>
  <c r="CY59" i="117"/>
  <c r="CW59" i="117"/>
  <c r="CV59" i="117"/>
  <c r="CS59" i="117"/>
  <c r="CP59" i="117"/>
  <c r="Z59" i="117"/>
  <c r="C59" i="117" s="1"/>
  <c r="DO58" i="117"/>
  <c r="DJ58" i="117"/>
  <c r="DI58" i="117"/>
  <c r="DF58" i="117"/>
  <c r="DE58" i="117"/>
  <c r="DC58" i="117"/>
  <c r="DB58" i="117"/>
  <c r="CZ58" i="117"/>
  <c r="CY58" i="117"/>
  <c r="CW58" i="117"/>
  <c r="CV58" i="117"/>
  <c r="CS58" i="117"/>
  <c r="CP58" i="117"/>
  <c r="Z58" i="117"/>
  <c r="CR58" i="117"/>
  <c r="DO57" i="117"/>
  <c r="DJ57" i="117"/>
  <c r="DI57" i="117"/>
  <c r="DF57" i="117"/>
  <c r="DE57" i="117"/>
  <c r="DC57" i="117"/>
  <c r="DB57" i="117"/>
  <c r="CZ57" i="117"/>
  <c r="CY57" i="117"/>
  <c r="CW57" i="117"/>
  <c r="CV57" i="117"/>
  <c r="CS57" i="117"/>
  <c r="CP57" i="117"/>
  <c r="Z57" i="117"/>
  <c r="DO56" i="117"/>
  <c r="CZ56" i="117"/>
  <c r="CY56" i="117"/>
  <c r="CW56" i="117"/>
  <c r="CV56" i="117"/>
  <c r="CS56" i="117"/>
  <c r="CP56" i="117"/>
  <c r="Z56" i="117"/>
  <c r="CR56" i="117" s="1"/>
  <c r="DO55" i="117"/>
  <c r="DJ55" i="117"/>
  <c r="DI55" i="117"/>
  <c r="DF55" i="117"/>
  <c r="DE55" i="117"/>
  <c r="DC55" i="117"/>
  <c r="DB55" i="117"/>
  <c r="CZ55" i="117"/>
  <c r="CY55" i="117"/>
  <c r="CW55" i="117"/>
  <c r="CV55" i="117"/>
  <c r="CS55" i="117"/>
  <c r="CP55" i="117"/>
  <c r="Z55" i="117"/>
  <c r="CR55" i="117"/>
  <c r="DO54" i="117"/>
  <c r="DJ54" i="117"/>
  <c r="DI54" i="117"/>
  <c r="DF54" i="117"/>
  <c r="DE54" i="117"/>
  <c r="DC54" i="117"/>
  <c r="DB54" i="117"/>
  <c r="CZ54" i="117"/>
  <c r="CY54" i="117"/>
  <c r="CW54" i="117"/>
  <c r="CV54" i="117"/>
  <c r="CS54" i="117"/>
  <c r="CP54" i="117"/>
  <c r="Z54" i="117"/>
  <c r="DO53" i="117"/>
  <c r="CZ53" i="117"/>
  <c r="CY53" i="117"/>
  <c r="CW53" i="117"/>
  <c r="CV53" i="117"/>
  <c r="CS53" i="117"/>
  <c r="CP53" i="117"/>
  <c r="Z53" i="117"/>
  <c r="DO52" i="117"/>
  <c r="DJ52" i="117"/>
  <c r="DI52" i="117"/>
  <c r="DF52" i="117"/>
  <c r="DE52" i="117"/>
  <c r="DC52" i="117"/>
  <c r="DB52" i="117"/>
  <c r="CZ52" i="117"/>
  <c r="CY52" i="117"/>
  <c r="CW52" i="117"/>
  <c r="CV52" i="117"/>
  <c r="CS52" i="117"/>
  <c r="CP52" i="117"/>
  <c r="Z52" i="117"/>
  <c r="C52" i="117" s="1"/>
  <c r="CR52" i="117"/>
  <c r="DO51" i="117"/>
  <c r="DJ51" i="117"/>
  <c r="DI51" i="117"/>
  <c r="DF51" i="117"/>
  <c r="DE51" i="117"/>
  <c r="DC51" i="117"/>
  <c r="DB51" i="117"/>
  <c r="CZ51" i="117"/>
  <c r="CY51" i="117"/>
  <c r="CW51" i="117"/>
  <c r="CV51" i="117"/>
  <c r="CS51" i="117"/>
  <c r="CP51" i="117"/>
  <c r="Z51" i="117"/>
  <c r="CR51" i="117"/>
  <c r="DO50" i="117"/>
  <c r="CW50" i="117"/>
  <c r="CV50" i="117"/>
  <c r="CS50" i="117"/>
  <c r="CP50" i="117"/>
  <c r="Z50" i="117"/>
  <c r="DO49" i="117"/>
  <c r="CW49" i="117"/>
  <c r="CV49" i="117"/>
  <c r="CS49" i="117"/>
  <c r="CP49" i="117"/>
  <c r="Z49" i="117"/>
  <c r="CR49" i="117" s="1"/>
  <c r="DO48" i="117"/>
  <c r="DJ48" i="117"/>
  <c r="DI48" i="117"/>
  <c r="DF48" i="117"/>
  <c r="DE48" i="117"/>
  <c r="DC48" i="117"/>
  <c r="DB48" i="117"/>
  <c r="CZ48" i="117"/>
  <c r="CY48" i="117"/>
  <c r="CW48" i="117"/>
  <c r="CV48" i="117"/>
  <c r="CS48" i="117"/>
  <c r="CP48" i="117"/>
  <c r="Z48" i="117"/>
  <c r="CR48" i="117"/>
  <c r="C48" i="117"/>
  <c r="DO47" i="117"/>
  <c r="DJ47" i="117"/>
  <c r="DI47" i="117"/>
  <c r="DF47" i="117"/>
  <c r="DE47" i="117"/>
  <c r="DC47" i="117"/>
  <c r="DB47" i="117"/>
  <c r="CZ47" i="117"/>
  <c r="CY47" i="117"/>
  <c r="CS47" i="117"/>
  <c r="CP47" i="117"/>
  <c r="Z47" i="117"/>
  <c r="DO46" i="117"/>
  <c r="DJ46" i="117"/>
  <c r="DI46" i="117"/>
  <c r="DF46" i="117"/>
  <c r="DE46" i="117"/>
  <c r="DC46" i="117"/>
  <c r="DB46" i="117"/>
  <c r="CZ46" i="117"/>
  <c r="CY46" i="117"/>
  <c r="CW46" i="117"/>
  <c r="CV46" i="117"/>
  <c r="CS46" i="117"/>
  <c r="CP46" i="117"/>
  <c r="Z46" i="117"/>
  <c r="CR46" i="117"/>
  <c r="DO44" i="117"/>
  <c r="DJ44" i="117"/>
  <c r="DI44" i="117"/>
  <c r="DF44" i="117"/>
  <c r="DE44" i="117"/>
  <c r="DC44" i="117"/>
  <c r="DB44" i="117"/>
  <c r="CZ44" i="117"/>
  <c r="CY44" i="117"/>
  <c r="CW44" i="117"/>
  <c r="CV44" i="117"/>
  <c r="CS44" i="117"/>
  <c r="CP44" i="117"/>
  <c r="Z44" i="117"/>
  <c r="CR44" i="117"/>
  <c r="DO43" i="117"/>
  <c r="DJ43" i="117"/>
  <c r="DI43" i="117"/>
  <c r="DF43" i="117"/>
  <c r="DE43" i="117"/>
  <c r="DC43" i="117"/>
  <c r="DB43" i="117"/>
  <c r="CZ43" i="117"/>
  <c r="CY43" i="117"/>
  <c r="CW43" i="117"/>
  <c r="CV43" i="117"/>
  <c r="CS43" i="117"/>
  <c r="CP43" i="117"/>
  <c r="Z43" i="117"/>
  <c r="DO42" i="117"/>
  <c r="DJ42" i="117"/>
  <c r="DI42" i="117"/>
  <c r="DF42" i="117"/>
  <c r="DE42" i="117"/>
  <c r="DC42" i="117"/>
  <c r="DB42" i="117"/>
  <c r="CZ42" i="117"/>
  <c r="CY42" i="117"/>
  <c r="CW42" i="117"/>
  <c r="CV42" i="117"/>
  <c r="CS42" i="117"/>
  <c r="CP42" i="117"/>
  <c r="Z42" i="117"/>
  <c r="CR42" i="117"/>
  <c r="DO41" i="117"/>
  <c r="DJ41" i="117"/>
  <c r="DI41" i="117"/>
  <c r="DF41" i="117"/>
  <c r="DE41" i="117"/>
  <c r="DC41" i="117"/>
  <c r="DB41" i="117"/>
  <c r="CZ41" i="117"/>
  <c r="CY41" i="117"/>
  <c r="CW41" i="117"/>
  <c r="CV41" i="117"/>
  <c r="CS41" i="117"/>
  <c r="CP41" i="117"/>
  <c r="Z41" i="117"/>
  <c r="CR41" i="117"/>
  <c r="DO40" i="117"/>
  <c r="CZ40" i="117"/>
  <c r="CY40" i="117"/>
  <c r="CW40" i="117"/>
  <c r="CV40" i="117"/>
  <c r="CS40" i="117"/>
  <c r="CP40" i="117"/>
  <c r="Z40" i="117"/>
  <c r="CR40" i="117"/>
  <c r="DO39" i="117"/>
  <c r="DJ39" i="117"/>
  <c r="DI39" i="117"/>
  <c r="DC39" i="117"/>
  <c r="DB39" i="117"/>
  <c r="CZ39" i="117"/>
  <c r="CY39" i="117"/>
  <c r="CW39" i="117"/>
  <c r="CV39" i="117"/>
  <c r="CS39" i="117"/>
  <c r="CP39" i="117"/>
  <c r="Z39" i="117"/>
  <c r="C39" i="117" s="1"/>
  <c r="DO38" i="117"/>
  <c r="DJ38" i="117"/>
  <c r="DI38" i="117"/>
  <c r="DF38" i="117"/>
  <c r="DE38" i="117"/>
  <c r="DC38" i="117"/>
  <c r="DB38" i="117"/>
  <c r="CZ38" i="117"/>
  <c r="CY38" i="117"/>
  <c r="CW38" i="117"/>
  <c r="CV38" i="117"/>
  <c r="CS38" i="117"/>
  <c r="CP38" i="117"/>
  <c r="Z38" i="117"/>
  <c r="C38" i="117"/>
  <c r="DO37" i="117"/>
  <c r="DJ37" i="117"/>
  <c r="DI37" i="117"/>
  <c r="DF37" i="117"/>
  <c r="DE37" i="117"/>
  <c r="DC37" i="117"/>
  <c r="DB37" i="117"/>
  <c r="CZ37" i="117"/>
  <c r="CY37" i="117"/>
  <c r="CW37" i="117"/>
  <c r="CV37" i="117"/>
  <c r="CS37" i="117"/>
  <c r="CP37" i="117"/>
  <c r="Z37" i="117"/>
  <c r="C37" i="117"/>
  <c r="DO36" i="117"/>
  <c r="DJ36" i="117"/>
  <c r="DI36" i="117"/>
  <c r="DF36" i="117"/>
  <c r="DE36" i="117"/>
  <c r="DC36" i="117"/>
  <c r="DB36" i="117"/>
  <c r="CZ36" i="117"/>
  <c r="CY36" i="117"/>
  <c r="CW36" i="117"/>
  <c r="CV36" i="117"/>
  <c r="CS36" i="117"/>
  <c r="CP36" i="117"/>
  <c r="Z36" i="117"/>
  <c r="DO35" i="117"/>
  <c r="DJ35" i="117"/>
  <c r="DI35" i="117"/>
  <c r="DF35" i="117"/>
  <c r="DE35" i="117"/>
  <c r="DC35" i="117"/>
  <c r="DB35" i="117"/>
  <c r="CZ35" i="117"/>
  <c r="CY35" i="117"/>
  <c r="CW35" i="117"/>
  <c r="CV35" i="117"/>
  <c r="CS35" i="117"/>
  <c r="CP35" i="117"/>
  <c r="Z35" i="117"/>
  <c r="C35" i="117" s="1"/>
  <c r="DO34" i="117"/>
  <c r="CW34" i="117"/>
  <c r="CV34" i="117"/>
  <c r="CS34" i="117"/>
  <c r="CP34" i="117"/>
  <c r="Z34" i="117"/>
  <c r="C34" i="117"/>
  <c r="DO33" i="117"/>
  <c r="DJ33" i="117"/>
  <c r="DI33" i="117"/>
  <c r="DF33" i="117"/>
  <c r="DE33" i="117"/>
  <c r="DC33" i="117"/>
  <c r="DB33" i="117"/>
  <c r="CZ33" i="117"/>
  <c r="CY33" i="117"/>
  <c r="CW33" i="117"/>
  <c r="CV33" i="117"/>
  <c r="CS33" i="117"/>
  <c r="CP33" i="117"/>
  <c r="Z33" i="117"/>
  <c r="C33" i="117"/>
  <c r="DO32" i="117"/>
  <c r="DJ32" i="117"/>
  <c r="DI32" i="117"/>
  <c r="DF32" i="117"/>
  <c r="DE32" i="117"/>
  <c r="DC32" i="117"/>
  <c r="DB32" i="117"/>
  <c r="CZ32" i="117"/>
  <c r="CY32" i="117"/>
  <c r="CW32" i="117"/>
  <c r="CV32" i="117"/>
  <c r="CS32" i="117"/>
  <c r="CP32" i="117"/>
  <c r="Z32" i="117"/>
  <c r="C32" i="117" s="1"/>
  <c r="DO31" i="117"/>
  <c r="DJ31" i="117"/>
  <c r="DI31" i="117"/>
  <c r="DF31" i="117"/>
  <c r="DE31" i="117"/>
  <c r="DC31" i="117"/>
  <c r="DB31" i="117"/>
  <c r="CZ31" i="117"/>
  <c r="CY31" i="117"/>
  <c r="CW31" i="117"/>
  <c r="CV31" i="117"/>
  <c r="CS31" i="117"/>
  <c r="CP31" i="117"/>
  <c r="Z31" i="117"/>
  <c r="DO30" i="117"/>
  <c r="DJ30" i="117"/>
  <c r="DI30" i="117"/>
  <c r="DF30" i="117"/>
  <c r="DE30" i="117"/>
  <c r="DC30" i="117"/>
  <c r="DB30" i="117"/>
  <c r="CZ30" i="117"/>
  <c r="CY30" i="117"/>
  <c r="CW30" i="117"/>
  <c r="CV30" i="117"/>
  <c r="CS30" i="117"/>
  <c r="CP30" i="117"/>
  <c r="Z30" i="117"/>
  <c r="C30" i="117" s="1"/>
  <c r="DO29" i="117"/>
  <c r="CS29" i="117"/>
  <c r="CP29" i="117"/>
  <c r="Z29" i="117"/>
  <c r="C29" i="117"/>
  <c r="DO28" i="117"/>
  <c r="DJ28" i="117"/>
  <c r="DI28" i="117"/>
  <c r="DF28" i="117"/>
  <c r="DE28" i="117"/>
  <c r="DC28" i="117"/>
  <c r="DB28" i="117"/>
  <c r="CZ28" i="117"/>
  <c r="CY28" i="117"/>
  <c r="CW28" i="117"/>
  <c r="CV28" i="117"/>
  <c r="CS28" i="117"/>
  <c r="CP28" i="117"/>
  <c r="Z28" i="117"/>
  <c r="C28" i="117"/>
  <c r="DO27" i="117"/>
  <c r="DJ27" i="117"/>
  <c r="DI27" i="117"/>
  <c r="DF27" i="117"/>
  <c r="DE27" i="117"/>
  <c r="DC27" i="117"/>
  <c r="DB27" i="117"/>
  <c r="CZ27" i="117"/>
  <c r="CY27" i="117"/>
  <c r="CW27" i="117"/>
  <c r="CV27" i="117"/>
  <c r="CS27" i="117"/>
  <c r="CP27" i="117"/>
  <c r="Z27" i="117"/>
  <c r="C27" i="117" s="1"/>
  <c r="DO26" i="117"/>
  <c r="DJ26" i="117"/>
  <c r="DI26" i="117"/>
  <c r="DF26" i="117"/>
  <c r="DE26" i="117"/>
  <c r="DC26" i="117"/>
  <c r="DB26" i="117"/>
  <c r="CZ26" i="117"/>
  <c r="CY26" i="117"/>
  <c r="CW26" i="117"/>
  <c r="CV26" i="117"/>
  <c r="CS26" i="117"/>
  <c r="CP26" i="117"/>
  <c r="Z26" i="117"/>
  <c r="C26" i="117"/>
  <c r="DO25" i="117"/>
  <c r="DJ25" i="117"/>
  <c r="DI25" i="117"/>
  <c r="DF25" i="117"/>
  <c r="DE25" i="117"/>
  <c r="DC25" i="117"/>
  <c r="DB25" i="117"/>
  <c r="CZ25" i="117"/>
  <c r="CY25" i="117"/>
  <c r="CW25" i="117"/>
  <c r="CV25" i="117"/>
  <c r="CS25" i="117"/>
  <c r="CP25" i="117"/>
  <c r="Z25" i="117"/>
  <c r="C25" i="117"/>
  <c r="DO24" i="117"/>
  <c r="DJ24" i="117"/>
  <c r="DI24" i="117"/>
  <c r="DF24" i="117"/>
  <c r="DE24" i="117"/>
  <c r="DC24" i="117"/>
  <c r="DB24" i="117"/>
  <c r="CZ24" i="117"/>
  <c r="CY24" i="117"/>
  <c r="CW24" i="117"/>
  <c r="CV24" i="117"/>
  <c r="CS24" i="117"/>
  <c r="CP24" i="117"/>
  <c r="Z24" i="117"/>
  <c r="C24" i="117" s="1"/>
  <c r="DO23" i="117"/>
  <c r="DJ23" i="117"/>
  <c r="DI23" i="117"/>
  <c r="DF23" i="117"/>
  <c r="DE23" i="117"/>
  <c r="DC23" i="117"/>
  <c r="DB23" i="117"/>
  <c r="CZ23" i="117"/>
  <c r="CY23" i="117"/>
  <c r="CW23" i="117"/>
  <c r="CV23" i="117"/>
  <c r="CS23" i="117"/>
  <c r="CP23" i="117"/>
  <c r="Z23" i="117"/>
  <c r="C23" i="117" s="1"/>
  <c r="DO22" i="117"/>
  <c r="DJ22" i="117"/>
  <c r="DI22" i="117"/>
  <c r="DF22" i="117"/>
  <c r="DE22" i="117"/>
  <c r="DC22" i="117"/>
  <c r="DB22" i="117"/>
  <c r="CZ22" i="117"/>
  <c r="CY22" i="117"/>
  <c r="CW22" i="117"/>
  <c r="CV22" i="117"/>
  <c r="CS22" i="117"/>
  <c r="CP22" i="117"/>
  <c r="Z22" i="117"/>
  <c r="DO21" i="117"/>
  <c r="DJ21" i="117"/>
  <c r="DI21" i="117"/>
  <c r="DF21" i="117"/>
  <c r="DE21" i="117"/>
  <c r="DC21" i="117"/>
  <c r="DB21" i="117"/>
  <c r="CZ21" i="117"/>
  <c r="CY21" i="117"/>
  <c r="CW21" i="117"/>
  <c r="CV21" i="117"/>
  <c r="CS21" i="117"/>
  <c r="CP21" i="117"/>
  <c r="Z21" i="117"/>
  <c r="C21" i="117"/>
  <c r="DO20" i="117"/>
  <c r="DJ20" i="117"/>
  <c r="DI20" i="117"/>
  <c r="DF20" i="117"/>
  <c r="DE20" i="117"/>
  <c r="DC20" i="117"/>
  <c r="DB20" i="117"/>
  <c r="CZ20" i="117"/>
  <c r="CY20" i="117"/>
  <c r="CW20" i="117"/>
  <c r="CV20" i="117"/>
  <c r="CS20" i="117"/>
  <c r="CP20" i="117"/>
  <c r="Z20" i="117"/>
  <c r="C20" i="117" s="1"/>
  <c r="DO19" i="117"/>
  <c r="DJ19" i="117"/>
  <c r="DI19" i="117"/>
  <c r="DF19" i="117"/>
  <c r="DE19" i="117"/>
  <c r="DC19" i="117"/>
  <c r="DB19" i="117"/>
  <c r="CZ19" i="117"/>
  <c r="CY19" i="117"/>
  <c r="CW19" i="117"/>
  <c r="CV19" i="117"/>
  <c r="CS19" i="117"/>
  <c r="CP19" i="117"/>
  <c r="Z19" i="117"/>
  <c r="C19" i="117"/>
  <c r="DO18" i="117"/>
  <c r="DJ18" i="117"/>
  <c r="DI18" i="117"/>
  <c r="DF18" i="117"/>
  <c r="DE18" i="117"/>
  <c r="DC18" i="117"/>
  <c r="DB18" i="117"/>
  <c r="CZ18" i="117"/>
  <c r="CY18" i="117"/>
  <c r="CW18" i="117"/>
  <c r="CV18" i="117"/>
  <c r="CS18" i="117"/>
  <c r="CP18" i="117"/>
  <c r="Z18" i="117"/>
  <c r="C18" i="117"/>
  <c r="DO17" i="117"/>
  <c r="CW17" i="117"/>
  <c r="CV17" i="117"/>
  <c r="CS17" i="117"/>
  <c r="CP17" i="117"/>
  <c r="Z17" i="117"/>
  <c r="DO16" i="117"/>
  <c r="DJ16" i="117"/>
  <c r="DI16" i="117"/>
  <c r="DF16" i="117"/>
  <c r="DE16" i="117"/>
  <c r="DC16" i="117"/>
  <c r="DB16" i="117"/>
  <c r="CZ16" i="117"/>
  <c r="CY16" i="117"/>
  <c r="CW16" i="117"/>
  <c r="CV16" i="117"/>
  <c r="CS16" i="117"/>
  <c r="CP16" i="117"/>
  <c r="Z16" i="117"/>
  <c r="C16" i="117" s="1"/>
  <c r="DO15" i="117"/>
  <c r="DJ15" i="117"/>
  <c r="DI15" i="117"/>
  <c r="DF15" i="117"/>
  <c r="DE15" i="117"/>
  <c r="DC15" i="117"/>
  <c r="DB15" i="117"/>
  <c r="CZ15" i="117"/>
  <c r="CY15" i="117"/>
  <c r="CW15" i="117"/>
  <c r="CV15" i="117"/>
  <c r="CS15" i="117"/>
  <c r="CP15" i="117"/>
  <c r="Z15" i="117"/>
  <c r="C15" i="117"/>
  <c r="DO14" i="117"/>
  <c r="DJ14" i="117"/>
  <c r="DI14" i="117"/>
  <c r="DF14" i="117"/>
  <c r="DE14" i="117"/>
  <c r="DC14" i="117"/>
  <c r="DB14" i="117"/>
  <c r="CZ14" i="117"/>
  <c r="CY14" i="117"/>
  <c r="CW14" i="117"/>
  <c r="CV14" i="117"/>
  <c r="CS14" i="117"/>
  <c r="CP14" i="117"/>
  <c r="Z14" i="117"/>
  <c r="C14" i="117"/>
  <c r="DO13" i="117"/>
  <c r="DJ13" i="117"/>
  <c r="DI13" i="117"/>
  <c r="DF13" i="117"/>
  <c r="DE13" i="117"/>
  <c r="DC13" i="117"/>
  <c r="DB13" i="117"/>
  <c r="CZ13" i="117"/>
  <c r="CY13" i="117"/>
  <c r="CW13" i="117"/>
  <c r="CV13" i="117"/>
  <c r="CS13" i="117"/>
  <c r="CP13" i="117"/>
  <c r="Z13" i="117"/>
  <c r="C13" i="117" s="1"/>
  <c r="DO12" i="117"/>
  <c r="DJ12" i="117"/>
  <c r="DI12" i="117"/>
  <c r="DF12" i="117"/>
  <c r="DE12" i="117"/>
  <c r="CS12" i="117"/>
  <c r="CP12" i="117"/>
  <c r="Z12" i="117"/>
  <c r="DO11" i="117"/>
  <c r="CS11" i="117"/>
  <c r="CP11" i="117"/>
  <c r="Z11" i="117"/>
  <c r="C11" i="117" s="1"/>
  <c r="DO10" i="117"/>
  <c r="DJ10" i="117"/>
  <c r="DI10" i="117"/>
  <c r="DF10" i="117"/>
  <c r="DE10" i="117"/>
  <c r="DC10" i="117"/>
  <c r="DB10" i="117"/>
  <c r="CZ10" i="117"/>
  <c r="CY10" i="117"/>
  <c r="CW10" i="117"/>
  <c r="CV10" i="117"/>
  <c r="CS10" i="117"/>
  <c r="CP10" i="117"/>
  <c r="Z10" i="117"/>
  <c r="C10" i="117"/>
  <c r="DO9" i="117"/>
  <c r="DJ9" i="117"/>
  <c r="DI9" i="117"/>
  <c r="DF9" i="117"/>
  <c r="DE9" i="117"/>
  <c r="DC9" i="117"/>
  <c r="DB9" i="117"/>
  <c r="CZ9" i="117"/>
  <c r="CY9" i="117"/>
  <c r="CW9" i="117"/>
  <c r="CV9" i="117"/>
  <c r="CS9" i="117"/>
  <c r="CP9" i="117"/>
  <c r="Z9" i="117"/>
  <c r="C9" i="117"/>
  <c r="DO8" i="117"/>
  <c r="DJ8" i="117"/>
  <c r="DI8" i="117"/>
  <c r="DF8" i="117"/>
  <c r="DE8" i="117"/>
  <c r="DC8" i="117"/>
  <c r="DB8" i="117"/>
  <c r="CZ8" i="117"/>
  <c r="CY8" i="117"/>
  <c r="CW8" i="117"/>
  <c r="CV8" i="117"/>
  <c r="CS8" i="117"/>
  <c r="CP8" i="117"/>
  <c r="Z8" i="117"/>
  <c r="C8" i="117"/>
  <c r="DO7" i="117"/>
  <c r="DJ7" i="117"/>
  <c r="DI7" i="117"/>
  <c r="DF7" i="117"/>
  <c r="DE7" i="117"/>
  <c r="DC7" i="117"/>
  <c r="DB7" i="117"/>
  <c r="CZ7" i="117"/>
  <c r="CY7" i="117"/>
  <c r="CW7" i="117"/>
  <c r="CV7" i="117"/>
  <c r="CS7" i="117"/>
  <c r="CP7" i="117"/>
  <c r="Z7" i="117"/>
  <c r="C7" i="117"/>
  <c r="DO6" i="117"/>
  <c r="DJ6" i="117"/>
  <c r="DI6" i="117"/>
  <c r="DF6" i="117"/>
  <c r="DE6" i="117"/>
  <c r="DC6" i="117"/>
  <c r="DB6" i="117"/>
  <c r="CZ6" i="117"/>
  <c r="CY6" i="117"/>
  <c r="CW6" i="117"/>
  <c r="CV6" i="117"/>
  <c r="CS6" i="117"/>
  <c r="CP6" i="117"/>
  <c r="Z6" i="117"/>
  <c r="C6" i="117" s="1"/>
  <c r="DO5" i="117"/>
  <c r="DJ5" i="117"/>
  <c r="DI5" i="117"/>
  <c r="DF5" i="117"/>
  <c r="DE5" i="117"/>
  <c r="DC5" i="117"/>
  <c r="DB5" i="117"/>
  <c r="CZ5" i="117"/>
  <c r="CY5" i="117"/>
  <c r="CS5" i="117"/>
  <c r="CP5" i="117"/>
  <c r="Z5" i="117"/>
  <c r="CR5" i="117" s="1"/>
  <c r="DM114" i="113"/>
  <c r="DH114" i="113"/>
  <c r="DG114" i="113"/>
  <c r="DD114" i="113"/>
  <c r="DC114" i="113"/>
  <c r="DA114" i="113"/>
  <c r="CZ114" i="113"/>
  <c r="CX114" i="113"/>
  <c r="CW114" i="113"/>
  <c r="CS114" i="113"/>
  <c r="CP114" i="113"/>
  <c r="Z114" i="113"/>
  <c r="DM70" i="113"/>
  <c r="CX70" i="113"/>
  <c r="CW70" i="113"/>
  <c r="CS70" i="113"/>
  <c r="CP70" i="113"/>
  <c r="Z70" i="113"/>
  <c r="CR70" i="113" s="1"/>
  <c r="DM102" i="113"/>
  <c r="CX102" i="113"/>
  <c r="CW102" i="113"/>
  <c r="CS102" i="113"/>
  <c r="CP102" i="113"/>
  <c r="Z102" i="113"/>
  <c r="CR102" i="113"/>
  <c r="N153" i="113"/>
  <c r="M153" i="113"/>
  <c r="L153" i="113"/>
  <c r="K153" i="113"/>
  <c r="J153" i="113"/>
  <c r="I153" i="113"/>
  <c r="H153" i="113"/>
  <c r="G153" i="113"/>
  <c r="F153" i="113"/>
  <c r="E153" i="113"/>
  <c r="D153" i="113"/>
  <c r="B153" i="113"/>
  <c r="A153" i="113"/>
  <c r="N152" i="113"/>
  <c r="M152" i="113"/>
  <c r="L152" i="113"/>
  <c r="K152" i="113"/>
  <c r="J152" i="113"/>
  <c r="I152" i="113"/>
  <c r="H152" i="113"/>
  <c r="G152" i="113"/>
  <c r="F152" i="113"/>
  <c r="E152" i="113"/>
  <c r="D152" i="113"/>
  <c r="O152" i="113" s="1"/>
  <c r="B152" i="113"/>
  <c r="A152" i="113"/>
  <c r="T151" i="113"/>
  <c r="DM150" i="113"/>
  <c r="CP150" i="113"/>
  <c r="C150" i="113"/>
  <c r="DM149" i="113"/>
  <c r="CP149" i="113"/>
  <c r="C149" i="113"/>
  <c r="DM148" i="113"/>
  <c r="CP148" i="113"/>
  <c r="C148" i="113"/>
  <c r="DM147" i="113"/>
  <c r="CP147" i="113"/>
  <c r="C147" i="113"/>
  <c r="DM146" i="113"/>
  <c r="CP146" i="113"/>
  <c r="C146" i="113"/>
  <c r="DM145" i="113"/>
  <c r="CP145" i="113"/>
  <c r="C145" i="113"/>
  <c r="DM144" i="113"/>
  <c r="CP144" i="113"/>
  <c r="C144" i="113"/>
  <c r="CP143" i="113"/>
  <c r="C143" i="113"/>
  <c r="DM142" i="113"/>
  <c r="CP142" i="113"/>
  <c r="C142" i="113"/>
  <c r="DM141" i="113"/>
  <c r="CP141" i="113"/>
  <c r="C141" i="113"/>
  <c r="DM140" i="113"/>
  <c r="CP140" i="113"/>
  <c r="C140" i="113"/>
  <c r="DM139" i="113"/>
  <c r="DH139" i="113"/>
  <c r="DG139" i="113"/>
  <c r="DD139" i="113"/>
  <c r="DC139" i="113"/>
  <c r="DA139" i="113"/>
  <c r="CZ139" i="113"/>
  <c r="CX139" i="113"/>
  <c r="CW139" i="113"/>
  <c r="CS139" i="113"/>
  <c r="CP139" i="113"/>
  <c r="Z139" i="113"/>
  <c r="C139" i="113" s="1"/>
  <c r="DM138" i="113"/>
  <c r="DH138" i="113"/>
  <c r="DG138" i="113"/>
  <c r="DD138" i="113"/>
  <c r="DC138" i="113"/>
  <c r="DA138" i="113"/>
  <c r="CZ138" i="113"/>
  <c r="CX138" i="113"/>
  <c r="CW138" i="113"/>
  <c r="CS138" i="113"/>
  <c r="CP138" i="113"/>
  <c r="Z138" i="113"/>
  <c r="CR138" i="113" s="1"/>
  <c r="DM137" i="113"/>
  <c r="DH137" i="113"/>
  <c r="DG137" i="113"/>
  <c r="DD137" i="113"/>
  <c r="DC137" i="113"/>
  <c r="DA137" i="113"/>
  <c r="CZ137" i="113"/>
  <c r="CX137" i="113"/>
  <c r="CW137" i="113"/>
  <c r="CS137" i="113"/>
  <c r="CP137" i="113"/>
  <c r="Z137" i="113"/>
  <c r="C137" i="113"/>
  <c r="DM136" i="113"/>
  <c r="DH136" i="113"/>
  <c r="DG136" i="113"/>
  <c r="DD136" i="113"/>
  <c r="DC136" i="113"/>
  <c r="DA136" i="113"/>
  <c r="CZ136" i="113"/>
  <c r="CX136" i="113"/>
  <c r="CW136" i="113"/>
  <c r="CS136" i="113"/>
  <c r="CP136" i="113"/>
  <c r="Z136" i="113"/>
  <c r="C136" i="113"/>
  <c r="DM135" i="113"/>
  <c r="DH135" i="113"/>
  <c r="DG135" i="113"/>
  <c r="DD135" i="113"/>
  <c r="DC135" i="113"/>
  <c r="DA135" i="113"/>
  <c r="CZ135" i="113"/>
  <c r="CX135" i="113"/>
  <c r="CW135" i="113"/>
  <c r="CS135" i="113"/>
  <c r="CP135" i="113"/>
  <c r="Z135" i="113"/>
  <c r="DM134" i="113"/>
  <c r="DH134" i="113"/>
  <c r="DG134" i="113"/>
  <c r="DD134" i="113"/>
  <c r="DC134" i="113"/>
  <c r="DA134" i="113"/>
  <c r="CZ134" i="113"/>
  <c r="CX134" i="113"/>
  <c r="CW134" i="113"/>
  <c r="CS134" i="113"/>
  <c r="CP134" i="113"/>
  <c r="Z134" i="113"/>
  <c r="CR134" i="113" s="1"/>
  <c r="DM133" i="113"/>
  <c r="DH133" i="113"/>
  <c r="DG133" i="113"/>
  <c r="DD133" i="113"/>
  <c r="DC133" i="113"/>
  <c r="DA133" i="113"/>
  <c r="CZ133" i="113"/>
  <c r="CX133" i="113"/>
  <c r="CW133" i="113"/>
  <c r="CS133" i="113"/>
  <c r="CP133" i="113"/>
  <c r="Z133" i="113"/>
  <c r="DM132" i="113"/>
  <c r="DH132" i="113"/>
  <c r="DG132" i="113"/>
  <c r="DD132" i="113"/>
  <c r="DC132" i="113"/>
  <c r="DA132" i="113"/>
  <c r="CZ132" i="113"/>
  <c r="CX132" i="113"/>
  <c r="CW132" i="113"/>
  <c r="CS132" i="113"/>
  <c r="CP132" i="113"/>
  <c r="Z132" i="113"/>
  <c r="C132" i="113"/>
  <c r="DM131" i="113"/>
  <c r="DH131" i="113"/>
  <c r="DG131" i="113"/>
  <c r="DD131" i="113"/>
  <c r="DC131" i="113"/>
  <c r="DA131" i="113"/>
  <c r="CZ131" i="113"/>
  <c r="CX131" i="113"/>
  <c r="CW131" i="113"/>
  <c r="CS131" i="113"/>
  <c r="CP131" i="113"/>
  <c r="Z131" i="113"/>
  <c r="C131" i="113"/>
  <c r="DM130" i="113"/>
  <c r="DH130" i="113"/>
  <c r="DG130" i="113"/>
  <c r="DD130" i="113"/>
  <c r="DC130" i="113"/>
  <c r="DA130" i="113"/>
  <c r="CZ130" i="113"/>
  <c r="CX130" i="113"/>
  <c r="CW130" i="113"/>
  <c r="CS130" i="113"/>
  <c r="CP130" i="113"/>
  <c r="Z130" i="113"/>
  <c r="DM129" i="113"/>
  <c r="CX129" i="113"/>
  <c r="CW129" i="113"/>
  <c r="CS129" i="113"/>
  <c r="CP129" i="113"/>
  <c r="Z129" i="113"/>
  <c r="C129" i="113"/>
  <c r="CR129" i="113"/>
  <c r="DM128" i="113"/>
  <c r="DH128" i="113"/>
  <c r="DG128" i="113"/>
  <c r="DD128" i="113"/>
  <c r="DC128" i="113"/>
  <c r="DA128" i="113"/>
  <c r="CZ128" i="113"/>
  <c r="CX128" i="113"/>
  <c r="CW128" i="113"/>
  <c r="CS128" i="113"/>
  <c r="CP128" i="113"/>
  <c r="Z128" i="113"/>
  <c r="C128" i="113"/>
  <c r="DM127" i="113"/>
  <c r="DH127" i="113"/>
  <c r="DG127" i="113"/>
  <c r="DD127" i="113"/>
  <c r="DC127" i="113"/>
  <c r="DA127" i="113"/>
  <c r="CZ127" i="113"/>
  <c r="CX127" i="113"/>
  <c r="CW127" i="113"/>
  <c r="CS127" i="113"/>
  <c r="CP127" i="113"/>
  <c r="Z127" i="113"/>
  <c r="CR127" i="113" s="1"/>
  <c r="DM126" i="113"/>
  <c r="DH126" i="113"/>
  <c r="DG126" i="113"/>
  <c r="DD126" i="113"/>
  <c r="DC126" i="113"/>
  <c r="DA126" i="113"/>
  <c r="CZ126" i="113"/>
  <c r="CX126" i="113"/>
  <c r="CW126" i="113"/>
  <c r="CS126" i="113"/>
  <c r="CP126" i="113"/>
  <c r="Z126" i="113"/>
  <c r="C126" i="113"/>
  <c r="DM125" i="113"/>
  <c r="DH125" i="113"/>
  <c r="DG125" i="113"/>
  <c r="DD125" i="113"/>
  <c r="DC125" i="113"/>
  <c r="DA125" i="113"/>
  <c r="CZ125" i="113"/>
  <c r="CX125" i="113"/>
  <c r="CW125" i="113"/>
  <c r="CS125" i="113"/>
  <c r="CP125" i="113"/>
  <c r="Z125" i="113"/>
  <c r="CR125" i="113"/>
  <c r="DM124" i="113"/>
  <c r="DH124" i="113"/>
  <c r="DG124" i="113"/>
  <c r="DD124" i="113"/>
  <c r="DC124" i="113"/>
  <c r="DA124" i="113"/>
  <c r="CZ124" i="113"/>
  <c r="CX124" i="113"/>
  <c r="CW124" i="113"/>
  <c r="CS124" i="113"/>
  <c r="CP124" i="113"/>
  <c r="Z124" i="113"/>
  <c r="C124" i="113"/>
  <c r="DM123" i="113"/>
  <c r="DH123" i="113"/>
  <c r="DG123" i="113"/>
  <c r="DD123" i="113"/>
  <c r="DC123" i="113"/>
  <c r="DA123" i="113"/>
  <c r="CZ123" i="113"/>
  <c r="CX123" i="113"/>
  <c r="CW123" i="113"/>
  <c r="CS123" i="113"/>
  <c r="CP123" i="113"/>
  <c r="Z123" i="113"/>
  <c r="C123" i="113"/>
  <c r="DM122" i="113"/>
  <c r="DH122" i="113"/>
  <c r="DG122" i="113"/>
  <c r="DD122" i="113"/>
  <c r="DC122" i="113"/>
  <c r="DA122" i="113"/>
  <c r="CZ122" i="113"/>
  <c r="CX122" i="113"/>
  <c r="CW122" i="113"/>
  <c r="CS122" i="113"/>
  <c r="CP122" i="113"/>
  <c r="Z122" i="113"/>
  <c r="CR122" i="113" s="1"/>
  <c r="DM121" i="113"/>
  <c r="DH121" i="113"/>
  <c r="DG121" i="113"/>
  <c r="DD121" i="113"/>
  <c r="DC121" i="113"/>
  <c r="DA121" i="113"/>
  <c r="CZ121" i="113"/>
  <c r="CX121" i="113"/>
  <c r="CW121" i="113"/>
  <c r="CS121" i="113"/>
  <c r="CP121" i="113"/>
  <c r="Z121" i="113"/>
  <c r="DM113" i="113"/>
  <c r="DH113" i="113"/>
  <c r="DG113" i="113"/>
  <c r="DD113" i="113"/>
  <c r="DC113" i="113"/>
  <c r="DA113" i="113"/>
  <c r="CZ113" i="113"/>
  <c r="CX113" i="113"/>
  <c r="CW113" i="113"/>
  <c r="CS113" i="113"/>
  <c r="CP113" i="113"/>
  <c r="Z113" i="113"/>
  <c r="C113" i="113"/>
  <c r="DM120" i="113"/>
  <c r="DH120" i="113"/>
  <c r="DG120" i="113"/>
  <c r="DD120" i="113"/>
  <c r="DC120" i="113"/>
  <c r="DA120" i="113"/>
  <c r="CZ120" i="113"/>
  <c r="CX120" i="113"/>
  <c r="CW120" i="113"/>
  <c r="CS120" i="113"/>
  <c r="CP120" i="113"/>
  <c r="Z120" i="113"/>
  <c r="DM119" i="113"/>
  <c r="DH119" i="113"/>
  <c r="DG119" i="113"/>
  <c r="DD119" i="113"/>
  <c r="DC119" i="113"/>
  <c r="DA119" i="113"/>
  <c r="CZ119" i="113"/>
  <c r="CX119" i="113"/>
  <c r="CW119" i="113"/>
  <c r="CS119" i="113"/>
  <c r="CP119" i="113"/>
  <c r="Z119" i="113"/>
  <c r="C119" i="113" s="1"/>
  <c r="DM118" i="113"/>
  <c r="DH118" i="113"/>
  <c r="DG118" i="113"/>
  <c r="DD118" i="113"/>
  <c r="DC118" i="113"/>
  <c r="DA118" i="113"/>
  <c r="CZ118" i="113"/>
  <c r="CX118" i="113"/>
  <c r="CW118" i="113"/>
  <c r="CS118" i="113"/>
  <c r="CP118" i="113"/>
  <c r="Z118" i="113"/>
  <c r="CR118" i="113" s="1"/>
  <c r="DM117" i="113"/>
  <c r="DH117" i="113"/>
  <c r="DG117" i="113"/>
  <c r="DD117" i="113"/>
  <c r="DC117" i="113"/>
  <c r="DA117" i="113"/>
  <c r="CZ117" i="113"/>
  <c r="CX117" i="113"/>
  <c r="CW117" i="113"/>
  <c r="CS117" i="113"/>
  <c r="CP117" i="113"/>
  <c r="Z117" i="113"/>
  <c r="C117" i="113"/>
  <c r="DM116" i="113"/>
  <c r="DH116" i="113"/>
  <c r="DG116" i="113"/>
  <c r="DD116" i="113"/>
  <c r="DC116" i="113"/>
  <c r="DA116" i="113"/>
  <c r="CZ116" i="113"/>
  <c r="CX116" i="113"/>
  <c r="CW116" i="113"/>
  <c r="CS116" i="113"/>
  <c r="CP116" i="113"/>
  <c r="Z116" i="113"/>
  <c r="CR116" i="113"/>
  <c r="DM115" i="113"/>
  <c r="DH115" i="113"/>
  <c r="DG115" i="113"/>
  <c r="DD115" i="113"/>
  <c r="DC115" i="113"/>
  <c r="DA115" i="113"/>
  <c r="CZ115" i="113"/>
  <c r="CX115" i="113"/>
  <c r="CW115" i="113"/>
  <c r="CS115" i="113"/>
  <c r="CP115" i="113"/>
  <c r="Z115" i="113"/>
  <c r="CR115" i="113"/>
  <c r="DM112" i="113"/>
  <c r="CX112" i="113"/>
  <c r="CW112" i="113"/>
  <c r="CS112" i="113"/>
  <c r="CP112" i="113"/>
  <c r="Z112" i="113"/>
  <c r="CR112" i="113" s="1"/>
  <c r="DM111" i="113"/>
  <c r="CX111" i="113"/>
  <c r="CW111" i="113"/>
  <c r="CS111" i="113"/>
  <c r="CP111" i="113"/>
  <c r="Z111" i="113"/>
  <c r="DM110" i="113"/>
  <c r="DH110" i="113"/>
  <c r="DG110" i="113"/>
  <c r="CX110" i="113"/>
  <c r="CW110" i="113"/>
  <c r="CS110" i="113"/>
  <c r="CP110" i="113"/>
  <c r="Z110" i="113"/>
  <c r="C110" i="113"/>
  <c r="CR110" i="113"/>
  <c r="DM109" i="113"/>
  <c r="DH109" i="113"/>
  <c r="DG109" i="113"/>
  <c r="CX109" i="113"/>
  <c r="CW109" i="113"/>
  <c r="CS109" i="113"/>
  <c r="CP109" i="113"/>
  <c r="Z109" i="113"/>
  <c r="CR109" i="113"/>
  <c r="DM108" i="113"/>
  <c r="DH108" i="113"/>
  <c r="DG108" i="113"/>
  <c r="CX108" i="113"/>
  <c r="CW108" i="113"/>
  <c r="CS108" i="113"/>
  <c r="CP108" i="113"/>
  <c r="Z108" i="113"/>
  <c r="C108" i="113" s="1"/>
  <c r="DM107" i="113"/>
  <c r="DH107" i="113"/>
  <c r="DG107" i="113"/>
  <c r="CX107" i="113"/>
  <c r="CW107" i="113"/>
  <c r="CS107" i="113"/>
  <c r="CP107" i="113"/>
  <c r="Z107" i="113"/>
  <c r="CR107" i="113"/>
  <c r="DM106" i="113"/>
  <c r="DH106" i="113"/>
  <c r="DG106" i="113"/>
  <c r="DD106" i="113"/>
  <c r="DC106" i="113"/>
  <c r="DA106" i="113"/>
  <c r="CZ106" i="113"/>
  <c r="CX106" i="113"/>
  <c r="CW106" i="113"/>
  <c r="CS106" i="113"/>
  <c r="CP106" i="113"/>
  <c r="Z106" i="113"/>
  <c r="DM105" i="113"/>
  <c r="DH105" i="113"/>
  <c r="DG105" i="113"/>
  <c r="DD105" i="113"/>
  <c r="DC105" i="113"/>
  <c r="DA105" i="113"/>
  <c r="CZ105" i="113"/>
  <c r="CX105" i="113"/>
  <c r="CW105" i="113"/>
  <c r="CS105" i="113"/>
  <c r="CP105" i="113"/>
  <c r="Z105" i="113"/>
  <c r="C105" i="113"/>
  <c r="DM104" i="113"/>
  <c r="DH104" i="113"/>
  <c r="DG104" i="113"/>
  <c r="DD104" i="113"/>
  <c r="DC104" i="113"/>
  <c r="DA104" i="113"/>
  <c r="CZ104" i="113"/>
  <c r="CX104" i="113"/>
  <c r="CW104" i="113"/>
  <c r="CS104" i="113"/>
  <c r="CP104" i="113"/>
  <c r="Z104" i="113"/>
  <c r="CR104" i="113" s="1"/>
  <c r="DM103" i="113"/>
  <c r="DH103" i="113"/>
  <c r="DG103" i="113"/>
  <c r="DD103" i="113"/>
  <c r="DC103" i="113"/>
  <c r="DA103" i="113"/>
  <c r="CZ103" i="113"/>
  <c r="CX103" i="113"/>
  <c r="CW103" i="113"/>
  <c r="CS103" i="113"/>
  <c r="CP103" i="113"/>
  <c r="Z103" i="113"/>
  <c r="CR103" i="113"/>
  <c r="DM101" i="113"/>
  <c r="CX101" i="113"/>
  <c r="CW101" i="113"/>
  <c r="CS101" i="113"/>
  <c r="CP101" i="113"/>
  <c r="Z101" i="113"/>
  <c r="DM100" i="113"/>
  <c r="DH100" i="113"/>
  <c r="DG100" i="113"/>
  <c r="DD100" i="113"/>
  <c r="DC100" i="113"/>
  <c r="DA100" i="113"/>
  <c r="CZ100" i="113"/>
  <c r="CX100" i="113"/>
  <c r="CW100" i="113"/>
  <c r="CS100" i="113"/>
  <c r="CP100" i="113"/>
  <c r="Z100" i="113"/>
  <c r="C100" i="113" s="1"/>
  <c r="DM99" i="113"/>
  <c r="DH99" i="113"/>
  <c r="DG99" i="113"/>
  <c r="DD99" i="113"/>
  <c r="DC99" i="113"/>
  <c r="DA99" i="113"/>
  <c r="CZ99" i="113"/>
  <c r="CX99" i="113"/>
  <c r="CW99" i="113"/>
  <c r="CS99" i="113"/>
  <c r="CP99" i="113"/>
  <c r="Z99" i="113"/>
  <c r="C99" i="113"/>
  <c r="CR99" i="113"/>
  <c r="DM98" i="113"/>
  <c r="DH98" i="113"/>
  <c r="DG98" i="113"/>
  <c r="DD98" i="113"/>
  <c r="DC98" i="113"/>
  <c r="DA98" i="113"/>
  <c r="CZ98" i="113"/>
  <c r="CX98" i="113"/>
  <c r="CW98" i="113"/>
  <c r="CS98" i="113"/>
  <c r="CP98" i="113"/>
  <c r="Z98" i="113"/>
  <c r="C98" i="113"/>
  <c r="DM97" i="113"/>
  <c r="DH97" i="113"/>
  <c r="DG97" i="113"/>
  <c r="DD97" i="113"/>
  <c r="DC97" i="113"/>
  <c r="DA97" i="113"/>
  <c r="CZ97" i="113"/>
  <c r="CX97" i="113"/>
  <c r="CW97" i="113"/>
  <c r="CS97" i="113"/>
  <c r="CP97" i="113"/>
  <c r="Z97" i="113"/>
  <c r="C97" i="113" s="1"/>
  <c r="DM96" i="113"/>
  <c r="DH96" i="113"/>
  <c r="DG96" i="113"/>
  <c r="DD96" i="113"/>
  <c r="DC96" i="113"/>
  <c r="DA96" i="113"/>
  <c r="CZ96" i="113"/>
  <c r="CX96" i="113"/>
  <c r="CW96" i="113"/>
  <c r="CS96" i="113"/>
  <c r="CP96" i="113"/>
  <c r="Z96" i="113"/>
  <c r="CR96" i="113"/>
  <c r="C96" i="113"/>
  <c r="DM95" i="113"/>
  <c r="DH95" i="113"/>
  <c r="DG95" i="113"/>
  <c r="DD95" i="113"/>
  <c r="DC95" i="113"/>
  <c r="DA95" i="113"/>
  <c r="CZ95" i="113"/>
  <c r="CX95" i="113"/>
  <c r="CW95" i="113"/>
  <c r="CS95" i="113"/>
  <c r="CP95" i="113"/>
  <c r="Z95" i="113"/>
  <c r="CR95" i="113"/>
  <c r="DM94" i="113"/>
  <c r="DH94" i="113"/>
  <c r="DG94" i="113"/>
  <c r="DD94" i="113"/>
  <c r="DC94" i="113"/>
  <c r="DA94" i="113"/>
  <c r="CZ94" i="113"/>
  <c r="CX94" i="113"/>
  <c r="CW94" i="113"/>
  <c r="CS94" i="113"/>
  <c r="CP94" i="113"/>
  <c r="Z94" i="113"/>
  <c r="C94" i="113" s="1"/>
  <c r="DM93" i="113"/>
  <c r="DH93" i="113"/>
  <c r="DG93" i="113"/>
  <c r="DD93" i="113"/>
  <c r="DC93" i="113"/>
  <c r="DA93" i="113"/>
  <c r="CZ93" i="113"/>
  <c r="CX93" i="113"/>
  <c r="CW93" i="113"/>
  <c r="CS93" i="113"/>
  <c r="CP93" i="113"/>
  <c r="Z93" i="113"/>
  <c r="CR93" i="113"/>
  <c r="DM92" i="113"/>
  <c r="DH92" i="113"/>
  <c r="DG92" i="113"/>
  <c r="DD92" i="113"/>
  <c r="DC92" i="113"/>
  <c r="DA92" i="113"/>
  <c r="CZ92" i="113"/>
  <c r="CX92" i="113"/>
  <c r="CW92" i="113"/>
  <c r="CS92" i="113"/>
  <c r="CP92" i="113"/>
  <c r="Z92" i="113"/>
  <c r="C92" i="113"/>
  <c r="DM91" i="113"/>
  <c r="DH91" i="113"/>
  <c r="DG91" i="113"/>
  <c r="DD91" i="113"/>
  <c r="DC91" i="113"/>
  <c r="DA91" i="113"/>
  <c r="CZ91" i="113"/>
  <c r="CX91" i="113"/>
  <c r="CW91" i="113"/>
  <c r="CS91" i="113"/>
  <c r="CP91" i="113"/>
  <c r="Z91" i="113"/>
  <c r="DM90" i="113"/>
  <c r="DH90" i="113"/>
  <c r="DG90" i="113"/>
  <c r="DD90" i="113"/>
  <c r="DC90" i="113"/>
  <c r="DA90" i="113"/>
  <c r="CZ90" i="113"/>
  <c r="CX90" i="113"/>
  <c r="CW90" i="113"/>
  <c r="CS90" i="113"/>
  <c r="CP90" i="113"/>
  <c r="Z90" i="113"/>
  <c r="CR90" i="113"/>
  <c r="DM89" i="113"/>
  <c r="DH89" i="113"/>
  <c r="DG89" i="113"/>
  <c r="DD89" i="113"/>
  <c r="DC89" i="113"/>
  <c r="DA89" i="113"/>
  <c r="CZ89" i="113"/>
  <c r="CX89" i="113"/>
  <c r="CW89" i="113"/>
  <c r="CS89" i="113"/>
  <c r="CP89" i="113"/>
  <c r="Z89" i="113"/>
  <c r="CR89" i="113" s="1"/>
  <c r="DM88" i="113"/>
  <c r="DH88" i="113"/>
  <c r="DG88" i="113"/>
  <c r="DD88" i="113"/>
  <c r="DC88" i="113"/>
  <c r="DA88" i="113"/>
  <c r="CZ88" i="113"/>
  <c r="CX88" i="113"/>
  <c r="CW88" i="113"/>
  <c r="CS88" i="113"/>
  <c r="CP88" i="113"/>
  <c r="Z88" i="113"/>
  <c r="C88" i="113"/>
  <c r="DM87" i="113"/>
  <c r="DH87" i="113"/>
  <c r="DG87" i="113"/>
  <c r="DD87" i="113"/>
  <c r="DC87" i="113"/>
  <c r="DA87" i="113"/>
  <c r="CZ87" i="113"/>
  <c r="CX87" i="113"/>
  <c r="CW87" i="113"/>
  <c r="CS87" i="113"/>
  <c r="CP87" i="113"/>
  <c r="Z87" i="113"/>
  <c r="CR87" i="113"/>
  <c r="DM86" i="113"/>
  <c r="DH86" i="113"/>
  <c r="DG86" i="113"/>
  <c r="DD86" i="113"/>
  <c r="DC86" i="113"/>
  <c r="DA86" i="113"/>
  <c r="CZ86" i="113"/>
  <c r="CX86" i="113"/>
  <c r="CW86" i="113"/>
  <c r="CS86" i="113"/>
  <c r="CP86" i="113"/>
  <c r="Z86" i="113"/>
  <c r="C86" i="113" s="1"/>
  <c r="DM85" i="113"/>
  <c r="DH85" i="113"/>
  <c r="DG85" i="113"/>
  <c r="DD85" i="113"/>
  <c r="DC85" i="113"/>
  <c r="DA85" i="113"/>
  <c r="CZ85" i="113"/>
  <c r="CX85" i="113"/>
  <c r="CW85" i="113"/>
  <c r="CS85" i="113"/>
  <c r="CP85" i="113"/>
  <c r="Z85" i="113"/>
  <c r="C85" i="113" s="1"/>
  <c r="DM84" i="113"/>
  <c r="DH84" i="113"/>
  <c r="DG84" i="113"/>
  <c r="DD84" i="113"/>
  <c r="DC84" i="113"/>
  <c r="DA84" i="113"/>
  <c r="CZ84" i="113"/>
  <c r="CX84" i="113"/>
  <c r="CW84" i="113"/>
  <c r="CS84" i="113"/>
  <c r="CP84" i="113"/>
  <c r="Z84" i="113"/>
  <c r="C84" i="113" s="1"/>
  <c r="DM83" i="113"/>
  <c r="DH83" i="113"/>
  <c r="DG83" i="113"/>
  <c r="DD83" i="113"/>
  <c r="DC83" i="113"/>
  <c r="DA83" i="113"/>
  <c r="CZ83" i="113"/>
  <c r="CX83" i="113"/>
  <c r="CW83" i="113"/>
  <c r="CS83" i="113"/>
  <c r="CP83" i="113"/>
  <c r="Z83" i="113"/>
  <c r="C83" i="113"/>
  <c r="CR83" i="113"/>
  <c r="DM80" i="113"/>
  <c r="DH80" i="113"/>
  <c r="DG80" i="113"/>
  <c r="DD80" i="113"/>
  <c r="DC80" i="113"/>
  <c r="DA80" i="113"/>
  <c r="CZ80" i="113"/>
  <c r="CX80" i="113"/>
  <c r="CW80" i="113"/>
  <c r="CS80" i="113"/>
  <c r="CP80" i="113"/>
  <c r="Z80" i="113"/>
  <c r="CR80" i="113" s="1"/>
  <c r="DM82" i="113"/>
  <c r="DH82" i="113"/>
  <c r="DG82" i="113"/>
  <c r="DD82" i="113"/>
  <c r="DC82" i="113"/>
  <c r="DA82" i="113"/>
  <c r="CZ82" i="113"/>
  <c r="CX82" i="113"/>
  <c r="CW82" i="113"/>
  <c r="CS82" i="113"/>
  <c r="CP82" i="113"/>
  <c r="Z82" i="113"/>
  <c r="CR82" i="113" s="1"/>
  <c r="DM81" i="113"/>
  <c r="DH81" i="113"/>
  <c r="DG81" i="113"/>
  <c r="DD81" i="113"/>
  <c r="DC81" i="113"/>
  <c r="DA81" i="113"/>
  <c r="CZ81" i="113"/>
  <c r="CX81" i="113"/>
  <c r="CW81" i="113"/>
  <c r="CS81" i="113"/>
  <c r="CP81" i="113"/>
  <c r="Z81" i="113"/>
  <c r="C81" i="113"/>
  <c r="DM79" i="113"/>
  <c r="DH79" i="113"/>
  <c r="DG79" i="113"/>
  <c r="DD79" i="113"/>
  <c r="DC79" i="113"/>
  <c r="DA79" i="113"/>
  <c r="CZ79" i="113"/>
  <c r="CX79" i="113"/>
  <c r="CW79" i="113"/>
  <c r="CS79" i="113"/>
  <c r="CP79" i="113"/>
  <c r="Z79" i="113"/>
  <c r="CR79" i="113"/>
  <c r="DM78" i="113"/>
  <c r="DH78" i="113"/>
  <c r="DG78" i="113"/>
  <c r="DD78" i="113"/>
  <c r="DC78" i="113"/>
  <c r="DA78" i="113"/>
  <c r="CZ78" i="113"/>
  <c r="CX78" i="113"/>
  <c r="CW78" i="113"/>
  <c r="CS78" i="113"/>
  <c r="CP78" i="113"/>
  <c r="Z78" i="113"/>
  <c r="CR78" i="113" s="1"/>
  <c r="DM77" i="113"/>
  <c r="CX77" i="113"/>
  <c r="CW77" i="113"/>
  <c r="CS77" i="113"/>
  <c r="CP77" i="113"/>
  <c r="Z77" i="113"/>
  <c r="C77" i="113"/>
  <c r="DM76" i="113"/>
  <c r="CX76" i="113"/>
  <c r="CW76" i="113"/>
  <c r="CS76" i="113"/>
  <c r="CP76" i="113"/>
  <c r="Z76" i="113"/>
  <c r="CR76" i="113"/>
  <c r="C76" i="113"/>
  <c r="DM75" i="113"/>
  <c r="CX75" i="113"/>
  <c r="CW75" i="113"/>
  <c r="CS75" i="113"/>
  <c r="CP75" i="113"/>
  <c r="Z75" i="113"/>
  <c r="CR75" i="113"/>
  <c r="C75" i="113"/>
  <c r="DM74" i="113"/>
  <c r="CX74" i="113"/>
  <c r="CW74" i="113"/>
  <c r="CS74" i="113"/>
  <c r="CP74" i="113"/>
  <c r="Z74" i="113"/>
  <c r="C74" i="113"/>
  <c r="DM73" i="113"/>
  <c r="CX73" i="113"/>
  <c r="CW73" i="113"/>
  <c r="CS73" i="113"/>
  <c r="CP73" i="113"/>
  <c r="Z73" i="113"/>
  <c r="C73" i="113"/>
  <c r="DM72" i="113"/>
  <c r="CX72" i="113"/>
  <c r="CW72" i="113"/>
  <c r="CS72" i="113"/>
  <c r="CP72" i="113"/>
  <c r="Z72" i="113"/>
  <c r="C72" i="113" s="1"/>
  <c r="DM71" i="113"/>
  <c r="CX71" i="113"/>
  <c r="CW71" i="113"/>
  <c r="CS71" i="113"/>
  <c r="CP71" i="113"/>
  <c r="Z71" i="113"/>
  <c r="C71" i="113"/>
  <c r="DM69" i="113"/>
  <c r="CX69" i="113"/>
  <c r="CW69" i="113"/>
  <c r="CS69" i="113"/>
  <c r="CP69" i="113"/>
  <c r="Z69" i="113"/>
  <c r="CR69" i="113"/>
  <c r="DM68" i="113"/>
  <c r="CX68" i="113"/>
  <c r="CW68" i="113"/>
  <c r="CS68" i="113"/>
  <c r="CP68" i="113"/>
  <c r="Z68" i="113"/>
  <c r="DM67" i="113"/>
  <c r="CX67" i="113"/>
  <c r="CW67" i="113"/>
  <c r="CS67" i="113"/>
  <c r="CP67" i="113"/>
  <c r="Z67" i="113"/>
  <c r="C67" i="113" s="1"/>
  <c r="DM66" i="113"/>
  <c r="CX66" i="113"/>
  <c r="CW66" i="113"/>
  <c r="CS66" i="113"/>
  <c r="CP66" i="113"/>
  <c r="Z66" i="113"/>
  <c r="C66" i="113" s="1"/>
  <c r="DM65" i="113"/>
  <c r="CX65" i="113"/>
  <c r="CW65" i="113"/>
  <c r="CS65" i="113"/>
  <c r="CP65" i="113"/>
  <c r="Z65" i="113"/>
  <c r="CR65" i="113" s="1"/>
  <c r="DM61" i="113"/>
  <c r="CX61" i="113"/>
  <c r="CW61" i="113"/>
  <c r="CS61" i="113"/>
  <c r="CP61" i="113"/>
  <c r="Z61" i="113"/>
  <c r="CR61" i="113" s="1"/>
  <c r="DM62" i="113"/>
  <c r="DH62" i="113"/>
  <c r="DG62" i="113"/>
  <c r="DD62" i="113"/>
  <c r="DC62" i="113"/>
  <c r="DA62" i="113"/>
  <c r="CZ62" i="113"/>
  <c r="CX62" i="113"/>
  <c r="CW62" i="113"/>
  <c r="CS62" i="113"/>
  <c r="CP62" i="113"/>
  <c r="Z62" i="113"/>
  <c r="CR62" i="113" s="1"/>
  <c r="DM63" i="113"/>
  <c r="DH63" i="113"/>
  <c r="DG63" i="113"/>
  <c r="DD63" i="113"/>
  <c r="DC63" i="113"/>
  <c r="DA63" i="113"/>
  <c r="CZ63" i="113"/>
  <c r="CX63" i="113"/>
  <c r="CW63" i="113"/>
  <c r="CS63" i="113"/>
  <c r="CP63" i="113"/>
  <c r="Z63" i="113"/>
  <c r="C63" i="113" s="1"/>
  <c r="DM64" i="113"/>
  <c r="DH64" i="113"/>
  <c r="DG64" i="113"/>
  <c r="DD64" i="113"/>
  <c r="DC64" i="113"/>
  <c r="DA64" i="113"/>
  <c r="CZ64" i="113"/>
  <c r="CX64" i="113"/>
  <c r="CW64" i="113"/>
  <c r="CS64" i="113"/>
  <c r="CP64" i="113"/>
  <c r="Z64" i="113"/>
  <c r="CR64" i="113"/>
  <c r="DM59" i="113"/>
  <c r="DH59" i="113"/>
  <c r="DG59" i="113"/>
  <c r="DD59" i="113"/>
  <c r="DC59" i="113"/>
  <c r="DA59" i="113"/>
  <c r="CZ59" i="113"/>
  <c r="CX59" i="113"/>
  <c r="CW59" i="113"/>
  <c r="CS59" i="113"/>
  <c r="CP59" i="113"/>
  <c r="Z59" i="113"/>
  <c r="CR59" i="113" s="1"/>
  <c r="C59" i="113"/>
  <c r="DM60" i="113"/>
  <c r="CX60" i="113"/>
  <c r="CW60" i="113"/>
  <c r="CS60" i="113"/>
  <c r="CP60" i="113"/>
  <c r="Z60" i="113"/>
  <c r="CR60" i="113"/>
  <c r="DM58" i="113"/>
  <c r="DH58" i="113"/>
  <c r="DG58" i="113"/>
  <c r="DD58" i="113"/>
  <c r="DC58" i="113"/>
  <c r="DA58" i="113"/>
  <c r="CZ58" i="113"/>
  <c r="CX58" i="113"/>
  <c r="CW58" i="113"/>
  <c r="CS58" i="113"/>
  <c r="CP58" i="113"/>
  <c r="Z58" i="113"/>
  <c r="CR58" i="113"/>
  <c r="DM57" i="113"/>
  <c r="CX57" i="113"/>
  <c r="CW57" i="113"/>
  <c r="CS57" i="113"/>
  <c r="CP57" i="113"/>
  <c r="Z57" i="113"/>
  <c r="CR57" i="113"/>
  <c r="DM56" i="113"/>
  <c r="DH56" i="113"/>
  <c r="DG56" i="113"/>
  <c r="DD56" i="113"/>
  <c r="DC56" i="113"/>
  <c r="DA56" i="113"/>
  <c r="CZ56" i="113"/>
  <c r="CX56" i="113"/>
  <c r="CW56" i="113"/>
  <c r="CS56" i="113"/>
  <c r="CP56" i="113"/>
  <c r="Z56" i="113"/>
  <c r="DM55" i="113"/>
  <c r="DH55" i="113"/>
  <c r="DG55" i="113"/>
  <c r="DD55" i="113"/>
  <c r="DC55" i="113"/>
  <c r="DA55" i="113"/>
  <c r="CZ55" i="113"/>
  <c r="CX55" i="113"/>
  <c r="CW55" i="113"/>
  <c r="CS55" i="113"/>
  <c r="CP55" i="113"/>
  <c r="Z55" i="113"/>
  <c r="CR55" i="113"/>
  <c r="DM54" i="113"/>
  <c r="DH54" i="113"/>
  <c r="DG54" i="113"/>
  <c r="DD54" i="113"/>
  <c r="DC54" i="113"/>
  <c r="DA54" i="113"/>
  <c r="CZ54" i="113"/>
  <c r="CX54" i="113"/>
  <c r="CW54" i="113"/>
  <c r="CS54" i="113"/>
  <c r="CP54" i="113"/>
  <c r="Z54" i="113"/>
  <c r="CR54" i="113"/>
  <c r="DM53" i="113"/>
  <c r="CX53" i="113"/>
  <c r="CW53" i="113"/>
  <c r="CS53" i="113"/>
  <c r="CP53" i="113"/>
  <c r="Z53" i="113"/>
  <c r="C53" i="113"/>
  <c r="DM52" i="113"/>
  <c r="DH52" i="113"/>
  <c r="DG52" i="113"/>
  <c r="DD52" i="113"/>
  <c r="DC52" i="113"/>
  <c r="DA52" i="113"/>
  <c r="CZ52" i="113"/>
  <c r="CX52" i="113"/>
  <c r="CW52" i="113"/>
  <c r="CS52" i="113"/>
  <c r="CP52" i="113"/>
  <c r="Z52" i="113"/>
  <c r="C52" i="113"/>
  <c r="DM51" i="113"/>
  <c r="DH51" i="113"/>
  <c r="DG51" i="113"/>
  <c r="DD51" i="113"/>
  <c r="DC51" i="113"/>
  <c r="DA51" i="113"/>
  <c r="CZ51" i="113"/>
  <c r="CX51" i="113"/>
  <c r="CW51" i="113"/>
  <c r="CS51" i="113"/>
  <c r="CP51" i="113"/>
  <c r="Z51" i="113"/>
  <c r="C51" i="113" s="1"/>
  <c r="DM49" i="113"/>
  <c r="CX49" i="113"/>
  <c r="CW49" i="113"/>
  <c r="CS49" i="113"/>
  <c r="CP49" i="113"/>
  <c r="Z49" i="113"/>
  <c r="C49" i="113"/>
  <c r="DM40" i="113"/>
  <c r="CX40" i="113"/>
  <c r="CW40" i="113"/>
  <c r="CS40" i="113"/>
  <c r="CP40" i="113"/>
  <c r="Z40" i="113"/>
  <c r="CR40" i="113"/>
  <c r="DM43" i="113"/>
  <c r="DH43" i="113"/>
  <c r="DG43" i="113"/>
  <c r="DD43" i="113"/>
  <c r="DC43" i="113"/>
  <c r="DA43" i="113"/>
  <c r="CZ43" i="113"/>
  <c r="CX43" i="113"/>
  <c r="CW43" i="113"/>
  <c r="CS43" i="113"/>
  <c r="CP43" i="113"/>
  <c r="Z43" i="113"/>
  <c r="C43" i="113"/>
  <c r="DM50" i="113"/>
  <c r="CX50" i="113"/>
  <c r="CW50" i="113"/>
  <c r="CS50" i="113"/>
  <c r="CP50" i="113"/>
  <c r="Z50" i="113"/>
  <c r="C50" i="113"/>
  <c r="DM48" i="113"/>
  <c r="DH48" i="113"/>
  <c r="DG48" i="113"/>
  <c r="DD48" i="113"/>
  <c r="DC48" i="113"/>
  <c r="DA48" i="113"/>
  <c r="CZ48" i="113"/>
  <c r="CX48" i="113"/>
  <c r="CW48" i="113"/>
  <c r="CS48" i="113"/>
  <c r="CP48" i="113"/>
  <c r="Z48" i="113"/>
  <c r="CR48" i="113"/>
  <c r="DM47" i="113"/>
  <c r="CX47" i="113"/>
  <c r="CW47" i="113"/>
  <c r="CS47" i="113"/>
  <c r="CP47" i="113"/>
  <c r="Z47" i="113"/>
  <c r="CR47" i="113"/>
  <c r="DM46" i="113"/>
  <c r="DH46" i="113"/>
  <c r="DG46" i="113"/>
  <c r="DD46" i="113"/>
  <c r="DC46" i="113"/>
  <c r="DA46" i="113"/>
  <c r="CZ46" i="113"/>
  <c r="CX46" i="113"/>
  <c r="CW46" i="113"/>
  <c r="CS46" i="113"/>
  <c r="CP46" i="113"/>
  <c r="Z46" i="113"/>
  <c r="C46" i="113" s="1"/>
  <c r="CR46" i="113"/>
  <c r="DM45" i="113"/>
  <c r="DH45" i="113"/>
  <c r="DG45" i="113"/>
  <c r="DD45" i="113"/>
  <c r="DC45" i="113"/>
  <c r="DA45" i="113"/>
  <c r="CZ45" i="113"/>
  <c r="CX45" i="113"/>
  <c r="CW45" i="113"/>
  <c r="CS45" i="113"/>
  <c r="CP45" i="113"/>
  <c r="Z45" i="113"/>
  <c r="CR45" i="113" s="1"/>
  <c r="DM36" i="113"/>
  <c r="DH36" i="113"/>
  <c r="DG36" i="113"/>
  <c r="DD36" i="113"/>
  <c r="DC36" i="113"/>
  <c r="DA36" i="113"/>
  <c r="CZ36" i="113"/>
  <c r="CX36" i="113"/>
  <c r="CW36" i="113"/>
  <c r="CS36" i="113"/>
  <c r="CP36" i="113"/>
  <c r="Z36" i="113"/>
  <c r="C36" i="113"/>
  <c r="DM35" i="113"/>
  <c r="DH35" i="113"/>
  <c r="DG35" i="113"/>
  <c r="DD35" i="113"/>
  <c r="DC35" i="113"/>
  <c r="DA35" i="113"/>
  <c r="CZ35" i="113"/>
  <c r="CX35" i="113"/>
  <c r="CW35" i="113"/>
  <c r="CS35" i="113"/>
  <c r="CP35" i="113"/>
  <c r="Z35" i="113"/>
  <c r="CR35" i="113"/>
  <c r="DM44" i="113"/>
  <c r="DH44" i="113"/>
  <c r="DG44" i="113"/>
  <c r="DD44" i="113"/>
  <c r="DC44" i="113"/>
  <c r="DA44" i="113"/>
  <c r="CZ44" i="113"/>
  <c r="CX44" i="113"/>
  <c r="CW44" i="113"/>
  <c r="CS44" i="113"/>
  <c r="CP44" i="113"/>
  <c r="Z44" i="113"/>
  <c r="C44" i="113" s="1"/>
  <c r="DM34" i="113"/>
  <c r="CX34" i="113"/>
  <c r="CW34" i="113"/>
  <c r="CS34" i="113"/>
  <c r="CP34" i="113"/>
  <c r="Z34" i="113"/>
  <c r="C34" i="113" s="1"/>
  <c r="DM42" i="113"/>
  <c r="DH42" i="113"/>
  <c r="DG42" i="113"/>
  <c r="DD42" i="113"/>
  <c r="DC42" i="113"/>
  <c r="DA42" i="113"/>
  <c r="CZ42" i="113"/>
  <c r="CX42" i="113"/>
  <c r="CW42" i="113"/>
  <c r="CS42" i="113"/>
  <c r="CP42" i="113"/>
  <c r="Z42" i="113"/>
  <c r="DM32" i="113"/>
  <c r="DH32" i="113"/>
  <c r="DG32" i="113"/>
  <c r="DD32" i="113"/>
  <c r="DC32" i="113"/>
  <c r="DA32" i="113"/>
  <c r="CZ32" i="113"/>
  <c r="CX32" i="113"/>
  <c r="CW32" i="113"/>
  <c r="CS32" i="113"/>
  <c r="CP32" i="113"/>
  <c r="Z32" i="113"/>
  <c r="C32" i="113" s="1"/>
  <c r="DM41" i="113"/>
  <c r="DH41" i="113"/>
  <c r="DG41" i="113"/>
  <c r="DD41" i="113"/>
  <c r="DC41" i="113"/>
  <c r="DA41" i="113"/>
  <c r="CZ41" i="113"/>
  <c r="CX41" i="113"/>
  <c r="CW41" i="113"/>
  <c r="CS41" i="113"/>
  <c r="CP41" i="113"/>
  <c r="Z41" i="113"/>
  <c r="CR41" i="113"/>
  <c r="C41" i="113"/>
  <c r="DM31" i="113"/>
  <c r="DH31" i="113"/>
  <c r="DG31" i="113"/>
  <c r="DD31" i="113"/>
  <c r="DC31" i="113"/>
  <c r="DA31" i="113"/>
  <c r="CZ31" i="113"/>
  <c r="CX31" i="113"/>
  <c r="CW31" i="113"/>
  <c r="CS31" i="113"/>
  <c r="CP31" i="113"/>
  <c r="Z31" i="113"/>
  <c r="C31" i="113"/>
  <c r="DM39" i="113"/>
  <c r="DH39" i="113"/>
  <c r="DG39" i="113"/>
  <c r="DA39" i="113"/>
  <c r="CZ39" i="113"/>
  <c r="CX39" i="113"/>
  <c r="CW39" i="113"/>
  <c r="CS39" i="113"/>
  <c r="CP39" i="113"/>
  <c r="Z39" i="113"/>
  <c r="C39" i="113" s="1"/>
  <c r="DM30" i="113"/>
  <c r="DH30" i="113"/>
  <c r="DG30" i="113"/>
  <c r="DD30" i="113"/>
  <c r="DC30" i="113"/>
  <c r="DA30" i="113"/>
  <c r="CZ30" i="113"/>
  <c r="CX30" i="113"/>
  <c r="CW30" i="113"/>
  <c r="CS30" i="113"/>
  <c r="CP30" i="113"/>
  <c r="Z30" i="113"/>
  <c r="CR30" i="113"/>
  <c r="DM38" i="113"/>
  <c r="DH38" i="113"/>
  <c r="DG38" i="113"/>
  <c r="DD38" i="113"/>
  <c r="DC38" i="113"/>
  <c r="DA38" i="113"/>
  <c r="CZ38" i="113"/>
  <c r="CX38" i="113"/>
  <c r="CW38" i="113"/>
  <c r="CS38" i="113"/>
  <c r="CP38" i="113"/>
  <c r="Z38" i="113"/>
  <c r="C38" i="113" s="1"/>
  <c r="DM37" i="113"/>
  <c r="DH37" i="113"/>
  <c r="DG37" i="113"/>
  <c r="DD37" i="113"/>
  <c r="DC37" i="113"/>
  <c r="DA37" i="113"/>
  <c r="CZ37" i="113"/>
  <c r="CX37" i="113"/>
  <c r="CW37" i="113"/>
  <c r="CS37" i="113"/>
  <c r="CP37" i="113"/>
  <c r="Z37" i="113"/>
  <c r="C37" i="113"/>
  <c r="CR37" i="113"/>
  <c r="DM33" i="113"/>
  <c r="DH33" i="113"/>
  <c r="DG33" i="113"/>
  <c r="DD33" i="113"/>
  <c r="DC33" i="113"/>
  <c r="DA33" i="113"/>
  <c r="CZ33" i="113"/>
  <c r="CX33" i="113"/>
  <c r="CW33" i="113"/>
  <c r="CS33" i="113"/>
  <c r="CP33" i="113"/>
  <c r="Z33" i="113"/>
  <c r="C33" i="113"/>
  <c r="DM29" i="113"/>
  <c r="DH29" i="113"/>
  <c r="DG29" i="113"/>
  <c r="DD29" i="113"/>
  <c r="DC29" i="113"/>
  <c r="DA29" i="113"/>
  <c r="CZ29" i="113"/>
  <c r="CX29" i="113"/>
  <c r="CW29" i="113"/>
  <c r="CS29" i="113"/>
  <c r="CP29" i="113"/>
  <c r="Z29" i="113"/>
  <c r="CR29" i="113" s="1"/>
  <c r="DM28" i="113"/>
  <c r="CS28" i="113"/>
  <c r="CP28" i="113"/>
  <c r="Z28" i="113"/>
  <c r="CR28" i="113"/>
  <c r="DM27" i="113"/>
  <c r="DH27" i="113"/>
  <c r="DG27" i="113"/>
  <c r="DD27" i="113"/>
  <c r="DC27" i="113"/>
  <c r="DA27" i="113"/>
  <c r="CZ27" i="113"/>
  <c r="CX27" i="113"/>
  <c r="CW27" i="113"/>
  <c r="CS27" i="113"/>
  <c r="CP27" i="113"/>
  <c r="Z27" i="113"/>
  <c r="CR27" i="113"/>
  <c r="DM26" i="113"/>
  <c r="DH26" i="113"/>
  <c r="DG26" i="113"/>
  <c r="DD26" i="113"/>
  <c r="DC26" i="113"/>
  <c r="DA26" i="113"/>
  <c r="CZ26" i="113"/>
  <c r="CX26" i="113"/>
  <c r="CW26" i="113"/>
  <c r="CS26" i="113"/>
  <c r="CP26" i="113"/>
  <c r="Z26" i="113"/>
  <c r="DM25" i="113"/>
  <c r="DH25" i="113"/>
  <c r="DG25" i="113"/>
  <c r="DD25" i="113"/>
  <c r="DC25" i="113"/>
  <c r="DA25" i="113"/>
  <c r="CZ25" i="113"/>
  <c r="CX25" i="113"/>
  <c r="CW25" i="113"/>
  <c r="CS25" i="113"/>
  <c r="CP25" i="113"/>
  <c r="Z25" i="113"/>
  <c r="CR25" i="113"/>
  <c r="DM24" i="113"/>
  <c r="DH24" i="113"/>
  <c r="DG24" i="113"/>
  <c r="DD24" i="113"/>
  <c r="DC24" i="113"/>
  <c r="DA24" i="113"/>
  <c r="CZ24" i="113"/>
  <c r="CX24" i="113"/>
  <c r="CW24" i="113"/>
  <c r="CS24" i="113"/>
  <c r="CP24" i="113"/>
  <c r="Z24" i="113"/>
  <c r="CR24" i="113"/>
  <c r="DM23" i="113"/>
  <c r="DH23" i="113"/>
  <c r="DG23" i="113"/>
  <c r="DD23" i="113"/>
  <c r="DC23" i="113"/>
  <c r="DA23" i="113"/>
  <c r="CZ23" i="113"/>
  <c r="CX23" i="113"/>
  <c r="CW23" i="113"/>
  <c r="CS23" i="113"/>
  <c r="CP23" i="113"/>
  <c r="Z23" i="113"/>
  <c r="CR23" i="113" s="1"/>
  <c r="DM22" i="113"/>
  <c r="DH22" i="113"/>
  <c r="DG22" i="113"/>
  <c r="DD22" i="113"/>
  <c r="DC22" i="113"/>
  <c r="DA22" i="113"/>
  <c r="CZ22" i="113"/>
  <c r="CX22" i="113"/>
  <c r="CW22" i="113"/>
  <c r="CS22" i="113"/>
  <c r="CP22" i="113"/>
  <c r="Z22" i="113"/>
  <c r="C22" i="113" s="1"/>
  <c r="DM21" i="113"/>
  <c r="DH21" i="113"/>
  <c r="DG21" i="113"/>
  <c r="DD21" i="113"/>
  <c r="DC21" i="113"/>
  <c r="DA21" i="113"/>
  <c r="CZ21" i="113"/>
  <c r="CX21" i="113"/>
  <c r="CW21" i="113"/>
  <c r="CS21" i="113"/>
  <c r="CP21" i="113"/>
  <c r="Z21" i="113"/>
  <c r="CR21" i="113" s="1"/>
  <c r="DM20" i="113"/>
  <c r="DH20" i="113"/>
  <c r="DG20" i="113"/>
  <c r="DD20" i="113"/>
  <c r="DC20" i="113"/>
  <c r="DA20" i="113"/>
  <c r="CZ20" i="113"/>
  <c r="CX20" i="113"/>
  <c r="CW20" i="113"/>
  <c r="CS20" i="113"/>
  <c r="CP20" i="113"/>
  <c r="Z20" i="113"/>
  <c r="C20" i="113"/>
  <c r="DM19" i="113"/>
  <c r="DH19" i="113"/>
  <c r="DG19" i="113"/>
  <c r="DD19" i="113"/>
  <c r="DC19" i="113"/>
  <c r="DA19" i="113"/>
  <c r="CZ19" i="113"/>
  <c r="CX19" i="113"/>
  <c r="CW19" i="113"/>
  <c r="CS19" i="113"/>
  <c r="CP19" i="113"/>
  <c r="Z19" i="113"/>
  <c r="CR19" i="113"/>
  <c r="DM18" i="113"/>
  <c r="DH18" i="113"/>
  <c r="DG18" i="113"/>
  <c r="DD18" i="113"/>
  <c r="DC18" i="113"/>
  <c r="DA18" i="113"/>
  <c r="CZ18" i="113"/>
  <c r="CX18" i="113"/>
  <c r="CW18" i="113"/>
  <c r="CS18" i="113"/>
  <c r="CP18" i="113"/>
  <c r="Z18" i="113"/>
  <c r="CR18" i="113" s="1"/>
  <c r="C18" i="113"/>
  <c r="DM17" i="113"/>
  <c r="DH17" i="113"/>
  <c r="DG17" i="113"/>
  <c r="DD17" i="113"/>
  <c r="DC17" i="113"/>
  <c r="DA17" i="113"/>
  <c r="CZ17" i="113"/>
  <c r="CX17" i="113"/>
  <c r="CW17" i="113"/>
  <c r="CS17" i="113"/>
  <c r="CP17" i="113"/>
  <c r="Z17" i="113"/>
  <c r="CR17" i="113"/>
  <c r="DM16" i="113"/>
  <c r="DH16" i="113"/>
  <c r="DG16" i="113"/>
  <c r="DD16" i="113"/>
  <c r="DC16" i="113"/>
  <c r="DA16" i="113"/>
  <c r="CZ16" i="113"/>
  <c r="CX16" i="113"/>
  <c r="CW16" i="113"/>
  <c r="CS16" i="113"/>
  <c r="CP16" i="113"/>
  <c r="Z16" i="113"/>
  <c r="CR16" i="113"/>
  <c r="DM15" i="113"/>
  <c r="DH15" i="113"/>
  <c r="DG15" i="113"/>
  <c r="DD15" i="113"/>
  <c r="DC15" i="113"/>
  <c r="DA15" i="113"/>
  <c r="CZ15" i="113"/>
  <c r="CX15" i="113"/>
  <c r="CW15" i="113"/>
  <c r="CS15" i="113"/>
  <c r="CP15" i="113"/>
  <c r="Z15" i="113"/>
  <c r="CR15" i="113" s="1"/>
  <c r="DM14" i="113"/>
  <c r="DH14" i="113"/>
  <c r="DG14" i="113"/>
  <c r="DD14" i="113"/>
  <c r="DC14" i="113"/>
  <c r="DA14" i="113"/>
  <c r="CZ14" i="113"/>
  <c r="CX14" i="113"/>
  <c r="CW14" i="113"/>
  <c r="CS14" i="113"/>
  <c r="CP14" i="113"/>
  <c r="Z14" i="113"/>
  <c r="C14" i="113"/>
  <c r="DM13" i="113"/>
  <c r="DH13" i="113"/>
  <c r="DG13" i="113"/>
  <c r="DD13" i="113"/>
  <c r="DC13" i="113"/>
  <c r="DA13" i="113"/>
  <c r="CZ13" i="113"/>
  <c r="CX13" i="113"/>
  <c r="CW13" i="113"/>
  <c r="CS13" i="113"/>
  <c r="CP13" i="113"/>
  <c r="Z13" i="113"/>
  <c r="CR13" i="113"/>
  <c r="DM12" i="113"/>
  <c r="DH12" i="113"/>
  <c r="DG12" i="113"/>
  <c r="DD12" i="113"/>
  <c r="DC12" i="113"/>
  <c r="CS12" i="113"/>
  <c r="CP12" i="113"/>
  <c r="Z12" i="113"/>
  <c r="C12" i="113"/>
  <c r="DM11" i="113"/>
  <c r="CS11" i="113"/>
  <c r="CP11" i="113"/>
  <c r="Z11" i="113"/>
  <c r="CR11" i="113" s="1"/>
  <c r="DM10" i="113"/>
  <c r="DH10" i="113"/>
  <c r="DG10" i="113"/>
  <c r="DD10" i="113"/>
  <c r="DC10" i="113"/>
  <c r="DA10" i="113"/>
  <c r="CZ10" i="113"/>
  <c r="CX10" i="113"/>
  <c r="CW10" i="113"/>
  <c r="CS10" i="113"/>
  <c r="CP10" i="113"/>
  <c r="Z10" i="113"/>
  <c r="C10" i="113" s="1"/>
  <c r="DM9" i="113"/>
  <c r="DH9" i="113"/>
  <c r="DG9" i="113"/>
  <c r="DD9" i="113"/>
  <c r="DC9" i="113"/>
  <c r="DA9" i="113"/>
  <c r="CZ9" i="113"/>
  <c r="CX9" i="113"/>
  <c r="CW9" i="113"/>
  <c r="CS9" i="113"/>
  <c r="CP9" i="113"/>
  <c r="Z9" i="113"/>
  <c r="CR9" i="113"/>
  <c r="DM8" i="113"/>
  <c r="DH8" i="113"/>
  <c r="DG8" i="113"/>
  <c r="DD8" i="113"/>
  <c r="DC8" i="113"/>
  <c r="DA8" i="113"/>
  <c r="CZ8" i="113"/>
  <c r="CX8" i="113"/>
  <c r="CW8" i="113"/>
  <c r="CS8" i="113"/>
  <c r="CP8" i="113"/>
  <c r="Z8" i="113"/>
  <c r="DM7" i="113"/>
  <c r="DH7" i="113"/>
  <c r="DG7" i="113"/>
  <c r="DD7" i="113"/>
  <c r="DC7" i="113"/>
  <c r="DA7" i="113"/>
  <c r="CZ7" i="113"/>
  <c r="CX7" i="113"/>
  <c r="CW7" i="113"/>
  <c r="CS7" i="113"/>
  <c r="CP7" i="113"/>
  <c r="Z7" i="113"/>
  <c r="CR7" i="113"/>
  <c r="DM6" i="113"/>
  <c r="DH6" i="113"/>
  <c r="DG6" i="113"/>
  <c r="DD6" i="113"/>
  <c r="DC6" i="113"/>
  <c r="DA6" i="113"/>
  <c r="CZ6" i="113"/>
  <c r="CX6" i="113"/>
  <c r="CW6" i="113"/>
  <c r="CS6" i="113"/>
  <c r="CP6" i="113"/>
  <c r="Z6" i="113"/>
  <c r="C6" i="113" s="1"/>
  <c r="CR6" i="113"/>
  <c r="DM5" i="113"/>
  <c r="DH5" i="113"/>
  <c r="DG5" i="113"/>
  <c r="DD5" i="113"/>
  <c r="DC5" i="113"/>
  <c r="DA5" i="113"/>
  <c r="CZ5" i="113"/>
  <c r="CX5" i="113"/>
  <c r="CW5" i="113"/>
  <c r="CS5" i="113"/>
  <c r="CP5" i="113"/>
  <c r="Z5" i="113"/>
  <c r="CR5" i="113" s="1"/>
  <c r="Z75" i="112"/>
  <c r="CR75" i="112"/>
  <c r="Z74" i="112"/>
  <c r="CR74" i="112" s="1"/>
  <c r="DM74" i="112"/>
  <c r="CX74" i="112"/>
  <c r="CW74" i="112"/>
  <c r="CS74" i="112"/>
  <c r="CP74" i="112"/>
  <c r="C74" i="112"/>
  <c r="DM73" i="112"/>
  <c r="CX73" i="112"/>
  <c r="CW73" i="112"/>
  <c r="CS73" i="112"/>
  <c r="Z73" i="112"/>
  <c r="CR73" i="112" s="1"/>
  <c r="CP73" i="112"/>
  <c r="DM128" i="112"/>
  <c r="DH128" i="112"/>
  <c r="DG128" i="112"/>
  <c r="DD128" i="112"/>
  <c r="DC128" i="112"/>
  <c r="DA128" i="112"/>
  <c r="CZ128" i="112"/>
  <c r="CX128" i="112"/>
  <c r="CW128" i="112"/>
  <c r="CS128" i="112"/>
  <c r="Z128" i="112"/>
  <c r="C128" i="112" s="1"/>
  <c r="CR128" i="112"/>
  <c r="CP128" i="112"/>
  <c r="DM130" i="112"/>
  <c r="DH130" i="112"/>
  <c r="DG130" i="112"/>
  <c r="DD130" i="112"/>
  <c r="DC130" i="112"/>
  <c r="DA130" i="112"/>
  <c r="CZ130" i="112"/>
  <c r="CX130" i="112"/>
  <c r="CW130" i="112"/>
  <c r="CS130" i="112"/>
  <c r="Z130" i="112"/>
  <c r="CR130" i="112"/>
  <c r="CP130" i="112"/>
  <c r="C130" i="112"/>
  <c r="DM75" i="112"/>
  <c r="CX75" i="112"/>
  <c r="CW75" i="112"/>
  <c r="CS75" i="112"/>
  <c r="CP75" i="112"/>
  <c r="C75" i="112"/>
  <c r="DM72" i="112"/>
  <c r="CX72" i="112"/>
  <c r="CW72" i="112"/>
  <c r="CS72" i="112"/>
  <c r="Z72" i="112"/>
  <c r="CR72" i="112"/>
  <c r="CP72" i="112"/>
  <c r="C72" i="112"/>
  <c r="D152" i="112"/>
  <c r="E152" i="112"/>
  <c r="F152" i="112"/>
  <c r="I152" i="112"/>
  <c r="K152" i="112"/>
  <c r="L152" i="112"/>
  <c r="M152" i="112"/>
  <c r="N152" i="112"/>
  <c r="J152" i="112"/>
  <c r="H152" i="112"/>
  <c r="G152" i="112"/>
  <c r="Z5" i="112"/>
  <c r="C5" i="112"/>
  <c r="Z6" i="112"/>
  <c r="Z7" i="112"/>
  <c r="Z8" i="112"/>
  <c r="C8" i="112" s="1"/>
  <c r="Z9" i="112"/>
  <c r="Z10" i="112"/>
  <c r="Z11" i="112"/>
  <c r="Z12" i="112"/>
  <c r="C12" i="112"/>
  <c r="Z13" i="112"/>
  <c r="CR13" i="112" s="1"/>
  <c r="C13" i="112"/>
  <c r="Z14" i="112"/>
  <c r="Z15" i="112"/>
  <c r="C15" i="112"/>
  <c r="Z16" i="112"/>
  <c r="CR16" i="112" s="1"/>
  <c r="C16" i="112"/>
  <c r="Z17" i="112"/>
  <c r="CR17" i="112" s="1"/>
  <c r="C17" i="112"/>
  <c r="Z18" i="112"/>
  <c r="Z19" i="112"/>
  <c r="Z20" i="112"/>
  <c r="C20" i="112" s="1"/>
  <c r="CR20" i="112"/>
  <c r="Z21" i="112"/>
  <c r="C21" i="112"/>
  <c r="Z22" i="112"/>
  <c r="Z23" i="112"/>
  <c r="Z24" i="112"/>
  <c r="CR24" i="112"/>
  <c r="C24" i="112"/>
  <c r="Z25" i="112"/>
  <c r="C25" i="112"/>
  <c r="Z26" i="112"/>
  <c r="Z27" i="112"/>
  <c r="Z28" i="112"/>
  <c r="Z29" i="112"/>
  <c r="C29" i="112" s="1"/>
  <c r="Z30" i="112"/>
  <c r="Z31" i="112"/>
  <c r="C31" i="112" s="1"/>
  <c r="Z32" i="112"/>
  <c r="Z33" i="112"/>
  <c r="C33" i="112"/>
  <c r="Z34" i="112"/>
  <c r="Z35" i="112"/>
  <c r="C35" i="112"/>
  <c r="Z36" i="112"/>
  <c r="C36" i="112" s="1"/>
  <c r="Z37" i="112"/>
  <c r="Z38" i="112"/>
  <c r="C38" i="112"/>
  <c r="Z39" i="112"/>
  <c r="C39" i="112"/>
  <c r="Z40" i="112"/>
  <c r="Z41" i="112"/>
  <c r="Z42" i="112"/>
  <c r="Z43" i="112"/>
  <c r="C43" i="112"/>
  <c r="Z44" i="112"/>
  <c r="CR44" i="112"/>
  <c r="C44" i="112"/>
  <c r="Z45" i="112"/>
  <c r="C45" i="112" s="1"/>
  <c r="Z46" i="112"/>
  <c r="Z47" i="112"/>
  <c r="C47" i="112"/>
  <c r="Z48" i="112"/>
  <c r="CR48" i="112"/>
  <c r="C48" i="112"/>
  <c r="Z50" i="112"/>
  <c r="Z51" i="112"/>
  <c r="Z52" i="112"/>
  <c r="Z53" i="112"/>
  <c r="CR53" i="112" s="1"/>
  <c r="C53" i="112"/>
  <c r="Z54" i="112"/>
  <c r="CR54" i="112" s="1"/>
  <c r="C54" i="112"/>
  <c r="Z55" i="112"/>
  <c r="CR55" i="112" s="1"/>
  <c r="Z56" i="112"/>
  <c r="Z57" i="112"/>
  <c r="C57" i="112" s="1"/>
  <c r="CR57" i="112"/>
  <c r="Z58" i="112"/>
  <c r="CR58" i="112" s="1"/>
  <c r="C58" i="112"/>
  <c r="Z59" i="112"/>
  <c r="CR59" i="112" s="1"/>
  <c r="C59" i="112"/>
  <c r="Z60" i="112"/>
  <c r="Z61" i="112"/>
  <c r="C61" i="112" s="1"/>
  <c r="CR61" i="112"/>
  <c r="Z62" i="112"/>
  <c r="CR62" i="112" s="1"/>
  <c r="Z63" i="112"/>
  <c r="Z64" i="112"/>
  <c r="CR64" i="112" s="1"/>
  <c r="Z65" i="112"/>
  <c r="Z66" i="112"/>
  <c r="C66" i="112"/>
  <c r="Z67" i="112"/>
  <c r="C67" i="112"/>
  <c r="Z68" i="112"/>
  <c r="Z69" i="112"/>
  <c r="Z70" i="112"/>
  <c r="Z71" i="112"/>
  <c r="Z76" i="112"/>
  <c r="C76" i="112" s="1"/>
  <c r="Z77" i="112"/>
  <c r="Z78" i="112"/>
  <c r="C78" i="112"/>
  <c r="Z79" i="112"/>
  <c r="Z80" i="112"/>
  <c r="Z81" i="112"/>
  <c r="C81" i="112" s="1"/>
  <c r="CR81" i="112"/>
  <c r="Z82" i="112"/>
  <c r="Z83" i="112"/>
  <c r="Z84" i="112"/>
  <c r="C84" i="112" s="1"/>
  <c r="Z85" i="112"/>
  <c r="C85" i="112" s="1"/>
  <c r="CR85" i="112"/>
  <c r="Z86" i="112"/>
  <c r="C86" i="112"/>
  <c r="Z87" i="112"/>
  <c r="CR87" i="112" s="1"/>
  <c r="Z88" i="112"/>
  <c r="Z89" i="112"/>
  <c r="CR89" i="112"/>
  <c r="C89" i="112"/>
  <c r="Z90" i="112"/>
  <c r="C90" i="112"/>
  <c r="Z91" i="112"/>
  <c r="CR91" i="112" s="1"/>
  <c r="Z92" i="112"/>
  <c r="Z93" i="112"/>
  <c r="Z94" i="112"/>
  <c r="C94" i="112" s="1"/>
  <c r="Z95" i="112"/>
  <c r="Z96" i="112"/>
  <c r="CR96" i="112" s="1"/>
  <c r="C96" i="112"/>
  <c r="Z97" i="112"/>
  <c r="Z98" i="112"/>
  <c r="C98" i="112" s="1"/>
  <c r="Z99" i="112"/>
  <c r="C99" i="112" s="1"/>
  <c r="Z100" i="112"/>
  <c r="C100" i="112" s="1"/>
  <c r="Z101" i="112"/>
  <c r="Z102" i="112"/>
  <c r="C102" i="112"/>
  <c r="Z103" i="112"/>
  <c r="Z104" i="112"/>
  <c r="Z105" i="112"/>
  <c r="Z106" i="112"/>
  <c r="C106" i="112" s="1"/>
  <c r="Z107" i="112"/>
  <c r="Z108" i="112"/>
  <c r="Z109" i="112"/>
  <c r="Z110" i="112"/>
  <c r="Z111" i="112"/>
  <c r="Z113" i="112"/>
  <c r="Z112" i="112"/>
  <c r="C112" i="112" s="1"/>
  <c r="Z114" i="112"/>
  <c r="C114" i="112"/>
  <c r="Z115" i="112"/>
  <c r="Z116" i="112"/>
  <c r="Z117" i="112"/>
  <c r="C117" i="112" s="1"/>
  <c r="CR117" i="112"/>
  <c r="Z118" i="112"/>
  <c r="C118" i="112"/>
  <c r="Z119" i="112"/>
  <c r="Z120" i="112"/>
  <c r="Z121" i="112"/>
  <c r="CR121" i="112" s="1"/>
  <c r="Z122" i="112"/>
  <c r="Z123" i="112"/>
  <c r="Z124" i="112"/>
  <c r="Z125" i="112"/>
  <c r="CR125" i="112"/>
  <c r="C125" i="112"/>
  <c r="Z126" i="112"/>
  <c r="CR126" i="112" s="1"/>
  <c r="C126" i="112"/>
  <c r="Z127" i="112"/>
  <c r="Z129" i="112"/>
  <c r="Z131" i="112"/>
  <c r="CR131" i="112" s="1"/>
  <c r="Z132" i="112"/>
  <c r="CR132" i="112" s="1"/>
  <c r="C132" i="112"/>
  <c r="Z133" i="112"/>
  <c r="C133" i="112" s="1"/>
  <c r="Z134" i="112"/>
  <c r="C134" i="112"/>
  <c r="Z135" i="112"/>
  <c r="Z136" i="112"/>
  <c r="C136" i="112"/>
  <c r="Z137" i="112"/>
  <c r="C138" i="112"/>
  <c r="C139" i="112"/>
  <c r="C140" i="112"/>
  <c r="C141" i="112"/>
  <c r="C142" i="112"/>
  <c r="C143" i="112"/>
  <c r="C144" i="112"/>
  <c r="C145" i="112"/>
  <c r="C146" i="112"/>
  <c r="C147" i="112"/>
  <c r="C148" i="112"/>
  <c r="C149" i="112"/>
  <c r="B152" i="112"/>
  <c r="A152" i="112"/>
  <c r="D151" i="112"/>
  <c r="E151" i="112"/>
  <c r="F151" i="112"/>
  <c r="I151" i="112"/>
  <c r="K151" i="112"/>
  <c r="L151" i="112"/>
  <c r="M151" i="112"/>
  <c r="N151" i="112"/>
  <c r="J151" i="112"/>
  <c r="H151" i="112"/>
  <c r="G151" i="112"/>
  <c r="B151" i="112"/>
  <c r="A151" i="112"/>
  <c r="T150" i="112"/>
  <c r="DM149" i="112"/>
  <c r="CP149" i="112"/>
  <c r="DM148" i="112"/>
  <c r="CP148" i="112"/>
  <c r="DM147" i="112"/>
  <c r="CP147" i="112"/>
  <c r="DM146" i="112"/>
  <c r="CP146" i="112"/>
  <c r="DM145" i="112"/>
  <c r="CP145" i="112"/>
  <c r="DM144" i="112"/>
  <c r="CP144" i="112"/>
  <c r="DM143" i="112"/>
  <c r="CP143" i="112"/>
  <c r="CP142" i="112"/>
  <c r="DM141" i="112"/>
  <c r="CP141" i="112"/>
  <c r="DM140" i="112"/>
  <c r="CP140" i="112"/>
  <c r="DM139" i="112"/>
  <c r="CP139" i="112"/>
  <c r="CP138" i="112"/>
  <c r="DM137" i="112"/>
  <c r="DH137" i="112"/>
  <c r="DG137" i="112"/>
  <c r="DD137" i="112"/>
  <c r="DC137" i="112"/>
  <c r="DA137" i="112"/>
  <c r="CZ137" i="112"/>
  <c r="CX137" i="112"/>
  <c r="CW137" i="112"/>
  <c r="CS137" i="112"/>
  <c r="CP137" i="112"/>
  <c r="DM136" i="112"/>
  <c r="DH136" i="112"/>
  <c r="DG136" i="112"/>
  <c r="DD136" i="112"/>
  <c r="DC136" i="112"/>
  <c r="DA136" i="112"/>
  <c r="CZ136" i="112"/>
  <c r="CX136" i="112"/>
  <c r="CW136" i="112"/>
  <c r="CS136" i="112"/>
  <c r="CR136" i="112"/>
  <c r="CP136" i="112"/>
  <c r="DM135" i="112"/>
  <c r="DH135" i="112"/>
  <c r="DG135" i="112"/>
  <c r="DD135" i="112"/>
  <c r="DC135" i="112"/>
  <c r="DA135" i="112"/>
  <c r="CZ135" i="112"/>
  <c r="CX135" i="112"/>
  <c r="CW135" i="112"/>
  <c r="CS135" i="112"/>
  <c r="CP135" i="112"/>
  <c r="DM134" i="112"/>
  <c r="DH134" i="112"/>
  <c r="DG134" i="112"/>
  <c r="DD134" i="112"/>
  <c r="DC134" i="112"/>
  <c r="DA134" i="112"/>
  <c r="CZ134" i="112"/>
  <c r="CX134" i="112"/>
  <c r="CW134" i="112"/>
  <c r="CS134" i="112"/>
  <c r="CR134" i="112"/>
  <c r="CP134" i="112"/>
  <c r="DM133" i="112"/>
  <c r="DH133" i="112"/>
  <c r="DG133" i="112"/>
  <c r="DD133" i="112"/>
  <c r="DC133" i="112"/>
  <c r="DA133" i="112"/>
  <c r="CZ133" i="112"/>
  <c r="CX133" i="112"/>
  <c r="CW133" i="112"/>
  <c r="CS133" i="112"/>
  <c r="CP133" i="112"/>
  <c r="DM132" i="112"/>
  <c r="DH132" i="112"/>
  <c r="DG132" i="112"/>
  <c r="DD132" i="112"/>
  <c r="DC132" i="112"/>
  <c r="DA132" i="112"/>
  <c r="CZ132" i="112"/>
  <c r="CX132" i="112"/>
  <c r="CW132" i="112"/>
  <c r="CS132" i="112"/>
  <c r="CP132" i="112"/>
  <c r="DM131" i="112"/>
  <c r="DH131" i="112"/>
  <c r="DG131" i="112"/>
  <c r="DD131" i="112"/>
  <c r="DC131" i="112"/>
  <c r="DA131" i="112"/>
  <c r="CZ131" i="112"/>
  <c r="CX131" i="112"/>
  <c r="CW131" i="112"/>
  <c r="CS131" i="112"/>
  <c r="CP131" i="112"/>
  <c r="DM129" i="112"/>
  <c r="DH129" i="112"/>
  <c r="DG129" i="112"/>
  <c r="DD129" i="112"/>
  <c r="DC129" i="112"/>
  <c r="DA129" i="112"/>
  <c r="CZ129" i="112"/>
  <c r="CX129" i="112"/>
  <c r="CW129" i="112"/>
  <c r="CS129" i="112"/>
  <c r="CP129" i="112"/>
  <c r="DM127" i="112"/>
  <c r="CX127" i="112"/>
  <c r="CW127" i="112"/>
  <c r="CS127" i="112"/>
  <c r="CP127" i="112"/>
  <c r="DM126" i="112"/>
  <c r="DH126" i="112"/>
  <c r="DG126" i="112"/>
  <c r="DD126" i="112"/>
  <c r="DC126" i="112"/>
  <c r="DA126" i="112"/>
  <c r="CZ126" i="112"/>
  <c r="CX126" i="112"/>
  <c r="CW126" i="112"/>
  <c r="CS126" i="112"/>
  <c r="CP126" i="112"/>
  <c r="DM125" i="112"/>
  <c r="DH125" i="112"/>
  <c r="DG125" i="112"/>
  <c r="DD125" i="112"/>
  <c r="DC125" i="112"/>
  <c r="DA125" i="112"/>
  <c r="CZ125" i="112"/>
  <c r="CX125" i="112"/>
  <c r="CW125" i="112"/>
  <c r="CS125" i="112"/>
  <c r="CP125" i="112"/>
  <c r="DM124" i="112"/>
  <c r="DH124" i="112"/>
  <c r="DG124" i="112"/>
  <c r="DD124" i="112"/>
  <c r="DC124" i="112"/>
  <c r="DA124" i="112"/>
  <c r="CZ124" i="112"/>
  <c r="CX124" i="112"/>
  <c r="CW124" i="112"/>
  <c r="CS124" i="112"/>
  <c r="CP124" i="112"/>
  <c r="DM123" i="112"/>
  <c r="DH123" i="112"/>
  <c r="DG123" i="112"/>
  <c r="DD123" i="112"/>
  <c r="DC123" i="112"/>
  <c r="DA123" i="112"/>
  <c r="CZ123" i="112"/>
  <c r="CX123" i="112"/>
  <c r="CW123" i="112"/>
  <c r="CS123" i="112"/>
  <c r="CP123" i="112"/>
  <c r="DM122" i="112"/>
  <c r="DH122" i="112"/>
  <c r="DG122" i="112"/>
  <c r="DD122" i="112"/>
  <c r="DC122" i="112"/>
  <c r="DA122" i="112"/>
  <c r="CZ122" i="112"/>
  <c r="CX122" i="112"/>
  <c r="CW122" i="112"/>
  <c r="CS122" i="112"/>
  <c r="CP122" i="112"/>
  <c r="DM121" i="112"/>
  <c r="DH121" i="112"/>
  <c r="DG121" i="112"/>
  <c r="DD121" i="112"/>
  <c r="DC121" i="112"/>
  <c r="DA121" i="112"/>
  <c r="CZ121" i="112"/>
  <c r="CX121" i="112"/>
  <c r="CW121" i="112"/>
  <c r="CS121" i="112"/>
  <c r="CP121" i="112"/>
  <c r="DM120" i="112"/>
  <c r="DH120" i="112"/>
  <c r="DG120" i="112"/>
  <c r="DD120" i="112"/>
  <c r="DC120" i="112"/>
  <c r="DA120" i="112"/>
  <c r="CZ120" i="112"/>
  <c r="CX120" i="112"/>
  <c r="CW120" i="112"/>
  <c r="CS120" i="112"/>
  <c r="CP120" i="112"/>
  <c r="DM119" i="112"/>
  <c r="DH119" i="112"/>
  <c r="DG119" i="112"/>
  <c r="DD119" i="112"/>
  <c r="DC119" i="112"/>
  <c r="DA119" i="112"/>
  <c r="CZ119" i="112"/>
  <c r="CX119" i="112"/>
  <c r="CW119" i="112"/>
  <c r="CS119" i="112"/>
  <c r="CP119" i="112"/>
  <c r="DM118" i="112"/>
  <c r="DH118" i="112"/>
  <c r="DG118" i="112"/>
  <c r="DD118" i="112"/>
  <c r="DC118" i="112"/>
  <c r="DA118" i="112"/>
  <c r="CZ118" i="112"/>
  <c r="CX118" i="112"/>
  <c r="CW118" i="112"/>
  <c r="CS118" i="112"/>
  <c r="CR118" i="112"/>
  <c r="CP118" i="112"/>
  <c r="DM117" i="112"/>
  <c r="DH117" i="112"/>
  <c r="DG117" i="112"/>
  <c r="DD117" i="112"/>
  <c r="DC117" i="112"/>
  <c r="DA117" i="112"/>
  <c r="CZ117" i="112"/>
  <c r="CX117" i="112"/>
  <c r="CW117" i="112"/>
  <c r="CS117" i="112"/>
  <c r="CP117" i="112"/>
  <c r="DM116" i="112"/>
  <c r="DH116" i="112"/>
  <c r="DG116" i="112"/>
  <c r="DD116" i="112"/>
  <c r="DC116" i="112"/>
  <c r="DA116" i="112"/>
  <c r="CZ116" i="112"/>
  <c r="CX116" i="112"/>
  <c r="CW116" i="112"/>
  <c r="CS116" i="112"/>
  <c r="CP116" i="112"/>
  <c r="DM115" i="112"/>
  <c r="DH115" i="112"/>
  <c r="DG115" i="112"/>
  <c r="DD115" i="112"/>
  <c r="DC115" i="112"/>
  <c r="DA115" i="112"/>
  <c r="CZ115" i="112"/>
  <c r="CX115" i="112"/>
  <c r="CW115" i="112"/>
  <c r="CS115" i="112"/>
  <c r="CP115" i="112"/>
  <c r="DM114" i="112"/>
  <c r="DH114" i="112"/>
  <c r="DG114" i="112"/>
  <c r="DD114" i="112"/>
  <c r="DC114" i="112"/>
  <c r="DA114" i="112"/>
  <c r="CZ114" i="112"/>
  <c r="CX114" i="112"/>
  <c r="CW114" i="112"/>
  <c r="CS114" i="112"/>
  <c r="CR114" i="112"/>
  <c r="CP114" i="112"/>
  <c r="DM112" i="112"/>
  <c r="DH112" i="112"/>
  <c r="DG112" i="112"/>
  <c r="DD112" i="112"/>
  <c r="DC112" i="112"/>
  <c r="DA112" i="112"/>
  <c r="CZ112" i="112"/>
  <c r="CX112" i="112"/>
  <c r="CW112" i="112"/>
  <c r="CS112" i="112"/>
  <c r="CP112" i="112"/>
  <c r="DM113" i="112"/>
  <c r="DH113" i="112"/>
  <c r="DG113" i="112"/>
  <c r="DD113" i="112"/>
  <c r="DC113" i="112"/>
  <c r="DA113" i="112"/>
  <c r="CZ113" i="112"/>
  <c r="CX113" i="112"/>
  <c r="CW113" i="112"/>
  <c r="CS113" i="112"/>
  <c r="CP113" i="112"/>
  <c r="DM111" i="112"/>
  <c r="DH111" i="112"/>
  <c r="DG111" i="112"/>
  <c r="DD111" i="112"/>
  <c r="DC111" i="112"/>
  <c r="DA111" i="112"/>
  <c r="CZ111" i="112"/>
  <c r="CX111" i="112"/>
  <c r="CW111" i="112"/>
  <c r="CS111" i="112"/>
  <c r="CP111" i="112"/>
  <c r="DM110" i="112"/>
  <c r="CX110" i="112"/>
  <c r="CW110" i="112"/>
  <c r="CS110" i="112"/>
  <c r="CP110" i="112"/>
  <c r="DM109" i="112"/>
  <c r="CX109" i="112"/>
  <c r="CW109" i="112"/>
  <c r="CS109" i="112"/>
  <c r="CP109" i="112"/>
  <c r="DM108" i="112"/>
  <c r="DH108" i="112"/>
  <c r="DG108" i="112"/>
  <c r="CX108" i="112"/>
  <c r="CW108" i="112"/>
  <c r="CS108" i="112"/>
  <c r="CP108" i="112"/>
  <c r="DM107" i="112"/>
  <c r="DH107" i="112"/>
  <c r="DG107" i="112"/>
  <c r="CX107" i="112"/>
  <c r="CW107" i="112"/>
  <c r="CS107" i="112"/>
  <c r="CP107" i="112"/>
  <c r="DM106" i="112"/>
  <c r="DH106" i="112"/>
  <c r="DG106" i="112"/>
  <c r="CX106" i="112"/>
  <c r="CW106" i="112"/>
  <c r="CS106" i="112"/>
  <c r="CR106" i="112"/>
  <c r="CP106" i="112"/>
  <c r="DM105" i="112"/>
  <c r="DH105" i="112"/>
  <c r="DG105" i="112"/>
  <c r="CX105" i="112"/>
  <c r="CW105" i="112"/>
  <c r="CS105" i="112"/>
  <c r="CP105" i="112"/>
  <c r="DM104" i="112"/>
  <c r="DH104" i="112"/>
  <c r="DG104" i="112"/>
  <c r="DD104" i="112"/>
  <c r="DC104" i="112"/>
  <c r="DA104" i="112"/>
  <c r="CZ104" i="112"/>
  <c r="CX104" i="112"/>
  <c r="CW104" i="112"/>
  <c r="CS104" i="112"/>
  <c r="CP104" i="112"/>
  <c r="DM103" i="112"/>
  <c r="DH103" i="112"/>
  <c r="DG103" i="112"/>
  <c r="DD103" i="112"/>
  <c r="DC103" i="112"/>
  <c r="DA103" i="112"/>
  <c r="CZ103" i="112"/>
  <c r="CX103" i="112"/>
  <c r="CW103" i="112"/>
  <c r="CS103" i="112"/>
  <c r="CP103" i="112"/>
  <c r="DM102" i="112"/>
  <c r="DH102" i="112"/>
  <c r="DG102" i="112"/>
  <c r="DD102" i="112"/>
  <c r="DC102" i="112"/>
  <c r="DA102" i="112"/>
  <c r="CZ102" i="112"/>
  <c r="CX102" i="112"/>
  <c r="CW102" i="112"/>
  <c r="CS102" i="112"/>
  <c r="CR102" i="112"/>
  <c r="CP102" i="112"/>
  <c r="DM101" i="112"/>
  <c r="DH101" i="112"/>
  <c r="DG101" i="112"/>
  <c r="DD101" i="112"/>
  <c r="DC101" i="112"/>
  <c r="DA101" i="112"/>
  <c r="CZ101" i="112"/>
  <c r="CX101" i="112"/>
  <c r="CW101" i="112"/>
  <c r="CS101" i="112"/>
  <c r="CP101" i="112"/>
  <c r="DM100" i="112"/>
  <c r="CX100" i="112"/>
  <c r="CW100" i="112"/>
  <c r="CS100" i="112"/>
  <c r="CP100" i="112"/>
  <c r="DM99" i="112"/>
  <c r="DH99" i="112"/>
  <c r="DG99" i="112"/>
  <c r="DD99" i="112"/>
  <c r="DC99" i="112"/>
  <c r="DA99" i="112"/>
  <c r="CZ99" i="112"/>
  <c r="CX99" i="112"/>
  <c r="CW99" i="112"/>
  <c r="CS99" i="112"/>
  <c r="CP99" i="112"/>
  <c r="DM98" i="112"/>
  <c r="DH98" i="112"/>
  <c r="DG98" i="112"/>
  <c r="DD98" i="112"/>
  <c r="DC98" i="112"/>
  <c r="DA98" i="112"/>
  <c r="CZ98" i="112"/>
  <c r="CX98" i="112"/>
  <c r="CW98" i="112"/>
  <c r="CS98" i="112"/>
  <c r="CR98" i="112"/>
  <c r="CP98" i="112"/>
  <c r="DM97" i="112"/>
  <c r="DH97" i="112"/>
  <c r="DG97" i="112"/>
  <c r="DD97" i="112"/>
  <c r="DC97" i="112"/>
  <c r="DA97" i="112"/>
  <c r="CZ97" i="112"/>
  <c r="CX97" i="112"/>
  <c r="CW97" i="112"/>
  <c r="CS97" i="112"/>
  <c r="CP97" i="112"/>
  <c r="DM96" i="112"/>
  <c r="DH96" i="112"/>
  <c r="DG96" i="112"/>
  <c r="DD96" i="112"/>
  <c r="DC96" i="112"/>
  <c r="DA96" i="112"/>
  <c r="CZ96" i="112"/>
  <c r="CX96" i="112"/>
  <c r="CW96" i="112"/>
  <c r="CS96" i="112"/>
  <c r="CP96" i="112"/>
  <c r="DM95" i="112"/>
  <c r="DH95" i="112"/>
  <c r="DG95" i="112"/>
  <c r="DD95" i="112"/>
  <c r="DC95" i="112"/>
  <c r="DA95" i="112"/>
  <c r="CZ95" i="112"/>
  <c r="CX95" i="112"/>
  <c r="CW95" i="112"/>
  <c r="CS95" i="112"/>
  <c r="CP95" i="112"/>
  <c r="DM94" i="112"/>
  <c r="DH94" i="112"/>
  <c r="DG94" i="112"/>
  <c r="DD94" i="112"/>
  <c r="DC94" i="112"/>
  <c r="DA94" i="112"/>
  <c r="CZ94" i="112"/>
  <c r="CX94" i="112"/>
  <c r="CW94" i="112"/>
  <c r="CS94" i="112"/>
  <c r="CR94" i="112"/>
  <c r="CP94" i="112"/>
  <c r="DM93" i="112"/>
  <c r="DH93" i="112"/>
  <c r="DG93" i="112"/>
  <c r="DD93" i="112"/>
  <c r="DC93" i="112"/>
  <c r="DA93" i="112"/>
  <c r="CZ93" i="112"/>
  <c r="CX93" i="112"/>
  <c r="CW93" i="112"/>
  <c r="CS93" i="112"/>
  <c r="CP93" i="112"/>
  <c r="DM92" i="112"/>
  <c r="DH92" i="112"/>
  <c r="DG92" i="112"/>
  <c r="DD92" i="112"/>
  <c r="DC92" i="112"/>
  <c r="DA92" i="112"/>
  <c r="CZ92" i="112"/>
  <c r="CX92" i="112"/>
  <c r="CW92" i="112"/>
  <c r="CS92" i="112"/>
  <c r="CP92" i="112"/>
  <c r="DM91" i="112"/>
  <c r="DH91" i="112"/>
  <c r="DG91" i="112"/>
  <c r="DD91" i="112"/>
  <c r="DC91" i="112"/>
  <c r="DA91" i="112"/>
  <c r="CZ91" i="112"/>
  <c r="CX91" i="112"/>
  <c r="CW91" i="112"/>
  <c r="CS91" i="112"/>
  <c r="CP91" i="112"/>
  <c r="DM90" i="112"/>
  <c r="DH90" i="112"/>
  <c r="DG90" i="112"/>
  <c r="DD90" i="112"/>
  <c r="DC90" i="112"/>
  <c r="DA90" i="112"/>
  <c r="CZ90" i="112"/>
  <c r="CX90" i="112"/>
  <c r="CW90" i="112"/>
  <c r="CS90" i="112"/>
  <c r="CR90" i="112"/>
  <c r="CP90" i="112"/>
  <c r="DM89" i="112"/>
  <c r="DH89" i="112"/>
  <c r="DG89" i="112"/>
  <c r="DD89" i="112"/>
  <c r="DC89" i="112"/>
  <c r="DA89" i="112"/>
  <c r="CZ89" i="112"/>
  <c r="CX89" i="112"/>
  <c r="CW89" i="112"/>
  <c r="CS89" i="112"/>
  <c r="CP89" i="112"/>
  <c r="DM88" i="112"/>
  <c r="DH88" i="112"/>
  <c r="DG88" i="112"/>
  <c r="DD88" i="112"/>
  <c r="DC88" i="112"/>
  <c r="DA88" i="112"/>
  <c r="CZ88" i="112"/>
  <c r="CX88" i="112"/>
  <c r="CW88" i="112"/>
  <c r="CS88" i="112"/>
  <c r="CP88" i="112"/>
  <c r="DM87" i="112"/>
  <c r="DH87" i="112"/>
  <c r="DG87" i="112"/>
  <c r="DD87" i="112"/>
  <c r="DC87" i="112"/>
  <c r="DA87" i="112"/>
  <c r="CZ87" i="112"/>
  <c r="CX87" i="112"/>
  <c r="CW87" i="112"/>
  <c r="CS87" i="112"/>
  <c r="CP87" i="112"/>
  <c r="DM86" i="112"/>
  <c r="DH86" i="112"/>
  <c r="DG86" i="112"/>
  <c r="DD86" i="112"/>
  <c r="DC86" i="112"/>
  <c r="DA86" i="112"/>
  <c r="CZ86" i="112"/>
  <c r="CX86" i="112"/>
  <c r="CW86" i="112"/>
  <c r="CS86" i="112"/>
  <c r="CR86" i="112"/>
  <c r="CP86" i="112"/>
  <c r="DM85" i="112"/>
  <c r="DH85" i="112"/>
  <c r="DG85" i="112"/>
  <c r="DD85" i="112"/>
  <c r="DC85" i="112"/>
  <c r="DA85" i="112"/>
  <c r="CZ85" i="112"/>
  <c r="CX85" i="112"/>
  <c r="CW85" i="112"/>
  <c r="CS85" i="112"/>
  <c r="CP85" i="112"/>
  <c r="DM84" i="112"/>
  <c r="DH84" i="112"/>
  <c r="DG84" i="112"/>
  <c r="DD84" i="112"/>
  <c r="DC84" i="112"/>
  <c r="DA84" i="112"/>
  <c r="CZ84" i="112"/>
  <c r="CX84" i="112"/>
  <c r="CW84" i="112"/>
  <c r="CS84" i="112"/>
  <c r="CP84" i="112"/>
  <c r="DM83" i="112"/>
  <c r="DH83" i="112"/>
  <c r="DG83" i="112"/>
  <c r="DD83" i="112"/>
  <c r="DC83" i="112"/>
  <c r="DA83" i="112"/>
  <c r="CZ83" i="112"/>
  <c r="CX83" i="112"/>
  <c r="CW83" i="112"/>
  <c r="CS83" i="112"/>
  <c r="CP83" i="112"/>
  <c r="DM82" i="112"/>
  <c r="DH82" i="112"/>
  <c r="DG82" i="112"/>
  <c r="DD82" i="112"/>
  <c r="DC82" i="112"/>
  <c r="DA82" i="112"/>
  <c r="CZ82" i="112"/>
  <c r="CX82" i="112"/>
  <c r="CW82" i="112"/>
  <c r="CS82" i="112"/>
  <c r="CP82" i="112"/>
  <c r="DM81" i="112"/>
  <c r="DH81" i="112"/>
  <c r="DG81" i="112"/>
  <c r="DD81" i="112"/>
  <c r="DC81" i="112"/>
  <c r="DA81" i="112"/>
  <c r="CZ81" i="112"/>
  <c r="CX81" i="112"/>
  <c r="CW81" i="112"/>
  <c r="CS81" i="112"/>
  <c r="CP81" i="112"/>
  <c r="DM80" i="112"/>
  <c r="DH80" i="112"/>
  <c r="DG80" i="112"/>
  <c r="DD80" i="112"/>
  <c r="DC80" i="112"/>
  <c r="DA80" i="112"/>
  <c r="CZ80" i="112"/>
  <c r="CX80" i="112"/>
  <c r="CW80" i="112"/>
  <c r="CS80" i="112"/>
  <c r="CP80" i="112"/>
  <c r="DM79" i="112"/>
  <c r="DH79" i="112"/>
  <c r="DG79" i="112"/>
  <c r="DD79" i="112"/>
  <c r="DC79" i="112"/>
  <c r="DA79" i="112"/>
  <c r="CZ79" i="112"/>
  <c r="CX79" i="112"/>
  <c r="CW79" i="112"/>
  <c r="CS79" i="112"/>
  <c r="CP79" i="112"/>
  <c r="DM78" i="112"/>
  <c r="DH78" i="112"/>
  <c r="DG78" i="112"/>
  <c r="DD78" i="112"/>
  <c r="DC78" i="112"/>
  <c r="DA78" i="112"/>
  <c r="CZ78" i="112"/>
  <c r="CX78" i="112"/>
  <c r="CW78" i="112"/>
  <c r="CS78" i="112"/>
  <c r="CR78" i="112"/>
  <c r="CP78" i="112"/>
  <c r="DM77" i="112"/>
  <c r="DH77" i="112"/>
  <c r="DG77" i="112"/>
  <c r="DD77" i="112"/>
  <c r="DC77" i="112"/>
  <c r="DA77" i="112"/>
  <c r="CZ77" i="112"/>
  <c r="CX77" i="112"/>
  <c r="CW77" i="112"/>
  <c r="CS77" i="112"/>
  <c r="CP77" i="112"/>
  <c r="DM76" i="112"/>
  <c r="CX76" i="112"/>
  <c r="CW76" i="112"/>
  <c r="CS76" i="112"/>
  <c r="CP76" i="112"/>
  <c r="DM71" i="112"/>
  <c r="CX71" i="112"/>
  <c r="CW71" i="112"/>
  <c r="CS71" i="112"/>
  <c r="CP71" i="112"/>
  <c r="DM70" i="112"/>
  <c r="CX70" i="112"/>
  <c r="CW70" i="112"/>
  <c r="CS70" i="112"/>
  <c r="CP70" i="112"/>
  <c r="DM69" i="112"/>
  <c r="CX69" i="112"/>
  <c r="CW69" i="112"/>
  <c r="CS69" i="112"/>
  <c r="CP69" i="112"/>
  <c r="DM68" i="112"/>
  <c r="CX68" i="112"/>
  <c r="CW68" i="112"/>
  <c r="CS68" i="112"/>
  <c r="CP68" i="112"/>
  <c r="DM67" i="112"/>
  <c r="CX67" i="112"/>
  <c r="CW67" i="112"/>
  <c r="CS67" i="112"/>
  <c r="CR67" i="112"/>
  <c r="CP67" i="112"/>
  <c r="DM66" i="112"/>
  <c r="CX66" i="112"/>
  <c r="CW66" i="112"/>
  <c r="CS66" i="112"/>
  <c r="CR66" i="112"/>
  <c r="CP66" i="112"/>
  <c r="DM65" i="112"/>
  <c r="CX65" i="112"/>
  <c r="CW65" i="112"/>
  <c r="CS65" i="112"/>
  <c r="CP65" i="112"/>
  <c r="DM64" i="112"/>
  <c r="CX64" i="112"/>
  <c r="CW64" i="112"/>
  <c r="CS64" i="112"/>
  <c r="CP64" i="112"/>
  <c r="DM63" i="112"/>
  <c r="DH63" i="112"/>
  <c r="DG63" i="112"/>
  <c r="DD63" i="112"/>
  <c r="DC63" i="112"/>
  <c r="DA63" i="112"/>
  <c r="CZ63" i="112"/>
  <c r="CX63" i="112"/>
  <c r="CW63" i="112"/>
  <c r="CS63" i="112"/>
  <c r="CP63" i="112"/>
  <c r="DM62" i="112"/>
  <c r="DH62" i="112"/>
  <c r="DG62" i="112"/>
  <c r="DD62" i="112"/>
  <c r="DC62" i="112"/>
  <c r="DA62" i="112"/>
  <c r="CZ62" i="112"/>
  <c r="CX62" i="112"/>
  <c r="CW62" i="112"/>
  <c r="CS62" i="112"/>
  <c r="CP62" i="112"/>
  <c r="DM61" i="112"/>
  <c r="DH61" i="112"/>
  <c r="DG61" i="112"/>
  <c r="DD61" i="112"/>
  <c r="DC61" i="112"/>
  <c r="DA61" i="112"/>
  <c r="CZ61" i="112"/>
  <c r="CX61" i="112"/>
  <c r="CW61" i="112"/>
  <c r="CS61" i="112"/>
  <c r="CP61" i="112"/>
  <c r="DM60" i="112"/>
  <c r="DH60" i="112"/>
  <c r="DG60" i="112"/>
  <c r="DD60" i="112"/>
  <c r="DC60" i="112"/>
  <c r="DA60" i="112"/>
  <c r="CZ60" i="112"/>
  <c r="CX60" i="112"/>
  <c r="CW60" i="112"/>
  <c r="CS60" i="112"/>
  <c r="CP60" i="112"/>
  <c r="DM59" i="112"/>
  <c r="CX59" i="112"/>
  <c r="CW59" i="112"/>
  <c r="CS59" i="112"/>
  <c r="CP59" i="112"/>
  <c r="DM58" i="112"/>
  <c r="DH58" i="112"/>
  <c r="DG58" i="112"/>
  <c r="DD58" i="112"/>
  <c r="DC58" i="112"/>
  <c r="DA58" i="112"/>
  <c r="CZ58" i="112"/>
  <c r="CX58" i="112"/>
  <c r="CW58" i="112"/>
  <c r="CS58" i="112"/>
  <c r="CP58" i="112"/>
  <c r="DM57" i="112"/>
  <c r="CX57" i="112"/>
  <c r="CW57" i="112"/>
  <c r="CS57" i="112"/>
  <c r="CP57" i="112"/>
  <c r="DM56" i="112"/>
  <c r="DH56" i="112"/>
  <c r="DG56" i="112"/>
  <c r="DD56" i="112"/>
  <c r="DC56" i="112"/>
  <c r="DA56" i="112"/>
  <c r="CZ56" i="112"/>
  <c r="CX56" i="112"/>
  <c r="CW56" i="112"/>
  <c r="CS56" i="112"/>
  <c r="CP56" i="112"/>
  <c r="DM55" i="112"/>
  <c r="DH55" i="112"/>
  <c r="DG55" i="112"/>
  <c r="DD55" i="112"/>
  <c r="DC55" i="112"/>
  <c r="DA55" i="112"/>
  <c r="CZ55" i="112"/>
  <c r="CX55" i="112"/>
  <c r="CW55" i="112"/>
  <c r="CS55" i="112"/>
  <c r="CP55" i="112"/>
  <c r="DM54" i="112"/>
  <c r="DH54" i="112"/>
  <c r="DG54" i="112"/>
  <c r="DD54" i="112"/>
  <c r="DC54" i="112"/>
  <c r="DA54" i="112"/>
  <c r="CZ54" i="112"/>
  <c r="CX54" i="112"/>
  <c r="CW54" i="112"/>
  <c r="CS54" i="112"/>
  <c r="CP54" i="112"/>
  <c r="DM53" i="112"/>
  <c r="CX53" i="112"/>
  <c r="CW53" i="112"/>
  <c r="CS53" i="112"/>
  <c r="CP53" i="112"/>
  <c r="DM52" i="112"/>
  <c r="DH52" i="112"/>
  <c r="DG52" i="112"/>
  <c r="DD52" i="112"/>
  <c r="DC52" i="112"/>
  <c r="DA52" i="112"/>
  <c r="CZ52" i="112"/>
  <c r="CX52" i="112"/>
  <c r="CW52" i="112"/>
  <c r="CS52" i="112"/>
  <c r="CP52" i="112"/>
  <c r="DM51" i="112"/>
  <c r="DH51" i="112"/>
  <c r="DG51" i="112"/>
  <c r="DD51" i="112"/>
  <c r="DC51" i="112"/>
  <c r="DA51" i="112"/>
  <c r="CZ51" i="112"/>
  <c r="CX51" i="112"/>
  <c r="CW51" i="112"/>
  <c r="CS51" i="112"/>
  <c r="CP51" i="112"/>
  <c r="DM50" i="112"/>
  <c r="CX50" i="112"/>
  <c r="CW50" i="112"/>
  <c r="CS50" i="112"/>
  <c r="CP50" i="112"/>
  <c r="DM49" i="112"/>
  <c r="CX49" i="112"/>
  <c r="CW49" i="112"/>
  <c r="CS49" i="112"/>
  <c r="Z49" i="112"/>
  <c r="CR49" i="112" s="1"/>
  <c r="CP49" i="112"/>
  <c r="DM48" i="112"/>
  <c r="DH48" i="112"/>
  <c r="DG48" i="112"/>
  <c r="DD48" i="112"/>
  <c r="DC48" i="112"/>
  <c r="DA48" i="112"/>
  <c r="CZ48" i="112"/>
  <c r="CX48" i="112"/>
  <c r="CW48" i="112"/>
  <c r="CS48" i="112"/>
  <c r="CP48" i="112"/>
  <c r="DM47" i="112"/>
  <c r="CX47" i="112"/>
  <c r="CW47" i="112"/>
  <c r="CS47" i="112"/>
  <c r="CR47" i="112"/>
  <c r="CP47" i="112"/>
  <c r="DM46" i="112"/>
  <c r="DH46" i="112"/>
  <c r="DG46" i="112"/>
  <c r="DD46" i="112"/>
  <c r="DC46" i="112"/>
  <c r="DA46" i="112"/>
  <c r="CZ46" i="112"/>
  <c r="CX46" i="112"/>
  <c r="CW46" i="112"/>
  <c r="CS46" i="112"/>
  <c r="CP46" i="112"/>
  <c r="DM45" i="112"/>
  <c r="CX45" i="112"/>
  <c r="CW45" i="112"/>
  <c r="CS45" i="112"/>
  <c r="CR45" i="112"/>
  <c r="CP45" i="112"/>
  <c r="DM44" i="112"/>
  <c r="DH44" i="112"/>
  <c r="DG44" i="112"/>
  <c r="DD44" i="112"/>
  <c r="DC44" i="112"/>
  <c r="DA44" i="112"/>
  <c r="CZ44" i="112"/>
  <c r="CX44" i="112"/>
  <c r="CW44" i="112"/>
  <c r="CS44" i="112"/>
  <c r="CP44" i="112"/>
  <c r="DM43" i="112"/>
  <c r="DH43" i="112"/>
  <c r="DG43" i="112"/>
  <c r="DD43" i="112"/>
  <c r="DC43" i="112"/>
  <c r="DA43" i="112"/>
  <c r="CZ43" i="112"/>
  <c r="CX43" i="112"/>
  <c r="CW43" i="112"/>
  <c r="CS43" i="112"/>
  <c r="CR43" i="112"/>
  <c r="CP43" i="112"/>
  <c r="DM42" i="112"/>
  <c r="DH42" i="112"/>
  <c r="DG42" i="112"/>
  <c r="DD42" i="112"/>
  <c r="DC42" i="112"/>
  <c r="DA42" i="112"/>
  <c r="CZ42" i="112"/>
  <c r="CX42" i="112"/>
  <c r="CW42" i="112"/>
  <c r="CS42" i="112"/>
  <c r="CP42" i="112"/>
  <c r="DM41" i="112"/>
  <c r="DH41" i="112"/>
  <c r="DG41" i="112"/>
  <c r="DD41" i="112"/>
  <c r="DC41" i="112"/>
  <c r="DA41" i="112"/>
  <c r="CZ41" i="112"/>
  <c r="CX41" i="112"/>
  <c r="CW41" i="112"/>
  <c r="CS41" i="112"/>
  <c r="CP41" i="112"/>
  <c r="DM40" i="112"/>
  <c r="DH40" i="112"/>
  <c r="DG40" i="112"/>
  <c r="DD40" i="112"/>
  <c r="DC40" i="112"/>
  <c r="DA40" i="112"/>
  <c r="CZ40" i="112"/>
  <c r="CX40" i="112"/>
  <c r="CW40" i="112"/>
  <c r="CS40" i="112"/>
  <c r="CP40" i="112"/>
  <c r="DM39" i="112"/>
  <c r="CX39" i="112"/>
  <c r="CW39" i="112"/>
  <c r="CS39" i="112"/>
  <c r="CR39" i="112"/>
  <c r="CP39" i="112"/>
  <c r="DM38" i="112"/>
  <c r="DH38" i="112"/>
  <c r="DG38" i="112"/>
  <c r="DD38" i="112"/>
  <c r="DC38" i="112"/>
  <c r="DA38" i="112"/>
  <c r="CZ38" i="112"/>
  <c r="CX38" i="112"/>
  <c r="CW38" i="112"/>
  <c r="CS38" i="112"/>
  <c r="CR38" i="112"/>
  <c r="CP38" i="112"/>
  <c r="DM37" i="112"/>
  <c r="DH37" i="112"/>
  <c r="DG37" i="112"/>
  <c r="DD37" i="112"/>
  <c r="DC37" i="112"/>
  <c r="DA37" i="112"/>
  <c r="CZ37" i="112"/>
  <c r="CX37" i="112"/>
  <c r="CW37" i="112"/>
  <c r="CS37" i="112"/>
  <c r="CP37" i="112"/>
  <c r="DM36" i="112"/>
  <c r="DH36" i="112"/>
  <c r="DG36" i="112"/>
  <c r="DD36" i="112"/>
  <c r="DC36" i="112"/>
  <c r="DA36" i="112"/>
  <c r="CZ36" i="112"/>
  <c r="CX36" i="112"/>
  <c r="CW36" i="112"/>
  <c r="CS36" i="112"/>
  <c r="CR36" i="112"/>
  <c r="CP36" i="112"/>
  <c r="DM35" i="112"/>
  <c r="DH35" i="112"/>
  <c r="DG35" i="112"/>
  <c r="DD35" i="112"/>
  <c r="DC35" i="112"/>
  <c r="DA35" i="112"/>
  <c r="CZ35" i="112"/>
  <c r="CX35" i="112"/>
  <c r="CW35" i="112"/>
  <c r="CS35" i="112"/>
  <c r="CR35" i="112"/>
  <c r="CP35" i="112"/>
  <c r="DM34" i="112"/>
  <c r="DH34" i="112"/>
  <c r="DG34" i="112"/>
  <c r="DA34" i="112"/>
  <c r="CZ34" i="112"/>
  <c r="CX34" i="112"/>
  <c r="CW34" i="112"/>
  <c r="CS34" i="112"/>
  <c r="CP34" i="112"/>
  <c r="DM33" i="112"/>
  <c r="DH33" i="112"/>
  <c r="DG33" i="112"/>
  <c r="DD33" i="112"/>
  <c r="DC33" i="112"/>
  <c r="DA33" i="112"/>
  <c r="CZ33" i="112"/>
  <c r="CX33" i="112"/>
  <c r="CW33" i="112"/>
  <c r="CS33" i="112"/>
  <c r="CR33" i="112"/>
  <c r="CP33" i="112"/>
  <c r="DM32" i="112"/>
  <c r="DH32" i="112"/>
  <c r="DG32" i="112"/>
  <c r="DD32" i="112"/>
  <c r="DC32" i="112"/>
  <c r="DA32" i="112"/>
  <c r="CZ32" i="112"/>
  <c r="CX32" i="112"/>
  <c r="CW32" i="112"/>
  <c r="CS32" i="112"/>
  <c r="CP32" i="112"/>
  <c r="DM31" i="112"/>
  <c r="DH31" i="112"/>
  <c r="DG31" i="112"/>
  <c r="DD31" i="112"/>
  <c r="DC31" i="112"/>
  <c r="DA31" i="112"/>
  <c r="CZ31" i="112"/>
  <c r="CX31" i="112"/>
  <c r="CW31" i="112"/>
  <c r="CS31" i="112"/>
  <c r="CP31" i="112"/>
  <c r="DM30" i="112"/>
  <c r="DH30" i="112"/>
  <c r="DG30" i="112"/>
  <c r="DD30" i="112"/>
  <c r="DC30" i="112"/>
  <c r="DA30" i="112"/>
  <c r="CZ30" i="112"/>
  <c r="CX30" i="112"/>
  <c r="CW30" i="112"/>
  <c r="CS30" i="112"/>
  <c r="CP30" i="112"/>
  <c r="DM29" i="112"/>
  <c r="DH29" i="112"/>
  <c r="DG29" i="112"/>
  <c r="DD29" i="112"/>
  <c r="DC29" i="112"/>
  <c r="DA29" i="112"/>
  <c r="CZ29" i="112"/>
  <c r="CX29" i="112"/>
  <c r="CW29" i="112"/>
  <c r="CS29" i="112"/>
  <c r="CR29" i="112"/>
  <c r="CP29" i="112"/>
  <c r="DM28" i="112"/>
  <c r="CS28" i="112"/>
  <c r="CP28" i="112"/>
  <c r="DM27" i="112"/>
  <c r="DH27" i="112"/>
  <c r="DG27" i="112"/>
  <c r="DD27" i="112"/>
  <c r="DC27" i="112"/>
  <c r="DA27" i="112"/>
  <c r="CZ27" i="112"/>
  <c r="CX27" i="112"/>
  <c r="CW27" i="112"/>
  <c r="CS27" i="112"/>
  <c r="CP27" i="112"/>
  <c r="DM26" i="112"/>
  <c r="DH26" i="112"/>
  <c r="DG26" i="112"/>
  <c r="DD26" i="112"/>
  <c r="DC26" i="112"/>
  <c r="DA26" i="112"/>
  <c r="CZ26" i="112"/>
  <c r="CX26" i="112"/>
  <c r="CW26" i="112"/>
  <c r="CS26" i="112"/>
  <c r="CP26" i="112"/>
  <c r="DM25" i="112"/>
  <c r="DH25" i="112"/>
  <c r="DG25" i="112"/>
  <c r="DD25" i="112"/>
  <c r="DC25" i="112"/>
  <c r="DA25" i="112"/>
  <c r="CZ25" i="112"/>
  <c r="CX25" i="112"/>
  <c r="CW25" i="112"/>
  <c r="CS25" i="112"/>
  <c r="CR25" i="112"/>
  <c r="CP25" i="112"/>
  <c r="DM24" i="112"/>
  <c r="DH24" i="112"/>
  <c r="DG24" i="112"/>
  <c r="DD24" i="112"/>
  <c r="DC24" i="112"/>
  <c r="DA24" i="112"/>
  <c r="CZ24" i="112"/>
  <c r="CX24" i="112"/>
  <c r="CW24" i="112"/>
  <c r="CS24" i="112"/>
  <c r="CP24" i="112"/>
  <c r="DM23" i="112"/>
  <c r="DH23" i="112"/>
  <c r="DG23" i="112"/>
  <c r="DD23" i="112"/>
  <c r="DC23" i="112"/>
  <c r="DA23" i="112"/>
  <c r="CZ23" i="112"/>
  <c r="CX23" i="112"/>
  <c r="CW23" i="112"/>
  <c r="CS23" i="112"/>
  <c r="CP23" i="112"/>
  <c r="DM22" i="112"/>
  <c r="DH22" i="112"/>
  <c r="DG22" i="112"/>
  <c r="DD22" i="112"/>
  <c r="DC22" i="112"/>
  <c r="DA22" i="112"/>
  <c r="CZ22" i="112"/>
  <c r="CX22" i="112"/>
  <c r="CW22" i="112"/>
  <c r="CS22" i="112"/>
  <c r="CP22" i="112"/>
  <c r="DM21" i="112"/>
  <c r="DH21" i="112"/>
  <c r="DG21" i="112"/>
  <c r="DD21" i="112"/>
  <c r="DC21" i="112"/>
  <c r="DA21" i="112"/>
  <c r="CZ21" i="112"/>
  <c r="CX21" i="112"/>
  <c r="CW21" i="112"/>
  <c r="CS21" i="112"/>
  <c r="CR21" i="112"/>
  <c r="CP21" i="112"/>
  <c r="DM20" i="112"/>
  <c r="DH20" i="112"/>
  <c r="DG20" i="112"/>
  <c r="DD20" i="112"/>
  <c r="DC20" i="112"/>
  <c r="DA20" i="112"/>
  <c r="CZ20" i="112"/>
  <c r="CX20" i="112"/>
  <c r="CW20" i="112"/>
  <c r="CS20" i="112"/>
  <c r="CP20" i="112"/>
  <c r="DM19" i="112"/>
  <c r="DH19" i="112"/>
  <c r="DG19" i="112"/>
  <c r="DD19" i="112"/>
  <c r="DC19" i="112"/>
  <c r="DA19" i="112"/>
  <c r="CZ19" i="112"/>
  <c r="CX19" i="112"/>
  <c r="CW19" i="112"/>
  <c r="CS19" i="112"/>
  <c r="CP19" i="112"/>
  <c r="DM18" i="112"/>
  <c r="DH18" i="112"/>
  <c r="DG18" i="112"/>
  <c r="DD18" i="112"/>
  <c r="DC18" i="112"/>
  <c r="DA18" i="112"/>
  <c r="CZ18" i="112"/>
  <c r="CX18" i="112"/>
  <c r="CW18" i="112"/>
  <c r="CS18" i="112"/>
  <c r="CP18" i="112"/>
  <c r="DM17" i="112"/>
  <c r="DH17" i="112"/>
  <c r="DG17" i="112"/>
  <c r="DD17" i="112"/>
  <c r="DC17" i="112"/>
  <c r="DA17" i="112"/>
  <c r="CZ17" i="112"/>
  <c r="CX17" i="112"/>
  <c r="CW17" i="112"/>
  <c r="CS17" i="112"/>
  <c r="CP17" i="112"/>
  <c r="DM16" i="112"/>
  <c r="DH16" i="112"/>
  <c r="DG16" i="112"/>
  <c r="DD16" i="112"/>
  <c r="DC16" i="112"/>
  <c r="DA16" i="112"/>
  <c r="CZ16" i="112"/>
  <c r="CX16" i="112"/>
  <c r="CW16" i="112"/>
  <c r="CS16" i="112"/>
  <c r="CP16" i="112"/>
  <c r="DM15" i="112"/>
  <c r="DH15" i="112"/>
  <c r="DG15" i="112"/>
  <c r="DD15" i="112"/>
  <c r="DC15" i="112"/>
  <c r="DA15" i="112"/>
  <c r="CZ15" i="112"/>
  <c r="CX15" i="112"/>
  <c r="CW15" i="112"/>
  <c r="CS15" i="112"/>
  <c r="CR15" i="112"/>
  <c r="CP15" i="112"/>
  <c r="DM14" i="112"/>
  <c r="DH14" i="112"/>
  <c r="DG14" i="112"/>
  <c r="DD14" i="112"/>
  <c r="DC14" i="112"/>
  <c r="DA14" i="112"/>
  <c r="CZ14" i="112"/>
  <c r="CX14" i="112"/>
  <c r="CW14" i="112"/>
  <c r="CS14" i="112"/>
  <c r="CP14" i="112"/>
  <c r="DM13" i="112"/>
  <c r="DH13" i="112"/>
  <c r="DG13" i="112"/>
  <c r="DD13" i="112"/>
  <c r="DC13" i="112"/>
  <c r="DA13" i="112"/>
  <c r="CZ13" i="112"/>
  <c r="CX13" i="112"/>
  <c r="CW13" i="112"/>
  <c r="CS13" i="112"/>
  <c r="CP13" i="112"/>
  <c r="DM12" i="112"/>
  <c r="DH12" i="112"/>
  <c r="DG12" i="112"/>
  <c r="DD12" i="112"/>
  <c r="DC12" i="112"/>
  <c r="CS12" i="112"/>
  <c r="CR12" i="112"/>
  <c r="CP12" i="112"/>
  <c r="DM11" i="112"/>
  <c r="CS11" i="112"/>
  <c r="CP11" i="112"/>
  <c r="DM10" i="112"/>
  <c r="DH10" i="112"/>
  <c r="DG10" i="112"/>
  <c r="DD10" i="112"/>
  <c r="DC10" i="112"/>
  <c r="DA10" i="112"/>
  <c r="CZ10" i="112"/>
  <c r="CX10" i="112"/>
  <c r="CW10" i="112"/>
  <c r="CS10" i="112"/>
  <c r="CP10" i="112"/>
  <c r="DM9" i="112"/>
  <c r="DH9" i="112"/>
  <c r="DG9" i="112"/>
  <c r="DD9" i="112"/>
  <c r="DC9" i="112"/>
  <c r="DA9" i="112"/>
  <c r="CZ9" i="112"/>
  <c r="CX9" i="112"/>
  <c r="CW9" i="112"/>
  <c r="CS9" i="112"/>
  <c r="CP9" i="112"/>
  <c r="DM8" i="112"/>
  <c r="DH8" i="112"/>
  <c r="DG8" i="112"/>
  <c r="DD8" i="112"/>
  <c r="DC8" i="112"/>
  <c r="DA8" i="112"/>
  <c r="CZ8" i="112"/>
  <c r="CX8" i="112"/>
  <c r="CW8" i="112"/>
  <c r="CS8" i="112"/>
  <c r="CR8" i="112"/>
  <c r="CP8" i="112"/>
  <c r="DM7" i="112"/>
  <c r="DH7" i="112"/>
  <c r="DG7" i="112"/>
  <c r="DD7" i="112"/>
  <c r="DC7" i="112"/>
  <c r="DA7" i="112"/>
  <c r="CZ7" i="112"/>
  <c r="CX7" i="112"/>
  <c r="CW7" i="112"/>
  <c r="CS7" i="112"/>
  <c r="CP7" i="112"/>
  <c r="DM6" i="112"/>
  <c r="DH6" i="112"/>
  <c r="DG6" i="112"/>
  <c r="DD6" i="112"/>
  <c r="DC6" i="112"/>
  <c r="DA6" i="112"/>
  <c r="CZ6" i="112"/>
  <c r="CX6" i="112"/>
  <c r="CW6" i="112"/>
  <c r="CS6" i="112"/>
  <c r="CP6" i="112"/>
  <c r="DM5" i="112"/>
  <c r="DH5" i="112"/>
  <c r="DG5" i="112"/>
  <c r="DD5" i="112"/>
  <c r="DC5" i="112"/>
  <c r="DA5" i="112"/>
  <c r="CZ5" i="112"/>
  <c r="CX5" i="112"/>
  <c r="CW5" i="112"/>
  <c r="CS5" i="112"/>
  <c r="CR5" i="112"/>
  <c r="CP5" i="112"/>
  <c r="Z67" i="106"/>
  <c r="DM70" i="106"/>
  <c r="CX70" i="106"/>
  <c r="CW70" i="106"/>
  <c r="CS70" i="106"/>
  <c r="Z70" i="106"/>
  <c r="C70" i="106" s="1"/>
  <c r="CR70" i="106"/>
  <c r="CP70" i="106"/>
  <c r="DM71" i="106"/>
  <c r="DH71" i="106"/>
  <c r="DG71" i="106"/>
  <c r="DD71" i="106"/>
  <c r="DC71" i="106"/>
  <c r="DA71" i="106"/>
  <c r="CZ71" i="106"/>
  <c r="CX71" i="106"/>
  <c r="CW71" i="106"/>
  <c r="CS71" i="106"/>
  <c r="Z71" i="106"/>
  <c r="C71" i="106" s="1"/>
  <c r="CR71" i="106"/>
  <c r="CP71" i="106"/>
  <c r="DM104" i="106"/>
  <c r="CX104" i="106"/>
  <c r="CW104" i="106"/>
  <c r="CS104" i="106"/>
  <c r="Z104" i="106"/>
  <c r="CR104" i="106" s="1"/>
  <c r="CP104" i="106"/>
  <c r="DM46" i="106"/>
  <c r="CX46" i="106"/>
  <c r="CW46" i="106"/>
  <c r="CS46" i="106"/>
  <c r="Z46" i="106"/>
  <c r="C46" i="106" s="1"/>
  <c r="CR46" i="106"/>
  <c r="CP46" i="106"/>
  <c r="DM95" i="106"/>
  <c r="CX95" i="106"/>
  <c r="CW95" i="106"/>
  <c r="CS95" i="106"/>
  <c r="Z95" i="106"/>
  <c r="CR95" i="106" s="1"/>
  <c r="CP95" i="106"/>
  <c r="DM132" i="106"/>
  <c r="CP132" i="106"/>
  <c r="C132" i="106"/>
  <c r="D145" i="106"/>
  <c r="E145" i="106"/>
  <c r="F145" i="106"/>
  <c r="I145" i="106"/>
  <c r="K145" i="106"/>
  <c r="L145" i="106"/>
  <c r="M145" i="106"/>
  <c r="N145" i="106"/>
  <c r="J145" i="106"/>
  <c r="H145" i="106"/>
  <c r="G145" i="106"/>
  <c r="Z5" i="106"/>
  <c r="C5" i="106"/>
  <c r="Z6" i="106"/>
  <c r="Z7" i="106"/>
  <c r="C7" i="106"/>
  <c r="Z8" i="106"/>
  <c r="C8" i="106"/>
  <c r="Z9" i="106"/>
  <c r="C9" i="106" s="1"/>
  <c r="Z10" i="106"/>
  <c r="Z11" i="106"/>
  <c r="C11" i="106"/>
  <c r="Z12" i="106"/>
  <c r="Z16" i="106"/>
  <c r="Z19" i="106"/>
  <c r="C19" i="106" s="1"/>
  <c r="Z20" i="106"/>
  <c r="CR20" i="106" s="1"/>
  <c r="Z22" i="106"/>
  <c r="C22" i="106"/>
  <c r="Z13" i="106"/>
  <c r="Z14" i="106"/>
  <c r="CR14" i="106" s="1"/>
  <c r="C14" i="106"/>
  <c r="Z15" i="106"/>
  <c r="Z17" i="106"/>
  <c r="C17" i="106"/>
  <c r="Z18" i="106"/>
  <c r="Z21" i="106"/>
  <c r="CR21" i="106" s="1"/>
  <c r="C21" i="106"/>
  <c r="Z23" i="106"/>
  <c r="C23" i="106" s="1"/>
  <c r="CR23" i="106"/>
  <c r="Z24" i="106"/>
  <c r="C24" i="106"/>
  <c r="Z26" i="106"/>
  <c r="Z28" i="106"/>
  <c r="C28" i="106"/>
  <c r="Z29" i="106"/>
  <c r="Z25" i="106"/>
  <c r="C25" i="106"/>
  <c r="Z31" i="106"/>
  <c r="Z32" i="106"/>
  <c r="C32" i="106" s="1"/>
  <c r="Z33" i="106"/>
  <c r="C33" i="106" s="1"/>
  <c r="Z34" i="106"/>
  <c r="C34" i="106"/>
  <c r="Z35" i="106"/>
  <c r="C35" i="106"/>
  <c r="Z36" i="106"/>
  <c r="C36" i="106" s="1"/>
  <c r="Z37" i="106"/>
  <c r="C37" i="106" s="1"/>
  <c r="Z38" i="106"/>
  <c r="C38" i="106"/>
  <c r="Z30" i="106"/>
  <c r="C30" i="106"/>
  <c r="Z27" i="106"/>
  <c r="C27" i="106"/>
  <c r="Z39" i="106"/>
  <c r="CR39" i="106" s="1"/>
  <c r="Z40" i="106"/>
  <c r="C40" i="106"/>
  <c r="Z41" i="106"/>
  <c r="C41" i="106"/>
  <c r="Z42" i="106"/>
  <c r="C42" i="106" s="1"/>
  <c r="Z44" i="106"/>
  <c r="C44" i="106" s="1"/>
  <c r="Z47" i="106"/>
  <c r="C47" i="106"/>
  <c r="Z45" i="106"/>
  <c r="Z43" i="106"/>
  <c r="Z49" i="106"/>
  <c r="CR49" i="106" s="1"/>
  <c r="Z50" i="106"/>
  <c r="C50" i="106" s="1"/>
  <c r="Z51" i="106"/>
  <c r="Z52" i="106"/>
  <c r="Z53" i="106"/>
  <c r="CR53" i="106"/>
  <c r="C53" i="106"/>
  <c r="Z54" i="106"/>
  <c r="C54" i="106" s="1"/>
  <c r="Z55" i="106"/>
  <c r="Z56" i="106"/>
  <c r="Z57" i="106"/>
  <c r="CR57" i="106" s="1"/>
  <c r="C57" i="106"/>
  <c r="Z58" i="106"/>
  <c r="Z59" i="106"/>
  <c r="Z60" i="106"/>
  <c r="Z61" i="106"/>
  <c r="C61" i="106" s="1"/>
  <c r="CR61" i="106"/>
  <c r="Z63" i="106"/>
  <c r="C63" i="106"/>
  <c r="Z64" i="106"/>
  <c r="C64" i="106" s="1"/>
  <c r="Z65" i="106"/>
  <c r="Z66" i="106"/>
  <c r="C66" i="106" s="1"/>
  <c r="CR66" i="106"/>
  <c r="Z68" i="106"/>
  <c r="CR68" i="106" s="1"/>
  <c r="Z69" i="106"/>
  <c r="C69" i="106" s="1"/>
  <c r="CR69" i="106"/>
  <c r="Z62" i="106"/>
  <c r="C62" i="106"/>
  <c r="Z72" i="106"/>
  <c r="Z73" i="106"/>
  <c r="C73" i="106"/>
  <c r="Z74" i="106"/>
  <c r="C74" i="106"/>
  <c r="Z77" i="106"/>
  <c r="CR77" i="106"/>
  <c r="C77" i="106"/>
  <c r="Z78" i="106"/>
  <c r="Z79" i="106"/>
  <c r="CR79" i="106" s="1"/>
  <c r="C79" i="106"/>
  <c r="Z80" i="106"/>
  <c r="C80" i="106"/>
  <c r="Z81" i="106"/>
  <c r="CR81" i="106"/>
  <c r="C81" i="106"/>
  <c r="Z82" i="106"/>
  <c r="Z83" i="106"/>
  <c r="C83" i="106"/>
  <c r="Z84" i="106"/>
  <c r="C84" i="106"/>
  <c r="Z85" i="106"/>
  <c r="CR85" i="106"/>
  <c r="C85" i="106"/>
  <c r="Z86" i="106"/>
  <c r="Z87" i="106"/>
  <c r="C87" i="106"/>
  <c r="Z88" i="106"/>
  <c r="CR88" i="106" s="1"/>
  <c r="C88" i="106"/>
  <c r="Z89" i="106"/>
  <c r="CR89" i="106"/>
  <c r="C89" i="106"/>
  <c r="Z75" i="106"/>
  <c r="Z90" i="106"/>
  <c r="C90" i="106"/>
  <c r="Z91" i="106"/>
  <c r="C91" i="106"/>
  <c r="Z92" i="106"/>
  <c r="CR92" i="106"/>
  <c r="C92" i="106"/>
  <c r="Z93" i="106"/>
  <c r="Z94" i="106"/>
  <c r="CR94" i="106" s="1"/>
  <c r="C94" i="106"/>
  <c r="Z76" i="106"/>
  <c r="C76" i="106"/>
  <c r="Z96" i="106"/>
  <c r="CR96" i="106"/>
  <c r="C96" i="106"/>
  <c r="Z97" i="106"/>
  <c r="Z98" i="106"/>
  <c r="C98" i="106"/>
  <c r="Z99" i="106"/>
  <c r="C99" i="106"/>
  <c r="Z100" i="106"/>
  <c r="CR100" i="106"/>
  <c r="C100" i="106"/>
  <c r="Z101" i="106"/>
  <c r="Z102" i="106"/>
  <c r="C102" i="106"/>
  <c r="Z103" i="106"/>
  <c r="C103" i="106" s="1"/>
  <c r="CR103" i="106"/>
  <c r="Z105" i="106"/>
  <c r="C105" i="106" s="1"/>
  <c r="CR105" i="106"/>
  <c r="Z106" i="106"/>
  <c r="Z107" i="106"/>
  <c r="C107" i="106" s="1"/>
  <c r="Z108" i="106"/>
  <c r="Z109" i="106"/>
  <c r="C109" i="106"/>
  <c r="Z110" i="106"/>
  <c r="Z111" i="106"/>
  <c r="CR111" i="106" s="1"/>
  <c r="C111" i="106"/>
  <c r="Z112" i="106"/>
  <c r="C112" i="106" s="1"/>
  <c r="Z113" i="106"/>
  <c r="C113" i="106"/>
  <c r="Z114" i="106"/>
  <c r="Z115" i="106"/>
  <c r="C115" i="106"/>
  <c r="Z116" i="106"/>
  <c r="Z117" i="106"/>
  <c r="C117" i="106" s="1"/>
  <c r="Z118" i="106"/>
  <c r="Z119" i="106"/>
  <c r="Z120" i="106"/>
  <c r="CR120" i="106" s="1"/>
  <c r="C120" i="106"/>
  <c r="Z121" i="106"/>
  <c r="Z122" i="106"/>
  <c r="Z123" i="106"/>
  <c r="C123" i="106"/>
  <c r="Z124" i="106"/>
  <c r="CR124" i="106"/>
  <c r="C124" i="106"/>
  <c r="Z125" i="106"/>
  <c r="Z126" i="106"/>
  <c r="Z127" i="106"/>
  <c r="C127" i="106"/>
  <c r="Z128" i="106"/>
  <c r="CR128" i="106"/>
  <c r="C128" i="106"/>
  <c r="Z129" i="106"/>
  <c r="Z130" i="106"/>
  <c r="Z131" i="106"/>
  <c r="CR131" i="106" s="1"/>
  <c r="C131" i="106"/>
  <c r="C133" i="106"/>
  <c r="C134" i="106"/>
  <c r="C135" i="106"/>
  <c r="C136" i="106"/>
  <c r="C137" i="106"/>
  <c r="C138" i="106"/>
  <c r="C139" i="106"/>
  <c r="C140" i="106"/>
  <c r="C141" i="106"/>
  <c r="C142" i="106"/>
  <c r="B145" i="106"/>
  <c r="A145" i="106"/>
  <c r="D144" i="106"/>
  <c r="E144" i="106"/>
  <c r="F144" i="106"/>
  <c r="I144" i="106"/>
  <c r="K144" i="106"/>
  <c r="L144" i="106"/>
  <c r="M144" i="106"/>
  <c r="N144" i="106"/>
  <c r="J144" i="106"/>
  <c r="H144" i="106"/>
  <c r="G144" i="106"/>
  <c r="B144" i="106"/>
  <c r="A144" i="106"/>
  <c r="T143" i="106"/>
  <c r="DM142" i="106"/>
  <c r="CP142" i="106"/>
  <c r="DM141" i="106"/>
  <c r="CP141" i="106"/>
  <c r="DM140" i="106"/>
  <c r="CP140" i="106"/>
  <c r="DM139" i="106"/>
  <c r="CP139" i="106"/>
  <c r="DM138" i="106"/>
  <c r="CP138" i="106"/>
  <c r="DM137" i="106"/>
  <c r="CP137" i="106"/>
  <c r="DM136" i="106"/>
  <c r="CP136" i="106"/>
  <c r="CP135" i="106"/>
  <c r="DM134" i="106"/>
  <c r="CP134" i="106"/>
  <c r="DM133" i="106"/>
  <c r="CP133" i="106"/>
  <c r="DM131" i="106"/>
  <c r="DH131" i="106"/>
  <c r="DG131" i="106"/>
  <c r="DD131" i="106"/>
  <c r="DC131" i="106"/>
  <c r="DA131" i="106"/>
  <c r="CZ131" i="106"/>
  <c r="CX131" i="106"/>
  <c r="CW131" i="106"/>
  <c r="CS131" i="106"/>
  <c r="CP131" i="106"/>
  <c r="DM130" i="106"/>
  <c r="DH130" i="106"/>
  <c r="DG130" i="106"/>
  <c r="DD130" i="106"/>
  <c r="DC130" i="106"/>
  <c r="DA130" i="106"/>
  <c r="CZ130" i="106"/>
  <c r="CX130" i="106"/>
  <c r="CW130" i="106"/>
  <c r="CS130" i="106"/>
  <c r="CP130" i="106"/>
  <c r="DM129" i="106"/>
  <c r="DH129" i="106"/>
  <c r="DG129" i="106"/>
  <c r="DD129" i="106"/>
  <c r="DC129" i="106"/>
  <c r="DA129" i="106"/>
  <c r="CZ129" i="106"/>
  <c r="CX129" i="106"/>
  <c r="CW129" i="106"/>
  <c r="CS129" i="106"/>
  <c r="CP129" i="106"/>
  <c r="DM128" i="106"/>
  <c r="DH128" i="106"/>
  <c r="DG128" i="106"/>
  <c r="DD128" i="106"/>
  <c r="DC128" i="106"/>
  <c r="DA128" i="106"/>
  <c r="CZ128" i="106"/>
  <c r="CX128" i="106"/>
  <c r="CW128" i="106"/>
  <c r="CS128" i="106"/>
  <c r="CP128" i="106"/>
  <c r="DM127" i="106"/>
  <c r="DH127" i="106"/>
  <c r="DG127" i="106"/>
  <c r="DD127" i="106"/>
  <c r="DC127" i="106"/>
  <c r="DA127" i="106"/>
  <c r="CZ127" i="106"/>
  <c r="CX127" i="106"/>
  <c r="CW127" i="106"/>
  <c r="CS127" i="106"/>
  <c r="CR127" i="106"/>
  <c r="CP127" i="106"/>
  <c r="DM126" i="106"/>
  <c r="DH126" i="106"/>
  <c r="DG126" i="106"/>
  <c r="DD126" i="106"/>
  <c r="DC126" i="106"/>
  <c r="DA126" i="106"/>
  <c r="CZ126" i="106"/>
  <c r="CX126" i="106"/>
  <c r="CW126" i="106"/>
  <c r="CS126" i="106"/>
  <c r="CP126" i="106"/>
  <c r="DM125" i="106"/>
  <c r="DH125" i="106"/>
  <c r="DG125" i="106"/>
  <c r="DD125" i="106"/>
  <c r="DC125" i="106"/>
  <c r="DA125" i="106"/>
  <c r="CZ125" i="106"/>
  <c r="CX125" i="106"/>
  <c r="CW125" i="106"/>
  <c r="CS125" i="106"/>
  <c r="CP125" i="106"/>
  <c r="DM124" i="106"/>
  <c r="DH124" i="106"/>
  <c r="DG124" i="106"/>
  <c r="DD124" i="106"/>
  <c r="DC124" i="106"/>
  <c r="DA124" i="106"/>
  <c r="CZ124" i="106"/>
  <c r="CX124" i="106"/>
  <c r="CW124" i="106"/>
  <c r="CS124" i="106"/>
  <c r="CP124" i="106"/>
  <c r="DM123" i="106"/>
  <c r="DH123" i="106"/>
  <c r="DG123" i="106"/>
  <c r="DD123" i="106"/>
  <c r="DC123" i="106"/>
  <c r="DA123" i="106"/>
  <c r="CZ123" i="106"/>
  <c r="CX123" i="106"/>
  <c r="CW123" i="106"/>
  <c r="CS123" i="106"/>
  <c r="CR123" i="106"/>
  <c r="CP123" i="106"/>
  <c r="DM122" i="106"/>
  <c r="DH122" i="106"/>
  <c r="DG122" i="106"/>
  <c r="DD122" i="106"/>
  <c r="DC122" i="106"/>
  <c r="DA122" i="106"/>
  <c r="CZ122" i="106"/>
  <c r="CX122" i="106"/>
  <c r="CW122" i="106"/>
  <c r="CS122" i="106"/>
  <c r="CP122" i="106"/>
  <c r="DM121" i="106"/>
  <c r="CX121" i="106"/>
  <c r="CW121" i="106"/>
  <c r="CS121" i="106"/>
  <c r="CP121" i="106"/>
  <c r="DM120" i="106"/>
  <c r="DH120" i="106"/>
  <c r="DG120" i="106"/>
  <c r="DD120" i="106"/>
  <c r="DC120" i="106"/>
  <c r="DA120" i="106"/>
  <c r="CZ120" i="106"/>
  <c r="CX120" i="106"/>
  <c r="CW120" i="106"/>
  <c r="CS120" i="106"/>
  <c r="CP120" i="106"/>
  <c r="DM119" i="106"/>
  <c r="DH119" i="106"/>
  <c r="DG119" i="106"/>
  <c r="DD119" i="106"/>
  <c r="DC119" i="106"/>
  <c r="DA119" i="106"/>
  <c r="CZ119" i="106"/>
  <c r="CX119" i="106"/>
  <c r="CW119" i="106"/>
  <c r="CS119" i="106"/>
  <c r="CP119" i="106"/>
  <c r="DM118" i="106"/>
  <c r="DH118" i="106"/>
  <c r="DG118" i="106"/>
  <c r="DD118" i="106"/>
  <c r="DC118" i="106"/>
  <c r="DA118" i="106"/>
  <c r="CZ118" i="106"/>
  <c r="CX118" i="106"/>
  <c r="CW118" i="106"/>
  <c r="CS118" i="106"/>
  <c r="CP118" i="106"/>
  <c r="DM117" i="106"/>
  <c r="DH117" i="106"/>
  <c r="DG117" i="106"/>
  <c r="DD117" i="106"/>
  <c r="DC117" i="106"/>
  <c r="DA117" i="106"/>
  <c r="CZ117" i="106"/>
  <c r="CX117" i="106"/>
  <c r="CW117" i="106"/>
  <c r="CS117" i="106"/>
  <c r="CR117" i="106"/>
  <c r="CP117" i="106"/>
  <c r="DM116" i="106"/>
  <c r="DH116" i="106"/>
  <c r="DG116" i="106"/>
  <c r="DD116" i="106"/>
  <c r="DC116" i="106"/>
  <c r="DA116" i="106"/>
  <c r="CZ116" i="106"/>
  <c r="CX116" i="106"/>
  <c r="CW116" i="106"/>
  <c r="CS116" i="106"/>
  <c r="CP116" i="106"/>
  <c r="DM115" i="106"/>
  <c r="DH115" i="106"/>
  <c r="DG115" i="106"/>
  <c r="DD115" i="106"/>
  <c r="DC115" i="106"/>
  <c r="DA115" i="106"/>
  <c r="CZ115" i="106"/>
  <c r="CX115" i="106"/>
  <c r="CW115" i="106"/>
  <c r="CS115" i="106"/>
  <c r="CR115" i="106"/>
  <c r="CP115" i="106"/>
  <c r="DM114" i="106"/>
  <c r="DH114" i="106"/>
  <c r="DG114" i="106"/>
  <c r="DD114" i="106"/>
  <c r="DC114" i="106"/>
  <c r="DA114" i="106"/>
  <c r="CZ114" i="106"/>
  <c r="CX114" i="106"/>
  <c r="CW114" i="106"/>
  <c r="CS114" i="106"/>
  <c r="CP114" i="106"/>
  <c r="DM113" i="106"/>
  <c r="DH113" i="106"/>
  <c r="DG113" i="106"/>
  <c r="DD113" i="106"/>
  <c r="DC113" i="106"/>
  <c r="DA113" i="106"/>
  <c r="CZ113" i="106"/>
  <c r="CX113" i="106"/>
  <c r="CW113" i="106"/>
  <c r="CS113" i="106"/>
  <c r="CR113" i="106"/>
  <c r="CP113" i="106"/>
  <c r="DM112" i="106"/>
  <c r="DH112" i="106"/>
  <c r="DG112" i="106"/>
  <c r="DD112" i="106"/>
  <c r="DC112" i="106"/>
  <c r="DA112" i="106"/>
  <c r="CZ112" i="106"/>
  <c r="CX112" i="106"/>
  <c r="CW112" i="106"/>
  <c r="CS112" i="106"/>
  <c r="CR112" i="106"/>
  <c r="CP112" i="106"/>
  <c r="DM111" i="106"/>
  <c r="DH111" i="106"/>
  <c r="DG111" i="106"/>
  <c r="DD111" i="106"/>
  <c r="DC111" i="106"/>
  <c r="DA111" i="106"/>
  <c r="CZ111" i="106"/>
  <c r="CX111" i="106"/>
  <c r="CW111" i="106"/>
  <c r="CS111" i="106"/>
  <c r="CP111" i="106"/>
  <c r="DM110" i="106"/>
  <c r="DH110" i="106"/>
  <c r="DG110" i="106"/>
  <c r="DD110" i="106"/>
  <c r="DC110" i="106"/>
  <c r="DA110" i="106"/>
  <c r="CZ110" i="106"/>
  <c r="CX110" i="106"/>
  <c r="CW110" i="106"/>
  <c r="CS110" i="106"/>
  <c r="CP110" i="106"/>
  <c r="DM109" i="106"/>
  <c r="DH109" i="106"/>
  <c r="DG109" i="106"/>
  <c r="DD109" i="106"/>
  <c r="DC109" i="106"/>
  <c r="DA109" i="106"/>
  <c r="CZ109" i="106"/>
  <c r="CX109" i="106"/>
  <c r="CW109" i="106"/>
  <c r="CS109" i="106"/>
  <c r="CR109" i="106"/>
  <c r="CP109" i="106"/>
  <c r="DM108" i="106"/>
  <c r="DH108" i="106"/>
  <c r="DG108" i="106"/>
  <c r="DD108" i="106"/>
  <c r="DC108" i="106"/>
  <c r="DA108" i="106"/>
  <c r="CZ108" i="106"/>
  <c r="CX108" i="106"/>
  <c r="CW108" i="106"/>
  <c r="CS108" i="106"/>
  <c r="CP108" i="106"/>
  <c r="DM107" i="106"/>
  <c r="DH107" i="106"/>
  <c r="DG107" i="106"/>
  <c r="DD107" i="106"/>
  <c r="DC107" i="106"/>
  <c r="DA107" i="106"/>
  <c r="CZ107" i="106"/>
  <c r="CX107" i="106"/>
  <c r="CW107" i="106"/>
  <c r="CS107" i="106"/>
  <c r="CR107" i="106"/>
  <c r="CP107" i="106"/>
  <c r="DM106" i="106"/>
  <c r="DH106" i="106"/>
  <c r="DG106" i="106"/>
  <c r="DD106" i="106"/>
  <c r="DC106" i="106"/>
  <c r="DA106" i="106"/>
  <c r="CZ106" i="106"/>
  <c r="CX106" i="106"/>
  <c r="CW106" i="106"/>
  <c r="CS106" i="106"/>
  <c r="CP106" i="106"/>
  <c r="DM105" i="106"/>
  <c r="CX105" i="106"/>
  <c r="CW105" i="106"/>
  <c r="CS105" i="106"/>
  <c r="CP105" i="106"/>
  <c r="DM103" i="106"/>
  <c r="DH103" i="106"/>
  <c r="DG103" i="106"/>
  <c r="CX103" i="106"/>
  <c r="CW103" i="106"/>
  <c r="CS103" i="106"/>
  <c r="CP103" i="106"/>
  <c r="DM102" i="106"/>
  <c r="DH102" i="106"/>
  <c r="DG102" i="106"/>
  <c r="CX102" i="106"/>
  <c r="CW102" i="106"/>
  <c r="CS102" i="106"/>
  <c r="CR102" i="106"/>
  <c r="CP102" i="106"/>
  <c r="DM101" i="106"/>
  <c r="DH101" i="106"/>
  <c r="DG101" i="106"/>
  <c r="CX101" i="106"/>
  <c r="CW101" i="106"/>
  <c r="CS101" i="106"/>
  <c r="CP101" i="106"/>
  <c r="DM100" i="106"/>
  <c r="DH100" i="106"/>
  <c r="DG100" i="106"/>
  <c r="CX100" i="106"/>
  <c r="CW100" i="106"/>
  <c r="CS100" i="106"/>
  <c r="CP100" i="106"/>
  <c r="DM99" i="106"/>
  <c r="DH99" i="106"/>
  <c r="DG99" i="106"/>
  <c r="DD99" i="106"/>
  <c r="DC99" i="106"/>
  <c r="DA99" i="106"/>
  <c r="CZ99" i="106"/>
  <c r="CX99" i="106"/>
  <c r="CW99" i="106"/>
  <c r="CS99" i="106"/>
  <c r="CR99" i="106"/>
  <c r="CP99" i="106"/>
  <c r="DM98" i="106"/>
  <c r="DH98" i="106"/>
  <c r="DG98" i="106"/>
  <c r="DD98" i="106"/>
  <c r="DC98" i="106"/>
  <c r="DA98" i="106"/>
  <c r="CZ98" i="106"/>
  <c r="CX98" i="106"/>
  <c r="CW98" i="106"/>
  <c r="CS98" i="106"/>
  <c r="CR98" i="106"/>
  <c r="CP98" i="106"/>
  <c r="DM97" i="106"/>
  <c r="DH97" i="106"/>
  <c r="DG97" i="106"/>
  <c r="DD97" i="106"/>
  <c r="DC97" i="106"/>
  <c r="DA97" i="106"/>
  <c r="CZ97" i="106"/>
  <c r="CX97" i="106"/>
  <c r="CW97" i="106"/>
  <c r="CS97" i="106"/>
  <c r="CP97" i="106"/>
  <c r="DM96" i="106"/>
  <c r="DH96" i="106"/>
  <c r="DG96" i="106"/>
  <c r="DD96" i="106"/>
  <c r="DC96" i="106"/>
  <c r="DA96" i="106"/>
  <c r="CZ96" i="106"/>
  <c r="CX96" i="106"/>
  <c r="CW96" i="106"/>
  <c r="CS96" i="106"/>
  <c r="CP96" i="106"/>
  <c r="DM76" i="106"/>
  <c r="DH76" i="106"/>
  <c r="DG76" i="106"/>
  <c r="DD76" i="106"/>
  <c r="DC76" i="106"/>
  <c r="DA76" i="106"/>
  <c r="CZ76" i="106"/>
  <c r="CX76" i="106"/>
  <c r="CW76" i="106"/>
  <c r="CS76" i="106"/>
  <c r="CR76" i="106"/>
  <c r="CP76" i="106"/>
  <c r="DM94" i="106"/>
  <c r="DH94" i="106"/>
  <c r="DG94" i="106"/>
  <c r="DD94" i="106"/>
  <c r="DC94" i="106"/>
  <c r="DA94" i="106"/>
  <c r="CZ94" i="106"/>
  <c r="CX94" i="106"/>
  <c r="CW94" i="106"/>
  <c r="CS94" i="106"/>
  <c r="CP94" i="106"/>
  <c r="DM93" i="106"/>
  <c r="DH93" i="106"/>
  <c r="DG93" i="106"/>
  <c r="DD93" i="106"/>
  <c r="DC93" i="106"/>
  <c r="DA93" i="106"/>
  <c r="CZ93" i="106"/>
  <c r="CX93" i="106"/>
  <c r="CW93" i="106"/>
  <c r="CS93" i="106"/>
  <c r="CP93" i="106"/>
  <c r="DM92" i="106"/>
  <c r="DH92" i="106"/>
  <c r="DG92" i="106"/>
  <c r="DD92" i="106"/>
  <c r="DC92" i="106"/>
  <c r="DA92" i="106"/>
  <c r="CZ92" i="106"/>
  <c r="CX92" i="106"/>
  <c r="CW92" i="106"/>
  <c r="CS92" i="106"/>
  <c r="CP92" i="106"/>
  <c r="DM91" i="106"/>
  <c r="DH91" i="106"/>
  <c r="DG91" i="106"/>
  <c r="DD91" i="106"/>
  <c r="DC91" i="106"/>
  <c r="DA91" i="106"/>
  <c r="CZ91" i="106"/>
  <c r="CX91" i="106"/>
  <c r="CW91" i="106"/>
  <c r="CS91" i="106"/>
  <c r="CR91" i="106"/>
  <c r="CP91" i="106"/>
  <c r="DM90" i="106"/>
  <c r="DH90" i="106"/>
  <c r="DG90" i="106"/>
  <c r="DD90" i="106"/>
  <c r="DC90" i="106"/>
  <c r="DA90" i="106"/>
  <c r="CZ90" i="106"/>
  <c r="CX90" i="106"/>
  <c r="CW90" i="106"/>
  <c r="CS90" i="106"/>
  <c r="CR90" i="106"/>
  <c r="CP90" i="106"/>
  <c r="DM75" i="106"/>
  <c r="DH75" i="106"/>
  <c r="DG75" i="106"/>
  <c r="DD75" i="106"/>
  <c r="DC75" i="106"/>
  <c r="DA75" i="106"/>
  <c r="CZ75" i="106"/>
  <c r="CX75" i="106"/>
  <c r="CW75" i="106"/>
  <c r="CS75" i="106"/>
  <c r="CP75" i="106"/>
  <c r="DM89" i="106"/>
  <c r="DH89" i="106"/>
  <c r="DG89" i="106"/>
  <c r="DD89" i="106"/>
  <c r="DC89" i="106"/>
  <c r="DA89" i="106"/>
  <c r="CZ89" i="106"/>
  <c r="CX89" i="106"/>
  <c r="CW89" i="106"/>
  <c r="CS89" i="106"/>
  <c r="CP89" i="106"/>
  <c r="DM88" i="106"/>
  <c r="DH88" i="106"/>
  <c r="DG88" i="106"/>
  <c r="DD88" i="106"/>
  <c r="DC88" i="106"/>
  <c r="DA88" i="106"/>
  <c r="CZ88" i="106"/>
  <c r="CX88" i="106"/>
  <c r="CW88" i="106"/>
  <c r="CS88" i="106"/>
  <c r="CP88" i="106"/>
  <c r="DM87" i="106"/>
  <c r="DH87" i="106"/>
  <c r="DG87" i="106"/>
  <c r="DD87" i="106"/>
  <c r="DC87" i="106"/>
  <c r="DA87" i="106"/>
  <c r="CZ87" i="106"/>
  <c r="CX87" i="106"/>
  <c r="CW87" i="106"/>
  <c r="CS87" i="106"/>
  <c r="CR87" i="106"/>
  <c r="CP87" i="106"/>
  <c r="DM86" i="106"/>
  <c r="DH86" i="106"/>
  <c r="DG86" i="106"/>
  <c r="DD86" i="106"/>
  <c r="DC86" i="106"/>
  <c r="DA86" i="106"/>
  <c r="CZ86" i="106"/>
  <c r="CX86" i="106"/>
  <c r="CW86" i="106"/>
  <c r="CS86" i="106"/>
  <c r="CP86" i="106"/>
  <c r="DM85" i="106"/>
  <c r="DH85" i="106"/>
  <c r="DG85" i="106"/>
  <c r="DD85" i="106"/>
  <c r="DC85" i="106"/>
  <c r="DA85" i="106"/>
  <c r="CZ85" i="106"/>
  <c r="CX85" i="106"/>
  <c r="CW85" i="106"/>
  <c r="CS85" i="106"/>
  <c r="CP85" i="106"/>
  <c r="DM84" i="106"/>
  <c r="DH84" i="106"/>
  <c r="DG84" i="106"/>
  <c r="DD84" i="106"/>
  <c r="DC84" i="106"/>
  <c r="DA84" i="106"/>
  <c r="CZ84" i="106"/>
  <c r="CX84" i="106"/>
  <c r="CW84" i="106"/>
  <c r="CS84" i="106"/>
  <c r="CR84" i="106"/>
  <c r="CP84" i="106"/>
  <c r="DM83" i="106"/>
  <c r="DH83" i="106"/>
  <c r="DG83" i="106"/>
  <c r="DD83" i="106"/>
  <c r="DC83" i="106"/>
  <c r="DA83" i="106"/>
  <c r="CZ83" i="106"/>
  <c r="CX83" i="106"/>
  <c r="CW83" i="106"/>
  <c r="CS83" i="106"/>
  <c r="CR83" i="106"/>
  <c r="CP83" i="106"/>
  <c r="DM82" i="106"/>
  <c r="DH82" i="106"/>
  <c r="DG82" i="106"/>
  <c r="DD82" i="106"/>
  <c r="DC82" i="106"/>
  <c r="DA82" i="106"/>
  <c r="CZ82" i="106"/>
  <c r="CX82" i="106"/>
  <c r="CW82" i="106"/>
  <c r="CS82" i="106"/>
  <c r="CP82" i="106"/>
  <c r="DM81" i="106"/>
  <c r="DH81" i="106"/>
  <c r="DG81" i="106"/>
  <c r="DD81" i="106"/>
  <c r="DC81" i="106"/>
  <c r="DA81" i="106"/>
  <c r="CZ81" i="106"/>
  <c r="CX81" i="106"/>
  <c r="CW81" i="106"/>
  <c r="CS81" i="106"/>
  <c r="CP81" i="106"/>
  <c r="DM80" i="106"/>
  <c r="DH80" i="106"/>
  <c r="DG80" i="106"/>
  <c r="DD80" i="106"/>
  <c r="DC80" i="106"/>
  <c r="DA80" i="106"/>
  <c r="CZ80" i="106"/>
  <c r="CX80" i="106"/>
  <c r="CW80" i="106"/>
  <c r="CS80" i="106"/>
  <c r="CR80" i="106"/>
  <c r="CP80" i="106"/>
  <c r="DM79" i="106"/>
  <c r="DH79" i="106"/>
  <c r="DG79" i="106"/>
  <c r="DD79" i="106"/>
  <c r="DC79" i="106"/>
  <c r="DA79" i="106"/>
  <c r="CZ79" i="106"/>
  <c r="CX79" i="106"/>
  <c r="CW79" i="106"/>
  <c r="CS79" i="106"/>
  <c r="CP79" i="106"/>
  <c r="DM78" i="106"/>
  <c r="DH78" i="106"/>
  <c r="DG78" i="106"/>
  <c r="DD78" i="106"/>
  <c r="DC78" i="106"/>
  <c r="DA78" i="106"/>
  <c r="CZ78" i="106"/>
  <c r="CX78" i="106"/>
  <c r="CW78" i="106"/>
  <c r="CS78" i="106"/>
  <c r="CP78" i="106"/>
  <c r="DM77" i="106"/>
  <c r="DH77" i="106"/>
  <c r="DG77" i="106"/>
  <c r="DD77" i="106"/>
  <c r="DC77" i="106"/>
  <c r="DA77" i="106"/>
  <c r="CZ77" i="106"/>
  <c r="CX77" i="106"/>
  <c r="CW77" i="106"/>
  <c r="CS77" i="106"/>
  <c r="CP77" i="106"/>
  <c r="DM74" i="106"/>
  <c r="DH74" i="106"/>
  <c r="DG74" i="106"/>
  <c r="DD74" i="106"/>
  <c r="DC74" i="106"/>
  <c r="DA74" i="106"/>
  <c r="CZ74" i="106"/>
  <c r="CX74" i="106"/>
  <c r="CW74" i="106"/>
  <c r="CS74" i="106"/>
  <c r="CR74" i="106"/>
  <c r="CP74" i="106"/>
  <c r="DM73" i="106"/>
  <c r="DH73" i="106"/>
  <c r="DG73" i="106"/>
  <c r="DD73" i="106"/>
  <c r="DC73" i="106"/>
  <c r="DA73" i="106"/>
  <c r="CZ73" i="106"/>
  <c r="CX73" i="106"/>
  <c r="CW73" i="106"/>
  <c r="CS73" i="106"/>
  <c r="CR73" i="106"/>
  <c r="CP73" i="106"/>
  <c r="DM72" i="106"/>
  <c r="DH72" i="106"/>
  <c r="DG72" i="106"/>
  <c r="DD72" i="106"/>
  <c r="DC72" i="106"/>
  <c r="DA72" i="106"/>
  <c r="CZ72" i="106"/>
  <c r="CX72" i="106"/>
  <c r="CW72" i="106"/>
  <c r="CS72" i="106"/>
  <c r="CP72" i="106"/>
  <c r="DM62" i="106"/>
  <c r="CX62" i="106"/>
  <c r="CW62" i="106"/>
  <c r="CS62" i="106"/>
  <c r="CR62" i="106"/>
  <c r="CP62" i="106"/>
  <c r="DM69" i="106"/>
  <c r="CX69" i="106"/>
  <c r="CW69" i="106"/>
  <c r="CS69" i="106"/>
  <c r="CP69" i="106"/>
  <c r="DM68" i="106"/>
  <c r="CX68" i="106"/>
  <c r="CW68" i="106"/>
  <c r="CS68" i="106"/>
  <c r="CP68" i="106"/>
  <c r="DM67" i="106"/>
  <c r="CX67" i="106"/>
  <c r="CW67" i="106"/>
  <c r="CS67" i="106"/>
  <c r="CP67" i="106"/>
  <c r="DM66" i="106"/>
  <c r="CX66" i="106"/>
  <c r="CW66" i="106"/>
  <c r="CS66" i="106"/>
  <c r="CP66" i="106"/>
  <c r="DM65" i="106"/>
  <c r="CX65" i="106"/>
  <c r="CW65" i="106"/>
  <c r="CS65" i="106"/>
  <c r="CP65" i="106"/>
  <c r="DM64" i="106"/>
  <c r="CX64" i="106"/>
  <c r="CW64" i="106"/>
  <c r="CS64" i="106"/>
  <c r="CP64" i="106"/>
  <c r="DM63" i="106"/>
  <c r="CX63" i="106"/>
  <c r="CW63" i="106"/>
  <c r="CS63" i="106"/>
  <c r="CR63" i="106"/>
  <c r="CP63" i="106"/>
  <c r="DM61" i="106"/>
  <c r="DH61" i="106"/>
  <c r="DG61" i="106"/>
  <c r="DD61" i="106"/>
  <c r="DC61" i="106"/>
  <c r="DA61" i="106"/>
  <c r="CZ61" i="106"/>
  <c r="CX61" i="106"/>
  <c r="CW61" i="106"/>
  <c r="CS61" i="106"/>
  <c r="CP61" i="106"/>
  <c r="DM60" i="106"/>
  <c r="DH60" i="106"/>
  <c r="DG60" i="106"/>
  <c r="DD60" i="106"/>
  <c r="DC60" i="106"/>
  <c r="DA60" i="106"/>
  <c r="CZ60" i="106"/>
  <c r="CX60" i="106"/>
  <c r="CW60" i="106"/>
  <c r="CS60" i="106"/>
  <c r="CP60" i="106"/>
  <c r="DM59" i="106"/>
  <c r="DH59" i="106"/>
  <c r="DG59" i="106"/>
  <c r="DD59" i="106"/>
  <c r="DC59" i="106"/>
  <c r="DA59" i="106"/>
  <c r="CZ59" i="106"/>
  <c r="CX59" i="106"/>
  <c r="CW59" i="106"/>
  <c r="CS59" i="106"/>
  <c r="CP59" i="106"/>
  <c r="DM58" i="106"/>
  <c r="CX58" i="106"/>
  <c r="CW58" i="106"/>
  <c r="CS58" i="106"/>
  <c r="CP58" i="106"/>
  <c r="DM57" i="106"/>
  <c r="DH57" i="106"/>
  <c r="DG57" i="106"/>
  <c r="DD57" i="106"/>
  <c r="DC57" i="106"/>
  <c r="DA57" i="106"/>
  <c r="CZ57" i="106"/>
  <c r="CX57" i="106"/>
  <c r="CW57" i="106"/>
  <c r="CS57" i="106"/>
  <c r="CP57" i="106"/>
  <c r="DM56" i="106"/>
  <c r="CX56" i="106"/>
  <c r="CW56" i="106"/>
  <c r="CS56" i="106"/>
  <c r="CP56" i="106"/>
  <c r="DM55" i="106"/>
  <c r="DH55" i="106"/>
  <c r="DG55" i="106"/>
  <c r="DD55" i="106"/>
  <c r="DC55" i="106"/>
  <c r="DA55" i="106"/>
  <c r="CZ55" i="106"/>
  <c r="CX55" i="106"/>
  <c r="CW55" i="106"/>
  <c r="CS55" i="106"/>
  <c r="CP55" i="106"/>
  <c r="DM54" i="106"/>
  <c r="DH54" i="106"/>
  <c r="DG54" i="106"/>
  <c r="DD54" i="106"/>
  <c r="DC54" i="106"/>
  <c r="DA54" i="106"/>
  <c r="CZ54" i="106"/>
  <c r="CX54" i="106"/>
  <c r="CW54" i="106"/>
  <c r="CS54" i="106"/>
  <c r="CP54" i="106"/>
  <c r="DM53" i="106"/>
  <c r="DH53" i="106"/>
  <c r="DG53" i="106"/>
  <c r="DD53" i="106"/>
  <c r="DC53" i="106"/>
  <c r="DA53" i="106"/>
  <c r="CZ53" i="106"/>
  <c r="CX53" i="106"/>
  <c r="CW53" i="106"/>
  <c r="CS53" i="106"/>
  <c r="CP53" i="106"/>
  <c r="DM52" i="106"/>
  <c r="CX52" i="106"/>
  <c r="CW52" i="106"/>
  <c r="CS52" i="106"/>
  <c r="CP52" i="106"/>
  <c r="DM51" i="106"/>
  <c r="CX51" i="106"/>
  <c r="CW51" i="106"/>
  <c r="CS51" i="106"/>
  <c r="CP51" i="106"/>
  <c r="DM50" i="106"/>
  <c r="DH50" i="106"/>
  <c r="DG50" i="106"/>
  <c r="DD50" i="106"/>
  <c r="DC50" i="106"/>
  <c r="DA50" i="106"/>
  <c r="CZ50" i="106"/>
  <c r="CX50" i="106"/>
  <c r="CW50" i="106"/>
  <c r="CS50" i="106"/>
  <c r="CR50" i="106"/>
  <c r="CP50" i="106"/>
  <c r="DM49" i="106"/>
  <c r="DH49" i="106"/>
  <c r="DG49" i="106"/>
  <c r="DD49" i="106"/>
  <c r="DC49" i="106"/>
  <c r="DA49" i="106"/>
  <c r="CZ49" i="106"/>
  <c r="CX49" i="106"/>
  <c r="CW49" i="106"/>
  <c r="CS49" i="106"/>
  <c r="CP49" i="106"/>
  <c r="DM43" i="106"/>
  <c r="DH43" i="106"/>
  <c r="DG43" i="106"/>
  <c r="DD43" i="106"/>
  <c r="DC43" i="106"/>
  <c r="DA43" i="106"/>
  <c r="CZ43" i="106"/>
  <c r="CX43" i="106"/>
  <c r="CW43" i="106"/>
  <c r="CS43" i="106"/>
  <c r="CP43" i="106"/>
  <c r="DM48" i="106"/>
  <c r="CX48" i="106"/>
  <c r="CW48" i="106"/>
  <c r="CS48" i="106"/>
  <c r="Z48" i="106"/>
  <c r="CR48" i="106"/>
  <c r="CP48" i="106"/>
  <c r="DM45" i="106"/>
  <c r="DH45" i="106"/>
  <c r="DG45" i="106"/>
  <c r="DD45" i="106"/>
  <c r="DC45" i="106"/>
  <c r="DA45" i="106"/>
  <c r="CZ45" i="106"/>
  <c r="CX45" i="106"/>
  <c r="CW45" i="106"/>
  <c r="CS45" i="106"/>
  <c r="CP45" i="106"/>
  <c r="DM47" i="106"/>
  <c r="DH47" i="106"/>
  <c r="DG47" i="106"/>
  <c r="DD47" i="106"/>
  <c r="DC47" i="106"/>
  <c r="DA47" i="106"/>
  <c r="CZ47" i="106"/>
  <c r="CX47" i="106"/>
  <c r="CW47" i="106"/>
  <c r="CS47" i="106"/>
  <c r="CR47" i="106"/>
  <c r="CP47" i="106"/>
  <c r="DM44" i="106"/>
  <c r="CX44" i="106"/>
  <c r="CW44" i="106"/>
  <c r="CS44" i="106"/>
  <c r="CP44" i="106"/>
  <c r="DM42" i="106"/>
  <c r="DH42" i="106"/>
  <c r="DG42" i="106"/>
  <c r="DD42" i="106"/>
  <c r="DC42" i="106"/>
  <c r="DA42" i="106"/>
  <c r="CZ42" i="106"/>
  <c r="CX42" i="106"/>
  <c r="CW42" i="106"/>
  <c r="CS42" i="106"/>
  <c r="CR42" i="106"/>
  <c r="CP42" i="106"/>
  <c r="DM41" i="106"/>
  <c r="DH41" i="106"/>
  <c r="DG41" i="106"/>
  <c r="DD41" i="106"/>
  <c r="DC41" i="106"/>
  <c r="DA41" i="106"/>
  <c r="CZ41" i="106"/>
  <c r="CX41" i="106"/>
  <c r="CW41" i="106"/>
  <c r="CS41" i="106"/>
  <c r="CR41" i="106"/>
  <c r="CP41" i="106"/>
  <c r="DM40" i="106"/>
  <c r="DH40" i="106"/>
  <c r="DG40" i="106"/>
  <c r="DD40" i="106"/>
  <c r="DC40" i="106"/>
  <c r="DA40" i="106"/>
  <c r="CZ40" i="106"/>
  <c r="CX40" i="106"/>
  <c r="CW40" i="106"/>
  <c r="CS40" i="106"/>
  <c r="CR40" i="106"/>
  <c r="CP40" i="106"/>
  <c r="DM39" i="106"/>
  <c r="DH39" i="106"/>
  <c r="DG39" i="106"/>
  <c r="DD39" i="106"/>
  <c r="DC39" i="106"/>
  <c r="DA39" i="106"/>
  <c r="CZ39" i="106"/>
  <c r="CX39" i="106"/>
  <c r="CW39" i="106"/>
  <c r="CS39" i="106"/>
  <c r="CP39" i="106"/>
  <c r="DM27" i="106"/>
  <c r="DH27" i="106"/>
  <c r="DG27" i="106"/>
  <c r="DD27" i="106"/>
  <c r="DC27" i="106"/>
  <c r="DA27" i="106"/>
  <c r="CZ27" i="106"/>
  <c r="CX27" i="106"/>
  <c r="CW27" i="106"/>
  <c r="CS27" i="106"/>
  <c r="CR27" i="106"/>
  <c r="CP27" i="106"/>
  <c r="DM30" i="106"/>
  <c r="DH30" i="106"/>
  <c r="DG30" i="106"/>
  <c r="DD30" i="106"/>
  <c r="DC30" i="106"/>
  <c r="DA30" i="106"/>
  <c r="CZ30" i="106"/>
  <c r="CX30" i="106"/>
  <c r="CW30" i="106"/>
  <c r="CS30" i="106"/>
  <c r="CR30" i="106"/>
  <c r="CP30" i="106"/>
  <c r="DM38" i="106"/>
  <c r="DH38" i="106"/>
  <c r="DG38" i="106"/>
  <c r="DD38" i="106"/>
  <c r="DC38" i="106"/>
  <c r="DA38" i="106"/>
  <c r="CZ38" i="106"/>
  <c r="CX38" i="106"/>
  <c r="CW38" i="106"/>
  <c r="CS38" i="106"/>
  <c r="CR38" i="106"/>
  <c r="CP38" i="106"/>
  <c r="DM37" i="106"/>
  <c r="DH37" i="106"/>
  <c r="DG37" i="106"/>
  <c r="DD37" i="106"/>
  <c r="DC37" i="106"/>
  <c r="DA37" i="106"/>
  <c r="CZ37" i="106"/>
  <c r="CX37" i="106"/>
  <c r="CW37" i="106"/>
  <c r="CS37" i="106"/>
  <c r="CR37" i="106"/>
  <c r="CP37" i="106"/>
  <c r="DM36" i="106"/>
  <c r="DH36" i="106"/>
  <c r="DG36" i="106"/>
  <c r="DD36" i="106"/>
  <c r="DC36" i="106"/>
  <c r="DA36" i="106"/>
  <c r="CZ36" i="106"/>
  <c r="CX36" i="106"/>
  <c r="CW36" i="106"/>
  <c r="CS36" i="106"/>
  <c r="CR36" i="106"/>
  <c r="CP36" i="106"/>
  <c r="DM35" i="106"/>
  <c r="DH35" i="106"/>
  <c r="DG35" i="106"/>
  <c r="DD35" i="106"/>
  <c r="DC35" i="106"/>
  <c r="DA35" i="106"/>
  <c r="CZ35" i="106"/>
  <c r="CX35" i="106"/>
  <c r="CW35" i="106"/>
  <c r="CS35" i="106"/>
  <c r="CR35" i="106"/>
  <c r="CP35" i="106"/>
  <c r="DM34" i="106"/>
  <c r="DH34" i="106"/>
  <c r="DG34" i="106"/>
  <c r="DA34" i="106"/>
  <c r="CZ34" i="106"/>
  <c r="CX34" i="106"/>
  <c r="CW34" i="106"/>
  <c r="CS34" i="106"/>
  <c r="CR34" i="106"/>
  <c r="CP34" i="106"/>
  <c r="DM33" i="106"/>
  <c r="DH33" i="106"/>
  <c r="DG33" i="106"/>
  <c r="DD33" i="106"/>
  <c r="DC33" i="106"/>
  <c r="DA33" i="106"/>
  <c r="CZ33" i="106"/>
  <c r="CX33" i="106"/>
  <c r="CW33" i="106"/>
  <c r="CS33" i="106"/>
  <c r="CP33" i="106"/>
  <c r="DM32" i="106"/>
  <c r="DH32" i="106"/>
  <c r="DG32" i="106"/>
  <c r="DD32" i="106"/>
  <c r="DC32" i="106"/>
  <c r="DA32" i="106"/>
  <c r="CZ32" i="106"/>
  <c r="CX32" i="106"/>
  <c r="CW32" i="106"/>
  <c r="CS32" i="106"/>
  <c r="CP32" i="106"/>
  <c r="DM31" i="106"/>
  <c r="DH31" i="106"/>
  <c r="DG31" i="106"/>
  <c r="DD31" i="106"/>
  <c r="DC31" i="106"/>
  <c r="DA31" i="106"/>
  <c r="CZ31" i="106"/>
  <c r="CX31" i="106"/>
  <c r="CW31" i="106"/>
  <c r="CS31" i="106"/>
  <c r="CP31" i="106"/>
  <c r="DM25" i="106"/>
  <c r="DH25" i="106"/>
  <c r="DG25" i="106"/>
  <c r="DD25" i="106"/>
  <c r="DC25" i="106"/>
  <c r="DA25" i="106"/>
  <c r="CZ25" i="106"/>
  <c r="CX25" i="106"/>
  <c r="CW25" i="106"/>
  <c r="CS25" i="106"/>
  <c r="CR25" i="106"/>
  <c r="CP25" i="106"/>
  <c r="DM29" i="106"/>
  <c r="DH29" i="106"/>
  <c r="DG29" i="106"/>
  <c r="DD29" i="106"/>
  <c r="DC29" i="106"/>
  <c r="DA29" i="106"/>
  <c r="CZ29" i="106"/>
  <c r="CX29" i="106"/>
  <c r="CW29" i="106"/>
  <c r="CS29" i="106"/>
  <c r="CP29" i="106"/>
  <c r="DM28" i="106"/>
  <c r="CS28" i="106"/>
  <c r="CR28" i="106"/>
  <c r="CP28" i="106"/>
  <c r="DM26" i="106"/>
  <c r="DH26" i="106"/>
  <c r="DG26" i="106"/>
  <c r="DD26" i="106"/>
  <c r="DC26" i="106"/>
  <c r="DA26" i="106"/>
  <c r="CZ26" i="106"/>
  <c r="CX26" i="106"/>
  <c r="CW26" i="106"/>
  <c r="CS26" i="106"/>
  <c r="CP26" i="106"/>
  <c r="DM24" i="106"/>
  <c r="DH24" i="106"/>
  <c r="DG24" i="106"/>
  <c r="DD24" i="106"/>
  <c r="DC24" i="106"/>
  <c r="DA24" i="106"/>
  <c r="CZ24" i="106"/>
  <c r="CX24" i="106"/>
  <c r="CW24" i="106"/>
  <c r="CS24" i="106"/>
  <c r="CR24" i="106"/>
  <c r="CP24" i="106"/>
  <c r="DM23" i="106"/>
  <c r="DH23" i="106"/>
  <c r="DG23" i="106"/>
  <c r="DD23" i="106"/>
  <c r="DC23" i="106"/>
  <c r="DA23" i="106"/>
  <c r="CZ23" i="106"/>
  <c r="CX23" i="106"/>
  <c r="CW23" i="106"/>
  <c r="CS23" i="106"/>
  <c r="CP23" i="106"/>
  <c r="DM21" i="106"/>
  <c r="DH21" i="106"/>
  <c r="DG21" i="106"/>
  <c r="DD21" i="106"/>
  <c r="DC21" i="106"/>
  <c r="DA21" i="106"/>
  <c r="CZ21" i="106"/>
  <c r="CX21" i="106"/>
  <c r="CW21" i="106"/>
  <c r="CS21" i="106"/>
  <c r="CP21" i="106"/>
  <c r="DM18" i="106"/>
  <c r="DH18" i="106"/>
  <c r="DG18" i="106"/>
  <c r="DD18" i="106"/>
  <c r="DC18" i="106"/>
  <c r="DA18" i="106"/>
  <c r="CZ18" i="106"/>
  <c r="CX18" i="106"/>
  <c r="CW18" i="106"/>
  <c r="CS18" i="106"/>
  <c r="CP18" i="106"/>
  <c r="DM17" i="106"/>
  <c r="DH17" i="106"/>
  <c r="DG17" i="106"/>
  <c r="DD17" i="106"/>
  <c r="DC17" i="106"/>
  <c r="DA17" i="106"/>
  <c r="CZ17" i="106"/>
  <c r="CX17" i="106"/>
  <c r="CW17" i="106"/>
  <c r="CS17" i="106"/>
  <c r="CR17" i="106"/>
  <c r="CP17" i="106"/>
  <c r="DM15" i="106"/>
  <c r="DH15" i="106"/>
  <c r="DG15" i="106"/>
  <c r="DD15" i="106"/>
  <c r="DC15" i="106"/>
  <c r="DA15" i="106"/>
  <c r="CZ15" i="106"/>
  <c r="CX15" i="106"/>
  <c r="CW15" i="106"/>
  <c r="CS15" i="106"/>
  <c r="CP15" i="106"/>
  <c r="DM14" i="106"/>
  <c r="DH14" i="106"/>
  <c r="DG14" i="106"/>
  <c r="DD14" i="106"/>
  <c r="DC14" i="106"/>
  <c r="DA14" i="106"/>
  <c r="CZ14" i="106"/>
  <c r="CX14" i="106"/>
  <c r="CW14" i="106"/>
  <c r="CS14" i="106"/>
  <c r="CP14" i="106"/>
  <c r="DM13" i="106"/>
  <c r="DH13" i="106"/>
  <c r="DG13" i="106"/>
  <c r="DD13" i="106"/>
  <c r="DC13" i="106"/>
  <c r="DA13" i="106"/>
  <c r="CZ13" i="106"/>
  <c r="CX13" i="106"/>
  <c r="CW13" i="106"/>
  <c r="CS13" i="106"/>
  <c r="CP13" i="106"/>
  <c r="DM22" i="106"/>
  <c r="DH22" i="106"/>
  <c r="DG22" i="106"/>
  <c r="DD22" i="106"/>
  <c r="DC22" i="106"/>
  <c r="DA22" i="106"/>
  <c r="CZ22" i="106"/>
  <c r="CX22" i="106"/>
  <c r="CW22" i="106"/>
  <c r="CS22" i="106"/>
  <c r="CR22" i="106"/>
  <c r="CP22" i="106"/>
  <c r="DM20" i="106"/>
  <c r="DH20" i="106"/>
  <c r="DG20" i="106"/>
  <c r="DD20" i="106"/>
  <c r="DC20" i="106"/>
  <c r="DA20" i="106"/>
  <c r="CZ20" i="106"/>
  <c r="CX20" i="106"/>
  <c r="CW20" i="106"/>
  <c r="CS20" i="106"/>
  <c r="CP20" i="106"/>
  <c r="DM19" i="106"/>
  <c r="DH19" i="106"/>
  <c r="DG19" i="106"/>
  <c r="DD19" i="106"/>
  <c r="DC19" i="106"/>
  <c r="DA19" i="106"/>
  <c r="CZ19" i="106"/>
  <c r="CX19" i="106"/>
  <c r="CW19" i="106"/>
  <c r="CS19" i="106"/>
  <c r="CR19" i="106"/>
  <c r="CP19" i="106"/>
  <c r="DM16" i="106"/>
  <c r="DH16" i="106"/>
  <c r="DG16" i="106"/>
  <c r="DD16" i="106"/>
  <c r="DC16" i="106"/>
  <c r="DA16" i="106"/>
  <c r="CZ16" i="106"/>
  <c r="CX16" i="106"/>
  <c r="CW16" i="106"/>
  <c r="CS16" i="106"/>
  <c r="CP16" i="106"/>
  <c r="DM12" i="106"/>
  <c r="DH12" i="106"/>
  <c r="DG12" i="106"/>
  <c r="DD12" i="106"/>
  <c r="DC12" i="106"/>
  <c r="CS12" i="106"/>
  <c r="CP12" i="106"/>
  <c r="DM11" i="106"/>
  <c r="CS11" i="106"/>
  <c r="CP11" i="106"/>
  <c r="DM10" i="106"/>
  <c r="DH10" i="106"/>
  <c r="DG10" i="106"/>
  <c r="DD10" i="106"/>
  <c r="DC10" i="106"/>
  <c r="DA10" i="106"/>
  <c r="CZ10" i="106"/>
  <c r="CX10" i="106"/>
  <c r="CW10" i="106"/>
  <c r="CS10" i="106"/>
  <c r="CP10" i="106"/>
  <c r="DM9" i="106"/>
  <c r="DH9" i="106"/>
  <c r="DG9" i="106"/>
  <c r="DD9" i="106"/>
  <c r="DC9" i="106"/>
  <c r="DA9" i="106"/>
  <c r="CZ9" i="106"/>
  <c r="CX9" i="106"/>
  <c r="CW9" i="106"/>
  <c r="CS9" i="106"/>
  <c r="CR9" i="106"/>
  <c r="CP9" i="106"/>
  <c r="DM8" i="106"/>
  <c r="DH8" i="106"/>
  <c r="DG8" i="106"/>
  <c r="DD8" i="106"/>
  <c r="DC8" i="106"/>
  <c r="DA8" i="106"/>
  <c r="CZ8" i="106"/>
  <c r="CX8" i="106"/>
  <c r="CW8" i="106"/>
  <c r="CS8" i="106"/>
  <c r="CR8" i="106"/>
  <c r="CP8" i="106"/>
  <c r="DM7" i="106"/>
  <c r="DH7" i="106"/>
  <c r="DG7" i="106"/>
  <c r="DD7" i="106"/>
  <c r="DC7" i="106"/>
  <c r="DA7" i="106"/>
  <c r="CZ7" i="106"/>
  <c r="CX7" i="106"/>
  <c r="CW7" i="106"/>
  <c r="CS7" i="106"/>
  <c r="CR7" i="106"/>
  <c r="CP7" i="106"/>
  <c r="DM6" i="106"/>
  <c r="DH6" i="106"/>
  <c r="DG6" i="106"/>
  <c r="DD6" i="106"/>
  <c r="DC6" i="106"/>
  <c r="DA6" i="106"/>
  <c r="CZ6" i="106"/>
  <c r="CX6" i="106"/>
  <c r="CW6" i="106"/>
  <c r="CS6" i="106"/>
  <c r="CP6" i="106"/>
  <c r="DM5" i="106"/>
  <c r="DH5" i="106"/>
  <c r="DG5" i="106"/>
  <c r="DD5" i="106"/>
  <c r="DC5" i="106"/>
  <c r="DA5" i="106"/>
  <c r="CZ5" i="106"/>
  <c r="CX5" i="106"/>
  <c r="CW5" i="106"/>
  <c r="CS5" i="106"/>
  <c r="CR5" i="106"/>
  <c r="CP5" i="106"/>
  <c r="D142" i="105"/>
  <c r="E142" i="105"/>
  <c r="F142" i="105"/>
  <c r="I142" i="105"/>
  <c r="K142" i="105"/>
  <c r="L142" i="105"/>
  <c r="M142" i="105"/>
  <c r="O142" i="105" s="1"/>
  <c r="N142" i="105"/>
  <c r="J142" i="105"/>
  <c r="H142" i="105"/>
  <c r="G142" i="105"/>
  <c r="Z5" i="105"/>
  <c r="Z6" i="105"/>
  <c r="Z7" i="105"/>
  <c r="CR7" i="105"/>
  <c r="C7" i="105"/>
  <c r="Z8" i="105"/>
  <c r="C8" i="105" s="1"/>
  <c r="Z9" i="105"/>
  <c r="Z10" i="105"/>
  <c r="Z11" i="105"/>
  <c r="CR11" i="105"/>
  <c r="Z12" i="105"/>
  <c r="C12" i="105"/>
  <c r="Z13" i="105"/>
  <c r="C13" i="105" s="1"/>
  <c r="Z14" i="105"/>
  <c r="Z15" i="105"/>
  <c r="CR15" i="105" s="1"/>
  <c r="Z16" i="105"/>
  <c r="Z17" i="105"/>
  <c r="Z18" i="105"/>
  <c r="Z19" i="105"/>
  <c r="CR19" i="105" s="1"/>
  <c r="Z20" i="105"/>
  <c r="Z21" i="105"/>
  <c r="Z22" i="105"/>
  <c r="Z23" i="105"/>
  <c r="Z24" i="105"/>
  <c r="C24" i="105"/>
  <c r="Z25" i="105"/>
  <c r="Z26" i="105"/>
  <c r="CR26" i="105" s="1"/>
  <c r="Z27" i="105"/>
  <c r="C27" i="105" s="1"/>
  <c r="CR27" i="105"/>
  <c r="Z28" i="105"/>
  <c r="C28" i="105" s="1"/>
  <c r="Z29" i="105"/>
  <c r="Z30" i="105"/>
  <c r="Z31" i="105"/>
  <c r="CR31" i="105"/>
  <c r="C31" i="105"/>
  <c r="Z32" i="105"/>
  <c r="Z33" i="105"/>
  <c r="C33" i="105"/>
  <c r="Z34" i="105"/>
  <c r="Z35" i="105"/>
  <c r="Z36" i="105"/>
  <c r="C36" i="105" s="1"/>
  <c r="Z37" i="105"/>
  <c r="C37" i="105" s="1"/>
  <c r="Z38" i="105"/>
  <c r="Z39" i="105"/>
  <c r="C39" i="105"/>
  <c r="Z40" i="105"/>
  <c r="C40" i="105" s="1"/>
  <c r="Z41" i="105"/>
  <c r="CR41" i="105" s="1"/>
  <c r="C41" i="105"/>
  <c r="Z42" i="105"/>
  <c r="Z43" i="105"/>
  <c r="C43" i="105" s="1"/>
  <c r="Z44" i="105"/>
  <c r="C44" i="105"/>
  <c r="Z45" i="105"/>
  <c r="CR45" i="105" s="1"/>
  <c r="Z47" i="105"/>
  <c r="C47" i="105"/>
  <c r="Z48" i="105"/>
  <c r="C48" i="105"/>
  <c r="Z49" i="105"/>
  <c r="C49" i="105"/>
  <c r="Z50" i="105"/>
  <c r="C50" i="105"/>
  <c r="Z51" i="105"/>
  <c r="Z52" i="105"/>
  <c r="CR52" i="105" s="1"/>
  <c r="Z53" i="105"/>
  <c r="Z54" i="105"/>
  <c r="C54" i="105"/>
  <c r="Z55" i="105"/>
  <c r="C55" i="105"/>
  <c r="Z56" i="105"/>
  <c r="Z57" i="105"/>
  <c r="C57" i="105"/>
  <c r="Z58" i="105"/>
  <c r="CR58" i="105" s="1"/>
  <c r="C58" i="105"/>
  <c r="Z59" i="105"/>
  <c r="C59" i="105"/>
  <c r="Z60" i="105"/>
  <c r="C60" i="105"/>
  <c r="Z61" i="105"/>
  <c r="C61" i="105"/>
  <c r="Z62" i="105"/>
  <c r="C62" i="105"/>
  <c r="Z63" i="105"/>
  <c r="C63" i="105"/>
  <c r="Z64" i="105"/>
  <c r="C64" i="105" s="1"/>
  <c r="CR64" i="105"/>
  <c r="Z65" i="105"/>
  <c r="CR65" i="105" s="1"/>
  <c r="C65" i="105"/>
  <c r="Z66" i="105"/>
  <c r="CR66" i="105" s="1"/>
  <c r="C66" i="105"/>
  <c r="Z67" i="105"/>
  <c r="C67" i="105" s="1"/>
  <c r="Z68" i="105"/>
  <c r="CR68" i="105" s="1"/>
  <c r="C68" i="105"/>
  <c r="Z69" i="105"/>
  <c r="CR69" i="105" s="1"/>
  <c r="C69" i="105"/>
  <c r="Z70" i="105"/>
  <c r="C70" i="105" s="1"/>
  <c r="Z71" i="105"/>
  <c r="Z72" i="105"/>
  <c r="C72" i="105" s="1"/>
  <c r="Z73" i="105"/>
  <c r="CR73" i="105" s="1"/>
  <c r="C73" i="105"/>
  <c r="Z74" i="105"/>
  <c r="Z75" i="105"/>
  <c r="CR75" i="105" s="1"/>
  <c r="Z76" i="105"/>
  <c r="CR76" i="105"/>
  <c r="Z77" i="105"/>
  <c r="C77" i="105"/>
  <c r="Z78" i="105"/>
  <c r="CR78" i="105" s="1"/>
  <c r="C78" i="105"/>
  <c r="Z79" i="105"/>
  <c r="Z80" i="105"/>
  <c r="C80" i="105" s="1"/>
  <c r="Z81" i="105"/>
  <c r="C81" i="105" s="1"/>
  <c r="Z82" i="105"/>
  <c r="C82" i="105" s="1"/>
  <c r="Z83" i="105"/>
  <c r="Z84" i="105"/>
  <c r="CR84" i="105"/>
  <c r="Z85" i="105"/>
  <c r="C85" i="105"/>
  <c r="Z86" i="105"/>
  <c r="C86" i="105"/>
  <c r="Z87" i="105"/>
  <c r="Z88" i="105"/>
  <c r="C88" i="105" s="1"/>
  <c r="Z89" i="105"/>
  <c r="Z90" i="105"/>
  <c r="Z91" i="105"/>
  <c r="Z92" i="105"/>
  <c r="CR92" i="105"/>
  <c r="C92" i="105"/>
  <c r="Z93" i="105"/>
  <c r="C93" i="105" s="1"/>
  <c r="Z94" i="105"/>
  <c r="C94" i="105" s="1"/>
  <c r="Z95" i="105"/>
  <c r="Z96" i="105"/>
  <c r="Z97" i="105"/>
  <c r="C97" i="105"/>
  <c r="Z98" i="105"/>
  <c r="C98" i="105"/>
  <c r="Z99" i="105"/>
  <c r="Z100" i="105"/>
  <c r="C100" i="105" s="1"/>
  <c r="Z101" i="105"/>
  <c r="C101" i="105"/>
  <c r="Z102" i="105"/>
  <c r="Z103" i="105"/>
  <c r="C103" i="105" s="1"/>
  <c r="Z104" i="105"/>
  <c r="C104" i="105"/>
  <c r="Z105" i="105"/>
  <c r="Z106" i="105"/>
  <c r="C106" i="105"/>
  <c r="Z107" i="105"/>
  <c r="C107" i="105"/>
  <c r="Z108" i="105"/>
  <c r="CR108" i="105"/>
  <c r="Z109" i="105"/>
  <c r="Z110" i="105"/>
  <c r="C110" i="105"/>
  <c r="Z111" i="105"/>
  <c r="C111" i="105"/>
  <c r="Z112" i="105"/>
  <c r="C112" i="105"/>
  <c r="Z113" i="105"/>
  <c r="C113" i="105" s="1"/>
  <c r="Z114" i="105"/>
  <c r="C114" i="105"/>
  <c r="Z115" i="105"/>
  <c r="C115" i="105"/>
  <c r="Z116" i="105"/>
  <c r="CR116" i="105"/>
  <c r="Z117" i="105"/>
  <c r="C117" i="105" s="1"/>
  <c r="Z118" i="105"/>
  <c r="C118" i="105"/>
  <c r="Z119" i="105"/>
  <c r="C119" i="105"/>
  <c r="Z120" i="105"/>
  <c r="CR120" i="105"/>
  <c r="C120" i="105"/>
  <c r="Z121" i="105"/>
  <c r="C121" i="105" s="1"/>
  <c r="Z122" i="105"/>
  <c r="Z123" i="105"/>
  <c r="C123" i="105"/>
  <c r="Z124" i="105"/>
  <c r="CR124" i="105"/>
  <c r="C124" i="105"/>
  <c r="Z125" i="105"/>
  <c r="C125" i="105" s="1"/>
  <c r="Z126" i="105"/>
  <c r="Z127" i="105"/>
  <c r="C127" i="105"/>
  <c r="Z128" i="105"/>
  <c r="CR128" i="105"/>
  <c r="C128" i="105"/>
  <c r="Z129" i="105"/>
  <c r="C130" i="105"/>
  <c r="C131" i="105"/>
  <c r="C132" i="105"/>
  <c r="C133" i="105"/>
  <c r="C134" i="105"/>
  <c r="C135" i="105"/>
  <c r="C136" i="105"/>
  <c r="C137" i="105"/>
  <c r="C138" i="105"/>
  <c r="C139" i="105"/>
  <c r="B142" i="105"/>
  <c r="A142" i="105"/>
  <c r="D141" i="105"/>
  <c r="O141" i="105" s="1"/>
  <c r="E141" i="105"/>
  <c r="F141" i="105"/>
  <c r="I141" i="105"/>
  <c r="K141" i="105"/>
  <c r="L141" i="105"/>
  <c r="M141" i="105"/>
  <c r="N141" i="105"/>
  <c r="J141" i="105"/>
  <c r="H141" i="105"/>
  <c r="G141" i="105"/>
  <c r="B141" i="105"/>
  <c r="A141" i="105"/>
  <c r="T140" i="105"/>
  <c r="DM139" i="105"/>
  <c r="CP139" i="105"/>
  <c r="DM138" i="105"/>
  <c r="CP138" i="105"/>
  <c r="DM137" i="105"/>
  <c r="CP137" i="105"/>
  <c r="DM136" i="105"/>
  <c r="CP136" i="105"/>
  <c r="DM135" i="105"/>
  <c r="CP135" i="105"/>
  <c r="DM134" i="105"/>
  <c r="CP134" i="105"/>
  <c r="DM133" i="105"/>
  <c r="CP133" i="105"/>
  <c r="CP132" i="105"/>
  <c r="DM131" i="105"/>
  <c r="CP131" i="105"/>
  <c r="DM130" i="105"/>
  <c r="CP130" i="105"/>
  <c r="DM129" i="105"/>
  <c r="DH129" i="105"/>
  <c r="DG129" i="105"/>
  <c r="DD129" i="105"/>
  <c r="DC129" i="105"/>
  <c r="DA129" i="105"/>
  <c r="CZ129" i="105"/>
  <c r="CX129" i="105"/>
  <c r="CW129" i="105"/>
  <c r="CS129" i="105"/>
  <c r="CP129" i="105"/>
  <c r="DM128" i="105"/>
  <c r="DH128" i="105"/>
  <c r="DG128" i="105"/>
  <c r="DD128" i="105"/>
  <c r="DC128" i="105"/>
  <c r="DA128" i="105"/>
  <c r="CZ128" i="105"/>
  <c r="CX128" i="105"/>
  <c r="CW128" i="105"/>
  <c r="CS128" i="105"/>
  <c r="CP128" i="105"/>
  <c r="DM127" i="105"/>
  <c r="DH127" i="105"/>
  <c r="DG127" i="105"/>
  <c r="DD127" i="105"/>
  <c r="DC127" i="105"/>
  <c r="DA127" i="105"/>
  <c r="CZ127" i="105"/>
  <c r="CX127" i="105"/>
  <c r="CW127" i="105"/>
  <c r="CS127" i="105"/>
  <c r="CR127" i="105"/>
  <c r="CP127" i="105"/>
  <c r="DM126" i="105"/>
  <c r="DH126" i="105"/>
  <c r="DG126" i="105"/>
  <c r="DD126" i="105"/>
  <c r="DC126" i="105"/>
  <c r="DA126" i="105"/>
  <c r="CZ126" i="105"/>
  <c r="CX126" i="105"/>
  <c r="CW126" i="105"/>
  <c r="CS126" i="105"/>
  <c r="CP126" i="105"/>
  <c r="DM125" i="105"/>
  <c r="DH125" i="105"/>
  <c r="DG125" i="105"/>
  <c r="DD125" i="105"/>
  <c r="DC125" i="105"/>
  <c r="DA125" i="105"/>
  <c r="CZ125" i="105"/>
  <c r="CX125" i="105"/>
  <c r="CW125" i="105"/>
  <c r="CS125" i="105"/>
  <c r="CP125" i="105"/>
  <c r="DM124" i="105"/>
  <c r="DH124" i="105"/>
  <c r="DG124" i="105"/>
  <c r="DD124" i="105"/>
  <c r="DC124" i="105"/>
  <c r="DA124" i="105"/>
  <c r="CZ124" i="105"/>
  <c r="CX124" i="105"/>
  <c r="CW124" i="105"/>
  <c r="CS124" i="105"/>
  <c r="CP124" i="105"/>
  <c r="DM123" i="105"/>
  <c r="DH123" i="105"/>
  <c r="DG123" i="105"/>
  <c r="DD123" i="105"/>
  <c r="DC123" i="105"/>
  <c r="DA123" i="105"/>
  <c r="CZ123" i="105"/>
  <c r="CX123" i="105"/>
  <c r="CW123" i="105"/>
  <c r="CS123" i="105"/>
  <c r="CR123" i="105"/>
  <c r="CP123" i="105"/>
  <c r="DM122" i="105"/>
  <c r="DH122" i="105"/>
  <c r="DG122" i="105"/>
  <c r="DD122" i="105"/>
  <c r="DC122" i="105"/>
  <c r="DA122" i="105"/>
  <c r="CZ122" i="105"/>
  <c r="CX122" i="105"/>
  <c r="CW122" i="105"/>
  <c r="CS122" i="105"/>
  <c r="CP122" i="105"/>
  <c r="DM121" i="105"/>
  <c r="DH121" i="105"/>
  <c r="DG121" i="105"/>
  <c r="DD121" i="105"/>
  <c r="DC121" i="105"/>
  <c r="DA121" i="105"/>
  <c r="CZ121" i="105"/>
  <c r="CX121" i="105"/>
  <c r="CW121" i="105"/>
  <c r="CS121" i="105"/>
  <c r="CR121" i="105"/>
  <c r="CP121" i="105"/>
  <c r="DM120" i="105"/>
  <c r="DH120" i="105"/>
  <c r="DG120" i="105"/>
  <c r="DD120" i="105"/>
  <c r="DC120" i="105"/>
  <c r="DA120" i="105"/>
  <c r="CZ120" i="105"/>
  <c r="CX120" i="105"/>
  <c r="CW120" i="105"/>
  <c r="CS120" i="105"/>
  <c r="CP120" i="105"/>
  <c r="DM119" i="105"/>
  <c r="CX119" i="105"/>
  <c r="CW119" i="105"/>
  <c r="CS119" i="105"/>
  <c r="CR119" i="105"/>
  <c r="CP119" i="105"/>
  <c r="DM118" i="105"/>
  <c r="DH118" i="105"/>
  <c r="DG118" i="105"/>
  <c r="DD118" i="105"/>
  <c r="DC118" i="105"/>
  <c r="DA118" i="105"/>
  <c r="CZ118" i="105"/>
  <c r="CX118" i="105"/>
  <c r="CW118" i="105"/>
  <c r="CS118" i="105"/>
  <c r="CP118" i="105"/>
  <c r="DM117" i="105"/>
  <c r="DH117" i="105"/>
  <c r="DG117" i="105"/>
  <c r="DD117" i="105"/>
  <c r="DC117" i="105"/>
  <c r="DA117" i="105"/>
  <c r="CZ117" i="105"/>
  <c r="CX117" i="105"/>
  <c r="CW117" i="105"/>
  <c r="CS117" i="105"/>
  <c r="CP117" i="105"/>
  <c r="DM116" i="105"/>
  <c r="DH116" i="105"/>
  <c r="DG116" i="105"/>
  <c r="DD116" i="105"/>
  <c r="DC116" i="105"/>
  <c r="DA116" i="105"/>
  <c r="CZ116" i="105"/>
  <c r="CX116" i="105"/>
  <c r="CW116" i="105"/>
  <c r="CS116" i="105"/>
  <c r="CP116" i="105"/>
  <c r="DM115" i="105"/>
  <c r="DH115" i="105"/>
  <c r="DG115" i="105"/>
  <c r="DD115" i="105"/>
  <c r="DC115" i="105"/>
  <c r="DA115" i="105"/>
  <c r="CZ115" i="105"/>
  <c r="CX115" i="105"/>
  <c r="CW115" i="105"/>
  <c r="CS115" i="105"/>
  <c r="CR115" i="105"/>
  <c r="CP115" i="105"/>
  <c r="DM114" i="105"/>
  <c r="DH114" i="105"/>
  <c r="DG114" i="105"/>
  <c r="DD114" i="105"/>
  <c r="DC114" i="105"/>
  <c r="DA114" i="105"/>
  <c r="CZ114" i="105"/>
  <c r="CX114" i="105"/>
  <c r="CW114" i="105"/>
  <c r="CS114" i="105"/>
  <c r="CP114" i="105"/>
  <c r="DM113" i="105"/>
  <c r="DH113" i="105"/>
  <c r="DG113" i="105"/>
  <c r="DD113" i="105"/>
  <c r="DC113" i="105"/>
  <c r="DA113" i="105"/>
  <c r="CZ113" i="105"/>
  <c r="CX113" i="105"/>
  <c r="CW113" i="105"/>
  <c r="CS113" i="105"/>
  <c r="CR113" i="105"/>
  <c r="CP113" i="105"/>
  <c r="DM112" i="105"/>
  <c r="DH112" i="105"/>
  <c r="DG112" i="105"/>
  <c r="DD112" i="105"/>
  <c r="DC112" i="105"/>
  <c r="DA112" i="105"/>
  <c r="CZ112" i="105"/>
  <c r="CX112" i="105"/>
  <c r="CW112" i="105"/>
  <c r="CS112" i="105"/>
  <c r="CP112" i="105"/>
  <c r="DM111" i="105"/>
  <c r="DH111" i="105"/>
  <c r="DG111" i="105"/>
  <c r="DD111" i="105"/>
  <c r="DC111" i="105"/>
  <c r="DA111" i="105"/>
  <c r="CZ111" i="105"/>
  <c r="CX111" i="105"/>
  <c r="CW111" i="105"/>
  <c r="CS111" i="105"/>
  <c r="CR111" i="105"/>
  <c r="CP111" i="105"/>
  <c r="DM110" i="105"/>
  <c r="DH110" i="105"/>
  <c r="DG110" i="105"/>
  <c r="DD110" i="105"/>
  <c r="DC110" i="105"/>
  <c r="DA110" i="105"/>
  <c r="CZ110" i="105"/>
  <c r="CX110" i="105"/>
  <c r="CW110" i="105"/>
  <c r="CS110" i="105"/>
  <c r="CR110" i="105"/>
  <c r="CP110" i="105"/>
  <c r="DM109" i="105"/>
  <c r="DH109" i="105"/>
  <c r="DG109" i="105"/>
  <c r="DD109" i="105"/>
  <c r="DC109" i="105"/>
  <c r="DA109" i="105"/>
  <c r="CZ109" i="105"/>
  <c r="CX109" i="105"/>
  <c r="CW109" i="105"/>
  <c r="CS109" i="105"/>
  <c r="CP109" i="105"/>
  <c r="DM108" i="105"/>
  <c r="DH108" i="105"/>
  <c r="DG108" i="105"/>
  <c r="DD108" i="105"/>
  <c r="DC108" i="105"/>
  <c r="DA108" i="105"/>
  <c r="CZ108" i="105"/>
  <c r="CX108" i="105"/>
  <c r="CW108" i="105"/>
  <c r="CS108" i="105"/>
  <c r="CP108" i="105"/>
  <c r="DM107" i="105"/>
  <c r="DH107" i="105"/>
  <c r="DG107" i="105"/>
  <c r="DD107" i="105"/>
  <c r="DC107" i="105"/>
  <c r="DA107" i="105"/>
  <c r="CZ107" i="105"/>
  <c r="CX107" i="105"/>
  <c r="CW107" i="105"/>
  <c r="CS107" i="105"/>
  <c r="CR107" i="105"/>
  <c r="CP107" i="105"/>
  <c r="DM106" i="105"/>
  <c r="DH106" i="105"/>
  <c r="DG106" i="105"/>
  <c r="DD106" i="105"/>
  <c r="DC106" i="105"/>
  <c r="DA106" i="105"/>
  <c r="CZ106" i="105"/>
  <c r="CX106" i="105"/>
  <c r="CW106" i="105"/>
  <c r="CS106" i="105"/>
  <c r="CR106" i="105"/>
  <c r="CP106" i="105"/>
  <c r="DM105" i="105"/>
  <c r="DH105" i="105"/>
  <c r="DG105" i="105"/>
  <c r="DD105" i="105"/>
  <c r="DC105" i="105"/>
  <c r="DA105" i="105"/>
  <c r="CZ105" i="105"/>
  <c r="CX105" i="105"/>
  <c r="CW105" i="105"/>
  <c r="CS105" i="105"/>
  <c r="CP105" i="105"/>
  <c r="DM104" i="105"/>
  <c r="DH104" i="105"/>
  <c r="DG104" i="105"/>
  <c r="DD104" i="105"/>
  <c r="DC104" i="105"/>
  <c r="DA104" i="105"/>
  <c r="CZ104" i="105"/>
  <c r="CX104" i="105"/>
  <c r="CW104" i="105"/>
  <c r="CS104" i="105"/>
  <c r="CR104" i="105"/>
  <c r="CP104" i="105"/>
  <c r="DM103" i="105"/>
  <c r="CX103" i="105"/>
  <c r="CW103" i="105"/>
  <c r="CS103" i="105"/>
  <c r="CP103" i="105"/>
  <c r="DM102" i="105"/>
  <c r="DH102" i="105"/>
  <c r="DG102" i="105"/>
  <c r="CX102" i="105"/>
  <c r="CW102" i="105"/>
  <c r="CS102" i="105"/>
  <c r="CP102" i="105"/>
  <c r="DM101" i="105"/>
  <c r="DH101" i="105"/>
  <c r="DG101" i="105"/>
  <c r="CX101" i="105"/>
  <c r="CW101" i="105"/>
  <c r="CS101" i="105"/>
  <c r="CR101" i="105"/>
  <c r="CP101" i="105"/>
  <c r="DM100" i="105"/>
  <c r="DH100" i="105"/>
  <c r="DG100" i="105"/>
  <c r="CX100" i="105"/>
  <c r="CW100" i="105"/>
  <c r="CS100" i="105"/>
  <c r="CP100" i="105"/>
  <c r="DM99" i="105"/>
  <c r="DH99" i="105"/>
  <c r="DG99" i="105"/>
  <c r="CX99" i="105"/>
  <c r="CW99" i="105"/>
  <c r="CS99" i="105"/>
  <c r="CP99" i="105"/>
  <c r="DM98" i="105"/>
  <c r="DH98" i="105"/>
  <c r="DG98" i="105"/>
  <c r="DD98" i="105"/>
  <c r="DC98" i="105"/>
  <c r="DA98" i="105"/>
  <c r="CZ98" i="105"/>
  <c r="CX98" i="105"/>
  <c r="CW98" i="105"/>
  <c r="CS98" i="105"/>
  <c r="CR98" i="105"/>
  <c r="CP98" i="105"/>
  <c r="DM97" i="105"/>
  <c r="DH97" i="105"/>
  <c r="DG97" i="105"/>
  <c r="DD97" i="105"/>
  <c r="DC97" i="105"/>
  <c r="DA97" i="105"/>
  <c r="CZ97" i="105"/>
  <c r="CX97" i="105"/>
  <c r="CW97" i="105"/>
  <c r="CS97" i="105"/>
  <c r="CR97" i="105"/>
  <c r="CP97" i="105"/>
  <c r="DM96" i="105"/>
  <c r="DH96" i="105"/>
  <c r="DG96" i="105"/>
  <c r="DD96" i="105"/>
  <c r="DC96" i="105"/>
  <c r="DA96" i="105"/>
  <c r="CZ96" i="105"/>
  <c r="CX96" i="105"/>
  <c r="CW96" i="105"/>
  <c r="CS96" i="105"/>
  <c r="CP96" i="105"/>
  <c r="DM95" i="105"/>
  <c r="DH95" i="105"/>
  <c r="DG95" i="105"/>
  <c r="DD95" i="105"/>
  <c r="DC95" i="105"/>
  <c r="DA95" i="105"/>
  <c r="CZ95" i="105"/>
  <c r="CX95" i="105"/>
  <c r="CW95" i="105"/>
  <c r="CS95" i="105"/>
  <c r="CP95" i="105"/>
  <c r="DM94" i="105"/>
  <c r="DH94" i="105"/>
  <c r="DG94" i="105"/>
  <c r="DD94" i="105"/>
  <c r="DC94" i="105"/>
  <c r="DA94" i="105"/>
  <c r="CZ94" i="105"/>
  <c r="CX94" i="105"/>
  <c r="CW94" i="105"/>
  <c r="CS94" i="105"/>
  <c r="CP94" i="105"/>
  <c r="DM93" i="105"/>
  <c r="DH93" i="105"/>
  <c r="DG93" i="105"/>
  <c r="DD93" i="105"/>
  <c r="DC93" i="105"/>
  <c r="DA93" i="105"/>
  <c r="CZ93" i="105"/>
  <c r="CX93" i="105"/>
  <c r="CW93" i="105"/>
  <c r="CS93" i="105"/>
  <c r="CR93" i="105"/>
  <c r="CP93" i="105"/>
  <c r="DM92" i="105"/>
  <c r="DH92" i="105"/>
  <c r="DG92" i="105"/>
  <c r="DD92" i="105"/>
  <c r="DC92" i="105"/>
  <c r="DA92" i="105"/>
  <c r="CZ92" i="105"/>
  <c r="CX92" i="105"/>
  <c r="CW92" i="105"/>
  <c r="CS92" i="105"/>
  <c r="CP92" i="105"/>
  <c r="DM91" i="105"/>
  <c r="DH91" i="105"/>
  <c r="DG91" i="105"/>
  <c r="DD91" i="105"/>
  <c r="DC91" i="105"/>
  <c r="DA91" i="105"/>
  <c r="CZ91" i="105"/>
  <c r="CX91" i="105"/>
  <c r="CW91" i="105"/>
  <c r="CS91" i="105"/>
  <c r="CP91" i="105"/>
  <c r="DM90" i="105"/>
  <c r="DH90" i="105"/>
  <c r="DG90" i="105"/>
  <c r="DD90" i="105"/>
  <c r="DC90" i="105"/>
  <c r="DA90" i="105"/>
  <c r="CZ90" i="105"/>
  <c r="CX90" i="105"/>
  <c r="CW90" i="105"/>
  <c r="CS90" i="105"/>
  <c r="CP90" i="105"/>
  <c r="DM89" i="105"/>
  <c r="DH89" i="105"/>
  <c r="DG89" i="105"/>
  <c r="DD89" i="105"/>
  <c r="DC89" i="105"/>
  <c r="DA89" i="105"/>
  <c r="CZ89" i="105"/>
  <c r="CX89" i="105"/>
  <c r="CW89" i="105"/>
  <c r="CS89" i="105"/>
  <c r="CP89" i="105"/>
  <c r="DM88" i="105"/>
  <c r="DH88" i="105"/>
  <c r="DG88" i="105"/>
  <c r="DD88" i="105"/>
  <c r="DC88" i="105"/>
  <c r="DA88" i="105"/>
  <c r="CZ88" i="105"/>
  <c r="CX88" i="105"/>
  <c r="CW88" i="105"/>
  <c r="CS88" i="105"/>
  <c r="CR88" i="105"/>
  <c r="CP88" i="105"/>
  <c r="DM87" i="105"/>
  <c r="DH87" i="105"/>
  <c r="DG87" i="105"/>
  <c r="DD87" i="105"/>
  <c r="DC87" i="105"/>
  <c r="DA87" i="105"/>
  <c r="CZ87" i="105"/>
  <c r="CX87" i="105"/>
  <c r="CW87" i="105"/>
  <c r="CS87" i="105"/>
  <c r="CP87" i="105"/>
  <c r="DM86" i="105"/>
  <c r="DH86" i="105"/>
  <c r="DG86" i="105"/>
  <c r="DD86" i="105"/>
  <c r="DC86" i="105"/>
  <c r="DA86" i="105"/>
  <c r="CZ86" i="105"/>
  <c r="CX86" i="105"/>
  <c r="CW86" i="105"/>
  <c r="CS86" i="105"/>
  <c r="CP86" i="105"/>
  <c r="DM85" i="105"/>
  <c r="DH85" i="105"/>
  <c r="DG85" i="105"/>
  <c r="DD85" i="105"/>
  <c r="DC85" i="105"/>
  <c r="DA85" i="105"/>
  <c r="CZ85" i="105"/>
  <c r="CX85" i="105"/>
  <c r="CW85" i="105"/>
  <c r="CS85" i="105"/>
  <c r="CR85" i="105"/>
  <c r="CP85" i="105"/>
  <c r="DM84" i="105"/>
  <c r="DH84" i="105"/>
  <c r="DG84" i="105"/>
  <c r="DD84" i="105"/>
  <c r="DC84" i="105"/>
  <c r="DA84" i="105"/>
  <c r="CZ84" i="105"/>
  <c r="CX84" i="105"/>
  <c r="CW84" i="105"/>
  <c r="CS84" i="105"/>
  <c r="CP84" i="105"/>
  <c r="DM83" i="105"/>
  <c r="DH83" i="105"/>
  <c r="DG83" i="105"/>
  <c r="DD83" i="105"/>
  <c r="DC83" i="105"/>
  <c r="DA83" i="105"/>
  <c r="CZ83" i="105"/>
  <c r="CX83" i="105"/>
  <c r="CW83" i="105"/>
  <c r="CS83" i="105"/>
  <c r="CP83" i="105"/>
  <c r="DM82" i="105"/>
  <c r="DH82" i="105"/>
  <c r="DG82" i="105"/>
  <c r="DD82" i="105"/>
  <c r="DC82" i="105"/>
  <c r="DA82" i="105"/>
  <c r="CZ82" i="105"/>
  <c r="CX82" i="105"/>
  <c r="CW82" i="105"/>
  <c r="CS82" i="105"/>
  <c r="CP82" i="105"/>
  <c r="DM81" i="105"/>
  <c r="DH81" i="105"/>
  <c r="DG81" i="105"/>
  <c r="DD81" i="105"/>
  <c r="DC81" i="105"/>
  <c r="DA81" i="105"/>
  <c r="CZ81" i="105"/>
  <c r="CX81" i="105"/>
  <c r="CW81" i="105"/>
  <c r="CS81" i="105"/>
  <c r="CR81" i="105"/>
  <c r="CP81" i="105"/>
  <c r="DM80" i="105"/>
  <c r="DH80" i="105"/>
  <c r="DG80" i="105"/>
  <c r="DD80" i="105"/>
  <c r="DC80" i="105"/>
  <c r="DA80" i="105"/>
  <c r="CZ80" i="105"/>
  <c r="CX80" i="105"/>
  <c r="CW80" i="105"/>
  <c r="CS80" i="105"/>
  <c r="CP80" i="105"/>
  <c r="DM79" i="105"/>
  <c r="DH79" i="105"/>
  <c r="DG79" i="105"/>
  <c r="DD79" i="105"/>
  <c r="DC79" i="105"/>
  <c r="DA79" i="105"/>
  <c r="CZ79" i="105"/>
  <c r="CX79" i="105"/>
  <c r="CW79" i="105"/>
  <c r="CS79" i="105"/>
  <c r="CP79" i="105"/>
  <c r="DM78" i="105"/>
  <c r="DH78" i="105"/>
  <c r="DG78" i="105"/>
  <c r="DD78" i="105"/>
  <c r="DC78" i="105"/>
  <c r="DA78" i="105"/>
  <c r="CZ78" i="105"/>
  <c r="CX78" i="105"/>
  <c r="CW78" i="105"/>
  <c r="CS78" i="105"/>
  <c r="CP78" i="105"/>
  <c r="DM77" i="105"/>
  <c r="DH77" i="105"/>
  <c r="DG77" i="105"/>
  <c r="DD77" i="105"/>
  <c r="DC77" i="105"/>
  <c r="DA77" i="105"/>
  <c r="CZ77" i="105"/>
  <c r="CX77" i="105"/>
  <c r="CW77" i="105"/>
  <c r="CS77" i="105"/>
  <c r="CR77" i="105"/>
  <c r="CP77" i="105"/>
  <c r="DM76" i="105"/>
  <c r="DH76" i="105"/>
  <c r="DG76" i="105"/>
  <c r="DD76" i="105"/>
  <c r="DC76" i="105"/>
  <c r="DA76" i="105"/>
  <c r="CZ76" i="105"/>
  <c r="CX76" i="105"/>
  <c r="CW76" i="105"/>
  <c r="CS76" i="105"/>
  <c r="CP76" i="105"/>
  <c r="DM75" i="105"/>
  <c r="DH75" i="105"/>
  <c r="DG75" i="105"/>
  <c r="DD75" i="105"/>
  <c r="DC75" i="105"/>
  <c r="DA75" i="105"/>
  <c r="CZ75" i="105"/>
  <c r="CX75" i="105"/>
  <c r="CW75" i="105"/>
  <c r="CS75" i="105"/>
  <c r="CP75" i="105"/>
  <c r="DM74" i="105"/>
  <c r="DH74" i="105"/>
  <c r="DG74" i="105"/>
  <c r="DD74" i="105"/>
  <c r="DC74" i="105"/>
  <c r="DA74" i="105"/>
  <c r="CZ74" i="105"/>
  <c r="CX74" i="105"/>
  <c r="CW74" i="105"/>
  <c r="CS74" i="105"/>
  <c r="CP74" i="105"/>
  <c r="DM73" i="105"/>
  <c r="DH73" i="105"/>
  <c r="DG73" i="105"/>
  <c r="DD73" i="105"/>
  <c r="DC73" i="105"/>
  <c r="DA73" i="105"/>
  <c r="CZ73" i="105"/>
  <c r="CX73" i="105"/>
  <c r="CW73" i="105"/>
  <c r="CS73" i="105"/>
  <c r="CP73" i="105"/>
  <c r="DM72" i="105"/>
  <c r="DH72" i="105"/>
  <c r="DG72" i="105"/>
  <c r="DD72" i="105"/>
  <c r="DC72" i="105"/>
  <c r="DA72" i="105"/>
  <c r="CZ72" i="105"/>
  <c r="CX72" i="105"/>
  <c r="CW72" i="105"/>
  <c r="CS72" i="105"/>
  <c r="CR72" i="105"/>
  <c r="CP72" i="105"/>
  <c r="DM71" i="105"/>
  <c r="DH71" i="105"/>
  <c r="DG71" i="105"/>
  <c r="DD71" i="105"/>
  <c r="DC71" i="105"/>
  <c r="DA71" i="105"/>
  <c r="CZ71" i="105"/>
  <c r="CX71" i="105"/>
  <c r="CW71" i="105"/>
  <c r="CS71" i="105"/>
  <c r="CP71" i="105"/>
  <c r="DM70" i="105"/>
  <c r="DH70" i="105"/>
  <c r="DG70" i="105"/>
  <c r="DD70" i="105"/>
  <c r="DC70" i="105"/>
  <c r="DA70" i="105"/>
  <c r="CZ70" i="105"/>
  <c r="CX70" i="105"/>
  <c r="CW70" i="105"/>
  <c r="CS70" i="105"/>
  <c r="CP70" i="105"/>
  <c r="DM69" i="105"/>
  <c r="CX69" i="105"/>
  <c r="CW69" i="105"/>
  <c r="CS69" i="105"/>
  <c r="CP69" i="105"/>
  <c r="DM68" i="105"/>
  <c r="CX68" i="105"/>
  <c r="CW68" i="105"/>
  <c r="CS68" i="105"/>
  <c r="CP68" i="105"/>
  <c r="DM67" i="105"/>
  <c r="CX67" i="105"/>
  <c r="CW67" i="105"/>
  <c r="CS67" i="105"/>
  <c r="CP67" i="105"/>
  <c r="DM66" i="105"/>
  <c r="CX66" i="105"/>
  <c r="CW66" i="105"/>
  <c r="CS66" i="105"/>
  <c r="CP66" i="105"/>
  <c r="DM65" i="105"/>
  <c r="CX65" i="105"/>
  <c r="CW65" i="105"/>
  <c r="CS65" i="105"/>
  <c r="CP65" i="105"/>
  <c r="DM64" i="105"/>
  <c r="CX64" i="105"/>
  <c r="CW64" i="105"/>
  <c r="CS64" i="105"/>
  <c r="CP64" i="105"/>
  <c r="DM63" i="105"/>
  <c r="CX63" i="105"/>
  <c r="CW63" i="105"/>
  <c r="CS63" i="105"/>
  <c r="CR63" i="105"/>
  <c r="CP63" i="105"/>
  <c r="DM62" i="105"/>
  <c r="CX62" i="105"/>
  <c r="CW62" i="105"/>
  <c r="CS62" i="105"/>
  <c r="CP62" i="105"/>
  <c r="DM61" i="105"/>
  <c r="CX61" i="105"/>
  <c r="CW61" i="105"/>
  <c r="CS61" i="105"/>
  <c r="CR61" i="105"/>
  <c r="CP61" i="105"/>
  <c r="DM60" i="105"/>
  <c r="DH60" i="105"/>
  <c r="DG60" i="105"/>
  <c r="DD60" i="105"/>
  <c r="DC60" i="105"/>
  <c r="DA60" i="105"/>
  <c r="CZ60" i="105"/>
  <c r="CX60" i="105"/>
  <c r="CW60" i="105"/>
  <c r="CS60" i="105"/>
  <c r="CR60" i="105"/>
  <c r="CP60" i="105"/>
  <c r="DM59" i="105"/>
  <c r="DH59" i="105"/>
  <c r="DG59" i="105"/>
  <c r="DD59" i="105"/>
  <c r="DC59" i="105"/>
  <c r="DA59" i="105"/>
  <c r="CZ59" i="105"/>
  <c r="CX59" i="105"/>
  <c r="CW59" i="105"/>
  <c r="CS59" i="105"/>
  <c r="CR59" i="105"/>
  <c r="CP59" i="105"/>
  <c r="DM58" i="105"/>
  <c r="DH58" i="105"/>
  <c r="DG58" i="105"/>
  <c r="DD58" i="105"/>
  <c r="DC58" i="105"/>
  <c r="DA58" i="105"/>
  <c r="CZ58" i="105"/>
  <c r="CX58" i="105"/>
  <c r="CW58" i="105"/>
  <c r="CS58" i="105"/>
  <c r="CP58" i="105"/>
  <c r="DM57" i="105"/>
  <c r="CX57" i="105"/>
  <c r="CW57" i="105"/>
  <c r="CS57" i="105"/>
  <c r="CR57" i="105"/>
  <c r="CP57" i="105"/>
  <c r="DM56" i="105"/>
  <c r="DH56" i="105"/>
  <c r="DG56" i="105"/>
  <c r="DD56" i="105"/>
  <c r="DC56" i="105"/>
  <c r="DA56" i="105"/>
  <c r="CZ56" i="105"/>
  <c r="CX56" i="105"/>
  <c r="CW56" i="105"/>
  <c r="CS56" i="105"/>
  <c r="CP56" i="105"/>
  <c r="DM55" i="105"/>
  <c r="CX55" i="105"/>
  <c r="CW55" i="105"/>
  <c r="CS55" i="105"/>
  <c r="CR55" i="105"/>
  <c r="CP55" i="105"/>
  <c r="DM54" i="105"/>
  <c r="DH54" i="105"/>
  <c r="DG54" i="105"/>
  <c r="DD54" i="105"/>
  <c r="DC54" i="105"/>
  <c r="DA54" i="105"/>
  <c r="CZ54" i="105"/>
  <c r="CX54" i="105"/>
  <c r="CW54" i="105"/>
  <c r="CS54" i="105"/>
  <c r="CP54" i="105"/>
  <c r="DM53" i="105"/>
  <c r="DH53" i="105"/>
  <c r="DG53" i="105"/>
  <c r="DD53" i="105"/>
  <c r="DC53" i="105"/>
  <c r="DA53" i="105"/>
  <c r="CZ53" i="105"/>
  <c r="CX53" i="105"/>
  <c r="CW53" i="105"/>
  <c r="CS53" i="105"/>
  <c r="CP53" i="105"/>
  <c r="DM52" i="105"/>
  <c r="DH52" i="105"/>
  <c r="DG52" i="105"/>
  <c r="DD52" i="105"/>
  <c r="DC52" i="105"/>
  <c r="DA52" i="105"/>
  <c r="CZ52" i="105"/>
  <c r="CX52" i="105"/>
  <c r="CW52" i="105"/>
  <c r="CS52" i="105"/>
  <c r="CP52" i="105"/>
  <c r="DM51" i="105"/>
  <c r="CX51" i="105"/>
  <c r="CW51" i="105"/>
  <c r="CS51" i="105"/>
  <c r="CP51" i="105"/>
  <c r="DM50" i="105"/>
  <c r="CX50" i="105"/>
  <c r="CW50" i="105"/>
  <c r="CS50" i="105"/>
  <c r="CP50" i="105"/>
  <c r="DM49" i="105"/>
  <c r="DH49" i="105"/>
  <c r="DG49" i="105"/>
  <c r="DD49" i="105"/>
  <c r="DC49" i="105"/>
  <c r="DA49" i="105"/>
  <c r="CZ49" i="105"/>
  <c r="CX49" i="105"/>
  <c r="CW49" i="105"/>
  <c r="CS49" i="105"/>
  <c r="CR49" i="105"/>
  <c r="CP49" i="105"/>
  <c r="DM48" i="105"/>
  <c r="DH48" i="105"/>
  <c r="DG48" i="105"/>
  <c r="DD48" i="105"/>
  <c r="DC48" i="105"/>
  <c r="DA48" i="105"/>
  <c r="CZ48" i="105"/>
  <c r="CX48" i="105"/>
  <c r="CW48" i="105"/>
  <c r="CS48" i="105"/>
  <c r="CP48" i="105"/>
  <c r="DM47" i="105"/>
  <c r="DH47" i="105"/>
  <c r="DG47" i="105"/>
  <c r="DD47" i="105"/>
  <c r="DC47" i="105"/>
  <c r="DA47" i="105"/>
  <c r="CZ47" i="105"/>
  <c r="CX47" i="105"/>
  <c r="CW47" i="105"/>
  <c r="CS47" i="105"/>
  <c r="CP47" i="105"/>
  <c r="DM46" i="105"/>
  <c r="CX46" i="105"/>
  <c r="CW46" i="105"/>
  <c r="CS46" i="105"/>
  <c r="Z46" i="105"/>
  <c r="CR46" i="105" s="1"/>
  <c r="CP46" i="105"/>
  <c r="DM45" i="105"/>
  <c r="DH45" i="105"/>
  <c r="DG45" i="105"/>
  <c r="DD45" i="105"/>
  <c r="DC45" i="105"/>
  <c r="DA45" i="105"/>
  <c r="CZ45" i="105"/>
  <c r="CX45" i="105"/>
  <c r="CW45" i="105"/>
  <c r="CS45" i="105"/>
  <c r="CP45" i="105"/>
  <c r="DM44" i="105"/>
  <c r="DH44" i="105"/>
  <c r="DG44" i="105"/>
  <c r="DD44" i="105"/>
  <c r="DC44" i="105"/>
  <c r="DA44" i="105"/>
  <c r="CZ44" i="105"/>
  <c r="CX44" i="105"/>
  <c r="CW44" i="105"/>
  <c r="CS44" i="105"/>
  <c r="CP44" i="105"/>
  <c r="DM43" i="105"/>
  <c r="CX43" i="105"/>
  <c r="CW43" i="105"/>
  <c r="CS43" i="105"/>
  <c r="CP43" i="105"/>
  <c r="DM42" i="105"/>
  <c r="DH42" i="105"/>
  <c r="DG42" i="105"/>
  <c r="DD42" i="105"/>
  <c r="DC42" i="105"/>
  <c r="DA42" i="105"/>
  <c r="CZ42" i="105"/>
  <c r="CX42" i="105"/>
  <c r="CW42" i="105"/>
  <c r="CS42" i="105"/>
  <c r="CP42" i="105"/>
  <c r="DM41" i="105"/>
  <c r="DH41" i="105"/>
  <c r="DG41" i="105"/>
  <c r="DD41" i="105"/>
  <c r="DC41" i="105"/>
  <c r="DA41" i="105"/>
  <c r="CZ41" i="105"/>
  <c r="CX41" i="105"/>
  <c r="CW41" i="105"/>
  <c r="CS41" i="105"/>
  <c r="CP41" i="105"/>
  <c r="DM40" i="105"/>
  <c r="DH40" i="105"/>
  <c r="DG40" i="105"/>
  <c r="DD40" i="105"/>
  <c r="DC40" i="105"/>
  <c r="DA40" i="105"/>
  <c r="CZ40" i="105"/>
  <c r="CX40" i="105"/>
  <c r="CW40" i="105"/>
  <c r="CS40" i="105"/>
  <c r="CR40" i="105"/>
  <c r="CP40" i="105"/>
  <c r="DM39" i="105"/>
  <c r="DH39" i="105"/>
  <c r="DG39" i="105"/>
  <c r="DD39" i="105"/>
  <c r="DC39" i="105"/>
  <c r="DA39" i="105"/>
  <c r="CZ39" i="105"/>
  <c r="CX39" i="105"/>
  <c r="CW39" i="105"/>
  <c r="CS39" i="105"/>
  <c r="CR39" i="105"/>
  <c r="CP39" i="105"/>
  <c r="DM38" i="105"/>
  <c r="DH38" i="105"/>
  <c r="DG38" i="105"/>
  <c r="DD38" i="105"/>
  <c r="DC38" i="105"/>
  <c r="DA38" i="105"/>
  <c r="CZ38" i="105"/>
  <c r="CX38" i="105"/>
  <c r="CW38" i="105"/>
  <c r="CS38" i="105"/>
  <c r="CP38" i="105"/>
  <c r="DM37" i="105"/>
  <c r="DH37" i="105"/>
  <c r="DG37" i="105"/>
  <c r="DD37" i="105"/>
  <c r="DC37" i="105"/>
  <c r="DA37" i="105"/>
  <c r="CZ37" i="105"/>
  <c r="CX37" i="105"/>
  <c r="CW37" i="105"/>
  <c r="CS37" i="105"/>
  <c r="CR37" i="105"/>
  <c r="CP37" i="105"/>
  <c r="DM36" i="105"/>
  <c r="DH36" i="105"/>
  <c r="DG36" i="105"/>
  <c r="DD36" i="105"/>
  <c r="DC36" i="105"/>
  <c r="DA36" i="105"/>
  <c r="CZ36" i="105"/>
  <c r="CX36" i="105"/>
  <c r="CW36" i="105"/>
  <c r="CS36" i="105"/>
  <c r="CP36" i="105"/>
  <c r="DM35" i="105"/>
  <c r="DH35" i="105"/>
  <c r="DG35" i="105"/>
  <c r="DD35" i="105"/>
  <c r="DC35" i="105"/>
  <c r="DA35" i="105"/>
  <c r="CZ35" i="105"/>
  <c r="CX35" i="105"/>
  <c r="CW35" i="105"/>
  <c r="CS35" i="105"/>
  <c r="CP35" i="105"/>
  <c r="DM34" i="105"/>
  <c r="DH34" i="105"/>
  <c r="DG34" i="105"/>
  <c r="DD34" i="105"/>
  <c r="DC34" i="105"/>
  <c r="DA34" i="105"/>
  <c r="CZ34" i="105"/>
  <c r="CX34" i="105"/>
  <c r="CW34" i="105"/>
  <c r="CS34" i="105"/>
  <c r="CP34" i="105"/>
  <c r="DM33" i="105"/>
  <c r="DH33" i="105"/>
  <c r="DG33" i="105"/>
  <c r="DD33" i="105"/>
  <c r="DC33" i="105"/>
  <c r="DA33" i="105"/>
  <c r="CZ33" i="105"/>
  <c r="CX33" i="105"/>
  <c r="CW33" i="105"/>
  <c r="CS33" i="105"/>
  <c r="CP33" i="105"/>
  <c r="DM32" i="105"/>
  <c r="DH32" i="105"/>
  <c r="DG32" i="105"/>
  <c r="DA32" i="105"/>
  <c r="CZ32" i="105"/>
  <c r="CX32" i="105"/>
  <c r="CW32" i="105"/>
  <c r="CS32" i="105"/>
  <c r="CP32" i="105"/>
  <c r="DM31" i="105"/>
  <c r="DH31" i="105"/>
  <c r="DG31" i="105"/>
  <c r="DD31" i="105"/>
  <c r="DC31" i="105"/>
  <c r="DA31" i="105"/>
  <c r="CZ31" i="105"/>
  <c r="CX31" i="105"/>
  <c r="CW31" i="105"/>
  <c r="CS31" i="105"/>
  <c r="CP31" i="105"/>
  <c r="DM30" i="105"/>
  <c r="DH30" i="105"/>
  <c r="DG30" i="105"/>
  <c r="DD30" i="105"/>
  <c r="DC30" i="105"/>
  <c r="DA30" i="105"/>
  <c r="CZ30" i="105"/>
  <c r="CX30" i="105"/>
  <c r="CW30" i="105"/>
  <c r="CS30" i="105"/>
  <c r="CP30" i="105"/>
  <c r="DM29" i="105"/>
  <c r="DH29" i="105"/>
  <c r="DG29" i="105"/>
  <c r="DD29" i="105"/>
  <c r="DC29" i="105"/>
  <c r="DA29" i="105"/>
  <c r="CZ29" i="105"/>
  <c r="CX29" i="105"/>
  <c r="CW29" i="105"/>
  <c r="CS29" i="105"/>
  <c r="CP29" i="105"/>
  <c r="DM28" i="105"/>
  <c r="DH28" i="105"/>
  <c r="DG28" i="105"/>
  <c r="DD28" i="105"/>
  <c r="DC28" i="105"/>
  <c r="DA28" i="105"/>
  <c r="CZ28" i="105"/>
  <c r="CX28" i="105"/>
  <c r="CW28" i="105"/>
  <c r="CS28" i="105"/>
  <c r="CR28" i="105"/>
  <c r="CP28" i="105"/>
  <c r="DM27" i="105"/>
  <c r="DH27" i="105"/>
  <c r="DG27" i="105"/>
  <c r="DD27" i="105"/>
  <c r="DC27" i="105"/>
  <c r="DA27" i="105"/>
  <c r="CZ27" i="105"/>
  <c r="CX27" i="105"/>
  <c r="CW27" i="105"/>
  <c r="CS27" i="105"/>
  <c r="CP27" i="105"/>
  <c r="DM26" i="105"/>
  <c r="CS26" i="105"/>
  <c r="CP26" i="105"/>
  <c r="DM25" i="105"/>
  <c r="DH25" i="105"/>
  <c r="DG25" i="105"/>
  <c r="DD25" i="105"/>
  <c r="DC25" i="105"/>
  <c r="DA25" i="105"/>
  <c r="CZ25" i="105"/>
  <c r="CX25" i="105"/>
  <c r="CW25" i="105"/>
  <c r="CS25" i="105"/>
  <c r="CP25" i="105"/>
  <c r="DM24" i="105"/>
  <c r="DH24" i="105"/>
  <c r="DG24" i="105"/>
  <c r="DD24" i="105"/>
  <c r="DC24" i="105"/>
  <c r="DA24" i="105"/>
  <c r="CZ24" i="105"/>
  <c r="CX24" i="105"/>
  <c r="CW24" i="105"/>
  <c r="CS24" i="105"/>
  <c r="CR24" i="105"/>
  <c r="CP24" i="105"/>
  <c r="DM23" i="105"/>
  <c r="DH23" i="105"/>
  <c r="DG23" i="105"/>
  <c r="DD23" i="105"/>
  <c r="DC23" i="105"/>
  <c r="DA23" i="105"/>
  <c r="CZ23" i="105"/>
  <c r="CX23" i="105"/>
  <c r="CW23" i="105"/>
  <c r="CS23" i="105"/>
  <c r="CP23" i="105"/>
  <c r="DM22" i="105"/>
  <c r="DH22" i="105"/>
  <c r="DG22" i="105"/>
  <c r="DD22" i="105"/>
  <c r="DC22" i="105"/>
  <c r="DA22" i="105"/>
  <c r="CZ22" i="105"/>
  <c r="CX22" i="105"/>
  <c r="CW22" i="105"/>
  <c r="CS22" i="105"/>
  <c r="CP22" i="105"/>
  <c r="DM21" i="105"/>
  <c r="DH21" i="105"/>
  <c r="DG21" i="105"/>
  <c r="DD21" i="105"/>
  <c r="DC21" i="105"/>
  <c r="DA21" i="105"/>
  <c r="CZ21" i="105"/>
  <c r="CX21" i="105"/>
  <c r="CW21" i="105"/>
  <c r="CS21" i="105"/>
  <c r="CP21" i="105"/>
  <c r="DM20" i="105"/>
  <c r="DH20" i="105"/>
  <c r="DG20" i="105"/>
  <c r="DD20" i="105"/>
  <c r="DC20" i="105"/>
  <c r="DA20" i="105"/>
  <c r="CZ20" i="105"/>
  <c r="CX20" i="105"/>
  <c r="CW20" i="105"/>
  <c r="CS20" i="105"/>
  <c r="CP20" i="105"/>
  <c r="DM19" i="105"/>
  <c r="DH19" i="105"/>
  <c r="DG19" i="105"/>
  <c r="DD19" i="105"/>
  <c r="DC19" i="105"/>
  <c r="DA19" i="105"/>
  <c r="CZ19" i="105"/>
  <c r="CX19" i="105"/>
  <c r="CW19" i="105"/>
  <c r="CS19" i="105"/>
  <c r="CP19" i="105"/>
  <c r="DM18" i="105"/>
  <c r="DH18" i="105"/>
  <c r="DG18" i="105"/>
  <c r="DD18" i="105"/>
  <c r="DC18" i="105"/>
  <c r="DA18" i="105"/>
  <c r="CZ18" i="105"/>
  <c r="CX18" i="105"/>
  <c r="CW18" i="105"/>
  <c r="CS18" i="105"/>
  <c r="CP18" i="105"/>
  <c r="DM17" i="105"/>
  <c r="DH17" i="105"/>
  <c r="DG17" i="105"/>
  <c r="DD17" i="105"/>
  <c r="DC17" i="105"/>
  <c r="DA17" i="105"/>
  <c r="CZ17" i="105"/>
  <c r="CX17" i="105"/>
  <c r="CW17" i="105"/>
  <c r="CS17" i="105"/>
  <c r="CP17" i="105"/>
  <c r="DM16" i="105"/>
  <c r="DH16" i="105"/>
  <c r="DG16" i="105"/>
  <c r="DD16" i="105"/>
  <c r="DC16" i="105"/>
  <c r="DA16" i="105"/>
  <c r="CZ16" i="105"/>
  <c r="CX16" i="105"/>
  <c r="CW16" i="105"/>
  <c r="CS16" i="105"/>
  <c r="CP16" i="105"/>
  <c r="DM15" i="105"/>
  <c r="DH15" i="105"/>
  <c r="DG15" i="105"/>
  <c r="DD15" i="105"/>
  <c r="DC15" i="105"/>
  <c r="DA15" i="105"/>
  <c r="CZ15" i="105"/>
  <c r="CX15" i="105"/>
  <c r="CW15" i="105"/>
  <c r="CS15" i="105"/>
  <c r="CP15" i="105"/>
  <c r="DM14" i="105"/>
  <c r="DH14" i="105"/>
  <c r="DG14" i="105"/>
  <c r="DD14" i="105"/>
  <c r="DC14" i="105"/>
  <c r="DA14" i="105"/>
  <c r="CZ14" i="105"/>
  <c r="CX14" i="105"/>
  <c r="CW14" i="105"/>
  <c r="CS14" i="105"/>
  <c r="CP14" i="105"/>
  <c r="DM13" i="105"/>
  <c r="DH13" i="105"/>
  <c r="DG13" i="105"/>
  <c r="DD13" i="105"/>
  <c r="DC13" i="105"/>
  <c r="DA13" i="105"/>
  <c r="CZ13" i="105"/>
  <c r="CX13" i="105"/>
  <c r="CW13" i="105"/>
  <c r="CS13" i="105"/>
  <c r="CP13" i="105"/>
  <c r="DM12" i="105"/>
  <c r="DH12" i="105"/>
  <c r="DG12" i="105"/>
  <c r="DD12" i="105"/>
  <c r="DC12" i="105"/>
  <c r="CS12" i="105"/>
  <c r="CR12" i="105"/>
  <c r="CP12" i="105"/>
  <c r="DM11" i="105"/>
  <c r="CS11" i="105"/>
  <c r="CP11" i="105"/>
  <c r="DM10" i="105"/>
  <c r="DH10" i="105"/>
  <c r="DG10" i="105"/>
  <c r="DD10" i="105"/>
  <c r="DC10" i="105"/>
  <c r="DA10" i="105"/>
  <c r="CZ10" i="105"/>
  <c r="CX10" i="105"/>
  <c r="CW10" i="105"/>
  <c r="CS10" i="105"/>
  <c r="CP10" i="105"/>
  <c r="DM9" i="105"/>
  <c r="DH9" i="105"/>
  <c r="DG9" i="105"/>
  <c r="DD9" i="105"/>
  <c r="DC9" i="105"/>
  <c r="DA9" i="105"/>
  <c r="CZ9" i="105"/>
  <c r="CX9" i="105"/>
  <c r="CW9" i="105"/>
  <c r="CS9" i="105"/>
  <c r="CP9" i="105"/>
  <c r="DM8" i="105"/>
  <c r="DH8" i="105"/>
  <c r="DG8" i="105"/>
  <c r="DD8" i="105"/>
  <c r="DC8" i="105"/>
  <c r="DA8" i="105"/>
  <c r="CZ8" i="105"/>
  <c r="CX8" i="105"/>
  <c r="CW8" i="105"/>
  <c r="CS8" i="105"/>
  <c r="CR8" i="105"/>
  <c r="CP8" i="105"/>
  <c r="DM7" i="105"/>
  <c r="DH7" i="105"/>
  <c r="DG7" i="105"/>
  <c r="DD7" i="105"/>
  <c r="DC7" i="105"/>
  <c r="DA7" i="105"/>
  <c r="CZ7" i="105"/>
  <c r="CX7" i="105"/>
  <c r="CW7" i="105"/>
  <c r="CS7" i="105"/>
  <c r="CP7" i="105"/>
  <c r="DM6" i="105"/>
  <c r="DH6" i="105"/>
  <c r="DG6" i="105"/>
  <c r="DD6" i="105"/>
  <c r="DC6" i="105"/>
  <c r="DA6" i="105"/>
  <c r="CZ6" i="105"/>
  <c r="CX6" i="105"/>
  <c r="CW6" i="105"/>
  <c r="CS6" i="105"/>
  <c r="CP6" i="105"/>
  <c r="DM5" i="105"/>
  <c r="DH5" i="105"/>
  <c r="DG5" i="105"/>
  <c r="DD5" i="105"/>
  <c r="DC5" i="105"/>
  <c r="DA5" i="105"/>
  <c r="CZ5" i="105"/>
  <c r="CX5" i="105"/>
  <c r="CW5" i="105"/>
  <c r="CS5" i="105"/>
  <c r="CP5" i="105"/>
  <c r="D144" i="98"/>
  <c r="O144" i="98" s="1"/>
  <c r="E144" i="98"/>
  <c r="F144" i="98"/>
  <c r="I144" i="98"/>
  <c r="K144" i="98"/>
  <c r="L144" i="98"/>
  <c r="M144" i="98"/>
  <c r="N144" i="98"/>
  <c r="J144" i="98"/>
  <c r="H144" i="98"/>
  <c r="G144" i="98"/>
  <c r="Z5" i="98"/>
  <c r="C5" i="98"/>
  <c r="Z6" i="98"/>
  <c r="C6" i="98"/>
  <c r="Z7" i="98"/>
  <c r="Z8" i="98"/>
  <c r="C8" i="98" s="1"/>
  <c r="Z9" i="98"/>
  <c r="C9" i="98"/>
  <c r="Z10" i="98"/>
  <c r="C10" i="98"/>
  <c r="Z11" i="98"/>
  <c r="C11" i="98" s="1"/>
  <c r="Z12" i="98"/>
  <c r="C12" i="98" s="1"/>
  <c r="Z13" i="98"/>
  <c r="C13" i="98"/>
  <c r="Z14" i="98"/>
  <c r="C14" i="98"/>
  <c r="Z16" i="98"/>
  <c r="Z17" i="98"/>
  <c r="C17" i="98" s="1"/>
  <c r="Z18" i="98"/>
  <c r="C18" i="98"/>
  <c r="Z19" i="98"/>
  <c r="C19" i="98"/>
  <c r="Z20" i="98"/>
  <c r="Z21" i="98"/>
  <c r="C21" i="98" s="1"/>
  <c r="Z22" i="98"/>
  <c r="C22" i="98"/>
  <c r="Z23" i="98"/>
  <c r="C23" i="98"/>
  <c r="Z24" i="98"/>
  <c r="C24" i="98" s="1"/>
  <c r="Z25" i="98"/>
  <c r="C25" i="98" s="1"/>
  <c r="Z26" i="98"/>
  <c r="C26" i="98"/>
  <c r="Z15" i="98"/>
  <c r="C15" i="98"/>
  <c r="Z27" i="98"/>
  <c r="C27" i="98" s="1"/>
  <c r="Z29" i="98"/>
  <c r="C29" i="98" s="1"/>
  <c r="Z30" i="98"/>
  <c r="C30" i="98"/>
  <c r="Z31" i="98"/>
  <c r="C31" i="98"/>
  <c r="Z32" i="98"/>
  <c r="C32" i="98" s="1"/>
  <c r="Z33" i="98"/>
  <c r="C33" i="98" s="1"/>
  <c r="Z34" i="98"/>
  <c r="C34" i="98"/>
  <c r="Z35" i="98"/>
  <c r="C35" i="98"/>
  <c r="Z28" i="98"/>
  <c r="C28" i="98" s="1"/>
  <c r="Z36" i="98"/>
  <c r="C36" i="98" s="1"/>
  <c r="Z37" i="98"/>
  <c r="C37" i="98"/>
  <c r="Z38" i="98"/>
  <c r="C38" i="98"/>
  <c r="Z39" i="98"/>
  <c r="C39" i="98" s="1"/>
  <c r="Z40" i="98"/>
  <c r="C40" i="98" s="1"/>
  <c r="Z41" i="98"/>
  <c r="C41" i="98"/>
  <c r="Z42" i="98"/>
  <c r="C42" i="98"/>
  <c r="Z43" i="98"/>
  <c r="C43" i="98" s="1"/>
  <c r="Z44" i="98"/>
  <c r="C44" i="98" s="1"/>
  <c r="Z45" i="98"/>
  <c r="C45" i="98"/>
  <c r="Z46" i="98"/>
  <c r="C46" i="98"/>
  <c r="Z49" i="98"/>
  <c r="Z47" i="98"/>
  <c r="CR47" i="98" s="1"/>
  <c r="Z50" i="98"/>
  <c r="Z51" i="98"/>
  <c r="C51" i="98" s="1"/>
  <c r="Z52" i="98"/>
  <c r="CR52" i="98" s="1"/>
  <c r="C52" i="98"/>
  <c r="Z53" i="98"/>
  <c r="C53" i="98" s="1"/>
  <c r="Z54" i="98"/>
  <c r="Z55" i="98"/>
  <c r="C55" i="98"/>
  <c r="Z56" i="98"/>
  <c r="C56" i="98"/>
  <c r="Z57" i="98"/>
  <c r="CR57" i="98" s="1"/>
  <c r="C57" i="98"/>
  <c r="Z58" i="98"/>
  <c r="Z59" i="98"/>
  <c r="C59" i="98" s="1"/>
  <c r="Z60" i="98"/>
  <c r="C60" i="98" s="1"/>
  <c r="Z61" i="98"/>
  <c r="CR61" i="98" s="1"/>
  <c r="C61" i="98"/>
  <c r="Z62" i="98"/>
  <c r="Z63" i="98"/>
  <c r="CR63" i="98" s="1"/>
  <c r="C63" i="98"/>
  <c r="Z64" i="98"/>
  <c r="C64" i="98"/>
  <c r="Z65" i="98"/>
  <c r="C65" i="98"/>
  <c r="Z66" i="98"/>
  <c r="Z67" i="98"/>
  <c r="C67" i="98"/>
  <c r="Z68" i="98"/>
  <c r="C68" i="98" s="1"/>
  <c r="Z69" i="98"/>
  <c r="C69" i="98" s="1"/>
  <c r="Z70" i="98"/>
  <c r="Z71" i="98"/>
  <c r="CR71" i="98" s="1"/>
  <c r="C71" i="98"/>
  <c r="Z72" i="98"/>
  <c r="Z73" i="98"/>
  <c r="C73" i="98"/>
  <c r="Z74" i="98"/>
  <c r="Z75" i="98"/>
  <c r="C75" i="98" s="1"/>
  <c r="Z76" i="98"/>
  <c r="C76" i="98"/>
  <c r="Z77" i="98"/>
  <c r="C77" i="98" s="1"/>
  <c r="Z78" i="98"/>
  <c r="Z79" i="98"/>
  <c r="C79" i="98"/>
  <c r="Z80" i="98"/>
  <c r="CR80" i="98" s="1"/>
  <c r="Z81" i="98"/>
  <c r="Z82" i="98"/>
  <c r="Z83" i="98"/>
  <c r="C83" i="98" s="1"/>
  <c r="Z84" i="98"/>
  <c r="C84" i="98" s="1"/>
  <c r="Z85" i="98"/>
  <c r="C85" i="98" s="1"/>
  <c r="Z86" i="98"/>
  <c r="Z87" i="98"/>
  <c r="C87" i="98"/>
  <c r="Z88" i="98"/>
  <c r="C88" i="98"/>
  <c r="Z89" i="98"/>
  <c r="CR89" i="98" s="1"/>
  <c r="C89" i="98"/>
  <c r="Z90" i="98"/>
  <c r="Z91" i="98"/>
  <c r="C91" i="98" s="1"/>
  <c r="Z92" i="98"/>
  <c r="Z93" i="98"/>
  <c r="Z94" i="98"/>
  <c r="C94" i="98" s="1"/>
  <c r="Z95" i="98"/>
  <c r="CR95" i="98" s="1"/>
  <c r="C95" i="98"/>
  <c r="Z96" i="98"/>
  <c r="C96" i="98"/>
  <c r="Z97" i="98"/>
  <c r="C97" i="98"/>
  <c r="Z98" i="98"/>
  <c r="Z99" i="98"/>
  <c r="C99" i="98" s="1"/>
  <c r="Z100" i="98"/>
  <c r="C100" i="98" s="1"/>
  <c r="Z101" i="98"/>
  <c r="C101" i="98" s="1"/>
  <c r="Z102" i="98"/>
  <c r="Z103" i="98"/>
  <c r="CR103" i="98" s="1"/>
  <c r="Z104" i="98"/>
  <c r="Z105" i="98"/>
  <c r="C105" i="98"/>
  <c r="Z106" i="98"/>
  <c r="Z107" i="98"/>
  <c r="C107" i="98"/>
  <c r="Z108" i="98"/>
  <c r="C108" i="98" s="1"/>
  <c r="Z109" i="98"/>
  <c r="C109" i="98"/>
  <c r="Z110" i="98"/>
  <c r="Z111" i="98"/>
  <c r="C111" i="98" s="1"/>
  <c r="Z112" i="98"/>
  <c r="C112" i="98" s="1"/>
  <c r="CR112" i="98"/>
  <c r="Z113" i="98"/>
  <c r="C113" i="98"/>
  <c r="Z114" i="98"/>
  <c r="Z115" i="98"/>
  <c r="CR115" i="98" s="1"/>
  <c r="C115" i="98"/>
  <c r="Z116" i="98"/>
  <c r="C116" i="98" s="1"/>
  <c r="CR116" i="98"/>
  <c r="Z117" i="98"/>
  <c r="C117" i="98"/>
  <c r="Z118" i="98"/>
  <c r="Z119" i="98"/>
  <c r="CR119" i="98" s="1"/>
  <c r="C119" i="98"/>
  <c r="Z120" i="98"/>
  <c r="C120" i="98" s="1"/>
  <c r="Z121" i="98"/>
  <c r="C121" i="98"/>
  <c r="Z122" i="98"/>
  <c r="Z123" i="98"/>
  <c r="C123" i="98"/>
  <c r="Z124" i="98"/>
  <c r="C124" i="98" s="1"/>
  <c r="CR124" i="98"/>
  <c r="Z125" i="98"/>
  <c r="C125" i="98"/>
  <c r="Z126" i="98"/>
  <c r="Z127" i="98"/>
  <c r="CR127" i="98" s="1"/>
  <c r="C127" i="98"/>
  <c r="Z128" i="98"/>
  <c r="C128" i="98" s="1"/>
  <c r="CR128" i="98"/>
  <c r="Z129" i="98"/>
  <c r="C129" i="98"/>
  <c r="Z130" i="98"/>
  <c r="C131" i="98"/>
  <c r="C132" i="98"/>
  <c r="C133" i="98"/>
  <c r="C134" i="98"/>
  <c r="C135" i="98"/>
  <c r="C136" i="98"/>
  <c r="C137" i="98"/>
  <c r="C138" i="98"/>
  <c r="C139" i="98"/>
  <c r="C140" i="98"/>
  <c r="C141" i="98"/>
  <c r="B144" i="98"/>
  <c r="A144" i="98"/>
  <c r="D143" i="98"/>
  <c r="E143" i="98"/>
  <c r="F143" i="98"/>
  <c r="I143" i="98"/>
  <c r="O143" i="98" s="1"/>
  <c r="K143" i="98"/>
  <c r="L143" i="98"/>
  <c r="M143" i="98"/>
  <c r="N143" i="98"/>
  <c r="J143" i="98"/>
  <c r="H143" i="98"/>
  <c r="G143" i="98"/>
  <c r="B143" i="98"/>
  <c r="A143" i="98"/>
  <c r="T142" i="98"/>
  <c r="DJ141" i="98"/>
  <c r="CP141" i="98"/>
  <c r="DJ140" i="98"/>
  <c r="CP140" i="98"/>
  <c r="DJ139" i="98"/>
  <c r="CP139" i="98"/>
  <c r="DJ138" i="98"/>
  <c r="CP138" i="98"/>
  <c r="DJ137" i="98"/>
  <c r="CP137" i="98"/>
  <c r="DJ136" i="98"/>
  <c r="CP136" i="98"/>
  <c r="DJ135" i="98"/>
  <c r="CP135" i="98"/>
  <c r="DJ134" i="98"/>
  <c r="CP134" i="98"/>
  <c r="DJ133" i="98"/>
  <c r="CP133" i="98"/>
  <c r="DJ132" i="98"/>
  <c r="CP132" i="98"/>
  <c r="DJ131" i="98"/>
  <c r="CP131" i="98"/>
  <c r="DJ130" i="98"/>
  <c r="DE130" i="98"/>
  <c r="DD130" i="98"/>
  <c r="DA130" i="98"/>
  <c r="CZ130" i="98"/>
  <c r="CX130" i="98"/>
  <c r="CW130" i="98"/>
  <c r="CS130" i="98"/>
  <c r="CP130" i="98"/>
  <c r="DJ129" i="98"/>
  <c r="DE129" i="98"/>
  <c r="DD129" i="98"/>
  <c r="DA129" i="98"/>
  <c r="CZ129" i="98"/>
  <c r="CX129" i="98"/>
  <c r="CW129" i="98"/>
  <c r="CS129" i="98"/>
  <c r="CR129" i="98"/>
  <c r="CP129" i="98"/>
  <c r="DJ128" i="98"/>
  <c r="DE128" i="98"/>
  <c r="DD128" i="98"/>
  <c r="DA128" i="98"/>
  <c r="CZ128" i="98"/>
  <c r="CX128" i="98"/>
  <c r="CW128" i="98"/>
  <c r="CS128" i="98"/>
  <c r="CP128" i="98"/>
  <c r="DJ127" i="98"/>
  <c r="DE127" i="98"/>
  <c r="DD127" i="98"/>
  <c r="DA127" i="98"/>
  <c r="CZ127" i="98"/>
  <c r="CX127" i="98"/>
  <c r="CW127" i="98"/>
  <c r="CS127" i="98"/>
  <c r="CP127" i="98"/>
  <c r="DJ126" i="98"/>
  <c r="DE126" i="98"/>
  <c r="DD126" i="98"/>
  <c r="DA126" i="98"/>
  <c r="CZ126" i="98"/>
  <c r="CX126" i="98"/>
  <c r="CW126" i="98"/>
  <c r="CS126" i="98"/>
  <c r="CP126" i="98"/>
  <c r="DJ125" i="98"/>
  <c r="DE125" i="98"/>
  <c r="DD125" i="98"/>
  <c r="DA125" i="98"/>
  <c r="CZ125" i="98"/>
  <c r="CX125" i="98"/>
  <c r="CW125" i="98"/>
  <c r="CS125" i="98"/>
  <c r="CR125" i="98"/>
  <c r="CP125" i="98"/>
  <c r="DJ124" i="98"/>
  <c r="DE124" i="98"/>
  <c r="DD124" i="98"/>
  <c r="DA124" i="98"/>
  <c r="CZ124" i="98"/>
  <c r="CX124" i="98"/>
  <c r="CW124" i="98"/>
  <c r="CS124" i="98"/>
  <c r="CP124" i="98"/>
  <c r="DJ123" i="98"/>
  <c r="DE123" i="98"/>
  <c r="DD123" i="98"/>
  <c r="DA123" i="98"/>
  <c r="CZ123" i="98"/>
  <c r="CX123" i="98"/>
  <c r="CW123" i="98"/>
  <c r="CS123" i="98"/>
  <c r="CR123" i="98"/>
  <c r="CP123" i="98"/>
  <c r="DJ122" i="98"/>
  <c r="DE122" i="98"/>
  <c r="DD122" i="98"/>
  <c r="DA122" i="98"/>
  <c r="CZ122" i="98"/>
  <c r="CX122" i="98"/>
  <c r="CW122" i="98"/>
  <c r="CS122" i="98"/>
  <c r="CP122" i="98"/>
  <c r="DJ121" i="98"/>
  <c r="DE121" i="98"/>
  <c r="DD121" i="98"/>
  <c r="DA121" i="98"/>
  <c r="CZ121" i="98"/>
  <c r="CX121" i="98"/>
  <c r="CW121" i="98"/>
  <c r="CS121" i="98"/>
  <c r="CR121" i="98"/>
  <c r="CP121" i="98"/>
  <c r="DJ120" i="98"/>
  <c r="DE120" i="98"/>
  <c r="DD120" i="98"/>
  <c r="DA120" i="98"/>
  <c r="CZ120" i="98"/>
  <c r="CX120" i="98"/>
  <c r="CW120" i="98"/>
  <c r="CS120" i="98"/>
  <c r="CP120" i="98"/>
  <c r="DJ119" i="98"/>
  <c r="DE119" i="98"/>
  <c r="DD119" i="98"/>
  <c r="DA119" i="98"/>
  <c r="CZ119" i="98"/>
  <c r="CX119" i="98"/>
  <c r="CW119" i="98"/>
  <c r="CS119" i="98"/>
  <c r="CP119" i="98"/>
  <c r="DJ118" i="98"/>
  <c r="DE118" i="98"/>
  <c r="DD118" i="98"/>
  <c r="DA118" i="98"/>
  <c r="CZ118" i="98"/>
  <c r="CX118" i="98"/>
  <c r="CW118" i="98"/>
  <c r="CS118" i="98"/>
  <c r="CP118" i="98"/>
  <c r="DJ117" i="98"/>
  <c r="DE117" i="98"/>
  <c r="DD117" i="98"/>
  <c r="DA117" i="98"/>
  <c r="CZ117" i="98"/>
  <c r="CX117" i="98"/>
  <c r="CW117" i="98"/>
  <c r="CS117" i="98"/>
  <c r="CR117" i="98"/>
  <c r="CP117" i="98"/>
  <c r="DJ116" i="98"/>
  <c r="DE116" i="98"/>
  <c r="DD116" i="98"/>
  <c r="DA116" i="98"/>
  <c r="CZ116" i="98"/>
  <c r="CX116" i="98"/>
  <c r="CW116" i="98"/>
  <c r="CS116" i="98"/>
  <c r="CP116" i="98"/>
  <c r="DJ115" i="98"/>
  <c r="DE115" i="98"/>
  <c r="DD115" i="98"/>
  <c r="DA115" i="98"/>
  <c r="CZ115" i="98"/>
  <c r="CX115" i="98"/>
  <c r="CW115" i="98"/>
  <c r="CS115" i="98"/>
  <c r="CP115" i="98"/>
  <c r="DJ114" i="98"/>
  <c r="DE114" i="98"/>
  <c r="DD114" i="98"/>
  <c r="DA114" i="98"/>
  <c r="CZ114" i="98"/>
  <c r="CX114" i="98"/>
  <c r="CW114" i="98"/>
  <c r="CS114" i="98"/>
  <c r="CP114" i="98"/>
  <c r="DJ113" i="98"/>
  <c r="DE113" i="98"/>
  <c r="DD113" i="98"/>
  <c r="DA113" i="98"/>
  <c r="CZ113" i="98"/>
  <c r="CX113" i="98"/>
  <c r="CW113" i="98"/>
  <c r="CS113" i="98"/>
  <c r="CR113" i="98"/>
  <c r="CP113" i="98"/>
  <c r="DJ112" i="98"/>
  <c r="DE112" i="98"/>
  <c r="DD112" i="98"/>
  <c r="DA112" i="98"/>
  <c r="CZ112" i="98"/>
  <c r="CX112" i="98"/>
  <c r="CW112" i="98"/>
  <c r="CS112" i="98"/>
  <c r="CP112" i="98"/>
  <c r="DJ111" i="98"/>
  <c r="DE111" i="98"/>
  <c r="DD111" i="98"/>
  <c r="DA111" i="98"/>
  <c r="CZ111" i="98"/>
  <c r="CX111" i="98"/>
  <c r="CW111" i="98"/>
  <c r="CS111" i="98"/>
  <c r="CP111" i="98"/>
  <c r="DJ110" i="98"/>
  <c r="DE110" i="98"/>
  <c r="DD110" i="98"/>
  <c r="DA110" i="98"/>
  <c r="CZ110" i="98"/>
  <c r="CX110" i="98"/>
  <c r="CW110" i="98"/>
  <c r="CS110" i="98"/>
  <c r="CP110" i="98"/>
  <c r="DJ109" i="98"/>
  <c r="DE109" i="98"/>
  <c r="DD109" i="98"/>
  <c r="DA109" i="98"/>
  <c r="CZ109" i="98"/>
  <c r="CX109" i="98"/>
  <c r="CW109" i="98"/>
  <c r="CS109" i="98"/>
  <c r="CR109" i="98"/>
  <c r="CP109" i="98"/>
  <c r="DJ108" i="98"/>
  <c r="DE108" i="98"/>
  <c r="DD108" i="98"/>
  <c r="DA108" i="98"/>
  <c r="CZ108" i="98"/>
  <c r="CX108" i="98"/>
  <c r="CW108" i="98"/>
  <c r="CS108" i="98"/>
  <c r="CP108" i="98"/>
  <c r="DJ107" i="98"/>
  <c r="DE107" i="98"/>
  <c r="DD107" i="98"/>
  <c r="DA107" i="98"/>
  <c r="CZ107" i="98"/>
  <c r="CX107" i="98"/>
  <c r="CW107" i="98"/>
  <c r="CS107" i="98"/>
  <c r="CR107" i="98"/>
  <c r="CP107" i="98"/>
  <c r="DJ106" i="98"/>
  <c r="DE106" i="98"/>
  <c r="DD106" i="98"/>
  <c r="DA106" i="98"/>
  <c r="CZ106" i="98"/>
  <c r="CX106" i="98"/>
  <c r="CW106" i="98"/>
  <c r="CS106" i="98"/>
  <c r="CP106" i="98"/>
  <c r="DJ105" i="98"/>
  <c r="DE105" i="98"/>
  <c r="DD105" i="98"/>
  <c r="CX105" i="98"/>
  <c r="CW105" i="98"/>
  <c r="CS105" i="98"/>
  <c r="CR105" i="98"/>
  <c r="CP105" i="98"/>
  <c r="DJ104" i="98"/>
  <c r="DE104" i="98"/>
  <c r="DD104" i="98"/>
  <c r="CX104" i="98"/>
  <c r="CW104" i="98"/>
  <c r="CS104" i="98"/>
  <c r="CP104" i="98"/>
  <c r="DJ103" i="98"/>
  <c r="DE103" i="98"/>
  <c r="DD103" i="98"/>
  <c r="CX103" i="98"/>
  <c r="CW103" i="98"/>
  <c r="CS103" i="98"/>
  <c r="CP103" i="98"/>
  <c r="DJ102" i="98"/>
  <c r="DE102" i="98"/>
  <c r="DD102" i="98"/>
  <c r="CX102" i="98"/>
  <c r="CW102" i="98"/>
  <c r="CS102" i="98"/>
  <c r="CP102" i="98"/>
  <c r="DJ101" i="98"/>
  <c r="DE101" i="98"/>
  <c r="DD101" i="98"/>
  <c r="CX101" i="98"/>
  <c r="CW101" i="98"/>
  <c r="CS101" i="98"/>
  <c r="CR101" i="98"/>
  <c r="CP101" i="98"/>
  <c r="DJ100" i="98"/>
  <c r="DE100" i="98"/>
  <c r="DD100" i="98"/>
  <c r="CX100" i="98"/>
  <c r="CW100" i="98"/>
  <c r="CS100" i="98"/>
  <c r="CR100" i="98"/>
  <c r="CP100" i="98"/>
  <c r="DJ99" i="98"/>
  <c r="DE99" i="98"/>
  <c r="DD99" i="98"/>
  <c r="DA99" i="98"/>
  <c r="CZ99" i="98"/>
  <c r="CX99" i="98"/>
  <c r="CW99" i="98"/>
  <c r="CS99" i="98"/>
  <c r="CP99" i="98"/>
  <c r="DJ98" i="98"/>
  <c r="DE98" i="98"/>
  <c r="DD98" i="98"/>
  <c r="DA98" i="98"/>
  <c r="CZ98" i="98"/>
  <c r="CX98" i="98"/>
  <c r="CW98" i="98"/>
  <c r="CS98" i="98"/>
  <c r="CP98" i="98"/>
  <c r="DJ97" i="98"/>
  <c r="DE97" i="98"/>
  <c r="DD97" i="98"/>
  <c r="DA97" i="98"/>
  <c r="CZ97" i="98"/>
  <c r="CX97" i="98"/>
  <c r="CW97" i="98"/>
  <c r="CS97" i="98"/>
  <c r="CR97" i="98"/>
  <c r="CP97" i="98"/>
  <c r="DJ96" i="98"/>
  <c r="DE96" i="98"/>
  <c r="DD96" i="98"/>
  <c r="DA96" i="98"/>
  <c r="CZ96" i="98"/>
  <c r="CX96" i="98"/>
  <c r="CW96" i="98"/>
  <c r="CS96" i="98"/>
  <c r="CR96" i="98"/>
  <c r="CP96" i="98"/>
  <c r="DJ95" i="98"/>
  <c r="DE95" i="98"/>
  <c r="DD95" i="98"/>
  <c r="DA95" i="98"/>
  <c r="CZ95" i="98"/>
  <c r="CX95" i="98"/>
  <c r="CW95" i="98"/>
  <c r="CS95" i="98"/>
  <c r="CP95" i="98"/>
  <c r="DJ94" i="98"/>
  <c r="DE94" i="98"/>
  <c r="DD94" i="98"/>
  <c r="DA94" i="98"/>
  <c r="CZ94" i="98"/>
  <c r="CX94" i="98"/>
  <c r="CW94" i="98"/>
  <c r="CS94" i="98"/>
  <c r="CP94" i="98"/>
  <c r="DJ93" i="98"/>
  <c r="DE93" i="98"/>
  <c r="DD93" i="98"/>
  <c r="DA93" i="98"/>
  <c r="CZ93" i="98"/>
  <c r="CX93" i="98"/>
  <c r="CW93" i="98"/>
  <c r="CS93" i="98"/>
  <c r="CP93" i="98"/>
  <c r="DJ92" i="98"/>
  <c r="DE92" i="98"/>
  <c r="DD92" i="98"/>
  <c r="DA92" i="98"/>
  <c r="CZ92" i="98"/>
  <c r="CX92" i="98"/>
  <c r="CW92" i="98"/>
  <c r="CS92" i="98"/>
  <c r="CP92" i="98"/>
  <c r="DJ91" i="98"/>
  <c r="DE91" i="98"/>
  <c r="DD91" i="98"/>
  <c r="DA91" i="98"/>
  <c r="CZ91" i="98"/>
  <c r="CX91" i="98"/>
  <c r="CW91" i="98"/>
  <c r="CS91" i="98"/>
  <c r="CR91" i="98"/>
  <c r="CP91" i="98"/>
  <c r="DJ90" i="98"/>
  <c r="DE90" i="98"/>
  <c r="DD90" i="98"/>
  <c r="DA90" i="98"/>
  <c r="CZ90" i="98"/>
  <c r="CX90" i="98"/>
  <c r="CW90" i="98"/>
  <c r="CS90" i="98"/>
  <c r="CP90" i="98"/>
  <c r="DJ89" i="98"/>
  <c r="DE89" i="98"/>
  <c r="DD89" i="98"/>
  <c r="DA89" i="98"/>
  <c r="CZ89" i="98"/>
  <c r="CX89" i="98"/>
  <c r="CW89" i="98"/>
  <c r="CS89" i="98"/>
  <c r="CP89" i="98"/>
  <c r="DJ88" i="98"/>
  <c r="DE88" i="98"/>
  <c r="DD88" i="98"/>
  <c r="DA88" i="98"/>
  <c r="CZ88" i="98"/>
  <c r="CX88" i="98"/>
  <c r="CW88" i="98"/>
  <c r="CS88" i="98"/>
  <c r="CR88" i="98"/>
  <c r="CP88" i="98"/>
  <c r="DJ87" i="98"/>
  <c r="DE87" i="98"/>
  <c r="DD87" i="98"/>
  <c r="DA87" i="98"/>
  <c r="CZ87" i="98"/>
  <c r="CX87" i="98"/>
  <c r="CW87" i="98"/>
  <c r="CS87" i="98"/>
  <c r="CR87" i="98"/>
  <c r="CP87" i="98"/>
  <c r="DJ86" i="98"/>
  <c r="DE86" i="98"/>
  <c r="DD86" i="98"/>
  <c r="DA86" i="98"/>
  <c r="CZ86" i="98"/>
  <c r="CX86" i="98"/>
  <c r="CW86" i="98"/>
  <c r="CS86" i="98"/>
  <c r="CP86" i="98"/>
  <c r="DJ85" i="98"/>
  <c r="DE85" i="98"/>
  <c r="DD85" i="98"/>
  <c r="DA85" i="98"/>
  <c r="CZ85" i="98"/>
  <c r="CX85" i="98"/>
  <c r="CW85" i="98"/>
  <c r="CS85" i="98"/>
  <c r="CR85" i="98"/>
  <c r="CP85" i="98"/>
  <c r="DJ84" i="98"/>
  <c r="DE84" i="98"/>
  <c r="DD84" i="98"/>
  <c r="DA84" i="98"/>
  <c r="CZ84" i="98"/>
  <c r="CX84" i="98"/>
  <c r="CW84" i="98"/>
  <c r="CS84" i="98"/>
  <c r="CR84" i="98"/>
  <c r="CP84" i="98"/>
  <c r="DJ83" i="98"/>
  <c r="DE83" i="98"/>
  <c r="DD83" i="98"/>
  <c r="DA83" i="98"/>
  <c r="CZ83" i="98"/>
  <c r="CX83" i="98"/>
  <c r="CW83" i="98"/>
  <c r="CS83" i="98"/>
  <c r="CR83" i="98"/>
  <c r="CP83" i="98"/>
  <c r="DJ82" i="98"/>
  <c r="DE82" i="98"/>
  <c r="DD82" i="98"/>
  <c r="DA82" i="98"/>
  <c r="CZ82" i="98"/>
  <c r="CX82" i="98"/>
  <c r="CW82" i="98"/>
  <c r="CS82" i="98"/>
  <c r="CP82" i="98"/>
  <c r="DJ81" i="98"/>
  <c r="DE81" i="98"/>
  <c r="DD81" i="98"/>
  <c r="DA81" i="98"/>
  <c r="CZ81" i="98"/>
  <c r="CX81" i="98"/>
  <c r="CW81" i="98"/>
  <c r="CS81" i="98"/>
  <c r="CP81" i="98"/>
  <c r="DJ80" i="98"/>
  <c r="DE80" i="98"/>
  <c r="DD80" i="98"/>
  <c r="DA80" i="98"/>
  <c r="CZ80" i="98"/>
  <c r="CX80" i="98"/>
  <c r="CW80" i="98"/>
  <c r="CS80" i="98"/>
  <c r="CP80" i="98"/>
  <c r="DJ79" i="98"/>
  <c r="DE79" i="98"/>
  <c r="DD79" i="98"/>
  <c r="DA79" i="98"/>
  <c r="CZ79" i="98"/>
  <c r="CX79" i="98"/>
  <c r="CW79" i="98"/>
  <c r="CS79" i="98"/>
  <c r="CR79" i="98"/>
  <c r="CP79" i="98"/>
  <c r="DJ78" i="98"/>
  <c r="DE78" i="98"/>
  <c r="DD78" i="98"/>
  <c r="DA78" i="98"/>
  <c r="CZ78" i="98"/>
  <c r="CX78" i="98"/>
  <c r="CW78" i="98"/>
  <c r="CS78" i="98"/>
  <c r="CP78" i="98"/>
  <c r="DJ77" i="98"/>
  <c r="DE77" i="98"/>
  <c r="DD77" i="98"/>
  <c r="DA77" i="98"/>
  <c r="CZ77" i="98"/>
  <c r="CX77" i="98"/>
  <c r="CW77" i="98"/>
  <c r="CS77" i="98"/>
  <c r="CR77" i="98"/>
  <c r="CP77" i="98"/>
  <c r="DJ76" i="98"/>
  <c r="DE76" i="98"/>
  <c r="DD76" i="98"/>
  <c r="DA76" i="98"/>
  <c r="CZ76" i="98"/>
  <c r="CX76" i="98"/>
  <c r="CW76" i="98"/>
  <c r="CS76" i="98"/>
  <c r="CR76" i="98"/>
  <c r="CP76" i="98"/>
  <c r="DJ75" i="98"/>
  <c r="DE75" i="98"/>
  <c r="DD75" i="98"/>
  <c r="DA75" i="98"/>
  <c r="CZ75" i="98"/>
  <c r="CX75" i="98"/>
  <c r="CW75" i="98"/>
  <c r="CS75" i="98"/>
  <c r="CR75" i="98"/>
  <c r="CP75" i="98"/>
  <c r="DJ74" i="98"/>
  <c r="DE74" i="98"/>
  <c r="DD74" i="98"/>
  <c r="DA74" i="98"/>
  <c r="CZ74" i="98"/>
  <c r="CX74" i="98"/>
  <c r="CW74" i="98"/>
  <c r="CS74" i="98"/>
  <c r="CP74" i="98"/>
  <c r="DJ73" i="98"/>
  <c r="DE73" i="98"/>
  <c r="DD73" i="98"/>
  <c r="DA73" i="98"/>
  <c r="CZ73" i="98"/>
  <c r="CX73" i="98"/>
  <c r="CW73" i="98"/>
  <c r="CS73" i="98"/>
  <c r="CR73" i="98"/>
  <c r="CP73" i="98"/>
  <c r="DJ72" i="98"/>
  <c r="DE72" i="98"/>
  <c r="DD72" i="98"/>
  <c r="DA72" i="98"/>
  <c r="CZ72" i="98"/>
  <c r="CX72" i="98"/>
  <c r="CW72" i="98"/>
  <c r="CS72" i="98"/>
  <c r="CP72" i="98"/>
  <c r="DJ71" i="98"/>
  <c r="DE71" i="98"/>
  <c r="DD71" i="98"/>
  <c r="DA71" i="98"/>
  <c r="CZ71" i="98"/>
  <c r="CX71" i="98"/>
  <c r="CW71" i="98"/>
  <c r="CS71" i="98"/>
  <c r="CP71" i="98"/>
  <c r="DJ70" i="98"/>
  <c r="DE70" i="98"/>
  <c r="DD70" i="98"/>
  <c r="DA70" i="98"/>
  <c r="CZ70" i="98"/>
  <c r="CX70" i="98"/>
  <c r="CW70" i="98"/>
  <c r="CS70" i="98"/>
  <c r="CP70" i="98"/>
  <c r="DJ69" i="98"/>
  <c r="DE69" i="98"/>
  <c r="DD69" i="98"/>
  <c r="DA69" i="98"/>
  <c r="CZ69" i="98"/>
  <c r="CX69" i="98"/>
  <c r="CW69" i="98"/>
  <c r="CS69" i="98"/>
  <c r="CR69" i="98"/>
  <c r="CP69" i="98"/>
  <c r="DJ68" i="98"/>
  <c r="DE68" i="98"/>
  <c r="DD68" i="98"/>
  <c r="DA68" i="98"/>
  <c r="CZ68" i="98"/>
  <c r="CX68" i="98"/>
  <c r="CW68" i="98"/>
  <c r="CS68" i="98"/>
  <c r="CP68" i="98"/>
  <c r="DJ67" i="98"/>
  <c r="DE67" i="98"/>
  <c r="DD67" i="98"/>
  <c r="DA67" i="98"/>
  <c r="CZ67" i="98"/>
  <c r="CX67" i="98"/>
  <c r="CW67" i="98"/>
  <c r="CS67" i="98"/>
  <c r="CR67" i="98"/>
  <c r="CP67" i="98"/>
  <c r="DJ66" i="98"/>
  <c r="DE66" i="98"/>
  <c r="DD66" i="98"/>
  <c r="DA66" i="98"/>
  <c r="CZ66" i="98"/>
  <c r="CX66" i="98"/>
  <c r="CW66" i="98"/>
  <c r="CS66" i="98"/>
  <c r="CP66" i="98"/>
  <c r="DJ65" i="98"/>
  <c r="DE65" i="98"/>
  <c r="DD65" i="98"/>
  <c r="DA65" i="98"/>
  <c r="CZ65" i="98"/>
  <c r="CX65" i="98"/>
  <c r="CW65" i="98"/>
  <c r="CS65" i="98"/>
  <c r="CR65" i="98"/>
  <c r="CP65" i="98"/>
  <c r="DJ64" i="98"/>
  <c r="DE64" i="98"/>
  <c r="DD64" i="98"/>
  <c r="DA64" i="98"/>
  <c r="CZ64" i="98"/>
  <c r="CX64" i="98"/>
  <c r="CW64" i="98"/>
  <c r="CS64" i="98"/>
  <c r="CR64" i="98"/>
  <c r="CP64" i="98"/>
  <c r="DJ63" i="98"/>
  <c r="DE63" i="98"/>
  <c r="DD63" i="98"/>
  <c r="DA63" i="98"/>
  <c r="CZ63" i="98"/>
  <c r="CX63" i="98"/>
  <c r="CW63" i="98"/>
  <c r="CS63" i="98"/>
  <c r="CP63" i="98"/>
  <c r="DJ62" i="98"/>
  <c r="DE62" i="98"/>
  <c r="DD62" i="98"/>
  <c r="DA62" i="98"/>
  <c r="CZ62" i="98"/>
  <c r="CX62" i="98"/>
  <c r="CW62" i="98"/>
  <c r="CS62" i="98"/>
  <c r="CP62" i="98"/>
  <c r="DJ61" i="98"/>
  <c r="DE61" i="98"/>
  <c r="DD61" i="98"/>
  <c r="DA61" i="98"/>
  <c r="CZ61" i="98"/>
  <c r="CX61" i="98"/>
  <c r="CW61" i="98"/>
  <c r="CS61" i="98"/>
  <c r="CP61" i="98"/>
  <c r="DJ60" i="98"/>
  <c r="DE60" i="98"/>
  <c r="DD60" i="98"/>
  <c r="DA60" i="98"/>
  <c r="CZ60" i="98"/>
  <c r="CX60" i="98"/>
  <c r="CW60" i="98"/>
  <c r="CS60" i="98"/>
  <c r="CR60" i="98"/>
  <c r="CP60" i="98"/>
  <c r="DJ59" i="98"/>
  <c r="DE59" i="98"/>
  <c r="DD59" i="98"/>
  <c r="DA59" i="98"/>
  <c r="CZ59" i="98"/>
  <c r="CX59" i="98"/>
  <c r="CW59" i="98"/>
  <c r="CS59" i="98"/>
  <c r="CR59" i="98"/>
  <c r="CP59" i="98"/>
  <c r="DJ58" i="98"/>
  <c r="DE58" i="98"/>
  <c r="DD58" i="98"/>
  <c r="DA58" i="98"/>
  <c r="CZ58" i="98"/>
  <c r="CX58" i="98"/>
  <c r="CW58" i="98"/>
  <c r="CS58" i="98"/>
  <c r="CP58" i="98"/>
  <c r="DJ57" i="98"/>
  <c r="DE57" i="98"/>
  <c r="DD57" i="98"/>
  <c r="DA57" i="98"/>
  <c r="CZ57" i="98"/>
  <c r="CX57" i="98"/>
  <c r="CW57" i="98"/>
  <c r="CS57" i="98"/>
  <c r="CP57" i="98"/>
  <c r="DJ56" i="98"/>
  <c r="DE56" i="98"/>
  <c r="DD56" i="98"/>
  <c r="DA56" i="98"/>
  <c r="CZ56" i="98"/>
  <c r="CX56" i="98"/>
  <c r="CW56" i="98"/>
  <c r="CS56" i="98"/>
  <c r="CR56" i="98"/>
  <c r="CP56" i="98"/>
  <c r="DJ55" i="98"/>
  <c r="DE55" i="98"/>
  <c r="DD55" i="98"/>
  <c r="DA55" i="98"/>
  <c r="CZ55" i="98"/>
  <c r="CX55" i="98"/>
  <c r="CW55" i="98"/>
  <c r="CS55" i="98"/>
  <c r="CR55" i="98"/>
  <c r="CP55" i="98"/>
  <c r="DJ54" i="98"/>
  <c r="DE54" i="98"/>
  <c r="DD54" i="98"/>
  <c r="DA54" i="98"/>
  <c r="CZ54" i="98"/>
  <c r="CX54" i="98"/>
  <c r="CW54" i="98"/>
  <c r="CS54" i="98"/>
  <c r="CP54" i="98"/>
  <c r="DJ53" i="98"/>
  <c r="DE53" i="98"/>
  <c r="DD53" i="98"/>
  <c r="DA53" i="98"/>
  <c r="CZ53" i="98"/>
  <c r="CX53" i="98"/>
  <c r="CW53" i="98"/>
  <c r="CS53" i="98"/>
  <c r="CP53" i="98"/>
  <c r="DJ52" i="98"/>
  <c r="DE52" i="98"/>
  <c r="DD52" i="98"/>
  <c r="DA52" i="98"/>
  <c r="CZ52" i="98"/>
  <c r="CX52" i="98"/>
  <c r="CW52" i="98"/>
  <c r="CS52" i="98"/>
  <c r="CP52" i="98"/>
  <c r="DJ51" i="98"/>
  <c r="DE51" i="98"/>
  <c r="DD51" i="98"/>
  <c r="DA51" i="98"/>
  <c r="CZ51" i="98"/>
  <c r="CX51" i="98"/>
  <c r="CW51" i="98"/>
  <c r="CS51" i="98"/>
  <c r="CP51" i="98"/>
  <c r="DJ50" i="98"/>
  <c r="DE50" i="98"/>
  <c r="DD50" i="98"/>
  <c r="DA50" i="98"/>
  <c r="CZ50" i="98"/>
  <c r="CX50" i="98"/>
  <c r="CW50" i="98"/>
  <c r="CS50" i="98"/>
  <c r="CP50" i="98"/>
  <c r="DJ47" i="98"/>
  <c r="DE47" i="98"/>
  <c r="DD47" i="98"/>
  <c r="DA47" i="98"/>
  <c r="CZ47" i="98"/>
  <c r="CX47" i="98"/>
  <c r="CW47" i="98"/>
  <c r="CS47" i="98"/>
  <c r="CP47" i="98"/>
  <c r="DJ49" i="98"/>
  <c r="DE49" i="98"/>
  <c r="DD49" i="98"/>
  <c r="DA49" i="98"/>
  <c r="CZ49" i="98"/>
  <c r="CX49" i="98"/>
  <c r="CW49" i="98"/>
  <c r="CS49" i="98"/>
  <c r="CP49" i="98"/>
  <c r="DJ46" i="98"/>
  <c r="DE46" i="98"/>
  <c r="DD46" i="98"/>
  <c r="DA46" i="98"/>
  <c r="CZ46" i="98"/>
  <c r="CX46" i="98"/>
  <c r="CW46" i="98"/>
  <c r="CS46" i="98"/>
  <c r="CR46" i="98"/>
  <c r="CP46" i="98"/>
  <c r="DJ48" i="98"/>
  <c r="DE48" i="98"/>
  <c r="DD48" i="98"/>
  <c r="DA48" i="98"/>
  <c r="CZ48" i="98"/>
  <c r="CX48" i="98"/>
  <c r="CW48" i="98"/>
  <c r="CS48" i="98"/>
  <c r="Z48" i="98"/>
  <c r="CR48" i="98"/>
  <c r="CP48" i="98"/>
  <c r="DJ45" i="98"/>
  <c r="DE45" i="98"/>
  <c r="DD45" i="98"/>
  <c r="DA45" i="98"/>
  <c r="CZ45" i="98"/>
  <c r="CX45" i="98"/>
  <c r="CW45" i="98"/>
  <c r="CS45" i="98"/>
  <c r="CR45" i="98"/>
  <c r="CP45" i="98"/>
  <c r="DJ44" i="98"/>
  <c r="DE44" i="98"/>
  <c r="DD44" i="98"/>
  <c r="DA44" i="98"/>
  <c r="CZ44" i="98"/>
  <c r="CX44" i="98"/>
  <c r="CW44" i="98"/>
  <c r="CS44" i="98"/>
  <c r="CR44" i="98"/>
  <c r="CP44" i="98"/>
  <c r="DJ43" i="98"/>
  <c r="DE43" i="98"/>
  <c r="DD43" i="98"/>
  <c r="DA43" i="98"/>
  <c r="CZ43" i="98"/>
  <c r="CX43" i="98"/>
  <c r="CW43" i="98"/>
  <c r="CS43" i="98"/>
  <c r="CR43" i="98"/>
  <c r="CP43" i="98"/>
  <c r="DJ42" i="98"/>
  <c r="DE42" i="98"/>
  <c r="DD42" i="98"/>
  <c r="DA42" i="98"/>
  <c r="CZ42" i="98"/>
  <c r="CX42" i="98"/>
  <c r="CW42" i="98"/>
  <c r="CS42" i="98"/>
  <c r="CR42" i="98"/>
  <c r="CP42" i="98"/>
  <c r="DJ41" i="98"/>
  <c r="DE41" i="98"/>
  <c r="DD41" i="98"/>
  <c r="DA41" i="98"/>
  <c r="CZ41" i="98"/>
  <c r="CX41" i="98"/>
  <c r="CW41" i="98"/>
  <c r="CS41" i="98"/>
  <c r="CR41" i="98"/>
  <c r="CP41" i="98"/>
  <c r="DJ40" i="98"/>
  <c r="DE40" i="98"/>
  <c r="DD40" i="98"/>
  <c r="DA40" i="98"/>
  <c r="CZ40" i="98"/>
  <c r="CX40" i="98"/>
  <c r="CW40" i="98"/>
  <c r="CS40" i="98"/>
  <c r="CR40" i="98"/>
  <c r="CP40" i="98"/>
  <c r="DJ39" i="98"/>
  <c r="DE39" i="98"/>
  <c r="DD39" i="98"/>
  <c r="DA39" i="98"/>
  <c r="CZ39" i="98"/>
  <c r="CX39" i="98"/>
  <c r="CW39" i="98"/>
  <c r="CS39" i="98"/>
  <c r="CP39" i="98"/>
  <c r="DJ38" i="98"/>
  <c r="DE38" i="98"/>
  <c r="DD38" i="98"/>
  <c r="DA38" i="98"/>
  <c r="CZ38" i="98"/>
  <c r="CX38" i="98"/>
  <c r="CW38" i="98"/>
  <c r="CS38" i="98"/>
  <c r="CR38" i="98"/>
  <c r="CP38" i="98"/>
  <c r="DJ37" i="98"/>
  <c r="DE37" i="98"/>
  <c r="DD37" i="98"/>
  <c r="DA37" i="98"/>
  <c r="CZ37" i="98"/>
  <c r="CX37" i="98"/>
  <c r="CW37" i="98"/>
  <c r="CS37" i="98"/>
  <c r="CR37" i="98"/>
  <c r="CP37" i="98"/>
  <c r="DJ36" i="98"/>
  <c r="DE36" i="98"/>
  <c r="DD36" i="98"/>
  <c r="DA36" i="98"/>
  <c r="CZ36" i="98"/>
  <c r="CX36" i="98"/>
  <c r="CW36" i="98"/>
  <c r="CS36" i="98"/>
  <c r="CR36" i="98"/>
  <c r="CP36" i="98"/>
  <c r="DJ28" i="98"/>
  <c r="DE28" i="98"/>
  <c r="DD28" i="98"/>
  <c r="DA28" i="98"/>
  <c r="CZ28" i="98"/>
  <c r="CX28" i="98"/>
  <c r="CW28" i="98"/>
  <c r="CS28" i="98"/>
  <c r="CP28" i="98"/>
  <c r="DJ35" i="98"/>
  <c r="DE35" i="98"/>
  <c r="DD35" i="98"/>
  <c r="DA35" i="98"/>
  <c r="CZ35" i="98"/>
  <c r="CX35" i="98"/>
  <c r="CW35" i="98"/>
  <c r="CS35" i="98"/>
  <c r="CR35" i="98"/>
  <c r="CP35" i="98"/>
  <c r="DJ34" i="98"/>
  <c r="DE34" i="98"/>
  <c r="DD34" i="98"/>
  <c r="DA34" i="98"/>
  <c r="CZ34" i="98"/>
  <c r="CX34" i="98"/>
  <c r="CW34" i="98"/>
  <c r="CS34" i="98"/>
  <c r="CR34" i="98"/>
  <c r="CP34" i="98"/>
  <c r="DJ33" i="98"/>
  <c r="DE33" i="98"/>
  <c r="DD33" i="98"/>
  <c r="DA33" i="98"/>
  <c r="CZ33" i="98"/>
  <c r="CX33" i="98"/>
  <c r="CW33" i="98"/>
  <c r="CS33" i="98"/>
  <c r="CR33" i="98"/>
  <c r="CP33" i="98"/>
  <c r="DJ32" i="98"/>
  <c r="DE32" i="98"/>
  <c r="DD32" i="98"/>
  <c r="CX32" i="98"/>
  <c r="CW32" i="98"/>
  <c r="CS32" i="98"/>
  <c r="CR32" i="98"/>
  <c r="CP32" i="98"/>
  <c r="DJ31" i="98"/>
  <c r="DE31" i="98"/>
  <c r="DD31" i="98"/>
  <c r="DA31" i="98"/>
  <c r="CZ31" i="98"/>
  <c r="CX31" i="98"/>
  <c r="CW31" i="98"/>
  <c r="CS31" i="98"/>
  <c r="CR31" i="98"/>
  <c r="CP31" i="98"/>
  <c r="DJ30" i="98"/>
  <c r="DE30" i="98"/>
  <c r="DD30" i="98"/>
  <c r="DA30" i="98"/>
  <c r="CZ30" i="98"/>
  <c r="CX30" i="98"/>
  <c r="CW30" i="98"/>
  <c r="CS30" i="98"/>
  <c r="CR30" i="98"/>
  <c r="CP30" i="98"/>
  <c r="DJ29" i="98"/>
  <c r="DE29" i="98"/>
  <c r="DD29" i="98"/>
  <c r="DA29" i="98"/>
  <c r="CZ29" i="98"/>
  <c r="CX29" i="98"/>
  <c r="CW29" i="98"/>
  <c r="CS29" i="98"/>
  <c r="CR29" i="98"/>
  <c r="CP29" i="98"/>
  <c r="DJ27" i="98"/>
  <c r="DE27" i="98"/>
  <c r="DD27" i="98"/>
  <c r="DA27" i="98"/>
  <c r="CZ27" i="98"/>
  <c r="CX27" i="98"/>
  <c r="CW27" i="98"/>
  <c r="CS27" i="98"/>
  <c r="CP27" i="98"/>
  <c r="DJ15" i="98"/>
  <c r="DE15" i="98"/>
  <c r="DD15" i="98"/>
  <c r="DA15" i="98"/>
  <c r="CZ15" i="98"/>
  <c r="CX15" i="98"/>
  <c r="CW15" i="98"/>
  <c r="CS15" i="98"/>
  <c r="CR15" i="98"/>
  <c r="CP15" i="98"/>
  <c r="DJ26" i="98"/>
  <c r="CS26" i="98"/>
  <c r="CR26" i="98"/>
  <c r="CP26" i="98"/>
  <c r="DJ25" i="98"/>
  <c r="DE25" i="98"/>
  <c r="DD25" i="98"/>
  <c r="DA25" i="98"/>
  <c r="CZ25" i="98"/>
  <c r="CX25" i="98"/>
  <c r="CW25" i="98"/>
  <c r="CS25" i="98"/>
  <c r="CR25" i="98"/>
  <c r="CP25" i="98"/>
  <c r="DJ24" i="98"/>
  <c r="DE24" i="98"/>
  <c r="DD24" i="98"/>
  <c r="DA24" i="98"/>
  <c r="CZ24" i="98"/>
  <c r="CX24" i="98"/>
  <c r="CW24" i="98"/>
  <c r="CS24" i="98"/>
  <c r="CP24" i="98"/>
  <c r="DJ23" i="98"/>
  <c r="DE23" i="98"/>
  <c r="DD23" i="98"/>
  <c r="DA23" i="98"/>
  <c r="CZ23" i="98"/>
  <c r="CX23" i="98"/>
  <c r="CW23" i="98"/>
  <c r="CS23" i="98"/>
  <c r="CR23" i="98"/>
  <c r="CP23" i="98"/>
  <c r="DJ22" i="98"/>
  <c r="DE22" i="98"/>
  <c r="DD22" i="98"/>
  <c r="DA22" i="98"/>
  <c r="CZ22" i="98"/>
  <c r="CX22" i="98"/>
  <c r="CW22" i="98"/>
  <c r="CS22" i="98"/>
  <c r="CP22" i="98"/>
  <c r="DJ21" i="98"/>
  <c r="DE21" i="98"/>
  <c r="DD21" i="98"/>
  <c r="DA21" i="98"/>
  <c r="CZ21" i="98"/>
  <c r="CX21" i="98"/>
  <c r="CW21" i="98"/>
  <c r="CS21" i="98"/>
  <c r="CR21" i="98"/>
  <c r="CP21" i="98"/>
  <c r="DJ20" i="98"/>
  <c r="DE20" i="98"/>
  <c r="DD20" i="98"/>
  <c r="DA20" i="98"/>
  <c r="CZ20" i="98"/>
  <c r="CX20" i="98"/>
  <c r="CW20" i="98"/>
  <c r="CS20" i="98"/>
  <c r="CP20" i="98"/>
  <c r="DJ19" i="98"/>
  <c r="DE19" i="98"/>
  <c r="DD19" i="98"/>
  <c r="DA19" i="98"/>
  <c r="CZ19" i="98"/>
  <c r="CX19" i="98"/>
  <c r="CW19" i="98"/>
  <c r="CS19" i="98"/>
  <c r="CR19" i="98"/>
  <c r="CP19" i="98"/>
  <c r="DJ18" i="98"/>
  <c r="DE18" i="98"/>
  <c r="DD18" i="98"/>
  <c r="DA18" i="98"/>
  <c r="CZ18" i="98"/>
  <c r="CX18" i="98"/>
  <c r="CW18" i="98"/>
  <c r="CS18" i="98"/>
  <c r="CR18" i="98"/>
  <c r="CP18" i="98"/>
  <c r="DJ17" i="98"/>
  <c r="DE17" i="98"/>
  <c r="DD17" i="98"/>
  <c r="DA17" i="98"/>
  <c r="CZ17" i="98"/>
  <c r="CX17" i="98"/>
  <c r="CW17" i="98"/>
  <c r="CS17" i="98"/>
  <c r="CR17" i="98"/>
  <c r="CP17" i="98"/>
  <c r="DJ16" i="98"/>
  <c r="DE16" i="98"/>
  <c r="DD16" i="98"/>
  <c r="DA16" i="98"/>
  <c r="CZ16" i="98"/>
  <c r="CX16" i="98"/>
  <c r="CW16" i="98"/>
  <c r="CS16" i="98"/>
  <c r="CP16" i="98"/>
  <c r="DJ14" i="98"/>
  <c r="DE14" i="98"/>
  <c r="DD14" i="98"/>
  <c r="DA14" i="98"/>
  <c r="CZ14" i="98"/>
  <c r="CX14" i="98"/>
  <c r="CW14" i="98"/>
  <c r="CS14" i="98"/>
  <c r="CR14" i="98"/>
  <c r="CP14" i="98"/>
  <c r="DJ13" i="98"/>
  <c r="DE13" i="98"/>
  <c r="DD13" i="98"/>
  <c r="DA13" i="98"/>
  <c r="CZ13" i="98"/>
  <c r="CX13" i="98"/>
  <c r="CW13" i="98"/>
  <c r="CS13" i="98"/>
  <c r="CR13" i="98"/>
  <c r="CP13" i="98"/>
  <c r="DJ12" i="98"/>
  <c r="DE12" i="98"/>
  <c r="DD12" i="98"/>
  <c r="DA12" i="98"/>
  <c r="CZ12" i="98"/>
  <c r="CX12" i="98"/>
  <c r="CW12" i="98"/>
  <c r="CS12" i="98"/>
  <c r="CR12" i="98"/>
  <c r="CP12" i="98"/>
  <c r="DJ11" i="98"/>
  <c r="DE11" i="98"/>
  <c r="DD11" i="98"/>
  <c r="DA11" i="98"/>
  <c r="CZ11" i="98"/>
  <c r="CS11" i="98"/>
  <c r="CR11" i="98"/>
  <c r="CP11" i="98"/>
  <c r="DJ10" i="98"/>
  <c r="CS10" i="98"/>
  <c r="CR10" i="98"/>
  <c r="CP10" i="98"/>
  <c r="DJ9" i="98"/>
  <c r="DE9" i="98"/>
  <c r="DD9" i="98"/>
  <c r="DA9" i="98"/>
  <c r="CZ9" i="98"/>
  <c r="CX9" i="98"/>
  <c r="CW9" i="98"/>
  <c r="CS9" i="98"/>
  <c r="CR9" i="98"/>
  <c r="CP9" i="98"/>
  <c r="DJ8" i="98"/>
  <c r="DE8" i="98"/>
  <c r="DD8" i="98"/>
  <c r="DA8" i="98"/>
  <c r="CZ8" i="98"/>
  <c r="CX8" i="98"/>
  <c r="CW8" i="98"/>
  <c r="CS8" i="98"/>
  <c r="CR8" i="98"/>
  <c r="CP8" i="98"/>
  <c r="DJ7" i="98"/>
  <c r="DE7" i="98"/>
  <c r="DD7" i="98"/>
  <c r="DA7" i="98"/>
  <c r="CZ7" i="98"/>
  <c r="CX7" i="98"/>
  <c r="CW7" i="98"/>
  <c r="CS7" i="98"/>
  <c r="CP7" i="98"/>
  <c r="DJ6" i="98"/>
  <c r="DE6" i="98"/>
  <c r="DD6" i="98"/>
  <c r="DA6" i="98"/>
  <c r="CZ6" i="98"/>
  <c r="CX6" i="98"/>
  <c r="CW6" i="98"/>
  <c r="CS6" i="98"/>
  <c r="CR6" i="98"/>
  <c r="CP6" i="98"/>
  <c r="DJ5" i="98"/>
  <c r="DE5" i="98"/>
  <c r="DD5" i="98"/>
  <c r="DA5" i="98"/>
  <c r="CZ5" i="98"/>
  <c r="CX5" i="98"/>
  <c r="CW5" i="98"/>
  <c r="CS5" i="98"/>
  <c r="CR5" i="98"/>
  <c r="CP5" i="98"/>
  <c r="D145" i="97"/>
  <c r="O145" i="97"/>
  <c r="E145" i="97"/>
  <c r="F145" i="97"/>
  <c r="I145" i="97"/>
  <c r="K145" i="97"/>
  <c r="L145" i="97"/>
  <c r="M145" i="97"/>
  <c r="N145" i="97"/>
  <c r="J145" i="97"/>
  <c r="H145" i="97"/>
  <c r="G145" i="97"/>
  <c r="Z5" i="97"/>
  <c r="C5" i="97"/>
  <c r="Z6" i="97"/>
  <c r="CR6" i="97" s="1"/>
  <c r="Z7" i="97"/>
  <c r="C7" i="97" s="1"/>
  <c r="CR7" i="97"/>
  <c r="Z8" i="97"/>
  <c r="C8" i="97" s="1"/>
  <c r="Z9" i="97"/>
  <c r="C9" i="97"/>
  <c r="Z10" i="97"/>
  <c r="CR10" i="97" s="1"/>
  <c r="C10" i="97"/>
  <c r="Z11" i="97"/>
  <c r="C11" i="97" s="1"/>
  <c r="Z12" i="97"/>
  <c r="C12" i="97" s="1"/>
  <c r="Z13" i="97"/>
  <c r="C13" i="97"/>
  <c r="Z14" i="97"/>
  <c r="C14" i="97"/>
  <c r="Z15" i="97"/>
  <c r="CR15" i="97" s="1"/>
  <c r="Z16" i="97"/>
  <c r="C16" i="97" s="1"/>
  <c r="Z17" i="97"/>
  <c r="C17" i="97" s="1"/>
  <c r="Z18" i="97"/>
  <c r="CR18" i="97" s="1"/>
  <c r="C18" i="97"/>
  <c r="Z19" i="97"/>
  <c r="C19" i="97" s="1"/>
  <c r="Z20" i="97"/>
  <c r="Z21" i="97"/>
  <c r="CR21" i="97"/>
  <c r="C21" i="97"/>
  <c r="Z22" i="97"/>
  <c r="C22" i="97"/>
  <c r="Z23" i="97"/>
  <c r="CR23" i="97"/>
  <c r="Z24" i="97"/>
  <c r="C24" i="97"/>
  <c r="Z25" i="97"/>
  <c r="CR25" i="97" s="1"/>
  <c r="C25" i="97"/>
  <c r="Z26" i="97"/>
  <c r="C26" i="97"/>
  <c r="Z27" i="97"/>
  <c r="C27" i="97"/>
  <c r="Z28" i="97"/>
  <c r="C28" i="97"/>
  <c r="Z29" i="97"/>
  <c r="CR29" i="97"/>
  <c r="Z30" i="97"/>
  <c r="C30" i="97" s="1"/>
  <c r="CR30" i="97"/>
  <c r="Z31" i="97"/>
  <c r="C31" i="97" s="1"/>
  <c r="Z32" i="97"/>
  <c r="C32" i="97"/>
  <c r="Z33" i="97"/>
  <c r="CR33" i="97" s="1"/>
  <c r="C33" i="97"/>
  <c r="Z34" i="97"/>
  <c r="C34" i="97" s="1"/>
  <c r="Z35" i="97"/>
  <c r="C35" i="97" s="1"/>
  <c r="Z36" i="97"/>
  <c r="CR36" i="97" s="1"/>
  <c r="C36" i="97"/>
  <c r="Z37" i="97"/>
  <c r="C37" i="97"/>
  <c r="Z38" i="97"/>
  <c r="CR38" i="97" s="1"/>
  <c r="Z39" i="97"/>
  <c r="CR39" i="97" s="1"/>
  <c r="C39" i="97"/>
  <c r="Z40" i="97"/>
  <c r="C40" i="97"/>
  <c r="Z41" i="97"/>
  <c r="Z42" i="97"/>
  <c r="C42" i="97"/>
  <c r="Z43" i="97"/>
  <c r="C43" i="97"/>
  <c r="Z44" i="97"/>
  <c r="C44" i="97"/>
  <c r="Z45" i="97"/>
  <c r="Z47" i="97"/>
  <c r="CR47" i="97"/>
  <c r="Z48" i="97"/>
  <c r="C48" i="97"/>
  <c r="Z49" i="97"/>
  <c r="C49" i="97"/>
  <c r="Z50" i="97"/>
  <c r="C50" i="97" s="1"/>
  <c r="Z51" i="97"/>
  <c r="C51" i="97"/>
  <c r="Z52" i="97"/>
  <c r="C52" i="97"/>
  <c r="Z53" i="97"/>
  <c r="C53" i="97"/>
  <c r="Z54" i="97"/>
  <c r="Z55" i="97"/>
  <c r="Z56" i="97"/>
  <c r="CR56" i="97" s="1"/>
  <c r="C56" i="97"/>
  <c r="Z57" i="97"/>
  <c r="C57" i="97" s="1"/>
  <c r="Z58" i="97"/>
  <c r="Z59" i="97"/>
  <c r="C59" i="97" s="1"/>
  <c r="Z60" i="97"/>
  <c r="CR60" i="97" s="1"/>
  <c r="C60" i="97"/>
  <c r="Z61" i="97"/>
  <c r="C61" i="97"/>
  <c r="Z62" i="97"/>
  <c r="CR62" i="97" s="1"/>
  <c r="Z63" i="97"/>
  <c r="CR63" i="97" s="1"/>
  <c r="C63" i="97"/>
  <c r="Z64" i="97"/>
  <c r="C64" i="97" s="1"/>
  <c r="Z65" i="97"/>
  <c r="CR65" i="97" s="1"/>
  <c r="C65" i="97"/>
  <c r="Z66" i="97"/>
  <c r="C66" i="97"/>
  <c r="Z67" i="97"/>
  <c r="C67" i="97"/>
  <c r="Z68" i="97"/>
  <c r="C68" i="97" s="1"/>
  <c r="Z69" i="97"/>
  <c r="CR69" i="97" s="1"/>
  <c r="C69" i="97"/>
  <c r="Z70" i="97"/>
  <c r="C70" i="97"/>
  <c r="Z71" i="97"/>
  <c r="CR71" i="97"/>
  <c r="Z72" i="97"/>
  <c r="C72" i="97" s="1"/>
  <c r="Z73" i="97"/>
  <c r="CR73" i="97" s="1"/>
  <c r="Z74" i="97"/>
  <c r="C74" i="97"/>
  <c r="Z75" i="97"/>
  <c r="C75" i="97"/>
  <c r="Z76" i="97"/>
  <c r="C76" i="97" s="1"/>
  <c r="Z77" i="97"/>
  <c r="CR77" i="97" s="1"/>
  <c r="C77" i="97"/>
  <c r="Z78" i="97"/>
  <c r="C78" i="97"/>
  <c r="Z79" i="97"/>
  <c r="CR79" i="97"/>
  <c r="Z80" i="97"/>
  <c r="C80" i="97" s="1"/>
  <c r="Z81" i="97"/>
  <c r="CR81" i="97" s="1"/>
  <c r="C81" i="97"/>
  <c r="Z82" i="97"/>
  <c r="C82" i="97"/>
  <c r="Z83" i="97"/>
  <c r="C83" i="97"/>
  <c r="Z84" i="97"/>
  <c r="C84" i="97" s="1"/>
  <c r="Z85" i="97"/>
  <c r="C85" i="97"/>
  <c r="Z86" i="97"/>
  <c r="CR86" i="97"/>
  <c r="C86" i="97"/>
  <c r="Z87" i="97"/>
  <c r="C87" i="97"/>
  <c r="Z88" i="97"/>
  <c r="CR88" i="97" s="1"/>
  <c r="C88" i="97"/>
  <c r="Z89" i="97"/>
  <c r="Z90" i="97"/>
  <c r="Z91" i="97"/>
  <c r="C91" i="97" s="1"/>
  <c r="Z92" i="97"/>
  <c r="C92" i="97"/>
  <c r="Z93" i="97"/>
  <c r="C93" i="97" s="1"/>
  <c r="Z94" i="97"/>
  <c r="CR94" i="97" s="1"/>
  <c r="Z95" i="97"/>
  <c r="CR95" i="97"/>
  <c r="C95" i="97"/>
  <c r="Z96" i="97"/>
  <c r="C96" i="97"/>
  <c r="Z97" i="97"/>
  <c r="C97" i="97"/>
  <c r="Z98" i="97"/>
  <c r="CR98" i="97"/>
  <c r="Z99" i="97"/>
  <c r="C99" i="97" s="1"/>
  <c r="CR99" i="97"/>
  <c r="Z100" i="97"/>
  <c r="C100" i="97" s="1"/>
  <c r="Z101" i="97"/>
  <c r="C101" i="97" s="1"/>
  <c r="Z102" i="97"/>
  <c r="C102" i="97"/>
  <c r="Z103" i="97"/>
  <c r="C103" i="97"/>
  <c r="Z104" i="97"/>
  <c r="C104" i="97" s="1"/>
  <c r="Z105" i="97"/>
  <c r="C105" i="97" s="1"/>
  <c r="Z106" i="97"/>
  <c r="CR106" i="97" s="1"/>
  <c r="Z107" i="97"/>
  <c r="C107" i="97"/>
  <c r="Z108" i="97"/>
  <c r="C108" i="97" s="1"/>
  <c r="Z109" i="97"/>
  <c r="CR109" i="97" s="1"/>
  <c r="Z110" i="97"/>
  <c r="C110" i="97" s="1"/>
  <c r="Z111" i="97"/>
  <c r="CR111" i="97" s="1"/>
  <c r="C111" i="97"/>
  <c r="Z112" i="97"/>
  <c r="C112" i="97" s="1"/>
  <c r="Z113" i="97"/>
  <c r="CR113" i="97" s="1"/>
  <c r="Z114" i="97"/>
  <c r="C114" i="97" s="1"/>
  <c r="Z115" i="97"/>
  <c r="Z116" i="97"/>
  <c r="C116" i="97" s="1"/>
  <c r="Z117" i="97"/>
  <c r="CR117" i="97" s="1"/>
  <c r="Z118" i="97"/>
  <c r="C118" i="97"/>
  <c r="Z119" i="97"/>
  <c r="C119" i="97"/>
  <c r="Z120" i="97"/>
  <c r="Z121" i="97"/>
  <c r="CR121" i="97" s="1"/>
  <c r="Z122" i="97"/>
  <c r="C122" i="97"/>
  <c r="Z123" i="97"/>
  <c r="C123" i="97"/>
  <c r="Z124" i="97"/>
  <c r="C124" i="97" s="1"/>
  <c r="Z125" i="97"/>
  <c r="CR125" i="97" s="1"/>
  <c r="Z126" i="97"/>
  <c r="C126" i="97" s="1"/>
  <c r="Z127" i="97"/>
  <c r="CR127" i="97" s="1"/>
  <c r="C127" i="97"/>
  <c r="Z128" i="97"/>
  <c r="C128" i="97" s="1"/>
  <c r="Z129" i="97"/>
  <c r="CR129" i="97" s="1"/>
  <c r="Z130" i="97"/>
  <c r="C130" i="97"/>
  <c r="Z131" i="97"/>
  <c r="C132" i="97"/>
  <c r="C133" i="97"/>
  <c r="C134" i="97"/>
  <c r="C135" i="97"/>
  <c r="C136" i="97"/>
  <c r="C137" i="97"/>
  <c r="C138" i="97"/>
  <c r="C139" i="97"/>
  <c r="C140" i="97"/>
  <c r="C141" i="97"/>
  <c r="C142" i="97"/>
  <c r="B145" i="97"/>
  <c r="A145" i="97"/>
  <c r="D144" i="97"/>
  <c r="E144" i="97"/>
  <c r="F144" i="97"/>
  <c r="I144" i="97"/>
  <c r="K144" i="97"/>
  <c r="L144" i="97"/>
  <c r="M144" i="97"/>
  <c r="O144" i="97" s="1"/>
  <c r="N144" i="97"/>
  <c r="J144" i="97"/>
  <c r="H144" i="97"/>
  <c r="G144" i="97"/>
  <c r="B144" i="97"/>
  <c r="A144" i="97"/>
  <c r="T143" i="97"/>
  <c r="DJ142" i="97"/>
  <c r="CP142" i="97"/>
  <c r="DJ141" i="97"/>
  <c r="CP141" i="97"/>
  <c r="DJ140" i="97"/>
  <c r="CP140" i="97"/>
  <c r="DJ139" i="97"/>
  <c r="CP139" i="97"/>
  <c r="DJ138" i="97"/>
  <c r="CP138" i="97"/>
  <c r="DJ137" i="97"/>
  <c r="CP137" i="97"/>
  <c r="DJ136" i="97"/>
  <c r="CP136" i="97"/>
  <c r="DJ135" i="97"/>
  <c r="CP135" i="97"/>
  <c r="DJ134" i="97"/>
  <c r="CP134" i="97"/>
  <c r="DJ133" i="97"/>
  <c r="CP133" i="97"/>
  <c r="DJ132" i="97"/>
  <c r="CP132" i="97"/>
  <c r="DJ131" i="97"/>
  <c r="DE131" i="97"/>
  <c r="DD131" i="97"/>
  <c r="DA131" i="97"/>
  <c r="CZ131" i="97"/>
  <c r="CX131" i="97"/>
  <c r="CW131" i="97"/>
  <c r="CS131" i="97"/>
  <c r="CP131" i="97"/>
  <c r="DJ130" i="97"/>
  <c r="DE130" i="97"/>
  <c r="DD130" i="97"/>
  <c r="DA130" i="97"/>
  <c r="CZ130" i="97"/>
  <c r="CX130" i="97"/>
  <c r="CW130" i="97"/>
  <c r="CS130" i="97"/>
  <c r="CP130" i="97"/>
  <c r="DJ129" i="97"/>
  <c r="DE129" i="97"/>
  <c r="DD129" i="97"/>
  <c r="DA129" i="97"/>
  <c r="CZ129" i="97"/>
  <c r="CX129" i="97"/>
  <c r="CW129" i="97"/>
  <c r="CS129" i="97"/>
  <c r="CP129" i="97"/>
  <c r="DJ128" i="97"/>
  <c r="DE128" i="97"/>
  <c r="DD128" i="97"/>
  <c r="DA128" i="97"/>
  <c r="CZ128" i="97"/>
  <c r="CX128" i="97"/>
  <c r="CW128" i="97"/>
  <c r="CS128" i="97"/>
  <c r="CR128" i="97"/>
  <c r="CP128" i="97"/>
  <c r="DJ127" i="97"/>
  <c r="DE127" i="97"/>
  <c r="DD127" i="97"/>
  <c r="DA127" i="97"/>
  <c r="CZ127" i="97"/>
  <c r="CX127" i="97"/>
  <c r="CW127" i="97"/>
  <c r="CS127" i="97"/>
  <c r="CP127" i="97"/>
  <c r="DJ126" i="97"/>
  <c r="DE126" i="97"/>
  <c r="DD126" i="97"/>
  <c r="DA126" i="97"/>
  <c r="CZ126" i="97"/>
  <c r="CX126" i="97"/>
  <c r="CW126" i="97"/>
  <c r="CS126" i="97"/>
  <c r="CP126" i="97"/>
  <c r="DJ125" i="97"/>
  <c r="DE125" i="97"/>
  <c r="DD125" i="97"/>
  <c r="DA125" i="97"/>
  <c r="CZ125" i="97"/>
  <c r="CX125" i="97"/>
  <c r="CW125" i="97"/>
  <c r="CS125" i="97"/>
  <c r="CP125" i="97"/>
  <c r="DJ124" i="97"/>
  <c r="DE124" i="97"/>
  <c r="DD124" i="97"/>
  <c r="DA124" i="97"/>
  <c r="CZ124" i="97"/>
  <c r="CX124" i="97"/>
  <c r="CW124" i="97"/>
  <c r="CS124" i="97"/>
  <c r="CR124" i="97"/>
  <c r="CP124" i="97"/>
  <c r="DJ123" i="97"/>
  <c r="DE123" i="97"/>
  <c r="DD123" i="97"/>
  <c r="DA123" i="97"/>
  <c r="CZ123" i="97"/>
  <c r="CX123" i="97"/>
  <c r="CW123" i="97"/>
  <c r="CS123" i="97"/>
  <c r="CR123" i="97"/>
  <c r="CP123" i="97"/>
  <c r="DJ122" i="97"/>
  <c r="DE122" i="97"/>
  <c r="DD122" i="97"/>
  <c r="DA122" i="97"/>
  <c r="CZ122" i="97"/>
  <c r="CX122" i="97"/>
  <c r="CW122" i="97"/>
  <c r="CS122" i="97"/>
  <c r="CP122" i="97"/>
  <c r="DJ121" i="97"/>
  <c r="DE121" i="97"/>
  <c r="DD121" i="97"/>
  <c r="DA121" i="97"/>
  <c r="CZ121" i="97"/>
  <c r="CX121" i="97"/>
  <c r="CW121" i="97"/>
  <c r="CS121" i="97"/>
  <c r="CP121" i="97"/>
  <c r="DJ120" i="97"/>
  <c r="DE120" i="97"/>
  <c r="DD120" i="97"/>
  <c r="DA120" i="97"/>
  <c r="CZ120" i="97"/>
  <c r="CX120" i="97"/>
  <c r="CW120" i="97"/>
  <c r="CS120" i="97"/>
  <c r="CP120" i="97"/>
  <c r="DJ119" i="97"/>
  <c r="DE119" i="97"/>
  <c r="DD119" i="97"/>
  <c r="DA119" i="97"/>
  <c r="CZ119" i="97"/>
  <c r="CX119" i="97"/>
  <c r="CW119" i="97"/>
  <c r="CS119" i="97"/>
  <c r="CR119" i="97"/>
  <c r="CP119" i="97"/>
  <c r="DJ118" i="97"/>
  <c r="DE118" i="97"/>
  <c r="DD118" i="97"/>
  <c r="DA118" i="97"/>
  <c r="CZ118" i="97"/>
  <c r="CX118" i="97"/>
  <c r="CW118" i="97"/>
  <c r="CS118" i="97"/>
  <c r="CP118" i="97"/>
  <c r="DJ117" i="97"/>
  <c r="DE117" i="97"/>
  <c r="DD117" i="97"/>
  <c r="DA117" i="97"/>
  <c r="CZ117" i="97"/>
  <c r="CX117" i="97"/>
  <c r="CW117" i="97"/>
  <c r="CS117" i="97"/>
  <c r="CP117" i="97"/>
  <c r="DJ116" i="97"/>
  <c r="DE116" i="97"/>
  <c r="DD116" i="97"/>
  <c r="DA116" i="97"/>
  <c r="CZ116" i="97"/>
  <c r="CX116" i="97"/>
  <c r="CW116" i="97"/>
  <c r="CS116" i="97"/>
  <c r="CP116" i="97"/>
  <c r="DJ115" i="97"/>
  <c r="DE115" i="97"/>
  <c r="DD115" i="97"/>
  <c r="DA115" i="97"/>
  <c r="CZ115" i="97"/>
  <c r="CX115" i="97"/>
  <c r="CW115" i="97"/>
  <c r="CS115" i="97"/>
  <c r="CP115" i="97"/>
  <c r="DJ114" i="97"/>
  <c r="DE114" i="97"/>
  <c r="DD114" i="97"/>
  <c r="DA114" i="97"/>
  <c r="CZ114" i="97"/>
  <c r="CX114" i="97"/>
  <c r="CW114" i="97"/>
  <c r="CS114" i="97"/>
  <c r="CP114" i="97"/>
  <c r="DJ113" i="97"/>
  <c r="DE113" i="97"/>
  <c r="DD113" i="97"/>
  <c r="DA113" i="97"/>
  <c r="CZ113" i="97"/>
  <c r="CX113" i="97"/>
  <c r="CW113" i="97"/>
  <c r="CS113" i="97"/>
  <c r="CP113" i="97"/>
  <c r="DJ112" i="97"/>
  <c r="DE112" i="97"/>
  <c r="DD112" i="97"/>
  <c r="DA112" i="97"/>
  <c r="CZ112" i="97"/>
  <c r="CX112" i="97"/>
  <c r="CW112" i="97"/>
  <c r="CS112" i="97"/>
  <c r="CR112" i="97"/>
  <c r="CP112" i="97"/>
  <c r="DJ111" i="97"/>
  <c r="DE111" i="97"/>
  <c r="DD111" i="97"/>
  <c r="DA111" i="97"/>
  <c r="CZ111" i="97"/>
  <c r="CX111" i="97"/>
  <c r="CW111" i="97"/>
  <c r="CS111" i="97"/>
  <c r="CP111" i="97"/>
  <c r="DJ110" i="97"/>
  <c r="DE110" i="97"/>
  <c r="DD110" i="97"/>
  <c r="DA110" i="97"/>
  <c r="CZ110" i="97"/>
  <c r="CX110" i="97"/>
  <c r="CW110" i="97"/>
  <c r="CS110" i="97"/>
  <c r="CP110" i="97"/>
  <c r="DJ109" i="97"/>
  <c r="DE109" i="97"/>
  <c r="DD109" i="97"/>
  <c r="DA109" i="97"/>
  <c r="CZ109" i="97"/>
  <c r="CX109" i="97"/>
  <c r="CW109" i="97"/>
  <c r="CS109" i="97"/>
  <c r="CP109" i="97"/>
  <c r="DJ108" i="97"/>
  <c r="DE108" i="97"/>
  <c r="DD108" i="97"/>
  <c r="DA108" i="97"/>
  <c r="CZ108" i="97"/>
  <c r="CX108" i="97"/>
  <c r="CW108" i="97"/>
  <c r="CS108" i="97"/>
  <c r="CR108" i="97"/>
  <c r="CP108" i="97"/>
  <c r="DJ107" i="97"/>
  <c r="DE107" i="97"/>
  <c r="DD107" i="97"/>
  <c r="DA107" i="97"/>
  <c r="CZ107" i="97"/>
  <c r="CX107" i="97"/>
  <c r="CW107" i="97"/>
  <c r="CS107" i="97"/>
  <c r="CR107" i="97"/>
  <c r="CP107" i="97"/>
  <c r="DJ106" i="97"/>
  <c r="DE106" i="97"/>
  <c r="DD106" i="97"/>
  <c r="CX106" i="97"/>
  <c r="CW106" i="97"/>
  <c r="CS106" i="97"/>
  <c r="CP106" i="97"/>
  <c r="DJ105" i="97"/>
  <c r="DE105" i="97"/>
  <c r="DD105" i="97"/>
  <c r="CX105" i="97"/>
  <c r="CW105" i="97"/>
  <c r="CS105" i="97"/>
  <c r="CR105" i="97"/>
  <c r="CP105" i="97"/>
  <c r="DJ104" i="97"/>
  <c r="DE104" i="97"/>
  <c r="DD104" i="97"/>
  <c r="CX104" i="97"/>
  <c r="CW104" i="97"/>
  <c r="CS104" i="97"/>
  <c r="CR104" i="97"/>
  <c r="CP104" i="97"/>
  <c r="DJ103" i="97"/>
  <c r="DE103" i="97"/>
  <c r="DD103" i="97"/>
  <c r="CX103" i="97"/>
  <c r="CW103" i="97"/>
  <c r="CS103" i="97"/>
  <c r="CR103" i="97"/>
  <c r="CP103" i="97"/>
  <c r="DJ102" i="97"/>
  <c r="DE102" i="97"/>
  <c r="DD102" i="97"/>
  <c r="CX102" i="97"/>
  <c r="CW102" i="97"/>
  <c r="CS102" i="97"/>
  <c r="CR102" i="97"/>
  <c r="CP102" i="97"/>
  <c r="DJ101" i="97"/>
  <c r="DE101" i="97"/>
  <c r="DD101" i="97"/>
  <c r="CX101" i="97"/>
  <c r="CW101" i="97"/>
  <c r="CS101" i="97"/>
  <c r="CR101" i="97"/>
  <c r="CP101" i="97"/>
  <c r="DJ100" i="97"/>
  <c r="DE100" i="97"/>
  <c r="DD100" i="97"/>
  <c r="DA100" i="97"/>
  <c r="CZ100" i="97"/>
  <c r="CX100" i="97"/>
  <c r="CW100" i="97"/>
  <c r="CS100" i="97"/>
  <c r="CP100" i="97"/>
  <c r="DJ99" i="97"/>
  <c r="DE99" i="97"/>
  <c r="DD99" i="97"/>
  <c r="DA99" i="97"/>
  <c r="CZ99" i="97"/>
  <c r="CX99" i="97"/>
  <c r="CW99" i="97"/>
  <c r="CS99" i="97"/>
  <c r="CP99" i="97"/>
  <c r="DJ98" i="97"/>
  <c r="DE98" i="97"/>
  <c r="DD98" i="97"/>
  <c r="DA98" i="97"/>
  <c r="CZ98" i="97"/>
  <c r="CX98" i="97"/>
  <c r="CW98" i="97"/>
  <c r="CS98" i="97"/>
  <c r="CP98" i="97"/>
  <c r="DJ97" i="97"/>
  <c r="DE97" i="97"/>
  <c r="DD97" i="97"/>
  <c r="DA97" i="97"/>
  <c r="CZ97" i="97"/>
  <c r="CX97" i="97"/>
  <c r="CW97" i="97"/>
  <c r="CS97" i="97"/>
  <c r="CR97" i="97"/>
  <c r="CP97" i="97"/>
  <c r="DJ96" i="97"/>
  <c r="DE96" i="97"/>
  <c r="DD96" i="97"/>
  <c r="DA96" i="97"/>
  <c r="CZ96" i="97"/>
  <c r="CX96" i="97"/>
  <c r="CW96" i="97"/>
  <c r="CS96" i="97"/>
  <c r="CR96" i="97"/>
  <c r="CP96" i="97"/>
  <c r="DJ95" i="97"/>
  <c r="DE95" i="97"/>
  <c r="DD95" i="97"/>
  <c r="DA95" i="97"/>
  <c r="CZ95" i="97"/>
  <c r="CX95" i="97"/>
  <c r="CW95" i="97"/>
  <c r="CS95" i="97"/>
  <c r="CP95" i="97"/>
  <c r="DJ94" i="97"/>
  <c r="DE94" i="97"/>
  <c r="DD94" i="97"/>
  <c r="DA94" i="97"/>
  <c r="CZ94" i="97"/>
  <c r="CX94" i="97"/>
  <c r="CW94" i="97"/>
  <c r="CS94" i="97"/>
  <c r="CP94" i="97"/>
  <c r="DJ93" i="97"/>
  <c r="DE93" i="97"/>
  <c r="DD93" i="97"/>
  <c r="DA93" i="97"/>
  <c r="CZ93" i="97"/>
  <c r="CX93" i="97"/>
  <c r="CW93" i="97"/>
  <c r="CS93" i="97"/>
  <c r="CR93" i="97"/>
  <c r="CP93" i="97"/>
  <c r="DJ92" i="97"/>
  <c r="DE92" i="97"/>
  <c r="DD92" i="97"/>
  <c r="DA92" i="97"/>
  <c r="CZ92" i="97"/>
  <c r="CX92" i="97"/>
  <c r="CW92" i="97"/>
  <c r="CS92" i="97"/>
  <c r="CR92" i="97"/>
  <c r="CP92" i="97"/>
  <c r="DJ91" i="97"/>
  <c r="DE91" i="97"/>
  <c r="DD91" i="97"/>
  <c r="DA91" i="97"/>
  <c r="CZ91" i="97"/>
  <c r="CX91" i="97"/>
  <c r="CW91" i="97"/>
  <c r="CS91" i="97"/>
  <c r="CP91" i="97"/>
  <c r="DJ90" i="97"/>
  <c r="DE90" i="97"/>
  <c r="DD90" i="97"/>
  <c r="DA90" i="97"/>
  <c r="CZ90" i="97"/>
  <c r="CX90" i="97"/>
  <c r="CW90" i="97"/>
  <c r="CS90" i="97"/>
  <c r="CP90" i="97"/>
  <c r="DJ89" i="97"/>
  <c r="DE89" i="97"/>
  <c r="DD89" i="97"/>
  <c r="DA89" i="97"/>
  <c r="CZ89" i="97"/>
  <c r="CX89" i="97"/>
  <c r="CW89" i="97"/>
  <c r="CS89" i="97"/>
  <c r="CP89" i="97"/>
  <c r="DJ88" i="97"/>
  <c r="DE88" i="97"/>
  <c r="DD88" i="97"/>
  <c r="DA88" i="97"/>
  <c r="CZ88" i="97"/>
  <c r="CX88" i="97"/>
  <c r="CW88" i="97"/>
  <c r="CS88" i="97"/>
  <c r="CP88" i="97"/>
  <c r="DJ87" i="97"/>
  <c r="DE87" i="97"/>
  <c r="DD87" i="97"/>
  <c r="DA87" i="97"/>
  <c r="CZ87" i="97"/>
  <c r="CX87" i="97"/>
  <c r="CW87" i="97"/>
  <c r="CS87" i="97"/>
  <c r="CR87" i="97"/>
  <c r="CP87" i="97"/>
  <c r="DJ86" i="97"/>
  <c r="DE86" i="97"/>
  <c r="DD86" i="97"/>
  <c r="DA86" i="97"/>
  <c r="CZ86" i="97"/>
  <c r="CX86" i="97"/>
  <c r="CW86" i="97"/>
  <c r="CS86" i="97"/>
  <c r="CP86" i="97"/>
  <c r="DJ85" i="97"/>
  <c r="DE85" i="97"/>
  <c r="DD85" i="97"/>
  <c r="DA85" i="97"/>
  <c r="CZ85" i="97"/>
  <c r="CX85" i="97"/>
  <c r="CW85" i="97"/>
  <c r="CS85" i="97"/>
  <c r="CR85" i="97"/>
  <c r="CP85" i="97"/>
  <c r="DJ84" i="97"/>
  <c r="DE84" i="97"/>
  <c r="DD84" i="97"/>
  <c r="DA84" i="97"/>
  <c r="CZ84" i="97"/>
  <c r="CX84" i="97"/>
  <c r="CW84" i="97"/>
  <c r="CS84" i="97"/>
  <c r="CR84" i="97"/>
  <c r="CP84" i="97"/>
  <c r="DJ83" i="97"/>
  <c r="DE83" i="97"/>
  <c r="DD83" i="97"/>
  <c r="DA83" i="97"/>
  <c r="CZ83" i="97"/>
  <c r="CX83" i="97"/>
  <c r="CW83" i="97"/>
  <c r="CS83" i="97"/>
  <c r="CR83" i="97"/>
  <c r="CP83" i="97"/>
  <c r="DJ82" i="97"/>
  <c r="DE82" i="97"/>
  <c r="DD82" i="97"/>
  <c r="DA82" i="97"/>
  <c r="CZ82" i="97"/>
  <c r="CX82" i="97"/>
  <c r="CW82" i="97"/>
  <c r="CS82" i="97"/>
  <c r="CP82" i="97"/>
  <c r="DJ81" i="97"/>
  <c r="DE81" i="97"/>
  <c r="DD81" i="97"/>
  <c r="DA81" i="97"/>
  <c r="CZ81" i="97"/>
  <c r="CX81" i="97"/>
  <c r="CW81" i="97"/>
  <c r="CS81" i="97"/>
  <c r="CP81" i="97"/>
  <c r="DJ80" i="97"/>
  <c r="DE80" i="97"/>
  <c r="DD80" i="97"/>
  <c r="DA80" i="97"/>
  <c r="CZ80" i="97"/>
  <c r="CX80" i="97"/>
  <c r="CW80" i="97"/>
  <c r="CS80" i="97"/>
  <c r="CP80" i="97"/>
  <c r="DJ79" i="97"/>
  <c r="DE79" i="97"/>
  <c r="DD79" i="97"/>
  <c r="DA79" i="97"/>
  <c r="CZ79" i="97"/>
  <c r="CX79" i="97"/>
  <c r="CW79" i="97"/>
  <c r="CS79" i="97"/>
  <c r="CP79" i="97"/>
  <c r="DJ78" i="97"/>
  <c r="DE78" i="97"/>
  <c r="DD78" i="97"/>
  <c r="DA78" i="97"/>
  <c r="CZ78" i="97"/>
  <c r="CX78" i="97"/>
  <c r="CW78" i="97"/>
  <c r="CS78" i="97"/>
  <c r="CR78" i="97"/>
  <c r="CP78" i="97"/>
  <c r="DJ77" i="97"/>
  <c r="DE77" i="97"/>
  <c r="DD77" i="97"/>
  <c r="DA77" i="97"/>
  <c r="CZ77" i="97"/>
  <c r="CX77" i="97"/>
  <c r="CW77" i="97"/>
  <c r="CS77" i="97"/>
  <c r="CP77" i="97"/>
  <c r="DJ76" i="97"/>
  <c r="DE76" i="97"/>
  <c r="DD76" i="97"/>
  <c r="DA76" i="97"/>
  <c r="CZ76" i="97"/>
  <c r="CX76" i="97"/>
  <c r="CW76" i="97"/>
  <c r="CS76" i="97"/>
  <c r="CP76" i="97"/>
  <c r="DJ75" i="97"/>
  <c r="DE75" i="97"/>
  <c r="DD75" i="97"/>
  <c r="DA75" i="97"/>
  <c r="CZ75" i="97"/>
  <c r="CX75" i="97"/>
  <c r="CW75" i="97"/>
  <c r="CS75" i="97"/>
  <c r="CR75" i="97"/>
  <c r="CP75" i="97"/>
  <c r="DJ74" i="97"/>
  <c r="DE74" i="97"/>
  <c r="DD74" i="97"/>
  <c r="DA74" i="97"/>
  <c r="CZ74" i="97"/>
  <c r="CX74" i="97"/>
  <c r="CW74" i="97"/>
  <c r="CS74" i="97"/>
  <c r="CR74" i="97"/>
  <c r="CP74" i="97"/>
  <c r="DJ73" i="97"/>
  <c r="DE73" i="97"/>
  <c r="DD73" i="97"/>
  <c r="DA73" i="97"/>
  <c r="CZ73" i="97"/>
  <c r="CX73" i="97"/>
  <c r="CW73" i="97"/>
  <c r="CS73" i="97"/>
  <c r="CP73" i="97"/>
  <c r="DJ72" i="97"/>
  <c r="DE72" i="97"/>
  <c r="DD72" i="97"/>
  <c r="DA72" i="97"/>
  <c r="CZ72" i="97"/>
  <c r="CX72" i="97"/>
  <c r="CW72" i="97"/>
  <c r="CS72" i="97"/>
  <c r="CP72" i="97"/>
  <c r="DJ71" i="97"/>
  <c r="DE71" i="97"/>
  <c r="DD71" i="97"/>
  <c r="DA71" i="97"/>
  <c r="CZ71" i="97"/>
  <c r="CX71" i="97"/>
  <c r="CW71" i="97"/>
  <c r="CS71" i="97"/>
  <c r="CP71" i="97"/>
  <c r="DJ70" i="97"/>
  <c r="DE70" i="97"/>
  <c r="DD70" i="97"/>
  <c r="DA70" i="97"/>
  <c r="CZ70" i="97"/>
  <c r="CX70" i="97"/>
  <c r="CW70" i="97"/>
  <c r="CS70" i="97"/>
  <c r="CR70" i="97"/>
  <c r="CP70" i="97"/>
  <c r="DJ69" i="97"/>
  <c r="DE69" i="97"/>
  <c r="DD69" i="97"/>
  <c r="DA69" i="97"/>
  <c r="CZ69" i="97"/>
  <c r="CX69" i="97"/>
  <c r="CW69" i="97"/>
  <c r="CS69" i="97"/>
  <c r="CP69" i="97"/>
  <c r="DJ68" i="97"/>
  <c r="DE68" i="97"/>
  <c r="DD68" i="97"/>
  <c r="DA68" i="97"/>
  <c r="CZ68" i="97"/>
  <c r="CX68" i="97"/>
  <c r="CW68" i="97"/>
  <c r="CS68" i="97"/>
  <c r="CP68" i="97"/>
  <c r="DJ67" i="97"/>
  <c r="DE67" i="97"/>
  <c r="DD67" i="97"/>
  <c r="DA67" i="97"/>
  <c r="CZ67" i="97"/>
  <c r="CX67" i="97"/>
  <c r="CW67" i="97"/>
  <c r="CS67" i="97"/>
  <c r="CR67" i="97"/>
  <c r="CP67" i="97"/>
  <c r="DJ66" i="97"/>
  <c r="DE66" i="97"/>
  <c r="DD66" i="97"/>
  <c r="DA66" i="97"/>
  <c r="CZ66" i="97"/>
  <c r="CX66" i="97"/>
  <c r="CW66" i="97"/>
  <c r="CS66" i="97"/>
  <c r="CR66" i="97"/>
  <c r="CP66" i="97"/>
  <c r="DJ65" i="97"/>
  <c r="DE65" i="97"/>
  <c r="DD65" i="97"/>
  <c r="DA65" i="97"/>
  <c r="CZ65" i="97"/>
  <c r="CX65" i="97"/>
  <c r="CW65" i="97"/>
  <c r="CS65" i="97"/>
  <c r="CP65" i="97"/>
  <c r="DJ64" i="97"/>
  <c r="DE64" i="97"/>
  <c r="DD64" i="97"/>
  <c r="DA64" i="97"/>
  <c r="CZ64" i="97"/>
  <c r="CX64" i="97"/>
  <c r="CW64" i="97"/>
  <c r="CS64" i="97"/>
  <c r="CR64" i="97"/>
  <c r="CP64" i="97"/>
  <c r="DJ63" i="97"/>
  <c r="DE63" i="97"/>
  <c r="DD63" i="97"/>
  <c r="DA63" i="97"/>
  <c r="CZ63" i="97"/>
  <c r="CX63" i="97"/>
  <c r="CW63" i="97"/>
  <c r="CS63" i="97"/>
  <c r="CP63" i="97"/>
  <c r="DJ62" i="97"/>
  <c r="DE62" i="97"/>
  <c r="DD62" i="97"/>
  <c r="DA62" i="97"/>
  <c r="CZ62" i="97"/>
  <c r="CX62" i="97"/>
  <c r="CW62" i="97"/>
  <c r="CS62" i="97"/>
  <c r="CP62" i="97"/>
  <c r="DJ61" i="97"/>
  <c r="DE61" i="97"/>
  <c r="DD61" i="97"/>
  <c r="DA61" i="97"/>
  <c r="CZ61" i="97"/>
  <c r="CX61" i="97"/>
  <c r="CW61" i="97"/>
  <c r="CS61" i="97"/>
  <c r="CR61" i="97"/>
  <c r="CP61" i="97"/>
  <c r="DJ60" i="97"/>
  <c r="DE60" i="97"/>
  <c r="DD60" i="97"/>
  <c r="DA60" i="97"/>
  <c r="CZ60" i="97"/>
  <c r="CX60" i="97"/>
  <c r="CW60" i="97"/>
  <c r="CS60" i="97"/>
  <c r="CP60" i="97"/>
  <c r="DJ59" i="97"/>
  <c r="DE59" i="97"/>
  <c r="DD59" i="97"/>
  <c r="DA59" i="97"/>
  <c r="CZ59" i="97"/>
  <c r="CX59" i="97"/>
  <c r="CW59" i="97"/>
  <c r="CS59" i="97"/>
  <c r="CP59" i="97"/>
  <c r="DJ58" i="97"/>
  <c r="DE58" i="97"/>
  <c r="DD58" i="97"/>
  <c r="DA58" i="97"/>
  <c r="CZ58" i="97"/>
  <c r="CX58" i="97"/>
  <c r="CW58" i="97"/>
  <c r="CS58" i="97"/>
  <c r="CP58" i="97"/>
  <c r="DJ57" i="97"/>
  <c r="DE57" i="97"/>
  <c r="DD57" i="97"/>
  <c r="DA57" i="97"/>
  <c r="CZ57" i="97"/>
  <c r="CX57" i="97"/>
  <c r="CW57" i="97"/>
  <c r="CS57" i="97"/>
  <c r="CR57" i="97"/>
  <c r="CP57" i="97"/>
  <c r="DJ56" i="97"/>
  <c r="DE56" i="97"/>
  <c r="DD56" i="97"/>
  <c r="DA56" i="97"/>
  <c r="CZ56" i="97"/>
  <c r="CX56" i="97"/>
  <c r="CW56" i="97"/>
  <c r="CS56" i="97"/>
  <c r="CP56" i="97"/>
  <c r="DJ55" i="97"/>
  <c r="DE55" i="97"/>
  <c r="DD55" i="97"/>
  <c r="DA55" i="97"/>
  <c r="CZ55" i="97"/>
  <c r="CX55" i="97"/>
  <c r="CW55" i="97"/>
  <c r="CS55" i="97"/>
  <c r="CP55" i="97"/>
  <c r="DJ54" i="97"/>
  <c r="DE54" i="97"/>
  <c r="DD54" i="97"/>
  <c r="DA54" i="97"/>
  <c r="CZ54" i="97"/>
  <c r="CX54" i="97"/>
  <c r="CW54" i="97"/>
  <c r="CS54" i="97"/>
  <c r="CP54" i="97"/>
  <c r="DJ53" i="97"/>
  <c r="DE53" i="97"/>
  <c r="DD53" i="97"/>
  <c r="DA53" i="97"/>
  <c r="CZ53" i="97"/>
  <c r="CX53" i="97"/>
  <c r="CW53" i="97"/>
  <c r="CS53" i="97"/>
  <c r="CR53" i="97"/>
  <c r="CP53" i="97"/>
  <c r="DJ52" i="97"/>
  <c r="DE52" i="97"/>
  <c r="DD52" i="97"/>
  <c r="DA52" i="97"/>
  <c r="CZ52" i="97"/>
  <c r="CX52" i="97"/>
  <c r="CW52" i="97"/>
  <c r="CS52" i="97"/>
  <c r="CR52" i="97"/>
  <c r="CP52" i="97"/>
  <c r="DJ51" i="97"/>
  <c r="DE51" i="97"/>
  <c r="DD51" i="97"/>
  <c r="DA51" i="97"/>
  <c r="CZ51" i="97"/>
  <c r="CX51" i="97"/>
  <c r="CW51" i="97"/>
  <c r="CS51" i="97"/>
  <c r="CR51" i="97"/>
  <c r="CP51" i="97"/>
  <c r="DJ50" i="97"/>
  <c r="DE50" i="97"/>
  <c r="DD50" i="97"/>
  <c r="DA50" i="97"/>
  <c r="CZ50" i="97"/>
  <c r="CX50" i="97"/>
  <c r="CW50" i="97"/>
  <c r="CS50" i="97"/>
  <c r="CP50" i="97"/>
  <c r="DJ49" i="97"/>
  <c r="DE49" i="97"/>
  <c r="DD49" i="97"/>
  <c r="DA49" i="97"/>
  <c r="CZ49" i="97"/>
  <c r="CX49" i="97"/>
  <c r="CW49" i="97"/>
  <c r="CS49" i="97"/>
  <c r="CR49" i="97"/>
  <c r="CP49" i="97"/>
  <c r="DJ48" i="97"/>
  <c r="DE48" i="97"/>
  <c r="DD48" i="97"/>
  <c r="DA48" i="97"/>
  <c r="CZ48" i="97"/>
  <c r="CX48" i="97"/>
  <c r="CW48" i="97"/>
  <c r="CS48" i="97"/>
  <c r="CP48" i="97"/>
  <c r="DJ47" i="97"/>
  <c r="DE47" i="97"/>
  <c r="DD47" i="97"/>
  <c r="DA47" i="97"/>
  <c r="CZ47" i="97"/>
  <c r="CX47" i="97"/>
  <c r="CW47" i="97"/>
  <c r="CS47" i="97"/>
  <c r="CP47" i="97"/>
  <c r="DJ46" i="97"/>
  <c r="DE46" i="97"/>
  <c r="DD46" i="97"/>
  <c r="DA46" i="97"/>
  <c r="CZ46" i="97"/>
  <c r="CX46" i="97"/>
  <c r="CW46" i="97"/>
  <c r="CS46" i="97"/>
  <c r="Z46" i="97"/>
  <c r="CR46" i="97"/>
  <c r="CP46" i="97"/>
  <c r="DJ45" i="97"/>
  <c r="DE45" i="97"/>
  <c r="DD45" i="97"/>
  <c r="DA45" i="97"/>
  <c r="CZ45" i="97"/>
  <c r="CX45" i="97"/>
  <c r="CW45" i="97"/>
  <c r="CS45" i="97"/>
  <c r="CP45" i="97"/>
  <c r="DJ44" i="97"/>
  <c r="DE44" i="97"/>
  <c r="DD44" i="97"/>
  <c r="DA44" i="97"/>
  <c r="CZ44" i="97"/>
  <c r="CX44" i="97"/>
  <c r="CW44" i="97"/>
  <c r="CS44" i="97"/>
  <c r="CR44" i="97"/>
  <c r="CP44" i="97"/>
  <c r="DJ43" i="97"/>
  <c r="DE43" i="97"/>
  <c r="DD43" i="97"/>
  <c r="DA43" i="97"/>
  <c r="CZ43" i="97"/>
  <c r="CX43" i="97"/>
  <c r="CW43" i="97"/>
  <c r="CS43" i="97"/>
  <c r="CR43" i="97"/>
  <c r="CP43" i="97"/>
  <c r="DJ42" i="97"/>
  <c r="DE42" i="97"/>
  <c r="DD42" i="97"/>
  <c r="DA42" i="97"/>
  <c r="CZ42" i="97"/>
  <c r="CX42" i="97"/>
  <c r="CW42" i="97"/>
  <c r="CS42" i="97"/>
  <c r="CR42" i="97"/>
  <c r="CP42" i="97"/>
  <c r="DJ41" i="97"/>
  <c r="DE41" i="97"/>
  <c r="DD41" i="97"/>
  <c r="DA41" i="97"/>
  <c r="CZ41" i="97"/>
  <c r="CX41" i="97"/>
  <c r="CW41" i="97"/>
  <c r="CS41" i="97"/>
  <c r="CP41" i="97"/>
  <c r="DJ40" i="97"/>
  <c r="DE40" i="97"/>
  <c r="DD40" i="97"/>
  <c r="DA40" i="97"/>
  <c r="CZ40" i="97"/>
  <c r="CX40" i="97"/>
  <c r="CW40" i="97"/>
  <c r="CS40" i="97"/>
  <c r="CR40" i="97"/>
  <c r="CP40" i="97"/>
  <c r="DJ39" i="97"/>
  <c r="DE39" i="97"/>
  <c r="DD39" i="97"/>
  <c r="DA39" i="97"/>
  <c r="CZ39" i="97"/>
  <c r="CX39" i="97"/>
  <c r="CW39" i="97"/>
  <c r="CS39" i="97"/>
  <c r="CP39" i="97"/>
  <c r="DJ38" i="97"/>
  <c r="DE38" i="97"/>
  <c r="DD38" i="97"/>
  <c r="DA38" i="97"/>
  <c r="CZ38" i="97"/>
  <c r="CX38" i="97"/>
  <c r="CW38" i="97"/>
  <c r="CS38" i="97"/>
  <c r="CP38" i="97"/>
  <c r="DJ37" i="97"/>
  <c r="DE37" i="97"/>
  <c r="DD37" i="97"/>
  <c r="DA37" i="97"/>
  <c r="CZ37" i="97"/>
  <c r="CX37" i="97"/>
  <c r="CW37" i="97"/>
  <c r="CS37" i="97"/>
  <c r="CP37" i="97"/>
  <c r="DJ36" i="97"/>
  <c r="DE36" i="97"/>
  <c r="DD36" i="97"/>
  <c r="DA36" i="97"/>
  <c r="CZ36" i="97"/>
  <c r="CX36" i="97"/>
  <c r="CW36" i="97"/>
  <c r="CS36" i="97"/>
  <c r="CP36" i="97"/>
  <c r="DJ35" i="97"/>
  <c r="DE35" i="97"/>
  <c r="DD35" i="97"/>
  <c r="DA35" i="97"/>
  <c r="CZ35" i="97"/>
  <c r="CX35" i="97"/>
  <c r="CW35" i="97"/>
  <c r="CS35" i="97"/>
  <c r="CP35" i="97"/>
  <c r="DJ34" i="97"/>
  <c r="DE34" i="97"/>
  <c r="DD34" i="97"/>
  <c r="DA34" i="97"/>
  <c r="CZ34" i="97"/>
  <c r="CX34" i="97"/>
  <c r="CW34" i="97"/>
  <c r="CS34" i="97"/>
  <c r="CP34" i="97"/>
  <c r="DJ33" i="97"/>
  <c r="DE33" i="97"/>
  <c r="DD33" i="97"/>
  <c r="DA33" i="97"/>
  <c r="CZ33" i="97"/>
  <c r="CX33" i="97"/>
  <c r="CW33" i="97"/>
  <c r="CS33" i="97"/>
  <c r="CP33" i="97"/>
  <c r="DJ32" i="97"/>
  <c r="DE32" i="97"/>
  <c r="DD32" i="97"/>
  <c r="DA32" i="97"/>
  <c r="CZ32" i="97"/>
  <c r="CX32" i="97"/>
  <c r="CW32" i="97"/>
  <c r="CS32" i="97"/>
  <c r="CR32" i="97"/>
  <c r="CP32" i="97"/>
  <c r="DJ31" i="97"/>
  <c r="DE31" i="97"/>
  <c r="DD31" i="97"/>
  <c r="CX31" i="97"/>
  <c r="CW31" i="97"/>
  <c r="CS31" i="97"/>
  <c r="CP31" i="97"/>
  <c r="DJ30" i="97"/>
  <c r="DE30" i="97"/>
  <c r="DD30" i="97"/>
  <c r="DA30" i="97"/>
  <c r="CZ30" i="97"/>
  <c r="CX30" i="97"/>
  <c r="CW30" i="97"/>
  <c r="CS30" i="97"/>
  <c r="CP30" i="97"/>
  <c r="DJ29" i="97"/>
  <c r="DE29" i="97"/>
  <c r="DD29" i="97"/>
  <c r="DA29" i="97"/>
  <c r="CZ29" i="97"/>
  <c r="CX29" i="97"/>
  <c r="CW29" i="97"/>
  <c r="CS29" i="97"/>
  <c r="CP29" i="97"/>
  <c r="DJ28" i="97"/>
  <c r="DE28" i="97"/>
  <c r="DD28" i="97"/>
  <c r="DA28" i="97"/>
  <c r="CZ28" i="97"/>
  <c r="CX28" i="97"/>
  <c r="CW28" i="97"/>
  <c r="CS28" i="97"/>
  <c r="CR28" i="97"/>
  <c r="CP28" i="97"/>
  <c r="DJ27" i="97"/>
  <c r="DE27" i="97"/>
  <c r="DD27" i="97"/>
  <c r="DA27" i="97"/>
  <c r="CZ27" i="97"/>
  <c r="CX27" i="97"/>
  <c r="CW27" i="97"/>
  <c r="CS27" i="97"/>
  <c r="CR27" i="97"/>
  <c r="CP27" i="97"/>
  <c r="DJ26" i="97"/>
  <c r="DE26" i="97"/>
  <c r="DD26" i="97"/>
  <c r="DA26" i="97"/>
  <c r="CZ26" i="97"/>
  <c r="CX26" i="97"/>
  <c r="CW26" i="97"/>
  <c r="CS26" i="97"/>
  <c r="CP26" i="97"/>
  <c r="DJ25" i="97"/>
  <c r="CS25" i="97"/>
  <c r="CP25" i="97"/>
  <c r="DJ24" i="97"/>
  <c r="DE24" i="97"/>
  <c r="DD24" i="97"/>
  <c r="DA24" i="97"/>
  <c r="CZ24" i="97"/>
  <c r="CX24" i="97"/>
  <c r="CW24" i="97"/>
  <c r="CS24" i="97"/>
  <c r="CR24" i="97"/>
  <c r="CP24" i="97"/>
  <c r="DJ23" i="97"/>
  <c r="DE23" i="97"/>
  <c r="DD23" i="97"/>
  <c r="DA23" i="97"/>
  <c r="CZ23" i="97"/>
  <c r="CX23" i="97"/>
  <c r="CW23" i="97"/>
  <c r="CS23" i="97"/>
  <c r="CP23" i="97"/>
  <c r="DJ22" i="97"/>
  <c r="DE22" i="97"/>
  <c r="DD22" i="97"/>
  <c r="DA22" i="97"/>
  <c r="CZ22" i="97"/>
  <c r="CX22" i="97"/>
  <c r="CW22" i="97"/>
  <c r="CS22" i="97"/>
  <c r="CR22" i="97"/>
  <c r="CP22" i="97"/>
  <c r="DJ21" i="97"/>
  <c r="DE21" i="97"/>
  <c r="DD21" i="97"/>
  <c r="DA21" i="97"/>
  <c r="CZ21" i="97"/>
  <c r="CX21" i="97"/>
  <c r="CW21" i="97"/>
  <c r="CS21" i="97"/>
  <c r="CP21" i="97"/>
  <c r="DJ20" i="97"/>
  <c r="DE20" i="97"/>
  <c r="DD20" i="97"/>
  <c r="DA20" i="97"/>
  <c r="CZ20" i="97"/>
  <c r="CX20" i="97"/>
  <c r="CW20" i="97"/>
  <c r="CS20" i="97"/>
  <c r="CP20" i="97"/>
  <c r="DJ19" i="97"/>
  <c r="DE19" i="97"/>
  <c r="DD19" i="97"/>
  <c r="DA19" i="97"/>
  <c r="CZ19" i="97"/>
  <c r="CX19" i="97"/>
  <c r="CW19" i="97"/>
  <c r="CS19" i="97"/>
  <c r="CR19" i="97"/>
  <c r="CP19" i="97"/>
  <c r="DJ18" i="97"/>
  <c r="DE18" i="97"/>
  <c r="DD18" i="97"/>
  <c r="DA18" i="97"/>
  <c r="CZ18" i="97"/>
  <c r="CX18" i="97"/>
  <c r="CW18" i="97"/>
  <c r="CS18" i="97"/>
  <c r="CP18" i="97"/>
  <c r="DJ17" i="97"/>
  <c r="DE17" i="97"/>
  <c r="DD17" i="97"/>
  <c r="DA17" i="97"/>
  <c r="CZ17" i="97"/>
  <c r="CX17" i="97"/>
  <c r="CW17" i="97"/>
  <c r="CS17" i="97"/>
  <c r="CP17" i="97"/>
  <c r="DJ16" i="97"/>
  <c r="DE16" i="97"/>
  <c r="DD16" i="97"/>
  <c r="DA16" i="97"/>
  <c r="CZ16" i="97"/>
  <c r="CX16" i="97"/>
  <c r="CW16" i="97"/>
  <c r="CS16" i="97"/>
  <c r="CP16" i="97"/>
  <c r="DJ15" i="97"/>
  <c r="DE15" i="97"/>
  <c r="DD15" i="97"/>
  <c r="DA15" i="97"/>
  <c r="CZ15" i="97"/>
  <c r="CX15" i="97"/>
  <c r="CW15" i="97"/>
  <c r="CS15" i="97"/>
  <c r="CP15" i="97"/>
  <c r="DJ14" i="97"/>
  <c r="DE14" i="97"/>
  <c r="DD14" i="97"/>
  <c r="DA14" i="97"/>
  <c r="CZ14" i="97"/>
  <c r="CX14" i="97"/>
  <c r="CW14" i="97"/>
  <c r="CS14" i="97"/>
  <c r="CP14" i="97"/>
  <c r="DJ13" i="97"/>
  <c r="DE13" i="97"/>
  <c r="DD13" i="97"/>
  <c r="DA13" i="97"/>
  <c r="CZ13" i="97"/>
  <c r="CX13" i="97"/>
  <c r="CW13" i="97"/>
  <c r="CS13" i="97"/>
  <c r="CR13" i="97"/>
  <c r="CP13" i="97"/>
  <c r="DJ12" i="97"/>
  <c r="DE12" i="97"/>
  <c r="DD12" i="97"/>
  <c r="DA12" i="97"/>
  <c r="CZ12" i="97"/>
  <c r="CX12" i="97"/>
  <c r="CW12" i="97"/>
  <c r="CS12" i="97"/>
  <c r="CR12" i="97"/>
  <c r="CP12" i="97"/>
  <c r="DJ11" i="97"/>
  <c r="DE11" i="97"/>
  <c r="DD11" i="97"/>
  <c r="DA11" i="97"/>
  <c r="CZ11" i="97"/>
  <c r="CS11" i="97"/>
  <c r="CR11" i="97"/>
  <c r="CP11" i="97"/>
  <c r="DJ10" i="97"/>
  <c r="CS10" i="97"/>
  <c r="CP10" i="97"/>
  <c r="DJ9" i="97"/>
  <c r="DE9" i="97"/>
  <c r="DD9" i="97"/>
  <c r="DA9" i="97"/>
  <c r="CZ9" i="97"/>
  <c r="CX9" i="97"/>
  <c r="CW9" i="97"/>
  <c r="CS9" i="97"/>
  <c r="CR9" i="97"/>
  <c r="CP9" i="97"/>
  <c r="DJ8" i="97"/>
  <c r="DE8" i="97"/>
  <c r="DD8" i="97"/>
  <c r="DA8" i="97"/>
  <c r="CZ8" i="97"/>
  <c r="CX8" i="97"/>
  <c r="CW8" i="97"/>
  <c r="CS8" i="97"/>
  <c r="CP8" i="97"/>
  <c r="DJ7" i="97"/>
  <c r="DE7" i="97"/>
  <c r="DD7" i="97"/>
  <c r="DA7" i="97"/>
  <c r="CZ7" i="97"/>
  <c r="CX7" i="97"/>
  <c r="CW7" i="97"/>
  <c r="CS7" i="97"/>
  <c r="CP7" i="97"/>
  <c r="DJ6" i="97"/>
  <c r="DE6" i="97"/>
  <c r="DD6" i="97"/>
  <c r="DA6" i="97"/>
  <c r="CZ6" i="97"/>
  <c r="CX6" i="97"/>
  <c r="CW6" i="97"/>
  <c r="CS6" i="97"/>
  <c r="CP6" i="97"/>
  <c r="DJ5" i="97"/>
  <c r="DE5" i="97"/>
  <c r="DD5" i="97"/>
  <c r="DA5" i="97"/>
  <c r="CZ5" i="97"/>
  <c r="CX5" i="97"/>
  <c r="CW5" i="97"/>
  <c r="CS5" i="97"/>
  <c r="CP5" i="97"/>
  <c r="C130" i="88"/>
  <c r="DE46" i="88"/>
  <c r="DD46" i="88"/>
  <c r="DA46" i="88"/>
  <c r="CZ46" i="88"/>
  <c r="DE45" i="88"/>
  <c r="DD45" i="88"/>
  <c r="DA45" i="88"/>
  <c r="CZ45" i="88"/>
  <c r="CX45" i="88"/>
  <c r="CW45" i="88"/>
  <c r="CS45" i="88"/>
  <c r="Z45" i="88"/>
  <c r="CR45" i="88"/>
  <c r="CP45" i="88"/>
  <c r="DE65" i="88"/>
  <c r="DD65" i="88"/>
  <c r="DA65" i="88"/>
  <c r="CZ65" i="88"/>
  <c r="CX65" i="88"/>
  <c r="CW65" i="88"/>
  <c r="CS65" i="88"/>
  <c r="Z65" i="88"/>
  <c r="CR65" i="88" s="1"/>
  <c r="CP65" i="88"/>
  <c r="C65" i="88"/>
  <c r="DE64" i="88"/>
  <c r="DD64" i="88"/>
  <c r="DA64" i="88"/>
  <c r="CZ64" i="88"/>
  <c r="CX64" i="88"/>
  <c r="CW64" i="88"/>
  <c r="CS64" i="88"/>
  <c r="Z64" i="88"/>
  <c r="CR64" i="88" s="1"/>
  <c r="CP64" i="88"/>
  <c r="C64" i="88"/>
  <c r="D144" i="88"/>
  <c r="E144" i="88"/>
  <c r="O144" i="88" s="1"/>
  <c r="F144" i="88"/>
  <c r="I144" i="88"/>
  <c r="K144" i="88"/>
  <c r="L144" i="88"/>
  <c r="M144" i="88"/>
  <c r="N144" i="88"/>
  <c r="J144" i="88"/>
  <c r="H144" i="88"/>
  <c r="G144" i="88"/>
  <c r="Z5" i="88"/>
  <c r="C5" i="88" s="1"/>
  <c r="Z6" i="88"/>
  <c r="C6" i="88" s="1"/>
  <c r="Z7" i="88"/>
  <c r="C7" i="88"/>
  <c r="Z8" i="88"/>
  <c r="C8" i="88" s="1"/>
  <c r="CR8" i="88"/>
  <c r="Z9" i="88"/>
  <c r="C9" i="88"/>
  <c r="Z10" i="88"/>
  <c r="C10" i="88"/>
  <c r="Z11" i="88"/>
  <c r="C11" i="88" s="1"/>
  <c r="CR11" i="88"/>
  <c r="Z12" i="88"/>
  <c r="Z13" i="88"/>
  <c r="C13" i="88"/>
  <c r="Z14" i="88"/>
  <c r="C14" i="88"/>
  <c r="Z15" i="88"/>
  <c r="CR15" i="88" s="1"/>
  <c r="C15" i="88"/>
  <c r="Z16" i="88"/>
  <c r="Z17" i="88"/>
  <c r="CR17" i="88" s="1"/>
  <c r="C17" i="88"/>
  <c r="Z18" i="88"/>
  <c r="C18" i="88"/>
  <c r="Z19" i="88"/>
  <c r="C19" i="88" s="1"/>
  <c r="CR19" i="88"/>
  <c r="Z20" i="88"/>
  <c r="CR20" i="88"/>
  <c r="C20" i="88"/>
  <c r="Z21" i="88"/>
  <c r="C21" i="88" s="1"/>
  <c r="Z22" i="88"/>
  <c r="C22" i="88" s="1"/>
  <c r="Z23" i="88"/>
  <c r="C23" i="88" s="1"/>
  <c r="Z24" i="88"/>
  <c r="CR24" i="88" s="1"/>
  <c r="C24" i="88"/>
  <c r="Z25" i="88"/>
  <c r="C25" i="88" s="1"/>
  <c r="Z26" i="88"/>
  <c r="C26" i="88"/>
  <c r="Z27" i="88"/>
  <c r="CR27" i="88"/>
  <c r="Z28" i="88"/>
  <c r="CR28" i="88"/>
  <c r="C28" i="88"/>
  <c r="Z29" i="88"/>
  <c r="C29" i="88"/>
  <c r="Z30" i="88"/>
  <c r="C30" i="88" s="1"/>
  <c r="Z31" i="88"/>
  <c r="C31" i="88" s="1"/>
  <c r="Z32" i="88"/>
  <c r="CR32" i="88"/>
  <c r="C32" i="88"/>
  <c r="Z33" i="88"/>
  <c r="C33" i="88"/>
  <c r="Z34" i="88"/>
  <c r="C34" i="88"/>
  <c r="Z35" i="88"/>
  <c r="C35" i="88" s="1"/>
  <c r="Z36" i="88"/>
  <c r="C36" i="88" s="1"/>
  <c r="CR36" i="88"/>
  <c r="Z37" i="88"/>
  <c r="Z38" i="88"/>
  <c r="CR38" i="88" s="1"/>
  <c r="Z39" i="88"/>
  <c r="CR39" i="88" s="1"/>
  <c r="Z40" i="88"/>
  <c r="C40" i="88" s="1"/>
  <c r="Z41" i="88"/>
  <c r="C41" i="88" s="1"/>
  <c r="Z42" i="88"/>
  <c r="CR42" i="88" s="1"/>
  <c r="C42" i="88"/>
  <c r="Z43" i="88"/>
  <c r="C43" i="88" s="1"/>
  <c r="Z44" i="88"/>
  <c r="CR44" i="88"/>
  <c r="C44" i="88"/>
  <c r="Z46" i="88"/>
  <c r="C46" i="88"/>
  <c r="Z47" i="88"/>
  <c r="CR47" i="88" s="1"/>
  <c r="C47" i="88"/>
  <c r="Z48" i="88"/>
  <c r="C48" i="88" s="1"/>
  <c r="Z49" i="88"/>
  <c r="C49" i="88" s="1"/>
  <c r="CR49" i="88"/>
  <c r="Z50" i="88"/>
  <c r="C50" i="88"/>
  <c r="Z51" i="88"/>
  <c r="C51" i="88" s="1"/>
  <c r="CR51" i="88"/>
  <c r="Z52" i="88"/>
  <c r="CR52" i="88" s="1"/>
  <c r="Z53" i="88"/>
  <c r="C53" i="88"/>
  <c r="Z54" i="88"/>
  <c r="C54" i="88"/>
  <c r="Z55" i="88"/>
  <c r="C55" i="88"/>
  <c r="Z56" i="88"/>
  <c r="Z57" i="88"/>
  <c r="C57" i="88" s="1"/>
  <c r="Z58" i="88"/>
  <c r="C58" i="88"/>
  <c r="Z59" i="88"/>
  <c r="CR59" i="88"/>
  <c r="Z60" i="88"/>
  <c r="CR60" i="88"/>
  <c r="Z61" i="88"/>
  <c r="C61" i="88" s="1"/>
  <c r="Z62" i="88"/>
  <c r="CR62" i="88" s="1"/>
  <c r="C62" i="88"/>
  <c r="Z63" i="88"/>
  <c r="C63" i="88" s="1"/>
  <c r="Z66" i="88"/>
  <c r="C66" i="88"/>
  <c r="Z67" i="88"/>
  <c r="CR67" i="88" s="1"/>
  <c r="C67" i="88"/>
  <c r="Z68" i="88"/>
  <c r="C68" i="88"/>
  <c r="Z69" i="88"/>
  <c r="CR69" i="88" s="1"/>
  <c r="Z70" i="88"/>
  <c r="CR70" i="88"/>
  <c r="Z71" i="88"/>
  <c r="C71" i="88"/>
  <c r="Z72" i="88"/>
  <c r="CR72" i="88" s="1"/>
  <c r="Z73" i="88"/>
  <c r="C73" i="88" s="1"/>
  <c r="Z74" i="88"/>
  <c r="CR74" i="88" s="1"/>
  <c r="Z75" i="88"/>
  <c r="CR75" i="88"/>
  <c r="C75" i="88"/>
  <c r="Z76" i="88"/>
  <c r="C76" i="88" s="1"/>
  <c r="Z77" i="88"/>
  <c r="CR77" i="88"/>
  <c r="Z78" i="88"/>
  <c r="CR78" i="88" s="1"/>
  <c r="Z79" i="88"/>
  <c r="C79" i="88"/>
  <c r="Z80" i="88"/>
  <c r="CR80" i="88" s="1"/>
  <c r="C80" i="88"/>
  <c r="Z81" i="88"/>
  <c r="C81" i="88"/>
  <c r="Z82" i="88"/>
  <c r="C82" i="88" s="1"/>
  <c r="Z83" i="88"/>
  <c r="CR83" i="88"/>
  <c r="C83" i="88"/>
  <c r="Z84" i="88"/>
  <c r="C84" i="88" s="1"/>
  <c r="Z85" i="88"/>
  <c r="CR85" i="88" s="1"/>
  <c r="Z86" i="88"/>
  <c r="CR86" i="88"/>
  <c r="Z87" i="88"/>
  <c r="C87" i="88"/>
  <c r="Z88" i="88"/>
  <c r="C88" i="88" s="1"/>
  <c r="Z89" i="88"/>
  <c r="CR89" i="88" s="1"/>
  <c r="C89" i="88"/>
  <c r="Z90" i="88"/>
  <c r="C90" i="88"/>
  <c r="Z91" i="88"/>
  <c r="CR91" i="88" s="1"/>
  <c r="C91" i="88"/>
  <c r="Z92" i="88"/>
  <c r="C92" i="88"/>
  <c r="Z93" i="88"/>
  <c r="CR93" i="88" s="1"/>
  <c r="Z94" i="88"/>
  <c r="CR94" i="88"/>
  <c r="Z95" i="88"/>
  <c r="C95" i="88" s="1"/>
  <c r="Z96" i="88"/>
  <c r="C96" i="88"/>
  <c r="Z97" i="88"/>
  <c r="C97" i="88" s="1"/>
  <c r="Z98" i="88"/>
  <c r="CR98" i="88" s="1"/>
  <c r="Z99" i="88"/>
  <c r="C99" i="88" s="1"/>
  <c r="CR99" i="88"/>
  <c r="Z100" i="88"/>
  <c r="CR100" i="88" s="1"/>
  <c r="C100" i="88"/>
  <c r="Z101" i="88"/>
  <c r="C101" i="88"/>
  <c r="Z102" i="88"/>
  <c r="C102" i="88" s="1"/>
  <c r="Z103" i="88"/>
  <c r="C103" i="88" s="1"/>
  <c r="Z104" i="88"/>
  <c r="C104" i="88" s="1"/>
  <c r="Z105" i="88"/>
  <c r="C105" i="88"/>
  <c r="Z106" i="88"/>
  <c r="CR106" i="88" s="1"/>
  <c r="C106" i="88"/>
  <c r="Z107" i="88"/>
  <c r="CR107" i="88" s="1"/>
  <c r="C107" i="88"/>
  <c r="Z108" i="88"/>
  <c r="C108" i="88" s="1"/>
  <c r="Z109" i="88"/>
  <c r="C109" i="88"/>
  <c r="Z110" i="88"/>
  <c r="CR110" i="88"/>
  <c r="Z111" i="88"/>
  <c r="CR111" i="88"/>
  <c r="C111" i="88"/>
  <c r="Z112" i="88"/>
  <c r="C112" i="88"/>
  <c r="Z113" i="88"/>
  <c r="CR113" i="88" s="1"/>
  <c r="C113" i="88"/>
  <c r="Z114" i="88"/>
  <c r="C114" i="88" s="1"/>
  <c r="Z115" i="88"/>
  <c r="C115" i="88" s="1"/>
  <c r="Z116" i="88"/>
  <c r="C116" i="88"/>
  <c r="Z117" i="88"/>
  <c r="C117" i="88"/>
  <c r="Z118" i="88"/>
  <c r="CR118" i="88"/>
  <c r="Z119" i="88"/>
  <c r="CR119" i="88" s="1"/>
  <c r="Z120" i="88"/>
  <c r="CR120" i="88" s="1"/>
  <c r="C120" i="88"/>
  <c r="Z121" i="88"/>
  <c r="C121" i="88" s="1"/>
  <c r="Z122" i="88"/>
  <c r="C122" i="88"/>
  <c r="Z123" i="88"/>
  <c r="CR123" i="88"/>
  <c r="C123" i="88"/>
  <c r="Z124" i="88"/>
  <c r="C124" i="88"/>
  <c r="Z125" i="88"/>
  <c r="C125" i="88"/>
  <c r="Z126" i="88"/>
  <c r="CR126" i="88" s="1"/>
  <c r="Z127" i="88"/>
  <c r="C127" i="88" s="1"/>
  <c r="CR127" i="88"/>
  <c r="Z128" i="88"/>
  <c r="C128" i="88" s="1"/>
  <c r="C129" i="88"/>
  <c r="C131" i="88"/>
  <c r="C132" i="88"/>
  <c r="C133" i="88"/>
  <c r="C134" i="88"/>
  <c r="C135" i="88"/>
  <c r="C136" i="88"/>
  <c r="C137" i="88"/>
  <c r="C138" i="88"/>
  <c r="C139" i="88"/>
  <c r="C140" i="88"/>
  <c r="C141" i="88"/>
  <c r="B144" i="88"/>
  <c r="A144" i="88"/>
  <c r="D143" i="88"/>
  <c r="E143" i="88"/>
  <c r="F143" i="88"/>
  <c r="I143" i="88"/>
  <c r="K143" i="88"/>
  <c r="O143" i="88" s="1"/>
  <c r="L143" i="88"/>
  <c r="M143" i="88"/>
  <c r="N143" i="88"/>
  <c r="J143" i="88"/>
  <c r="H143" i="88"/>
  <c r="G143" i="88"/>
  <c r="B143" i="88"/>
  <c r="A143" i="88"/>
  <c r="T142" i="88"/>
  <c r="DE128" i="88"/>
  <c r="DD128" i="88"/>
  <c r="DA128" i="88"/>
  <c r="CZ128" i="88"/>
  <c r="CX128" i="88"/>
  <c r="CW128" i="88"/>
  <c r="CS128" i="88"/>
  <c r="CR128" i="88"/>
  <c r="CP128" i="88"/>
  <c r="DE127" i="88"/>
  <c r="DD127" i="88"/>
  <c r="DA127" i="88"/>
  <c r="CZ127" i="88"/>
  <c r="CX127" i="88"/>
  <c r="CW127" i="88"/>
  <c r="CS127" i="88"/>
  <c r="CP127" i="88"/>
  <c r="DE126" i="88"/>
  <c r="DD126" i="88"/>
  <c r="DA126" i="88"/>
  <c r="CZ126" i="88"/>
  <c r="CX126" i="88"/>
  <c r="CW126" i="88"/>
  <c r="CS126" i="88"/>
  <c r="CP126" i="88"/>
  <c r="DE125" i="88"/>
  <c r="DD125" i="88"/>
  <c r="DA125" i="88"/>
  <c r="CZ125" i="88"/>
  <c r="CX125" i="88"/>
  <c r="CW125" i="88"/>
  <c r="CS125" i="88"/>
  <c r="CP125" i="88"/>
  <c r="DE124" i="88"/>
  <c r="DD124" i="88"/>
  <c r="DA124" i="88"/>
  <c r="CZ124" i="88"/>
  <c r="CX124" i="88"/>
  <c r="CW124" i="88"/>
  <c r="CS124" i="88"/>
  <c r="CR124" i="88"/>
  <c r="CP124" i="88"/>
  <c r="DE123" i="88"/>
  <c r="DD123" i="88"/>
  <c r="DA123" i="88"/>
  <c r="CZ123" i="88"/>
  <c r="CX123" i="88"/>
  <c r="CW123" i="88"/>
  <c r="CS123" i="88"/>
  <c r="CP123" i="88"/>
  <c r="DE122" i="88"/>
  <c r="DD122" i="88"/>
  <c r="DA122" i="88"/>
  <c r="CZ122" i="88"/>
  <c r="CX122" i="88"/>
  <c r="CW122" i="88"/>
  <c r="CS122" i="88"/>
  <c r="CP122" i="88"/>
  <c r="DE121" i="88"/>
  <c r="DD121" i="88"/>
  <c r="DA121" i="88"/>
  <c r="CZ121" i="88"/>
  <c r="CX121" i="88"/>
  <c r="CW121" i="88"/>
  <c r="CS121" i="88"/>
  <c r="CP121" i="88"/>
  <c r="DE120" i="88"/>
  <c r="DD120" i="88"/>
  <c r="DA120" i="88"/>
  <c r="CZ120" i="88"/>
  <c r="CX120" i="88"/>
  <c r="CW120" i="88"/>
  <c r="CS120" i="88"/>
  <c r="CP120" i="88"/>
  <c r="DE119" i="88"/>
  <c r="DD119" i="88"/>
  <c r="DA119" i="88"/>
  <c r="CZ119" i="88"/>
  <c r="CX119" i="88"/>
  <c r="CW119" i="88"/>
  <c r="CS119" i="88"/>
  <c r="CP119" i="88"/>
  <c r="DE118" i="88"/>
  <c r="DD118" i="88"/>
  <c r="DA118" i="88"/>
  <c r="CZ118" i="88"/>
  <c r="CX118" i="88"/>
  <c r="CW118" i="88"/>
  <c r="CS118" i="88"/>
  <c r="CP118" i="88"/>
  <c r="DE117" i="88"/>
  <c r="DD117" i="88"/>
  <c r="DA117" i="88"/>
  <c r="CZ117" i="88"/>
  <c r="CX117" i="88"/>
  <c r="CW117" i="88"/>
  <c r="CS117" i="88"/>
  <c r="CP117" i="88"/>
  <c r="DE116" i="88"/>
  <c r="DD116" i="88"/>
  <c r="DA116" i="88"/>
  <c r="CZ116" i="88"/>
  <c r="CX116" i="88"/>
  <c r="CW116" i="88"/>
  <c r="CS116" i="88"/>
  <c r="CR116" i="88"/>
  <c r="CP116" i="88"/>
  <c r="DE115" i="88"/>
  <c r="DD115" i="88"/>
  <c r="DA115" i="88"/>
  <c r="CZ115" i="88"/>
  <c r="CX115" i="88"/>
  <c r="CW115" i="88"/>
  <c r="CS115" i="88"/>
  <c r="CP115" i="88"/>
  <c r="DE114" i="88"/>
  <c r="DD114" i="88"/>
  <c r="DA114" i="88"/>
  <c r="CZ114" i="88"/>
  <c r="CX114" i="88"/>
  <c r="CW114" i="88"/>
  <c r="CS114" i="88"/>
  <c r="CP114" i="88"/>
  <c r="DE113" i="88"/>
  <c r="DD113" i="88"/>
  <c r="DA113" i="88"/>
  <c r="CZ113" i="88"/>
  <c r="CX113" i="88"/>
  <c r="CW113" i="88"/>
  <c r="CS113" i="88"/>
  <c r="CP113" i="88"/>
  <c r="DE112" i="88"/>
  <c r="DD112" i="88"/>
  <c r="DA112" i="88"/>
  <c r="CZ112" i="88"/>
  <c r="CX112" i="88"/>
  <c r="CW112" i="88"/>
  <c r="CS112" i="88"/>
  <c r="CR112" i="88"/>
  <c r="CP112" i="88"/>
  <c r="DE111" i="88"/>
  <c r="DD111" i="88"/>
  <c r="DA111" i="88"/>
  <c r="CZ111" i="88"/>
  <c r="CX111" i="88"/>
  <c r="CW111" i="88"/>
  <c r="CS111" i="88"/>
  <c r="CP111" i="88"/>
  <c r="DE110" i="88"/>
  <c r="DD110" i="88"/>
  <c r="DA110" i="88"/>
  <c r="CZ110" i="88"/>
  <c r="CX110" i="88"/>
  <c r="CW110" i="88"/>
  <c r="CS110" i="88"/>
  <c r="CP110" i="88"/>
  <c r="DE109" i="88"/>
  <c r="DD109" i="88"/>
  <c r="DA109" i="88"/>
  <c r="CZ109" i="88"/>
  <c r="CX109" i="88"/>
  <c r="CW109" i="88"/>
  <c r="CS109" i="88"/>
  <c r="CP109" i="88"/>
  <c r="DE108" i="88"/>
  <c r="DD108" i="88"/>
  <c r="DA108" i="88"/>
  <c r="CZ108" i="88"/>
  <c r="CX108" i="88"/>
  <c r="CW108" i="88"/>
  <c r="CS108" i="88"/>
  <c r="CR108" i="88"/>
  <c r="CP108" i="88"/>
  <c r="DE107" i="88"/>
  <c r="DD107" i="88"/>
  <c r="DA107" i="88"/>
  <c r="CZ107" i="88"/>
  <c r="CX107" i="88"/>
  <c r="CW107" i="88"/>
  <c r="CS107" i="88"/>
  <c r="CP107" i="88"/>
  <c r="DE106" i="88"/>
  <c r="DD106" i="88"/>
  <c r="DA106" i="88"/>
  <c r="CZ106" i="88"/>
  <c r="CX106" i="88"/>
  <c r="CW106" i="88"/>
  <c r="CS106" i="88"/>
  <c r="CP106" i="88"/>
  <c r="DE105" i="88"/>
  <c r="DD105" i="88"/>
  <c r="DA105" i="88"/>
  <c r="CZ105" i="88"/>
  <c r="CX105" i="88"/>
  <c r="CW105" i="88"/>
  <c r="CS105" i="88"/>
  <c r="CR105" i="88"/>
  <c r="CP105" i="88"/>
  <c r="DE104" i="88"/>
  <c r="DD104" i="88"/>
  <c r="DA104" i="88"/>
  <c r="CZ104" i="88"/>
  <c r="CX104" i="88"/>
  <c r="CW104" i="88"/>
  <c r="CS104" i="88"/>
  <c r="CR104" i="88"/>
  <c r="CP104" i="88"/>
  <c r="DE103" i="88"/>
  <c r="DD103" i="88"/>
  <c r="CX103" i="88"/>
  <c r="CW103" i="88"/>
  <c r="CS103" i="88"/>
  <c r="CR103" i="88"/>
  <c r="CP103" i="88"/>
  <c r="DE102" i="88"/>
  <c r="DD102" i="88"/>
  <c r="CX102" i="88"/>
  <c r="CW102" i="88"/>
  <c r="CS102" i="88"/>
  <c r="CP102" i="88"/>
  <c r="DE101" i="88"/>
  <c r="DD101" i="88"/>
  <c r="CX101" i="88"/>
  <c r="CW101" i="88"/>
  <c r="CS101" i="88"/>
  <c r="CP101" i="88"/>
  <c r="DE100" i="88"/>
  <c r="DD100" i="88"/>
  <c r="CX100" i="88"/>
  <c r="CW100" i="88"/>
  <c r="CS100" i="88"/>
  <c r="CP100" i="88"/>
  <c r="DE99" i="88"/>
  <c r="DD99" i="88"/>
  <c r="CX99" i="88"/>
  <c r="CW99" i="88"/>
  <c r="CS99" i="88"/>
  <c r="CP99" i="88"/>
  <c r="DE98" i="88"/>
  <c r="DD98" i="88"/>
  <c r="DA98" i="88"/>
  <c r="CZ98" i="88"/>
  <c r="CX98" i="88"/>
  <c r="CW98" i="88"/>
  <c r="CS98" i="88"/>
  <c r="CP98" i="88"/>
  <c r="DE97" i="88"/>
  <c r="DD97" i="88"/>
  <c r="DA97" i="88"/>
  <c r="CZ97" i="88"/>
  <c r="CX97" i="88"/>
  <c r="CW97" i="88"/>
  <c r="CS97" i="88"/>
  <c r="CP97" i="88"/>
  <c r="DE96" i="88"/>
  <c r="DD96" i="88"/>
  <c r="DA96" i="88"/>
  <c r="CZ96" i="88"/>
  <c r="CX96" i="88"/>
  <c r="CW96" i="88"/>
  <c r="CS96" i="88"/>
  <c r="CR96" i="88"/>
  <c r="CP96" i="88"/>
  <c r="DE95" i="88"/>
  <c r="DD95" i="88"/>
  <c r="DA95" i="88"/>
  <c r="CZ95" i="88"/>
  <c r="CX95" i="88"/>
  <c r="CW95" i="88"/>
  <c r="CS95" i="88"/>
  <c r="CP95" i="88"/>
  <c r="DE94" i="88"/>
  <c r="DD94" i="88"/>
  <c r="DA94" i="88"/>
  <c r="CZ94" i="88"/>
  <c r="CX94" i="88"/>
  <c r="CW94" i="88"/>
  <c r="CS94" i="88"/>
  <c r="CP94" i="88"/>
  <c r="DE93" i="88"/>
  <c r="DD93" i="88"/>
  <c r="DA93" i="88"/>
  <c r="CZ93" i="88"/>
  <c r="CX93" i="88"/>
  <c r="CW93" i="88"/>
  <c r="CS93" i="88"/>
  <c r="CP93" i="88"/>
  <c r="DE92" i="88"/>
  <c r="DD92" i="88"/>
  <c r="DA92" i="88"/>
  <c r="CZ92" i="88"/>
  <c r="CX92" i="88"/>
  <c r="CW92" i="88"/>
  <c r="CS92" i="88"/>
  <c r="CR92" i="88"/>
  <c r="CP92" i="88"/>
  <c r="DE91" i="88"/>
  <c r="DD91" i="88"/>
  <c r="DA91" i="88"/>
  <c r="CZ91" i="88"/>
  <c r="CX91" i="88"/>
  <c r="CW91" i="88"/>
  <c r="CS91" i="88"/>
  <c r="CP91" i="88"/>
  <c r="DE90" i="88"/>
  <c r="DD90" i="88"/>
  <c r="DA90" i="88"/>
  <c r="CZ90" i="88"/>
  <c r="CX90" i="88"/>
  <c r="CW90" i="88"/>
  <c r="CS90" i="88"/>
  <c r="CR90" i="88"/>
  <c r="CP90" i="88"/>
  <c r="DE89" i="88"/>
  <c r="DD89" i="88"/>
  <c r="DA89" i="88"/>
  <c r="CZ89" i="88"/>
  <c r="CX89" i="88"/>
  <c r="CW89" i="88"/>
  <c r="CS89" i="88"/>
  <c r="CP89" i="88"/>
  <c r="DE88" i="88"/>
  <c r="DD88" i="88"/>
  <c r="DA88" i="88"/>
  <c r="CZ88" i="88"/>
  <c r="CX88" i="88"/>
  <c r="CW88" i="88"/>
  <c r="CS88" i="88"/>
  <c r="CP88" i="88"/>
  <c r="DE87" i="88"/>
  <c r="DD87" i="88"/>
  <c r="DA87" i="88"/>
  <c r="CZ87" i="88"/>
  <c r="CX87" i="88"/>
  <c r="CW87" i="88"/>
  <c r="CS87" i="88"/>
  <c r="CR87" i="88"/>
  <c r="CP87" i="88"/>
  <c r="DE86" i="88"/>
  <c r="DD86" i="88"/>
  <c r="DA86" i="88"/>
  <c r="CZ86" i="88"/>
  <c r="CX86" i="88"/>
  <c r="CW86" i="88"/>
  <c r="CS86" i="88"/>
  <c r="CP86" i="88"/>
  <c r="DE85" i="88"/>
  <c r="DD85" i="88"/>
  <c r="DA85" i="88"/>
  <c r="CZ85" i="88"/>
  <c r="CX85" i="88"/>
  <c r="CW85" i="88"/>
  <c r="CS85" i="88"/>
  <c r="CP85" i="88"/>
  <c r="DE84" i="88"/>
  <c r="DD84" i="88"/>
  <c r="DA84" i="88"/>
  <c r="CZ84" i="88"/>
  <c r="CX84" i="88"/>
  <c r="CW84" i="88"/>
  <c r="CS84" i="88"/>
  <c r="CP84" i="88"/>
  <c r="DE83" i="88"/>
  <c r="DD83" i="88"/>
  <c r="DA83" i="88"/>
  <c r="CZ83" i="88"/>
  <c r="CX83" i="88"/>
  <c r="CW83" i="88"/>
  <c r="CS83" i="88"/>
  <c r="CP83" i="88"/>
  <c r="DE82" i="88"/>
  <c r="DD82" i="88"/>
  <c r="DA82" i="88"/>
  <c r="CZ82" i="88"/>
  <c r="CX82" i="88"/>
  <c r="CW82" i="88"/>
  <c r="CS82" i="88"/>
  <c r="CR82" i="88"/>
  <c r="CP82" i="88"/>
  <c r="DE81" i="88"/>
  <c r="DD81" i="88"/>
  <c r="DA81" i="88"/>
  <c r="CZ81" i="88"/>
  <c r="CX81" i="88"/>
  <c r="CW81" i="88"/>
  <c r="CS81" i="88"/>
  <c r="CP81" i="88"/>
  <c r="DE80" i="88"/>
  <c r="DD80" i="88"/>
  <c r="DA80" i="88"/>
  <c r="CZ80" i="88"/>
  <c r="CX80" i="88"/>
  <c r="CW80" i="88"/>
  <c r="CS80" i="88"/>
  <c r="CP80" i="88"/>
  <c r="DE79" i="88"/>
  <c r="DD79" i="88"/>
  <c r="DA79" i="88"/>
  <c r="CZ79" i="88"/>
  <c r="CX79" i="88"/>
  <c r="CW79" i="88"/>
  <c r="CS79" i="88"/>
  <c r="CR79" i="88"/>
  <c r="CP79" i="88"/>
  <c r="DE78" i="88"/>
  <c r="DD78" i="88"/>
  <c r="DA78" i="88"/>
  <c r="CZ78" i="88"/>
  <c r="CX78" i="88"/>
  <c r="CW78" i="88"/>
  <c r="CS78" i="88"/>
  <c r="CP78" i="88"/>
  <c r="DE77" i="88"/>
  <c r="DD77" i="88"/>
  <c r="DA77" i="88"/>
  <c r="CZ77" i="88"/>
  <c r="CX77" i="88"/>
  <c r="CW77" i="88"/>
  <c r="CS77" i="88"/>
  <c r="CP77" i="88"/>
  <c r="DE76" i="88"/>
  <c r="DD76" i="88"/>
  <c r="DA76" i="88"/>
  <c r="CZ76" i="88"/>
  <c r="CX76" i="88"/>
  <c r="CW76" i="88"/>
  <c r="CS76" i="88"/>
  <c r="CP76" i="88"/>
  <c r="DE75" i="88"/>
  <c r="DD75" i="88"/>
  <c r="DA75" i="88"/>
  <c r="CZ75" i="88"/>
  <c r="CX75" i="88"/>
  <c r="CW75" i="88"/>
  <c r="CS75" i="88"/>
  <c r="CP75" i="88"/>
  <c r="DE74" i="88"/>
  <c r="DD74" i="88"/>
  <c r="DA74" i="88"/>
  <c r="CZ74" i="88"/>
  <c r="CX74" i="88"/>
  <c r="CW74" i="88"/>
  <c r="CS74" i="88"/>
  <c r="CP74" i="88"/>
  <c r="DE73" i="88"/>
  <c r="DD73" i="88"/>
  <c r="DA73" i="88"/>
  <c r="CZ73" i="88"/>
  <c r="CX73" i="88"/>
  <c r="CW73" i="88"/>
  <c r="CS73" i="88"/>
  <c r="CP73" i="88"/>
  <c r="DE72" i="88"/>
  <c r="DD72" i="88"/>
  <c r="DA72" i="88"/>
  <c r="CZ72" i="88"/>
  <c r="CX72" i="88"/>
  <c r="CW72" i="88"/>
  <c r="CS72" i="88"/>
  <c r="CP72" i="88"/>
  <c r="DE71" i="88"/>
  <c r="DD71" i="88"/>
  <c r="DA71" i="88"/>
  <c r="CZ71" i="88"/>
  <c r="CX71" i="88"/>
  <c r="CW71" i="88"/>
  <c r="CS71" i="88"/>
  <c r="CR71" i="88"/>
  <c r="CP71" i="88"/>
  <c r="DE70" i="88"/>
  <c r="DD70" i="88"/>
  <c r="DA70" i="88"/>
  <c r="CZ70" i="88"/>
  <c r="CX70" i="88"/>
  <c r="CW70" i="88"/>
  <c r="CS70" i="88"/>
  <c r="CP70" i="88"/>
  <c r="DE69" i="88"/>
  <c r="DD69" i="88"/>
  <c r="DA69" i="88"/>
  <c r="CZ69" i="88"/>
  <c r="CX69" i="88"/>
  <c r="CW69" i="88"/>
  <c r="CS69" i="88"/>
  <c r="CP69" i="88"/>
  <c r="DE68" i="88"/>
  <c r="DD68" i="88"/>
  <c r="DA68" i="88"/>
  <c r="CZ68" i="88"/>
  <c r="CX68" i="88"/>
  <c r="CW68" i="88"/>
  <c r="CS68" i="88"/>
  <c r="CR68" i="88"/>
  <c r="CP68" i="88"/>
  <c r="DE67" i="88"/>
  <c r="DD67" i="88"/>
  <c r="DA67" i="88"/>
  <c r="CZ67" i="88"/>
  <c r="CX67" i="88"/>
  <c r="CW67" i="88"/>
  <c r="CS67" i="88"/>
  <c r="CP67" i="88"/>
  <c r="DE66" i="88"/>
  <c r="DD66" i="88"/>
  <c r="DA66" i="88"/>
  <c r="CZ66" i="88"/>
  <c r="CX66" i="88"/>
  <c r="CW66" i="88"/>
  <c r="CS66" i="88"/>
  <c r="CR66" i="88"/>
  <c r="CP66" i="88"/>
  <c r="DE63" i="88"/>
  <c r="DD63" i="88"/>
  <c r="DA63" i="88"/>
  <c r="CZ63" i="88"/>
  <c r="CX63" i="88"/>
  <c r="CW63" i="88"/>
  <c r="CS63" i="88"/>
  <c r="CP63" i="88"/>
  <c r="DE62" i="88"/>
  <c r="DD62" i="88"/>
  <c r="DA62" i="88"/>
  <c r="CZ62" i="88"/>
  <c r="CX62" i="88"/>
  <c r="CW62" i="88"/>
  <c r="CS62" i="88"/>
  <c r="CP62" i="88"/>
  <c r="DE61" i="88"/>
  <c r="DD61" i="88"/>
  <c r="DA61" i="88"/>
  <c r="CZ61" i="88"/>
  <c r="CX61" i="88"/>
  <c r="CW61" i="88"/>
  <c r="CS61" i="88"/>
  <c r="CP61" i="88"/>
  <c r="DE60" i="88"/>
  <c r="DD60" i="88"/>
  <c r="DA60" i="88"/>
  <c r="CZ60" i="88"/>
  <c r="CX60" i="88"/>
  <c r="CW60" i="88"/>
  <c r="CS60" i="88"/>
  <c r="CP60" i="88"/>
  <c r="DE59" i="88"/>
  <c r="DD59" i="88"/>
  <c r="DA59" i="88"/>
  <c r="CZ59" i="88"/>
  <c r="CX59" i="88"/>
  <c r="CW59" i="88"/>
  <c r="CS59" i="88"/>
  <c r="CP59" i="88"/>
  <c r="DE58" i="88"/>
  <c r="DD58" i="88"/>
  <c r="DA58" i="88"/>
  <c r="CZ58" i="88"/>
  <c r="CX58" i="88"/>
  <c r="CW58" i="88"/>
  <c r="CS58" i="88"/>
  <c r="CR58" i="88"/>
  <c r="CP58" i="88"/>
  <c r="DE57" i="88"/>
  <c r="DD57" i="88"/>
  <c r="DA57" i="88"/>
  <c r="CZ57" i="88"/>
  <c r="CX57" i="88"/>
  <c r="CW57" i="88"/>
  <c r="CS57" i="88"/>
  <c r="CP57" i="88"/>
  <c r="DE56" i="88"/>
  <c r="DD56" i="88"/>
  <c r="DA56" i="88"/>
  <c r="CZ56" i="88"/>
  <c r="CX56" i="88"/>
  <c r="CW56" i="88"/>
  <c r="CS56" i="88"/>
  <c r="CP56" i="88"/>
  <c r="DE55" i="88"/>
  <c r="DD55" i="88"/>
  <c r="DA55" i="88"/>
  <c r="CZ55" i="88"/>
  <c r="CX55" i="88"/>
  <c r="CW55" i="88"/>
  <c r="CS55" i="88"/>
  <c r="CP55" i="88"/>
  <c r="DE54" i="88"/>
  <c r="DD54" i="88"/>
  <c r="DA54" i="88"/>
  <c r="CZ54" i="88"/>
  <c r="CX54" i="88"/>
  <c r="CW54" i="88"/>
  <c r="CS54" i="88"/>
  <c r="CR54" i="88"/>
  <c r="CP54" i="88"/>
  <c r="DE53" i="88"/>
  <c r="DD53" i="88"/>
  <c r="DA53" i="88"/>
  <c r="CZ53" i="88"/>
  <c r="CX53" i="88"/>
  <c r="CW53" i="88"/>
  <c r="CS53" i="88"/>
  <c r="CR53" i="88"/>
  <c r="CP53" i="88"/>
  <c r="DE52" i="88"/>
  <c r="DD52" i="88"/>
  <c r="DA52" i="88"/>
  <c r="CZ52" i="88"/>
  <c r="CX52" i="88"/>
  <c r="CW52" i="88"/>
  <c r="CS52" i="88"/>
  <c r="CP52" i="88"/>
  <c r="DE51" i="88"/>
  <c r="DD51" i="88"/>
  <c r="DA51" i="88"/>
  <c r="CZ51" i="88"/>
  <c r="CX51" i="88"/>
  <c r="CW51" i="88"/>
  <c r="CS51" i="88"/>
  <c r="CP51" i="88"/>
  <c r="DE50" i="88"/>
  <c r="DD50" i="88"/>
  <c r="DA50" i="88"/>
  <c r="CZ50" i="88"/>
  <c r="CX50" i="88"/>
  <c r="CW50" i="88"/>
  <c r="CS50" i="88"/>
  <c r="CR50" i="88"/>
  <c r="CP50" i="88"/>
  <c r="DE49" i="88"/>
  <c r="DD49" i="88"/>
  <c r="DA49" i="88"/>
  <c r="CZ49" i="88"/>
  <c r="CX49" i="88"/>
  <c r="CW49" i="88"/>
  <c r="CS49" i="88"/>
  <c r="CP49" i="88"/>
  <c r="DE48" i="88"/>
  <c r="DD48" i="88"/>
  <c r="DA48" i="88"/>
  <c r="CZ48" i="88"/>
  <c r="CX48" i="88"/>
  <c r="CW48" i="88"/>
  <c r="CS48" i="88"/>
  <c r="CR48" i="88"/>
  <c r="CP48" i="88"/>
  <c r="DE47" i="88"/>
  <c r="DD47" i="88"/>
  <c r="DA47" i="88"/>
  <c r="CZ47" i="88"/>
  <c r="CX47" i="88"/>
  <c r="CW47" i="88"/>
  <c r="CS47" i="88"/>
  <c r="CP47" i="88"/>
  <c r="CX46" i="88"/>
  <c r="CW46" i="88"/>
  <c r="CS46" i="88"/>
  <c r="CR46" i="88"/>
  <c r="CP46" i="88"/>
  <c r="DE44" i="88"/>
  <c r="DD44" i="88"/>
  <c r="DA44" i="88"/>
  <c r="CZ44" i="88"/>
  <c r="CX44" i="88"/>
  <c r="CW44" i="88"/>
  <c r="CS44" i="88"/>
  <c r="CP44" i="88"/>
  <c r="DE43" i="88"/>
  <c r="DD43" i="88"/>
  <c r="DA43" i="88"/>
  <c r="CZ43" i="88"/>
  <c r="CX43" i="88"/>
  <c r="CW43" i="88"/>
  <c r="CS43" i="88"/>
  <c r="CP43" i="88"/>
  <c r="DE42" i="88"/>
  <c r="DD42" i="88"/>
  <c r="DA42" i="88"/>
  <c r="CZ42" i="88"/>
  <c r="CX42" i="88"/>
  <c r="CW42" i="88"/>
  <c r="CS42" i="88"/>
  <c r="CP42" i="88"/>
  <c r="DE41" i="88"/>
  <c r="DD41" i="88"/>
  <c r="DA41" i="88"/>
  <c r="CZ41" i="88"/>
  <c r="CX41" i="88"/>
  <c r="CW41" i="88"/>
  <c r="CS41" i="88"/>
  <c r="CR41" i="88"/>
  <c r="CP41" i="88"/>
  <c r="DE40" i="88"/>
  <c r="DD40" i="88"/>
  <c r="DA40" i="88"/>
  <c r="CZ40" i="88"/>
  <c r="CX40" i="88"/>
  <c r="CW40" i="88"/>
  <c r="CS40" i="88"/>
  <c r="CR40" i="88"/>
  <c r="CP40" i="88"/>
  <c r="DE39" i="88"/>
  <c r="DD39" i="88"/>
  <c r="DA39" i="88"/>
  <c r="CZ39" i="88"/>
  <c r="CX39" i="88"/>
  <c r="CW39" i="88"/>
  <c r="CS39" i="88"/>
  <c r="CP39" i="88"/>
  <c r="DE38" i="88"/>
  <c r="DD38" i="88"/>
  <c r="DA38" i="88"/>
  <c r="CZ38" i="88"/>
  <c r="CX38" i="88"/>
  <c r="CW38" i="88"/>
  <c r="CS38" i="88"/>
  <c r="CP38" i="88"/>
  <c r="DE37" i="88"/>
  <c r="DD37" i="88"/>
  <c r="DA37" i="88"/>
  <c r="CZ37" i="88"/>
  <c r="CX37" i="88"/>
  <c r="CW37" i="88"/>
  <c r="CS37" i="88"/>
  <c r="CP37" i="88"/>
  <c r="DE36" i="88"/>
  <c r="DD36" i="88"/>
  <c r="DA36" i="88"/>
  <c r="CZ36" i="88"/>
  <c r="CX36" i="88"/>
  <c r="CW36" i="88"/>
  <c r="CS36" i="88"/>
  <c r="CP36" i="88"/>
  <c r="DE35" i="88"/>
  <c r="DD35" i="88"/>
  <c r="DA35" i="88"/>
  <c r="CZ35" i="88"/>
  <c r="CX35" i="88"/>
  <c r="CW35" i="88"/>
  <c r="CS35" i="88"/>
  <c r="CR35" i="88"/>
  <c r="CP35" i="88"/>
  <c r="DE34" i="88"/>
  <c r="DD34" i="88"/>
  <c r="DA34" i="88"/>
  <c r="CZ34" i="88"/>
  <c r="CX34" i="88"/>
  <c r="CW34" i="88"/>
  <c r="CS34" i="88"/>
  <c r="CP34" i="88"/>
  <c r="DE33" i="88"/>
  <c r="DD33" i="88"/>
  <c r="DA33" i="88"/>
  <c r="CZ33" i="88"/>
  <c r="CX33" i="88"/>
  <c r="CW33" i="88"/>
  <c r="CS33" i="88"/>
  <c r="CR33" i="88"/>
  <c r="CP33" i="88"/>
  <c r="DE32" i="88"/>
  <c r="DD32" i="88"/>
  <c r="CX32" i="88"/>
  <c r="CW32" i="88"/>
  <c r="CS32" i="88"/>
  <c r="CP32" i="88"/>
  <c r="DE31" i="88"/>
  <c r="DD31" i="88"/>
  <c r="DA31" i="88"/>
  <c r="CZ31" i="88"/>
  <c r="CX31" i="88"/>
  <c r="CW31" i="88"/>
  <c r="CS31" i="88"/>
  <c r="CP31" i="88"/>
  <c r="DE30" i="88"/>
  <c r="DD30" i="88"/>
  <c r="DA30" i="88"/>
  <c r="CZ30" i="88"/>
  <c r="CX30" i="88"/>
  <c r="CW30" i="88"/>
  <c r="CS30" i="88"/>
  <c r="CR30" i="88"/>
  <c r="CP30" i="88"/>
  <c r="DE29" i="88"/>
  <c r="DD29" i="88"/>
  <c r="DA29" i="88"/>
  <c r="CZ29" i="88"/>
  <c r="CX29" i="88"/>
  <c r="CW29" i="88"/>
  <c r="CS29" i="88"/>
  <c r="CR29" i="88"/>
  <c r="CP29" i="88"/>
  <c r="DE28" i="88"/>
  <c r="DD28" i="88"/>
  <c r="DA28" i="88"/>
  <c r="CZ28" i="88"/>
  <c r="CX28" i="88"/>
  <c r="CW28" i="88"/>
  <c r="CS28" i="88"/>
  <c r="CP28" i="88"/>
  <c r="DE27" i="88"/>
  <c r="DD27" i="88"/>
  <c r="DA27" i="88"/>
  <c r="CZ27" i="88"/>
  <c r="CX27" i="88"/>
  <c r="CW27" i="88"/>
  <c r="CS27" i="88"/>
  <c r="CP27" i="88"/>
  <c r="DE26" i="88"/>
  <c r="DD26" i="88"/>
  <c r="DA26" i="88"/>
  <c r="CZ26" i="88"/>
  <c r="CX26" i="88"/>
  <c r="CW26" i="88"/>
  <c r="CS26" i="88"/>
  <c r="CP26" i="88"/>
  <c r="DE25" i="88"/>
  <c r="DD25" i="88"/>
  <c r="DA25" i="88"/>
  <c r="CZ25" i="88"/>
  <c r="CX25" i="88"/>
  <c r="CW25" i="88"/>
  <c r="CS25" i="88"/>
  <c r="CP25" i="88"/>
  <c r="DE24" i="88"/>
  <c r="DD24" i="88"/>
  <c r="DA24" i="88"/>
  <c r="CZ24" i="88"/>
  <c r="CX24" i="88"/>
  <c r="CW24" i="88"/>
  <c r="CS24" i="88"/>
  <c r="CP24" i="88"/>
  <c r="DE23" i="88"/>
  <c r="DD23" i="88"/>
  <c r="DA23" i="88"/>
  <c r="CZ23" i="88"/>
  <c r="CX23" i="88"/>
  <c r="CW23" i="88"/>
  <c r="CS23" i="88"/>
  <c r="CR23" i="88"/>
  <c r="CP23" i="88"/>
  <c r="DE22" i="88"/>
  <c r="DD22" i="88"/>
  <c r="DA22" i="88"/>
  <c r="CZ22" i="88"/>
  <c r="CX22" i="88"/>
  <c r="CW22" i="88"/>
  <c r="CS22" i="88"/>
  <c r="CP22" i="88"/>
  <c r="DE21" i="88"/>
  <c r="DD21" i="88"/>
  <c r="DA21" i="88"/>
  <c r="CZ21" i="88"/>
  <c r="CX21" i="88"/>
  <c r="CW21" i="88"/>
  <c r="CS21" i="88"/>
  <c r="CR21" i="88"/>
  <c r="CP21" i="88"/>
  <c r="DE20" i="88"/>
  <c r="DD20" i="88"/>
  <c r="DA20" i="88"/>
  <c r="CZ20" i="88"/>
  <c r="CX20" i="88"/>
  <c r="CW20" i="88"/>
  <c r="CS20" i="88"/>
  <c r="CP20" i="88"/>
  <c r="DE19" i="88"/>
  <c r="DD19" i="88"/>
  <c r="DA19" i="88"/>
  <c r="CZ19" i="88"/>
  <c r="CX19" i="88"/>
  <c r="CW19" i="88"/>
  <c r="CS19" i="88"/>
  <c r="CP19" i="88"/>
  <c r="DE18" i="88"/>
  <c r="DD18" i="88"/>
  <c r="DA18" i="88"/>
  <c r="CZ18" i="88"/>
  <c r="CX18" i="88"/>
  <c r="CW18" i="88"/>
  <c r="CS18" i="88"/>
  <c r="CP18" i="88"/>
  <c r="DE17" i="88"/>
  <c r="DD17" i="88"/>
  <c r="DA17" i="88"/>
  <c r="CZ17" i="88"/>
  <c r="CX17" i="88"/>
  <c r="CW17" i="88"/>
  <c r="CS17" i="88"/>
  <c r="CP17" i="88"/>
  <c r="DE16" i="88"/>
  <c r="DD16" i="88"/>
  <c r="DA16" i="88"/>
  <c r="CZ16" i="88"/>
  <c r="CX16" i="88"/>
  <c r="CW16" i="88"/>
  <c r="CS16" i="88"/>
  <c r="CP16" i="88"/>
  <c r="DE15" i="88"/>
  <c r="DD15" i="88"/>
  <c r="DA15" i="88"/>
  <c r="CZ15" i="88"/>
  <c r="CX15" i="88"/>
  <c r="CW15" i="88"/>
  <c r="CS15" i="88"/>
  <c r="CP15" i="88"/>
  <c r="DE14" i="88"/>
  <c r="DD14" i="88"/>
  <c r="DA14" i="88"/>
  <c r="CZ14" i="88"/>
  <c r="CX14" i="88"/>
  <c r="CW14" i="88"/>
  <c r="CS14" i="88"/>
  <c r="CR14" i="88"/>
  <c r="CP14" i="88"/>
  <c r="DE13" i="88"/>
  <c r="DD13" i="88"/>
  <c r="DA13" i="88"/>
  <c r="CZ13" i="88"/>
  <c r="CX13" i="88"/>
  <c r="CW13" i="88"/>
  <c r="CS13" i="88"/>
  <c r="CR13" i="88"/>
  <c r="CP13" i="88"/>
  <c r="DE12" i="88"/>
  <c r="DD12" i="88"/>
  <c r="DA12" i="88"/>
  <c r="CZ12" i="88"/>
  <c r="CX12" i="88"/>
  <c r="CW12" i="88"/>
  <c r="CS12" i="88"/>
  <c r="CP12" i="88"/>
  <c r="DE11" i="88"/>
  <c r="DD11" i="88"/>
  <c r="DA11" i="88"/>
  <c r="CZ11" i="88"/>
  <c r="CS11" i="88"/>
  <c r="CP11" i="88"/>
  <c r="CS10" i="88"/>
  <c r="CP10" i="88"/>
  <c r="DE9" i="88"/>
  <c r="DD9" i="88"/>
  <c r="DA9" i="88"/>
  <c r="CZ9" i="88"/>
  <c r="CX9" i="88"/>
  <c r="CW9" i="88"/>
  <c r="CS9" i="88"/>
  <c r="CR9" i="88"/>
  <c r="CP9" i="88"/>
  <c r="DE8" i="88"/>
  <c r="DD8" i="88"/>
  <c r="DA8" i="88"/>
  <c r="CZ8" i="88"/>
  <c r="CX8" i="88"/>
  <c r="CW8" i="88"/>
  <c r="CS8" i="88"/>
  <c r="CP8" i="88"/>
  <c r="DE7" i="88"/>
  <c r="DD7" i="88"/>
  <c r="DA7" i="88"/>
  <c r="CZ7" i="88"/>
  <c r="CX7" i="88"/>
  <c r="CW7" i="88"/>
  <c r="CS7" i="88"/>
  <c r="CR7" i="88"/>
  <c r="CP7" i="88"/>
  <c r="DE6" i="88"/>
  <c r="DD6" i="88"/>
  <c r="DA6" i="88"/>
  <c r="CZ6" i="88"/>
  <c r="CX6" i="88"/>
  <c r="CW6" i="88"/>
  <c r="CS6" i="88"/>
  <c r="CR6" i="88"/>
  <c r="CP6" i="88"/>
  <c r="DE5" i="88"/>
  <c r="DD5" i="88"/>
  <c r="DA5" i="88"/>
  <c r="CZ5" i="88"/>
  <c r="CX5" i="88"/>
  <c r="CW5" i="88"/>
  <c r="CS5" i="88"/>
  <c r="CP5" i="88"/>
  <c r="BX25" i="82"/>
  <c r="BW25" i="82"/>
  <c r="BT25" i="82"/>
  <c r="BS25" i="82"/>
  <c r="Z25" i="82"/>
  <c r="C25" i="82"/>
  <c r="Z5" i="82"/>
  <c r="C5" i="82" s="1"/>
  <c r="BS5" i="82"/>
  <c r="BT5" i="82"/>
  <c r="BW5" i="82"/>
  <c r="BX5" i="82"/>
  <c r="Z6" i="82"/>
  <c r="C6" i="82"/>
  <c r="BS6" i="82"/>
  <c r="BT6" i="82"/>
  <c r="BW6" i="82"/>
  <c r="BX6" i="82"/>
  <c r="Z7" i="82"/>
  <c r="C7" i="82"/>
  <c r="BS7" i="82"/>
  <c r="BT7" i="82"/>
  <c r="BW7" i="82"/>
  <c r="BX7" i="82"/>
  <c r="Z8" i="82"/>
  <c r="C8" i="82"/>
  <c r="BS8" i="82"/>
  <c r="BT8" i="82"/>
  <c r="BW8" i="82"/>
  <c r="BX8" i="82"/>
  <c r="Z9" i="82"/>
  <c r="C9" i="82" s="1"/>
  <c r="BS9" i="82"/>
  <c r="BT9" i="82"/>
  <c r="BW9" i="82"/>
  <c r="BX9" i="82"/>
  <c r="Z10" i="82"/>
  <c r="C10" i="82"/>
  <c r="Z11" i="82"/>
  <c r="C11" i="82" s="1"/>
  <c r="BS11" i="82"/>
  <c r="BT11" i="82"/>
  <c r="BW11" i="82"/>
  <c r="BX11" i="82"/>
  <c r="Z12" i="82"/>
  <c r="C12" i="82"/>
  <c r="BS12" i="82"/>
  <c r="BT12" i="82"/>
  <c r="BW12" i="82"/>
  <c r="BX12" i="82"/>
  <c r="Z13" i="82"/>
  <c r="C13" i="82"/>
  <c r="BS13" i="82"/>
  <c r="BT13" i="82"/>
  <c r="BW13" i="82"/>
  <c r="BX13" i="82"/>
  <c r="Z14" i="82"/>
  <c r="C14" i="82" s="1"/>
  <c r="BS14" i="82"/>
  <c r="BT14" i="82"/>
  <c r="BW14" i="82"/>
  <c r="BX14" i="82"/>
  <c r="Z15" i="82"/>
  <c r="C15" i="82" s="1"/>
  <c r="BS15" i="82"/>
  <c r="BT15" i="82"/>
  <c r="BW15" i="82"/>
  <c r="BX15" i="82"/>
  <c r="Z16" i="82"/>
  <c r="C16" i="82" s="1"/>
  <c r="BS16" i="82"/>
  <c r="BT16" i="82"/>
  <c r="BW16" i="82"/>
  <c r="BX16" i="82"/>
  <c r="Z17" i="82"/>
  <c r="C17" i="82"/>
  <c r="BS17" i="82"/>
  <c r="BT17" i="82"/>
  <c r="BW17" i="82"/>
  <c r="BX17" i="82"/>
  <c r="Z18" i="82"/>
  <c r="C18" i="82"/>
  <c r="BS18" i="82"/>
  <c r="BT18" i="82"/>
  <c r="BW18" i="82"/>
  <c r="BX18" i="82"/>
  <c r="Z19" i="82"/>
  <c r="C19" i="82" s="1"/>
  <c r="BS19" i="82"/>
  <c r="BT19" i="82"/>
  <c r="BW19" i="82"/>
  <c r="BX19" i="82"/>
  <c r="Z20" i="82"/>
  <c r="C20" i="82"/>
  <c r="BS20" i="82"/>
  <c r="BT20" i="82"/>
  <c r="BW20" i="82"/>
  <c r="BX20" i="82"/>
  <c r="Z21" i="82"/>
  <c r="C21" i="82" s="1"/>
  <c r="BS21" i="82"/>
  <c r="BT21" i="82"/>
  <c r="BW21" i="82"/>
  <c r="BX21" i="82"/>
  <c r="Z22" i="82"/>
  <c r="C22" i="82"/>
  <c r="BS22" i="82"/>
  <c r="BT22" i="82"/>
  <c r="BW22" i="82"/>
  <c r="BX22" i="82"/>
  <c r="Z23" i="82"/>
  <c r="C23" i="82" s="1"/>
  <c r="BS23" i="82"/>
  <c r="BT23" i="82"/>
  <c r="BW23" i="82"/>
  <c r="BX23" i="82"/>
  <c r="Z24" i="82"/>
  <c r="C24" i="82"/>
  <c r="BS24" i="82"/>
  <c r="BT24" i="82"/>
  <c r="BW24" i="82"/>
  <c r="BX24" i="82"/>
  <c r="Z27" i="82"/>
  <c r="C27" i="82"/>
  <c r="BS27" i="82"/>
  <c r="BT27" i="82"/>
  <c r="BW27" i="82"/>
  <c r="BX27" i="82"/>
  <c r="Z26" i="82"/>
  <c r="C26" i="82"/>
  <c r="BS26" i="82"/>
  <c r="BT26" i="82"/>
  <c r="BW26" i="82"/>
  <c r="BX26" i="82"/>
  <c r="Z28" i="82"/>
  <c r="C28" i="82" s="1"/>
  <c r="BS28" i="82"/>
  <c r="BT28" i="82"/>
  <c r="BW28" i="82"/>
  <c r="BX28" i="82"/>
  <c r="Z29" i="82"/>
  <c r="C29" i="82" s="1"/>
  <c r="BS29" i="82"/>
  <c r="BT29" i="82"/>
  <c r="BW29" i="82"/>
  <c r="BX29" i="82"/>
  <c r="Z30" i="82"/>
  <c r="C30" i="82"/>
  <c r="BS30" i="82"/>
  <c r="BT30" i="82"/>
  <c r="BW30" i="82"/>
  <c r="BX30" i="82"/>
  <c r="Z31" i="82"/>
  <c r="C31" i="82"/>
  <c r="BS31" i="82"/>
  <c r="BT31" i="82"/>
  <c r="BW31" i="82"/>
  <c r="BX31" i="82"/>
  <c r="Z32" i="82"/>
  <c r="C32" i="82" s="1"/>
  <c r="BS32" i="82"/>
  <c r="BT32" i="82"/>
  <c r="BW32" i="82"/>
  <c r="BX32" i="82"/>
  <c r="Z33" i="82"/>
  <c r="C33" i="82"/>
  <c r="BS33" i="82"/>
  <c r="BT33" i="82"/>
  <c r="BW33" i="82"/>
  <c r="BX33" i="82"/>
  <c r="Z34" i="82"/>
  <c r="C34" i="82"/>
  <c r="BS34" i="82"/>
  <c r="BT34" i="82"/>
  <c r="BW34" i="82"/>
  <c r="BX34" i="82"/>
  <c r="Z35" i="82"/>
  <c r="C35" i="82" s="1"/>
  <c r="BS35" i="82"/>
  <c r="BT35" i="82"/>
  <c r="BW35" i="82"/>
  <c r="BX35" i="82"/>
  <c r="Z36" i="82"/>
  <c r="C36" i="82" s="1"/>
  <c r="BS36" i="82"/>
  <c r="BT36" i="82"/>
  <c r="BW36" i="82"/>
  <c r="BX36" i="82"/>
  <c r="Z37" i="82"/>
  <c r="C37" i="82"/>
  <c r="BS37" i="82"/>
  <c r="BT37" i="82"/>
  <c r="BW37" i="82"/>
  <c r="BX37" i="82"/>
  <c r="Z38" i="82"/>
  <c r="C38" i="82"/>
  <c r="BS38" i="82"/>
  <c r="BT38" i="82"/>
  <c r="BW38" i="82"/>
  <c r="BX38" i="82"/>
  <c r="Z39" i="82"/>
  <c r="C39" i="82"/>
  <c r="BS39" i="82"/>
  <c r="BT39" i="82"/>
  <c r="BW39" i="82"/>
  <c r="BX39" i="82"/>
  <c r="Z40" i="82"/>
  <c r="C40" i="82" s="1"/>
  <c r="BS40" i="82"/>
  <c r="BT40" i="82"/>
  <c r="BW40" i="82"/>
  <c r="BX40" i="82"/>
  <c r="Z41" i="82"/>
  <c r="C41" i="82"/>
  <c r="BS41" i="82"/>
  <c r="BT41" i="82"/>
  <c r="BW41" i="82"/>
  <c r="BX41" i="82"/>
  <c r="Z42" i="82"/>
  <c r="C42" i="82" s="1"/>
  <c r="BS42" i="82"/>
  <c r="BT42" i="82"/>
  <c r="Z43" i="82"/>
  <c r="C43" i="82" s="1"/>
  <c r="BS43" i="82"/>
  <c r="BT43" i="82"/>
  <c r="BW43" i="82"/>
  <c r="BX43" i="82"/>
  <c r="Z44" i="82"/>
  <c r="C44" i="82"/>
  <c r="BS44" i="82"/>
  <c r="BT44" i="82"/>
  <c r="BW44" i="82"/>
  <c r="BX44" i="82"/>
  <c r="Z45" i="82"/>
  <c r="C45" i="82"/>
  <c r="BS45" i="82"/>
  <c r="BT45" i="82"/>
  <c r="BW45" i="82"/>
  <c r="BX45" i="82"/>
  <c r="Z46" i="82"/>
  <c r="C46" i="82" s="1"/>
  <c r="BS46" i="82"/>
  <c r="BT46" i="82"/>
  <c r="BW46" i="82"/>
  <c r="BX46" i="82"/>
  <c r="Z47" i="82"/>
  <c r="C47" i="82" s="1"/>
  <c r="BS47" i="82"/>
  <c r="BT47" i="82"/>
  <c r="BW47" i="82"/>
  <c r="BX47" i="82"/>
  <c r="Z48" i="82"/>
  <c r="C48" i="82" s="1"/>
  <c r="BS48" i="82"/>
  <c r="BT48" i="82"/>
  <c r="BW48" i="82"/>
  <c r="BX48" i="82"/>
  <c r="Z49" i="82"/>
  <c r="C49" i="82"/>
  <c r="BS49" i="82"/>
  <c r="BT49" i="82"/>
  <c r="BW49" i="82"/>
  <c r="BX49" i="82"/>
  <c r="Z50" i="82"/>
  <c r="C50" i="82"/>
  <c r="BS50" i="82"/>
  <c r="BT50" i="82"/>
  <c r="BW50" i="82"/>
  <c r="BX50" i="82"/>
  <c r="Z51" i="82"/>
  <c r="C51" i="82" s="1"/>
  <c r="BS51" i="82"/>
  <c r="BT51" i="82"/>
  <c r="BW51" i="82"/>
  <c r="BX51" i="82"/>
  <c r="Z52" i="82"/>
  <c r="C52" i="82"/>
  <c r="BS52" i="82"/>
  <c r="BT52" i="82"/>
  <c r="BW52" i="82"/>
  <c r="BX52" i="82"/>
  <c r="Z53" i="82"/>
  <c r="C53" i="82" s="1"/>
  <c r="BS53" i="82"/>
  <c r="BT53" i="82"/>
  <c r="BW53" i="82"/>
  <c r="BX53" i="82"/>
  <c r="Z54" i="82"/>
  <c r="C54" i="82"/>
  <c r="BS54" i="82"/>
  <c r="BT54" i="82"/>
  <c r="BW54" i="82"/>
  <c r="BX54" i="82"/>
  <c r="Z55" i="82"/>
  <c r="C55" i="82" s="1"/>
  <c r="BS55" i="82"/>
  <c r="BT55" i="82"/>
  <c r="BW55" i="82"/>
  <c r="BX55" i="82"/>
  <c r="Z56" i="82"/>
  <c r="C56" i="82"/>
  <c r="BS56" i="82"/>
  <c r="BT56" i="82"/>
  <c r="BW56" i="82"/>
  <c r="BX56" i="82"/>
  <c r="Z57" i="82"/>
  <c r="C57" i="82"/>
  <c r="BS57" i="82"/>
  <c r="BT57" i="82"/>
  <c r="BW57" i="82"/>
  <c r="BX57" i="82"/>
  <c r="Z58" i="82"/>
  <c r="C58" i="82"/>
  <c r="BS58" i="82"/>
  <c r="BT58" i="82"/>
  <c r="BW58" i="82"/>
  <c r="BX58" i="82"/>
  <c r="Z59" i="82"/>
  <c r="C59" i="82" s="1"/>
  <c r="BS59" i="82"/>
  <c r="BT59" i="82"/>
  <c r="BW59" i="82"/>
  <c r="BX59" i="82"/>
  <c r="Z60" i="82"/>
  <c r="C60" i="82" s="1"/>
  <c r="BS60" i="82"/>
  <c r="BT60" i="82"/>
  <c r="BW60" i="82"/>
  <c r="BX60" i="82"/>
  <c r="Z61" i="82"/>
  <c r="C61" i="82"/>
  <c r="BS61" i="82"/>
  <c r="BT61" i="82"/>
  <c r="BW61" i="82"/>
  <c r="BX61" i="82"/>
  <c r="Z62" i="82"/>
  <c r="C62" i="82"/>
  <c r="BS62" i="82"/>
  <c r="BT62" i="82"/>
  <c r="BW62" i="82"/>
  <c r="BX62" i="82"/>
  <c r="Z63" i="82"/>
  <c r="C63" i="82" s="1"/>
  <c r="BS63" i="82"/>
  <c r="BT63" i="82"/>
  <c r="BW63" i="82"/>
  <c r="BX63" i="82"/>
  <c r="Z64" i="82"/>
  <c r="C64" i="82"/>
  <c r="BS64" i="82"/>
  <c r="BT64" i="82"/>
  <c r="BW64" i="82"/>
  <c r="BX64" i="82"/>
  <c r="Z65" i="82"/>
  <c r="C65" i="82"/>
  <c r="BS65" i="82"/>
  <c r="BT65" i="82"/>
  <c r="BW65" i="82"/>
  <c r="BX65" i="82"/>
  <c r="Z66" i="82"/>
  <c r="C66" i="82" s="1"/>
  <c r="BS66" i="82"/>
  <c r="BT66" i="82"/>
  <c r="BW66" i="82"/>
  <c r="BX66" i="82"/>
  <c r="Z67" i="82"/>
  <c r="C67" i="82" s="1"/>
  <c r="BS67" i="82"/>
  <c r="BT67" i="82"/>
  <c r="BW67" i="82"/>
  <c r="BX67" i="82"/>
  <c r="Z68" i="82"/>
  <c r="C68" i="82"/>
  <c r="BS68" i="82"/>
  <c r="BT68" i="82"/>
  <c r="BW68" i="82"/>
  <c r="BX68" i="82"/>
  <c r="Z69" i="82"/>
  <c r="C69" i="82"/>
  <c r="BS69" i="82"/>
  <c r="BT69" i="82"/>
  <c r="BW69" i="82"/>
  <c r="BX69" i="82"/>
  <c r="Z70" i="82"/>
  <c r="C70" i="82"/>
  <c r="BS70" i="82"/>
  <c r="BT70" i="82"/>
  <c r="BW70" i="82"/>
  <c r="BX70" i="82"/>
  <c r="Z71" i="82"/>
  <c r="C71" i="82" s="1"/>
  <c r="BS71" i="82"/>
  <c r="BT71" i="82"/>
  <c r="BW71" i="82"/>
  <c r="BX71" i="82"/>
  <c r="Z72" i="82"/>
  <c r="C72" i="82"/>
  <c r="BS72" i="82"/>
  <c r="BT72" i="82"/>
  <c r="BW72" i="82"/>
  <c r="BX72" i="82"/>
  <c r="Z73" i="82"/>
  <c r="C73" i="82" s="1"/>
  <c r="BS73" i="82"/>
  <c r="BT73" i="82"/>
  <c r="BW73" i="82"/>
  <c r="BX73" i="82"/>
  <c r="Z74" i="82"/>
  <c r="C74" i="82"/>
  <c r="BS74" i="82"/>
  <c r="BT74" i="82"/>
  <c r="BW74" i="82"/>
  <c r="BX74" i="82"/>
  <c r="Z75" i="82"/>
  <c r="C75" i="82" s="1"/>
  <c r="BS75" i="82"/>
  <c r="BT75" i="82"/>
  <c r="BW75" i="82"/>
  <c r="BX75" i="82"/>
  <c r="Z76" i="82"/>
  <c r="C76" i="82"/>
  <c r="BS76" i="82"/>
  <c r="BT76" i="82"/>
  <c r="BW76" i="82"/>
  <c r="BX76" i="82"/>
  <c r="Z77" i="82"/>
  <c r="C77" i="82"/>
  <c r="BS77" i="82"/>
  <c r="BT77" i="82"/>
  <c r="BW77" i="82"/>
  <c r="BX77" i="82"/>
  <c r="Z78" i="82"/>
  <c r="C78" i="82" s="1"/>
  <c r="BS78" i="82"/>
  <c r="BT78" i="82"/>
  <c r="BW78" i="82"/>
  <c r="BX78" i="82"/>
  <c r="Z79" i="82"/>
  <c r="C79" i="82" s="1"/>
  <c r="BS79" i="82"/>
  <c r="BT79" i="82"/>
  <c r="BW79" i="82"/>
  <c r="BX79" i="82"/>
  <c r="Z80" i="82"/>
  <c r="C80" i="82" s="1"/>
  <c r="BS80" i="82"/>
  <c r="BT80" i="82"/>
  <c r="BW80" i="82"/>
  <c r="BX80" i="82"/>
  <c r="Z81" i="82"/>
  <c r="C81" i="82"/>
  <c r="BS81" i="82"/>
  <c r="BT81" i="82"/>
  <c r="BW81" i="82"/>
  <c r="BX81" i="82"/>
  <c r="Z82" i="82"/>
  <c r="C82" i="82"/>
  <c r="BS82" i="82"/>
  <c r="BT82" i="82"/>
  <c r="BW82" i="82"/>
  <c r="BX82" i="82"/>
  <c r="Z83" i="82"/>
  <c r="C83" i="82" s="1"/>
  <c r="BS83" i="82"/>
  <c r="BT83" i="82"/>
  <c r="BW83" i="82"/>
  <c r="BX83" i="82"/>
  <c r="Z84" i="82"/>
  <c r="C84" i="82"/>
  <c r="BS84" i="82"/>
  <c r="BT84" i="82"/>
  <c r="BW84" i="82"/>
  <c r="BX84" i="82"/>
  <c r="Z85" i="82"/>
  <c r="C85" i="82" s="1"/>
  <c r="BS85" i="82"/>
  <c r="BT85" i="82"/>
  <c r="BW85" i="82"/>
  <c r="BX85" i="82"/>
  <c r="Z86" i="82"/>
  <c r="C86" i="82"/>
  <c r="BS86" i="82"/>
  <c r="BT86" i="82"/>
  <c r="BW86" i="82"/>
  <c r="BX86" i="82"/>
  <c r="Z87" i="82"/>
  <c r="C87" i="82"/>
  <c r="BS87" i="82"/>
  <c r="BT87" i="82"/>
  <c r="BW87" i="82"/>
  <c r="BX87" i="82"/>
  <c r="Z88" i="82"/>
  <c r="C88" i="82"/>
  <c r="BS88" i="82"/>
  <c r="BT88" i="82"/>
  <c r="BW88" i="82"/>
  <c r="BX88" i="82"/>
  <c r="Z89" i="82"/>
  <c r="C89" i="82" s="1"/>
  <c r="BS89" i="82"/>
  <c r="BT89" i="82"/>
  <c r="BW89" i="82"/>
  <c r="BX89" i="82"/>
  <c r="Z90" i="82"/>
  <c r="C90" i="82"/>
  <c r="BS90" i="82"/>
  <c r="BT90" i="82"/>
  <c r="BW90" i="82"/>
  <c r="BX90" i="82"/>
  <c r="Z91" i="82"/>
  <c r="C91" i="82"/>
  <c r="BS91" i="82"/>
  <c r="BT91" i="82"/>
  <c r="BW91" i="82"/>
  <c r="BX91" i="82"/>
  <c r="Z92" i="82"/>
  <c r="C92" i="82"/>
  <c r="BS92" i="82"/>
  <c r="BT92" i="82"/>
  <c r="BW92" i="82"/>
  <c r="BX92" i="82"/>
  <c r="Z93" i="82"/>
  <c r="C93" i="82" s="1"/>
  <c r="BS93" i="82"/>
  <c r="BT93" i="82"/>
  <c r="BW93" i="82"/>
  <c r="BX93" i="82"/>
  <c r="Z94" i="82"/>
  <c r="C94" i="82"/>
  <c r="BS94" i="82"/>
  <c r="BT94" i="82"/>
  <c r="BW94" i="82"/>
  <c r="BX94" i="82"/>
  <c r="Z95" i="82"/>
  <c r="C95" i="82"/>
  <c r="BS95" i="82"/>
  <c r="BT95" i="82"/>
  <c r="BW95" i="82"/>
  <c r="BX95" i="82"/>
  <c r="Z96" i="82"/>
  <c r="C96" i="82"/>
  <c r="BS96" i="82"/>
  <c r="BT96" i="82"/>
  <c r="BW96" i="82"/>
  <c r="BX96" i="82"/>
  <c r="Z97" i="82"/>
  <c r="C97" i="82" s="1"/>
  <c r="BS97" i="82"/>
  <c r="BT97" i="82"/>
  <c r="BW97" i="82"/>
  <c r="BX97" i="82"/>
  <c r="Z98" i="82"/>
  <c r="C98" i="82"/>
  <c r="BS98" i="82"/>
  <c r="BT98" i="82"/>
  <c r="BW98" i="82"/>
  <c r="BX98" i="82"/>
  <c r="Z99" i="82"/>
  <c r="C99" i="82"/>
  <c r="BS99" i="82"/>
  <c r="BT99" i="82"/>
  <c r="BW99" i="82"/>
  <c r="BX99" i="82"/>
  <c r="Z100" i="82"/>
  <c r="C100" i="82"/>
  <c r="BS100" i="82"/>
  <c r="BT100" i="82"/>
  <c r="BW100" i="82"/>
  <c r="BX100" i="82"/>
  <c r="Z101" i="82"/>
  <c r="C101" i="82" s="1"/>
  <c r="BS101" i="82"/>
  <c r="BT101" i="82"/>
  <c r="BW101" i="82"/>
  <c r="BX101" i="82"/>
  <c r="Z102" i="82"/>
  <c r="C102" i="82"/>
  <c r="BS102" i="82"/>
  <c r="BT102" i="82"/>
  <c r="BW102" i="82"/>
  <c r="BX102" i="82"/>
  <c r="Z103" i="82"/>
  <c r="C103" i="82"/>
  <c r="BS103" i="82"/>
  <c r="BT103" i="82"/>
  <c r="BW103" i="82"/>
  <c r="BX103" i="82"/>
  <c r="Z104" i="82"/>
  <c r="C104" i="82"/>
  <c r="BS104" i="82"/>
  <c r="BT104" i="82"/>
  <c r="BW104" i="82"/>
  <c r="BX104" i="82"/>
  <c r="Z105" i="82"/>
  <c r="C105" i="82" s="1"/>
  <c r="BS105" i="82"/>
  <c r="BT105" i="82"/>
  <c r="BW105" i="82"/>
  <c r="BX105" i="82"/>
  <c r="Z106" i="82"/>
  <c r="C106" i="82"/>
  <c r="BS106" i="82"/>
  <c r="BT106" i="82"/>
  <c r="BW106" i="82"/>
  <c r="BX106" i="82"/>
  <c r="Z107" i="82"/>
  <c r="C107" i="82"/>
  <c r="BS107" i="82"/>
  <c r="BT107" i="82"/>
  <c r="BW107" i="82"/>
  <c r="BX107" i="82"/>
  <c r="Z108" i="82"/>
  <c r="C108" i="82"/>
  <c r="BS108" i="82"/>
  <c r="BT108" i="82"/>
  <c r="BW108" i="82"/>
  <c r="BX108" i="82"/>
  <c r="Z109" i="82"/>
  <c r="C109" i="82" s="1"/>
  <c r="BS109" i="82"/>
  <c r="BT109" i="82"/>
  <c r="BW109" i="82"/>
  <c r="BX109" i="82"/>
  <c r="Z110" i="82"/>
  <c r="C110" i="82"/>
  <c r="BS110" i="82"/>
  <c r="BT110" i="82"/>
  <c r="BW110" i="82"/>
  <c r="BX110" i="82"/>
  <c r="Z111" i="82"/>
  <c r="C111" i="82"/>
  <c r="BS111" i="82"/>
  <c r="BT111" i="82"/>
  <c r="BW111" i="82"/>
  <c r="BX111" i="82"/>
  <c r="Z112" i="82"/>
  <c r="C112" i="82"/>
  <c r="BS112" i="82"/>
  <c r="BT112" i="82"/>
  <c r="BW112" i="82"/>
  <c r="BX112" i="82"/>
  <c r="Z113" i="82"/>
  <c r="C113" i="82" s="1"/>
  <c r="BS113" i="82"/>
  <c r="BT113" i="82"/>
  <c r="BW113" i="82"/>
  <c r="BX113" i="82"/>
  <c r="Z114" i="82"/>
  <c r="C114" i="82"/>
  <c r="BS114" i="82"/>
  <c r="BT114" i="82"/>
  <c r="BW114" i="82"/>
  <c r="BX114" i="82"/>
  <c r="Z115" i="82"/>
  <c r="C115" i="82"/>
  <c r="BS115" i="82"/>
  <c r="BT115" i="82"/>
  <c r="BW115" i="82"/>
  <c r="BX115" i="82"/>
  <c r="Z116" i="82"/>
  <c r="C116" i="82"/>
  <c r="BS116" i="82"/>
  <c r="BT116" i="82"/>
  <c r="BW116" i="82"/>
  <c r="BX116" i="82"/>
  <c r="Z117" i="82"/>
  <c r="C117" i="82" s="1"/>
  <c r="BS117" i="82"/>
  <c r="BT117" i="82"/>
  <c r="BW117" i="82"/>
  <c r="BX117" i="82"/>
  <c r="Z118" i="82"/>
  <c r="C118" i="82"/>
  <c r="BS118" i="82"/>
  <c r="BT118" i="82"/>
  <c r="BW118" i="82"/>
  <c r="BX118" i="82"/>
  <c r="Z119" i="82"/>
  <c r="C119" i="82"/>
  <c r="BS119" i="82"/>
  <c r="BT119" i="82"/>
  <c r="BW119" i="82"/>
  <c r="BX119" i="82"/>
  <c r="Z120" i="82"/>
  <c r="C120" i="82"/>
  <c r="BS120" i="82"/>
  <c r="BT120" i="82"/>
  <c r="BW120" i="82"/>
  <c r="BX120" i="82"/>
  <c r="Z121" i="82"/>
  <c r="C121" i="82" s="1"/>
  <c r="BS121" i="82"/>
  <c r="BT121" i="82"/>
  <c r="BW121" i="82"/>
  <c r="BX121" i="82"/>
  <c r="Z122" i="82"/>
  <c r="C122" i="82"/>
  <c r="BS122" i="82"/>
  <c r="BT122" i="82"/>
  <c r="BW122" i="82"/>
  <c r="BX122" i="82"/>
  <c r="Z123" i="82"/>
  <c r="C123" i="82"/>
  <c r="BS123" i="82"/>
  <c r="BT123" i="82"/>
  <c r="BW123" i="82"/>
  <c r="BX123" i="82"/>
  <c r="Z124" i="82"/>
  <c r="C124" i="82"/>
  <c r="BS124" i="82"/>
  <c r="BT124" i="82"/>
  <c r="BW124" i="82"/>
  <c r="BX124" i="82"/>
  <c r="Z125" i="82"/>
  <c r="C125" i="82" s="1"/>
  <c r="BS125" i="82"/>
  <c r="BT125" i="82"/>
  <c r="BW125" i="82"/>
  <c r="BX125" i="82"/>
  <c r="Z126" i="82"/>
  <c r="C126" i="82"/>
  <c r="BS126" i="82"/>
  <c r="BT126" i="82"/>
  <c r="BW126" i="82"/>
  <c r="BX126" i="82"/>
  <c r="C127" i="82"/>
  <c r="C128" i="82"/>
  <c r="C129" i="82"/>
  <c r="C130" i="82"/>
  <c r="C131" i="82"/>
  <c r="C132" i="82"/>
  <c r="C133" i="82"/>
  <c r="C134" i="82"/>
  <c r="C135" i="82"/>
  <c r="C136" i="82"/>
  <c r="C137" i="82"/>
  <c r="C138" i="82"/>
  <c r="T139" i="82"/>
  <c r="A140" i="82"/>
  <c r="B140" i="82"/>
  <c r="D140" i="82"/>
  <c r="E140" i="82"/>
  <c r="F140" i="82"/>
  <c r="O140" i="82" s="1"/>
  <c r="G140" i="82"/>
  <c r="H140" i="82"/>
  <c r="I140" i="82"/>
  <c r="J140" i="82"/>
  <c r="K140" i="82"/>
  <c r="L140" i="82"/>
  <c r="M140" i="82"/>
  <c r="N140" i="82"/>
  <c r="A141" i="82"/>
  <c r="B141" i="82"/>
  <c r="D141" i="82"/>
  <c r="E141" i="82"/>
  <c r="O141" i="82" s="1"/>
  <c r="F141" i="82"/>
  <c r="G141" i="82"/>
  <c r="H141" i="82"/>
  <c r="I141" i="82"/>
  <c r="J141" i="82"/>
  <c r="K141" i="82"/>
  <c r="L141" i="82"/>
  <c r="M141" i="82"/>
  <c r="N141" i="82"/>
  <c r="Z99" i="73"/>
  <c r="C99" i="73"/>
  <c r="Z98" i="73"/>
  <c r="C98" i="73"/>
  <c r="C127" i="73"/>
  <c r="Z5" i="73"/>
  <c r="C5" i="73"/>
  <c r="Z6" i="73"/>
  <c r="C6" i="73"/>
  <c r="Z7" i="73"/>
  <c r="C7" i="73"/>
  <c r="Z8" i="73"/>
  <c r="C8" i="73" s="1"/>
  <c r="Z9" i="73"/>
  <c r="C9" i="73"/>
  <c r="Z10" i="73"/>
  <c r="C10" i="73"/>
  <c r="Z11" i="73"/>
  <c r="C11" i="73"/>
  <c r="Z12" i="73"/>
  <c r="C12" i="73" s="1"/>
  <c r="Z13" i="73"/>
  <c r="C13" i="73"/>
  <c r="Z14" i="73"/>
  <c r="C14" i="73"/>
  <c r="Z15" i="73"/>
  <c r="C15" i="73"/>
  <c r="Z16" i="73"/>
  <c r="C16" i="73" s="1"/>
  <c r="Z17" i="73"/>
  <c r="C17" i="73"/>
  <c r="Z18" i="73"/>
  <c r="C18" i="73"/>
  <c r="Z19" i="73"/>
  <c r="C19" i="73"/>
  <c r="Z20" i="73"/>
  <c r="C20" i="73" s="1"/>
  <c r="Z21" i="73"/>
  <c r="C21" i="73"/>
  <c r="Z22" i="73"/>
  <c r="C22" i="73"/>
  <c r="Z23" i="73"/>
  <c r="C23" i="73"/>
  <c r="Z24" i="73"/>
  <c r="C24" i="73" s="1"/>
  <c r="Z25" i="73"/>
  <c r="C25" i="73"/>
  <c r="Z26" i="73"/>
  <c r="C26" i="73"/>
  <c r="Z27" i="73"/>
  <c r="C27" i="73"/>
  <c r="Z28" i="73"/>
  <c r="C28" i="73" s="1"/>
  <c r="Z29" i="73"/>
  <c r="C29" i="73"/>
  <c r="Z30" i="73"/>
  <c r="C30" i="73"/>
  <c r="Z31" i="73"/>
  <c r="C31" i="73"/>
  <c r="Z32" i="73"/>
  <c r="C32" i="73" s="1"/>
  <c r="Z33" i="73"/>
  <c r="C33" i="73"/>
  <c r="Z34" i="73"/>
  <c r="C34" i="73"/>
  <c r="Z35" i="73"/>
  <c r="C35" i="73"/>
  <c r="Z36" i="73"/>
  <c r="C36" i="73" s="1"/>
  <c r="Z37" i="73"/>
  <c r="C37" i="73"/>
  <c r="Z38" i="73"/>
  <c r="C38" i="73"/>
  <c r="Z39" i="73"/>
  <c r="C39" i="73"/>
  <c r="Z40" i="73"/>
  <c r="C40" i="73" s="1"/>
  <c r="Z41" i="73"/>
  <c r="C41" i="73"/>
  <c r="Z42" i="73"/>
  <c r="C42" i="73"/>
  <c r="Z43" i="73"/>
  <c r="C43" i="73"/>
  <c r="Z44" i="73"/>
  <c r="C44" i="73" s="1"/>
  <c r="Z45" i="73"/>
  <c r="C45" i="73"/>
  <c r="Z46" i="73"/>
  <c r="C46" i="73"/>
  <c r="Z47" i="73"/>
  <c r="C47" i="73"/>
  <c r="Z48" i="73"/>
  <c r="C48" i="73" s="1"/>
  <c r="Z49" i="73"/>
  <c r="C49" i="73"/>
  <c r="Z50" i="73"/>
  <c r="C50" i="73"/>
  <c r="Z51" i="73"/>
  <c r="C51" i="73"/>
  <c r="Z52" i="73"/>
  <c r="C52" i="73" s="1"/>
  <c r="Z53" i="73"/>
  <c r="C53" i="73"/>
  <c r="Z54" i="73"/>
  <c r="C54" i="73"/>
  <c r="Z55" i="73"/>
  <c r="C55" i="73"/>
  <c r="Z56" i="73"/>
  <c r="C56" i="73" s="1"/>
  <c r="Z57" i="73"/>
  <c r="C57" i="73"/>
  <c r="Z58" i="73"/>
  <c r="C58" i="73"/>
  <c r="Z59" i="73"/>
  <c r="C59" i="73"/>
  <c r="Z60" i="73"/>
  <c r="C60" i="73" s="1"/>
  <c r="Z61" i="73"/>
  <c r="C61" i="73"/>
  <c r="Z62" i="73"/>
  <c r="C62" i="73"/>
  <c r="Z63" i="73"/>
  <c r="C63" i="73"/>
  <c r="Z64" i="73"/>
  <c r="C64" i="73" s="1"/>
  <c r="Z65" i="73"/>
  <c r="C65" i="73"/>
  <c r="Z66" i="73"/>
  <c r="C66" i="73"/>
  <c r="Z67" i="73"/>
  <c r="C67" i="73"/>
  <c r="Z68" i="73"/>
  <c r="C68" i="73" s="1"/>
  <c r="Z69" i="73"/>
  <c r="C69" i="73"/>
  <c r="Z70" i="73"/>
  <c r="C70" i="73"/>
  <c r="Z71" i="73"/>
  <c r="C71" i="73"/>
  <c r="Z72" i="73"/>
  <c r="C72" i="73" s="1"/>
  <c r="Z73" i="73"/>
  <c r="C73" i="73"/>
  <c r="Z74" i="73"/>
  <c r="C74" i="73"/>
  <c r="Z75" i="73"/>
  <c r="C75" i="73"/>
  <c r="Z76" i="73"/>
  <c r="C76" i="73" s="1"/>
  <c r="Z77" i="73"/>
  <c r="C77" i="73"/>
  <c r="Z78" i="73"/>
  <c r="C78" i="73"/>
  <c r="Z79" i="73"/>
  <c r="C79" i="73"/>
  <c r="Z80" i="73"/>
  <c r="C80" i="73" s="1"/>
  <c r="Z81" i="73"/>
  <c r="C81" i="73"/>
  <c r="Z82" i="73"/>
  <c r="C82" i="73"/>
  <c r="Z83" i="73"/>
  <c r="C83" i="73"/>
  <c r="Z84" i="73"/>
  <c r="C84" i="73" s="1"/>
  <c r="Z85" i="73"/>
  <c r="C85" i="73"/>
  <c r="Z86" i="73"/>
  <c r="C86" i="73"/>
  <c r="Z87" i="73"/>
  <c r="C87" i="73"/>
  <c r="Z88" i="73"/>
  <c r="C88" i="73" s="1"/>
  <c r="Z89" i="73"/>
  <c r="C89" i="73"/>
  <c r="Z90" i="73"/>
  <c r="C90" i="73"/>
  <c r="Z91" i="73"/>
  <c r="C91" i="73"/>
  <c r="Z92" i="73"/>
  <c r="C92" i="73" s="1"/>
  <c r="Z93" i="73"/>
  <c r="C93" i="73"/>
  <c r="Z94" i="73"/>
  <c r="C94" i="73"/>
  <c r="Z95" i="73"/>
  <c r="C95" i="73"/>
  <c r="Z96" i="73"/>
  <c r="C96" i="73" s="1"/>
  <c r="Z97" i="73"/>
  <c r="C97" i="73"/>
  <c r="Z100" i="73"/>
  <c r="C100" i="73"/>
  <c r="Z101" i="73"/>
  <c r="C101" i="73"/>
  <c r="Z102" i="73"/>
  <c r="C102" i="73" s="1"/>
  <c r="Z103" i="73"/>
  <c r="C103" i="73"/>
  <c r="Z104" i="73"/>
  <c r="C104" i="73"/>
  <c r="Z105" i="73"/>
  <c r="C105" i="73"/>
  <c r="Z106" i="73"/>
  <c r="C106" i="73" s="1"/>
  <c r="Z107" i="73"/>
  <c r="C107" i="73"/>
  <c r="Z108" i="73"/>
  <c r="C108" i="73"/>
  <c r="Z109" i="73"/>
  <c r="C109" i="73"/>
  <c r="Z110" i="73"/>
  <c r="C110" i="73" s="1"/>
  <c r="Z111" i="73"/>
  <c r="C111" i="73"/>
  <c r="Z112" i="73"/>
  <c r="C112" i="73"/>
  <c r="Z113" i="73"/>
  <c r="C113" i="73"/>
  <c r="Z114" i="73"/>
  <c r="C114" i="73" s="1"/>
  <c r="Z115" i="73"/>
  <c r="C115" i="73"/>
  <c r="Z116" i="73"/>
  <c r="C116" i="73"/>
  <c r="Z117" i="73"/>
  <c r="C117" i="73"/>
  <c r="Z118" i="73"/>
  <c r="C118" i="73" s="1"/>
  <c r="Z119" i="73"/>
  <c r="C119" i="73"/>
  <c r="Z120" i="73"/>
  <c r="C120" i="73"/>
  <c r="Z121" i="73"/>
  <c r="C121" i="73"/>
  <c r="Z122" i="73"/>
  <c r="C122" i="73" s="1"/>
  <c r="Z123" i="73"/>
  <c r="C123" i="73"/>
  <c r="Z124" i="73"/>
  <c r="C124" i="73"/>
  <c r="Z125" i="73"/>
  <c r="C125" i="73"/>
  <c r="Z126" i="73"/>
  <c r="C126" i="73" s="1"/>
  <c r="C128" i="73"/>
  <c r="C129" i="73"/>
  <c r="C130" i="73"/>
  <c r="C131" i="73"/>
  <c r="C132" i="73"/>
  <c r="C133" i="73"/>
  <c r="C134" i="73"/>
  <c r="C135" i="73"/>
  <c r="C136" i="73"/>
  <c r="C137" i="73"/>
  <c r="C138" i="73"/>
  <c r="T139" i="73"/>
  <c r="A141" i="73"/>
  <c r="B141" i="73"/>
  <c r="D141" i="73"/>
  <c r="O141" i="73" s="1"/>
  <c r="E141" i="73"/>
  <c r="F141" i="73"/>
  <c r="G141" i="73"/>
  <c r="H141" i="73"/>
  <c r="I141" i="73"/>
  <c r="J141" i="73"/>
  <c r="K141" i="73"/>
  <c r="L141" i="73"/>
  <c r="M141" i="73"/>
  <c r="N141" i="73"/>
  <c r="A142" i="73"/>
  <c r="B142" i="73"/>
  <c r="D142" i="73"/>
  <c r="E142" i="73"/>
  <c r="O142" i="73" s="1"/>
  <c r="F142" i="73"/>
  <c r="G142" i="73"/>
  <c r="H142" i="73"/>
  <c r="I142" i="73"/>
  <c r="J142" i="73"/>
  <c r="K142" i="73"/>
  <c r="L142" i="73"/>
  <c r="M142" i="73"/>
  <c r="N142" i="73"/>
  <c r="CR132" i="113"/>
  <c r="CR74" i="113"/>
  <c r="C27" i="113"/>
  <c r="CR97" i="113"/>
  <c r="C112" i="113"/>
  <c r="C116" i="113"/>
  <c r="CR119" i="113"/>
  <c r="C61" i="113"/>
  <c r="C24" i="113"/>
  <c r="C70" i="113"/>
  <c r="C65" i="113"/>
  <c r="C138" i="113"/>
  <c r="C122" i="113"/>
  <c r="CR50" i="113"/>
  <c r="C80" i="113"/>
  <c r="C102" i="113"/>
  <c r="CR20" i="113"/>
  <c r="CR10" i="113"/>
  <c r="CR131" i="113"/>
  <c r="CR139" i="113"/>
  <c r="C23" i="113"/>
  <c r="CR14" i="113"/>
  <c r="CR33" i="113"/>
  <c r="C64" i="113"/>
  <c r="C107" i="113"/>
  <c r="CR43" i="113"/>
  <c r="CR38" i="113"/>
  <c r="CR67" i="113"/>
  <c r="C16" i="113"/>
  <c r="C28" i="113"/>
  <c r="C60" i="113"/>
  <c r="C93" i="113"/>
  <c r="C104" i="113"/>
  <c r="C58" i="113"/>
  <c r="CR44" i="113"/>
  <c r="CR77" i="113"/>
  <c r="C45" i="113"/>
  <c r="C79" i="113"/>
  <c r="CR72" i="113"/>
  <c r="CR52" i="113"/>
  <c r="C57" i="113"/>
  <c r="CR71" i="113"/>
  <c r="C118" i="113"/>
  <c r="C90" i="113"/>
  <c r="CR98" i="113"/>
  <c r="C125" i="113"/>
  <c r="CR126" i="113"/>
  <c r="C19" i="113"/>
  <c r="C54" i="113"/>
  <c r="C89" i="113"/>
  <c r="C134" i="113"/>
  <c r="C82" i="113"/>
  <c r="CR31" i="113"/>
  <c r="CR32" i="113"/>
  <c r="C87" i="113"/>
  <c r="CR85" i="113"/>
  <c r="CR22" i="113"/>
  <c r="CR105" i="113"/>
  <c r="CR12" i="113"/>
  <c r="C95" i="113"/>
  <c r="CR36" i="113"/>
  <c r="C55" i="113"/>
  <c r="O153" i="113"/>
  <c r="CR49" i="113"/>
  <c r="CR63" i="113"/>
  <c r="CR81" i="113"/>
  <c r="CR84" i="113"/>
  <c r="CR88" i="113"/>
  <c r="CR92" i="113"/>
  <c r="CR100" i="113"/>
  <c r="CR108" i="113"/>
  <c r="CR117" i="113"/>
  <c r="CR113" i="113"/>
  <c r="CR124" i="113"/>
  <c r="CR128" i="113"/>
  <c r="CR137" i="113"/>
  <c r="C7" i="113"/>
  <c r="C17" i="113"/>
  <c r="C21" i="113"/>
  <c r="C25" i="113"/>
  <c r="C30" i="113"/>
  <c r="C35" i="113"/>
  <c r="C48" i="113"/>
  <c r="C69" i="113"/>
  <c r="C109" i="113"/>
  <c r="C47" i="113"/>
  <c r="CR53" i="113"/>
  <c r="CR34" i="113"/>
  <c r="C115" i="113"/>
  <c r="C13" i="113"/>
  <c r="C9" i="113"/>
  <c r="C29" i="113"/>
  <c r="C62" i="113"/>
  <c r="C78" i="113"/>
  <c r="CR136" i="113"/>
  <c r="CR94" i="113"/>
  <c r="CR39" i="117"/>
  <c r="C58" i="117"/>
  <c r="C84" i="117"/>
  <c r="C130" i="117"/>
  <c r="C42" i="117"/>
  <c r="C117" i="117"/>
  <c r="C112" i="117"/>
  <c r="C125" i="117"/>
  <c r="C127" i="117"/>
  <c r="CR10" i="117"/>
  <c r="CR23" i="117"/>
  <c r="CR104" i="117"/>
  <c r="C108" i="117"/>
  <c r="C46" i="117"/>
  <c r="C76" i="117"/>
  <c r="C81" i="117"/>
  <c r="C99" i="117"/>
  <c r="C107" i="117"/>
  <c r="C131" i="117"/>
  <c r="CR18" i="117"/>
  <c r="C55" i="117"/>
  <c r="C113" i="117"/>
  <c r="C129" i="117"/>
  <c r="CR26" i="117"/>
  <c r="CR6" i="117"/>
  <c r="CR37" i="117"/>
  <c r="C41" i="117"/>
  <c r="C116" i="117"/>
  <c r="C122" i="117"/>
  <c r="CR7" i="117"/>
  <c r="CR15" i="117"/>
  <c r="C82" i="117"/>
  <c r="C86" i="117"/>
  <c r="C103" i="117"/>
  <c r="C114" i="117"/>
  <c r="C120" i="117"/>
  <c r="C21" i="105"/>
  <c r="CR21" i="105"/>
  <c r="C110" i="106"/>
  <c r="CR110" i="106"/>
  <c r="C67" i="106"/>
  <c r="CR67" i="106"/>
  <c r="CR101" i="112"/>
  <c r="C101" i="112"/>
  <c r="CR114" i="113"/>
  <c r="C114" i="113"/>
  <c r="CR53" i="117"/>
  <c r="C53" i="117"/>
  <c r="CR75" i="117"/>
  <c r="C75" i="117"/>
  <c r="CR114" i="88"/>
  <c r="CR122" i="88"/>
  <c r="CR48" i="97"/>
  <c r="CR114" i="97"/>
  <c r="CR118" i="97"/>
  <c r="CR122" i="97"/>
  <c r="CR126" i="97"/>
  <c r="CR130" i="97"/>
  <c r="C122" i="98"/>
  <c r="CR122" i="98"/>
  <c r="C90" i="98"/>
  <c r="CR90" i="98"/>
  <c r="C58" i="98"/>
  <c r="CR58" i="98"/>
  <c r="CR79" i="105"/>
  <c r="C79" i="105"/>
  <c r="CR14" i="105"/>
  <c r="C14" i="105"/>
  <c r="C114" i="106"/>
  <c r="CR114" i="106"/>
  <c r="C82" i="106"/>
  <c r="CR82" i="106"/>
  <c r="CR31" i="106"/>
  <c r="C31" i="106"/>
  <c r="CR10" i="106"/>
  <c r="C10" i="106"/>
  <c r="C129" i="112"/>
  <c r="CR129" i="112"/>
  <c r="C115" i="112"/>
  <c r="CR115" i="112"/>
  <c r="CR69" i="112"/>
  <c r="C69" i="112"/>
  <c r="C6" i="112"/>
  <c r="CR6" i="112"/>
  <c r="CR43" i="117"/>
  <c r="C43" i="117"/>
  <c r="CR94" i="117"/>
  <c r="C94" i="117"/>
  <c r="CR34" i="88"/>
  <c r="CR55" i="88"/>
  <c r="CR63" i="88"/>
  <c r="CR73" i="88"/>
  <c r="CR81" i="88"/>
  <c r="CR101" i="88"/>
  <c r="C126" i="88"/>
  <c r="C118" i="88"/>
  <c r="C110" i="88"/>
  <c r="C94" i="88"/>
  <c r="C86" i="88"/>
  <c r="C78" i="88"/>
  <c r="C70" i="88"/>
  <c r="C60" i="88"/>
  <c r="C39" i="88"/>
  <c r="C27" i="88"/>
  <c r="CR5" i="97"/>
  <c r="CR17" i="97"/>
  <c r="CR37" i="97"/>
  <c r="C98" i="97"/>
  <c r="C94" i="97"/>
  <c r="C71" i="97"/>
  <c r="C38" i="97"/>
  <c r="C29" i="97"/>
  <c r="C15" i="97"/>
  <c r="C6" i="97"/>
  <c r="C126" i="98"/>
  <c r="CR126" i="98"/>
  <c r="C62" i="98"/>
  <c r="CR62" i="98"/>
  <c r="CR48" i="105"/>
  <c r="CR50" i="105"/>
  <c r="CR62" i="105"/>
  <c r="CR94" i="105"/>
  <c r="C116" i="105"/>
  <c r="CR91" i="105"/>
  <c r="C91" i="105"/>
  <c r="C84" i="105"/>
  <c r="C52" i="105"/>
  <c r="C45" i="105"/>
  <c r="C118" i="106"/>
  <c r="CR118" i="106"/>
  <c r="C86" i="106"/>
  <c r="CR86" i="106"/>
  <c r="CR56" i="106"/>
  <c r="C56" i="106"/>
  <c r="C49" i="106"/>
  <c r="C20" i="106"/>
  <c r="O145" i="106"/>
  <c r="C86" i="98"/>
  <c r="CR86" i="98"/>
  <c r="CR34" i="105"/>
  <c r="C34" i="105"/>
  <c r="CR109" i="112"/>
  <c r="C109" i="112"/>
  <c r="C56" i="112"/>
  <c r="CR56" i="112"/>
  <c r="CR14" i="112"/>
  <c r="C14" i="112"/>
  <c r="C121" i="113"/>
  <c r="CR121" i="113"/>
  <c r="C130" i="98"/>
  <c r="CR130" i="98"/>
  <c r="C98" i="98"/>
  <c r="CR98" i="98"/>
  <c r="C25" i="105"/>
  <c r="CR25" i="105"/>
  <c r="C122" i="106"/>
  <c r="CR122" i="106"/>
  <c r="C75" i="106"/>
  <c r="CR75" i="106"/>
  <c r="C55" i="106"/>
  <c r="CR55" i="106"/>
  <c r="CR18" i="106"/>
  <c r="C18" i="106"/>
  <c r="CR135" i="112"/>
  <c r="C135" i="112"/>
  <c r="CR120" i="112"/>
  <c r="C120" i="112"/>
  <c r="C92" i="112"/>
  <c r="CR92" i="112"/>
  <c r="C79" i="112"/>
  <c r="CR79" i="112"/>
  <c r="CR60" i="112"/>
  <c r="C60" i="112"/>
  <c r="C46" i="112"/>
  <c r="CR46" i="112"/>
  <c r="CR101" i="113"/>
  <c r="C101" i="113"/>
  <c r="CR68" i="117"/>
  <c r="C68" i="117"/>
  <c r="C102" i="117"/>
  <c r="CR123" i="117"/>
  <c r="C123" i="117"/>
  <c r="CR10" i="88"/>
  <c r="CR18" i="88"/>
  <c r="CR26" i="88"/>
  <c r="CR109" i="88"/>
  <c r="CR117" i="88"/>
  <c r="CR125" i="88"/>
  <c r="C85" i="88"/>
  <c r="C77" i="88"/>
  <c r="C69" i="88"/>
  <c r="C59" i="88"/>
  <c r="CR14" i="97"/>
  <c r="C125" i="97"/>
  <c r="C121" i="97"/>
  <c r="C113" i="97"/>
  <c r="C79" i="97"/>
  <c r="C47" i="97"/>
  <c r="C23" i="97"/>
  <c r="C102" i="98"/>
  <c r="CR102" i="98"/>
  <c r="C70" i="98"/>
  <c r="CR70" i="98"/>
  <c r="CR43" i="105"/>
  <c r="CR86" i="105"/>
  <c r="C108" i="105"/>
  <c r="CR102" i="105"/>
  <c r="C102" i="105"/>
  <c r="CR83" i="105"/>
  <c r="C83" i="105"/>
  <c r="C76" i="105"/>
  <c r="CR51" i="105"/>
  <c r="C51" i="105"/>
  <c r="CR18" i="105"/>
  <c r="C18" i="105"/>
  <c r="C11" i="105"/>
  <c r="CR5" i="105"/>
  <c r="C5" i="105"/>
  <c r="C126" i="106"/>
  <c r="CR126" i="106"/>
  <c r="C93" i="106"/>
  <c r="CR93" i="106"/>
  <c r="C43" i="106"/>
  <c r="CR43" i="106"/>
  <c r="C39" i="106"/>
  <c r="C104" i="106"/>
  <c r="C54" i="98"/>
  <c r="CR54" i="98"/>
  <c r="CR99" i="105"/>
  <c r="C99" i="105"/>
  <c r="CR65" i="106"/>
  <c r="C65" i="106"/>
  <c r="C88" i="112"/>
  <c r="CR88" i="112"/>
  <c r="CR42" i="112"/>
  <c r="C42" i="112"/>
  <c r="C27" i="112"/>
  <c r="CR27" i="112"/>
  <c r="CR90" i="117"/>
  <c r="C90" i="117"/>
  <c r="CR22" i="98"/>
  <c r="C66" i="98"/>
  <c r="CR66" i="98"/>
  <c r="CR71" i="105"/>
  <c r="C71" i="105"/>
  <c r="CR38" i="105"/>
  <c r="C38" i="105"/>
  <c r="C6" i="105"/>
  <c r="CR6" i="105"/>
  <c r="CR50" i="97"/>
  <c r="CR82" i="97"/>
  <c r="C74" i="98"/>
  <c r="CR74" i="98"/>
  <c r="CR16" i="106"/>
  <c r="C16" i="106"/>
  <c r="C104" i="112"/>
  <c r="CR104" i="112"/>
  <c r="CR77" i="112"/>
  <c r="C77" i="112"/>
  <c r="CR65" i="112"/>
  <c r="C65" i="112"/>
  <c r="C52" i="112"/>
  <c r="CR52" i="112"/>
  <c r="C23" i="112"/>
  <c r="CR23" i="112"/>
  <c r="C10" i="112"/>
  <c r="CR10" i="112"/>
  <c r="CR64" i="117"/>
  <c r="C105" i="117"/>
  <c r="CR105" i="117"/>
  <c r="CR73" i="113"/>
  <c r="CR26" i="97"/>
  <c r="CR35" i="97"/>
  <c r="C110" i="98"/>
  <c r="CR110" i="98"/>
  <c r="C78" i="98"/>
  <c r="CR78" i="98"/>
  <c r="CR47" i="105"/>
  <c r="CR126" i="105"/>
  <c r="C126" i="105"/>
  <c r="CR42" i="105"/>
  <c r="C42" i="105"/>
  <c r="C29" i="105"/>
  <c r="CR29" i="105"/>
  <c r="C10" i="105"/>
  <c r="CR10" i="105"/>
  <c r="CR32" i="106"/>
  <c r="C101" i="106"/>
  <c r="CR101" i="106"/>
  <c r="CR59" i="106"/>
  <c r="C59" i="106"/>
  <c r="CR26" i="106"/>
  <c r="C26" i="106"/>
  <c r="CR6" i="106"/>
  <c r="C6" i="106"/>
  <c r="C95" i="106"/>
  <c r="C118" i="98"/>
  <c r="CR118" i="98"/>
  <c r="C78" i="106"/>
  <c r="CR78" i="106"/>
  <c r="CR51" i="106"/>
  <c r="C51" i="106"/>
  <c r="CR13" i="106"/>
  <c r="C13" i="106"/>
  <c r="CR122" i="105"/>
  <c r="C122" i="105"/>
  <c r="C106" i="98"/>
  <c r="CR106" i="98"/>
  <c r="CR54" i="105"/>
  <c r="CR95" i="105"/>
  <c r="C95" i="105"/>
  <c r="CR30" i="105"/>
  <c r="C30" i="105"/>
  <c r="C17" i="105"/>
  <c r="CR17" i="105"/>
  <c r="C130" i="106"/>
  <c r="CR130" i="106"/>
  <c r="C97" i="106"/>
  <c r="CR97" i="106"/>
  <c r="C60" i="106"/>
  <c r="CR60" i="106"/>
  <c r="CR45" i="106"/>
  <c r="C45" i="106"/>
  <c r="CR50" i="117"/>
  <c r="C50" i="117"/>
  <c r="CR96" i="117"/>
  <c r="C96" i="117"/>
  <c r="CR51" i="113"/>
  <c r="C5" i="113"/>
  <c r="CR123" i="113"/>
  <c r="CR59" i="97"/>
  <c r="C114" i="98"/>
  <c r="CR114" i="98"/>
  <c r="C82" i="98"/>
  <c r="CR82" i="98"/>
  <c r="C50" i="98"/>
  <c r="CR50" i="98"/>
  <c r="CR33" i="105"/>
  <c r="CR67" i="105"/>
  <c r="CR112" i="105"/>
  <c r="CR114" i="105"/>
  <c r="CR118" i="105"/>
  <c r="CR87" i="105"/>
  <c r="C87" i="105"/>
  <c r="CR22" i="105"/>
  <c r="C22" i="105"/>
  <c r="C15" i="105"/>
  <c r="CR9" i="105"/>
  <c r="C9" i="105"/>
  <c r="CR11" i="106"/>
  <c r="CR44" i="106"/>
  <c r="C106" i="106"/>
  <c r="CR106" i="106"/>
  <c r="C72" i="106"/>
  <c r="CR72" i="106"/>
  <c r="CR52" i="106"/>
  <c r="C52" i="106"/>
  <c r="CR44" i="105"/>
  <c r="CR54" i="106"/>
  <c r="CR107" i="112"/>
  <c r="C107" i="112"/>
  <c r="CR68" i="112"/>
  <c r="C68" i="112"/>
  <c r="CR40" i="112"/>
  <c r="C40" i="112"/>
  <c r="CR32" i="112"/>
  <c r="C32" i="112"/>
  <c r="C19" i="112"/>
  <c r="CR19" i="112"/>
  <c r="CR105" i="112"/>
  <c r="C105" i="112"/>
  <c r="C91" i="112"/>
  <c r="C91" i="113"/>
  <c r="CR91" i="113"/>
  <c r="CR130" i="113"/>
  <c r="C130" i="113"/>
  <c r="CR124" i="112"/>
  <c r="C124" i="112"/>
  <c r="C111" i="112"/>
  <c r="CR111" i="112"/>
  <c r="C83" i="112"/>
  <c r="CR83" i="112"/>
  <c r="CR22" i="112"/>
  <c r="C22" i="112"/>
  <c r="CR106" i="113"/>
  <c r="C106" i="113"/>
  <c r="CR111" i="113"/>
  <c r="C111" i="113"/>
  <c r="C123" i="112"/>
  <c r="CR123" i="112"/>
  <c r="C71" i="112"/>
  <c r="CR71" i="112"/>
  <c r="C137" i="112"/>
  <c r="CR137" i="112"/>
  <c r="CR116" i="112"/>
  <c r="C116" i="112"/>
  <c r="CR103" i="112"/>
  <c r="C103" i="112"/>
  <c r="CR34" i="112"/>
  <c r="C34" i="112"/>
  <c r="C127" i="112"/>
  <c r="CR127" i="112"/>
  <c r="CR108" i="112"/>
  <c r="C108" i="112"/>
  <c r="C95" i="112"/>
  <c r="CR95" i="112"/>
  <c r="CR26" i="112"/>
  <c r="C26" i="112"/>
  <c r="CR7" i="112"/>
  <c r="C7" i="112"/>
  <c r="C31" i="117"/>
  <c r="CR31" i="117"/>
  <c r="CR47" i="117"/>
  <c r="C47" i="117"/>
  <c r="C119" i="112"/>
  <c r="CR119" i="112"/>
  <c r="C87" i="112"/>
  <c r="C51" i="112"/>
  <c r="CR51" i="112"/>
  <c r="CR18" i="112"/>
  <c r="C18" i="112"/>
  <c r="CR133" i="113"/>
  <c r="C133" i="113"/>
  <c r="CR9" i="117"/>
  <c r="C12" i="117"/>
  <c r="CR12" i="117"/>
  <c r="C22" i="117"/>
  <c r="CR22" i="117"/>
  <c r="CR84" i="112"/>
  <c r="CR100" i="112"/>
  <c r="CR113" i="112"/>
  <c r="C113" i="112"/>
  <c r="CR99" i="112"/>
  <c r="C63" i="112"/>
  <c r="CR63" i="112"/>
  <c r="CR30" i="112"/>
  <c r="C30" i="112"/>
  <c r="CR11" i="112"/>
  <c r="C11" i="112"/>
  <c r="CR42" i="113"/>
  <c r="C42" i="113"/>
  <c r="C36" i="117"/>
  <c r="CR36" i="117"/>
  <c r="CR118" i="117"/>
  <c r="C118" i="117"/>
  <c r="CR135" i="113"/>
  <c r="C135" i="113"/>
  <c r="CR57" i="117"/>
  <c r="C57" i="117"/>
  <c r="CR83" i="117"/>
  <c r="C83" i="117"/>
  <c r="C103" i="113"/>
  <c r="C17" i="117"/>
  <c r="CR17" i="117"/>
  <c r="C49" i="117"/>
  <c r="CR115" i="117"/>
  <c r="C115" i="117"/>
  <c r="CR121" i="117"/>
  <c r="C121" i="117"/>
  <c r="C120" i="113"/>
  <c r="CR120" i="113"/>
  <c r="CR54" i="117"/>
  <c r="C54" i="117"/>
  <c r="CR100" i="117"/>
  <c r="C100" i="117"/>
  <c r="CR65" i="117"/>
  <c r="CR14" i="117"/>
  <c r="CR25" i="117"/>
  <c r="C44" i="117"/>
  <c r="C51" i="117"/>
  <c r="CR20" i="117"/>
  <c r="CR28" i="117"/>
  <c r="CR34" i="117"/>
  <c r="C73" i="117"/>
  <c r="C89" i="117"/>
  <c r="C97" i="117"/>
  <c r="CR13" i="117"/>
  <c r="CR21" i="117"/>
  <c r="CR35" i="117"/>
  <c r="CR11" i="117"/>
  <c r="CR19" i="117"/>
  <c r="CR27" i="117"/>
  <c r="CR33" i="117"/>
  <c r="C72" i="117"/>
  <c r="C80" i="117"/>
  <c r="C88" i="117"/>
  <c r="CR29" i="117"/>
  <c r="CR67" i="117"/>
  <c r="C79" i="117"/>
  <c r="C87" i="117"/>
  <c r="C95" i="117"/>
  <c r="CR8" i="117"/>
  <c r="CR16" i="117"/>
  <c r="CR24" i="117"/>
  <c r="CR30" i="117"/>
  <c r="CR38" i="117"/>
  <c r="C63" i="117"/>
  <c r="C77" i="117"/>
  <c r="C93" i="117"/>
  <c r="C101" i="117"/>
  <c r="C106" i="117"/>
  <c r="C5" i="117"/>
  <c r="C142" i="73" l="1"/>
  <c r="C141" i="73"/>
  <c r="C141" i="82"/>
  <c r="CR16" i="88"/>
  <c r="C16" i="88"/>
  <c r="C58" i="97"/>
  <c r="CR58" i="97"/>
  <c r="C20" i="97"/>
  <c r="CR20" i="97"/>
  <c r="CR58" i="106"/>
  <c r="C58" i="106"/>
  <c r="CR111" i="98"/>
  <c r="CR82" i="112"/>
  <c r="C82" i="112"/>
  <c r="C151" i="112" s="1"/>
  <c r="C52" i="88"/>
  <c r="C32" i="105"/>
  <c r="CR32" i="105"/>
  <c r="C29" i="106"/>
  <c r="CR29" i="106"/>
  <c r="C92" i="117"/>
  <c r="CR103" i="105"/>
  <c r="C38" i="88"/>
  <c r="C144" i="88" s="1"/>
  <c r="CR102" i="88"/>
  <c r="CR32" i="117"/>
  <c r="CR31" i="97"/>
  <c r="CR99" i="98"/>
  <c r="C92" i="98"/>
  <c r="CR92" i="98"/>
  <c r="C7" i="98"/>
  <c r="CR7" i="98"/>
  <c r="CR96" i="105"/>
  <c r="C96" i="105"/>
  <c r="CR116" i="106"/>
  <c r="C116" i="106"/>
  <c r="C64" i="112"/>
  <c r="CR133" i="112"/>
  <c r="C75" i="105"/>
  <c r="C117" i="97"/>
  <c r="C60" i="117"/>
  <c r="CR68" i="97"/>
  <c r="C15" i="113"/>
  <c r="C56" i="117"/>
  <c r="C150" i="117" s="1"/>
  <c r="CR39" i="113"/>
  <c r="CR64" i="106"/>
  <c r="CR5" i="88"/>
  <c r="CR22" i="88"/>
  <c r="CR43" i="88"/>
  <c r="CR76" i="88"/>
  <c r="CR95" i="88"/>
  <c r="CR121" i="88"/>
  <c r="C119" i="88"/>
  <c r="CR115" i="88"/>
  <c r="C98" i="88"/>
  <c r="C72" i="88"/>
  <c r="CR57" i="88"/>
  <c r="C12" i="88"/>
  <c r="C143" i="88" s="1"/>
  <c r="CR12" i="88"/>
  <c r="CR8" i="97"/>
  <c r="CR100" i="97"/>
  <c r="C106" i="97"/>
  <c r="C73" i="97"/>
  <c r="CR27" i="98"/>
  <c r="CR120" i="98"/>
  <c r="CR36" i="105"/>
  <c r="CR70" i="105"/>
  <c r="CR117" i="105"/>
  <c r="CR23" i="105"/>
  <c r="C23" i="105"/>
  <c r="CR129" i="106"/>
  <c r="C129" i="106"/>
  <c r="C15" i="106"/>
  <c r="CR15" i="106"/>
  <c r="C121" i="112"/>
  <c r="C11" i="113"/>
  <c r="C153" i="113" s="1"/>
  <c r="CR59" i="117"/>
  <c r="CR70" i="117"/>
  <c r="CR56" i="105"/>
  <c r="C56" i="105"/>
  <c r="C93" i="88"/>
  <c r="CR56" i="88"/>
  <c r="C56" i="88"/>
  <c r="C37" i="88"/>
  <c r="CR37" i="88"/>
  <c r="C41" i="97"/>
  <c r="C145" i="97" s="1"/>
  <c r="CR41" i="97"/>
  <c r="CR93" i="98"/>
  <c r="C93" i="98"/>
  <c r="C20" i="105"/>
  <c r="CR20" i="105"/>
  <c r="CR115" i="97"/>
  <c r="C115" i="97"/>
  <c r="CR104" i="98"/>
  <c r="C104" i="98"/>
  <c r="C70" i="112"/>
  <c r="CR70" i="112"/>
  <c r="CR9" i="112"/>
  <c r="C9" i="112"/>
  <c r="O152" i="112"/>
  <c r="C26" i="113"/>
  <c r="CR26" i="113"/>
  <c r="C74" i="117"/>
  <c r="CR74" i="117"/>
  <c r="C85" i="117"/>
  <c r="CR76" i="112"/>
  <c r="C109" i="97"/>
  <c r="C19" i="105"/>
  <c r="C142" i="105" s="1"/>
  <c r="CR94" i="98"/>
  <c r="CR97" i="88"/>
  <c r="C55" i="112"/>
  <c r="CR110" i="97"/>
  <c r="CR31" i="88"/>
  <c r="CR88" i="88"/>
  <c r="C74" i="88"/>
  <c r="CR16" i="97"/>
  <c r="CR76" i="97"/>
  <c r="C120" i="97"/>
  <c r="CR120" i="97"/>
  <c r="C55" i="97"/>
  <c r="CR55" i="97"/>
  <c r="CR108" i="98"/>
  <c r="C103" i="98"/>
  <c r="CR100" i="105"/>
  <c r="C89" i="105"/>
  <c r="CR89" i="105"/>
  <c r="CR33" i="106"/>
  <c r="CR31" i="112"/>
  <c r="C127" i="113"/>
  <c r="C129" i="97"/>
  <c r="CR25" i="88"/>
  <c r="C90" i="97"/>
  <c r="CR90" i="97"/>
  <c r="CR81" i="98"/>
  <c r="C81" i="98"/>
  <c r="C20" i="98"/>
  <c r="CR20" i="98"/>
  <c r="C140" i="82"/>
  <c r="CR61" i="88"/>
  <c r="CR84" i="88"/>
  <c r="C89" i="97"/>
  <c r="CR89" i="97"/>
  <c r="C8" i="113"/>
  <c r="C152" i="113" s="1"/>
  <c r="CR8" i="113"/>
  <c r="C45" i="97"/>
  <c r="CR45" i="97"/>
  <c r="C62" i="97"/>
  <c r="CR72" i="97"/>
  <c r="CR131" i="97"/>
  <c r="C131" i="97"/>
  <c r="C54" i="97"/>
  <c r="CR54" i="97"/>
  <c r="CR24" i="98"/>
  <c r="CR28" i="98"/>
  <c r="CR39" i="98"/>
  <c r="CR68" i="98"/>
  <c r="CR72" i="98"/>
  <c r="C72" i="98"/>
  <c r="CR125" i="105"/>
  <c r="CR105" i="105"/>
  <c r="C105" i="105"/>
  <c r="CR53" i="105"/>
  <c r="C53" i="105"/>
  <c r="CR121" i="106"/>
  <c r="C121" i="106"/>
  <c r="C145" i="106" s="1"/>
  <c r="CR41" i="112"/>
  <c r="C41" i="112"/>
  <c r="C68" i="113"/>
  <c r="CR68" i="113"/>
  <c r="C12" i="106"/>
  <c r="CR12" i="106"/>
  <c r="C74" i="105"/>
  <c r="CR74" i="105"/>
  <c r="CR13" i="105"/>
  <c r="C129" i="105"/>
  <c r="CR129" i="105"/>
  <c r="CR91" i="97"/>
  <c r="C90" i="105"/>
  <c r="CR90" i="105"/>
  <c r="C26" i="105"/>
  <c r="CR80" i="97"/>
  <c r="CR86" i="113"/>
  <c r="CR80" i="105"/>
  <c r="CR34" i="97"/>
  <c r="CR116" i="97"/>
  <c r="CR53" i="98"/>
  <c r="CR109" i="105"/>
  <c r="C109" i="105"/>
  <c r="CR35" i="105"/>
  <c r="C35" i="105"/>
  <c r="C141" i="105" s="1"/>
  <c r="C16" i="105"/>
  <c r="CR16" i="105"/>
  <c r="CR125" i="106"/>
  <c r="C125" i="106"/>
  <c r="CR110" i="112"/>
  <c r="C110" i="112"/>
  <c r="C28" i="112"/>
  <c r="CR28" i="112"/>
  <c r="C71" i="117"/>
  <c r="CR71" i="117"/>
  <c r="CR51" i="98"/>
  <c r="CR49" i="98"/>
  <c r="C49" i="98"/>
  <c r="C16" i="98"/>
  <c r="CR16" i="98"/>
  <c r="O144" i="106"/>
  <c r="CR50" i="112"/>
  <c r="C50" i="112"/>
  <c r="C97" i="112"/>
  <c r="CR97" i="112"/>
  <c r="C80" i="112"/>
  <c r="CR80" i="112"/>
  <c r="C61" i="117"/>
  <c r="C149" i="117" s="1"/>
  <c r="CR61" i="117"/>
  <c r="CR78" i="117"/>
  <c r="C78" i="117"/>
  <c r="C122" i="112"/>
  <c r="CR122" i="112"/>
  <c r="C93" i="112"/>
  <c r="CR93" i="112"/>
  <c r="C56" i="113"/>
  <c r="CR56" i="113"/>
  <c r="C80" i="98"/>
  <c r="C47" i="98"/>
  <c r="CR82" i="105"/>
  <c r="C119" i="106"/>
  <c r="CR119" i="106"/>
  <c r="C68" i="106"/>
  <c r="O151" i="112"/>
  <c r="C131" i="112"/>
  <c r="C62" i="112"/>
  <c r="C73" i="112"/>
  <c r="CR108" i="106"/>
  <c r="C108" i="106"/>
  <c r="CR112" i="112"/>
  <c r="CR37" i="112"/>
  <c r="C37" i="112"/>
  <c r="CR66" i="113"/>
  <c r="CR25" i="118"/>
  <c r="C30" i="118"/>
  <c r="CR57" i="118"/>
  <c r="CR104" i="118"/>
  <c r="CR72" i="118"/>
  <c r="CR16" i="118"/>
  <c r="C80" i="118"/>
  <c r="CR53" i="118"/>
  <c r="CR28" i="118"/>
  <c r="CR50" i="118"/>
  <c r="C113" i="118"/>
  <c r="CR85" i="118"/>
  <c r="CR83" i="118"/>
  <c r="C86" i="118"/>
  <c r="CR56" i="118"/>
  <c r="CR76" i="118"/>
  <c r="CR61" i="118"/>
  <c r="C132" i="118"/>
  <c r="CR90" i="118"/>
  <c r="C119" i="118"/>
  <c r="CR81" i="118"/>
  <c r="CR99" i="118"/>
  <c r="C26" i="118"/>
  <c r="CR13" i="118"/>
  <c r="CR68" i="118"/>
  <c r="CR111" i="118"/>
  <c r="CR65" i="118"/>
  <c r="CR116" i="118"/>
  <c r="CR8" i="118"/>
  <c r="CR128" i="118"/>
  <c r="CR19" i="118"/>
  <c r="CR32" i="118"/>
  <c r="CR115" i="118"/>
  <c r="CR121" i="118"/>
  <c r="C117" i="118"/>
  <c r="C36" i="118"/>
  <c r="C9" i="118"/>
  <c r="CR23" i="118"/>
  <c r="CR82" i="118"/>
  <c r="C122" i="118"/>
  <c r="CR58" i="118"/>
  <c r="CR105" i="118"/>
  <c r="C94" i="118"/>
  <c r="C54" i="118"/>
  <c r="CR7" i="118"/>
  <c r="O149" i="118"/>
  <c r="CR126" i="118"/>
  <c r="CR21" i="118"/>
  <c r="C70" i="118"/>
  <c r="C15" i="118"/>
  <c r="CR63" i="118"/>
  <c r="CR73" i="118"/>
  <c r="CR103" i="118"/>
  <c r="CR89" i="118"/>
  <c r="CR101" i="118"/>
  <c r="CR112" i="118"/>
  <c r="CR125" i="118"/>
  <c r="CR134" i="118"/>
  <c r="C123" i="118"/>
  <c r="C92" i="118"/>
  <c r="CR60" i="118"/>
  <c r="CR66" i="118"/>
  <c r="CR67" i="118"/>
  <c r="CR55" i="118"/>
  <c r="C79" i="118"/>
  <c r="C52" i="118"/>
  <c r="C48" i="118"/>
  <c r="C45" i="118"/>
  <c r="CR120" i="118"/>
  <c r="C110" i="118"/>
  <c r="C77" i="118"/>
  <c r="C34" i="118"/>
  <c r="CR40" i="118"/>
  <c r="C131" i="118"/>
  <c r="CR12" i="118"/>
  <c r="CR39" i="118"/>
  <c r="O148" i="118"/>
  <c r="CR38" i="118"/>
  <c r="CR47" i="118"/>
  <c r="CR91" i="118"/>
  <c r="CR100" i="118"/>
  <c r="CR97" i="118"/>
  <c r="CR130" i="118"/>
  <c r="C107" i="118"/>
  <c r="C88" i="118"/>
  <c r="C64" i="118"/>
  <c r="C42" i="118"/>
  <c r="C37" i="118"/>
  <c r="C10" i="118"/>
  <c r="CR108" i="118"/>
  <c r="CR114" i="118"/>
  <c r="CR17" i="118"/>
  <c r="CR41" i="118"/>
  <c r="CR96" i="118"/>
  <c r="CR20" i="118"/>
  <c r="CR31" i="118"/>
  <c r="C75" i="118"/>
  <c r="C27" i="118"/>
  <c r="C22" i="118"/>
  <c r="CR11" i="118"/>
  <c r="CR24" i="118"/>
  <c r="CR95" i="118"/>
  <c r="CR93" i="118"/>
  <c r="CR118" i="118"/>
  <c r="CR127" i="118"/>
  <c r="C109" i="118"/>
  <c r="C98" i="118"/>
  <c r="C87" i="118"/>
  <c r="C78" i="118"/>
  <c r="C74" i="118"/>
  <c r="C51" i="118"/>
  <c r="C18" i="118"/>
  <c r="C14" i="118"/>
  <c r="CR35" i="118"/>
  <c r="CR6" i="118"/>
  <c r="CR33" i="118"/>
  <c r="CR46" i="118"/>
  <c r="CR49" i="118"/>
  <c r="CR71" i="118"/>
  <c r="CR84" i="118"/>
  <c r="CR124" i="118"/>
  <c r="CR129" i="118"/>
  <c r="CR133" i="118"/>
  <c r="CR106" i="118"/>
  <c r="CR43" i="118"/>
  <c r="CR59" i="118"/>
  <c r="CR62" i="118"/>
  <c r="CR69" i="118"/>
  <c r="C144" i="98" l="1"/>
  <c r="C143" i="98"/>
  <c r="C152" i="112"/>
  <c r="C144" i="106"/>
  <c r="C144" i="97"/>
  <c r="C149" i="118"/>
  <c r="C148" i="118"/>
</calcChain>
</file>

<file path=xl/comments1.xml><?xml version="1.0" encoding="utf-8"?>
<comments xmlns="http://schemas.openxmlformats.org/spreadsheetml/2006/main">
  <authors>
    <author>Gerber Beatrice</author>
  </authors>
  <commentList>
    <comment ref="P169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70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2.xml><?xml version="1.0" encoding="utf-8"?>
<comments xmlns="http://schemas.openxmlformats.org/spreadsheetml/2006/main">
  <authors>
    <author>Gerber Beatrice</author>
  </authors>
  <commentList>
    <comment ref="R171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R172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3.xml><?xml version="1.0" encoding="utf-8"?>
<comments xmlns="http://schemas.openxmlformats.org/spreadsheetml/2006/main">
  <authors>
    <author>Gerber Beatrice</author>
  </authors>
  <commentList>
    <comment ref="P158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9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comments4.xml><?xml version="1.0" encoding="utf-8"?>
<comments xmlns="http://schemas.openxmlformats.org/spreadsheetml/2006/main">
  <authors>
    <author>Gerber Beatrice</author>
  </authors>
  <commentList>
    <comment ref="P156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  <comment ref="P157" authorId="0" shapeId="0">
      <text>
        <r>
          <rPr>
            <sz val="9"/>
            <color indexed="81"/>
            <rFont val="Arial Narrow"/>
            <family val="2"/>
          </rPr>
          <t>ohne Praktikanten / inkl. freie Mitarbeitende</t>
        </r>
      </text>
    </comment>
  </commentList>
</comments>
</file>

<file path=xl/sharedStrings.xml><?xml version="1.0" encoding="utf-8"?>
<sst xmlns="http://schemas.openxmlformats.org/spreadsheetml/2006/main" count="38083" uniqueCount="1859">
  <si>
    <t>Vorarbeiter / Gruppenchef  2</t>
  </si>
  <si>
    <t>Installationsarbeiter (ex)</t>
  </si>
  <si>
    <t>Elektromonteur 1</t>
  </si>
  <si>
    <t>Elektromonteur 2</t>
  </si>
  <si>
    <t>Elektromonteur 3</t>
  </si>
  <si>
    <t>Bauleitender Monteur / Vorarbeiter</t>
  </si>
  <si>
    <t>Chefmonteur</t>
  </si>
  <si>
    <t>nicht belegt</t>
  </si>
  <si>
    <t>Installations-Kontrolleur</t>
  </si>
  <si>
    <t>Betriebsmitarbeiter 1(ex)</t>
  </si>
  <si>
    <t>Betriebsmitarbeiter 2 (ex)</t>
  </si>
  <si>
    <t>Betriebsmitarbeiter 3 (ex)</t>
  </si>
  <si>
    <t>Betriebshandwerker 1(ex)</t>
  </si>
  <si>
    <t>Betriebshandwerker 2 (ex)</t>
  </si>
  <si>
    <t>Betriebshandwerker 3 (ex)</t>
  </si>
  <si>
    <t>Spezial-Handwerker / Schichtchef 1</t>
  </si>
  <si>
    <t>Spezial-Handwerker / Schichtchef 2</t>
  </si>
  <si>
    <t>Vorgesetzter - 1. Stufe (ex)</t>
  </si>
  <si>
    <t>Vorgesetzter - 2. Stufe (ex)</t>
  </si>
  <si>
    <t>Vorgesetzter - 3. Stufe (ex)</t>
  </si>
  <si>
    <t>Vorgesetzter - 4. Stufe (ex)</t>
  </si>
  <si>
    <t>Laborant 1</t>
  </si>
  <si>
    <t>Laborant 2</t>
  </si>
  <si>
    <t>Laborant 3 / Gruppenchef 1</t>
  </si>
  <si>
    <t>Laborant 4 / Gruppenchef 2</t>
  </si>
  <si>
    <t>Laborhilfe 1</t>
  </si>
  <si>
    <t>Laborhilfe 2</t>
  </si>
  <si>
    <t>Laborassistenz 1</t>
  </si>
  <si>
    <t>Laborassistenz 2</t>
  </si>
  <si>
    <t>Wissenschaftlicher Mitarbeiter</t>
  </si>
  <si>
    <t>Wissenschafter</t>
  </si>
  <si>
    <t>Wissenschaftlicher Spezialist</t>
  </si>
  <si>
    <t>Wissenschaftlicher Experte</t>
  </si>
  <si>
    <t>Elektroniker 1</t>
  </si>
  <si>
    <t>Elektroniker 2</t>
  </si>
  <si>
    <t>Elektroniker 3 / Gruppenchef 1</t>
  </si>
  <si>
    <t>Elektroniker 4 / Gruppenchef 2</t>
  </si>
  <si>
    <t>Vorstufe Entwicklungsingenieur</t>
  </si>
  <si>
    <t>Entwicklungsingenieur 1</t>
  </si>
  <si>
    <t>Entwicklungsingenieur 2</t>
  </si>
  <si>
    <t>Entwicklungsingenieur 3</t>
  </si>
  <si>
    <t>Senior Entwicklungsingenieur</t>
  </si>
  <si>
    <t>Vorstufe Projektierungsingenieur</t>
  </si>
  <si>
    <t>Projektierungsingenieur 1</t>
  </si>
  <si>
    <t>Projektierungsingenieur 2</t>
  </si>
  <si>
    <t>Projektierungsingenieur 3</t>
  </si>
  <si>
    <t>Senior Projektierungsingenieur</t>
  </si>
  <si>
    <t>Konstrukteur 1 / -planer 1</t>
  </si>
  <si>
    <t>Konstrukteur 2 / -planer 2</t>
  </si>
  <si>
    <t>Konstrukteur 3 / -planer 3 / Gruppenchef 1</t>
  </si>
  <si>
    <t>Konstrukteur 4 / Fachplaner 4 / Gruppenchef 2</t>
  </si>
  <si>
    <t>Konstrukteur 5  / Fachplaner 5 / Gruppenchef 3</t>
  </si>
  <si>
    <t>Konstrukteur 3 ex</t>
  </si>
  <si>
    <t>Vorstufe Projektingenieur</t>
  </si>
  <si>
    <t>Projektingenieur 1</t>
  </si>
  <si>
    <t>Projektingenieur 2</t>
  </si>
  <si>
    <t>Projektingenieur 3</t>
  </si>
  <si>
    <t>Senior Projektingenieur</t>
  </si>
  <si>
    <t>Service-Techniker 1</t>
  </si>
  <si>
    <t>Service-Techniker 2</t>
  </si>
  <si>
    <t>Service-Techniker 3 / Gruppenchef 1</t>
  </si>
  <si>
    <t>Service-Techniker 4 / Gruppenchef 2</t>
  </si>
  <si>
    <t>Service-Fachspezialist / Instruktor 1</t>
  </si>
  <si>
    <t>Service-Fachspezialist / Instruktor 2</t>
  </si>
  <si>
    <t>Service-Fachspezialist / Instruktor 3</t>
  </si>
  <si>
    <t>Service-Fachspezialist / Instruktor 4</t>
  </si>
  <si>
    <t>C-Operateur</t>
  </si>
  <si>
    <t>B-Operateur</t>
  </si>
  <si>
    <t>A-Operateur</t>
  </si>
  <si>
    <t>Schichtchef II</t>
  </si>
  <si>
    <t>Schichtchef</t>
  </si>
  <si>
    <t>Laborant</t>
  </si>
  <si>
    <t>SU-Kontrolleur</t>
  </si>
  <si>
    <t>SU-Chefkontrolleur</t>
  </si>
  <si>
    <t>Wächter</t>
  </si>
  <si>
    <t>Wachgruppenchef</t>
  </si>
  <si>
    <t>Nr</t>
  </si>
  <si>
    <t>Bezeichnung</t>
  </si>
  <si>
    <t>Funktionsbezeichnung</t>
  </si>
  <si>
    <t>Honorarkategorien Mitarbeiter</t>
  </si>
  <si>
    <t>Name/Vorname</t>
  </si>
  <si>
    <t>Berufsausbildung</t>
  </si>
  <si>
    <t>Diplom</t>
  </si>
  <si>
    <t>Bisherige Praxis</t>
  </si>
  <si>
    <t>CHF/Std.</t>
  </si>
  <si>
    <t>mit Angaben des Fachgebietes</t>
  </si>
  <si>
    <t>im Rahmen des Auftrages</t>
  </si>
  <si>
    <t>(Jahr)</t>
  </si>
  <si>
    <t>Ingenieure (ETH, HTL,TH)</t>
  </si>
  <si>
    <t>A</t>
  </si>
  <si>
    <t>Tiefbau, Verkehr</t>
  </si>
  <si>
    <t>Konstr. Ing.-Bau</t>
  </si>
  <si>
    <t>Chiaverio Flavio</t>
  </si>
  <si>
    <t>Schädler Beat</t>
  </si>
  <si>
    <t>Rentsch Lucas</t>
  </si>
  <si>
    <t>B</t>
  </si>
  <si>
    <t>Kalak Josef</t>
  </si>
  <si>
    <t>Projektleiter</t>
  </si>
  <si>
    <t>Hausammann Erich</t>
  </si>
  <si>
    <t>Giger Hans</t>
  </si>
  <si>
    <t>Dipl. Kult. Ing. ETH</t>
  </si>
  <si>
    <t>Zenners Guy</t>
  </si>
  <si>
    <t>Verkehr, Informatik</t>
  </si>
  <si>
    <t>Freiermuth Fritz</t>
  </si>
  <si>
    <t>Ver- / Entsorgung, Tiefbau</t>
  </si>
  <si>
    <t>C</t>
  </si>
  <si>
    <t>Vermessung</t>
  </si>
  <si>
    <t>Vermesser</t>
  </si>
  <si>
    <t>Ingenieur</t>
  </si>
  <si>
    <t>Yelman Mahir</t>
  </si>
  <si>
    <t>Bauleiter</t>
  </si>
  <si>
    <t>Buser Edi</t>
  </si>
  <si>
    <t>Bergmann Georg</t>
  </si>
  <si>
    <t>Schär Robert</t>
  </si>
  <si>
    <t xml:space="preserve">Spieler Daniel </t>
  </si>
  <si>
    <t>Gysin Daniel</t>
  </si>
  <si>
    <t>Wecke Jürgen</t>
  </si>
  <si>
    <t>Dipl. Ing. FH</t>
  </si>
  <si>
    <t>Bäumle Michael</t>
  </si>
  <si>
    <t>Riecke Heino</t>
  </si>
  <si>
    <t>Thomas Anette</t>
  </si>
  <si>
    <t>D</t>
  </si>
  <si>
    <t>Kern Etienne</t>
  </si>
  <si>
    <t>Konstr. Ing.-Bau, Strassenbau</t>
  </si>
  <si>
    <t>Brunkhorst Marc</t>
  </si>
  <si>
    <t>Rauchfleisch Alexander</t>
  </si>
  <si>
    <t>Tiefbauzeichner</t>
  </si>
  <si>
    <t>Aebi Roger</t>
  </si>
  <si>
    <t>Tiefbauzeichnerin</t>
  </si>
  <si>
    <t>Zeichner-Konstrukteur</t>
  </si>
  <si>
    <t>Ziegler Bruno</t>
  </si>
  <si>
    <t>Degen Andreas</t>
  </si>
  <si>
    <t>Benda Raymond</t>
  </si>
  <si>
    <t>Vermesser, Bauleiter</t>
  </si>
  <si>
    <t>Imesch Robert</t>
  </si>
  <si>
    <t>Projektbearbeitung Gemeindewesen</t>
  </si>
  <si>
    <t>Flückiger Hans Peter</t>
  </si>
  <si>
    <t>Lenherr Paul</t>
  </si>
  <si>
    <t>Oehen Beat</t>
  </si>
  <si>
    <t>Zeichner- Konstrukteur</t>
  </si>
  <si>
    <t>Wespiser Charles</t>
  </si>
  <si>
    <t>Zeichner</t>
  </si>
  <si>
    <t>E</t>
  </si>
  <si>
    <t>Nicolosi Lucia</t>
  </si>
  <si>
    <t>Hagen Stefan</t>
  </si>
  <si>
    <t>Bucher Oliver</t>
  </si>
  <si>
    <t>Hardmeyer Christian</t>
  </si>
  <si>
    <t>F</t>
  </si>
  <si>
    <t>Wira Stephane</t>
  </si>
  <si>
    <t>G</t>
  </si>
  <si>
    <t>Administration</t>
  </si>
  <si>
    <t>KV-Abschluss</t>
  </si>
  <si>
    <t>Meister Christine</t>
  </si>
  <si>
    <t>Szirt Madeleine</t>
  </si>
  <si>
    <t>Künzli Doris</t>
  </si>
  <si>
    <t>Handelsdiplom</t>
  </si>
  <si>
    <t>Fakturistin</t>
  </si>
  <si>
    <t>Kiefer Patrick</t>
  </si>
  <si>
    <t>EDV, IZ</t>
  </si>
  <si>
    <t>Steg Günther</t>
  </si>
  <si>
    <t>CAD-Koordinator</t>
  </si>
  <si>
    <t>Sekretariat</t>
  </si>
  <si>
    <t>Sekretärin</t>
  </si>
  <si>
    <t>Körkel Agnes</t>
  </si>
  <si>
    <t>Weider Noelle</t>
  </si>
  <si>
    <t>BTS Direktionssekretärin</t>
  </si>
  <si>
    <t>Technisches Hilfspersonal</t>
  </si>
  <si>
    <t>Gabier Bernard</t>
  </si>
  <si>
    <t>Archivar</t>
  </si>
  <si>
    <t>Reprographin</t>
  </si>
  <si>
    <t>Eilers Brigitte</t>
  </si>
  <si>
    <t>Schurrer Gabriel</t>
  </si>
  <si>
    <t>Messgehilfe</t>
  </si>
  <si>
    <t>4. Lehrjahr</t>
  </si>
  <si>
    <t>Lehrling</t>
  </si>
  <si>
    <t>3/4G</t>
  </si>
  <si>
    <t>3. Lehrjahr</t>
  </si>
  <si>
    <t>1/2G</t>
  </si>
  <si>
    <t>Thalmann Patric</t>
  </si>
  <si>
    <t>Delmas Marc</t>
  </si>
  <si>
    <t>2. Lehrjahr</t>
  </si>
  <si>
    <t>Lachat Benjamin</t>
  </si>
  <si>
    <t>1. Lehrjahr</t>
  </si>
  <si>
    <t>Total Mitarbeiter</t>
  </si>
  <si>
    <t>Fuchs André</t>
  </si>
  <si>
    <t>1)</t>
  </si>
  <si>
    <t>2)</t>
  </si>
  <si>
    <t>In leitender Funktion eine Kategorie höher</t>
  </si>
  <si>
    <t>Als Prüfingenieur Honorarkategorie A</t>
  </si>
  <si>
    <t>3)</t>
  </si>
  <si>
    <t>Stoffel Patric</t>
  </si>
  <si>
    <t>Währen Maya</t>
  </si>
  <si>
    <t>C/D</t>
  </si>
  <si>
    <t>Personalfachfrau</t>
  </si>
  <si>
    <t>Dipl. Bauing. ETH</t>
  </si>
  <si>
    <t>Dipl. Bauing. HTL</t>
  </si>
  <si>
    <t>Dipl. Bauing. EPF</t>
  </si>
  <si>
    <t>Dipl. Bauing. TH Karlsruhe</t>
  </si>
  <si>
    <t>Dipl. Bauing. FH</t>
  </si>
  <si>
    <t>Dipl. Bauing. TH, NDS ETH 1990</t>
  </si>
  <si>
    <t>Dipl. Bauing. FH SFI</t>
  </si>
  <si>
    <t>Dipl. Bauing. TU Paris</t>
  </si>
  <si>
    <t>Geotechnik, Tiefbau</t>
  </si>
  <si>
    <t>Strassenbau, Tiefbau</t>
  </si>
  <si>
    <t>Hänni Alexander</t>
  </si>
  <si>
    <t>EDV-Supporter</t>
  </si>
  <si>
    <t>Fuchs Christian</t>
  </si>
  <si>
    <t>Derezynski Françoise</t>
  </si>
  <si>
    <t>Geographin</t>
  </si>
  <si>
    <t>Sachbearbeiterin Offertwesen</t>
  </si>
  <si>
    <t xml:space="preserve">Höhere Töchterhandelsschule, Bern </t>
  </si>
  <si>
    <t>Netzwerk-Administrator</t>
  </si>
  <si>
    <t>Stalder Judith</t>
  </si>
  <si>
    <t>Imesch Reto</t>
  </si>
  <si>
    <t>Beck Peter</t>
  </si>
  <si>
    <t>lic.phil.I</t>
  </si>
  <si>
    <t>Chef-Ingenieur</t>
  </si>
  <si>
    <t>Projektleiter, Prüfingenieur</t>
  </si>
  <si>
    <t>Projektleiter, Experte Lärm</t>
  </si>
  <si>
    <t>Projektleiter, Bauleiter</t>
  </si>
  <si>
    <t>Projektleiterin</t>
  </si>
  <si>
    <t>Dipl. Bauing. TH Kaiserslautern</t>
  </si>
  <si>
    <t>Tiefbau, Wasserbau</t>
  </si>
  <si>
    <t>Konstr. Ing.-Bau, Tiefbau, Tunnelbau</t>
  </si>
  <si>
    <t>*</t>
  </si>
  <si>
    <t>Dipl. phil. II, Geographin</t>
  </si>
  <si>
    <t>Projektleiter, Zeichner-Konstrukteur</t>
  </si>
  <si>
    <t>Chroust Steffi</t>
  </si>
  <si>
    <t>Vermessung, GIS</t>
  </si>
  <si>
    <t>Falzone Lorenzo</t>
  </si>
  <si>
    <t>Eichenberger Sylvia</t>
  </si>
  <si>
    <t>Ruff Ute</t>
  </si>
  <si>
    <t>Dipl. Geoökologin</t>
  </si>
  <si>
    <t>Umwelt, GIS</t>
  </si>
  <si>
    <t>Müller Thomas</t>
  </si>
  <si>
    <t>Bauzeichner</t>
  </si>
  <si>
    <t>Morgen Christine</t>
  </si>
  <si>
    <t>Dipl. Vermessungsing. HTL</t>
  </si>
  <si>
    <t>Tiefbau, Projektmanagement</t>
  </si>
  <si>
    <t>Bauzeichnerin</t>
  </si>
  <si>
    <t>Dipl. Ing. Geomatik FH</t>
  </si>
  <si>
    <t>Dipl. Bauing. TU Mailand</t>
  </si>
  <si>
    <t>Verkehr, Ereignisdienstplanung</t>
  </si>
  <si>
    <t>Planer Marketingkommunikation</t>
  </si>
  <si>
    <t>Fischer Michel</t>
  </si>
  <si>
    <t>Verkaufslehre</t>
  </si>
  <si>
    <t>Martin Dirk</t>
  </si>
  <si>
    <t>Bauleitung, Umbau, Sanierung</t>
  </si>
  <si>
    <t>Praktikantin</t>
  </si>
  <si>
    <t>Lehrlinge / Praktikanten</t>
  </si>
  <si>
    <t>Wernli Sebastian</t>
  </si>
  <si>
    <t>Will Cédric</t>
  </si>
  <si>
    <t xml:space="preserve">Bauleiter, Zeichner-Konstrukteur </t>
  </si>
  <si>
    <t>Suter Thomas</t>
  </si>
  <si>
    <t>Sigrist Dominik</t>
  </si>
  <si>
    <t>Sachbearbeiterin Projektmanagm.</t>
  </si>
  <si>
    <t>Bürofachdiplom VSH/HWS</t>
  </si>
  <si>
    <t>Kalt Susanne</t>
  </si>
  <si>
    <t>Räuchle Tobias</t>
  </si>
  <si>
    <t>Meichtry Anna</t>
  </si>
  <si>
    <t>Allemann  Bertrand</t>
  </si>
  <si>
    <t>Ortlieb Hans-Rudi</t>
  </si>
  <si>
    <t>Haas Gabi</t>
  </si>
  <si>
    <t>Umweltschutz</t>
  </si>
  <si>
    <t xml:space="preserve">Berufsschule </t>
  </si>
  <si>
    <t>Praktikant</t>
  </si>
  <si>
    <t>Hofer Philip                           *</t>
  </si>
  <si>
    <t xml:space="preserve">C/B </t>
  </si>
  <si>
    <t>D/C</t>
  </si>
  <si>
    <t>Ingenieurin</t>
  </si>
  <si>
    <t>Leiter Finanz +Rechnungsw.</t>
  </si>
  <si>
    <t>von Schallen Urs</t>
  </si>
  <si>
    <t>Gerber Beatrice</t>
  </si>
  <si>
    <t>Assistentin der Geschäftsleitung</t>
  </si>
  <si>
    <t>Direktionssekretätin (HWS)</t>
  </si>
  <si>
    <t>Knoll Bernd</t>
  </si>
  <si>
    <t>Stahl-, Massivbau, Bauleitung</t>
  </si>
  <si>
    <t>Maschinenzeichner</t>
  </si>
  <si>
    <t>Oruk Makbule</t>
  </si>
  <si>
    <t>Kauffrau</t>
  </si>
  <si>
    <t>Hollenstein David</t>
  </si>
  <si>
    <t>Wieland Manuel</t>
  </si>
  <si>
    <t>Di Mauro Miriam</t>
  </si>
  <si>
    <t>Niederberger Benjamin</t>
  </si>
  <si>
    <t>Akdeniz Veysel</t>
  </si>
  <si>
    <t>Baier Boris</t>
  </si>
  <si>
    <t>Dipl. Bauing. TU Darmstadt</t>
  </si>
  <si>
    <t>Lärm, Umwelt</t>
  </si>
  <si>
    <t>Messungen, Projektleiter</t>
  </si>
  <si>
    <t>Strassenbau, Lärmschutz</t>
  </si>
  <si>
    <t>Erste Kategorie = Grundfunktion</t>
  </si>
  <si>
    <t>Bader Jacqueline</t>
  </si>
  <si>
    <t>Mitarbeiterin Finanz+Rechnungsw.</t>
  </si>
  <si>
    <t>Bürgi Sandra</t>
  </si>
  <si>
    <t>Humbel Sven</t>
  </si>
  <si>
    <t>Schoeffel Daniel</t>
  </si>
  <si>
    <t>Barth Yanick</t>
  </si>
  <si>
    <t>Schneider Alexander</t>
  </si>
  <si>
    <t>Lange Stephanie</t>
  </si>
  <si>
    <t>Dipl. Bauing. TU Rostock</t>
  </si>
  <si>
    <t>Budry Marcel</t>
  </si>
  <si>
    <t>Rey Lionel</t>
  </si>
  <si>
    <t>Diplomgeologe, D.E.S. Umweltnaturwissenschaften</t>
  </si>
  <si>
    <t>Bereich Lärm, Luft, Umwelt</t>
  </si>
  <si>
    <t>Zusatzausbildung</t>
  </si>
  <si>
    <r>
      <t xml:space="preserve">vorgesehene </t>
    </r>
    <r>
      <rPr>
        <b/>
        <sz val="9"/>
        <rFont val="Arial Narrow"/>
        <family val="2"/>
      </rPr>
      <t>Funktion</t>
    </r>
  </si>
  <si>
    <r>
      <t xml:space="preserve"> A/B </t>
    </r>
    <r>
      <rPr>
        <vertAlign val="superscript"/>
        <sz val="9"/>
        <rFont val="Arial Narrow"/>
        <family val="2"/>
      </rPr>
      <t>1)</t>
    </r>
  </si>
  <si>
    <r>
      <t xml:space="preserve">B/A </t>
    </r>
    <r>
      <rPr>
        <vertAlign val="superscript"/>
        <sz val="9"/>
        <rFont val="Arial Narrow"/>
        <family val="2"/>
      </rPr>
      <t>2)</t>
    </r>
  </si>
  <si>
    <r>
      <t xml:space="preserve"> B/C </t>
    </r>
    <r>
      <rPr>
        <vertAlign val="superscript"/>
        <sz val="9"/>
        <rFont val="Arial Narrow"/>
        <family val="2"/>
      </rPr>
      <t>1)</t>
    </r>
  </si>
  <si>
    <r>
      <t xml:space="preserve"> C/B </t>
    </r>
    <r>
      <rPr>
        <vertAlign val="superscript"/>
        <sz val="9"/>
        <rFont val="Arial Narrow"/>
        <family val="2"/>
      </rPr>
      <t>3)</t>
    </r>
  </si>
  <si>
    <t>Titel, Ausbildung, Hochschule</t>
  </si>
  <si>
    <t>Titel, Ausbildung, Hochschule,
Technikum, Berufslehre, Anlehre</t>
  </si>
  <si>
    <t>Lehrab-
schluss
(Jahr)</t>
  </si>
  <si>
    <t>Anzahl
Jahre</t>
  </si>
  <si>
    <t>dipl. Wirtschaftsing. FH</t>
  </si>
  <si>
    <t>Konstr. Ing.-Bau, Tiefbau, Bahnbau</t>
  </si>
  <si>
    <t>EDV-Support</t>
  </si>
  <si>
    <t>Verkehr, Umwelt, Tiefbau, Projektmanagement</t>
  </si>
  <si>
    <t>eidg. dipl. Personalfachfrau</t>
  </si>
  <si>
    <t>Personalwesen</t>
  </si>
  <si>
    <t>eidg. dipl. Buchhalter</t>
  </si>
  <si>
    <t>Eidg. dipl. Experte in Rechnungslegung und Controlling</t>
  </si>
  <si>
    <t>Sachbearbeiterin Projektmanagement</t>
  </si>
  <si>
    <t>Projektmanagement, interne Weiterbildung</t>
  </si>
  <si>
    <t>dipl. Faching. für Bauprojektmanagement</t>
  </si>
  <si>
    <r>
      <t>Hon-Kat.</t>
    </r>
    <r>
      <rPr>
        <b/>
        <vertAlign val="superscript"/>
        <sz val="9"/>
        <rFont val="Arial Narrow"/>
        <family val="2"/>
      </rPr>
      <t>1)</t>
    </r>
  </si>
  <si>
    <t>Marketing</t>
  </si>
  <si>
    <t>Anzeigenleitung, Beschriftungen, allg. Grafik, Public Relations</t>
  </si>
  <si>
    <t>Projektleiter, Kostencontroller</t>
  </si>
  <si>
    <t>Bautenerhalt, Kunstbauten, Bauleitung</t>
  </si>
  <si>
    <t>Konstr. Ing.-Bau, Generalplanungen, Grossprojekte</t>
  </si>
  <si>
    <t>Bautenerhalt (Autobahnen, Tunnels, Brücken), Gesamtleitungen, Grossprojekte</t>
  </si>
  <si>
    <t>Tiefbau, Strassen- und Tunnelbau, Gesamtleitungen, Grossprojekte</t>
  </si>
  <si>
    <t>Projektmanagement, Gesamtleitungen, Grossprojekte</t>
  </si>
  <si>
    <t>Tief- und Strassenbau, Verkehr, Wasserbau</t>
  </si>
  <si>
    <t>Umwelt, Lärm</t>
  </si>
  <si>
    <t>Tiefbau, Kanalisationen</t>
  </si>
  <si>
    <t>Bautenerhalt, Tiefbau, Kanalisationen</t>
  </si>
  <si>
    <t>Umwelt, Lärm, Luft, UVB, UBB, öBB</t>
  </si>
  <si>
    <t>Bereichsassistentin</t>
  </si>
  <si>
    <t>CAD, Lehrlingsausbildung</t>
  </si>
  <si>
    <t>EDV</t>
  </si>
  <si>
    <t>Ing.</t>
  </si>
  <si>
    <t>Adm.</t>
  </si>
  <si>
    <t>Sekr.</t>
  </si>
  <si>
    <t>Techn.</t>
  </si>
  <si>
    <t>PL Grossprojekte</t>
  </si>
  <si>
    <t>Frauen</t>
  </si>
  <si>
    <t>&gt; 10 Jahre</t>
  </si>
  <si>
    <t>Ing ETH, TU</t>
  </si>
  <si>
    <t>Ing. HTL, FH</t>
  </si>
  <si>
    <t xml:space="preserve">andere </t>
  </si>
  <si>
    <t>Techniker</t>
  </si>
  <si>
    <t>Konstrukteure</t>
  </si>
  <si>
    <t>Lehrlinge</t>
  </si>
  <si>
    <t>Kaufmännisch</t>
  </si>
  <si>
    <t>Hilfspers.</t>
  </si>
  <si>
    <t>ZD</t>
  </si>
  <si>
    <t>TB</t>
  </si>
  <si>
    <t>BE</t>
  </si>
  <si>
    <t>KI</t>
  </si>
  <si>
    <t>VU</t>
  </si>
  <si>
    <t>Laufnummer</t>
  </si>
  <si>
    <t>Bereich</t>
  </si>
  <si>
    <t>Jg.</t>
  </si>
  <si>
    <t>L / P</t>
  </si>
  <si>
    <r>
      <t xml:space="preserve">* ohne </t>
    </r>
    <r>
      <rPr>
        <sz val="9"/>
        <rFont val="Arial Narrow"/>
        <family val="2"/>
      </rPr>
      <t>Praktikanten</t>
    </r>
  </si>
  <si>
    <t>Tech</t>
  </si>
  <si>
    <t>Sekr</t>
  </si>
  <si>
    <t>Adm</t>
  </si>
  <si>
    <t>ZK / BL</t>
  </si>
  <si>
    <t>Zeichner-Konstrukteure/ Bauleiter</t>
  </si>
  <si>
    <t>Bauwerkskontrolle (BWK)</t>
  </si>
  <si>
    <t>PL</t>
  </si>
  <si>
    <t xml:space="preserve">SB </t>
  </si>
  <si>
    <t>SB</t>
  </si>
  <si>
    <t>BAL</t>
  </si>
  <si>
    <t>ZK</t>
  </si>
  <si>
    <t>Z</t>
  </si>
  <si>
    <t>RSB</t>
  </si>
  <si>
    <t>P</t>
  </si>
  <si>
    <t>L</t>
  </si>
  <si>
    <t>GL / BL</t>
  </si>
  <si>
    <t>Z / ZK</t>
  </si>
  <si>
    <t>MITARBEITERGESPRÄCH</t>
  </si>
  <si>
    <t>Geschäftsleiter /Bereichsleiter</t>
  </si>
  <si>
    <t>Sachbearbeiter</t>
  </si>
  <si>
    <t>Ressortsachbearbeiter</t>
  </si>
  <si>
    <t>Zeichner / Zeichner-Konstrukteur</t>
  </si>
  <si>
    <r>
      <t>PL</t>
    </r>
    <r>
      <rPr>
        <sz val="9"/>
        <rFont val="Arial Narrow"/>
        <family val="2"/>
      </rPr>
      <t>/BAL</t>
    </r>
  </si>
  <si>
    <r>
      <t>PL/</t>
    </r>
    <r>
      <rPr>
        <sz val="9"/>
        <rFont val="Arial Narrow"/>
        <family val="2"/>
      </rPr>
      <t>BAL</t>
    </r>
  </si>
  <si>
    <t>Diplomgeologe, Projektleiter im Lärmschutz</t>
  </si>
  <si>
    <t>Ingenieur, Bauleiter</t>
  </si>
  <si>
    <r>
      <t>SB</t>
    </r>
    <r>
      <rPr>
        <sz val="9"/>
        <rFont val="Arial Narrow"/>
        <family val="2"/>
      </rPr>
      <t>/BAL</t>
    </r>
  </si>
  <si>
    <t>ZC</t>
  </si>
  <si>
    <t>Zeichnerchef</t>
  </si>
  <si>
    <t>Ehret-Kreutz Elke</t>
  </si>
  <si>
    <t>Bürokauffrau</t>
  </si>
  <si>
    <t>Praktkiant</t>
  </si>
  <si>
    <r>
      <t>GL</t>
    </r>
    <r>
      <rPr>
        <sz val="9"/>
        <rFont val="Arial Narrow"/>
        <family val="2"/>
      </rPr>
      <t>/BL/PL</t>
    </r>
  </si>
  <si>
    <r>
      <t>GL</t>
    </r>
    <r>
      <rPr>
        <sz val="9"/>
        <rFont val="Arial Narrow"/>
        <family val="2"/>
      </rPr>
      <t>/BL Geschäftsführer/VR//PL</t>
    </r>
  </si>
  <si>
    <r>
      <t>GL</t>
    </r>
    <r>
      <rPr>
        <sz val="9"/>
        <rFont val="Arial Narrow"/>
        <family val="2"/>
      </rPr>
      <t>/BL/Leiter IZ/PL</t>
    </r>
  </si>
  <si>
    <r>
      <t>BL Stv</t>
    </r>
    <r>
      <rPr>
        <sz val="9"/>
        <rFont val="Arial Narrow"/>
        <family val="2"/>
      </rPr>
      <t>./PL</t>
    </r>
  </si>
  <si>
    <r>
      <t>PL/</t>
    </r>
    <r>
      <rPr>
        <sz val="9"/>
        <rFont val="Arial Narrow"/>
        <family val="2"/>
      </rPr>
      <t>SB</t>
    </r>
  </si>
  <si>
    <r>
      <t>BAL/</t>
    </r>
    <r>
      <rPr>
        <sz val="9"/>
        <rFont val="Arial Narrow"/>
        <family val="2"/>
      </rPr>
      <t>SB</t>
    </r>
  </si>
  <si>
    <r>
      <t>BAL</t>
    </r>
    <r>
      <rPr>
        <sz val="9"/>
        <rFont val="Arial Narrow"/>
        <family val="2"/>
      </rPr>
      <t>/SB</t>
    </r>
  </si>
  <si>
    <r>
      <t>BAL/</t>
    </r>
    <r>
      <rPr>
        <sz val="9"/>
        <rFont val="Arial Narrow"/>
        <family val="2"/>
      </rPr>
      <t>ZK</t>
    </r>
  </si>
  <si>
    <t>Funktion MA-Gespr.                Führungsfunktion/ RSB</t>
  </si>
  <si>
    <t>Funktion:</t>
  </si>
  <si>
    <t>relevant für die Mitarbeiterbeurteilung.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</si>
  <si>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</t>
    </r>
  </si>
  <si>
    <t>Bemerkung:</t>
  </si>
  <si>
    <t>Projektleiters ausüben.</t>
  </si>
  <si>
    <t>In speziellen Fällen können auch Sachbearbeiter die Funktion eines</t>
  </si>
  <si>
    <t>Mitarbeiterin Sekretariat</t>
  </si>
  <si>
    <r>
      <t>BAL</t>
    </r>
    <r>
      <rPr>
        <sz val="9"/>
        <rFont val="Arial Narrow"/>
        <family val="2"/>
      </rPr>
      <t>/PL</t>
    </r>
  </si>
  <si>
    <r>
      <t>Lehrmeister</t>
    </r>
    <r>
      <rPr>
        <sz val="9"/>
        <rFont val="Arial Narrow"/>
        <family val="2"/>
      </rPr>
      <t>/ZK</t>
    </r>
  </si>
  <si>
    <t xml:space="preserve">Projektleiterin/Ingenieurin </t>
  </si>
  <si>
    <r>
      <t>BL Stv</t>
    </r>
    <r>
      <rPr>
        <sz val="9"/>
        <rFont val="Arial Narrow"/>
        <family val="2"/>
      </rPr>
      <t>./PL/BAL</t>
    </r>
  </si>
  <si>
    <t>Bauleiter/Projektleiter</t>
  </si>
  <si>
    <r>
      <t>ZC/</t>
    </r>
    <r>
      <rPr>
        <sz val="9"/>
        <rFont val="Arial Narrow"/>
        <family val="2"/>
      </rPr>
      <t>ZK</t>
    </r>
  </si>
  <si>
    <t>ZC+ZK (2 Formulare)</t>
  </si>
  <si>
    <r>
      <t>ZC</t>
    </r>
    <r>
      <rPr>
        <sz val="9"/>
        <rFont val="Arial Narrow"/>
        <family val="2"/>
      </rPr>
      <t>/ZK</t>
    </r>
  </si>
  <si>
    <r>
      <t>ZC</t>
    </r>
    <r>
      <rPr>
        <sz val="9"/>
        <rFont val="Arial Narrow"/>
        <family val="2"/>
      </rPr>
      <t>/PL/ZK</t>
    </r>
  </si>
  <si>
    <r>
      <t>RSB/</t>
    </r>
    <r>
      <rPr>
        <sz val="9"/>
        <rFont val="Arial Narrow"/>
        <family val="2"/>
      </rPr>
      <t>Archivar</t>
    </r>
  </si>
  <si>
    <r>
      <t>RSB</t>
    </r>
    <r>
      <rPr>
        <sz val="9"/>
        <rFont val="Arial Narrow"/>
        <family val="2"/>
      </rPr>
      <t>/Bereichsassistentin</t>
    </r>
  </si>
  <si>
    <r>
      <t>RSB</t>
    </r>
    <r>
      <rPr>
        <sz val="9"/>
        <rFont val="Arial Narrow"/>
        <family val="2"/>
      </rPr>
      <t>/CAD-Koordinator</t>
    </r>
  </si>
  <si>
    <r>
      <t>RSB</t>
    </r>
    <r>
      <rPr>
        <sz val="9"/>
        <rFont val="Arial Narrow"/>
        <family val="2"/>
      </rPr>
      <t>/EDV-Supporter</t>
    </r>
  </si>
  <si>
    <r>
      <t>RSB</t>
    </r>
    <r>
      <rPr>
        <sz val="9"/>
        <rFont val="Arial Narrow"/>
        <family val="2"/>
      </rPr>
      <t>/Sekretariatsassistenz</t>
    </r>
  </si>
  <si>
    <r>
      <t>RSB</t>
    </r>
    <r>
      <rPr>
        <sz val="9"/>
        <rFont val="Arial Narrow"/>
        <family val="2"/>
      </rPr>
      <t>/Reprographin</t>
    </r>
  </si>
  <si>
    <r>
      <t>RSB</t>
    </r>
    <r>
      <rPr>
        <sz val="9"/>
        <rFont val="Arial Narrow"/>
        <family val="2"/>
      </rPr>
      <t>/Messgehilfe</t>
    </r>
  </si>
  <si>
    <t>Kürzel</t>
  </si>
  <si>
    <t>GH</t>
  </si>
  <si>
    <t>Chi</t>
  </si>
  <si>
    <t>Shd</t>
  </si>
  <si>
    <t>Rh</t>
  </si>
  <si>
    <t>Ze</t>
  </si>
  <si>
    <t>Kk</t>
  </si>
  <si>
    <t>Hu</t>
  </si>
  <si>
    <t>Gys</t>
  </si>
  <si>
    <t>Rie</t>
  </si>
  <si>
    <t>Shä</t>
  </si>
  <si>
    <t>Wc</t>
  </si>
  <si>
    <t>STh</t>
  </si>
  <si>
    <t>FF</t>
  </si>
  <si>
    <t>BäM</t>
  </si>
  <si>
    <t>Yel</t>
  </si>
  <si>
    <t>Bu</t>
  </si>
  <si>
    <t>Be</t>
  </si>
  <si>
    <t>SD</t>
  </si>
  <si>
    <t>BP</t>
  </si>
  <si>
    <t>Tho</t>
  </si>
  <si>
    <t>KE</t>
  </si>
  <si>
    <r>
      <t>RSB</t>
    </r>
    <r>
      <rPr>
        <sz val="9"/>
        <rFont val="Arial Narrow"/>
        <family val="2"/>
      </rPr>
      <t>/SB Offertwesen</t>
    </r>
  </si>
  <si>
    <r>
      <t>RSB</t>
    </r>
    <r>
      <rPr>
        <sz val="9"/>
        <rFont val="Arial Narrow"/>
        <family val="2"/>
      </rPr>
      <t>/Assistentin GL</t>
    </r>
  </si>
  <si>
    <r>
      <t>RSB/</t>
    </r>
    <r>
      <rPr>
        <sz val="9"/>
        <rFont val="Arial Narrow"/>
        <family val="2"/>
      </rPr>
      <t>Leiter F+R,</t>
    </r>
    <r>
      <rPr>
        <b/>
        <sz val="9"/>
        <rFont val="Arial Narrow"/>
        <family val="2"/>
      </rPr>
      <t xml:space="preserve"> </t>
    </r>
    <r>
      <rPr>
        <sz val="9"/>
        <rFont val="Arial Narrow"/>
        <family val="2"/>
      </rPr>
      <t>BL Stv.</t>
    </r>
  </si>
  <si>
    <r>
      <t>RSB</t>
    </r>
    <r>
      <rPr>
        <sz val="9"/>
        <rFont val="Arial Narrow"/>
        <family val="2"/>
      </rPr>
      <t>/SB Personalwesen</t>
    </r>
  </si>
  <si>
    <r>
      <t>RSB</t>
    </r>
    <r>
      <rPr>
        <sz val="9"/>
        <rFont val="Arial Narrow"/>
        <family val="2"/>
      </rPr>
      <t>/SB F+R</t>
    </r>
  </si>
  <si>
    <t>Kbe</t>
  </si>
  <si>
    <t>Fu</t>
  </si>
  <si>
    <t>RU</t>
  </si>
  <si>
    <t>MTh</t>
  </si>
  <si>
    <t>RA</t>
  </si>
  <si>
    <t>SP</t>
  </si>
  <si>
    <t>FCh</t>
  </si>
  <si>
    <t>HGa</t>
  </si>
  <si>
    <t>MD</t>
  </si>
  <si>
    <t>BM</t>
  </si>
  <si>
    <t>SJ</t>
  </si>
  <si>
    <t>RL</t>
  </si>
  <si>
    <t>ChS</t>
  </si>
  <si>
    <t>FL</t>
  </si>
  <si>
    <t>BaB</t>
  </si>
  <si>
    <t>AV</t>
  </si>
  <si>
    <t>Bud</t>
  </si>
  <si>
    <t>LSt</t>
  </si>
  <si>
    <t>Ae</t>
  </si>
  <si>
    <t>IR</t>
  </si>
  <si>
    <t>FIH</t>
  </si>
  <si>
    <t>Zr</t>
  </si>
  <si>
    <t>Dg</t>
  </si>
  <si>
    <t>Bd</t>
  </si>
  <si>
    <t>AB</t>
  </si>
  <si>
    <t>Lh</t>
  </si>
  <si>
    <t>VS</t>
  </si>
  <si>
    <t>OH</t>
  </si>
  <si>
    <t>Oe</t>
  </si>
  <si>
    <t>BO</t>
  </si>
  <si>
    <t>HS</t>
  </si>
  <si>
    <t>Har</t>
  </si>
  <si>
    <t xml:space="preserve">Wi </t>
  </si>
  <si>
    <t>We</t>
  </si>
  <si>
    <t>NL</t>
  </si>
  <si>
    <t>HuC</t>
  </si>
  <si>
    <t>TP</t>
  </si>
  <si>
    <t>DiM</t>
  </si>
  <si>
    <t>LaB</t>
  </si>
  <si>
    <t>DeM</t>
  </si>
  <si>
    <t>WiC</t>
  </si>
  <si>
    <t>WeS</t>
  </si>
  <si>
    <t>MC</t>
  </si>
  <si>
    <t>DeF</t>
  </si>
  <si>
    <t>SzM</t>
  </si>
  <si>
    <t xml:space="preserve">Kü </t>
  </si>
  <si>
    <t>KP</t>
  </si>
  <si>
    <t>EE</t>
  </si>
  <si>
    <t>BJa</t>
  </si>
  <si>
    <t>MA</t>
  </si>
  <si>
    <t>WN</t>
  </si>
  <si>
    <t>FhM</t>
  </si>
  <si>
    <t>OrM</t>
  </si>
  <si>
    <t>SG</t>
  </si>
  <si>
    <t xml:space="preserve">HA </t>
  </si>
  <si>
    <t>GeB</t>
  </si>
  <si>
    <t>EiS</t>
  </si>
  <si>
    <t>KA</t>
  </si>
  <si>
    <t>WM</t>
  </si>
  <si>
    <t>MCh</t>
  </si>
  <si>
    <t>KaS</t>
  </si>
  <si>
    <t>BSa</t>
  </si>
  <si>
    <t>Gr</t>
  </si>
  <si>
    <t>EB</t>
  </si>
  <si>
    <t>Shu</t>
  </si>
  <si>
    <t>RT</t>
  </si>
  <si>
    <t>NiB</t>
  </si>
  <si>
    <t>HoD</t>
  </si>
  <si>
    <t>BY</t>
  </si>
  <si>
    <t>ShA</t>
  </si>
  <si>
    <t>JR</t>
  </si>
  <si>
    <t>Jung Roman</t>
  </si>
  <si>
    <t>Bauleiter Tiefbau</t>
  </si>
  <si>
    <t>SDo</t>
  </si>
  <si>
    <t>Grimm Stephan</t>
  </si>
  <si>
    <t>GS</t>
  </si>
  <si>
    <t>Techniker TS Informatik</t>
  </si>
  <si>
    <t>Handelsdiplom HWS</t>
  </si>
  <si>
    <t>Projektleiter, EDV System-Manager</t>
  </si>
  <si>
    <r>
      <t>RSB</t>
    </r>
    <r>
      <rPr>
        <sz val="9"/>
        <rFont val="Arial Narrow"/>
        <family val="2"/>
      </rPr>
      <t>/PL EDV-Supporter</t>
    </r>
  </si>
  <si>
    <t>Rüegsegger Stefan</t>
  </si>
  <si>
    <t>Schwyn Timm</t>
  </si>
  <si>
    <t>Waldmeier Reto</t>
  </si>
  <si>
    <t>WRe</t>
  </si>
  <si>
    <t>RüS</t>
  </si>
  <si>
    <t>ST</t>
  </si>
  <si>
    <t>Cha</t>
  </si>
  <si>
    <t>Charmillot Stéphane</t>
  </si>
  <si>
    <t>SDa</t>
  </si>
  <si>
    <t>Tiefbau, Bahnbau, Bauleitung, Kostencontrolling</t>
  </si>
  <si>
    <t xml:space="preserve">Bautenerhalt, Tiefbau </t>
  </si>
  <si>
    <t>RD</t>
  </si>
  <si>
    <t>Raupp Daniela</t>
  </si>
  <si>
    <t>BPa</t>
  </si>
  <si>
    <t>BoA</t>
  </si>
  <si>
    <t>Bollhalder Angelika</t>
  </si>
  <si>
    <t>Zeichner- Konstrukteurin</t>
  </si>
  <si>
    <t>Tiefbau, Stahlbetonbau, Eisenbeton</t>
  </si>
  <si>
    <t>BMi</t>
  </si>
  <si>
    <t>Breiter Michael</t>
  </si>
  <si>
    <t>EF</t>
  </si>
  <si>
    <t>Enderlen Francois</t>
  </si>
  <si>
    <t>BTS Bauzeichner</t>
  </si>
  <si>
    <t>That Pueng</t>
  </si>
  <si>
    <t>Dipl. Umwelting. ETH</t>
  </si>
  <si>
    <t>Breitenmoser Pascal</t>
  </si>
  <si>
    <t>Lärmgutachten, Lärmmessungen, Str.lärmkataster</t>
  </si>
  <si>
    <t>Umweltingenieur</t>
  </si>
  <si>
    <t>ThP</t>
  </si>
  <si>
    <t>ImR</t>
  </si>
  <si>
    <t>HCh</t>
  </si>
  <si>
    <t>Heiniger Christoph</t>
  </si>
  <si>
    <t>Dipl. Bauing. FH /Bachelor of Science FHNW</t>
  </si>
  <si>
    <t>Bosshard Heinz</t>
  </si>
  <si>
    <t>Dipl. Bauing. ETHZ / SIA</t>
  </si>
  <si>
    <t>Wasserbau, Grund- und Strassenbau</t>
  </si>
  <si>
    <t>BH</t>
  </si>
  <si>
    <t>Geomatikingenieur</t>
  </si>
  <si>
    <t>HoP</t>
  </si>
  <si>
    <t>DCh</t>
  </si>
  <si>
    <t>Döhring Christian</t>
  </si>
  <si>
    <t>BBr</t>
  </si>
  <si>
    <t>Boschung Brigitte</t>
  </si>
  <si>
    <t>Apothekenhelferin</t>
  </si>
  <si>
    <t>WMe</t>
  </si>
  <si>
    <t>Willig Martine</t>
  </si>
  <si>
    <t>Assistenz Bauleitung</t>
  </si>
  <si>
    <r>
      <t>RSB</t>
    </r>
    <r>
      <rPr>
        <sz val="9"/>
        <rFont val="Arial Narrow"/>
        <family val="2"/>
      </rPr>
      <t>/Assistenz Bauleitung</t>
    </r>
  </si>
  <si>
    <t>FW</t>
  </si>
  <si>
    <t>Fuhl Waldemar</t>
  </si>
  <si>
    <t>Web</t>
  </si>
  <si>
    <t>Weber Madeleine</t>
  </si>
  <si>
    <t>KDo</t>
  </si>
  <si>
    <t>Kämpfer Dominik</t>
  </si>
  <si>
    <t>Kradolfer Denis</t>
  </si>
  <si>
    <t>KDe</t>
  </si>
  <si>
    <t>SCe</t>
  </si>
  <si>
    <t>Schär Cedric</t>
  </si>
  <si>
    <t>TA</t>
  </si>
  <si>
    <t>Troxler Andrea</t>
  </si>
  <si>
    <t>WMa</t>
  </si>
  <si>
    <t>Trouillet Jean-Georges</t>
  </si>
  <si>
    <t>Dipl. Bauing. ETH, Strassburg</t>
  </si>
  <si>
    <t>Bahnbau</t>
  </si>
  <si>
    <t>TJG</t>
  </si>
  <si>
    <t>Dipl. Bauing. FH /Master of Ing.</t>
  </si>
  <si>
    <t>Dipl. Ing. Geom.FH /Umwelt</t>
  </si>
  <si>
    <t>Geomatik-/Umweltingenieurin</t>
  </si>
  <si>
    <t>Sachbearbeiterin Projektassistentin</t>
  </si>
  <si>
    <t>Beu</t>
  </si>
  <si>
    <t>Beuret Agnès</t>
  </si>
  <si>
    <t>ShT</t>
  </si>
  <si>
    <t>Schneider Tanja</t>
  </si>
  <si>
    <t>Bauzeichnerin / Geomatikerin</t>
  </si>
  <si>
    <t>PR</t>
  </si>
  <si>
    <t>Penning Rebecca</t>
  </si>
  <si>
    <t>Ingenieurin /Bauleiterin</t>
  </si>
  <si>
    <t>(inkl. Hofer +Praktikanten)</t>
  </si>
  <si>
    <t>Doktor-Ingenieurin</t>
  </si>
  <si>
    <t>ZV</t>
  </si>
  <si>
    <t>Zeltner Viktor</t>
  </si>
  <si>
    <t>BL Stv / PL</t>
  </si>
  <si>
    <t xml:space="preserve">PL </t>
  </si>
  <si>
    <t>SB/BAL</t>
  </si>
  <si>
    <t>Börlin Claudio</t>
  </si>
  <si>
    <t>BöC</t>
  </si>
  <si>
    <t>Coray Cyrill</t>
  </si>
  <si>
    <t>CC</t>
  </si>
  <si>
    <t>Leubin Marco</t>
  </si>
  <si>
    <t>LM</t>
  </si>
  <si>
    <t>Zeichner EFZ</t>
  </si>
  <si>
    <t>ScA</t>
  </si>
  <si>
    <t>Schneider Adrian</t>
  </si>
  <si>
    <t>Geomatiker /Bauzeichner</t>
  </si>
  <si>
    <t>SMa</t>
  </si>
  <si>
    <t>Schneider Martin</t>
  </si>
  <si>
    <t>Vermessungszeichner</t>
  </si>
  <si>
    <t>BiE</t>
  </si>
  <si>
    <t>Bianchi Emmanuelle</t>
  </si>
  <si>
    <t>VD</t>
  </si>
  <si>
    <t>Vischer David</t>
  </si>
  <si>
    <t>Dipl. Umwelting.ZFH /Bachelor of Science ZFH</t>
  </si>
  <si>
    <t>ASt</t>
  </si>
  <si>
    <t>Albrecht Stefan</t>
  </si>
  <si>
    <t>Projektleiter, Ingenieur</t>
  </si>
  <si>
    <t>Tragwerksplanung, Statische Berechnungen</t>
  </si>
  <si>
    <t>LJ</t>
  </si>
  <si>
    <t>Luible Judith</t>
  </si>
  <si>
    <t>Dipl. Bauing. TH München</t>
  </si>
  <si>
    <t>Hochbau, Statische Berechnung., Erdbebenbemess.</t>
  </si>
  <si>
    <t>Stand per 01.12.2010</t>
  </si>
  <si>
    <t>Waldvogel Olivier</t>
  </si>
  <si>
    <t>Peier Doris</t>
  </si>
  <si>
    <t>Dettwiler Markus</t>
  </si>
  <si>
    <t>Det</t>
  </si>
  <si>
    <t>Elektrozeichner</t>
  </si>
  <si>
    <t>Funktion in der Firma</t>
  </si>
  <si>
    <t>Mitglied der GL, BL Konstr. Ingenieurbau, FBL Brückenbau / Prüf- + Kontrollingenieurwesen, Chef-Ingenieur</t>
  </si>
  <si>
    <t>Mitglied der GL, BL Tiefbau, Chef-Ingenieur</t>
  </si>
  <si>
    <t>Mitglied der GL, BL Bautenerhalt/Geomatik, Chef-Ingenieur</t>
  </si>
  <si>
    <t>Mitglied der GL, BL Verkehr + Umwelt, FBL Verkehrsmanagement, Leiter IZ, Chef-Ingenieur</t>
  </si>
  <si>
    <t>Chefstatiker, Prüfingenieur</t>
  </si>
  <si>
    <t>FBL Umweltplanungen u. -koordination / UVB, Leiter Team Umwelt, Projektleiter</t>
  </si>
  <si>
    <t>stv. BL Verkehr + Umwelt, FBL Baulogistik, Oberbauleitungen</t>
  </si>
  <si>
    <t>FBL Ver- und Entsorgung, Projektleiter</t>
  </si>
  <si>
    <t>FBL Erhaltung Infrastrukturanlagen, Projektleiter</t>
  </si>
  <si>
    <t>FBL Hafen- und Wasserbau, Projektleiter</t>
  </si>
  <si>
    <t>stv. BL Tiefbau, Projektleiter Bahnbau</t>
  </si>
  <si>
    <t>Leiter Filiale Möhlin, FBL Gemeindeingenieurwesen</t>
  </si>
  <si>
    <t>Mitglied der GL (Vorsitz), BL Projekt- und Baumanagement, Chef-Ingenieur</t>
  </si>
  <si>
    <t>Tief-, Bahn-, Strassen- + Wasserbau, Verkehr</t>
  </si>
  <si>
    <t>FBL Generalplanungen &amp; Umbauten, Projektleiterin</t>
  </si>
  <si>
    <t>FBL Prüf- u. Kontrollingenieurwesen, Projektleiter</t>
  </si>
  <si>
    <t>Projekt- und Bauleiter</t>
  </si>
  <si>
    <t>FBL Geomatik u. Vermessung, Projektleiter</t>
  </si>
  <si>
    <t>FBL Trassierungen, Projektleiter</t>
  </si>
  <si>
    <t>FBL Hochbau, Projektleiter</t>
  </si>
  <si>
    <t>FBL Geografische Informationssysteme (GIS), Projektleiterin</t>
  </si>
  <si>
    <t>FBL Bahninfrastrukturen, Qualitätsmanagement, Kostencontroller, Projektleiter</t>
  </si>
  <si>
    <t>FBL allg. Tief- und Strassenbau, Projekt- und Bauleiter</t>
  </si>
  <si>
    <t>stv. BL konstr. Ingenieurbau, FBL Tagbautunnel, Projektleiter</t>
  </si>
  <si>
    <t>stv. BL Bautenerhalt &amp; Geomatik, FBL Erhaltung Infrastrukturanlagen, Projektleiter</t>
  </si>
  <si>
    <t>FBL Lärm- und Schallschutz, Projektleiterin</t>
  </si>
  <si>
    <t>Projekt- und Bauleiterin</t>
  </si>
  <si>
    <t>Diplomgeologe, Projektleiter Lärmschutz</t>
  </si>
  <si>
    <t>FBL Erhaltung Kunstbauten, Projektleiter</t>
  </si>
  <si>
    <t>FBL Erdbebensicherheit, Projektleiterin</t>
  </si>
  <si>
    <t>Bauleiterin</t>
  </si>
  <si>
    <t>FBL Verkehrsplanungen, Projektleiter</t>
  </si>
  <si>
    <t>Zeichnerchef, Zeichner-Konstrukteur</t>
  </si>
  <si>
    <t>Lehrmeister, Zeichner-Konstrukteur</t>
  </si>
  <si>
    <t>BWK, Bauleiter</t>
  </si>
  <si>
    <t>BL   = Bereichsleiter
FBL = Fachbereichsleiter
SB   = Sachbearbeiter</t>
  </si>
  <si>
    <t>Mitarbeiterin Finanz- + Rechnungswesen</t>
  </si>
  <si>
    <t>FBL Informatikdienstleistungen, EDV-System-Manager</t>
  </si>
  <si>
    <t xml:space="preserve">Assistentin der Geschäftsleitung </t>
  </si>
  <si>
    <t>Leiter Finanz- + Rechnungswesen</t>
  </si>
  <si>
    <t>Leiterin Personalwesen</t>
  </si>
  <si>
    <t>Bereichsassistentin, SB Projektmanagement</t>
  </si>
  <si>
    <t>Indermitte Martin</t>
  </si>
  <si>
    <t>Bauingenieur</t>
  </si>
  <si>
    <t>IMa</t>
  </si>
  <si>
    <t>( inkl. Praktikanten)</t>
  </si>
  <si>
    <t>Stufe</t>
  </si>
  <si>
    <t>Funk. Nr. (B)</t>
  </si>
  <si>
    <t>Pers. Nr. (I)</t>
  </si>
  <si>
    <t>FBL Tunnel- und Spezialtiefbau, Projekt- und Bauleiter</t>
  </si>
  <si>
    <t>FBL Projektsteuerung u. -controlling, PQM, Projektleiter</t>
  </si>
  <si>
    <t>Projektmanagement (Zert.)</t>
  </si>
  <si>
    <t>HeD</t>
  </si>
  <si>
    <t>Heizmann Dominik</t>
  </si>
  <si>
    <t>Dipl. Bauing. TU Berlin</t>
  </si>
  <si>
    <t>Zeichner-Konstrukteurin</t>
  </si>
  <si>
    <t>-</t>
  </si>
  <si>
    <t>Büromitarbeiter 1</t>
  </si>
  <si>
    <t>Büromitarbeiter 2</t>
  </si>
  <si>
    <t>Büromitarbeiter 3</t>
  </si>
  <si>
    <t>Büromitarbeiter 4</t>
  </si>
  <si>
    <t>Réceptionist / Telefonist / Service-Disponent 1</t>
  </si>
  <si>
    <t>Réceptionist / Telefonist / Service-Disponent 2</t>
  </si>
  <si>
    <t>Sekretärin  / Assistentin 1</t>
  </si>
  <si>
    <t>Sekretärin  / Assistentin 2</t>
  </si>
  <si>
    <t>Sekretärin  / Assistentin 3</t>
  </si>
  <si>
    <t>Sekretärin  / Assistentin 4</t>
  </si>
  <si>
    <t>Kaufmännischer Mitarbeiter 1</t>
  </si>
  <si>
    <t>Kaufmännischer Mitarbeiter 2</t>
  </si>
  <si>
    <t>Kaufmännischer Mitarbeiter 3 / Gruppenchef 1</t>
  </si>
  <si>
    <t>Kaufmännischer Mitarbeiter 4 / Gruppenchef 2</t>
  </si>
  <si>
    <t>Sachbearbeiter Logistik / Einkauf 1 / Gruppenchef 1</t>
  </si>
  <si>
    <t>Sachbearbeiter Logistik / Einkauf 2 / Gruppenchef 2</t>
  </si>
  <si>
    <t>Kaufmännischer Fachspezialist 1</t>
  </si>
  <si>
    <t>Kaufmännischer Fachspezialist 2</t>
  </si>
  <si>
    <t>Kaufmännischer Fachspezialist 3</t>
  </si>
  <si>
    <t>Kaufmännischer Fachspezialist 4</t>
  </si>
  <si>
    <t>Vorgesetzter  -  1. Stufe</t>
  </si>
  <si>
    <t>Vorgesetzter  -  2. Stufe</t>
  </si>
  <si>
    <t>Vorgesetzter  -  3. Stufe</t>
  </si>
  <si>
    <t>Vorgesetzter  -  4 . Stufe</t>
  </si>
  <si>
    <t>Vorgesetzter  -  5. Stufe</t>
  </si>
  <si>
    <t>Personal-Fachspezialist 1</t>
  </si>
  <si>
    <t>Personal-Fachspezialist 2</t>
  </si>
  <si>
    <t>Personalexperte</t>
  </si>
  <si>
    <t>Senior Personalexperte</t>
  </si>
  <si>
    <t>Rechtsanwalt</t>
  </si>
  <si>
    <t>Rechtskonsulent 1</t>
  </si>
  <si>
    <t>Rechtskonsulent 2</t>
  </si>
  <si>
    <t>Rechtskonsulent 3</t>
  </si>
  <si>
    <t>Patentanwalt Junior</t>
  </si>
  <si>
    <t>Patentanwalt Senior</t>
  </si>
  <si>
    <t>Immobilienbewirtschafter / - Treuhänder 1</t>
  </si>
  <si>
    <t>Immobilienbewirtschafter / - Treuhänder 2</t>
  </si>
  <si>
    <t>Immobilienbewirtschafter / - Treuhänder 3</t>
  </si>
  <si>
    <t>Buchhaltungs-Mitarbeiter 1</t>
  </si>
  <si>
    <t>Buchhaltungs-Mitarbeiter 2</t>
  </si>
  <si>
    <t>Buchhalter 1</t>
  </si>
  <si>
    <t>Buchhalter 2</t>
  </si>
  <si>
    <t>Buchhalter 3 / Gruppenchef 1</t>
  </si>
  <si>
    <t>Buchhalter 4 / Gruppenchef 2</t>
  </si>
  <si>
    <t>Finanz-Fachspezialist / Controller 1</t>
  </si>
  <si>
    <t>Finanz-Fachspezialist / Controller 2</t>
  </si>
  <si>
    <t>Finanz-Fachspezialist / Controller 3</t>
  </si>
  <si>
    <t>Finanz-Fachspezialist / Controller 4</t>
  </si>
  <si>
    <t>Logistik / Einkauf Fachspezialist 1</t>
  </si>
  <si>
    <t>Logistik / Einkauf Fachspezialist 2</t>
  </si>
  <si>
    <t>Logistik / Einkauf Fachspezialist 3</t>
  </si>
  <si>
    <t>Logistik / Einkauf Fachspezialist 4</t>
  </si>
  <si>
    <t>Koordinator / Gruppenchef</t>
  </si>
  <si>
    <t>Vorgesetzter - 1.Stufe</t>
  </si>
  <si>
    <t>Vorgesetzter - 2.Stufe</t>
  </si>
  <si>
    <t>Vorgesetzter - 3.Stufe</t>
  </si>
  <si>
    <t>Vorgesetzter - 4.Stufe</t>
  </si>
  <si>
    <t>Marketing - / Product - Manager 1</t>
  </si>
  <si>
    <t>Marketing - / Product - Manager 2</t>
  </si>
  <si>
    <t>Marketing - / Product - Manager 3</t>
  </si>
  <si>
    <t>Marketing - / Product - Manager 4</t>
  </si>
  <si>
    <t>Marketing - / Product - Manager 5</t>
  </si>
  <si>
    <t>Senior Marketing - / Product - Manager</t>
  </si>
  <si>
    <t>Verkäufer 1</t>
  </si>
  <si>
    <t>Verkäufer 2</t>
  </si>
  <si>
    <t>Verkäufer 3</t>
  </si>
  <si>
    <t>Verkäufer 4 / Grosskunden</t>
  </si>
  <si>
    <t>Spothändler / Einsatzplaner 1</t>
  </si>
  <si>
    <t>Spothändler / Einsatzplaner 2</t>
  </si>
  <si>
    <t>Senior Spothändler / Einsatzplaner</t>
  </si>
  <si>
    <t>Investitionsgüter-Verkäufer 1</t>
  </si>
  <si>
    <t>Investitionsgüter-Verkäufer 2</t>
  </si>
  <si>
    <t>Investitionsgüter-Verkäufer 3</t>
  </si>
  <si>
    <t>Investitionsgüter-Verkäufer 4 / Grosskunden</t>
  </si>
  <si>
    <t>Verkäufer International</t>
  </si>
  <si>
    <t>Strom-Verkäufer 1</t>
  </si>
  <si>
    <t>Strom-Verkäufer 2</t>
  </si>
  <si>
    <t>Senior Strom-Verkäufer / Key Account Manager</t>
  </si>
  <si>
    <t>Operator / System-Controller 1</t>
  </si>
  <si>
    <t>System-Controller 2</t>
  </si>
  <si>
    <t>System-Controller 3</t>
  </si>
  <si>
    <t>Senior System-Controller</t>
  </si>
  <si>
    <t>Informatiker</t>
  </si>
  <si>
    <t>Informatiker / IC-Berater / -Techniker 1</t>
  </si>
  <si>
    <t>IC-Berater / -Techniker 2 / LAN-Grundstufe</t>
  </si>
  <si>
    <t>IC-Berater / -Techniker 3 / LAN-Supporter</t>
  </si>
  <si>
    <t>Senior IC-Berater / -Techniker</t>
  </si>
  <si>
    <t>Applikations-Entwickler 1</t>
  </si>
  <si>
    <t>Applikations-Entwickler 2</t>
  </si>
  <si>
    <t>Applikations-Entwickler 3</t>
  </si>
  <si>
    <t>Applikations-Entwickler 4</t>
  </si>
  <si>
    <t>Senior Applikations-Entwickler</t>
  </si>
  <si>
    <t>System-Spezialist 1</t>
  </si>
  <si>
    <t>System-Spezialist 2</t>
  </si>
  <si>
    <t>System-Spezialist 3</t>
  </si>
  <si>
    <t>Senior System-Spezialist</t>
  </si>
  <si>
    <t>Datenbank-Spezialist 1</t>
  </si>
  <si>
    <t>Datenbank-Spezialist 2</t>
  </si>
  <si>
    <t>Datenbank-Spezialist 3</t>
  </si>
  <si>
    <t>Senior Datenbank-Spezialist</t>
  </si>
  <si>
    <t>Vorstufe Software-Ingenieur</t>
  </si>
  <si>
    <t>Software-Ingenieur 1</t>
  </si>
  <si>
    <t>Software-Ingenieur 2</t>
  </si>
  <si>
    <t>Software-Ingenieur 3</t>
  </si>
  <si>
    <t>Senior Software-Ingenieur</t>
  </si>
  <si>
    <t>Vorgesetzter  -  4. Stufe</t>
  </si>
  <si>
    <t>Betriebsmitarbeiter 1</t>
  </si>
  <si>
    <t>Betriebsmitarbeiter 2</t>
  </si>
  <si>
    <t>Betriebsmitarbeiter 3</t>
  </si>
  <si>
    <t>Betriebsmitarbeiter 4</t>
  </si>
  <si>
    <t>Lagerist 1 / Chauffeur 1</t>
  </si>
  <si>
    <t>Lagerist 2 / Chauffeur 2</t>
  </si>
  <si>
    <t>Lagerist 3 / Chauffeur 3 / Bus-Chauffeur ÖV</t>
  </si>
  <si>
    <t>Lagerist 4</t>
  </si>
  <si>
    <t>Mechaniker / Monteur 1</t>
  </si>
  <si>
    <t>Mechaniker / Monteur 2 / Gruppenchef 1</t>
  </si>
  <si>
    <t>Mechaniker / Monteur 3 / Gruppenchef 2</t>
  </si>
  <si>
    <t>Mechaniker / Monteur 4 / Gruppenchef 3</t>
  </si>
  <si>
    <t>Anlageführer / Maschinenführer 1</t>
  </si>
  <si>
    <t>Anlageführer / Maschinenführer 2</t>
  </si>
  <si>
    <t>Anlageführer / Maschinenführer 3</t>
  </si>
  <si>
    <t>Handwerker 1</t>
  </si>
  <si>
    <t>Handwerker 2 / Gruppenchef 1</t>
  </si>
  <si>
    <t>Handwerker 3 / Gruppenchef 2</t>
  </si>
  <si>
    <t>Handwerker 4 / Gruppenchef 3</t>
  </si>
  <si>
    <t>Sachbearbeiter AVOR / PPS / QS 1</t>
  </si>
  <si>
    <t>Sachbearbeiter AVOR / PPS / QS 2</t>
  </si>
  <si>
    <t>Prozessfachmann 1</t>
  </si>
  <si>
    <t>Prozessfachmann 2</t>
  </si>
  <si>
    <t>Technischer Sachbearbeiter 1</t>
  </si>
  <si>
    <t>Technischer Sachbearbeiter 2</t>
  </si>
  <si>
    <t>Technischer Fachspezialist 1</t>
  </si>
  <si>
    <t>Technischer Fachspezialist 2</t>
  </si>
  <si>
    <t>Technischer Fachspezialist 3</t>
  </si>
  <si>
    <t>Vorarbeiter / Gruppenchef</t>
  </si>
  <si>
    <t>Netzarbeiter (ex)</t>
  </si>
  <si>
    <t>Netzmonteur / Netzelektriker 1</t>
  </si>
  <si>
    <t>Netzmonteur / Netzelektriker 2</t>
  </si>
  <si>
    <t>Netzmonteur / Netzelektriker 3</t>
  </si>
  <si>
    <t>Vorarbeiter / Gruppenchef  1</t>
  </si>
  <si>
    <t>HaC</t>
  </si>
  <si>
    <t>Projekt-/Bauleitung; Wasserversorgung</t>
  </si>
  <si>
    <t>Dipl. Bauing. TH</t>
  </si>
  <si>
    <t>NDS ETH</t>
  </si>
  <si>
    <t>Funktionseinteilung neu (22.06.2011)</t>
  </si>
  <si>
    <t>Funktionseinteilung alt (12.05.2011)</t>
  </si>
  <si>
    <t>HP</t>
  </si>
  <si>
    <r>
      <t>SB</t>
    </r>
    <r>
      <rPr>
        <sz val="9"/>
        <rFont val="Arial Narrow"/>
        <family val="2"/>
      </rPr>
      <t>/PL</t>
    </r>
  </si>
  <si>
    <r>
      <t>Z/</t>
    </r>
    <r>
      <rPr>
        <sz val="9"/>
        <rFont val="Arial Narrow"/>
        <family val="2"/>
      </rPr>
      <t>BAL</t>
    </r>
  </si>
  <si>
    <t>Ingenieurin, Projektleiter</t>
  </si>
  <si>
    <t>Bauzeichner / Bauleiter</t>
  </si>
  <si>
    <t>Denzler Benjamin</t>
  </si>
  <si>
    <t>Räuftlin Thamas</t>
  </si>
  <si>
    <t>BeA</t>
  </si>
  <si>
    <t>Betzold Alexander</t>
  </si>
  <si>
    <t>MAS in Natural Hazards Management</t>
  </si>
  <si>
    <t>Siedlungsentwässerung, Abwasser</t>
  </si>
  <si>
    <t>Dipl. Bauing. FH Giessen-Friedberg</t>
  </si>
  <si>
    <t>Hausammann Cédric</t>
  </si>
  <si>
    <t>Stand per 01.10.2011</t>
  </si>
  <si>
    <t>Eberle Linus</t>
  </si>
  <si>
    <t>WB</t>
  </si>
  <si>
    <t>Wick Bernd</t>
  </si>
  <si>
    <t>Kostenkalkulator, Bauleitung</t>
  </si>
  <si>
    <t>4)</t>
  </si>
  <si>
    <t>Als Bauleiter eine Kategorie höher</t>
  </si>
  <si>
    <r>
      <t xml:space="preserve"> C/D </t>
    </r>
    <r>
      <rPr>
        <vertAlign val="superscript"/>
        <sz val="9"/>
        <rFont val="Arial Narrow"/>
        <family val="2"/>
      </rPr>
      <t>1)</t>
    </r>
  </si>
  <si>
    <r>
      <t xml:space="preserve"> D/C </t>
    </r>
    <r>
      <rPr>
        <vertAlign val="superscript"/>
        <sz val="9"/>
        <rFont val="Arial Narrow"/>
        <family val="2"/>
      </rPr>
      <t>3)</t>
    </r>
  </si>
  <si>
    <r>
      <t xml:space="preserve"> E/D </t>
    </r>
    <r>
      <rPr>
        <vertAlign val="superscript"/>
        <sz val="9"/>
        <rFont val="Arial Narrow"/>
        <family val="2"/>
      </rPr>
      <t>1)</t>
    </r>
  </si>
  <si>
    <r>
      <t xml:space="preserve">F/E </t>
    </r>
    <r>
      <rPr>
        <vertAlign val="superscript"/>
        <sz val="10"/>
        <rFont val="Arial Narrow"/>
        <family val="2"/>
      </rPr>
      <t>4)</t>
    </r>
  </si>
  <si>
    <t>Räuftlin Thomas</t>
  </si>
  <si>
    <t>Wirtz Christine</t>
  </si>
  <si>
    <t>WCh</t>
  </si>
  <si>
    <r>
      <t xml:space="preserve"> C/B </t>
    </r>
    <r>
      <rPr>
        <vertAlign val="superscript"/>
        <sz val="9"/>
        <rFont val="Arial Narrow"/>
        <family val="2"/>
      </rPr>
      <t>5)</t>
    </r>
  </si>
  <si>
    <t>Als Prüfingenieur/Experte Honorarkategorie A</t>
  </si>
  <si>
    <t>5)</t>
  </si>
  <si>
    <t>Als Prüfingenieur/Experte Honorarkategorie B</t>
  </si>
  <si>
    <r>
      <t>alt (</t>
    </r>
    <r>
      <rPr>
        <sz val="9"/>
        <rFont val="Arial Narrow"/>
        <family val="2"/>
      </rPr>
      <t>22.06</t>
    </r>
    <r>
      <rPr>
        <b/>
        <sz val="9"/>
        <rFont val="Arial Narrow"/>
        <family val="2"/>
      </rPr>
      <t>.2011)</t>
    </r>
  </si>
  <si>
    <r>
      <t>Funktionseinteilung neu (</t>
    </r>
    <r>
      <rPr>
        <sz val="9"/>
        <rFont val="Arial Narrow"/>
        <family val="2"/>
      </rPr>
      <t>11.05</t>
    </r>
    <r>
      <rPr>
        <b/>
        <sz val="9"/>
        <rFont val="Arial Narrow"/>
        <family val="2"/>
      </rPr>
      <t>.2012)</t>
    </r>
  </si>
  <si>
    <t xml:space="preserve">PL/SB </t>
  </si>
  <si>
    <t>SB/ZK</t>
  </si>
  <si>
    <t>SB/BL</t>
  </si>
  <si>
    <t>ZK/Lehrmeister</t>
  </si>
  <si>
    <t>SB/PL</t>
  </si>
  <si>
    <t>Lüthi Tobias</t>
  </si>
  <si>
    <t>LT</t>
  </si>
  <si>
    <t>Oswald Leroy</t>
  </si>
  <si>
    <t>Schmidlin Julian</t>
  </si>
  <si>
    <t>Boschung Jan</t>
  </si>
  <si>
    <t>OL</t>
  </si>
  <si>
    <t>ScJ</t>
  </si>
  <si>
    <t>BoJ</t>
  </si>
  <si>
    <t>DB</t>
  </si>
  <si>
    <t>ZS</t>
  </si>
  <si>
    <t>Zymeri Shaha</t>
  </si>
  <si>
    <t>Master of Eng.</t>
  </si>
  <si>
    <t xml:space="preserve">Dipl. Bauing. FH </t>
  </si>
  <si>
    <t>FrL</t>
  </si>
  <si>
    <t>Frei Lukas</t>
  </si>
  <si>
    <t>Barth Sandra</t>
  </si>
  <si>
    <t>Dar</t>
  </si>
  <si>
    <t>D'Arco Marcel</t>
  </si>
  <si>
    <t>VJ</t>
  </si>
  <si>
    <t>Vögtli Jöelle</t>
  </si>
  <si>
    <t>Bauingenieurin</t>
  </si>
  <si>
    <t>Stand per 01.11.2012</t>
  </si>
  <si>
    <t>NF</t>
  </si>
  <si>
    <t>Niedermeyer Friederike</t>
  </si>
  <si>
    <t>Dipl.-Biologin Univ.</t>
  </si>
  <si>
    <t>UNIGIS professional</t>
  </si>
  <si>
    <t>Geoinformatik MS-Access</t>
  </si>
  <si>
    <t>Sachbearbeitung Umwelt und GIS</t>
  </si>
  <si>
    <t>Kipfer Janine</t>
  </si>
  <si>
    <t>KiJ</t>
  </si>
  <si>
    <r>
      <t xml:space="preserve"> B/C </t>
    </r>
    <r>
      <rPr>
        <b/>
        <vertAlign val="superscript"/>
        <sz val="9"/>
        <rFont val="Arial Narrow"/>
        <family val="2"/>
      </rPr>
      <t>1)</t>
    </r>
  </si>
  <si>
    <r>
      <t xml:space="preserve"> C/D </t>
    </r>
    <r>
      <rPr>
        <b/>
        <vertAlign val="superscript"/>
        <sz val="9"/>
        <rFont val="Arial Narrow"/>
        <family val="2"/>
      </rPr>
      <t>1)</t>
    </r>
  </si>
  <si>
    <t>ZK/BL</t>
  </si>
  <si>
    <t>BC</t>
  </si>
  <si>
    <t>Baschong Clemens</t>
  </si>
  <si>
    <t>Projektleiter / Umweltingenieur</t>
  </si>
  <si>
    <t>NP</t>
  </si>
  <si>
    <t>Noordam Philipp</t>
  </si>
  <si>
    <t>BTJ</t>
  </si>
  <si>
    <t>Becksmann Thomas J.</t>
  </si>
  <si>
    <t>Diplom Ing. FH, Architektur</t>
  </si>
  <si>
    <t>PL im Bereich Baumanagement</t>
  </si>
  <si>
    <t>Prüf- u. Kontrollingenieurwesen, Projektleiter</t>
  </si>
  <si>
    <t>Messungen</t>
  </si>
  <si>
    <t>Bau-/Raumakustik, Schallschutzfenster, Lärm</t>
  </si>
  <si>
    <t>Schallschutzfenster</t>
  </si>
  <si>
    <t>Bauleiter /Zeichner-Kontstrukteur</t>
  </si>
  <si>
    <t>Dipl. Ing. FH Giessen-Friedberg</t>
  </si>
  <si>
    <t>Siedlungsentwässerung, Abwasser, LSP</t>
  </si>
  <si>
    <t>Dipl. Ing. FH (Umwelttechnik)</t>
  </si>
  <si>
    <t>FBL Umweltplanungen u. -koordination / UVB, Leiter Team Umwelt, Projektleiter, Experte Lärm</t>
  </si>
  <si>
    <t>Schweizerische Lohnstrukturerhebung</t>
  </si>
  <si>
    <t>Ausbildung</t>
  </si>
  <si>
    <t>Hochschultitel</t>
  </si>
  <si>
    <t>Berufsbezeichnung</t>
  </si>
  <si>
    <t>Bauingenieur/in</t>
  </si>
  <si>
    <t>Umweltingenieur/in</t>
  </si>
  <si>
    <t>Réceptionist/in / Telefonistin</t>
  </si>
  <si>
    <t>Sekretär/in</t>
  </si>
  <si>
    <t>Kaufmännische/r Mitarbeiter/in</t>
  </si>
  <si>
    <t>Kaufmännische/r Fachspezialist/in</t>
  </si>
  <si>
    <t>Personal-Fachspezialist/in</t>
  </si>
  <si>
    <t>Buchhaltungsangestellte/r</t>
  </si>
  <si>
    <t>Finanz-Fachspezialist/in</t>
  </si>
  <si>
    <t>EDV-Supporter/in</t>
  </si>
  <si>
    <t>EDV-System-Controller/in</t>
  </si>
  <si>
    <t>IT-System-Spezialist/in</t>
  </si>
  <si>
    <t>Vermessungsassistent/in</t>
  </si>
  <si>
    <t>Bauzeichner/in</t>
  </si>
  <si>
    <t>Bauzeichner/in-Konstrukteur/in</t>
  </si>
  <si>
    <t>Zeichnerchef, Bauzeichner/in-Konstrukteuer/in</t>
  </si>
  <si>
    <t>Marketingangestellter</t>
  </si>
  <si>
    <t>Bauleiter/in</t>
  </si>
  <si>
    <t>Projektleiter/in, Tiefbauzeichner/in</t>
  </si>
  <si>
    <t>Vermesser/in</t>
  </si>
  <si>
    <t>Leiter/in Personalwesen</t>
  </si>
  <si>
    <t>Leiter/in Finanz- + Rechnungswesen</t>
  </si>
  <si>
    <t>Bauleitungsassistent/in</t>
  </si>
  <si>
    <t>Praktikant/in</t>
  </si>
  <si>
    <t>Zeichnerchef/in, Bauzeichner/in-Konstrukteuer/in</t>
  </si>
  <si>
    <t>Lehrling/Lehrtochter</t>
  </si>
  <si>
    <t>Reprograph/in</t>
  </si>
  <si>
    <t>Pers-Nr.</t>
  </si>
  <si>
    <t>Funktionbezeichnung</t>
  </si>
  <si>
    <t>Ausbildung:</t>
  </si>
  <si>
    <t>höhere Fachprüfung/Meisterdiplom, Techniker TS, Höhere Fachschule, HWV,</t>
  </si>
  <si>
    <t xml:space="preserve"> HFG IES oder gleichwertige Ausbildung</t>
  </si>
  <si>
    <t>Fähigkeitszeugnisses (EFZ) führt, Vollzeit-Berufsschule, Diplom- oder Fachmittelschule,</t>
  </si>
  <si>
    <t>berufliche Grundbildung (eidg. Berufsattest - EBA) oder gleichwertige Ausbildung</t>
  </si>
  <si>
    <t>8 = Obligatorische Schule, ohne abgeschlossene Berufsausbildung</t>
  </si>
  <si>
    <t>1 = UNI / ETH</t>
  </si>
  <si>
    <t>2 = FH oder gleichwertige Ausbildung</t>
  </si>
  <si>
    <t>3 = Höhere Berufsausbildung mit eidg. Fachausweis, Diplom oder</t>
  </si>
  <si>
    <t>4 = Lehrerpatent auf verschiedenen Stufen</t>
  </si>
  <si>
    <t>5 = Gymnasiale Maturität, Berufsmaturität, Fachmaturität oder gleichwertige Ausgbildung</t>
  </si>
  <si>
    <t>6 = Ageschlossene Berufsausbildung, die in der Regel zum Erwerb eines eidg.</t>
  </si>
  <si>
    <t>7 = Ausschliesslich unternehmensinterne, durch das Bundesamt für Berufsbildung und Technologie (BBT) nicht anerkannte Berufsausbildung</t>
  </si>
  <si>
    <t>Hochschultitel:</t>
  </si>
  <si>
    <t>Titel, welche der Arbeitnehmer an einer UNI, ETH oder FH erlangte</t>
  </si>
  <si>
    <t>1 = Doktorat, Habilitation</t>
  </si>
  <si>
    <t>2 = Master, Lizenziat, Diplom, Staatsexamen, Nachdiplom</t>
  </si>
  <si>
    <t>3 = Bachelor</t>
  </si>
  <si>
    <t xml:space="preserve">    </t>
  </si>
  <si>
    <t>HiH</t>
  </si>
  <si>
    <t>Hikel Harald</t>
  </si>
  <si>
    <t>Diplom-Geograph Univ.</t>
  </si>
  <si>
    <t>Sachbearbeitung Umwelt, insbesondere Lärmschutz</t>
  </si>
  <si>
    <t>VeS</t>
  </si>
  <si>
    <t>Vecchi Sandra</t>
  </si>
  <si>
    <t>Meier Jacqueline</t>
  </si>
  <si>
    <t>Dipl. Bauing. FH /BSc FHNW</t>
  </si>
  <si>
    <t>BSc in Life Science FHNW</t>
  </si>
  <si>
    <t>BJo</t>
  </si>
  <si>
    <t>Bürgin Johannes</t>
  </si>
  <si>
    <t>Stucki</t>
  </si>
  <si>
    <t>Kipfer</t>
  </si>
  <si>
    <t>STi</t>
  </si>
  <si>
    <t>KCe</t>
  </si>
  <si>
    <t>HoA</t>
  </si>
  <si>
    <t>Hochuli Antonina</t>
  </si>
  <si>
    <t>BuS</t>
  </si>
  <si>
    <t>Burger Stefan</t>
  </si>
  <si>
    <t>Konstr. Ing.-Bau, Generalplanungen, Grossprojekte, Prüfingenieur</t>
  </si>
  <si>
    <t>Mitglied der GL, BL Konstr. Ingenieurbau, FBL Brückenbau / Prüf- + Kontrollingenieurwesen, Chef-Ingenieur, Experte</t>
  </si>
  <si>
    <t>Konstr. Ing.-Bau, Prüfingenieur</t>
  </si>
  <si>
    <t>Tiefbau, Konstr. Ing.-Bau, Grossprojekte, Geotechnik</t>
  </si>
  <si>
    <t xml:space="preserve">Konstr. Ing.-Bau / Raumakustik </t>
  </si>
  <si>
    <t xml:space="preserve">Konstr. Ing.-Bau </t>
  </si>
  <si>
    <t>Erdbebensicherheit, Konstr. Ing.-Bau</t>
  </si>
  <si>
    <t>MSt in Natural Hazards Management ETH</t>
  </si>
  <si>
    <t>MSt of Eng.</t>
  </si>
  <si>
    <t>MSt in Sustainable Development</t>
  </si>
  <si>
    <t>MSc BFH in Eng.</t>
  </si>
  <si>
    <t>SJe</t>
  </si>
  <si>
    <t>Stöhr Jessica</t>
  </si>
  <si>
    <t>Stand per 01.12.2013</t>
  </si>
  <si>
    <t>Dipl. Ingenieurin /Schiffbauerin, Univ. Sevastopol</t>
  </si>
  <si>
    <t>Stand per 01.01.14</t>
  </si>
  <si>
    <t>wurde nicht veröffentl.</t>
  </si>
  <si>
    <t xml:space="preserve"> A</t>
  </si>
  <si>
    <t>Erste Kategorie = Grundfunktion / zweite Kat.=altern. Funktion</t>
  </si>
  <si>
    <r>
      <t xml:space="preserve">B/A </t>
    </r>
    <r>
      <rPr>
        <vertAlign val="superscript"/>
        <sz val="9"/>
        <rFont val="Arial Narrow"/>
        <family val="2"/>
      </rPr>
      <t>1)</t>
    </r>
  </si>
  <si>
    <t xml:space="preserve"> B/C </t>
  </si>
  <si>
    <r>
      <t xml:space="preserve"> C/B </t>
    </r>
    <r>
      <rPr>
        <vertAlign val="superscript"/>
        <sz val="9"/>
        <rFont val="Arial Narrow"/>
        <family val="2"/>
      </rPr>
      <t>2)</t>
    </r>
  </si>
  <si>
    <r>
      <t xml:space="preserve"> D/C </t>
    </r>
    <r>
      <rPr>
        <vertAlign val="superscript"/>
        <sz val="9"/>
        <rFont val="Arial Narrow"/>
        <family val="2"/>
      </rPr>
      <t>2)</t>
    </r>
  </si>
  <si>
    <t xml:space="preserve"> C/D </t>
  </si>
  <si>
    <t xml:space="preserve"> E/D </t>
  </si>
  <si>
    <r>
      <t xml:space="preserve"> C/B </t>
    </r>
    <r>
      <rPr>
        <b/>
        <vertAlign val="superscript"/>
        <sz val="9"/>
        <rFont val="Arial Narrow"/>
        <family val="2"/>
      </rPr>
      <t>2)</t>
    </r>
  </si>
  <si>
    <r>
      <t xml:space="preserve"> D/C </t>
    </r>
    <r>
      <rPr>
        <b/>
        <vertAlign val="superscript"/>
        <sz val="9"/>
        <rFont val="Arial Narrow"/>
        <family val="2"/>
      </rPr>
      <t>2)</t>
    </r>
  </si>
  <si>
    <r>
      <t>Hon-Kat.</t>
    </r>
    <r>
      <rPr>
        <vertAlign val="superscript"/>
        <sz val="9"/>
        <rFont val="Arial Narrow"/>
        <family val="2"/>
      </rPr>
      <t>1)</t>
    </r>
  </si>
  <si>
    <t>BaC</t>
  </si>
  <si>
    <t>MAS of advanced Studies ETH in Natural Hazards Man.</t>
  </si>
  <si>
    <t>Dipl. Ing. FH in Geomatik FHNW</t>
  </si>
  <si>
    <t>Dipl. Umwelting NDS FH</t>
  </si>
  <si>
    <r>
      <t xml:space="preserve">Dipl. Ing. Schiffbau TU </t>
    </r>
    <r>
      <rPr>
        <sz val="8"/>
        <rFont val="Arial Narrow"/>
        <family val="2"/>
      </rPr>
      <t>Sevastopol</t>
    </r>
  </si>
  <si>
    <t>Bürofachdiplom VSH</t>
  </si>
  <si>
    <t>Bauleiter /Zeichner-Konstrukteur</t>
  </si>
  <si>
    <t>Funktionseinteilung neu (07.03.2014)</t>
  </si>
  <si>
    <t>SaB</t>
  </si>
  <si>
    <t>Saliu Bekim</t>
  </si>
  <si>
    <t>PC-Techniker</t>
  </si>
  <si>
    <t>IT HF Teko Olten</t>
  </si>
  <si>
    <t>Dipl.-Biologin Univ. München</t>
  </si>
  <si>
    <t>Diplom-Geograph Univ. Würzburg</t>
  </si>
  <si>
    <t>M. Eng.</t>
  </si>
  <si>
    <t>Dipl. Bauing. FH Karlsruhe</t>
  </si>
  <si>
    <t>Dipl. Bauing. FH /B.Sc. FHNW</t>
  </si>
  <si>
    <t>Dipl. Bauing. FHNW</t>
  </si>
  <si>
    <t>Dipl. Bauing. FH Leipzig</t>
  </si>
  <si>
    <t>Dipl. Geoökologin Univ. Braunschweig</t>
  </si>
  <si>
    <t>M. A. and Sc. in Sustainable Development</t>
  </si>
  <si>
    <t>B.Sc. in Life Science FHNW</t>
  </si>
  <si>
    <t>Dipl. Bauing. FH Stuttgart</t>
  </si>
  <si>
    <t>Dipl. Bauing. FH Konstanz</t>
  </si>
  <si>
    <t>Dipl. Ing. FH Rheinland-Pfalz</t>
  </si>
  <si>
    <t>M.Sc. BUAS in Eng.</t>
  </si>
  <si>
    <t>Dipl. Ing. FH Giessen-Friedberg (Umwelttechnik)</t>
  </si>
  <si>
    <t>Bauzeichner/Bauleiter</t>
  </si>
  <si>
    <t>MRa</t>
  </si>
  <si>
    <t>Meisch Raoul</t>
  </si>
  <si>
    <t>Dipl. Ing. FH Karlsruhe</t>
  </si>
  <si>
    <r>
      <t>ZC</t>
    </r>
    <r>
      <rPr>
        <sz val="9"/>
        <rFont val="Arial Narrow"/>
        <family val="2"/>
      </rPr>
      <t>/ZK kein MA-Gespräch</t>
    </r>
  </si>
  <si>
    <t>kein MA-Gespräch</t>
  </si>
  <si>
    <t>PL im Bereich Tiefbau</t>
  </si>
  <si>
    <t>PL /Sachbearbeitung Umwelt und GIS</t>
  </si>
  <si>
    <t>PL /Sachbearbeitung Umwelt, insbesondere Lärmschutz</t>
  </si>
  <si>
    <t>PL im Bereich Verkehr + Umwelt</t>
  </si>
  <si>
    <t>MA-Gespräch durch Rh</t>
  </si>
  <si>
    <t>PL /kein MA-Gespräch</t>
  </si>
  <si>
    <t>Stucki Tizian</t>
  </si>
  <si>
    <t>Kipfer Cedric</t>
  </si>
  <si>
    <t>BN</t>
  </si>
  <si>
    <t>Berger Noah</t>
  </si>
  <si>
    <t>Pertoldi Noeh</t>
  </si>
  <si>
    <t>Thahiri Florian</t>
  </si>
  <si>
    <t>PN</t>
  </si>
  <si>
    <t>TF</t>
  </si>
  <si>
    <t>RTh</t>
  </si>
  <si>
    <t>BrJ</t>
  </si>
  <si>
    <t>Brem Jakob</t>
  </si>
  <si>
    <t xml:space="preserve">P </t>
  </si>
  <si>
    <r>
      <t>PL</t>
    </r>
    <r>
      <rPr>
        <sz val="9"/>
        <rFont val="Arial Narrow"/>
        <family val="2"/>
      </rPr>
      <t>/SB</t>
    </r>
    <r>
      <rPr>
        <b/>
        <sz val="9"/>
        <rFont val="Arial Narrow"/>
        <family val="2"/>
      </rPr>
      <t xml:space="preserve"> </t>
    </r>
  </si>
  <si>
    <r>
      <t>SB</t>
    </r>
    <r>
      <rPr>
        <sz val="9"/>
        <rFont val="Arial Narrow"/>
        <family val="2"/>
      </rPr>
      <t>/ZK</t>
    </r>
  </si>
  <si>
    <r>
      <t>BL</t>
    </r>
    <r>
      <rPr>
        <sz val="9"/>
        <rFont val="Arial Narrow"/>
        <family val="2"/>
      </rPr>
      <t>/SB</t>
    </r>
  </si>
  <si>
    <r>
      <t>GL</t>
    </r>
    <r>
      <rPr>
        <sz val="9"/>
        <rFont val="Arial Narrow"/>
        <family val="2"/>
      </rPr>
      <t>/BL / PL</t>
    </r>
  </si>
  <si>
    <r>
      <t>ZK/</t>
    </r>
    <r>
      <rPr>
        <sz val="9"/>
        <rFont val="Arial Narrow"/>
        <family val="2"/>
      </rPr>
      <t>ZC</t>
    </r>
  </si>
  <si>
    <r>
      <t>SB/</t>
    </r>
    <r>
      <rPr>
        <sz val="9"/>
        <rFont val="Arial Narrow"/>
        <family val="2"/>
      </rPr>
      <t>PL</t>
    </r>
  </si>
  <si>
    <t>Chef-Ingenieur, Experte</t>
  </si>
  <si>
    <t>Mitglied der GL, BL Konstr. Ingenieurbau</t>
  </si>
  <si>
    <t>AFr</t>
  </si>
  <si>
    <t>Appelt Franziska</t>
  </si>
  <si>
    <t>Dipl. Geographin FH /B.Sc. Uni Berlin</t>
  </si>
  <si>
    <t>M.Sc. Geographie / GIS ETH ZH</t>
  </si>
  <si>
    <t>Sachbearbietung Glasvaservernetzung</t>
  </si>
  <si>
    <t>Stand per 01.12.14</t>
  </si>
  <si>
    <t>Dipl. Bauing. TU, Strassburg</t>
  </si>
  <si>
    <t>Stand per 01.01.15</t>
  </si>
  <si>
    <t>Sachbearbeitung Glasvaservernetzung</t>
  </si>
  <si>
    <t>TFl</t>
  </si>
  <si>
    <t>Tschan Flavia</t>
  </si>
  <si>
    <t>ItV</t>
  </si>
  <si>
    <t>Iten Vanessa</t>
  </si>
  <si>
    <t>Dick David</t>
  </si>
  <si>
    <t>Dipl. Ing. Architekt, TU Darmstadt</t>
  </si>
  <si>
    <t>DiD</t>
  </si>
  <si>
    <t>MY</t>
  </si>
  <si>
    <t>Meier Yannick</t>
  </si>
  <si>
    <t>M.Sc. UZH Geographie/GIS</t>
  </si>
  <si>
    <t>Dipl. Geographin FH /B.Sc.Berlin</t>
  </si>
  <si>
    <t>RE</t>
  </si>
  <si>
    <t>Reber Erich</t>
  </si>
  <si>
    <t>Bauführer</t>
  </si>
  <si>
    <t>Mitglied der GL, BL Konstr. Ingenieurbau, Chef-Ingenieur</t>
  </si>
  <si>
    <t>Stv. BL Tiefbau, FBL Ver- und Entsorgung, Projektleiter</t>
  </si>
  <si>
    <t>Stv. BL Verkehr + Umwelt, FBL Baulogistik, Oberbauleitungen</t>
  </si>
  <si>
    <t>Stv. BL Bautenerhalt &amp; Geomatik, FBL Erhaltung Infrastrukturanlagen, Projektleiter</t>
  </si>
  <si>
    <t>Stv. BL konstr. Ingenieurbau, FBL Tagbautunnel, Projektleiter</t>
  </si>
  <si>
    <t>FBL Hochbau, Projektingenieur</t>
  </si>
  <si>
    <t>FBL Bahntechnik, Projektleiter</t>
  </si>
  <si>
    <t>BeP</t>
  </si>
  <si>
    <t>Berzi Patrick</t>
  </si>
  <si>
    <t>Dipl. Bauing. FH/B.Sc. Montréal</t>
  </si>
  <si>
    <t>KaM</t>
  </si>
  <si>
    <t>Kanagasabai Manoja</t>
  </si>
  <si>
    <t>PM</t>
  </si>
  <si>
    <t>Kostenkalkulator, Bauleitung, Projektmanagement</t>
  </si>
  <si>
    <t>Projekt- und Bauleiter, Projektmanagement</t>
  </si>
  <si>
    <t>Projektmanagement</t>
  </si>
  <si>
    <t>PL im Bereich Projekt- und Baumanagement</t>
  </si>
  <si>
    <t>HDa</t>
  </si>
  <si>
    <t>Häner David</t>
  </si>
  <si>
    <t>Projektleiter /Bauingenieur</t>
  </si>
  <si>
    <t>Projektingenieur, Hochbau, Brückenbau</t>
  </si>
  <si>
    <t>TM</t>
  </si>
  <si>
    <t>Titz Markus</t>
  </si>
  <si>
    <t>MAS in erneuerbare Energie</t>
  </si>
  <si>
    <t>Bauleiter für Strassen-/Tiefbau</t>
  </si>
  <si>
    <t>VBe</t>
  </si>
  <si>
    <t>Vitt Bernhard</t>
  </si>
  <si>
    <t>CR</t>
  </si>
  <si>
    <t>Canetti Rosemarie</t>
  </si>
  <si>
    <t>SB Projektmanagement/-assistentin</t>
  </si>
  <si>
    <r>
      <t>RSB</t>
    </r>
    <r>
      <rPr>
        <sz val="9"/>
        <rFont val="Arial Narrow"/>
        <family val="2"/>
      </rPr>
      <t>/Projektassistentin</t>
    </r>
  </si>
  <si>
    <t>Christ Florian</t>
  </si>
  <si>
    <t>Hirsbrunner Nico</t>
  </si>
  <si>
    <t>ChF</t>
  </si>
  <si>
    <t>HN</t>
  </si>
  <si>
    <t>SiA</t>
  </si>
  <si>
    <t>Sivasundaram Aschveni</t>
  </si>
  <si>
    <t>VP</t>
  </si>
  <si>
    <t>Vogg Paula</t>
  </si>
  <si>
    <t>MJa</t>
  </si>
  <si>
    <t>PD</t>
  </si>
  <si>
    <t>Bauleiter TB/Techniker HF</t>
  </si>
  <si>
    <t>M.Sc. FHNW in Eng.</t>
  </si>
  <si>
    <t>Stand per 01.10.15</t>
  </si>
  <si>
    <t>Völlmin Daniel</t>
  </si>
  <si>
    <t>VDa</t>
  </si>
  <si>
    <t>Seehöfer Patrick</t>
  </si>
  <si>
    <t>SPa</t>
  </si>
  <si>
    <t>Bauingenieur/ Bauleiter</t>
  </si>
  <si>
    <t>Bauing ETH ZH i.A.</t>
  </si>
  <si>
    <t>B.Sc.in Aviatik ZFH mit Vertie-fung in Technics &amp; Engineering</t>
  </si>
  <si>
    <t>Stand per 01.01.16</t>
  </si>
  <si>
    <t>Umwelt, Lärm, Verkehrserhebung</t>
  </si>
  <si>
    <t>MSc BFH</t>
  </si>
  <si>
    <t>MSc FHNW in Eng.</t>
  </si>
  <si>
    <t xml:space="preserve">SA </t>
  </si>
  <si>
    <t>Schaub Anja</t>
  </si>
  <si>
    <t>Geomatiktechnikerin</t>
  </si>
  <si>
    <t>Bauzeichnerin / Sachbearbeiterin GIS</t>
  </si>
  <si>
    <t>Sku</t>
  </si>
  <si>
    <t>Skucek Axel</t>
  </si>
  <si>
    <t>Dipl. Bauing. FH/BSc  Karlsruhe</t>
  </si>
  <si>
    <t>PL Umwelt und GIS</t>
  </si>
  <si>
    <t>Dipl. Bauing. FH/BSc Montréal</t>
  </si>
  <si>
    <t>BScin Aviatik ZFH mit Vertie-fung in Technics &amp; Engineering</t>
  </si>
  <si>
    <t>JRo</t>
  </si>
  <si>
    <t>Jann Roger</t>
  </si>
  <si>
    <t>PL Projektmanagement</t>
  </si>
  <si>
    <t>Projektmanagement, Arbeitssicherheit, QM</t>
  </si>
  <si>
    <t>Funktionseinteilung neu (14.03.2016)</t>
  </si>
  <si>
    <t>Praktilkant</t>
  </si>
  <si>
    <t>DNi</t>
  </si>
  <si>
    <t>GrM</t>
  </si>
  <si>
    <t>Grabherr Mathieu</t>
  </si>
  <si>
    <t>Bauzeichner /Dipl. Bauing. FH Karlsruhe</t>
  </si>
  <si>
    <t>Dipl. Bauing./BSc ETH</t>
  </si>
  <si>
    <t>MSc ETH in Bauing</t>
  </si>
  <si>
    <t>Leuch Georges</t>
  </si>
  <si>
    <t>Boser Florian</t>
  </si>
  <si>
    <t>Kaupp Nicolas</t>
  </si>
  <si>
    <t>LG</t>
  </si>
  <si>
    <t>BoF</t>
  </si>
  <si>
    <t>KN</t>
  </si>
  <si>
    <t>Z/BAL</t>
  </si>
  <si>
    <r>
      <t>PL/</t>
    </r>
    <r>
      <rPr>
        <sz val="9"/>
        <rFont val="Arial Narrow"/>
        <family val="2"/>
      </rPr>
      <t>BAL/FBL</t>
    </r>
  </si>
  <si>
    <t>PL/FBL</t>
  </si>
  <si>
    <r>
      <rPr>
        <sz val="9"/>
        <rFont val="Arial Narrow"/>
        <family val="2"/>
      </rPr>
      <t>PL</t>
    </r>
    <r>
      <rPr>
        <b/>
        <sz val="9"/>
        <rFont val="Arial Narrow"/>
        <family val="2"/>
      </rPr>
      <t>/BAL</t>
    </r>
  </si>
  <si>
    <t xml:space="preserve">Digitales Bauen FHNW </t>
  </si>
  <si>
    <t xml:space="preserve">Dipl.Bauing ETH ZH </t>
  </si>
  <si>
    <t>Stand per 01.11.16</t>
  </si>
  <si>
    <t>Igual Lorenzo</t>
  </si>
  <si>
    <t>Dipl. Architektur FH</t>
  </si>
  <si>
    <t>Personalassistentin</t>
  </si>
  <si>
    <t>Signer David</t>
  </si>
  <si>
    <t>Stand per 01.01.2017</t>
  </si>
  <si>
    <t>IL</t>
  </si>
  <si>
    <t xml:space="preserve"> </t>
  </si>
  <si>
    <t>Bauzeichnerin, Bauleiterin</t>
  </si>
  <si>
    <t>In leitender Funktion die höhere Kategorie</t>
  </si>
  <si>
    <t>Als Bauleiter die höhere Kategorie</t>
  </si>
  <si>
    <t xml:space="preserve">FETT = </t>
  </si>
  <si>
    <t>massgebendes Diplomjahr (Anz. Jahre)</t>
  </si>
  <si>
    <t>Dipl. Bauing./MSc ETH Bauing</t>
  </si>
  <si>
    <t>BSc Aviatik ZFH 2011,            Dipl. Bauing HF/BSc FHNW</t>
  </si>
  <si>
    <t>Guldimann Simon</t>
  </si>
  <si>
    <t>GuS</t>
  </si>
  <si>
    <t>Bauleiter TB  2014            dipl. Techniker HF</t>
  </si>
  <si>
    <t>Bauleiter TB</t>
  </si>
  <si>
    <r>
      <t xml:space="preserve"> F/D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</si>
  <si>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LaS</t>
  </si>
  <si>
    <t>Lazar Sonja</t>
  </si>
  <si>
    <t>Landschaftsarchitektin HTL</t>
  </si>
  <si>
    <t>Kauffrau BL Liestal</t>
  </si>
  <si>
    <t>GmP</t>
  </si>
  <si>
    <t>Gmür Peter</t>
  </si>
  <si>
    <t>Fachbereichsleiter Brandschutz</t>
  </si>
  <si>
    <t>ArM</t>
  </si>
  <si>
    <t>Armando Martin</t>
  </si>
  <si>
    <t>PL Brandschutz</t>
  </si>
  <si>
    <t>PL/SB</t>
  </si>
  <si>
    <t>GuP</t>
  </si>
  <si>
    <t>Gustin Patrick</t>
  </si>
  <si>
    <t>Sachbearbeiter Brandschutz</t>
  </si>
  <si>
    <t>dipl. Sicherheitsfachmann</t>
  </si>
  <si>
    <t>Brandschutzfachmann CFPA/ZH</t>
  </si>
  <si>
    <t>Stv. BL Tiefbau, FBL Ver- und Entsorgung, PL</t>
  </si>
  <si>
    <t>MAS of advanced (GIS)</t>
  </si>
  <si>
    <t>ADi</t>
  </si>
  <si>
    <t>Aleinikov Dimitri</t>
  </si>
  <si>
    <t>Bauleiter TB  2014  dipl. Techniker HF</t>
  </si>
  <si>
    <t>Hag</t>
  </si>
  <si>
    <t>Hagmann Andreas</t>
  </si>
  <si>
    <t>dipl. Techniker HF Bauführung Verkehrswegebau</t>
  </si>
  <si>
    <t>Bauleiter/Bauphasenplaner</t>
  </si>
  <si>
    <t>MeM</t>
  </si>
  <si>
    <t>Mendoza Maria</t>
  </si>
  <si>
    <t>Tesan Laila</t>
  </si>
  <si>
    <t>Davet Kilian</t>
  </si>
  <si>
    <t>TL</t>
  </si>
  <si>
    <t>DK</t>
  </si>
  <si>
    <t>Lernende</t>
  </si>
  <si>
    <t>Dipl. Bauing. KIT</t>
  </si>
  <si>
    <t>Stand per 01.12.2017</t>
  </si>
  <si>
    <t>SiR</t>
  </si>
  <si>
    <t>Schilliger Raphaela</t>
  </si>
  <si>
    <t>BSC FHNW in Geomatik</t>
  </si>
  <si>
    <t>WDa</t>
  </si>
  <si>
    <t>Widrig Daniel</t>
  </si>
  <si>
    <t>Technischer Assistent</t>
  </si>
  <si>
    <t>Halbeisen Gisela</t>
  </si>
  <si>
    <t>HGi</t>
  </si>
  <si>
    <t>LBe</t>
  </si>
  <si>
    <t>Lamoth Béla</t>
  </si>
  <si>
    <t>KUM</t>
  </si>
  <si>
    <t>Koch Urs-Martin</t>
  </si>
  <si>
    <t>PL Bahnbau</t>
  </si>
  <si>
    <t>PM. Division Infrastruktur</t>
  </si>
  <si>
    <t>Stand per 01.01.2018</t>
  </si>
  <si>
    <r>
      <t xml:space="preserve">B/A </t>
    </r>
    <r>
      <rPr>
        <vertAlign val="superscript"/>
        <sz val="9"/>
        <rFont val="Arial Narrow"/>
        <family val="2"/>
      </rPr>
      <t>5)</t>
    </r>
  </si>
  <si>
    <t xml:space="preserve">B/A </t>
  </si>
  <si>
    <t>Interne Kategorie GL= A</t>
  </si>
  <si>
    <r>
      <t xml:space="preserve"> D/E</t>
    </r>
    <r>
      <rPr>
        <vertAlign val="superscript"/>
        <sz val="7"/>
        <rFont val="Arial Narrow"/>
        <family val="2"/>
      </rPr>
      <t xml:space="preserve"> </t>
    </r>
    <r>
      <rPr>
        <vertAlign val="superscript"/>
        <sz val="9"/>
        <rFont val="Arial Narrow"/>
        <family val="2"/>
      </rPr>
      <t>4)</t>
    </r>
  </si>
  <si>
    <t>Bauleiterin TB</t>
  </si>
  <si>
    <t>Bauleiterin / Bauzeichnerin</t>
  </si>
  <si>
    <t>Mitglied der GL, BL Zentrale Dienste und Filiale Möhlin, Chefingenieur</t>
  </si>
  <si>
    <t>Mitglied der GL, BL Bautenerhalt/Geomatik, Chef-ingenieur</t>
  </si>
  <si>
    <t>Mitglied der GL, BL Verkehr + Umwelt, FBL Verkehrsmanagement, Leiter IZ, Chefingenieur</t>
  </si>
  <si>
    <t>Mitglied der GL, BL Ingenieur- / Bahnbau, Chef-ingenieur</t>
  </si>
  <si>
    <t>PL Umweltingenieur</t>
  </si>
  <si>
    <t>PL und Chef- Bauleiterin</t>
  </si>
  <si>
    <t>Mitglied der GL, BL Projektmanagement und Generalplanung, Chefingenieur</t>
  </si>
  <si>
    <t>Mitglied der GL, BL Tief- und Tunnelbau, Chefingenieur</t>
  </si>
  <si>
    <t>Zeichner-Kontrukteurin/ Sachbearbeiterin GIS</t>
  </si>
  <si>
    <t>IBB</t>
  </si>
  <si>
    <t>Dipl. Bauing. IBBT</t>
  </si>
  <si>
    <t>Mö</t>
  </si>
  <si>
    <t>PL Tiefbau</t>
  </si>
  <si>
    <t>Stand per 01.02.2018</t>
  </si>
  <si>
    <t>BCa</t>
  </si>
  <si>
    <t>Blehs Claudio</t>
  </si>
  <si>
    <t>Bauleiter Techniker TS</t>
  </si>
  <si>
    <t>DMM</t>
  </si>
  <si>
    <t>Di Maria Marcello</t>
  </si>
  <si>
    <t>PL Tief- und Tunnelbau</t>
  </si>
  <si>
    <t>Stand per 01.03.2018</t>
  </si>
  <si>
    <t>SuS</t>
  </si>
  <si>
    <t>Suter Sarah</t>
  </si>
  <si>
    <t>ReM</t>
  </si>
  <si>
    <t>Redlich Moritz</t>
  </si>
  <si>
    <t>FBL Informatikdienstleistungen, EDV-System-Man.</t>
  </si>
  <si>
    <t>Funktionseinteilung neu (07.03.2018)</t>
  </si>
  <si>
    <t>B/A 1)</t>
  </si>
  <si>
    <t xml:space="preserve"> C/B 3)</t>
  </si>
  <si>
    <t xml:space="preserve"> C/B 2)</t>
  </si>
  <si>
    <t xml:space="preserve"> D/C 2)</t>
  </si>
  <si>
    <t>Büromitarbeiter 5</t>
  </si>
  <si>
    <t>Réceptionist / Telefonist / Service-Disponent 4</t>
  </si>
  <si>
    <t>Réceptionist / Telefonist / Service-Disponent 5</t>
  </si>
  <si>
    <t>Sekretärin  / Assistentin 5</t>
  </si>
  <si>
    <t>Sekretärin  / Assistentin 6</t>
  </si>
  <si>
    <t>Sekretärin  / Assistentin 7</t>
  </si>
  <si>
    <t>Kaufmännischer Mitarbeiter 4</t>
  </si>
  <si>
    <t>Kaufmännischer Mitarbeiter 5</t>
  </si>
  <si>
    <t>Kaufmännischer Mitarbeiter 6 / Gruppenchef 6</t>
  </si>
  <si>
    <t>Kaufmännischer Mitarbeiter 7 / Gruppenchef 7</t>
  </si>
  <si>
    <t>Sachbearbeiter Logistik / Einkauf 6 / Gruppenchef 6</t>
  </si>
  <si>
    <t>Sachbearbeiter Logistik / Einkauf 7 / Gruppenchef 7</t>
  </si>
  <si>
    <t>Kaufmännischer Fachspezialist 8</t>
  </si>
  <si>
    <t>Kaufmännischer Fachspezialist 9</t>
  </si>
  <si>
    <t>Kaufmännischer Fachspezialist 10</t>
  </si>
  <si>
    <t>Kaufmännischer Fachspezialist 11</t>
  </si>
  <si>
    <t>Personal-Fachspezialist 8</t>
  </si>
  <si>
    <t>Personal-Fachspezialist 9</t>
  </si>
  <si>
    <t>Rechtskonsulent 10</t>
  </si>
  <si>
    <t>Rechtskonsulent 11</t>
  </si>
  <si>
    <t>Rechtskonsulent 12</t>
  </si>
  <si>
    <t>Immobilienbewirtschafter / - Treuhänder 7</t>
  </si>
  <si>
    <t>Immobilienbewirtschafter / - Treuhänder 8</t>
  </si>
  <si>
    <t>Immobilienbewirtschafter / - Treuhänder 9</t>
  </si>
  <si>
    <t>Buchhaltungs-Mitarbeiter 3</t>
  </si>
  <si>
    <t>Buchhalter 4</t>
  </si>
  <si>
    <t>Buchhalter 5</t>
  </si>
  <si>
    <t>Buchhalter 6 / Gruppenchef 6</t>
  </si>
  <si>
    <t>Buchhalter 7 / Gruppenchef 7</t>
  </si>
  <si>
    <t>Finanz-Fachspezialist / Controller 8</t>
  </si>
  <si>
    <t>Finanz-Fachspezialist / Controller 9</t>
  </si>
  <si>
    <t>Finanz-Fachspezialist / Controller 10</t>
  </si>
  <si>
    <t>Finanz-Fachspezialist / Controller 11</t>
  </si>
  <si>
    <t>Logistik / Einkauf Fachspezialist 8</t>
  </si>
  <si>
    <t>Logistik / Einkauf Fachspezialist 9</t>
  </si>
  <si>
    <t>Logistik / Einkauf Fachspezialist 10</t>
  </si>
  <si>
    <t>Logistik / Einkauf Fachspezialist 11</t>
  </si>
  <si>
    <t>Marketing - / Product - Manager 7</t>
  </si>
  <si>
    <t>Marketing - / Product - Manager 8</t>
  </si>
  <si>
    <t>Marketing - / Product - Manager 9</t>
  </si>
  <si>
    <t>Marketing - / Product - Manager 10</t>
  </si>
  <si>
    <t>Marketing - / Product - Manager 11</t>
  </si>
  <si>
    <t>Verkäufer 6</t>
  </si>
  <si>
    <t>Verkäufer 7</t>
  </si>
  <si>
    <t>Verkäufer 8</t>
  </si>
  <si>
    <t>Verkäufer 9 / Grosskunden</t>
  </si>
  <si>
    <t>Spothändler / Einsatzplaner 8</t>
  </si>
  <si>
    <t>Spothändler / Einsatzplaner 9</t>
  </si>
  <si>
    <t>Investitionsgüter-Verkäufer 7</t>
  </si>
  <si>
    <t>Investitionsgüter-Verkäufer 8</t>
  </si>
  <si>
    <t>Investitionsgüter-Verkäufer 9</t>
  </si>
  <si>
    <t>Investitionsgüter-Verkäufer 10 / Grosskunden</t>
  </si>
  <si>
    <t>Strom-Verkäufer 8</t>
  </si>
  <si>
    <t>Strom-Verkäufer 9</t>
  </si>
  <si>
    <t>Operator / System-Controller 5</t>
  </si>
  <si>
    <t>System-Controller 6</t>
  </si>
  <si>
    <t>System-Controller 7</t>
  </si>
  <si>
    <t>Informatiker / ICT-Suporter / -Techniker 5</t>
  </si>
  <si>
    <t>Informatiker / ICT-Suporter / -Techniker 6</t>
  </si>
  <si>
    <t>Informatiker / ICT-Suporter / -Techniker 7</t>
  </si>
  <si>
    <t>Informatiker / ICT-Suporter / -Techniker 8</t>
  </si>
  <si>
    <t>Applikations-Entwickler 6</t>
  </si>
  <si>
    <t>Applikations-Entwickler 7</t>
  </si>
  <si>
    <t>Applikations-Entwickler 8</t>
  </si>
  <si>
    <t>Applikations-Entwickler 9</t>
  </si>
  <si>
    <t>System-Spezialist 7</t>
  </si>
  <si>
    <t>System-Spezialist 8</t>
  </si>
  <si>
    <t>System-Spezialist 9</t>
  </si>
  <si>
    <t>Datenbank-Spezialist 7</t>
  </si>
  <si>
    <t>Datenbank-Spezialist 8</t>
  </si>
  <si>
    <t>Datenbank-Spezialist 9</t>
  </si>
  <si>
    <t>Software-Ingenieur 7</t>
  </si>
  <si>
    <t>Software-Ingenieur 8</t>
  </si>
  <si>
    <t>Software-Ingenieur 9</t>
  </si>
  <si>
    <t>Lagerist 3 / Chauffeur 3</t>
  </si>
  <si>
    <t>Lagerist 4 / Chauffeur 4</t>
  </si>
  <si>
    <t>Lagerist 5 / Chauffeur 5 / Bus-Chauffeur ÖV</t>
  </si>
  <si>
    <t>Lagerist 6</t>
  </si>
  <si>
    <t>Mechaniker / Monteur 4</t>
  </si>
  <si>
    <t>Mechaniker / Monteur 5 / Gruppenchef 5</t>
  </si>
  <si>
    <t>Mechaniker / Monteur 6 / Gruppenchef 6</t>
  </si>
  <si>
    <t>Mechaniker / Monteur 7 / Gruppenchef 7</t>
  </si>
  <si>
    <t>Anlageführer / Maschinenführer 4</t>
  </si>
  <si>
    <t>Anlageführer / Maschinenführer 5</t>
  </si>
  <si>
    <t>Anlageführer / Maschinenführer 6</t>
  </si>
  <si>
    <t>Handwerker 4</t>
  </si>
  <si>
    <t>Handwerker 5 / Gruppenchef 5</t>
  </si>
  <si>
    <t>Handwerker 6 / Gruppenchef 6</t>
  </si>
  <si>
    <t>Handwerker 7 / Gruppenchef 7</t>
  </si>
  <si>
    <t>Sachbearbeiter AVOR / PPS / QS 5</t>
  </si>
  <si>
    <t>Sachbearbeiter AVOR / PPS / QS 6</t>
  </si>
  <si>
    <t>Prozessfachmann 6</t>
  </si>
  <si>
    <t>Prozessfachmann 7</t>
  </si>
  <si>
    <t>Technischer Sachbearbeiter 6</t>
  </si>
  <si>
    <t>Technischer Sachbearbeiter 7</t>
  </si>
  <si>
    <t>Technischer Fachspezialist 8</t>
  </si>
  <si>
    <t>Technischer Fachspezialist 9</t>
  </si>
  <si>
    <t>Technischer Fachspezialist 10</t>
  </si>
  <si>
    <t>Netzmonteur / Netzelektriker 4</t>
  </si>
  <si>
    <t>Netzmonteur / Netzelektriker 5</t>
  </si>
  <si>
    <t>Netzmonteur / Netzelektriker 6</t>
  </si>
  <si>
    <t>Vorarbeiter / Gruppenchef  7</t>
  </si>
  <si>
    <t>Vorarbeiter / Gruppenchef  8</t>
  </si>
  <si>
    <t>Elektromonteur 4</t>
  </si>
  <si>
    <t>Elektromonteur 5</t>
  </si>
  <si>
    <t>Elektromonteur 6</t>
  </si>
  <si>
    <t>Elektromonteur 7 / Bauleitender Monteur / Vorarbeiter 7</t>
  </si>
  <si>
    <t>Spezial-Handwerker / Schichtchef 7</t>
  </si>
  <si>
    <t>Spezial-Handwerker / Schichtchef 8</t>
  </si>
  <si>
    <t>Laborant 4</t>
  </si>
  <si>
    <t>Laborant 5</t>
  </si>
  <si>
    <t>Laborant 6 / Gruppenchef 6</t>
  </si>
  <si>
    <t>Laborant 7 / Gruppenchef 7</t>
  </si>
  <si>
    <t>Laborassistenz 3</t>
  </si>
  <si>
    <t>Laborassistenz 4</t>
  </si>
  <si>
    <t>Elektroniker / Automatiker 4</t>
  </si>
  <si>
    <t>Elektroniker / Automatiker 5</t>
  </si>
  <si>
    <t>Elektroniker / Automatiker 6 / Gruppenchef 6</t>
  </si>
  <si>
    <t>Elektroniker / Automatiker 7 / Gruppenchef 7</t>
  </si>
  <si>
    <t>Entwicklungsingenieur 7</t>
  </si>
  <si>
    <t>Entwicklungsingenieur 8</t>
  </si>
  <si>
    <t>Entwicklungsingenieur 9</t>
  </si>
  <si>
    <t>Vorstufe Projektingenieur (MEE)</t>
  </si>
  <si>
    <t>Projektingenieur 7 (MEE)</t>
  </si>
  <si>
    <t>Projektingenieur 8 (MEE)</t>
  </si>
  <si>
    <t>Projektingenieur 9 (MEE)</t>
  </si>
  <si>
    <t>Senior Projektingenieur (MEE)</t>
  </si>
  <si>
    <t>Konstrukteur 4 / -planer 4</t>
  </si>
  <si>
    <t>Konstrukteur 5 / -planer 5</t>
  </si>
  <si>
    <t>Konstrukteur 6 / -planer 6 / Gruppenchef 6</t>
  </si>
  <si>
    <t>Konstrukteur 7 / Fachplaner 7 / Gruppenchef 7</t>
  </si>
  <si>
    <t>Konstrukteur 8 / Fachplaner 8 / Gruppenchef 8</t>
  </si>
  <si>
    <t>Geomatiker 4</t>
  </si>
  <si>
    <t>Geomatiker 5</t>
  </si>
  <si>
    <t>Geomatiker 6</t>
  </si>
  <si>
    <t>Geomatiker 7</t>
  </si>
  <si>
    <t>Vorstufe Projektingenieur (Geomatik)</t>
  </si>
  <si>
    <t>Projektingenieur 7  (Geomatik)</t>
  </si>
  <si>
    <t>Projektingenieur 8  (Geomatik)</t>
  </si>
  <si>
    <t>Projektingenieur 9  (Geomatik)</t>
  </si>
  <si>
    <t>Senio Projektingenieur (Geomatik)</t>
  </si>
  <si>
    <t>Vorstufe Projektingenieur (HLKSE)</t>
  </si>
  <si>
    <t>Projektingenieur 7 (HLKSE)</t>
  </si>
  <si>
    <t>Projektingenieur 8 (HLKSE)</t>
  </si>
  <si>
    <t>Projektingenieur 9 (HLKSE)</t>
  </si>
  <si>
    <t>Senior Projektingenieur (HLKSE)</t>
  </si>
  <si>
    <t>Vorstufe Projektingenieur (Bau)</t>
  </si>
  <si>
    <t>Projektingenieur 7 (Bau)</t>
  </si>
  <si>
    <t>Projektingenieur 8 (Bau)</t>
  </si>
  <si>
    <t>Projektingenieur 9 (Bau)</t>
  </si>
  <si>
    <t>Senior Projektingenieur (Bau)</t>
  </si>
  <si>
    <t>Senior Export Projektingenieur (Bau)</t>
  </si>
  <si>
    <t>Vorstufe Projektingenieur (Umwelt)</t>
  </si>
  <si>
    <t>Projektingenieur 7 (Umwelt)</t>
  </si>
  <si>
    <t>Projektingenieur 8 (Umwelt)</t>
  </si>
  <si>
    <t>Projektingenieur 9 (Umwelt)</t>
  </si>
  <si>
    <t>Senior Projektingenieur (Umwelt)</t>
  </si>
  <si>
    <t>Senior Export Projektingenieur (Umwelt)</t>
  </si>
  <si>
    <t>Service-Techniker 4</t>
  </si>
  <si>
    <t>Service-Techniker 5</t>
  </si>
  <si>
    <t>Service-Techniker 6 / Gruppenchef 6</t>
  </si>
  <si>
    <t>Service-Techniker 7 / Gruppenchef 7</t>
  </si>
  <si>
    <t>Service-Fachspezialist / Instruktor 7</t>
  </si>
  <si>
    <t>Service-Fachspezialist / Instruktor 8</t>
  </si>
  <si>
    <t>Service-Fachspezialist / Instruktor 9</t>
  </si>
  <si>
    <t>Service-Fachspezialist / Instruktor 10</t>
  </si>
  <si>
    <t>Schichtchef 8</t>
  </si>
  <si>
    <t>Schichtchef 9</t>
  </si>
  <si>
    <t>Vorgesetzter  8</t>
  </si>
  <si>
    <t>Vorgesetzter  9</t>
  </si>
  <si>
    <t>Vorgesetzter  10</t>
  </si>
  <si>
    <t>Vorgesetzter  11</t>
  </si>
  <si>
    <t>Vorgesetzter  12</t>
  </si>
  <si>
    <t>Vorgesetzter 9</t>
  </si>
  <si>
    <t>Vorgesetzter 10</t>
  </si>
  <si>
    <t>Vorgesetzter 11</t>
  </si>
  <si>
    <t>Vorgesetzter 12</t>
  </si>
  <si>
    <t>Markovic Maja</t>
  </si>
  <si>
    <t>Stand per 01.05.2018</t>
  </si>
  <si>
    <t>Mar</t>
  </si>
  <si>
    <t>SAr</t>
  </si>
  <si>
    <t>Said Ari</t>
  </si>
  <si>
    <t>M. Eng./M. of Business Adm. 2017</t>
  </si>
  <si>
    <t>FS</t>
  </si>
  <si>
    <t>Fiebiger Sabine</t>
  </si>
  <si>
    <t>Dipl. Ingenieurin Informatik</t>
  </si>
  <si>
    <t>Stand per 01.07.2018</t>
  </si>
  <si>
    <t>Bautenerhalt, Kunstbauten, Kanalisation</t>
  </si>
  <si>
    <t>Bautenerhalt</t>
  </si>
  <si>
    <t>Geomatik- Ingenieurin</t>
  </si>
  <si>
    <t>L/P</t>
  </si>
  <si>
    <t>Ing</t>
  </si>
  <si>
    <t>Dipl. Ing. Schiffbau TU Sevastopol</t>
  </si>
  <si>
    <t>Erdogan Mustafa</t>
  </si>
  <si>
    <t>SE</t>
  </si>
  <si>
    <t>ErM</t>
  </si>
  <si>
    <t>WeF</t>
  </si>
  <si>
    <t>Leiter Finanz- und Rechnungswesen</t>
  </si>
  <si>
    <t>Hilfspersonal</t>
  </si>
  <si>
    <t>Zeichner-Konstrukteure/Bauleiter</t>
  </si>
  <si>
    <t>Freie Mitarbeitende</t>
  </si>
  <si>
    <t>(inkl. Praktikanten und freie Mitarbeitende)</t>
  </si>
  <si>
    <t>Mitarbeitergespräche</t>
  </si>
  <si>
    <t>Erste Kategorie = Grundfunktion / zweite Kat. = altern. Funktion</t>
  </si>
  <si>
    <t>Funktion</t>
  </si>
  <si>
    <t>Hof</t>
  </si>
  <si>
    <t>Hofstetter Daniel</t>
  </si>
  <si>
    <t>Gleisbau-Polier</t>
  </si>
  <si>
    <t>Gleisbauer</t>
  </si>
  <si>
    <t>Mitglied der GL, BL Ingenieur-/Bahnbau, FBL Brückenbau, FBL Prüf- und Kontrollingenieurwesen, Chefingenieur</t>
  </si>
  <si>
    <t>FBL Umweltplanung u. -überwachung, Leiter Team Umwelt, Projektleiter, Experte Lärm</t>
  </si>
  <si>
    <t>Stv. BL Ingenieur- und Bahnbau, FBL Bahninfrastrukturen, Qualitätsmanagement, Kostencontroller, Projektleiter</t>
  </si>
  <si>
    <t>Chefingenieur Statik, FBL Hochbau, Projektleiter</t>
  </si>
  <si>
    <t>Chefingenieur Erhaltung, FBL Erhaltung Kunstbauten, Projektleiter</t>
  </si>
  <si>
    <t>Projektleiter Gemeindeingenieurwesen</t>
  </si>
  <si>
    <t>MAS of advanced Studies (GIS)</t>
  </si>
  <si>
    <t>FBL Baumanagment, Projekt- und Bauleiter</t>
  </si>
  <si>
    <r>
      <t>PL</t>
    </r>
    <r>
      <rPr>
        <sz val="9"/>
        <rFont val="Arial Narrow"/>
        <family val="2"/>
      </rPr>
      <t>/FBL/BAL</t>
    </r>
  </si>
  <si>
    <t>FBL Projektmanagement, Projektleiter</t>
  </si>
  <si>
    <t>PL im Bereich Ingenieur- und Bahnbau</t>
  </si>
  <si>
    <t>Stv. BL Projektmanagement &amp; Generalplanung, FBL Generalplanung</t>
  </si>
  <si>
    <r>
      <t>BL Stv.</t>
    </r>
    <r>
      <rPr>
        <sz val="9"/>
        <rFont val="Arial Narrow"/>
        <family val="2"/>
      </rPr>
      <t>/PL</t>
    </r>
  </si>
  <si>
    <t>FBL BIM, Konstrukteur</t>
  </si>
  <si>
    <t>FBL/ZK</t>
  </si>
  <si>
    <t>º</t>
  </si>
  <si>
    <t>Total Mitarbeitende</t>
  </si>
  <si>
    <t>BSc Aviatik ZFH 2011</t>
  </si>
  <si>
    <t>Dipl. Bauing. TU Strassburg</t>
  </si>
  <si>
    <t>Dipl. Ing. Architekt TU Darmstadt</t>
  </si>
  <si>
    <t>Dipl. Bauing. FH/BSc FHNW</t>
  </si>
  <si>
    <t>Dipl. Bauing./MSc ETH ZH</t>
  </si>
  <si>
    <t>Bauzeichner/Dipl. Bauing. FH Karlsruhe</t>
  </si>
  <si>
    <t>Bauleiter TB (2014)
dipl. Techniker HF</t>
  </si>
  <si>
    <t>Dipl. Bauing. FH/BSc Karlsruhe</t>
  </si>
  <si>
    <t>Allemann Bertrand</t>
  </si>
  <si>
    <t>Funktion MA-Gespräch
Führungsfunktion/RSB</t>
  </si>
  <si>
    <t>Dipl. Bauing. ETHZ/SIA</t>
  </si>
  <si>
    <t>Ver-/Entsorgung, Tiefbau</t>
  </si>
  <si>
    <t>Projektleiter/Umweltingenieur</t>
  </si>
  <si>
    <t>Bauleiter/Zeichner-Konstrukteur</t>
  </si>
  <si>
    <t>Bauingenieur/Bauleiter</t>
  </si>
  <si>
    <t>Zeichner-Kontrukteurin/Sachbearbeiterin GIS</t>
  </si>
  <si>
    <t>seit</t>
  </si>
  <si>
    <t>Zeichnerin EFZ</t>
  </si>
  <si>
    <t>Kalak Joseph</t>
  </si>
  <si>
    <t>Spieler Daniel</t>
  </si>
  <si>
    <t>Schacher Elia</t>
  </si>
  <si>
    <t>Weber Fabian</t>
  </si>
  <si>
    <t>Haas Gabriele</t>
  </si>
  <si>
    <t>Mendoza Maria del Mar</t>
  </si>
  <si>
    <t>Bucher Olivier</t>
  </si>
  <si>
    <t>Wira Stéphane</t>
  </si>
  <si>
    <t>Enderlen Francis</t>
  </si>
  <si>
    <t>Humbel Sven Christian</t>
  </si>
  <si>
    <t>Weider Noëlle</t>
  </si>
  <si>
    <t>Tahiri Florian</t>
  </si>
  <si>
    <r>
      <t xml:space="preserve">Wo zwei Funktionen genannt sind, gilt die </t>
    </r>
    <r>
      <rPr>
        <b/>
        <sz val="9"/>
        <rFont val="Arial Narrow"/>
        <family val="2"/>
      </rPr>
      <t>FETT</t>
    </r>
    <r>
      <rPr>
        <sz val="9"/>
        <rFont val="Arial Narrow"/>
        <family val="2"/>
      </rPr>
      <t xml:space="preserve"> gedruckte Funktion als relevant für die Mitarbeiterbeurteilung.</t>
    </r>
  </si>
  <si>
    <t>In speziellen Fällen können auch Sachbearbeiter die Funktion eines Projektleiters ausüben.</t>
  </si>
  <si>
    <t>Honorarkategorien Mitarbeitende</t>
  </si>
  <si>
    <t>Dipl. Geoökologin TU Braunschweig</t>
  </si>
  <si>
    <t>Dipl.-Biologin TU München</t>
  </si>
  <si>
    <t>MeR</t>
  </si>
  <si>
    <t>Meyer Ramona</t>
  </si>
  <si>
    <t>Vermessungstechnikerin</t>
  </si>
  <si>
    <t>Zeichnerin/Konstrukteurin</t>
  </si>
  <si>
    <t>Zeichner/Konstrukteur</t>
  </si>
  <si>
    <t>Zeichnerchef, Zeichner/Konstrukteur</t>
  </si>
  <si>
    <t>Bauleiter/Zeichner/Konstrukteur</t>
  </si>
  <si>
    <t>RDe</t>
  </si>
  <si>
    <t>Radomiak Denis</t>
  </si>
  <si>
    <t>Dipl. Bauing. INSA</t>
  </si>
  <si>
    <t>Schwendener Marvin</t>
  </si>
  <si>
    <t>ShM</t>
  </si>
  <si>
    <t>Tsoulfas Jessica</t>
  </si>
  <si>
    <t>TJe</t>
  </si>
  <si>
    <t>PL FB Projektmanagement</t>
  </si>
  <si>
    <t>Projektleiterin FB Generalplanung</t>
  </si>
  <si>
    <t>PL FB Brandschutz</t>
  </si>
  <si>
    <r>
      <t>ZK/</t>
    </r>
    <r>
      <rPr>
        <sz val="9"/>
        <rFont val="Arial Narrow"/>
        <family val="2"/>
      </rPr>
      <t>Lehrmeister</t>
    </r>
  </si>
  <si>
    <r>
      <t>ZK/</t>
    </r>
    <r>
      <rPr>
        <sz val="9"/>
        <rFont val="Arial Narrow"/>
        <family val="2"/>
      </rPr>
      <t>FBL</t>
    </r>
  </si>
  <si>
    <t>Arch</t>
  </si>
  <si>
    <t>SrR</t>
  </si>
  <si>
    <t>Büchler Kevin</t>
  </si>
  <si>
    <t>BKe</t>
  </si>
  <si>
    <t>Leimgruber Andrin</t>
  </si>
  <si>
    <t>LeA</t>
  </si>
  <si>
    <t>Dipl. Architekt ETH</t>
  </si>
  <si>
    <t>Hochbauzeichner</t>
  </si>
  <si>
    <t>Rüegg Stephan</t>
  </si>
  <si>
    <t>RSt</t>
  </si>
  <si>
    <t>Bauherrenberater, Projektleiter Bauherr</t>
  </si>
  <si>
    <t>Vorgesehene Funktion</t>
  </si>
  <si>
    <t>im Rahmen des Auftrags</t>
  </si>
  <si>
    <t>x</t>
  </si>
  <si>
    <t>Spezialist Bahnbau</t>
  </si>
  <si>
    <t>Sachbearbeitering Umwelt / Lärmschutz</t>
  </si>
  <si>
    <t>Z/K</t>
  </si>
  <si>
    <t>Projektassistentin</t>
  </si>
  <si>
    <t>Mitarbeiterliste</t>
  </si>
  <si>
    <t>Kat.</t>
  </si>
  <si>
    <t>G1</t>
  </si>
  <si>
    <t>Experte Verkehr</t>
  </si>
  <si>
    <t>Projektingenieurin</t>
  </si>
  <si>
    <t>Koordination mit SBB</t>
  </si>
  <si>
    <t>Projektingenieur</t>
  </si>
  <si>
    <t>Bauingenieurin, Projektleiterin</t>
  </si>
  <si>
    <t>Z/K Bautenerhalt</t>
  </si>
  <si>
    <t>N02 Einzelmassnahmen Osttangente Basel: PV + BL Brücke Bäumlihof</t>
  </si>
  <si>
    <t xml:space="preserve">Bereichsassistentin </t>
  </si>
  <si>
    <t>Meier Lukas</t>
  </si>
  <si>
    <t>Ergänzung</t>
  </si>
  <si>
    <t>Krenger Kyara</t>
  </si>
  <si>
    <t>Christ Florian Michael</t>
  </si>
  <si>
    <t>Änderungen/Ergänzungen sind grau markiert</t>
  </si>
  <si>
    <t>Mitglied der GL, BL Bautenerhalt/Geomatik, Chefingenieur Erhaltung, FBL Erhaltung Kunstbauten, Projektleiter</t>
  </si>
  <si>
    <t>TPL-Stv.</t>
  </si>
  <si>
    <t>Projektingenieur, PL-Stv, TPL, BL-Stv.</t>
  </si>
  <si>
    <t>Dipl. Bauing./BSc FHNW</t>
  </si>
  <si>
    <t>°</t>
  </si>
  <si>
    <t>Dipl. Techniker HF Bauplanung</t>
  </si>
  <si>
    <t>Streiff Timon</t>
  </si>
  <si>
    <t>G2</t>
  </si>
  <si>
    <t>More Christopher</t>
  </si>
  <si>
    <t>Geomatiker EFZ</t>
  </si>
  <si>
    <t>Geomatiker</t>
  </si>
  <si>
    <t>Pfeffer Roman</t>
  </si>
  <si>
    <t>Steinmetz/Bildhauer</t>
  </si>
  <si>
    <t>Messassistent</t>
  </si>
  <si>
    <t>1) Einstufung nach KBOB resp. SIA 103:2020 Stufe 3</t>
  </si>
  <si>
    <t>2) Einstufung nach KBOB resp. SIA 103:2020 Stufe 2</t>
  </si>
  <si>
    <t>Wagner Mika</t>
  </si>
  <si>
    <t>Rizzo Arianna</t>
  </si>
  <si>
    <t>Özdogan Seyfettin</t>
  </si>
  <si>
    <t xml:space="preserve">Projektingenieur </t>
  </si>
  <si>
    <t>Lernende / Praktikanten</t>
  </si>
  <si>
    <t>Architekten (ETH, FH, TH)</t>
  </si>
  <si>
    <t>(inkl. Lernende, Praktikanten und freie Mitarbeitende)</t>
  </si>
  <si>
    <t>StT</t>
  </si>
  <si>
    <t>RAr</t>
  </si>
  <si>
    <t>Hegglin Cyrill</t>
  </si>
  <si>
    <t>HCy</t>
  </si>
  <si>
    <t>Hänni Marc Joel</t>
  </si>
  <si>
    <t>HMJ</t>
  </si>
  <si>
    <t>Bätscher Basil</t>
  </si>
  <si>
    <t>BBa</t>
  </si>
  <si>
    <t>Honegger Marc</t>
  </si>
  <si>
    <t>HMa</t>
  </si>
  <si>
    <t>Zimmermann Alec</t>
  </si>
  <si>
    <t>ZiA</t>
  </si>
  <si>
    <t>WMi</t>
  </si>
  <si>
    <t>KKy</t>
  </si>
  <si>
    <t>ab 08.2022 / Lernender</t>
  </si>
  <si>
    <t>Gross Matteo</t>
  </si>
  <si>
    <t>GsM</t>
  </si>
  <si>
    <t>Metzger Nick</t>
  </si>
  <si>
    <t>MeN</t>
  </si>
  <si>
    <t>Studentin ETH</t>
  </si>
  <si>
    <t>Strub Sabrina</t>
  </si>
  <si>
    <t>StS</t>
  </si>
  <si>
    <t>Pfe</t>
  </si>
  <si>
    <t>Elektromonteur</t>
  </si>
  <si>
    <t>Steiner Andreas</t>
  </si>
  <si>
    <t>SAn</t>
  </si>
  <si>
    <t>HandelsDiplom HWS</t>
  </si>
  <si>
    <t>Schweizer Laura</t>
  </si>
  <si>
    <t>SLa</t>
  </si>
  <si>
    <t>Kauffrau EFZ</t>
  </si>
  <si>
    <t>Landschaftsarchitektin FH</t>
  </si>
  <si>
    <t>Suter Nora</t>
  </si>
  <si>
    <t>SuN</t>
  </si>
  <si>
    <t>BürofachDiplom VSH</t>
  </si>
  <si>
    <t>Büroassistentin</t>
  </si>
  <si>
    <t>Calcaterra Marcella</t>
  </si>
  <si>
    <t>CaM</t>
  </si>
  <si>
    <r>
      <t>SB</t>
    </r>
    <r>
      <rPr>
        <sz val="9"/>
        <rFont val="Arial Narrow"/>
        <family val="2"/>
      </rPr>
      <t>/Leiter Marketing</t>
    </r>
  </si>
  <si>
    <t>Bahnbetriebsdisponentin</t>
  </si>
  <si>
    <t>Hagmann Sabine</t>
  </si>
  <si>
    <t>HaS</t>
  </si>
  <si>
    <t>Martin Noëlle</t>
  </si>
  <si>
    <t>MNo</t>
  </si>
  <si>
    <r>
      <t>RSB</t>
    </r>
    <r>
      <rPr>
        <sz val="9"/>
        <rFont val="Arial Narrow"/>
        <family val="2"/>
      </rPr>
      <t>/Leiterin Personalwesen</t>
    </r>
  </si>
  <si>
    <t>Personalverantwortliche</t>
  </si>
  <si>
    <t>Detailhandelskauffrau</t>
  </si>
  <si>
    <t>Nef Regula</t>
  </si>
  <si>
    <t>NeR</t>
  </si>
  <si>
    <t>HandelsDiplom</t>
  </si>
  <si>
    <t>Eidg. Dipl. Experte in Rechnungslegung und Controlling</t>
  </si>
  <si>
    <t>eidg. Dipl. Buchhalter</t>
  </si>
  <si>
    <t>Merz Sarah</t>
  </si>
  <si>
    <t>MeS</t>
  </si>
  <si>
    <t>Grüter Cédric</t>
  </si>
  <si>
    <t>GrC</t>
  </si>
  <si>
    <t>Zeichner-Konstrukteurin/Sachbearbeterin GIS</t>
  </si>
  <si>
    <t>SA</t>
  </si>
  <si>
    <t>MoC</t>
  </si>
  <si>
    <t>Wortelboer Alexander</t>
  </si>
  <si>
    <t>WoA</t>
  </si>
  <si>
    <t>Bauzeichner Tiefbau</t>
  </si>
  <si>
    <t>Ilic Dalibor</t>
  </si>
  <si>
    <t>ID</t>
  </si>
  <si>
    <t>ZK/PL</t>
  </si>
  <si>
    <t>GPa</t>
  </si>
  <si>
    <t>SB/Z</t>
  </si>
  <si>
    <t>Sachbearbeiterin Brandschutz</t>
  </si>
  <si>
    <t>Dipl. Architektin ETH</t>
  </si>
  <si>
    <t>Huber Sabine</t>
  </si>
  <si>
    <t>HuS</t>
  </si>
  <si>
    <t>PC-LAN Supporter</t>
  </si>
  <si>
    <t>D'Ambrosio Francesco</t>
  </si>
  <si>
    <t>DFr</t>
  </si>
  <si>
    <t xml:space="preserve">MAS Digitales Bauen FHNW </t>
  </si>
  <si>
    <t>Bauleiter TB (2014)
Dipl. Techniker HF</t>
  </si>
  <si>
    <t>BAL/FBL</t>
  </si>
  <si>
    <t>Dipl. Bautechniker</t>
  </si>
  <si>
    <t>Zimmerer</t>
  </si>
  <si>
    <t>Merkt Hans-Christian</t>
  </si>
  <si>
    <t>MHC</t>
  </si>
  <si>
    <t>Dipl. Techniker HF Bauführung Verkehrswegebau</t>
  </si>
  <si>
    <t>Spezialist Bahntechnik</t>
  </si>
  <si>
    <t>Gleisbaupolier</t>
  </si>
  <si>
    <t>Sigron Jörg</t>
  </si>
  <si>
    <t>SJö</t>
  </si>
  <si>
    <t>Torres Martin</t>
  </si>
  <si>
    <t>ToM</t>
  </si>
  <si>
    <t>Stenz Florian</t>
  </si>
  <si>
    <t>SFl</t>
  </si>
  <si>
    <t>Rajah Birundthan</t>
  </si>
  <si>
    <t>Raj</t>
  </si>
  <si>
    <t>Moser Tobias</t>
  </si>
  <si>
    <t>MoT</t>
  </si>
  <si>
    <t>SB im Bereich Umwelt</t>
  </si>
  <si>
    <t>M.Sc. Geoökologin</t>
  </si>
  <si>
    <t>Wohld Anna</t>
  </si>
  <si>
    <t>WAn</t>
  </si>
  <si>
    <t>SB im Bereich Bautenerhalt</t>
  </si>
  <si>
    <t>Infrastrukturmanagement B.Eng.</t>
  </si>
  <si>
    <t>Chrysopoulos Viktoria</t>
  </si>
  <si>
    <t>ChV</t>
  </si>
  <si>
    <t>MeL</t>
  </si>
  <si>
    <t>Brandschutzingenieur</t>
  </si>
  <si>
    <t>B.Eng. Bauingenieurwesen</t>
  </si>
  <si>
    <t>Heiny Tobias</t>
  </si>
  <si>
    <t>HeT</t>
  </si>
  <si>
    <t>Brandschutzingenieurin</t>
  </si>
  <si>
    <t>Brandschutzfachfrau VKF</t>
  </si>
  <si>
    <t>M.Eng. TH Nürnberg</t>
  </si>
  <si>
    <t>Scherzinger Anna</t>
  </si>
  <si>
    <t>SchA</t>
  </si>
  <si>
    <t>Betz Monika</t>
  </si>
  <si>
    <t>BMo</t>
  </si>
  <si>
    <t>Projektleiterin Brandschutz</t>
  </si>
  <si>
    <t>Brandschutzexpertin VKF</t>
  </si>
  <si>
    <t>M.Sc. Bauingenieurwesen</t>
  </si>
  <si>
    <t>Grünthal Garis</t>
  </si>
  <si>
    <t>GrG</t>
  </si>
  <si>
    <r>
      <t>C/B</t>
    </r>
    <r>
      <rPr>
        <vertAlign val="superscript"/>
        <sz val="9"/>
        <rFont val="Arial Narrow"/>
        <family val="2"/>
      </rPr>
      <t>2</t>
    </r>
  </si>
  <si>
    <t>FBL Brandschutz, Projektleiter</t>
  </si>
  <si>
    <t>Brandschutzexperte</t>
  </si>
  <si>
    <t>M.Sc. RWTH Nuclear Safety Eng.</t>
  </si>
  <si>
    <t>Selzer Maximilian</t>
  </si>
  <si>
    <t>SeM</t>
  </si>
  <si>
    <t>Projektleiter Brandschutz</t>
  </si>
  <si>
    <t>MSc Brandschutz Ingenieurwesen</t>
  </si>
  <si>
    <t>Dipl. Ing./Architektur, Universität Novi Sad</t>
  </si>
  <si>
    <t>Csoti Bojan</t>
  </si>
  <si>
    <t>CsB</t>
  </si>
  <si>
    <t>FBL Brandschutz / Projektleiterin</t>
  </si>
  <si>
    <t>Brandschutzexpertin</t>
  </si>
  <si>
    <t>CAS Brandschutz FH LU</t>
  </si>
  <si>
    <t>Eidg. dipl. Technikerin HF Hochbau</t>
  </si>
  <si>
    <t>Kohler Catarina</t>
  </si>
  <si>
    <t>KCa</t>
  </si>
  <si>
    <t>Stuker Chester</t>
  </si>
  <si>
    <t>Stu</t>
  </si>
  <si>
    <r>
      <t xml:space="preserve">PL/SB </t>
    </r>
    <r>
      <rPr>
        <sz val="9"/>
        <rFont val="Arial Narrow"/>
        <family val="2"/>
      </rPr>
      <t>(2 Formulare)</t>
    </r>
  </si>
  <si>
    <t>Nommay Emmanuelle</t>
  </si>
  <si>
    <t>NoE</t>
  </si>
  <si>
    <t>Dipl. Bauing. MSc., Uni Wuppertal</t>
  </si>
  <si>
    <t>Touilbi Abdelhak</t>
  </si>
  <si>
    <t>Tou</t>
  </si>
  <si>
    <t>Chéray Olivier</t>
  </si>
  <si>
    <t>ChO</t>
  </si>
  <si>
    <t>Dr.-Ing. Bauingenieur, Tunnel Earthquake Engineering</t>
  </si>
  <si>
    <t>Master of Engineering</t>
  </si>
  <si>
    <t>PL und Chef-Bauleiterin</t>
  </si>
  <si>
    <t>Wiedenmann Tobias</t>
  </si>
  <si>
    <t>WTo</t>
  </si>
  <si>
    <t>Cert. sen. PM IPMA Level B</t>
  </si>
  <si>
    <r>
      <t>PL/</t>
    </r>
    <r>
      <rPr>
        <sz val="9"/>
        <rFont val="Arial Narrow"/>
        <family val="2"/>
      </rPr>
      <t>FBL</t>
    </r>
  </si>
  <si>
    <t>Brandschutzfachfrau</t>
  </si>
  <si>
    <t>Vermessungszeichnerin</t>
  </si>
  <si>
    <t>Helfer Tatjana</t>
  </si>
  <si>
    <t>HTa</t>
  </si>
  <si>
    <t>Bauleiter und Chef-Bauleiter</t>
  </si>
  <si>
    <t>KBe</t>
  </si>
  <si>
    <t>Chefbauleiter / Projektleiter</t>
  </si>
  <si>
    <t>Bau- und Projektleiter</t>
  </si>
  <si>
    <t>Eidg. Dipl. Bauleiter HF</t>
  </si>
  <si>
    <t>Steinmetz François</t>
  </si>
  <si>
    <t>Stz</t>
  </si>
  <si>
    <t>Brandschutzfachmann</t>
  </si>
  <si>
    <t>Brandschutzfachmann CFPA</t>
  </si>
  <si>
    <t>Dipl. Betriebsing. FHBB</t>
  </si>
  <si>
    <t>Werdenberg Rudolf</t>
  </si>
  <si>
    <t>WRu</t>
  </si>
  <si>
    <t>Bauingenieur, Projektleiter</t>
  </si>
  <si>
    <t xml:space="preserve">CAS Digitales Bauen FHNW </t>
  </si>
  <si>
    <t>Schenk Christoph</t>
  </si>
  <si>
    <t>SChr</t>
  </si>
  <si>
    <t>Master Grundbau/Tunnelbau</t>
  </si>
  <si>
    <t>Dierolf Alexander</t>
  </si>
  <si>
    <t>DiA</t>
  </si>
  <si>
    <t>Dipl. Wirtschaftsing. FH</t>
  </si>
  <si>
    <t>Ingenieur Bahnbau</t>
  </si>
  <si>
    <t>Dipl. Ing. FH, Köln</t>
  </si>
  <si>
    <t>Rottländer Stephan</t>
  </si>
  <si>
    <t>RoS</t>
  </si>
  <si>
    <r>
      <t>BL Stv</t>
    </r>
    <r>
      <rPr>
        <sz val="9"/>
        <rFont val="Arial Narrow"/>
        <family val="2"/>
      </rPr>
      <t>./PL/FBL</t>
    </r>
  </si>
  <si>
    <t>Projektleiter Konstruktiver Ingenieurbau</t>
  </si>
  <si>
    <t>Werder Peter</t>
  </si>
  <si>
    <t>WeP</t>
  </si>
  <si>
    <t>Projektleiter Tief- und Tunnelbau</t>
  </si>
  <si>
    <t>Projektleiter Bautenerhalt</t>
  </si>
  <si>
    <t>Mitglied der GL, Chefingenieur Erhaltung, FBL Erhaltung Kunstbauten, Projektleiter</t>
  </si>
  <si>
    <t>Dipl. Faching. für Bauprojektmanagement</t>
  </si>
  <si>
    <t>P-Nr.</t>
  </si>
  <si>
    <t>Ing. FH / TH</t>
  </si>
  <si>
    <t>FBL, Fachbereichsleiterin Geomatik Vermessung, Geomatik-/Umweltingenieurin</t>
  </si>
  <si>
    <t>Itric Dejana</t>
  </si>
  <si>
    <t>Geomatikerin</t>
  </si>
  <si>
    <t>Layer Kevin</t>
  </si>
  <si>
    <t>Student</t>
  </si>
  <si>
    <t>Bauleiter Grossprojekte, Bautenerhalt, Kunstbauten, Betoninstandsetzung</t>
  </si>
  <si>
    <t>Chefbauleiter/Projektleiter</t>
  </si>
  <si>
    <t>Projektingenieuer</t>
  </si>
  <si>
    <t>Sengelin Charly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</si>
</sst>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Stand per &quot;dd/mm/yyyy"/>
  </numFmts>
  <fonts count="40" x14ac:knownFonts="1">
    <font>
      <sz val="10"/>
      <name val="Arial"/>
    </font>
    <font>
      <sz val="10"/>
      <color theme="1"/>
      <name val="Arial"/>
      <family val="2"/>
    </font>
    <font>
      <sz val="9"/>
      <name val="Arial"/>
      <family val="2"/>
    </font>
    <font>
      <b/>
      <sz val="9"/>
      <name val="Arial Narrow"/>
      <family val="2"/>
    </font>
    <font>
      <b/>
      <sz val="18"/>
      <name val="Arial Narrow"/>
      <family val="2"/>
    </font>
    <font>
      <sz val="9"/>
      <name val="Arial Narrow"/>
      <family val="2"/>
    </font>
    <font>
      <sz val="10"/>
      <name val="Arial Narrow"/>
      <family val="2"/>
    </font>
    <font>
      <b/>
      <vertAlign val="superscript"/>
      <sz val="9"/>
      <name val="Arial Narrow"/>
      <family val="2"/>
    </font>
    <font>
      <vertAlign val="superscript"/>
      <sz val="9"/>
      <name val="Arial Narrow"/>
      <family val="2"/>
    </font>
    <font>
      <i/>
      <sz val="9"/>
      <name val="Arial Narrow"/>
      <family val="2"/>
    </font>
    <font>
      <b/>
      <i/>
      <sz val="9"/>
      <name val="Arial Narrow"/>
      <family val="2"/>
    </font>
    <font>
      <sz val="10"/>
      <color indexed="10"/>
      <name val="MS Sans Serif"/>
      <family val="2"/>
    </font>
    <font>
      <sz val="10"/>
      <name val="MS Sans Serif"/>
      <family val="2"/>
    </font>
    <font>
      <sz val="9"/>
      <color indexed="10"/>
      <name val="Arial Narrow"/>
      <family val="2"/>
    </font>
    <font>
      <vertAlign val="superscript"/>
      <sz val="10"/>
      <name val="Arial Narrow"/>
      <family val="2"/>
    </font>
    <font>
      <b/>
      <sz val="8"/>
      <name val="Arial Narrow"/>
      <family val="2"/>
    </font>
    <font>
      <sz val="8"/>
      <name val="Arial Narrow"/>
      <family val="2"/>
    </font>
    <font>
      <b/>
      <sz val="9"/>
      <color rgb="FFFF0000"/>
      <name val="Arial Narrow"/>
      <family val="2"/>
    </font>
    <font>
      <b/>
      <sz val="10"/>
      <color rgb="FFFF0000"/>
      <name val="Arial Narrow"/>
      <family val="2"/>
    </font>
    <font>
      <sz val="9"/>
      <color rgb="FFFF0000"/>
      <name val="Arial Narrow"/>
      <family val="2"/>
    </font>
    <font>
      <vertAlign val="superscript"/>
      <sz val="7"/>
      <name val="Arial Narrow"/>
      <family val="2"/>
    </font>
    <font>
      <sz val="8"/>
      <name val="Arial"/>
      <family val="2"/>
    </font>
    <font>
      <u/>
      <sz val="9"/>
      <color rgb="FFFF0000"/>
      <name val="Arial Narrow"/>
      <family val="2"/>
    </font>
    <font>
      <u/>
      <sz val="9"/>
      <name val="Arial Narrow"/>
      <family val="2"/>
    </font>
    <font>
      <sz val="18"/>
      <name val="Arial Narrow"/>
      <family val="2"/>
    </font>
    <font>
      <sz val="9"/>
      <name val="MS Sans Serif"/>
      <family val="2"/>
    </font>
    <font>
      <sz val="9"/>
      <color indexed="10"/>
      <name val="MS Sans Serif"/>
      <family val="2"/>
    </font>
    <font>
      <sz val="9"/>
      <color indexed="81"/>
      <name val="Arial Narrow"/>
      <family val="2"/>
    </font>
    <font>
      <sz val="16"/>
      <name val="Arial Narrow"/>
      <family val="2"/>
    </font>
    <font>
      <sz val="9"/>
      <color rgb="FFFF0000"/>
      <name val="Arial"/>
      <family val="2"/>
    </font>
    <font>
      <sz val="12"/>
      <name val="Arial Narrow"/>
      <family val="2"/>
    </font>
    <font>
      <sz val="9"/>
      <name val="Wingdings"/>
      <charset val="2"/>
    </font>
    <font>
      <sz val="10"/>
      <name val="Arial"/>
      <family val="2"/>
    </font>
    <font>
      <b/>
      <sz val="17"/>
      <name val="Arial Narrow"/>
      <family val="2"/>
    </font>
    <font>
      <b/>
      <sz val="10"/>
      <name val="Arial Narrow"/>
      <family val="2"/>
    </font>
    <font>
      <strike/>
      <sz val="9"/>
      <name val="Arial Narrow"/>
      <family val="2"/>
    </font>
    <font>
      <sz val="7"/>
      <name val="Arial Narrow"/>
      <family val="2"/>
    </font>
    <font>
      <sz val="7"/>
      <name val="Arial"/>
      <family val="2"/>
    </font>
    <font>
      <strike/>
      <sz val="9"/>
      <name val="Cambria"/>
      <family val="1"/>
    </font>
    <font>
      <strike/>
      <sz val="10"/>
      <name val="Cambria"/>
      <family val="1"/>
    </font>
  </fonts>
  <fills count="1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3">
    <xf numFmtId="0" fontId="0" fillId="0" borderId="0"/>
    <xf numFmtId="0" fontId="32" fillId="0" borderId="0"/>
    <xf numFmtId="0" fontId="1" fillId="0" borderId="0"/>
  </cellStyleXfs>
  <cellXfs count="9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3" fontId="2" fillId="0" borderId="0" xfId="0" applyNumberFormat="1" applyFont="1" applyProtection="1">
      <protection hidden="1"/>
    </xf>
    <xf numFmtId="0" fontId="2" fillId="0" borderId="0" xfId="0" quotePrefix="1" applyFont="1" applyAlignment="1">
      <alignment horizontal="left"/>
    </xf>
    <xf numFmtId="0" fontId="2" fillId="0" borderId="0" xfId="0" applyFont="1" applyAlignment="1"/>
    <xf numFmtId="0" fontId="2" fillId="0" borderId="0" xfId="0" quotePrefix="1" applyFont="1" applyAlignment="1">
      <alignment horizontal="center"/>
    </xf>
    <xf numFmtId="0" fontId="4" fillId="0" borderId="1" xfId="0" applyFont="1" applyBorder="1" applyAlignment="1">
      <alignment horizontal="centerContinuous" vertical="center"/>
    </xf>
    <xf numFmtId="0" fontId="5" fillId="0" borderId="1" xfId="0" applyFont="1" applyBorder="1" applyAlignment="1">
      <alignment horizontal="centerContinuous" vertical="center"/>
    </xf>
    <xf numFmtId="0" fontId="6" fillId="0" borderId="1" xfId="0" applyFont="1" applyBorder="1" applyAlignment="1">
      <alignment horizontal="centerContinuous"/>
    </xf>
    <xf numFmtId="0" fontId="5" fillId="0" borderId="0" xfId="0" applyFont="1"/>
    <xf numFmtId="3" fontId="5" fillId="0" borderId="0" xfId="0" applyNumberFormat="1" applyFont="1" applyProtection="1">
      <protection hidden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3" fontId="5" fillId="0" borderId="0" xfId="0" applyNumberFormat="1" applyFont="1" applyAlignment="1" applyProtection="1">
      <alignment vertical="top"/>
      <protection hidden="1"/>
    </xf>
    <xf numFmtId="0" fontId="3" fillId="0" borderId="2" xfId="0" applyFont="1" applyBorder="1" applyAlignment="1">
      <alignment vertical="top"/>
    </xf>
    <xf numFmtId="0" fontId="5" fillId="0" borderId="2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0" xfId="0" applyFont="1" applyAlignment="1">
      <alignment vertical="top"/>
    </xf>
    <xf numFmtId="0" fontId="5" fillId="0" borderId="2" xfId="0" applyFont="1" applyBorder="1" applyAlignment="1">
      <alignment vertical="top"/>
    </xf>
    <xf numFmtId="0" fontId="5" fillId="0" borderId="4" xfId="0" applyFont="1" applyBorder="1" applyAlignment="1">
      <alignment horizontal="center" vertical="top"/>
    </xf>
    <xf numFmtId="0" fontId="5" fillId="0" borderId="4" xfId="0" quotePrefix="1" applyFont="1" applyBorder="1" applyAlignment="1">
      <alignment horizontal="center" vertical="top"/>
    </xf>
    <xf numFmtId="0" fontId="5" fillId="0" borderId="5" xfId="0" applyFont="1" applyBorder="1" applyAlignment="1">
      <alignment vertical="top"/>
    </xf>
    <xf numFmtId="0" fontId="5" fillId="0" borderId="3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 wrapText="1"/>
    </xf>
    <xf numFmtId="0" fontId="5" fillId="0" borderId="4" xfId="0" quotePrefix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/>
    </xf>
    <xf numFmtId="0" fontId="5" fillId="0" borderId="4" xfId="0" applyFont="1" applyBorder="1" applyAlignment="1">
      <alignment vertical="top" wrapText="1"/>
    </xf>
    <xf numFmtId="0" fontId="5" fillId="0" borderId="2" xfId="0" quotePrefix="1" applyFont="1" applyBorder="1" applyAlignment="1">
      <alignment horizontal="left" vertical="top"/>
    </xf>
    <xf numFmtId="0" fontId="5" fillId="0" borderId="6" xfId="0" quotePrefix="1" applyFont="1" applyBorder="1" applyAlignment="1">
      <alignment horizontal="left" vertical="top"/>
    </xf>
    <xf numFmtId="3" fontId="5" fillId="0" borderId="7" xfId="0" applyNumberFormat="1" applyFont="1" applyBorder="1" applyAlignment="1">
      <alignment horizontal="center" vertical="top"/>
    </xf>
    <xf numFmtId="0" fontId="5" fillId="0" borderId="8" xfId="0" quotePrefix="1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5" fillId="0" borderId="7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center" vertical="top"/>
    </xf>
    <xf numFmtId="0" fontId="6" fillId="0" borderId="1" xfId="0" applyFont="1" applyBorder="1" applyAlignment="1">
      <alignment horizontal="centerContinuous" wrapText="1"/>
    </xf>
    <xf numFmtId="0" fontId="5" fillId="0" borderId="0" xfId="0" applyFont="1" applyAlignment="1">
      <alignment wrapText="1"/>
    </xf>
    <xf numFmtId="0" fontId="5" fillId="0" borderId="3" xfId="0" applyFont="1" applyBorder="1" applyAlignment="1">
      <alignment vertical="top" wrapText="1"/>
    </xf>
    <xf numFmtId="0" fontId="5" fillId="0" borderId="1" xfId="0" applyFont="1" applyBorder="1" applyAlignment="1">
      <alignment horizontal="centerContinuous" vertical="center" wrapText="1"/>
    </xf>
    <xf numFmtId="0" fontId="5" fillId="0" borderId="7" xfId="0" applyFont="1" applyBorder="1" applyAlignment="1">
      <alignment vertical="top" wrapText="1"/>
    </xf>
    <xf numFmtId="0" fontId="3" fillId="0" borderId="5" xfId="0" applyFont="1" applyBorder="1" applyAlignment="1">
      <alignment vertical="top"/>
    </xf>
    <xf numFmtId="0" fontId="3" fillId="0" borderId="2" xfId="0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0" fontId="3" fillId="0" borderId="6" xfId="0" quotePrefix="1" applyFont="1" applyBorder="1" applyAlignment="1">
      <alignment horizontal="left" vertical="top"/>
    </xf>
    <xf numFmtId="0" fontId="3" fillId="0" borderId="0" xfId="0" applyFont="1"/>
    <xf numFmtId="0" fontId="5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/>
    </xf>
    <xf numFmtId="1" fontId="5" fillId="0" borderId="0" xfId="0" applyNumberFormat="1" applyFont="1"/>
    <xf numFmtId="0" fontId="5" fillId="0" borderId="0" xfId="0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vertical="top"/>
    </xf>
    <xf numFmtId="0" fontId="5" fillId="0" borderId="0" xfId="0" applyFont="1" applyAlignment="1">
      <alignment horizontal="right" vertical="top"/>
    </xf>
    <xf numFmtId="1" fontId="5" fillId="0" borderId="0" xfId="0" applyNumberFormat="1" applyFont="1" applyAlignment="1">
      <alignment horizontal="right" vertical="top"/>
    </xf>
    <xf numFmtId="0" fontId="5" fillId="2" borderId="0" xfId="0" applyFont="1" applyFill="1" applyAlignment="1">
      <alignment horizontal="right" vertical="top"/>
    </xf>
    <xf numFmtId="1" fontId="5" fillId="2" borderId="0" xfId="0" applyNumberFormat="1" applyFont="1" applyFill="1" applyAlignment="1">
      <alignment horizontal="right" vertical="top"/>
    </xf>
    <xf numFmtId="1" fontId="5" fillId="0" borderId="0" xfId="0" applyNumberFormat="1" applyFont="1" applyBorder="1" applyAlignment="1">
      <alignment horizontal="right" vertical="top"/>
    </xf>
    <xf numFmtId="1" fontId="5" fillId="0" borderId="0" xfId="0" applyNumberFormat="1" applyFont="1" applyFill="1" applyAlignment="1">
      <alignment horizontal="right" vertical="top"/>
    </xf>
    <xf numFmtId="0" fontId="5" fillId="0" borderId="0" xfId="0" applyFont="1" applyFill="1" applyAlignment="1">
      <alignment horizontal="right" vertical="top"/>
    </xf>
    <xf numFmtId="1" fontId="5" fillId="0" borderId="0" xfId="0" applyNumberFormat="1" applyFont="1" applyFill="1" applyAlignment="1">
      <alignment horizontal="right"/>
    </xf>
    <xf numFmtId="1" fontId="5" fillId="2" borderId="0" xfId="0" applyNumberFormat="1" applyFont="1" applyFill="1" applyAlignment="1">
      <alignment textRotation="90"/>
    </xf>
    <xf numFmtId="1" fontId="5" fillId="0" borderId="0" xfId="0" applyNumberFormat="1" applyFont="1" applyAlignment="1">
      <alignment textRotation="90"/>
    </xf>
    <xf numFmtId="1" fontId="5" fillId="0" borderId="0" xfId="0" applyNumberFormat="1" applyFont="1" applyFill="1" applyAlignment="1">
      <alignment textRotation="90"/>
    </xf>
    <xf numFmtId="1" fontId="3" fillId="0" borderId="0" xfId="0" applyNumberFormat="1" applyFont="1"/>
    <xf numFmtId="0" fontId="3" fillId="0" borderId="9" xfId="0" applyFont="1" applyBorder="1" applyAlignment="1">
      <alignment horizontal="left" vertical="top" wrapText="1"/>
    </xf>
    <xf numFmtId="0" fontId="5" fillId="0" borderId="0" xfId="0" applyFont="1" applyFill="1" applyAlignment="1">
      <alignment horizontal="right"/>
    </xf>
    <xf numFmtId="1" fontId="5" fillId="0" borderId="0" xfId="0" applyNumberFormat="1" applyFont="1" applyFill="1"/>
    <xf numFmtId="3" fontId="5" fillId="0" borderId="0" xfId="0" applyNumberFormat="1" applyFont="1" applyFill="1" applyAlignment="1" applyProtection="1">
      <alignment vertical="top"/>
      <protection hidden="1"/>
    </xf>
    <xf numFmtId="3" fontId="3" fillId="0" borderId="0" xfId="0" applyNumberFormat="1" applyFont="1" applyAlignment="1" applyProtection="1">
      <alignment horizontal="right"/>
      <protection hidden="1"/>
    </xf>
    <xf numFmtId="0" fontId="2" fillId="0" borderId="10" xfId="0" applyFont="1" applyBorder="1"/>
    <xf numFmtId="0" fontId="2" fillId="0" borderId="10" xfId="0" quotePrefix="1" applyFont="1" applyBorder="1" applyAlignment="1">
      <alignment horizontal="right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vertical="center" wrapText="1"/>
    </xf>
    <xf numFmtId="0" fontId="3" fillId="0" borderId="8" xfId="0" applyFont="1" applyBorder="1" applyAlignment="1">
      <alignment horizontal="center" vertical="center"/>
    </xf>
    <xf numFmtId="0" fontId="3" fillId="0" borderId="6" xfId="0" applyFont="1" applyBorder="1" applyAlignment="1">
      <alignment vertical="center" wrapText="1"/>
    </xf>
    <xf numFmtId="0" fontId="5" fillId="0" borderId="9" xfId="0" applyFont="1" applyBorder="1" applyAlignment="1">
      <alignment horizontal="center" vertical="center"/>
    </xf>
    <xf numFmtId="0" fontId="5" fillId="0" borderId="9" xfId="0" quotePrefix="1" applyFont="1" applyBorder="1" applyAlignment="1">
      <alignment horizontal="left" vertical="center"/>
    </xf>
    <xf numFmtId="0" fontId="5" fillId="0" borderId="8" xfId="0" quotePrefix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3" fillId="0" borderId="8" xfId="0" applyFont="1" applyBorder="1" applyAlignment="1">
      <alignment vertical="top"/>
    </xf>
    <xf numFmtId="0" fontId="5" fillId="0" borderId="2" xfId="0" applyFont="1" applyBorder="1" applyAlignment="1">
      <alignment vertical="center"/>
    </xf>
    <xf numFmtId="0" fontId="5" fillId="0" borderId="8" xfId="0" applyFont="1" applyBorder="1" applyAlignment="1">
      <alignment vertical="top"/>
    </xf>
    <xf numFmtId="0" fontId="5" fillId="0" borderId="8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5" fillId="0" borderId="12" xfId="0" applyFont="1" applyBorder="1"/>
    <xf numFmtId="0" fontId="3" fillId="0" borderId="13" xfId="0" applyFont="1" applyBorder="1" applyAlignment="1">
      <alignment vertical="center"/>
    </xf>
    <xf numFmtId="0" fontId="5" fillId="0" borderId="4" xfId="0" applyFont="1" applyBorder="1"/>
    <xf numFmtId="0" fontId="5" fillId="0" borderId="3" xfId="0" applyFont="1" applyBorder="1"/>
    <xf numFmtId="0" fontId="3" fillId="0" borderId="2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0" fontId="3" fillId="0" borderId="8" xfId="0" applyFont="1" applyBorder="1" applyAlignment="1">
      <alignment horizontal="left" textRotation="90" wrapText="1"/>
    </xf>
    <xf numFmtId="0" fontId="3" fillId="0" borderId="8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top" wrapText="1"/>
    </xf>
    <xf numFmtId="49" fontId="5" fillId="0" borderId="0" xfId="0" applyNumberFormat="1" applyFont="1" applyAlignment="1" applyProtection="1">
      <alignment vertical="top"/>
      <protection hidden="1"/>
    </xf>
    <xf numFmtId="0" fontId="9" fillId="0" borderId="0" xfId="0" applyFont="1" applyAlignment="1">
      <alignment horizontal="right" vertical="top"/>
    </xf>
    <xf numFmtId="0" fontId="9" fillId="2" borderId="0" xfId="0" applyFont="1" applyFill="1" applyAlignment="1">
      <alignment horizontal="right" vertical="top"/>
    </xf>
    <xf numFmtId="1" fontId="9" fillId="2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horizontal="right" vertical="top"/>
    </xf>
    <xf numFmtId="1" fontId="9" fillId="0" borderId="0" xfId="0" applyNumberFormat="1" applyFont="1" applyFill="1" applyAlignment="1">
      <alignment horizontal="right" vertical="top"/>
    </xf>
    <xf numFmtId="1" fontId="9" fillId="0" borderId="0" xfId="0" applyNumberFormat="1" applyFont="1" applyAlignment="1">
      <alignment vertical="top"/>
    </xf>
    <xf numFmtId="3" fontId="9" fillId="0" borderId="0" xfId="0" applyNumberFormat="1" applyFont="1" applyAlignment="1" applyProtection="1">
      <alignment vertical="top"/>
      <protection hidden="1"/>
    </xf>
    <xf numFmtId="0" fontId="10" fillId="0" borderId="2" xfId="0" applyFont="1" applyBorder="1" applyAlignment="1">
      <alignment vertical="top"/>
    </xf>
    <xf numFmtId="0" fontId="9" fillId="0" borderId="4" xfId="0" applyFont="1" applyBorder="1" applyAlignment="1">
      <alignment horizontal="center" vertical="top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/>
    </xf>
    <xf numFmtId="0" fontId="10" fillId="0" borderId="2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1" fontId="5" fillId="0" borderId="0" xfId="0" applyNumberFormat="1" applyFont="1" applyBorder="1" applyAlignment="1">
      <alignment vertical="top"/>
    </xf>
    <xf numFmtId="3" fontId="5" fillId="0" borderId="0" xfId="0" applyNumberFormat="1" applyFont="1" applyBorder="1" applyAlignment="1" applyProtection="1">
      <alignment vertical="top"/>
      <protection hidden="1"/>
    </xf>
    <xf numFmtId="3" fontId="5" fillId="0" borderId="0" xfId="0" applyNumberFormat="1" applyFont="1" applyBorder="1" applyProtection="1">
      <protection hidden="1"/>
    </xf>
    <xf numFmtId="0" fontId="3" fillId="0" borderId="0" xfId="0" applyFont="1" applyBorder="1"/>
    <xf numFmtId="0" fontId="5" fillId="0" borderId="0" xfId="0" applyFont="1" applyBorder="1" applyAlignment="1">
      <alignment horizontal="left" vertical="top"/>
    </xf>
    <xf numFmtId="1" fontId="5" fillId="0" borderId="0" xfId="0" applyNumberFormat="1" applyFont="1" applyBorder="1"/>
    <xf numFmtId="0" fontId="5" fillId="0" borderId="0" xfId="0" applyFont="1" applyBorder="1"/>
    <xf numFmtId="0" fontId="3" fillId="0" borderId="9" xfId="0" applyFont="1" applyBorder="1" applyAlignment="1">
      <alignment horizontal="left" vertical="center"/>
    </xf>
    <xf numFmtId="0" fontId="5" fillId="0" borderId="3" xfId="0" applyFont="1" applyBorder="1" applyAlignment="1">
      <alignment horizontal="left" vertical="top" wrapText="1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left" vertical="center"/>
    </xf>
    <xf numFmtId="0" fontId="5" fillId="0" borderId="4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wrapText="1"/>
    </xf>
    <xf numFmtId="0" fontId="2" fillId="0" borderId="10" xfId="0" applyFont="1" applyBorder="1" applyAlignment="1">
      <alignment horizontal="left"/>
    </xf>
    <xf numFmtId="0" fontId="5" fillId="0" borderId="0" xfId="0" applyFont="1" applyAlignment="1">
      <alignment horizontal="left" wrapText="1"/>
    </xf>
    <xf numFmtId="0" fontId="5" fillId="3" borderId="8" xfId="0" applyFont="1" applyFill="1" applyBorder="1" applyAlignment="1">
      <alignment horizontal="center" vertical="top"/>
    </xf>
    <xf numFmtId="0" fontId="5" fillId="0" borderId="8" xfId="0" applyFont="1" applyFill="1" applyBorder="1" applyAlignment="1">
      <alignment horizontal="center" vertical="top"/>
    </xf>
    <xf numFmtId="0" fontId="5" fillId="0" borderId="0" xfId="0" applyFont="1" applyBorder="1" applyAlignment="1">
      <alignment vertical="top"/>
    </xf>
    <xf numFmtId="0" fontId="2" fillId="4" borderId="11" xfId="0" applyFont="1" applyFill="1" applyBorder="1"/>
    <xf numFmtId="0" fontId="2" fillId="4" borderId="15" xfId="0" applyFont="1" applyFill="1" applyBorder="1"/>
    <xf numFmtId="0" fontId="2" fillId="4" borderId="12" xfId="0" applyFont="1" applyFill="1" applyBorder="1"/>
    <xf numFmtId="0" fontId="0" fillId="4" borderId="13" xfId="0" quotePrefix="1" applyNumberFormat="1" applyFill="1" applyBorder="1" applyAlignment="1">
      <alignment horizontal="center"/>
    </xf>
    <xf numFmtId="0" fontId="0" fillId="4" borderId="0" xfId="0" quotePrefix="1" applyNumberFormat="1" applyFill="1" applyBorder="1"/>
    <xf numFmtId="0" fontId="11" fillId="4" borderId="0" xfId="0" quotePrefix="1" applyNumberFormat="1" applyFont="1" applyFill="1" applyBorder="1"/>
    <xf numFmtId="0" fontId="0" fillId="4" borderId="14" xfId="0" quotePrefix="1" applyNumberFormat="1" applyFill="1" applyBorder="1" applyAlignment="1">
      <alignment horizontal="center"/>
    </xf>
    <xf numFmtId="0" fontId="0" fillId="4" borderId="16" xfId="0" quotePrefix="1" applyNumberFormat="1" applyFill="1" applyBorder="1"/>
    <xf numFmtId="0" fontId="12" fillId="4" borderId="4" xfId="0" quotePrefix="1" applyNumberFormat="1" applyFont="1" applyFill="1" applyBorder="1"/>
    <xf numFmtId="0" fontId="12" fillId="4" borderId="4" xfId="0" applyFont="1" applyFill="1" applyBorder="1"/>
    <xf numFmtId="0" fontId="12" fillId="4" borderId="3" xfId="0" quotePrefix="1" applyNumberFormat="1" applyFont="1" applyFill="1" applyBorder="1"/>
    <xf numFmtId="0" fontId="5" fillId="0" borderId="0" xfId="0" applyFont="1" applyBorder="1" applyAlignment="1">
      <alignment horizontal="center" vertical="top"/>
    </xf>
    <xf numFmtId="0" fontId="5" fillId="0" borderId="8" xfId="0" applyFont="1" applyFill="1" applyBorder="1" applyAlignment="1">
      <alignment vertical="top"/>
    </xf>
    <xf numFmtId="0" fontId="2" fillId="0" borderId="0" xfId="0" applyFont="1" applyFill="1" applyAlignment="1">
      <alignment horizontal="center"/>
    </xf>
    <xf numFmtId="0" fontId="5" fillId="0" borderId="0" xfId="0" applyFont="1" applyFill="1" applyBorder="1" applyAlignment="1">
      <alignment horizontal="center" vertical="top"/>
    </xf>
    <xf numFmtId="0" fontId="3" fillId="4" borderId="6" xfId="0" applyFont="1" applyFill="1" applyBorder="1" applyAlignment="1">
      <alignment vertical="center"/>
    </xf>
    <xf numFmtId="0" fontId="3" fillId="4" borderId="7" xfId="0" applyFont="1" applyFill="1" applyBorder="1" applyAlignment="1">
      <alignment vertical="center"/>
    </xf>
    <xf numFmtId="0" fontId="3" fillId="4" borderId="9" xfId="0" applyFont="1" applyFill="1" applyBorder="1" applyAlignment="1">
      <alignment vertical="center"/>
    </xf>
    <xf numFmtId="0" fontId="2" fillId="0" borderId="0" xfId="0" applyFont="1" applyBorder="1"/>
    <xf numFmtId="0" fontId="5" fillId="0" borderId="2" xfId="0" applyFont="1" applyFill="1" applyBorder="1" applyAlignment="1">
      <alignment vertical="top"/>
    </xf>
    <xf numFmtId="0" fontId="3" fillId="5" borderId="2" xfId="0" applyFont="1" applyFill="1" applyBorder="1" applyAlignment="1">
      <alignment vertical="center"/>
    </xf>
    <xf numFmtId="0" fontId="13" fillId="0" borderId="8" xfId="0" applyFont="1" applyBorder="1" applyAlignment="1">
      <alignment vertical="top"/>
    </xf>
    <xf numFmtId="0" fontId="13" fillId="0" borderId="8" xfId="0" applyFont="1" applyFill="1" applyBorder="1" applyAlignment="1">
      <alignment horizontal="center" vertical="top"/>
    </xf>
    <xf numFmtId="0" fontId="13" fillId="0" borderId="8" xfId="0" applyFont="1" applyBorder="1" applyAlignment="1">
      <alignment horizontal="center" vertical="top"/>
    </xf>
    <xf numFmtId="0" fontId="13" fillId="0" borderId="2" xfId="0" applyFont="1" applyBorder="1" applyAlignment="1">
      <alignment vertical="top"/>
    </xf>
    <xf numFmtId="0" fontId="5" fillId="6" borderId="0" xfId="0" applyFont="1" applyFill="1" applyAlignment="1">
      <alignment vertical="top"/>
    </xf>
    <xf numFmtId="0" fontId="5" fillId="0" borderId="0" xfId="0" applyFont="1" applyFill="1" applyAlignment="1">
      <alignment vertical="top"/>
    </xf>
    <xf numFmtId="0" fontId="5" fillId="0" borderId="6" xfId="0" applyFont="1" applyBorder="1" applyAlignment="1">
      <alignment vertical="top"/>
    </xf>
    <xf numFmtId="0" fontId="5" fillId="0" borderId="6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3" fillId="7" borderId="2" xfId="0" applyFont="1" applyFill="1" applyBorder="1" applyAlignment="1">
      <alignment vertical="center"/>
    </xf>
    <xf numFmtId="0" fontId="17" fillId="0" borderId="8" xfId="0" applyFont="1" applyFill="1" applyBorder="1" applyAlignment="1">
      <alignment horizontal="center" vertical="top"/>
    </xf>
    <xf numFmtId="0" fontId="17" fillId="0" borderId="6" xfId="0" applyFont="1" applyFill="1" applyBorder="1" applyAlignment="1">
      <alignment vertical="top"/>
    </xf>
    <xf numFmtId="0" fontId="17" fillId="0" borderId="0" xfId="0" applyFont="1" applyAlignment="1">
      <alignment vertical="top"/>
    </xf>
    <xf numFmtId="0" fontId="3" fillId="0" borderId="2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center"/>
    </xf>
    <xf numFmtId="0" fontId="15" fillId="0" borderId="2" xfId="0" quotePrefix="1" applyFont="1" applyBorder="1" applyAlignment="1">
      <alignment horizontal="left" vertical="top"/>
    </xf>
    <xf numFmtId="1" fontId="5" fillId="7" borderId="0" xfId="0" applyNumberFormat="1" applyFont="1" applyFill="1" applyAlignment="1">
      <alignment horizontal="right" vertical="top"/>
    </xf>
    <xf numFmtId="1" fontId="5" fillId="0" borderId="0" xfId="0" applyNumberFormat="1" applyFont="1" applyAlignment="1">
      <alignment vertical="center"/>
    </xf>
    <xf numFmtId="3" fontId="5" fillId="0" borderId="0" xfId="0" applyNumberFormat="1" applyFont="1" applyAlignment="1" applyProtection="1">
      <alignment vertical="center"/>
      <protection hidden="1"/>
    </xf>
    <xf numFmtId="0" fontId="3" fillId="0" borderId="2" xfId="0" applyFont="1" applyBorder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2" xfId="0" applyFont="1" applyBorder="1" applyAlignment="1">
      <alignment horizontal="center" vertical="center"/>
    </xf>
    <xf numFmtId="0" fontId="5" fillId="7" borderId="2" xfId="0" applyFont="1" applyFill="1" applyBorder="1"/>
    <xf numFmtId="0" fontId="5" fillId="7" borderId="5" xfId="0" applyFont="1" applyFill="1" applyBorder="1"/>
    <xf numFmtId="0" fontId="5" fillId="7" borderId="8" xfId="0" applyFont="1" applyFill="1" applyBorder="1"/>
    <xf numFmtId="0" fontId="2" fillId="8" borderId="11" xfId="0" applyFont="1" applyFill="1" applyBorder="1"/>
    <xf numFmtId="0" fontId="2" fillId="8" borderId="15" xfId="0" applyFont="1" applyFill="1" applyBorder="1"/>
    <xf numFmtId="0" fontId="2" fillId="8" borderId="12" xfId="0" applyFont="1" applyFill="1" applyBorder="1"/>
    <xf numFmtId="0" fontId="0" fillId="8" borderId="13" xfId="0" quotePrefix="1" applyNumberFormat="1" applyFill="1" applyBorder="1" applyAlignment="1">
      <alignment horizontal="center"/>
    </xf>
    <xf numFmtId="0" fontId="0" fillId="8" borderId="0" xfId="0" quotePrefix="1" applyNumberFormat="1" applyFill="1" applyBorder="1"/>
    <xf numFmtId="0" fontId="12" fillId="8" borderId="4" xfId="0" quotePrefix="1" applyNumberFormat="1" applyFont="1" applyFill="1" applyBorder="1"/>
    <xf numFmtId="0" fontId="11" fillId="8" borderId="0" xfId="0" quotePrefix="1" applyNumberFormat="1" applyFont="1" applyFill="1" applyBorder="1"/>
    <xf numFmtId="0" fontId="12" fillId="8" borderId="4" xfId="0" applyFont="1" applyFill="1" applyBorder="1"/>
    <xf numFmtId="0" fontId="0" fillId="8" borderId="14" xfId="0" quotePrefix="1" applyNumberFormat="1" applyFill="1" applyBorder="1" applyAlignment="1">
      <alignment horizontal="center"/>
    </xf>
    <xf numFmtId="0" fontId="0" fillId="8" borderId="16" xfId="0" quotePrefix="1" applyNumberFormat="1" applyFill="1" applyBorder="1"/>
    <xf numFmtId="0" fontId="12" fillId="8" borderId="3" xfId="0" quotePrefix="1" applyNumberFormat="1" applyFont="1" applyFill="1" applyBorder="1"/>
    <xf numFmtId="0" fontId="5" fillId="8" borderId="0" xfId="0" applyFont="1" applyFill="1" applyAlignment="1">
      <alignment vertical="top"/>
    </xf>
    <xf numFmtId="0" fontId="5" fillId="7" borderId="0" xfId="0" applyFont="1" applyFill="1"/>
    <xf numFmtId="0" fontId="3" fillId="0" borderId="2" xfId="0" applyFont="1" applyFill="1" applyBorder="1" applyAlignment="1">
      <alignment vertical="center"/>
    </xf>
    <xf numFmtId="0" fontId="18" fillId="0" borderId="1" xfId="0" applyFont="1" applyBorder="1" applyAlignment="1">
      <alignment horizontal="left" wrapText="1"/>
    </xf>
    <xf numFmtId="0" fontId="19" fillId="0" borderId="1" xfId="0" applyFont="1" applyBorder="1" applyAlignment="1">
      <alignment horizontal="centerContinuous" vertical="center"/>
    </xf>
    <xf numFmtId="0" fontId="5" fillId="0" borderId="8" xfId="0" applyFont="1" applyBorder="1" applyAlignment="1">
      <alignment horizontal="center" vertical="center"/>
    </xf>
    <xf numFmtId="0" fontId="16" fillId="0" borderId="4" xfId="0" applyFont="1" applyBorder="1" applyAlignment="1">
      <alignment horizontal="left" vertical="top" wrapText="1"/>
    </xf>
    <xf numFmtId="0" fontId="19" fillId="0" borderId="0" xfId="0" applyFont="1" applyAlignment="1">
      <alignment vertical="top"/>
    </xf>
    <xf numFmtId="0" fontId="3" fillId="9" borderId="2" xfId="0" applyFont="1" applyFill="1" applyBorder="1" applyAlignment="1">
      <alignment vertical="center"/>
    </xf>
    <xf numFmtId="3" fontId="5" fillId="7" borderId="0" xfId="0" applyNumberFormat="1" applyFont="1" applyFill="1" applyAlignment="1" applyProtection="1">
      <alignment vertical="top"/>
      <protection hidden="1"/>
    </xf>
    <xf numFmtId="1" fontId="5" fillId="7" borderId="0" xfId="0" applyNumberFormat="1" applyFont="1" applyFill="1" applyAlignment="1">
      <alignment vertical="top"/>
    </xf>
    <xf numFmtId="0" fontId="2" fillId="0" borderId="16" xfId="0" applyFont="1" applyBorder="1"/>
    <xf numFmtId="0" fontId="2" fillId="0" borderId="16" xfId="0" applyFont="1" applyBorder="1" applyAlignment="1">
      <alignment horizontal="left"/>
    </xf>
    <xf numFmtId="0" fontId="2" fillId="0" borderId="16" xfId="0" quotePrefix="1" applyFont="1" applyBorder="1" applyAlignment="1">
      <alignment horizontal="right"/>
    </xf>
    <xf numFmtId="0" fontId="4" fillId="0" borderId="7" xfId="0" applyFont="1" applyBorder="1" applyAlignment="1">
      <alignment horizontal="centerContinuous" vertical="center"/>
    </xf>
    <xf numFmtId="0" fontId="5" fillId="0" borderId="7" xfId="0" applyFont="1" applyBorder="1" applyAlignment="1">
      <alignment horizontal="centerContinuous" vertical="center"/>
    </xf>
    <xf numFmtId="0" fontId="6" fillId="0" borderId="7" xfId="0" applyFont="1" applyBorder="1" applyAlignment="1">
      <alignment horizontal="centerContinuous" wrapText="1"/>
    </xf>
    <xf numFmtId="0" fontId="6" fillId="0" borderId="7" xfId="0" applyFont="1" applyBorder="1" applyAlignment="1">
      <alignment horizontal="centerContinuous"/>
    </xf>
    <xf numFmtId="0" fontId="18" fillId="0" borderId="7" xfId="0" applyFont="1" applyBorder="1" applyAlignment="1">
      <alignment horizontal="center" wrapText="1"/>
    </xf>
    <xf numFmtId="0" fontId="5" fillId="0" borderId="7" xfId="0" applyFont="1" applyBorder="1" applyAlignment="1">
      <alignment horizontal="centerContinuous" vertical="center" wrapText="1"/>
    </xf>
    <xf numFmtId="0" fontId="5" fillId="10" borderId="6" xfId="0" applyFont="1" applyFill="1" applyBorder="1" applyAlignment="1">
      <alignment vertical="top"/>
    </xf>
    <xf numFmtId="0" fontId="5" fillId="0" borderId="4" xfId="0" applyFont="1" applyFill="1" applyBorder="1" applyAlignment="1">
      <alignment horizontal="center" vertical="top"/>
    </xf>
    <xf numFmtId="1" fontId="3" fillId="0" borderId="0" xfId="0" applyNumberFormat="1" applyFont="1" applyAlignment="1">
      <alignment vertical="top"/>
    </xf>
    <xf numFmtId="0" fontId="16" fillId="0" borderId="4" xfId="0" applyFont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Fill="1" applyAlignment="1">
      <alignment horizontal="center" vertical="center"/>
    </xf>
    <xf numFmtId="3" fontId="5" fillId="0" borderId="0" xfId="0" applyNumberFormat="1" applyFont="1" applyAlignment="1" applyProtection="1">
      <alignment horizontal="center" vertical="center"/>
      <protection hidden="1"/>
    </xf>
    <xf numFmtId="0" fontId="3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1" fontId="5" fillId="0" borderId="0" xfId="0" applyNumberFormat="1" applyFont="1" applyAlignment="1">
      <alignment horizontal="left" vertical="center"/>
    </xf>
    <xf numFmtId="0" fontId="5" fillId="0" borderId="2" xfId="0" applyFont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/>
    </xf>
    <xf numFmtId="0" fontId="5" fillId="0" borderId="0" xfId="0" applyFont="1" applyAlignment="1">
      <alignment horizontal="right" vertical="center"/>
    </xf>
    <xf numFmtId="0" fontId="5" fillId="2" borderId="0" xfId="0" applyFont="1" applyFill="1" applyAlignment="1">
      <alignment horizontal="right" vertical="center"/>
    </xf>
    <xf numFmtId="1" fontId="5" fillId="2" borderId="0" xfId="0" applyNumberFormat="1" applyFont="1" applyFill="1" applyAlignment="1">
      <alignment horizontal="right" vertical="center"/>
    </xf>
    <xf numFmtId="1" fontId="5" fillId="0" borderId="0" xfId="0" applyNumberFormat="1" applyFont="1" applyAlignment="1">
      <alignment horizontal="right" vertical="center"/>
    </xf>
    <xf numFmtId="0" fontId="19" fillId="0" borderId="6" xfId="0" applyFont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left" wrapText="1"/>
    </xf>
    <xf numFmtId="0" fontId="5" fillId="0" borderId="0" xfId="0" applyFont="1" applyAlignment="1"/>
    <xf numFmtId="0" fontId="3" fillId="0" borderId="2" xfId="0" applyFont="1" applyFill="1" applyBorder="1" applyAlignment="1"/>
    <xf numFmtId="0" fontId="5" fillId="0" borderId="4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2" borderId="0" xfId="0" applyFont="1" applyFill="1" applyAlignment="1">
      <alignment horizontal="left" vertical="center"/>
    </xf>
    <xf numFmtId="1" fontId="5" fillId="2" borderId="0" xfId="0" applyNumberFormat="1" applyFont="1" applyFill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3" fillId="0" borderId="0" xfId="0" applyNumberFormat="1" applyFont="1" applyAlignment="1">
      <alignment horizontal="left" vertical="center"/>
    </xf>
    <xf numFmtId="3" fontId="5" fillId="0" borderId="0" xfId="0" applyNumberFormat="1" applyFont="1" applyAlignment="1" applyProtection="1">
      <alignment horizontal="left" vertical="center"/>
      <protection hidden="1"/>
    </xf>
    <xf numFmtId="0" fontId="5" fillId="0" borderId="4" xfId="0" quotePrefix="1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left" vertical="center"/>
    </xf>
    <xf numFmtId="0" fontId="5" fillId="0" borderId="8" xfId="0" applyFont="1" applyFill="1" applyBorder="1" applyAlignment="1">
      <alignment horizontal="left" vertical="center"/>
    </xf>
    <xf numFmtId="0" fontId="5" fillId="0" borderId="8" xfId="0" applyFont="1" applyBorder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5" fillId="8" borderId="0" xfId="0" applyFont="1" applyFill="1" applyAlignment="1">
      <alignment horizontal="left" vertical="center"/>
    </xf>
    <xf numFmtId="0" fontId="19" fillId="0" borderId="0" xfId="0" applyFont="1" applyFill="1" applyAlignment="1">
      <alignment vertical="top"/>
    </xf>
    <xf numFmtId="0" fontId="19" fillId="0" borderId="0" xfId="0" applyFont="1" applyAlignment="1">
      <alignment horizontal="left" vertical="center"/>
    </xf>
    <xf numFmtId="0" fontId="19" fillId="0" borderId="6" xfId="0" applyFont="1" applyBorder="1" applyAlignment="1">
      <alignment horizontal="right" vertical="center"/>
    </xf>
    <xf numFmtId="0" fontId="21" fillId="0" borderId="2" xfId="0" applyFont="1" applyBorder="1" applyAlignment="1">
      <alignment horizontal="left" vertical="top"/>
    </xf>
    <xf numFmtId="0" fontId="21" fillId="0" borderId="2" xfId="0" quotePrefix="1" applyFont="1" applyBorder="1" applyAlignment="1">
      <alignment horizontal="left" vertical="top"/>
    </xf>
    <xf numFmtId="0" fontId="5" fillId="0" borderId="4" xfId="0" applyFont="1" applyBorder="1" applyAlignment="1">
      <alignment wrapText="1"/>
    </xf>
    <xf numFmtId="0" fontId="3" fillId="0" borderId="2" xfId="0" applyFont="1" applyBorder="1" applyAlignment="1">
      <alignment horizontal="left"/>
    </xf>
    <xf numFmtId="0" fontId="5" fillId="0" borderId="2" xfId="0" applyFont="1" applyBorder="1" applyAlignment="1"/>
    <xf numFmtId="0" fontId="5" fillId="0" borderId="8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 applyAlignment="1"/>
    <xf numFmtId="0" fontId="5" fillId="0" borderId="0" xfId="0" applyFont="1" applyFill="1" applyAlignment="1"/>
    <xf numFmtId="0" fontId="5" fillId="8" borderId="0" xfId="0" applyFont="1" applyFill="1" applyAlignment="1"/>
    <xf numFmtId="0" fontId="3" fillId="0" borderId="4" xfId="0" applyFont="1" applyBorder="1" applyAlignment="1">
      <alignment horizontal="left" vertical="center"/>
    </xf>
    <xf numFmtId="1" fontId="5" fillId="0" borderId="0" xfId="0" applyNumberFormat="1" applyFont="1" applyFill="1" applyAlignment="1">
      <alignment horizontal="right" vertical="center"/>
    </xf>
    <xf numFmtId="0" fontId="19" fillId="0" borderId="6" xfId="0" applyFont="1" applyBorder="1" applyAlignment="1"/>
    <xf numFmtId="0" fontId="22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5" fillId="0" borderId="0" xfId="0" applyFont="1" applyAlignment="1">
      <alignment horizontal="center" vertical="top"/>
    </xf>
    <xf numFmtId="0" fontId="19" fillId="0" borderId="0" xfId="0" applyFont="1" applyAlignment="1"/>
    <xf numFmtId="0" fontId="5" fillId="11" borderId="0" xfId="0" applyFont="1" applyFill="1" applyAlignment="1">
      <alignment vertical="top"/>
    </xf>
    <xf numFmtId="0" fontId="5" fillId="12" borderId="0" xfId="0" applyFont="1" applyFill="1" applyAlignment="1">
      <alignment vertical="top"/>
    </xf>
    <xf numFmtId="0" fontId="5" fillId="9" borderId="6" xfId="0" applyFont="1" applyFill="1" applyBorder="1" applyAlignment="1">
      <alignment vertical="top"/>
    </xf>
    <xf numFmtId="0" fontId="5" fillId="9" borderId="0" xfId="0" applyFont="1" applyFill="1" applyAlignment="1">
      <alignment vertical="top"/>
    </xf>
    <xf numFmtId="0" fontId="4" fillId="0" borderId="7" xfId="0" applyFont="1" applyFill="1" applyBorder="1" applyAlignment="1">
      <alignment horizontal="centerContinuous" vertical="center"/>
    </xf>
    <xf numFmtId="0" fontId="2" fillId="8" borderId="13" xfId="0" quotePrefix="1" applyNumberFormat="1" applyFont="1" applyFill="1" applyBorder="1" applyAlignment="1">
      <alignment horizontal="center"/>
    </xf>
    <xf numFmtId="0" fontId="2" fillId="8" borderId="0" xfId="0" quotePrefix="1" applyNumberFormat="1" applyFont="1" applyFill="1" applyBorder="1"/>
    <xf numFmtId="0" fontId="25" fillId="8" borderId="4" xfId="0" quotePrefix="1" applyNumberFormat="1" applyFont="1" applyFill="1" applyBorder="1"/>
    <xf numFmtId="0" fontId="26" fillId="8" borderId="0" xfId="0" quotePrefix="1" applyNumberFormat="1" applyFont="1" applyFill="1" applyBorder="1"/>
    <xf numFmtId="0" fontId="25" fillId="8" borderId="4" xfId="0" applyFont="1" applyFill="1" applyBorder="1"/>
    <xf numFmtId="0" fontId="2" fillId="8" borderId="14" xfId="0" quotePrefix="1" applyNumberFormat="1" applyFont="1" applyFill="1" applyBorder="1" applyAlignment="1">
      <alignment horizontal="center"/>
    </xf>
    <xf numFmtId="0" fontId="2" fillId="8" borderId="16" xfId="0" quotePrefix="1" applyNumberFormat="1" applyFont="1" applyFill="1" applyBorder="1"/>
    <xf numFmtId="0" fontId="25" fillId="8" borderId="3" xfId="0" quotePrefix="1" applyNumberFormat="1" applyFont="1" applyFill="1" applyBorder="1"/>
    <xf numFmtId="0" fontId="5" fillId="0" borderId="0" xfId="0" applyFont="1" applyBorder="1" applyAlignment="1">
      <alignment horizontal="left" vertical="top" wrapText="1"/>
    </xf>
    <xf numFmtId="0" fontId="19" fillId="0" borderId="0" xfId="0" applyFont="1" applyBorder="1" applyAlignment="1">
      <alignment vertical="top"/>
    </xf>
    <xf numFmtId="0" fontId="5" fillId="0" borderId="2" xfId="0" applyFont="1" applyBorder="1" applyAlignment="1">
      <alignment vertical="top" wrapText="1"/>
    </xf>
    <xf numFmtId="0" fontId="5" fillId="0" borderId="2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center" vertical="top" wrapText="1"/>
    </xf>
    <xf numFmtId="0" fontId="3" fillId="0" borderId="8" xfId="0" applyFont="1" applyBorder="1" applyAlignment="1">
      <alignment vertical="top" wrapText="1"/>
    </xf>
    <xf numFmtId="0" fontId="3" fillId="0" borderId="8" xfId="0" applyFont="1" applyBorder="1" applyAlignment="1">
      <alignment horizontal="center" vertical="top"/>
    </xf>
    <xf numFmtId="0" fontId="3" fillId="0" borderId="8" xfId="0" applyFont="1" applyBorder="1" applyAlignment="1">
      <alignment horizontal="left" vertical="top" wrapText="1"/>
    </xf>
    <xf numFmtId="0" fontId="3" fillId="0" borderId="6" xfId="0" applyFont="1" applyBorder="1" applyAlignment="1">
      <alignment vertical="top" wrapText="1"/>
    </xf>
    <xf numFmtId="1" fontId="5" fillId="0" borderId="4" xfId="0" applyNumberFormat="1" applyFont="1" applyBorder="1" applyAlignment="1">
      <alignment horizontal="center" vertical="top"/>
    </xf>
    <xf numFmtId="0" fontId="3" fillId="9" borderId="2" xfId="0" applyFont="1" applyFill="1" applyBorder="1" applyAlignment="1">
      <alignment vertical="top"/>
    </xf>
    <xf numFmtId="0" fontId="3" fillId="9" borderId="2" xfId="0" applyFont="1" applyFill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2" xfId="0" applyFont="1" applyFill="1" applyBorder="1" applyAlignment="1">
      <alignment vertical="top"/>
    </xf>
    <xf numFmtId="0" fontId="5" fillId="0" borderId="4" xfId="0" applyFont="1" applyBorder="1" applyAlignment="1">
      <alignment horizontal="center" vertical="top" wrapText="1"/>
    </xf>
    <xf numFmtId="0" fontId="3" fillId="0" borderId="2" xfId="0" applyFont="1" applyFill="1" applyBorder="1" applyAlignment="1">
      <alignment horizontal="left" vertical="top"/>
    </xf>
    <xf numFmtId="0" fontId="3" fillId="0" borderId="1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5" fillId="0" borderId="3" xfId="0" applyFont="1" applyBorder="1" applyAlignment="1">
      <alignment vertical="top"/>
    </xf>
    <xf numFmtId="0" fontId="5" fillId="13" borderId="5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center" vertical="top"/>
    </xf>
    <xf numFmtId="0" fontId="5" fillId="13" borderId="5" xfId="0" applyFont="1" applyFill="1" applyBorder="1" applyAlignment="1">
      <alignment vertical="top" wrapText="1"/>
    </xf>
    <xf numFmtId="0" fontId="5" fillId="13" borderId="5" xfId="0" applyFont="1" applyFill="1" applyBorder="1" applyAlignment="1">
      <alignment horizontal="left" vertical="top" wrapText="1"/>
    </xf>
    <xf numFmtId="0" fontId="3" fillId="13" borderId="5" xfId="0" applyFont="1" applyFill="1" applyBorder="1" applyAlignment="1">
      <alignment vertical="top"/>
    </xf>
    <xf numFmtId="0" fontId="5" fillId="0" borderId="13" xfId="0" applyFont="1" applyBorder="1" applyAlignment="1">
      <alignment horizontal="center" vertical="top"/>
    </xf>
    <xf numFmtId="0" fontId="5" fillId="13" borderId="14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center"/>
    </xf>
    <xf numFmtId="0" fontId="5" fillId="8" borderId="2" xfId="0" applyFont="1" applyFill="1" applyBorder="1" applyAlignment="1">
      <alignment vertical="top" textRotation="90"/>
    </xf>
    <xf numFmtId="164" fontId="6" fillId="8" borderId="0" xfId="0" quotePrefix="1" applyNumberFormat="1" applyFont="1" applyFill="1" applyBorder="1" applyAlignment="1">
      <alignment horizontal="right" vertical="center"/>
    </xf>
    <xf numFmtId="0" fontId="24" fillId="0" borderId="16" xfId="0" applyFont="1" applyBorder="1" applyAlignment="1">
      <alignment horizontal="left" vertical="top"/>
    </xf>
    <xf numFmtId="0" fontId="5" fillId="0" borderId="16" xfId="0" applyFont="1" applyBorder="1" applyAlignment="1">
      <alignment horizontal="centerContinuous" vertical="top"/>
    </xf>
    <xf numFmtId="0" fontId="6" fillId="0" borderId="16" xfId="0" applyFont="1" applyBorder="1" applyAlignment="1">
      <alignment horizontal="centerContinuous" vertical="top" wrapText="1"/>
    </xf>
    <xf numFmtId="0" fontId="6" fillId="0" borderId="16" xfId="0" applyFont="1" applyBorder="1" applyAlignment="1">
      <alignment horizontal="centerContinuous" vertical="top"/>
    </xf>
    <xf numFmtId="0" fontId="18" fillId="0" borderId="16" xfId="0" applyFont="1" applyBorder="1" applyAlignment="1">
      <alignment horizontal="center" vertical="top" wrapText="1"/>
    </xf>
    <xf numFmtId="0" fontId="5" fillId="0" borderId="16" xfId="0" applyFont="1" applyBorder="1" applyAlignment="1">
      <alignment horizontal="centerContinuous" vertical="top" wrapText="1"/>
    </xf>
    <xf numFmtId="0" fontId="0" fillId="0" borderId="0" xfId="0" applyBorder="1" applyAlignment="1">
      <alignment vertical="top"/>
    </xf>
    <xf numFmtId="0" fontId="3" fillId="4" borderId="14" xfId="0" applyFont="1" applyFill="1" applyBorder="1" applyAlignment="1">
      <alignment vertical="center"/>
    </xf>
    <xf numFmtId="0" fontId="3" fillId="4" borderId="16" xfId="0" applyFont="1" applyFill="1" applyBorder="1" applyAlignment="1">
      <alignment vertical="center"/>
    </xf>
    <xf numFmtId="0" fontId="3" fillId="4" borderId="3" xfId="0" applyFont="1" applyFill="1" applyBorder="1" applyAlignment="1">
      <alignment vertical="center"/>
    </xf>
    <xf numFmtId="0" fontId="0" fillId="0" borderId="0" xfId="0" applyBorder="1"/>
    <xf numFmtId="0" fontId="5" fillId="7" borderId="0" xfId="0" applyFont="1" applyFill="1" applyBorder="1"/>
    <xf numFmtId="0" fontId="2" fillId="0" borderId="0" xfId="0" applyFont="1" applyBorder="1" applyAlignment="1">
      <alignment vertical="top"/>
    </xf>
    <xf numFmtId="0" fontId="5" fillId="0" borderId="0" xfId="0" applyFont="1" applyBorder="1" applyAlignment="1">
      <alignment horizontal="right" vertical="top"/>
    </xf>
    <xf numFmtId="0" fontId="5" fillId="2" borderId="0" xfId="0" applyFont="1" applyFill="1" applyBorder="1" applyAlignment="1">
      <alignment horizontal="right" vertical="top"/>
    </xf>
    <xf numFmtId="1" fontId="5" fillId="2" borderId="0" xfId="0" applyNumberFormat="1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right" vertical="top"/>
    </xf>
    <xf numFmtId="0" fontId="5" fillId="11" borderId="0" xfId="0" applyFont="1" applyFill="1" applyBorder="1" applyAlignment="1">
      <alignment vertical="top"/>
    </xf>
    <xf numFmtId="0" fontId="5" fillId="8" borderId="0" xfId="0" applyFont="1" applyFill="1" applyBorder="1" applyAlignment="1">
      <alignment vertical="top"/>
    </xf>
    <xf numFmtId="0" fontId="5" fillId="2" borderId="0" xfId="0" applyFont="1" applyFill="1" applyBorder="1" applyAlignment="1">
      <alignment horizontal="left" vertical="top"/>
    </xf>
    <xf numFmtId="1" fontId="5" fillId="0" borderId="0" xfId="0" applyNumberFormat="1" applyFont="1" applyBorder="1" applyAlignment="1">
      <alignment horizontal="left" vertical="top"/>
    </xf>
    <xf numFmtId="1" fontId="5" fillId="2" borderId="0" xfId="0" applyNumberFormat="1" applyFont="1" applyFill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3" fontId="5" fillId="0" borderId="0" xfId="0" applyNumberFormat="1" applyFont="1" applyBorder="1" applyAlignment="1" applyProtection="1">
      <alignment horizontal="left" vertical="top"/>
      <protection hidden="1"/>
    </xf>
    <xf numFmtId="0" fontId="5" fillId="0" borderId="0" xfId="0" applyFont="1" applyBorder="1" applyAlignment="1">
      <alignment horizontal="left" vertical="center"/>
    </xf>
    <xf numFmtId="0" fontId="19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right" vertical="center"/>
    </xf>
    <xf numFmtId="0" fontId="5" fillId="0" borderId="0" xfId="0" applyFont="1" applyFill="1" applyBorder="1" applyAlignment="1">
      <alignment horizontal="left" vertical="center"/>
    </xf>
    <xf numFmtId="0" fontId="5" fillId="8" borderId="0" xfId="0" applyFont="1" applyFill="1" applyBorder="1" applyAlignment="1">
      <alignment horizontal="left" vertical="center"/>
    </xf>
    <xf numFmtId="0" fontId="5" fillId="12" borderId="0" xfId="0" applyFont="1" applyFill="1" applyBorder="1" applyAlignment="1">
      <alignment vertical="top"/>
    </xf>
    <xf numFmtId="0" fontId="19" fillId="0" borderId="0" xfId="0" applyFont="1" applyFill="1" applyBorder="1" applyAlignment="1">
      <alignment vertical="top"/>
    </xf>
    <xf numFmtId="0" fontId="5" fillId="9" borderId="0" xfId="0" applyFont="1" applyFill="1" applyBorder="1" applyAlignment="1">
      <alignment vertical="top"/>
    </xf>
    <xf numFmtId="0" fontId="5" fillId="0" borderId="0" xfId="0" applyFont="1" applyBorder="1" applyAlignment="1"/>
    <xf numFmtId="0" fontId="19" fillId="0" borderId="0" xfId="0" applyFont="1" applyBorder="1" applyAlignment="1"/>
    <xf numFmtId="0" fontId="5" fillId="0" borderId="0" xfId="0" applyFont="1" applyFill="1" applyBorder="1" applyAlignment="1"/>
    <xf numFmtId="0" fontId="5" fillId="8" borderId="0" xfId="0" applyFont="1" applyFill="1" applyBorder="1" applyAlignment="1"/>
    <xf numFmtId="0" fontId="23" fillId="0" borderId="0" xfId="0" applyFont="1" applyBorder="1" applyAlignment="1">
      <alignment vertical="top"/>
    </xf>
    <xf numFmtId="0" fontId="5" fillId="0" borderId="0" xfId="0" applyFont="1" applyFill="1" applyBorder="1" applyAlignment="1">
      <alignment horizontal="right" vertical="top"/>
    </xf>
    <xf numFmtId="1" fontId="5" fillId="0" borderId="0" xfId="0" applyNumberFormat="1" applyFont="1" applyFill="1" applyBorder="1" applyAlignment="1">
      <alignment horizontal="center" vertical="top"/>
    </xf>
    <xf numFmtId="3" fontId="5" fillId="0" borderId="0" xfId="0" applyNumberFormat="1" applyFont="1" applyBorder="1" applyAlignment="1" applyProtection="1">
      <alignment horizontal="center" vertical="top"/>
      <protection hidden="1"/>
    </xf>
    <xf numFmtId="0" fontId="5" fillId="13" borderId="0" xfId="0" applyFont="1" applyFill="1" applyBorder="1" applyAlignment="1">
      <alignment horizontal="right" vertical="top"/>
    </xf>
    <xf numFmtId="0" fontId="5" fillId="13" borderId="0" xfId="0" applyFont="1" applyFill="1" applyBorder="1" applyAlignment="1">
      <alignment vertical="top"/>
    </xf>
    <xf numFmtId="3" fontId="5" fillId="13" borderId="0" xfId="0" applyNumberFormat="1" applyFont="1" applyFill="1" applyBorder="1" applyAlignment="1" applyProtection="1">
      <alignment vertical="top"/>
      <protection hidden="1"/>
    </xf>
    <xf numFmtId="0" fontId="5" fillId="0" borderId="0" xfId="0" applyFont="1" applyBorder="1" applyAlignment="1">
      <alignment vertical="top" wrapText="1"/>
    </xf>
    <xf numFmtId="0" fontId="5" fillId="8" borderId="0" xfId="0" applyFont="1" applyFill="1" applyBorder="1" applyAlignment="1">
      <alignment horizontal="center" vertical="top"/>
    </xf>
    <xf numFmtId="0" fontId="5" fillId="0" borderId="0" xfId="0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 vertical="top"/>
    </xf>
    <xf numFmtId="3" fontId="3" fillId="0" borderId="0" xfId="0" applyNumberFormat="1" applyFont="1" applyBorder="1" applyAlignment="1" applyProtection="1">
      <alignment horizontal="right" vertical="top"/>
      <protection hidden="1"/>
    </xf>
    <xf numFmtId="0" fontId="3" fillId="0" borderId="0" xfId="0" applyFont="1" applyBorder="1" applyAlignment="1">
      <alignment horizontal="center" vertical="top"/>
    </xf>
    <xf numFmtId="1" fontId="5" fillId="0" borderId="0" xfId="0" applyNumberFormat="1" applyFont="1" applyFill="1" applyBorder="1" applyAlignment="1">
      <alignment horizontal="center"/>
    </xf>
    <xf numFmtId="1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wrapText="1"/>
    </xf>
    <xf numFmtId="0" fontId="5" fillId="0" borderId="0" xfId="0" applyFont="1" applyBorder="1" applyAlignment="1">
      <alignment horizontal="left" wrapText="1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28" fillId="0" borderId="3" xfId="0" applyFont="1" applyBorder="1" applyAlignment="1">
      <alignment vertical="top"/>
    </xf>
    <xf numFmtId="3" fontId="5" fillId="0" borderId="0" xfId="0" applyNumberFormat="1" applyFont="1" applyBorder="1" applyAlignment="1" applyProtection="1">
      <alignment horizontal="right" vertical="top"/>
      <protection hidden="1"/>
    </xf>
    <xf numFmtId="0" fontId="19" fillId="0" borderId="0" xfId="0" applyFont="1" applyBorder="1" applyAlignment="1">
      <alignment horizontal="center" vertical="top"/>
    </xf>
    <xf numFmtId="0" fontId="19" fillId="8" borderId="2" xfId="0" applyFont="1" applyFill="1" applyBorder="1" applyAlignment="1">
      <alignment vertical="top" textRotation="90"/>
    </xf>
    <xf numFmtId="0" fontId="29" fillId="0" borderId="0" xfId="0" applyFont="1" applyBorder="1" applyAlignment="1">
      <alignment vertical="top"/>
    </xf>
    <xf numFmtId="0" fontId="19" fillId="0" borderId="8" xfId="0" applyFont="1" applyFill="1" applyBorder="1" applyAlignment="1">
      <alignment horizontal="center" vertical="top"/>
    </xf>
    <xf numFmtId="0" fontId="19" fillId="0" borderId="8" xfId="0" applyFont="1" applyBorder="1" applyAlignment="1">
      <alignment horizontal="center" vertical="top"/>
    </xf>
    <xf numFmtId="0" fontId="19" fillId="0" borderId="8" xfId="0" applyFont="1" applyBorder="1" applyAlignment="1">
      <alignment vertical="top"/>
    </xf>
    <xf numFmtId="0" fontId="19" fillId="0" borderId="2" xfId="0" applyFont="1" applyBorder="1" applyAlignment="1">
      <alignment vertical="top"/>
    </xf>
    <xf numFmtId="0" fontId="3" fillId="0" borderId="9" xfId="0" applyFont="1" applyBorder="1" applyAlignment="1">
      <alignment horizontal="center" vertical="top"/>
    </xf>
    <xf numFmtId="0" fontId="5" fillId="0" borderId="0" xfId="0" applyFont="1" applyBorder="1" applyAlignment="1">
      <alignment horizontal="center" vertical="center"/>
    </xf>
    <xf numFmtId="0" fontId="5" fillId="8" borderId="5" xfId="0" applyFont="1" applyFill="1" applyBorder="1" applyAlignment="1">
      <alignment vertical="center" textRotation="90"/>
    </xf>
    <xf numFmtId="0" fontId="2" fillId="0" borderId="0" xfId="0" applyFont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top" wrapText="1"/>
    </xf>
    <xf numFmtId="0" fontId="5" fillId="13" borderId="5" xfId="0" applyFont="1" applyFill="1" applyBorder="1" applyAlignment="1">
      <alignment horizontal="center" vertical="top" wrapText="1"/>
    </xf>
    <xf numFmtId="0" fontId="3" fillId="0" borderId="7" xfId="0" applyFont="1" applyBorder="1" applyAlignment="1">
      <alignment horizontal="left" vertical="top"/>
    </xf>
    <xf numFmtId="1" fontId="5" fillId="0" borderId="16" xfId="0" applyNumberFormat="1" applyFont="1" applyFill="1" applyBorder="1" applyAlignment="1">
      <alignment horizontal="center" vertical="top" textRotation="90"/>
    </xf>
    <xf numFmtId="1" fontId="5" fillId="0" borderId="16" xfId="0" applyNumberFormat="1" applyFont="1" applyBorder="1" applyAlignment="1">
      <alignment horizontal="center" vertical="top" textRotation="90"/>
    </xf>
    <xf numFmtId="1" fontId="5" fillId="2" borderId="16" xfId="0" applyNumberFormat="1" applyFont="1" applyFill="1" applyBorder="1" applyAlignment="1">
      <alignment horizontal="center" vertical="top" textRotation="90"/>
    </xf>
    <xf numFmtId="0" fontId="5" fillId="2" borderId="16" xfId="0" applyFont="1" applyFill="1" applyBorder="1" applyAlignment="1">
      <alignment horizontal="center" vertical="top" textRotation="90"/>
    </xf>
    <xf numFmtId="0" fontId="5" fillId="0" borderId="16" xfId="0" applyFont="1" applyFill="1" applyBorder="1" applyAlignment="1">
      <alignment horizontal="center" vertical="top" textRotation="90"/>
    </xf>
    <xf numFmtId="1" fontId="5" fillId="0" borderId="0" xfId="0" applyNumberFormat="1" applyFont="1" applyFill="1" applyBorder="1" applyAlignment="1">
      <alignment vertical="top"/>
    </xf>
    <xf numFmtId="3" fontId="5" fillId="0" borderId="0" xfId="0" applyNumberFormat="1" applyFont="1" applyFill="1" applyBorder="1" applyAlignment="1" applyProtection="1">
      <alignment vertical="top"/>
      <protection hidden="1"/>
    </xf>
    <xf numFmtId="0" fontId="5" fillId="0" borderId="6" xfId="0" quotePrefix="1" applyFont="1" applyBorder="1" applyAlignment="1">
      <alignment horizontal="center" vertical="top"/>
    </xf>
    <xf numFmtId="0" fontId="5" fillId="0" borderId="7" xfId="0" applyFont="1" applyBorder="1" applyAlignment="1">
      <alignment horizontal="center" vertical="top" wrapText="1"/>
    </xf>
    <xf numFmtId="0" fontId="28" fillId="0" borderId="8" xfId="0" applyFont="1" applyBorder="1" applyAlignment="1">
      <alignment vertical="top"/>
    </xf>
    <xf numFmtId="0" fontId="6" fillId="0" borderId="16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5" fillId="13" borderId="3" xfId="0" applyFont="1" applyFill="1" applyBorder="1" applyAlignment="1">
      <alignment horizontal="left" vertical="top"/>
    </xf>
    <xf numFmtId="0" fontId="5" fillId="0" borderId="7" xfId="0" quotePrefix="1" applyFont="1" applyBorder="1" applyAlignment="1">
      <alignment horizontal="left" vertical="top"/>
    </xf>
    <xf numFmtId="0" fontId="5" fillId="0" borderId="9" xfId="0" applyFont="1" applyBorder="1" applyAlignment="1">
      <alignment horizontal="left" vertical="top"/>
    </xf>
    <xf numFmtId="0" fontId="3" fillId="0" borderId="9" xfId="0" applyFont="1" applyBorder="1" applyAlignment="1">
      <alignment horizontal="center" vertical="top"/>
    </xf>
    <xf numFmtId="0" fontId="5" fillId="0" borderId="2" xfId="0" quotePrefix="1" applyFont="1" applyBorder="1" applyAlignment="1">
      <alignment horizontal="left" vertical="top" wrapText="1"/>
    </xf>
    <xf numFmtId="0" fontId="5" fillId="0" borderId="2" xfId="0" applyFont="1" applyFill="1" applyBorder="1" applyAlignment="1">
      <alignment horizontal="center" vertical="top"/>
    </xf>
    <xf numFmtId="0" fontId="5" fillId="0" borderId="0" xfId="0" applyFont="1" applyBorder="1" applyAlignment="1">
      <alignment horizontal="right"/>
    </xf>
    <xf numFmtId="0" fontId="5" fillId="8" borderId="2" xfId="0" applyFont="1" applyFill="1" applyBorder="1" applyAlignment="1">
      <alignment textRotation="90"/>
    </xf>
    <xf numFmtId="0" fontId="2" fillId="0" borderId="0" xfId="0" applyFont="1" applyBorder="1" applyAlignment="1"/>
    <xf numFmtId="0" fontId="5" fillId="11" borderId="0" xfId="0" applyFont="1" applyFill="1" applyBorder="1" applyAlignment="1"/>
    <xf numFmtId="0" fontId="5" fillId="0" borderId="6" xfId="0" applyFont="1" applyBorder="1" applyAlignment="1"/>
    <xf numFmtId="0" fontId="5" fillId="3" borderId="8" xfId="0" applyFont="1" applyFill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6" xfId="0" applyFont="1" applyBorder="1" applyAlignment="1">
      <alignment horizontal="right"/>
    </xf>
    <xf numFmtId="0" fontId="5" fillId="0" borderId="8" xfId="0" applyFont="1" applyBorder="1" applyAlignment="1">
      <alignment horizontal="left"/>
    </xf>
    <xf numFmtId="0" fontId="5" fillId="0" borderId="8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5" fillId="8" borderId="0" xfId="0" applyFont="1" applyFill="1" applyBorder="1" applyAlignment="1">
      <alignment horizontal="left"/>
    </xf>
    <xf numFmtId="0" fontId="5" fillId="12" borderId="0" xfId="0" applyFont="1" applyFill="1" applyBorder="1" applyAlignment="1"/>
    <xf numFmtId="0" fontId="19" fillId="0" borderId="0" xfId="0" applyFont="1" applyFill="1" applyBorder="1" applyAlignment="1"/>
    <xf numFmtId="0" fontId="5" fillId="9" borderId="0" xfId="0" applyFont="1" applyFill="1" applyBorder="1" applyAlignment="1"/>
    <xf numFmtId="0" fontId="5" fillId="9" borderId="6" xfId="0" applyFont="1" applyFill="1" applyBorder="1" applyAlignment="1"/>
    <xf numFmtId="0" fontId="29" fillId="0" borderId="0" xfId="0" applyFont="1" applyBorder="1" applyAlignment="1"/>
    <xf numFmtId="0" fontId="19" fillId="0" borderId="0" xfId="0" applyFont="1" applyBorder="1" applyAlignment="1">
      <alignment horizontal="center"/>
    </xf>
    <xf numFmtId="0" fontId="19" fillId="0" borderId="8" xfId="0" applyFont="1" applyFill="1" applyBorder="1" applyAlignment="1">
      <alignment horizontal="center"/>
    </xf>
    <xf numFmtId="0" fontId="19" fillId="0" borderId="8" xfId="0" applyFont="1" applyBorder="1" applyAlignment="1">
      <alignment horizontal="center"/>
    </xf>
    <xf numFmtId="0" fontId="19" fillId="0" borderId="8" xfId="0" applyFont="1" applyBorder="1" applyAlignment="1"/>
    <xf numFmtId="0" fontId="19" fillId="0" borderId="2" xfId="0" applyFont="1" applyBorder="1" applyAlignment="1"/>
    <xf numFmtId="0" fontId="23" fillId="0" borderId="0" xfId="0" applyFont="1" applyBorder="1" applyAlignment="1"/>
    <xf numFmtId="0" fontId="5" fillId="13" borderId="0" xfId="0" applyFont="1" applyFill="1" applyBorder="1" applyAlignment="1">
      <alignment horizontal="right"/>
    </xf>
    <xf numFmtId="0" fontId="5" fillId="13" borderId="0" xfId="0" applyFont="1" applyFill="1" applyBorder="1" applyAlignment="1"/>
    <xf numFmtId="3" fontId="5" fillId="13" borderId="0" xfId="0" applyNumberFormat="1" applyFont="1" applyFill="1" applyBorder="1" applyAlignment="1" applyProtection="1">
      <protection hidden="1"/>
    </xf>
    <xf numFmtId="0" fontId="5" fillId="13" borderId="5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wrapText="1"/>
    </xf>
    <xf numFmtId="0" fontId="5" fillId="13" borderId="5" xfId="0" applyFont="1" applyFill="1" applyBorder="1" applyAlignment="1">
      <alignment horizontal="left" wrapText="1"/>
    </xf>
    <xf numFmtId="0" fontId="5" fillId="13" borderId="14" xfId="0" applyFont="1" applyFill="1" applyBorder="1" applyAlignment="1">
      <alignment horizontal="center"/>
    </xf>
    <xf numFmtId="0" fontId="5" fillId="13" borderId="3" xfId="0" applyFont="1" applyFill="1" applyBorder="1" applyAlignment="1">
      <alignment horizontal="left"/>
    </xf>
    <xf numFmtId="0" fontId="5" fillId="13" borderId="5" xfId="0" applyFont="1" applyFill="1" applyBorder="1" applyAlignment="1">
      <alignment horizontal="center" wrapText="1"/>
    </xf>
    <xf numFmtId="0" fontId="3" fillId="13" borderId="5" xfId="0" applyFont="1" applyFill="1" applyBorder="1" applyAlignment="1"/>
    <xf numFmtId="1" fontId="31" fillId="0" borderId="0" xfId="0" applyNumberFormat="1" applyFont="1" applyBorder="1" applyAlignment="1">
      <alignment horizontal="right" vertical="top"/>
    </xf>
    <xf numFmtId="0" fontId="5" fillId="0" borderId="0" xfId="1" applyFont="1"/>
    <xf numFmtId="0" fontId="2" fillId="0" borderId="0" xfId="1" applyFont="1"/>
    <xf numFmtId="0" fontId="5" fillId="0" borderId="0" xfId="1" applyFont="1" applyAlignment="1">
      <alignment horizontal="center"/>
    </xf>
    <xf numFmtId="0" fontId="5" fillId="0" borderId="0" xfId="1" applyFont="1" applyBorder="1"/>
    <xf numFmtId="0" fontId="5" fillId="0" borderId="0" xfId="1" applyFont="1" applyFill="1" applyAlignment="1">
      <alignment horizontal="center"/>
    </xf>
    <xf numFmtId="0" fontId="5" fillId="0" borderId="0" xfId="1" applyFont="1" applyAlignment="1">
      <alignment horizontal="left"/>
    </xf>
    <xf numFmtId="0" fontId="5" fillId="0" borderId="0" xfId="1" applyFont="1" applyAlignment="1">
      <alignment wrapText="1"/>
    </xf>
    <xf numFmtId="0" fontId="5" fillId="0" borderId="0" xfId="1" applyFont="1" applyBorder="1" applyAlignment="1">
      <alignment horizontal="left" vertical="top"/>
    </xf>
    <xf numFmtId="0" fontId="5" fillId="0" borderId="0" xfId="1" applyFont="1" applyAlignment="1">
      <alignment horizontal="left" wrapText="1"/>
    </xf>
    <xf numFmtId="3" fontId="5" fillId="0" borderId="0" xfId="1" applyNumberFormat="1" applyFont="1" applyProtection="1">
      <protection hidden="1"/>
    </xf>
    <xf numFmtId="1" fontId="5" fillId="0" borderId="0" xfId="1" applyNumberFormat="1" applyFont="1"/>
    <xf numFmtId="1" fontId="5" fillId="0" borderId="0" xfId="1" applyNumberFormat="1" applyFont="1" applyFill="1" applyAlignment="1">
      <alignment horizontal="center"/>
    </xf>
    <xf numFmtId="1" fontId="5" fillId="0" borderId="0" xfId="1" applyNumberFormat="1" applyFont="1" applyAlignment="1">
      <alignment horizontal="center"/>
    </xf>
    <xf numFmtId="0" fontId="5" fillId="0" borderId="0" xfId="1" applyFont="1" applyBorder="1" applyAlignment="1">
      <alignment horizontal="center"/>
    </xf>
    <xf numFmtId="3" fontId="5" fillId="0" borderId="0" xfId="1" applyNumberFormat="1" applyFont="1" applyBorder="1" applyProtection="1">
      <protection hidden="1"/>
    </xf>
    <xf numFmtId="0" fontId="2" fillId="0" borderId="0" xfId="1" applyFont="1" applyBorder="1"/>
    <xf numFmtId="0" fontId="5" fillId="0" borderId="0" xfId="1" applyFont="1" applyFill="1" applyBorder="1" applyAlignment="1">
      <alignment horizontal="center"/>
    </xf>
    <xf numFmtId="0" fontId="5" fillId="0" borderId="0" xfId="1" applyFont="1" applyBorder="1" applyAlignment="1">
      <alignment horizontal="left"/>
    </xf>
    <xf numFmtId="0" fontId="5" fillId="0" borderId="0" xfId="1" applyFont="1" applyBorder="1" applyAlignment="1">
      <alignment wrapText="1"/>
    </xf>
    <xf numFmtId="0" fontId="5" fillId="0" borderId="0" xfId="1" applyFont="1" applyBorder="1" applyAlignment="1">
      <alignment horizontal="left" wrapText="1"/>
    </xf>
    <xf numFmtId="1" fontId="5" fillId="0" borderId="0" xfId="1" applyNumberFormat="1" applyFont="1" applyBorder="1"/>
    <xf numFmtId="1" fontId="5" fillId="0" borderId="0" xfId="1" applyNumberFormat="1" applyFont="1" applyFill="1" applyBorder="1" applyAlignment="1">
      <alignment horizontal="center"/>
    </xf>
    <xf numFmtId="1" fontId="5" fillId="0" borderId="0" xfId="1" applyNumberFormat="1" applyFont="1" applyBorder="1" applyAlignment="1">
      <alignment horizontal="center"/>
    </xf>
    <xf numFmtId="0" fontId="5" fillId="7" borderId="5" xfId="1" applyFont="1" applyFill="1" applyBorder="1"/>
    <xf numFmtId="0" fontId="25" fillId="8" borderId="3" xfId="1" quotePrefix="1" applyNumberFormat="1" applyFont="1" applyFill="1" applyBorder="1"/>
    <xf numFmtId="0" fontId="2" fillId="8" borderId="16" xfId="1" quotePrefix="1" applyNumberFormat="1" applyFont="1" applyFill="1" applyBorder="1"/>
    <xf numFmtId="0" fontId="2" fillId="8" borderId="14" xfId="1" quotePrefix="1" applyNumberFormat="1" applyFont="1" applyFill="1" applyBorder="1" applyAlignment="1">
      <alignment horizontal="center"/>
    </xf>
    <xf numFmtId="0" fontId="5" fillId="7" borderId="2" xfId="1" applyFont="1" applyFill="1" applyBorder="1"/>
    <xf numFmtId="0" fontId="25" fillId="8" borderId="4" xfId="1" quotePrefix="1" applyNumberFormat="1" applyFont="1" applyFill="1" applyBorder="1"/>
    <xf numFmtId="0" fontId="2" fillId="8" borderId="0" xfId="1" quotePrefix="1" applyNumberFormat="1" applyFont="1" applyFill="1" applyBorder="1"/>
    <xf numFmtId="0" fontId="2" fillId="8" borderId="13" xfId="1" quotePrefix="1" applyNumberFormat="1" applyFont="1" applyFill="1" applyBorder="1" applyAlignment="1">
      <alignment horizontal="center"/>
    </xf>
    <xf numFmtId="0" fontId="25" fillId="8" borderId="4" xfId="1" applyFont="1" applyFill="1" applyBorder="1"/>
    <xf numFmtId="0" fontId="26" fillId="8" borderId="0" xfId="1" quotePrefix="1" applyNumberFormat="1" applyFont="1" applyFill="1" applyBorder="1"/>
    <xf numFmtId="0" fontId="5" fillId="0" borderId="0" xfId="1" applyFont="1" applyBorder="1" applyAlignment="1">
      <alignment vertical="center"/>
    </xf>
    <xf numFmtId="0" fontId="2" fillId="8" borderId="12" xfId="1" applyFont="1" applyFill="1" applyBorder="1"/>
    <xf numFmtId="0" fontId="2" fillId="8" borderId="15" xfId="1" applyFont="1" applyFill="1" applyBorder="1"/>
    <xf numFmtId="0" fontId="2" fillId="8" borderId="11" xfId="1" applyFont="1" applyFill="1" applyBorder="1"/>
    <xf numFmtId="0" fontId="5" fillId="7" borderId="8" xfId="1" applyFont="1" applyFill="1" applyBorder="1"/>
    <xf numFmtId="0" fontId="5" fillId="0" borderId="0" xfId="1" applyFont="1" applyBorder="1" applyAlignment="1">
      <alignment horizontal="center" vertical="top"/>
    </xf>
    <xf numFmtId="0" fontId="5" fillId="0" borderId="0" xfId="1" applyFont="1" applyBorder="1" applyAlignment="1">
      <alignment vertical="top"/>
    </xf>
    <xf numFmtId="3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/>
    <xf numFmtId="0" fontId="5" fillId="0" borderId="0" xfId="1" applyFont="1" applyBorder="1" applyAlignment="1">
      <alignment vertical="top" wrapText="1"/>
    </xf>
    <xf numFmtId="0" fontId="5" fillId="0" borderId="0" xfId="1" applyFont="1" applyBorder="1" applyAlignment="1">
      <alignment horizontal="left" vertical="top" wrapText="1"/>
    </xf>
    <xf numFmtId="1" fontId="5" fillId="0" borderId="0" xfId="1" applyNumberFormat="1" applyFont="1" applyBorder="1" applyAlignment="1">
      <alignment vertical="top"/>
    </xf>
    <xf numFmtId="1" fontId="5" fillId="0" borderId="0" xfId="1" applyNumberFormat="1" applyFont="1" applyFill="1" applyBorder="1" applyAlignment="1">
      <alignment horizontal="center" vertical="top"/>
    </xf>
    <xf numFmtId="1" fontId="5" fillId="0" borderId="0" xfId="1" applyNumberFormat="1" applyFont="1" applyBorder="1" applyAlignment="1">
      <alignment horizontal="center" vertical="top"/>
    </xf>
    <xf numFmtId="0" fontId="5" fillId="0" borderId="0" xfId="1" applyFont="1" applyFill="1" applyBorder="1" applyAlignment="1">
      <alignment horizontal="center" vertical="top"/>
    </xf>
    <xf numFmtId="0" fontId="5" fillId="0" borderId="3" xfId="1" applyFont="1" applyBorder="1" applyAlignment="1">
      <alignment vertical="top"/>
    </xf>
    <xf numFmtId="0" fontId="3" fillId="0" borderId="14" xfId="1" applyFont="1" applyBorder="1" applyAlignment="1">
      <alignment vertical="top"/>
    </xf>
    <xf numFmtId="0" fontId="5" fillId="0" borderId="4" xfId="1" applyFont="1" applyBorder="1" applyAlignment="1">
      <alignment vertical="top"/>
    </xf>
    <xf numFmtId="0" fontId="3" fillId="0" borderId="13" xfId="1" applyFont="1" applyBorder="1" applyAlignment="1">
      <alignment vertical="top"/>
    </xf>
    <xf numFmtId="0" fontId="3" fillId="0" borderId="0" xfId="1" applyFont="1" applyBorder="1" applyAlignment="1">
      <alignment horizontal="center" vertical="top"/>
    </xf>
    <xf numFmtId="3" fontId="5" fillId="0" borderId="0" xfId="1" applyNumberFormat="1" applyFont="1" applyBorder="1" applyAlignment="1" applyProtection="1">
      <alignment horizontal="right" vertical="top"/>
      <protection hidden="1"/>
    </xf>
    <xf numFmtId="3" fontId="3" fillId="0" borderId="0" xfId="1" applyNumberFormat="1" applyFont="1" applyBorder="1" applyAlignment="1" applyProtection="1">
      <alignment horizontal="right" vertical="top"/>
      <protection hidden="1"/>
    </xf>
    <xf numFmtId="1" fontId="31" fillId="0" borderId="0" xfId="1" applyNumberFormat="1" applyFont="1" applyBorder="1" applyAlignment="1">
      <alignment horizontal="right" vertical="top"/>
    </xf>
    <xf numFmtId="0" fontId="5" fillId="0" borderId="8" xfId="1" applyFont="1" applyBorder="1" applyAlignment="1">
      <alignment horizontal="center" vertical="top"/>
    </xf>
    <xf numFmtId="1" fontId="5" fillId="0" borderId="0" xfId="1" applyNumberFormat="1" applyFont="1" applyFill="1" applyBorder="1" applyAlignment="1">
      <alignment horizontal="right" vertical="top"/>
    </xf>
    <xf numFmtId="0" fontId="5" fillId="0" borderId="0" xfId="1" applyFont="1" applyFill="1" applyBorder="1" applyAlignment="1">
      <alignment horizontal="right" vertical="top"/>
    </xf>
    <xf numFmtId="0" fontId="5" fillId="0" borderId="0" xfId="1" applyFont="1" applyBorder="1" applyAlignment="1"/>
    <xf numFmtId="0" fontId="2" fillId="0" borderId="0" xfId="1" applyFont="1" applyBorder="1" applyAlignment="1"/>
    <xf numFmtId="0" fontId="5" fillId="8" borderId="0" xfId="1" applyFont="1" applyFill="1" applyBorder="1" applyAlignment="1"/>
    <xf numFmtId="0" fontId="5" fillId="0" borderId="0" xfId="1" applyFont="1" applyFill="1" applyBorder="1" applyAlignment="1"/>
    <xf numFmtId="0" fontId="19" fillId="0" borderId="0" xfId="1" applyFont="1" applyBorder="1" applyAlignment="1"/>
    <xf numFmtId="0" fontId="3" fillId="13" borderId="5" xfId="1" applyFont="1" applyFill="1" applyBorder="1" applyAlignment="1"/>
    <xf numFmtId="3" fontId="5" fillId="13" borderId="0" xfId="1" applyNumberFormat="1" applyFont="1" applyFill="1" applyBorder="1" applyAlignment="1" applyProtection="1">
      <protection hidden="1"/>
    </xf>
    <xf numFmtId="0" fontId="5" fillId="13" borderId="0" xfId="1" applyFont="1" applyFill="1" applyBorder="1" applyAlignment="1"/>
    <xf numFmtId="0" fontId="5" fillId="13" borderId="0" xfId="1" applyFont="1" applyFill="1" applyBorder="1" applyAlignment="1">
      <alignment horizontal="right"/>
    </xf>
    <xf numFmtId="0" fontId="3" fillId="0" borderId="2" xfId="1" applyFont="1" applyBorder="1" applyAlignment="1">
      <alignment vertical="top"/>
    </xf>
    <xf numFmtId="0" fontId="5" fillId="8" borderId="2" xfId="1" applyFont="1" applyFill="1" applyBorder="1" applyAlignment="1">
      <alignment vertical="top" textRotation="90"/>
    </xf>
    <xf numFmtId="0" fontId="5" fillId="0" borderId="2" xfId="1" applyFont="1" applyBorder="1" applyAlignment="1">
      <alignment horizontal="center" vertical="top"/>
    </xf>
    <xf numFmtId="0" fontId="5" fillId="0" borderId="2" xfId="1" applyFont="1" applyBorder="1" applyAlignment="1">
      <alignment horizontal="center" vertical="top" wrapText="1"/>
    </xf>
    <xf numFmtId="0" fontId="5" fillId="0" borderId="2" xfId="1" applyFont="1" applyBorder="1" applyAlignment="1">
      <alignment horizontal="left" vertical="top" wrapText="1"/>
    </xf>
    <xf numFmtId="0" fontId="5" fillId="0" borderId="4" xfId="1" applyFont="1" applyBorder="1" applyAlignment="1">
      <alignment horizontal="left" vertical="top"/>
    </xf>
    <xf numFmtId="0" fontId="5" fillId="0" borderId="13" xfId="1" applyFont="1" applyBorder="1" applyAlignment="1">
      <alignment horizontal="center" vertical="top"/>
    </xf>
    <xf numFmtId="0" fontId="5" fillId="0" borderId="2" xfId="1" applyFont="1" applyBorder="1" applyAlignment="1">
      <alignment vertical="top" wrapText="1"/>
    </xf>
    <xf numFmtId="0" fontId="5" fillId="0" borderId="2" xfId="1" applyFont="1" applyBorder="1" applyAlignment="1">
      <alignment horizontal="left" vertical="top"/>
    </xf>
    <xf numFmtId="0" fontId="5" fillId="2" borderId="0" xfId="1" applyFont="1" applyFill="1" applyBorder="1" applyAlignment="1">
      <alignment horizontal="right" vertical="top"/>
    </xf>
    <xf numFmtId="0" fontId="5" fillId="0" borderId="0" xfId="1" applyFont="1" applyBorder="1" applyAlignment="1">
      <alignment horizontal="right" vertical="top"/>
    </xf>
    <xf numFmtId="0" fontId="5" fillId="0" borderId="8" xfId="1" applyFont="1" applyBorder="1" applyAlignment="1"/>
    <xf numFmtId="0" fontId="5" fillId="0" borderId="8" xfId="1" applyFont="1" applyBorder="1" applyAlignment="1">
      <alignment horizontal="center"/>
    </xf>
    <xf numFmtId="0" fontId="5" fillId="0" borderId="2" xfId="1" applyFont="1" applyBorder="1" applyAlignment="1"/>
    <xf numFmtId="0" fontId="5" fillId="0" borderId="8" xfId="1" applyFont="1" applyFill="1" applyBorder="1" applyAlignment="1">
      <alignment horizontal="center"/>
    </xf>
    <xf numFmtId="0" fontId="19" fillId="0" borderId="6" xfId="1" applyFont="1" applyBorder="1" applyAlignment="1"/>
    <xf numFmtId="0" fontId="5" fillId="0" borderId="4" xfId="1" applyFont="1" applyBorder="1" applyAlignment="1">
      <alignment horizontal="center" vertical="top"/>
    </xf>
    <xf numFmtId="0" fontId="5" fillId="0" borderId="4" xfId="1" applyFont="1" applyBorder="1" applyAlignment="1">
      <alignment horizontal="center" vertical="top" wrapText="1"/>
    </xf>
    <xf numFmtId="0" fontId="5" fillId="0" borderId="4" xfId="1" applyFont="1" applyBorder="1" applyAlignment="1">
      <alignment horizontal="left" vertical="top" wrapText="1"/>
    </xf>
    <xf numFmtId="0" fontId="5" fillId="0" borderId="6" xfId="1" applyFont="1" applyBorder="1" applyAlignment="1"/>
    <xf numFmtId="0" fontId="19" fillId="0" borderId="0" xfId="1" applyFont="1" applyFill="1" applyBorder="1" applyAlignment="1"/>
    <xf numFmtId="0" fontId="19" fillId="0" borderId="8" xfId="1" applyFont="1" applyBorder="1" applyAlignment="1"/>
    <xf numFmtId="0" fontId="19" fillId="0" borderId="8" xfId="1" applyFont="1" applyBorder="1" applyAlignment="1">
      <alignment horizontal="center"/>
    </xf>
    <xf numFmtId="0" fontId="19" fillId="0" borderId="8" xfId="1" applyFont="1" applyFill="1" applyBorder="1" applyAlignment="1">
      <alignment horizontal="center"/>
    </xf>
    <xf numFmtId="0" fontId="19" fillId="0" borderId="2" xfId="1" applyFont="1" applyBorder="1" applyAlignment="1"/>
    <xf numFmtId="0" fontId="19" fillId="0" borderId="0" xfId="1" applyFont="1" applyBorder="1" applyAlignment="1">
      <alignment horizontal="center"/>
    </xf>
    <xf numFmtId="0" fontId="29" fillId="0" borderId="0" xfId="1" applyFont="1" applyBorder="1" applyAlignment="1"/>
    <xf numFmtId="0" fontId="17" fillId="0" borderId="2" xfId="1" applyFont="1" applyBorder="1" applyAlignment="1">
      <alignment vertical="top"/>
    </xf>
    <xf numFmtId="0" fontId="19" fillId="8" borderId="2" xfId="1" applyFont="1" applyFill="1" applyBorder="1" applyAlignment="1">
      <alignment vertical="top" textRotation="90"/>
    </xf>
    <xf numFmtId="0" fontId="19" fillId="0" borderId="0" xfId="1" applyFont="1" applyFill="1" applyBorder="1" applyAlignment="1">
      <alignment horizontal="right" vertical="top"/>
    </xf>
    <xf numFmtId="0" fontId="19" fillId="2" borderId="0" xfId="1" applyFont="1" applyFill="1" applyBorder="1" applyAlignment="1">
      <alignment horizontal="right" vertical="top"/>
    </xf>
    <xf numFmtId="0" fontId="19" fillId="0" borderId="0" xfId="1" applyFont="1" applyBorder="1" applyAlignment="1">
      <alignment horizontal="right" vertical="top"/>
    </xf>
    <xf numFmtId="1" fontId="5" fillId="0" borderId="4" xfId="1" applyNumberFormat="1" applyFont="1" applyBorder="1" applyAlignment="1">
      <alignment horizontal="center" vertical="top"/>
    </xf>
    <xf numFmtId="0" fontId="5" fillId="11" borderId="0" xfId="1" applyFont="1" applyFill="1" applyBorder="1" applyAlignment="1"/>
    <xf numFmtId="0" fontId="2" fillId="0" borderId="4" xfId="1" applyFont="1" applyBorder="1" applyAlignment="1">
      <alignment horizontal="left" vertical="top"/>
    </xf>
    <xf numFmtId="0" fontId="5" fillId="0" borderId="4" xfId="1" applyFont="1" applyBorder="1" applyAlignment="1">
      <alignment vertical="top" wrapText="1"/>
    </xf>
    <xf numFmtId="0" fontId="5" fillId="0" borderId="2" xfId="1" applyFont="1" applyBorder="1" applyAlignment="1">
      <alignment vertical="top"/>
    </xf>
    <xf numFmtId="0" fontId="23" fillId="0" borderId="0" xfId="1" applyFont="1" applyBorder="1" applyAlignment="1"/>
    <xf numFmtId="1" fontId="5" fillId="2" borderId="0" xfId="1" applyNumberFormat="1" applyFont="1" applyFill="1" applyBorder="1" applyAlignment="1">
      <alignment horizontal="right" vertical="top"/>
    </xf>
    <xf numFmtId="1" fontId="5" fillId="0" borderId="0" xfId="1" applyNumberFormat="1" applyFont="1" applyBorder="1" applyAlignment="1">
      <alignment horizontal="right" vertical="top"/>
    </xf>
    <xf numFmtId="0" fontId="3" fillId="9" borderId="2" xfId="1" applyFont="1" applyFill="1" applyBorder="1" applyAlignment="1">
      <alignment vertical="top"/>
    </xf>
    <xf numFmtId="0" fontId="3" fillId="0" borderId="2" xfId="1" applyFont="1" applyFill="1" applyBorder="1" applyAlignment="1">
      <alignment vertical="top"/>
    </xf>
    <xf numFmtId="0" fontId="3" fillId="0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center" vertical="top"/>
      <protection hidden="1"/>
    </xf>
    <xf numFmtId="1" fontId="5" fillId="0" borderId="0" xfId="1" applyNumberFormat="1" applyFont="1" applyBorder="1" applyAlignment="1">
      <alignment horizontal="left" vertical="top"/>
    </xf>
    <xf numFmtId="0" fontId="5" fillId="12" borderId="0" xfId="1" applyFont="1" applyFill="1" applyBorder="1" applyAlignment="1"/>
    <xf numFmtId="0" fontId="3" fillId="0" borderId="4" xfId="1" applyFont="1" applyBorder="1" applyAlignment="1">
      <alignment horizontal="left" vertical="top"/>
    </xf>
    <xf numFmtId="0" fontId="5" fillId="9" borderId="6" xfId="1" applyFont="1" applyFill="1" applyBorder="1" applyAlignment="1"/>
    <xf numFmtId="0" fontId="5" fillId="9" borderId="0" xfId="1" applyFont="1" applyFill="1" applyBorder="1" applyAlignment="1"/>
    <xf numFmtId="0" fontId="5" fillId="0" borderId="2" xfId="1" applyFont="1" applyFill="1" applyBorder="1" applyAlignment="1">
      <alignment horizontal="center" vertical="top"/>
    </xf>
    <xf numFmtId="0" fontId="5" fillId="0" borderId="4" xfId="1" quotePrefix="1" applyFont="1" applyBorder="1" applyAlignment="1">
      <alignment horizontal="left" vertical="top" wrapText="1"/>
    </xf>
    <xf numFmtId="0" fontId="5" fillId="0" borderId="2" xfId="1" quotePrefix="1" applyFont="1" applyBorder="1" applyAlignment="1">
      <alignment horizontal="left" vertical="top" wrapText="1"/>
    </xf>
    <xf numFmtId="0" fontId="5" fillId="3" borderId="8" xfId="1" applyFont="1" applyFill="1" applyBorder="1" applyAlignment="1">
      <alignment horizontal="center"/>
    </xf>
    <xf numFmtId="0" fontId="5" fillId="8" borderId="0" xfId="1" applyFont="1" applyFill="1" applyBorder="1" applyAlignment="1">
      <alignment horizontal="left"/>
    </xf>
    <xf numFmtId="0" fontId="5" fillId="0" borderId="0" xfId="1" applyFont="1" applyFill="1" applyBorder="1" applyAlignment="1">
      <alignment horizontal="left"/>
    </xf>
    <xf numFmtId="0" fontId="5" fillId="0" borderId="8" xfId="1" applyFont="1" applyBorder="1" applyAlignment="1">
      <alignment horizontal="left"/>
    </xf>
    <xf numFmtId="0" fontId="5" fillId="0" borderId="8" xfId="1" applyFont="1" applyFill="1" applyBorder="1" applyAlignment="1">
      <alignment horizontal="left"/>
    </xf>
    <xf numFmtId="0" fontId="5" fillId="0" borderId="2" xfId="1" applyFont="1" applyBorder="1" applyAlignment="1">
      <alignment horizontal="left"/>
    </xf>
    <xf numFmtId="0" fontId="19" fillId="0" borderId="6" xfId="1" applyFont="1" applyBorder="1" applyAlignment="1">
      <alignment horizontal="right"/>
    </xf>
    <xf numFmtId="0" fontId="5" fillId="0" borderId="0" xfId="1" applyFont="1" applyBorder="1" applyAlignment="1">
      <alignment horizontal="right"/>
    </xf>
    <xf numFmtId="0" fontId="19" fillId="0" borderId="0" xfId="1" applyFont="1" applyBorder="1" applyAlignment="1">
      <alignment horizontal="left"/>
    </xf>
    <xf numFmtId="0" fontId="3" fillId="9" borderId="2" xfId="1" applyFont="1" applyFill="1" applyBorder="1" applyAlignment="1">
      <alignment horizontal="left" vertical="top"/>
    </xf>
    <xf numFmtId="3" fontId="5" fillId="0" borderId="0" xfId="1" applyNumberFormat="1" applyFont="1" applyBorder="1" applyAlignment="1" applyProtection="1">
      <alignment horizontal="left" vertical="top"/>
      <protection hidden="1"/>
    </xf>
    <xf numFmtId="1" fontId="5" fillId="0" borderId="0" xfId="1" applyNumberFormat="1" applyFont="1" applyFill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left" vertical="top"/>
    </xf>
    <xf numFmtId="0" fontId="5" fillId="2" borderId="0" xfId="1" applyFont="1" applyFill="1" applyBorder="1" applyAlignment="1">
      <alignment horizontal="left" vertical="top"/>
    </xf>
    <xf numFmtId="0" fontId="5" fillId="0" borderId="6" xfId="1" applyFont="1" applyBorder="1" applyAlignment="1">
      <alignment vertical="top"/>
    </xf>
    <xf numFmtId="0" fontId="5" fillId="0" borderId="8" xfId="1" applyFont="1" applyFill="1" applyBorder="1" applyAlignment="1">
      <alignment vertical="top"/>
    </xf>
    <xf numFmtId="0" fontId="5" fillId="0" borderId="2" xfId="1" applyFont="1" applyFill="1" applyBorder="1" applyAlignment="1">
      <alignment vertical="top"/>
    </xf>
    <xf numFmtId="0" fontId="2" fillId="0" borderId="0" xfId="1" applyFont="1" applyBorder="1" applyAlignment="1">
      <alignment vertical="top"/>
    </xf>
    <xf numFmtId="1" fontId="5" fillId="0" borderId="16" xfId="1" applyNumberFormat="1" applyFont="1" applyBorder="1" applyAlignment="1">
      <alignment horizontal="center" vertical="top" textRotation="90"/>
    </xf>
    <xf numFmtId="1" fontId="5" fillId="0" borderId="16" xfId="1" applyNumberFormat="1" applyFont="1" applyFill="1" applyBorder="1" applyAlignment="1">
      <alignment horizontal="center" vertical="top" textRotation="90"/>
    </xf>
    <xf numFmtId="0" fontId="5" fillId="0" borderId="16" xfId="1" applyFont="1" applyFill="1" applyBorder="1" applyAlignment="1">
      <alignment horizontal="center" vertical="top" textRotation="90"/>
    </xf>
    <xf numFmtId="0" fontId="5" fillId="2" borderId="16" xfId="1" applyFont="1" applyFill="1" applyBorder="1" applyAlignment="1">
      <alignment horizontal="center" vertical="top" textRotation="90"/>
    </xf>
    <xf numFmtId="1" fontId="5" fillId="2" borderId="16" xfId="1" applyNumberFormat="1" applyFont="1" applyFill="1" applyBorder="1" applyAlignment="1">
      <alignment horizontal="center" vertical="top" textRotation="90"/>
    </xf>
    <xf numFmtId="0" fontId="5" fillId="0" borderId="8" xfId="1" applyFont="1" applyBorder="1" applyAlignment="1">
      <alignment vertical="top"/>
    </xf>
    <xf numFmtId="0" fontId="5" fillId="0" borderId="8" xfId="1" applyFont="1" applyFill="1" applyBorder="1" applyAlignment="1">
      <alignment horizontal="center" vertical="top"/>
    </xf>
    <xf numFmtId="0" fontId="28" fillId="0" borderId="3" xfId="1" applyFont="1" applyBorder="1" applyAlignment="1">
      <alignment vertical="top"/>
    </xf>
    <xf numFmtId="0" fontId="3" fillId="0" borderId="8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3" fillId="0" borderId="7" xfId="1" applyFont="1" applyBorder="1" applyAlignment="1">
      <alignment horizontal="left" vertical="top"/>
    </xf>
    <xf numFmtId="0" fontId="3" fillId="0" borderId="6" xfId="1" applyFont="1" applyBorder="1" applyAlignment="1">
      <alignment vertical="top" wrapText="1"/>
    </xf>
    <xf numFmtId="0" fontId="3" fillId="0" borderId="8" xfId="1" applyFont="1" applyBorder="1" applyAlignment="1">
      <alignment horizontal="left" vertical="top" wrapText="1"/>
    </xf>
    <xf numFmtId="0" fontId="3" fillId="0" borderId="8" xfId="1" applyFont="1" applyBorder="1" applyAlignment="1">
      <alignment vertical="top" wrapText="1"/>
    </xf>
    <xf numFmtId="0" fontId="3" fillId="0" borderId="8" xfId="1" applyFont="1" applyBorder="1" applyAlignment="1">
      <alignment horizontal="center" vertical="top" wrapText="1"/>
    </xf>
    <xf numFmtId="0" fontId="3" fillId="0" borderId="8" xfId="1" applyFont="1" applyBorder="1" applyAlignment="1">
      <alignment vertical="top"/>
    </xf>
    <xf numFmtId="0" fontId="5" fillId="7" borderId="0" xfId="1" applyFont="1" applyFill="1" applyBorder="1"/>
    <xf numFmtId="0" fontId="32" fillId="0" borderId="0" xfId="1" applyBorder="1"/>
    <xf numFmtId="0" fontId="3" fillId="4" borderId="3" xfId="1" applyFont="1" applyFill="1" applyBorder="1" applyAlignment="1">
      <alignment vertical="center"/>
    </xf>
    <xf numFmtId="0" fontId="3" fillId="4" borderId="16" xfId="1" applyFont="1" applyFill="1" applyBorder="1" applyAlignment="1">
      <alignment vertical="center"/>
    </xf>
    <xf numFmtId="0" fontId="3" fillId="4" borderId="14" xfId="1" applyFont="1" applyFill="1" applyBorder="1" applyAlignment="1">
      <alignment vertical="center"/>
    </xf>
    <xf numFmtId="0" fontId="32" fillId="0" borderId="0" xfId="1" applyBorder="1" applyAlignment="1">
      <alignment vertical="top"/>
    </xf>
    <xf numFmtId="0" fontId="28" fillId="0" borderId="8" xfId="1" applyFont="1" applyBorder="1" applyAlignment="1">
      <alignment vertical="top"/>
    </xf>
    <xf numFmtId="3" fontId="5" fillId="0" borderId="0" xfId="1" applyNumberFormat="1" applyFont="1" applyBorder="1" applyAlignment="1" applyProtection="1">
      <alignment horizontal="right"/>
      <protection hidden="1"/>
    </xf>
    <xf numFmtId="0" fontId="3" fillId="0" borderId="0" xfId="1" applyFont="1" applyBorder="1" applyAlignment="1">
      <alignment horizontal="left" vertical="top" wrapText="1"/>
    </xf>
    <xf numFmtId="1" fontId="5" fillId="7" borderId="0" xfId="1" applyNumberFormat="1" applyFont="1" applyFill="1" applyBorder="1" applyAlignment="1">
      <alignment horizontal="center" textRotation="90"/>
    </xf>
    <xf numFmtId="1" fontId="5" fillId="7" borderId="16" xfId="1" applyNumberFormat="1" applyFont="1" applyFill="1" applyBorder="1" applyAlignment="1">
      <alignment horizontal="center" vertical="top" textRotation="90"/>
    </xf>
    <xf numFmtId="3" fontId="5" fillId="7" borderId="0" xfId="1" applyNumberFormat="1" applyFont="1" applyFill="1" applyBorder="1" applyAlignment="1" applyProtection="1">
      <alignment vertical="top"/>
      <protection hidden="1"/>
    </xf>
    <xf numFmtId="1" fontId="5" fillId="7" borderId="0" xfId="1" applyNumberFormat="1" applyFont="1" applyFill="1" applyBorder="1" applyAlignment="1">
      <alignment vertical="top"/>
    </xf>
    <xf numFmtId="3" fontId="5" fillId="7" borderId="0" xfId="1" applyNumberFormat="1" applyFont="1" applyFill="1" applyBorder="1" applyAlignment="1" applyProtection="1">
      <alignment horizontal="left" vertical="top"/>
      <protection hidden="1"/>
    </xf>
    <xf numFmtId="3" fontId="5" fillId="7" borderId="0" xfId="1" applyNumberFormat="1" applyFont="1" applyFill="1" applyBorder="1" applyAlignment="1" applyProtection="1">
      <alignment horizontal="center" vertical="top"/>
      <protection hidden="1"/>
    </xf>
    <xf numFmtId="3" fontId="5" fillId="7" borderId="0" xfId="1" applyNumberFormat="1" applyFont="1" applyFill="1" applyBorder="1" applyAlignment="1" applyProtection="1">
      <alignment horizontal="right" vertical="top"/>
      <protection hidden="1"/>
    </xf>
    <xf numFmtId="3" fontId="5" fillId="7" borderId="0" xfId="1" applyNumberFormat="1" applyFont="1" applyFill="1" applyBorder="1" applyProtection="1">
      <protection hidden="1"/>
    </xf>
    <xf numFmtId="3" fontId="5" fillId="7" borderId="0" xfId="1" applyNumberFormat="1" applyFont="1" applyFill="1" applyProtection="1">
      <protection hidden="1"/>
    </xf>
    <xf numFmtId="0" fontId="5" fillId="7" borderId="4" xfId="1" applyFont="1" applyFill="1" applyBorder="1" applyAlignment="1">
      <alignment horizontal="center" vertical="top"/>
    </xf>
    <xf numFmtId="0" fontId="3" fillId="7" borderId="4" xfId="1" applyFont="1" applyFill="1" applyBorder="1" applyAlignment="1">
      <alignment horizontal="center" vertical="top"/>
    </xf>
    <xf numFmtId="0" fontId="5" fillId="7" borderId="2" xfId="1" applyFont="1" applyFill="1" applyBorder="1" applyAlignment="1">
      <alignment horizontal="center" vertical="top"/>
    </xf>
    <xf numFmtId="0" fontId="5" fillId="7" borderId="4" xfId="1" applyFont="1" applyFill="1" applyBorder="1" applyAlignment="1">
      <alignment horizontal="left" vertical="top" wrapText="1"/>
    </xf>
    <xf numFmtId="0" fontId="5" fillId="7" borderId="4" xfId="1" applyFont="1" applyFill="1" applyBorder="1" applyAlignment="1">
      <alignment vertical="top" wrapText="1"/>
    </xf>
    <xf numFmtId="0" fontId="5" fillId="7" borderId="4" xfId="1" applyFont="1" applyFill="1" applyBorder="1" applyAlignment="1">
      <alignment horizontal="left" vertical="top"/>
    </xf>
    <xf numFmtId="0" fontId="5" fillId="7" borderId="2" xfId="1" applyFont="1" applyFill="1" applyBorder="1" applyAlignment="1">
      <alignment horizontal="left" vertical="top" wrapText="1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7" xfId="1" applyFont="1" applyFill="1" applyBorder="1" applyAlignment="1">
      <alignment horizontal="left" vertical="top"/>
    </xf>
    <xf numFmtId="0" fontId="3" fillId="0" borderId="8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vertical="top" wrapText="1"/>
    </xf>
    <xf numFmtId="0" fontId="5" fillId="0" borderId="0" xfId="1" applyFont="1" applyFill="1" applyBorder="1" applyAlignment="1">
      <alignment horizontal="left" vertical="top"/>
    </xf>
    <xf numFmtId="0" fontId="5" fillId="0" borderId="0" xfId="1" applyFont="1" applyFill="1" applyAlignment="1">
      <alignment horizontal="left"/>
    </xf>
    <xf numFmtId="164" fontId="34" fillId="0" borderId="16" xfId="1" quotePrefix="1" applyNumberFormat="1" applyFont="1" applyFill="1" applyBorder="1" applyAlignment="1">
      <alignment horizontal="right" vertical="center"/>
    </xf>
    <xf numFmtId="0" fontId="35" fillId="0" borderId="2" xfId="1" applyFont="1" applyBorder="1" applyAlignment="1">
      <alignment vertical="top"/>
    </xf>
    <xf numFmtId="0" fontId="35" fillId="0" borderId="2" xfId="1" applyFont="1" applyBorder="1" applyAlignment="1">
      <alignment horizontal="center" vertical="top"/>
    </xf>
    <xf numFmtId="0" fontId="35" fillId="0" borderId="2" xfId="1" applyFont="1" applyBorder="1" applyAlignment="1">
      <alignment vertical="top" wrapText="1"/>
    </xf>
    <xf numFmtId="0" fontId="35" fillId="0" borderId="2" xfId="1" applyFont="1" applyBorder="1" applyAlignment="1">
      <alignment horizontal="left" vertical="top" wrapText="1"/>
    </xf>
    <xf numFmtId="0" fontId="35" fillId="0" borderId="0" xfId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/>
    </xf>
    <xf numFmtId="0" fontId="35" fillId="0" borderId="4" xfId="1" applyFont="1" applyBorder="1" applyAlignment="1">
      <alignment vertical="top" wrapText="1"/>
    </xf>
    <xf numFmtId="1" fontId="35" fillId="0" borderId="4" xfId="1" applyNumberFormat="1" applyFont="1" applyBorder="1" applyAlignment="1">
      <alignment horizontal="center" vertical="top"/>
    </xf>
    <xf numFmtId="0" fontId="35" fillId="0" borderId="4" xfId="1" applyFont="1" applyBorder="1" applyAlignment="1">
      <alignment horizontal="left" vertical="top" wrapText="1"/>
    </xf>
    <xf numFmtId="0" fontId="35" fillId="0" borderId="4" xfId="1" applyFont="1" applyBorder="1" applyAlignment="1">
      <alignment horizontal="center" vertical="top" wrapText="1"/>
    </xf>
    <xf numFmtId="0" fontId="35" fillId="0" borderId="4" xfId="1" applyFont="1" applyFill="1" applyBorder="1" applyAlignment="1">
      <alignment horizontal="left" vertical="top" wrapText="1"/>
    </xf>
    <xf numFmtId="0" fontId="35" fillId="0" borderId="4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vertical="top" wrapText="1"/>
    </xf>
    <xf numFmtId="0" fontId="5" fillId="0" borderId="2" xfId="1" applyFont="1" applyFill="1" applyBorder="1" applyAlignment="1">
      <alignment horizontal="left" vertical="top" wrapText="1"/>
    </xf>
    <xf numFmtId="0" fontId="5" fillId="0" borderId="4" xfId="1" applyFont="1" applyFill="1" applyBorder="1" applyAlignment="1">
      <alignment horizontal="left" vertical="top"/>
    </xf>
    <xf numFmtId="1" fontId="5" fillId="0" borderId="4" xfId="1" applyNumberFormat="1" applyFont="1" applyFill="1" applyBorder="1" applyAlignment="1">
      <alignment horizontal="center" vertical="top"/>
    </xf>
    <xf numFmtId="0" fontId="5" fillId="0" borderId="4" xfId="1" applyFont="1" applyFill="1" applyBorder="1" applyAlignment="1">
      <alignment horizontal="center" vertical="top" wrapText="1"/>
    </xf>
    <xf numFmtId="0" fontId="5" fillId="0" borderId="2" xfId="1" applyFont="1" applyFill="1" applyBorder="1" applyAlignment="1">
      <alignment horizontal="left" vertical="top"/>
    </xf>
    <xf numFmtId="164" fontId="6" fillId="0" borderId="0" xfId="1" quotePrefix="1" applyNumberFormat="1" applyFont="1" applyFill="1" applyBorder="1" applyAlignment="1">
      <alignment horizontal="right" vertical="center"/>
    </xf>
    <xf numFmtId="0" fontId="5" fillId="0" borderId="2" xfId="1" applyFont="1" applyFill="1" applyBorder="1" applyAlignment="1">
      <alignment vertical="top" textRotation="90"/>
    </xf>
    <xf numFmtId="0" fontId="5" fillId="8" borderId="4" xfId="1" applyFont="1" applyFill="1" applyBorder="1" applyAlignment="1">
      <alignment vertical="top" textRotation="90"/>
    </xf>
    <xf numFmtId="0" fontId="19" fillId="8" borderId="4" xfId="1" applyFont="1" applyFill="1" applyBorder="1" applyAlignment="1">
      <alignment vertical="top" textRotation="90"/>
    </xf>
    <xf numFmtId="0" fontId="0" fillId="0" borderId="4" xfId="0" applyBorder="1" applyAlignment="1">
      <alignment horizontal="center" vertical="top"/>
    </xf>
    <xf numFmtId="0" fontId="5" fillId="0" borderId="4" xfId="1" applyFont="1" applyFill="1" applyBorder="1" applyAlignment="1">
      <alignment vertical="top" textRotation="90"/>
    </xf>
    <xf numFmtId="0" fontId="5" fillId="0" borderId="13" xfId="1" applyFont="1" applyFill="1" applyBorder="1" applyAlignment="1">
      <alignment horizontal="center" vertical="top"/>
    </xf>
    <xf numFmtId="0" fontId="5" fillId="0" borderId="2" xfId="1" applyFont="1" applyFill="1" applyBorder="1" applyAlignment="1">
      <alignment horizontal="center" vertical="top" wrapText="1"/>
    </xf>
    <xf numFmtId="0" fontId="5" fillId="9" borderId="0" xfId="1" applyFont="1" applyFill="1" applyBorder="1" applyAlignment="1">
      <alignment horizontal="center" vertical="top"/>
    </xf>
    <xf numFmtId="0" fontId="5" fillId="0" borderId="4" xfId="1" applyFont="1" applyFill="1" applyBorder="1" applyAlignment="1">
      <alignment textRotation="90"/>
    </xf>
    <xf numFmtId="0" fontId="5" fillId="0" borderId="0" xfId="1" applyFont="1" applyFill="1" applyBorder="1" applyAlignment="1">
      <alignment horizontal="left" vertical="top" wrapText="1"/>
    </xf>
    <xf numFmtId="0" fontId="5" fillId="0" borderId="0" xfId="1" applyFont="1" applyFill="1" applyBorder="1" applyAlignment="1">
      <alignment horizontal="center" vertical="top" wrapText="1"/>
    </xf>
    <xf numFmtId="0" fontId="5" fillId="0" borderId="0" xfId="1" applyFont="1" applyFill="1" applyBorder="1" applyAlignment="1">
      <alignment vertical="top" textRotation="90"/>
    </xf>
    <xf numFmtId="0" fontId="5" fillId="0" borderId="0" xfId="1" applyFont="1" applyFill="1" applyBorder="1" applyAlignment="1">
      <alignment horizontal="left" wrapText="1"/>
    </xf>
    <xf numFmtId="0" fontId="5" fillId="0" borderId="0" xfId="1" applyFont="1" applyFill="1" applyBorder="1" applyAlignment="1">
      <alignment textRotation="90"/>
    </xf>
    <xf numFmtId="0" fontId="5" fillId="0" borderId="14" xfId="1" applyFont="1" applyFill="1" applyBorder="1" applyAlignment="1">
      <alignment horizontal="left" vertical="top"/>
    </xf>
    <xf numFmtId="0" fontId="5" fillId="0" borderId="16" xfId="1" applyFont="1" applyFill="1" applyBorder="1" applyAlignment="1">
      <alignment vertical="top" wrapText="1"/>
    </xf>
    <xf numFmtId="0" fontId="5" fillId="0" borderId="16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center" vertical="top"/>
    </xf>
    <xf numFmtId="0" fontId="5" fillId="0" borderId="14" xfId="1" applyFont="1" applyFill="1" applyBorder="1" applyAlignment="1">
      <alignment horizontal="center" vertical="top"/>
    </xf>
    <xf numFmtId="0" fontId="5" fillId="0" borderId="3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center" vertical="top" wrapText="1"/>
    </xf>
    <xf numFmtId="0" fontId="5" fillId="0" borderId="5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horizontal="center" vertical="center" textRotation="255"/>
    </xf>
    <xf numFmtId="0" fontId="5" fillId="9" borderId="0" xfId="1" applyFont="1" applyFill="1" applyBorder="1" applyAlignment="1">
      <alignment horizontal="left"/>
    </xf>
    <xf numFmtId="0" fontId="5" fillId="9" borderId="0" xfId="1" applyFont="1" applyFill="1" applyBorder="1" applyAlignment="1">
      <alignment vertical="top" wrapText="1"/>
    </xf>
    <xf numFmtId="3" fontId="5" fillId="0" borderId="0" xfId="1" applyNumberFormat="1" applyFont="1" applyFill="1" applyBorder="1" applyAlignment="1" applyProtection="1">
      <protection hidden="1"/>
    </xf>
    <xf numFmtId="0" fontId="5" fillId="0" borderId="0" xfId="1" applyFont="1" applyFill="1" applyBorder="1" applyAlignment="1">
      <alignment wrapText="1"/>
    </xf>
    <xf numFmtId="0" fontId="5" fillId="0" borderId="0" xfId="1" applyFont="1" applyFill="1" applyBorder="1" applyAlignment="1">
      <alignment horizontal="center" wrapText="1"/>
    </xf>
    <xf numFmtId="0" fontId="5" fillId="14" borderId="2" xfId="1" applyFont="1" applyFill="1" applyBorder="1" applyAlignment="1">
      <alignment vertical="top"/>
    </xf>
    <xf numFmtId="0" fontId="5" fillId="14" borderId="2" xfId="1" applyFont="1" applyFill="1" applyBorder="1" applyAlignment="1">
      <alignment horizontal="center" vertical="top"/>
    </xf>
    <xf numFmtId="0" fontId="5" fillId="14" borderId="2" xfId="1" quotePrefix="1" applyFont="1" applyFill="1" applyBorder="1" applyAlignment="1">
      <alignment horizontal="left" vertical="top" wrapText="1"/>
    </xf>
    <xf numFmtId="0" fontId="5" fillId="14" borderId="2" xfId="1" applyFont="1" applyFill="1" applyBorder="1" applyAlignment="1">
      <alignment horizontal="left" vertical="top" wrapText="1"/>
    </xf>
    <xf numFmtId="0" fontId="5" fillId="14" borderId="0" xfId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/>
    </xf>
    <xf numFmtId="0" fontId="5" fillId="14" borderId="4" xfId="1" applyFont="1" applyFill="1" applyBorder="1" applyAlignment="1">
      <alignment vertical="top" wrapText="1"/>
    </xf>
    <xf numFmtId="1" fontId="5" fillId="14" borderId="4" xfId="1" applyNumberFormat="1" applyFont="1" applyFill="1" applyBorder="1" applyAlignment="1">
      <alignment horizontal="center" vertical="top"/>
    </xf>
    <xf numFmtId="0" fontId="5" fillId="14" borderId="4" xfId="1" applyFont="1" applyFill="1" applyBorder="1" applyAlignment="1">
      <alignment horizontal="left" vertical="top" wrapText="1"/>
    </xf>
    <xf numFmtId="0" fontId="5" fillId="14" borderId="4" xfId="1" applyFont="1" applyFill="1" applyBorder="1" applyAlignment="1">
      <alignment horizontal="center" vertical="top" wrapText="1"/>
    </xf>
    <xf numFmtId="0" fontId="5" fillId="14" borderId="4" xfId="1" applyFont="1" applyFill="1" applyBorder="1" applyAlignment="1">
      <alignment horizontal="center" vertical="top"/>
    </xf>
    <xf numFmtId="0" fontId="5" fillId="14" borderId="2" xfId="1" applyFont="1" applyFill="1" applyBorder="1" applyAlignment="1">
      <alignment horizontal="left" vertical="top" textRotation="255"/>
    </xf>
    <xf numFmtId="0" fontId="5" fillId="14" borderId="2" xfId="1" applyFont="1" applyFill="1" applyBorder="1" applyAlignment="1">
      <alignment vertical="top" wrapText="1"/>
    </xf>
    <xf numFmtId="0" fontId="5" fillId="14" borderId="2" xfId="1" applyFont="1" applyFill="1" applyBorder="1" applyAlignment="1">
      <alignment vertical="top" textRotation="255"/>
    </xf>
    <xf numFmtId="0" fontId="32" fillId="0" borderId="2" xfId="1" applyFont="1" applyFill="1" applyBorder="1" applyAlignment="1">
      <alignment horizontal="center"/>
    </xf>
    <xf numFmtId="0" fontId="19" fillId="0" borderId="2" xfId="1" applyFont="1" applyFill="1" applyBorder="1" applyAlignment="1">
      <alignment vertical="top" textRotation="90"/>
    </xf>
    <xf numFmtId="0" fontId="5" fillId="0" borderId="2" xfId="1" applyFont="1" applyFill="1" applyBorder="1" applyAlignment="1">
      <alignment vertical="top" textRotation="255"/>
    </xf>
    <xf numFmtId="0" fontId="3" fillId="0" borderId="9" xfId="1" applyFont="1" applyBorder="1" applyAlignment="1">
      <alignment horizontal="center" vertical="top"/>
    </xf>
    <xf numFmtId="1" fontId="5" fillId="0" borderId="0" xfId="1" applyNumberFormat="1" applyFont="1" applyProtection="1">
      <protection hidden="1"/>
    </xf>
    <xf numFmtId="1" fontId="5" fillId="0" borderId="0" xfId="1" applyNumberFormat="1" applyFont="1" applyFill="1" applyAlignment="1">
      <alignment horizontal="right"/>
    </xf>
    <xf numFmtId="1" fontId="5" fillId="0" borderId="0" xfId="1" applyNumberFormat="1" applyFont="1" applyBorder="1" applyProtection="1">
      <protection hidden="1"/>
    </xf>
    <xf numFmtId="1" fontId="5" fillId="0" borderId="0" xfId="1" applyNumberFormat="1" applyFont="1" applyFill="1" applyBorder="1" applyAlignment="1">
      <alignment horizontal="right"/>
    </xf>
    <xf numFmtId="0" fontId="5" fillId="8" borderId="0" xfId="1" applyFont="1" applyFill="1" applyBorder="1" applyAlignment="1">
      <alignment horizontal="center" vertical="top"/>
    </xf>
    <xf numFmtId="1" fontId="5" fillId="0" borderId="0" xfId="1" applyNumberFormat="1" applyFont="1" applyBorder="1" applyAlignment="1" applyProtection="1">
      <alignment vertical="top"/>
      <protection hidden="1"/>
    </xf>
    <xf numFmtId="0" fontId="3" fillId="0" borderId="0" xfId="1" applyFont="1" applyBorder="1" applyAlignment="1">
      <alignment horizontal="center" vertical="top" wrapText="1"/>
    </xf>
    <xf numFmtId="0" fontId="5" fillId="0" borderId="0" xfId="1" applyFont="1" applyBorder="1" applyAlignment="1">
      <alignment horizontal="right" wrapText="1"/>
    </xf>
    <xf numFmtId="0" fontId="5" fillId="0" borderId="0" xfId="1" applyFont="1" applyBorder="1" applyAlignment="1">
      <alignment horizontal="center" vertical="top" wrapText="1"/>
    </xf>
    <xf numFmtId="3" fontId="5" fillId="0" borderId="0" xfId="1" applyNumberFormat="1" applyFont="1" applyBorder="1" applyAlignment="1" applyProtection="1">
      <alignment horizontal="right" vertical="top" wrapText="1"/>
      <protection hidden="1"/>
    </xf>
    <xf numFmtId="0" fontId="2" fillId="0" borderId="0" xfId="1" applyFont="1" applyBorder="1" applyAlignment="1">
      <alignment wrapText="1"/>
    </xf>
    <xf numFmtId="3" fontId="5" fillId="0" borderId="0" xfId="1" applyNumberFormat="1" applyFont="1" applyBorder="1" applyAlignment="1" applyProtection="1">
      <alignment horizontal="right" wrapText="1"/>
      <protection hidden="1"/>
    </xf>
    <xf numFmtId="1" fontId="3" fillId="0" borderId="0" xfId="1" applyNumberFormat="1" applyFont="1" applyBorder="1" applyAlignment="1" applyProtection="1">
      <alignment horizontal="right" vertical="top"/>
      <protection hidden="1"/>
    </xf>
    <xf numFmtId="0" fontId="5" fillId="0" borderId="8" xfId="1" applyFont="1" applyBorder="1" applyAlignment="1">
      <alignment vertical="center"/>
    </xf>
    <xf numFmtId="0" fontId="5" fillId="8" borderId="5" xfId="1" applyFont="1" applyFill="1" applyBorder="1" applyAlignment="1">
      <alignment vertical="center" textRotation="90"/>
    </xf>
    <xf numFmtId="0" fontId="5" fillId="0" borderId="7" xfId="1" applyFont="1" applyBorder="1" applyAlignment="1">
      <alignment horizontal="center" vertical="top" wrapText="1"/>
    </xf>
    <xf numFmtId="0" fontId="5" fillId="0" borderId="7" xfId="1" applyFont="1" applyBorder="1" applyAlignment="1">
      <alignment horizontal="left" vertical="top" wrapText="1"/>
    </xf>
    <xf numFmtId="0" fontId="5" fillId="0" borderId="7" xfId="1" applyFont="1" applyBorder="1" applyAlignment="1">
      <alignment vertical="top" wrapText="1"/>
    </xf>
    <xf numFmtId="0" fontId="5" fillId="0" borderId="7" xfId="1" quotePrefix="1" applyFont="1" applyBorder="1" applyAlignment="1">
      <alignment horizontal="left" vertical="top"/>
    </xf>
    <xf numFmtId="0" fontId="5" fillId="0" borderId="6" xfId="1" quotePrefix="1" applyFont="1" applyBorder="1" applyAlignment="1">
      <alignment horizontal="center" vertical="top"/>
    </xf>
    <xf numFmtId="0" fontId="5" fillId="0" borderId="8" xfId="1" quotePrefix="1" applyFont="1" applyBorder="1" applyAlignment="1">
      <alignment horizontal="center" vertical="top"/>
    </xf>
    <xf numFmtId="0" fontId="5" fillId="0" borderId="9" xfId="1" applyFont="1" applyBorder="1" applyAlignment="1">
      <alignment horizontal="left" vertical="top" wrapText="1"/>
    </xf>
    <xf numFmtId="3" fontId="5" fillId="0" borderId="7" xfId="1" applyNumberFormat="1" applyFont="1" applyBorder="1" applyAlignment="1">
      <alignment horizontal="center" vertical="top"/>
    </xf>
    <xf numFmtId="0" fontId="5" fillId="0" borderId="6" xfId="1" quotePrefix="1" applyFont="1" applyBorder="1" applyAlignment="1">
      <alignment horizontal="left" vertical="top"/>
    </xf>
    <xf numFmtId="3" fontId="5" fillId="0" borderId="0" xfId="1" applyNumberFormat="1" applyFont="1" applyFill="1" applyBorder="1" applyAlignment="1" applyProtection="1">
      <alignment vertical="top"/>
      <protection hidden="1"/>
    </xf>
    <xf numFmtId="1" fontId="5" fillId="0" borderId="0" xfId="1" applyNumberFormat="1" applyFont="1" applyFill="1" applyBorder="1" applyAlignment="1">
      <alignment vertical="top"/>
    </xf>
    <xf numFmtId="1" fontId="5" fillId="0" borderId="0" xfId="1" applyNumberFormat="1" applyFont="1" applyFill="1" applyBorder="1" applyAlignment="1" applyProtection="1">
      <alignment vertical="top"/>
      <protection hidden="1"/>
    </xf>
    <xf numFmtId="0" fontId="3" fillId="13" borderId="19" xfId="1" applyFont="1" applyFill="1" applyBorder="1" applyAlignment="1"/>
    <xf numFmtId="0" fontId="5" fillId="8" borderId="20" xfId="1" applyFont="1" applyFill="1" applyBorder="1" applyAlignment="1">
      <alignment textRotation="90"/>
    </xf>
    <xf numFmtId="0" fontId="5" fillId="13" borderId="19" xfId="1" applyFont="1" applyFill="1" applyBorder="1" applyAlignment="1">
      <alignment horizontal="center"/>
    </xf>
    <xf numFmtId="0" fontId="5" fillId="13" borderId="19" xfId="1" applyFont="1" applyFill="1" applyBorder="1" applyAlignment="1">
      <alignment horizontal="center" wrapText="1"/>
    </xf>
    <xf numFmtId="0" fontId="5" fillId="13" borderId="19" xfId="1" applyFont="1" applyFill="1" applyBorder="1" applyAlignment="1">
      <alignment horizontal="left" wrapText="1"/>
    </xf>
    <xf numFmtId="0" fontId="5" fillId="13" borderId="21" xfId="1" applyFont="1" applyFill="1" applyBorder="1" applyAlignment="1">
      <alignment horizontal="left" vertical="top"/>
    </xf>
    <xf numFmtId="0" fontId="5" fillId="13" borderId="22" xfId="1" applyFont="1" applyFill="1" applyBorder="1" applyAlignment="1">
      <alignment horizontal="center"/>
    </xf>
    <xf numFmtId="0" fontId="5" fillId="13" borderId="19" xfId="1" applyFont="1" applyFill="1" applyBorder="1" applyAlignment="1">
      <alignment wrapText="1"/>
    </xf>
    <xf numFmtId="0" fontId="5" fillId="13" borderId="19" xfId="1" applyFont="1" applyFill="1" applyBorder="1" applyAlignment="1">
      <alignment horizontal="left"/>
    </xf>
    <xf numFmtId="3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/>
    <xf numFmtId="1" fontId="5" fillId="13" borderId="23" xfId="1" applyNumberFormat="1" applyFont="1" applyFill="1" applyBorder="1" applyAlignment="1" applyProtection="1">
      <protection hidden="1"/>
    </xf>
    <xf numFmtId="0" fontId="5" fillId="13" borderId="23" xfId="1" applyFont="1" applyFill="1" applyBorder="1" applyAlignment="1">
      <alignment horizontal="right"/>
    </xf>
    <xf numFmtId="0" fontId="3" fillId="0" borderId="18" xfId="1" applyFont="1" applyBorder="1" applyAlignment="1">
      <alignment vertical="top"/>
    </xf>
    <xf numFmtId="0" fontId="5" fillId="8" borderId="18" xfId="1" applyFont="1" applyFill="1" applyBorder="1" applyAlignment="1">
      <alignment vertical="top" textRotation="90"/>
    </xf>
    <xf numFmtId="0" fontId="5" fillId="0" borderId="24" xfId="1" applyFont="1" applyBorder="1" applyAlignment="1">
      <alignment horizontal="center" vertical="top"/>
    </xf>
    <xf numFmtId="0" fontId="5" fillId="0" borderId="18" xfId="1" applyFont="1" applyBorder="1" applyAlignment="1">
      <alignment horizontal="center" vertical="top" wrapText="1"/>
    </xf>
    <xf numFmtId="0" fontId="5" fillId="0" borderId="18" xfId="1" applyFont="1" applyBorder="1" applyAlignment="1">
      <alignment horizontal="left" vertical="top" wrapText="1"/>
    </xf>
    <xf numFmtId="0" fontId="5" fillId="0" borderId="18" xfId="1" applyFont="1" applyBorder="1" applyAlignment="1">
      <alignment horizontal="center" vertical="top"/>
    </xf>
    <xf numFmtId="0" fontId="5" fillId="0" borderId="24" xfId="1" applyFont="1" applyBorder="1" applyAlignment="1">
      <alignment horizontal="left" vertical="top"/>
    </xf>
    <xf numFmtId="0" fontId="5" fillId="0" borderId="25" xfId="1" applyFont="1" applyBorder="1" applyAlignment="1">
      <alignment horizontal="center" vertical="top"/>
    </xf>
    <xf numFmtId="0" fontId="5" fillId="0" borderId="18" xfId="1" applyFont="1" applyBorder="1" applyAlignment="1">
      <alignment vertical="top" wrapText="1"/>
    </xf>
    <xf numFmtId="0" fontId="5" fillId="0" borderId="18" xfId="1" applyFont="1" applyFill="1" applyBorder="1" applyAlignment="1">
      <alignment horizontal="center" vertical="top"/>
    </xf>
    <xf numFmtId="0" fontId="5" fillId="0" borderId="18" xfId="1" applyFont="1" applyBorder="1" applyAlignment="1">
      <alignment horizontal="left" vertical="top"/>
    </xf>
    <xf numFmtId="3" fontId="5" fillId="0" borderId="26" xfId="1" applyNumberFormat="1" applyFont="1" applyBorder="1" applyAlignment="1" applyProtection="1">
      <alignment vertical="top"/>
      <protection hidden="1"/>
    </xf>
    <xf numFmtId="0" fontId="5" fillId="0" borderId="26" xfId="1" applyFont="1" applyBorder="1" applyAlignment="1">
      <alignment vertical="top"/>
    </xf>
    <xf numFmtId="3" fontId="5" fillId="0" borderId="26" xfId="1" applyNumberFormat="1" applyFont="1" applyFill="1" applyBorder="1" applyAlignment="1" applyProtection="1">
      <alignment vertical="top"/>
      <protection hidden="1"/>
    </xf>
    <xf numFmtId="1" fontId="5" fillId="0" borderId="26" xfId="1" applyNumberFormat="1" applyFont="1" applyFill="1" applyBorder="1" applyAlignment="1" applyProtection="1">
      <alignment vertical="top"/>
      <protection hidden="1"/>
    </xf>
    <xf numFmtId="0" fontId="5" fillId="0" borderId="26" xfId="1" applyFont="1" applyFill="1" applyBorder="1" applyAlignment="1">
      <alignment horizontal="right" vertical="top"/>
    </xf>
    <xf numFmtId="0" fontId="5" fillId="2" borderId="26" xfId="1" applyFont="1" applyFill="1" applyBorder="1" applyAlignment="1">
      <alignment horizontal="right" vertical="top"/>
    </xf>
    <xf numFmtId="0" fontId="5" fillId="0" borderId="26" xfId="1" applyFont="1" applyBorder="1" applyAlignment="1">
      <alignment horizontal="right" vertical="top"/>
    </xf>
    <xf numFmtId="0" fontId="5" fillId="0" borderId="18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vertical="top"/>
    </xf>
    <xf numFmtId="1" fontId="5" fillId="0" borderId="26" xfId="1" applyNumberFormat="1" applyFont="1" applyBorder="1" applyAlignment="1" applyProtection="1">
      <alignment vertical="top"/>
      <protection hidden="1"/>
    </xf>
    <xf numFmtId="0" fontId="5" fillId="0" borderId="24" xfId="1" applyFont="1" applyBorder="1" applyAlignment="1">
      <alignment horizontal="center" vertical="top" wrapText="1"/>
    </xf>
    <xf numFmtId="0" fontId="5" fillId="0" borderId="24" xfId="1" applyFont="1" applyBorder="1" applyAlignment="1">
      <alignment horizontal="left" vertical="top" wrapText="1"/>
    </xf>
    <xf numFmtId="1" fontId="5" fillId="0" borderId="24" xfId="1" applyNumberFormat="1" applyFont="1" applyBorder="1" applyAlignment="1">
      <alignment horizontal="center" vertical="top"/>
    </xf>
    <xf numFmtId="0" fontId="5" fillId="0" borderId="26" xfId="1" applyFont="1" applyBorder="1" applyAlignment="1">
      <alignment horizontal="center" vertical="top"/>
    </xf>
    <xf numFmtId="0" fontId="5" fillId="0" borderId="24" xfId="1" applyFont="1" applyBorder="1" applyAlignment="1">
      <alignment vertical="top" wrapText="1"/>
    </xf>
    <xf numFmtId="0" fontId="5" fillId="0" borderId="18" xfId="1" applyFont="1" applyBorder="1" applyAlignment="1">
      <alignment vertical="top"/>
    </xf>
    <xf numFmtId="0" fontId="2" fillId="0" borderId="24" xfId="1" applyFont="1" applyBorder="1" applyAlignment="1">
      <alignment horizontal="left" vertical="top"/>
    </xf>
    <xf numFmtId="0" fontId="3" fillId="9" borderId="18" xfId="1" applyFont="1" applyFill="1" applyBorder="1" applyAlignment="1">
      <alignment vertical="top"/>
    </xf>
    <xf numFmtId="0" fontId="3" fillId="0" borderId="18" xfId="1" applyFont="1" applyFill="1" applyBorder="1" applyAlignment="1">
      <alignment horizontal="left" vertical="top"/>
    </xf>
    <xf numFmtId="3" fontId="5" fillId="0" borderId="26" xfId="1" applyNumberFormat="1" applyFont="1" applyBorder="1" applyAlignment="1" applyProtection="1">
      <alignment horizontal="center" vertical="top"/>
      <protection hidden="1"/>
    </xf>
    <xf numFmtId="1" fontId="5" fillId="0" borderId="26" xfId="1" applyNumberFormat="1" applyFont="1" applyBorder="1" applyAlignment="1">
      <alignment horizontal="left" vertical="top"/>
    </xf>
    <xf numFmtId="1" fontId="5" fillId="0" borderId="26" xfId="1" applyNumberFormat="1" applyFont="1" applyFill="1" applyBorder="1" applyAlignment="1">
      <alignment horizontal="center" vertical="top"/>
    </xf>
    <xf numFmtId="1" fontId="5" fillId="0" borderId="26" xfId="1" applyNumberFormat="1" applyFont="1" applyFill="1" applyBorder="1" applyAlignment="1">
      <alignment horizontal="right" vertical="top"/>
    </xf>
    <xf numFmtId="1" fontId="5" fillId="2" borderId="26" xfId="1" applyNumberFormat="1" applyFont="1" applyFill="1" applyBorder="1" applyAlignment="1">
      <alignment horizontal="right" vertical="top"/>
    </xf>
    <xf numFmtId="1" fontId="5" fillId="0" borderId="26" xfId="1" applyNumberFormat="1" applyFont="1" applyBorder="1" applyAlignment="1">
      <alignment horizontal="right" vertical="top"/>
    </xf>
    <xf numFmtId="0" fontId="3" fillId="0" borderId="18" xfId="1" applyFont="1" applyFill="1" applyBorder="1" applyAlignment="1">
      <alignment vertical="top"/>
    </xf>
    <xf numFmtId="1" fontId="5" fillId="0" borderId="26" xfId="1" applyNumberFormat="1" applyFont="1" applyBorder="1" applyAlignment="1">
      <alignment vertical="top"/>
    </xf>
    <xf numFmtId="0" fontId="3" fillId="0" borderId="24" xfId="1" applyFont="1" applyBorder="1" applyAlignment="1">
      <alignment horizontal="left" vertical="top"/>
    </xf>
    <xf numFmtId="0" fontId="5" fillId="0" borderId="18" xfId="1" applyFont="1" applyFill="1" applyBorder="1" applyAlignment="1">
      <alignment vertical="top" wrapText="1"/>
    </xf>
    <xf numFmtId="0" fontId="5" fillId="0" borderId="24" xfId="1" applyFont="1" applyFill="1" applyBorder="1" applyAlignment="1">
      <alignment horizontal="center" vertical="top" wrapText="1"/>
    </xf>
    <xf numFmtId="0" fontId="5" fillId="0" borderId="24" xfId="1" applyFont="1" applyFill="1" applyBorder="1" applyAlignment="1">
      <alignment horizontal="left" vertical="top" wrapText="1"/>
    </xf>
    <xf numFmtId="1" fontId="5" fillId="0" borderId="24" xfId="1" applyNumberFormat="1" applyFont="1" applyFill="1" applyBorder="1" applyAlignment="1">
      <alignment horizontal="center" vertical="top"/>
    </xf>
    <xf numFmtId="0" fontId="3" fillId="0" borderId="24" xfId="1" applyFont="1" applyBorder="1" applyAlignment="1">
      <alignment vertical="top"/>
    </xf>
    <xf numFmtId="0" fontId="5" fillId="0" borderId="24" xfId="1" applyFont="1" applyFill="1" applyBorder="1" applyAlignment="1">
      <alignment vertical="top" wrapText="1"/>
    </xf>
    <xf numFmtId="0" fontId="2" fillId="0" borderId="24" xfId="1" applyFont="1" applyFill="1" applyBorder="1" applyAlignment="1">
      <alignment horizontal="left" vertical="top"/>
    </xf>
    <xf numFmtId="0" fontId="5" fillId="0" borderId="26" xfId="1" applyFont="1" applyFill="1" applyBorder="1" applyAlignment="1">
      <alignment horizontal="center" vertical="top"/>
    </xf>
    <xf numFmtId="0" fontId="5" fillId="0" borderId="18" xfId="1" applyFont="1" applyFill="1" applyBorder="1" applyAlignment="1">
      <alignment horizontal="left" vertical="top" wrapText="1"/>
    </xf>
    <xf numFmtId="1" fontId="5" fillId="0" borderId="26" xfId="1" applyNumberFormat="1" applyFont="1" applyFill="1" applyBorder="1" applyAlignment="1">
      <alignment vertical="top"/>
    </xf>
    <xf numFmtId="0" fontId="5" fillId="0" borderId="24" xfId="1" quotePrefix="1" applyFont="1" applyBorder="1" applyAlignment="1">
      <alignment horizontal="left" vertical="top" wrapText="1"/>
    </xf>
    <xf numFmtId="0" fontId="5" fillId="0" borderId="18" xfId="1" quotePrefix="1" applyFont="1" applyBorder="1" applyAlignment="1">
      <alignment horizontal="left" vertical="top" wrapText="1"/>
    </xf>
    <xf numFmtId="0" fontId="3" fillId="0" borderId="27" xfId="1" applyFont="1" applyBorder="1" applyAlignment="1">
      <alignment vertical="top"/>
    </xf>
    <xf numFmtId="0" fontId="5" fillId="8" borderId="27" xfId="1" applyFont="1" applyFill="1" applyBorder="1" applyAlignment="1">
      <alignment vertical="top" textRotation="90"/>
    </xf>
    <xf numFmtId="0" fontId="5" fillId="0" borderId="28" xfId="1" applyFont="1" applyBorder="1" applyAlignment="1">
      <alignment horizontal="center" vertical="top"/>
    </xf>
    <xf numFmtId="0" fontId="5" fillId="0" borderId="28" xfId="1" applyFont="1" applyBorder="1" applyAlignment="1">
      <alignment horizontal="center" vertical="top" wrapText="1"/>
    </xf>
    <xf numFmtId="0" fontId="5" fillId="0" borderId="28" xfId="1" applyFont="1" applyBorder="1" applyAlignment="1">
      <alignment horizontal="left" vertical="top" wrapText="1"/>
    </xf>
    <xf numFmtId="1" fontId="5" fillId="0" borderId="28" xfId="1" applyNumberFormat="1" applyFont="1" applyBorder="1" applyAlignment="1">
      <alignment horizontal="center" vertical="top"/>
    </xf>
    <xf numFmtId="0" fontId="5" fillId="0" borderId="28" xfId="1" applyFont="1" applyBorder="1" applyAlignment="1">
      <alignment vertical="top" wrapText="1"/>
    </xf>
    <xf numFmtId="0" fontId="5" fillId="0" borderId="28" xfId="1" applyFont="1" applyBorder="1" applyAlignment="1">
      <alignment horizontal="left" vertical="top"/>
    </xf>
    <xf numFmtId="0" fontId="5" fillId="0" borderId="29" xfId="1" applyFont="1" applyBorder="1" applyAlignment="1">
      <alignment horizontal="center" vertical="top"/>
    </xf>
    <xf numFmtId="0" fontId="5" fillId="0" borderId="27" xfId="1" applyFont="1" applyBorder="1" applyAlignment="1">
      <alignment horizontal="left" vertical="top" wrapText="1"/>
    </xf>
    <xf numFmtId="0" fontId="5" fillId="0" borderId="27" xfId="1" applyFont="1" applyBorder="1" applyAlignment="1">
      <alignment horizontal="center" vertical="top"/>
    </xf>
    <xf numFmtId="0" fontId="5" fillId="0" borderId="27" xfId="1" applyFont="1" applyBorder="1" applyAlignment="1">
      <alignment vertical="top" wrapText="1"/>
    </xf>
    <xf numFmtId="0" fontId="5" fillId="0" borderId="27" xfId="1" applyFont="1" applyBorder="1" applyAlignment="1">
      <alignment vertical="top"/>
    </xf>
    <xf numFmtId="3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Border="1" applyAlignment="1">
      <alignment vertical="top"/>
    </xf>
    <xf numFmtId="1" fontId="5" fillId="0" borderId="29" xfId="1" applyNumberFormat="1" applyFont="1" applyBorder="1" applyAlignment="1" applyProtection="1">
      <alignment vertical="top"/>
      <protection hidden="1"/>
    </xf>
    <xf numFmtId="1" fontId="5" fillId="0" borderId="29" xfId="1" applyNumberFormat="1" applyFont="1" applyFill="1" applyBorder="1" applyAlignment="1">
      <alignment horizontal="right" vertical="top"/>
    </xf>
    <xf numFmtId="1" fontId="5" fillId="2" borderId="29" xfId="1" applyNumberFormat="1" applyFont="1" applyFill="1" applyBorder="1" applyAlignment="1">
      <alignment horizontal="right" vertical="top"/>
    </xf>
    <xf numFmtId="1" fontId="5" fillId="0" borderId="29" xfId="1" applyNumberFormat="1" applyFont="1" applyBorder="1" applyAlignment="1">
      <alignment horizontal="right" vertical="top"/>
    </xf>
    <xf numFmtId="0" fontId="5" fillId="2" borderId="29" xfId="1" applyFont="1" applyFill="1" applyBorder="1" applyAlignment="1">
      <alignment horizontal="right" vertical="top"/>
    </xf>
    <xf numFmtId="0" fontId="5" fillId="0" borderId="29" xfId="1" applyFont="1" applyBorder="1" applyAlignment="1">
      <alignment horizontal="right" vertical="top"/>
    </xf>
    <xf numFmtId="0" fontId="5" fillId="0" borderId="16" xfId="1" applyFont="1" applyFill="1" applyBorder="1" applyAlignment="1">
      <alignment horizontal="right" vertical="top" textRotation="90"/>
    </xf>
    <xf numFmtId="164" fontId="6" fillId="8" borderId="0" xfId="1" quotePrefix="1" applyNumberFormat="1" applyFont="1" applyFill="1" applyBorder="1" applyAlignment="1">
      <alignment horizontal="right" vertical="center"/>
    </xf>
    <xf numFmtId="0" fontId="5" fillId="0" borderId="16" xfId="1" applyFont="1" applyBorder="1" applyAlignment="1">
      <alignment horizontal="centerContinuous" vertical="top"/>
    </xf>
    <xf numFmtId="0" fontId="5" fillId="0" borderId="16" xfId="1" applyFont="1" applyBorder="1" applyAlignment="1">
      <alignment horizontal="centerContinuous" vertical="top" wrapText="1"/>
    </xf>
    <xf numFmtId="0" fontId="6" fillId="0" borderId="16" xfId="1" applyFont="1" applyBorder="1" applyAlignment="1">
      <alignment horizontal="left" vertical="top"/>
    </xf>
    <xf numFmtId="0" fontId="6" fillId="0" borderId="16" xfId="1" applyFont="1" applyBorder="1" applyAlignment="1">
      <alignment horizontal="centerContinuous" vertical="top"/>
    </xf>
    <xf numFmtId="0" fontId="18" fillId="0" borderId="16" xfId="1" applyFont="1" applyBorder="1" applyAlignment="1">
      <alignment horizontal="center" vertical="top" wrapText="1"/>
    </xf>
    <xf numFmtId="0" fontId="6" fillId="0" borderId="16" xfId="1" applyFont="1" applyBorder="1" applyAlignment="1">
      <alignment horizontal="centerContinuous" vertical="top" wrapText="1"/>
    </xf>
    <xf numFmtId="0" fontId="24" fillId="0" borderId="16" xfId="1" applyFont="1" applyBorder="1" applyAlignment="1">
      <alignment horizontal="left" vertical="top"/>
    </xf>
    <xf numFmtId="0" fontId="5" fillId="14" borderId="2" xfId="1" applyFont="1" applyFill="1" applyBorder="1" applyAlignment="1">
      <alignment vertical="top" textRotation="90"/>
    </xf>
    <xf numFmtId="3" fontId="35" fillId="7" borderId="0" xfId="1" applyNumberFormat="1" applyFont="1" applyFill="1" applyBorder="1" applyAlignment="1" applyProtection="1">
      <alignment vertical="top"/>
      <protection hidden="1"/>
    </xf>
    <xf numFmtId="0" fontId="35" fillId="0" borderId="2" xfId="1" applyFont="1" applyFill="1" applyBorder="1" applyAlignment="1">
      <alignment vertical="top"/>
    </xf>
    <xf numFmtId="0" fontId="35" fillId="0" borderId="2" xfId="1" applyFont="1" applyFill="1" applyBorder="1" applyAlignment="1">
      <alignment horizontal="center" vertical="top"/>
    </xf>
    <xf numFmtId="0" fontId="35" fillId="0" borderId="2" xfId="1" applyFont="1" applyFill="1" applyBorder="1" applyAlignment="1">
      <alignment vertical="top" wrapText="1"/>
    </xf>
    <xf numFmtId="0" fontId="35" fillId="0" borderId="2" xfId="1" applyFont="1" applyFill="1" applyBorder="1" applyAlignment="1">
      <alignment horizontal="left" vertical="top" wrapText="1"/>
    </xf>
    <xf numFmtId="0" fontId="35" fillId="0" borderId="0" xfId="1" applyFont="1" applyFill="1" applyBorder="1" applyAlignment="1">
      <alignment horizontal="center" vertical="top"/>
    </xf>
    <xf numFmtId="0" fontId="35" fillId="0" borderId="4" xfId="1" applyFont="1" applyFill="1" applyBorder="1" applyAlignment="1">
      <alignment horizontal="left" vertical="top"/>
    </xf>
    <xf numFmtId="0" fontId="35" fillId="0" borderId="4" xfId="1" applyFont="1" applyFill="1" applyBorder="1" applyAlignment="1">
      <alignment vertical="top" wrapText="1"/>
    </xf>
    <xf numFmtId="1" fontId="35" fillId="0" borderId="4" xfId="1" applyNumberFormat="1" applyFont="1" applyFill="1" applyBorder="1" applyAlignment="1">
      <alignment horizontal="center" vertical="top"/>
    </xf>
    <xf numFmtId="0" fontId="35" fillId="0" borderId="4" xfId="1" applyFont="1" applyFill="1" applyBorder="1" applyAlignment="1">
      <alignment horizontal="center" vertical="top" wrapText="1"/>
    </xf>
    <xf numFmtId="0" fontId="35" fillId="0" borderId="2" xfId="1" applyFont="1" applyFill="1" applyBorder="1" applyAlignment="1">
      <alignment vertical="top" textRotation="90"/>
    </xf>
    <xf numFmtId="0" fontId="38" fillId="0" borderId="2" xfId="1" applyFont="1" applyFill="1" applyBorder="1" applyAlignment="1">
      <alignment vertical="top"/>
    </xf>
    <xf numFmtId="0" fontId="38" fillId="0" borderId="2" xfId="1" applyFont="1" applyFill="1" applyBorder="1" applyAlignment="1">
      <alignment horizontal="center" vertical="top"/>
    </xf>
    <xf numFmtId="0" fontId="38" fillId="0" borderId="2" xfId="1" applyFont="1" applyFill="1" applyBorder="1" applyAlignment="1">
      <alignment vertical="top" wrapText="1"/>
    </xf>
    <xf numFmtId="0" fontId="38" fillId="0" borderId="2" xfId="1" applyFont="1" applyFill="1" applyBorder="1" applyAlignment="1">
      <alignment horizontal="left" vertical="top" wrapText="1"/>
    </xf>
    <xf numFmtId="0" fontId="38" fillId="0" borderId="0" xfId="1" applyFont="1" applyFill="1" applyBorder="1" applyAlignment="1">
      <alignment horizontal="center" vertical="top"/>
    </xf>
    <xf numFmtId="0" fontId="38" fillId="0" borderId="4" xfId="1" applyFont="1" applyFill="1" applyBorder="1" applyAlignment="1">
      <alignment horizontal="left" vertical="top"/>
    </xf>
    <xf numFmtId="0" fontId="38" fillId="0" borderId="4" xfId="1" applyFont="1" applyFill="1" applyBorder="1" applyAlignment="1">
      <alignment horizontal="left" vertical="top" wrapText="1"/>
    </xf>
    <xf numFmtId="1" fontId="38" fillId="0" borderId="4" xfId="1" applyNumberFormat="1" applyFont="1" applyFill="1" applyBorder="1" applyAlignment="1">
      <alignment horizontal="center" vertical="top"/>
    </xf>
    <xf numFmtId="0" fontId="38" fillId="0" borderId="4" xfId="1" applyFont="1" applyFill="1" applyBorder="1" applyAlignment="1">
      <alignment horizontal="center" vertical="top" wrapText="1"/>
    </xf>
    <xf numFmtId="0" fontId="38" fillId="0" borderId="4" xfId="1" applyFont="1" applyFill="1" applyBorder="1" applyAlignment="1">
      <alignment horizontal="center" vertical="top"/>
    </xf>
    <xf numFmtId="0" fontId="39" fillId="0" borderId="2" xfId="1" applyFont="1" applyFill="1" applyBorder="1" applyAlignment="1">
      <alignment horizontal="center" vertical="top"/>
    </xf>
    <xf numFmtId="0" fontId="5" fillId="0" borderId="2" xfId="1" quotePrefix="1" applyFont="1" applyFill="1" applyBorder="1" applyAlignment="1">
      <alignment horizontal="left" vertical="top" wrapText="1"/>
    </xf>
    <xf numFmtId="0" fontId="5" fillId="0" borderId="4" xfId="1" quotePrefix="1" applyFont="1" applyFill="1" applyBorder="1" applyAlignment="1">
      <alignment horizontal="left" vertical="top" wrapText="1"/>
    </xf>
    <xf numFmtId="0" fontId="5" fillId="0" borderId="13" xfId="1" applyFont="1" applyFill="1" applyBorder="1" applyAlignment="1">
      <alignment horizontal="left" vertical="top"/>
    </xf>
    <xf numFmtId="0" fontId="5" fillId="0" borderId="0" xfId="1" applyFont="1" applyFill="1" applyBorder="1" applyAlignment="1">
      <alignment vertical="top" wrapText="1"/>
    </xf>
    <xf numFmtId="0" fontId="36" fillId="0" borderId="17" xfId="1" applyFont="1" applyFill="1" applyBorder="1" applyAlignment="1">
      <alignment horizontal="center" vertical="center" textRotation="90"/>
    </xf>
    <xf numFmtId="0" fontId="37" fillId="0" borderId="2" xfId="0" applyFont="1" applyBorder="1" applyAlignment="1">
      <alignment horizontal="center" vertical="center" textRotation="90"/>
    </xf>
    <xf numFmtId="0" fontId="37" fillId="0" borderId="5" xfId="0" applyFont="1" applyBorder="1" applyAlignment="1">
      <alignment horizontal="center" vertical="center" textRotation="90"/>
    </xf>
    <xf numFmtId="0" fontId="0" fillId="0" borderId="13" xfId="0" applyBorder="1" applyAlignment="1">
      <alignment horizontal="center" vertical="center" textRotation="90"/>
    </xf>
    <xf numFmtId="0" fontId="3" fillId="0" borderId="17" xfId="1" applyFont="1" applyBorder="1" applyAlignment="1">
      <alignment horizontal="left" vertical="top" wrapText="1"/>
    </xf>
    <xf numFmtId="0" fontId="3" fillId="0" borderId="5" xfId="1" applyFont="1" applyBorder="1" applyAlignment="1">
      <alignment horizontal="left" vertical="top" wrapText="1"/>
    </xf>
    <xf numFmtId="0" fontId="5" fillId="8" borderId="6" xfId="1" applyFont="1" applyFill="1" applyBorder="1" applyAlignment="1">
      <alignment horizontal="center" vertical="center"/>
    </xf>
    <xf numFmtId="0" fontId="5" fillId="8" borderId="7" xfId="1" applyFont="1" applyFill="1" applyBorder="1" applyAlignment="1">
      <alignment horizontal="center" vertical="center"/>
    </xf>
    <xf numFmtId="0" fontId="5" fillId="8" borderId="9" xfId="1" applyFont="1" applyFill="1" applyBorder="1" applyAlignment="1">
      <alignment horizontal="center" vertical="center"/>
    </xf>
    <xf numFmtId="164" fontId="30" fillId="0" borderId="16" xfId="1" quotePrefix="1" applyNumberFormat="1" applyFont="1" applyBorder="1" applyAlignment="1">
      <alignment horizontal="right" vertical="center"/>
    </xf>
    <xf numFmtId="164" fontId="30" fillId="0" borderId="16" xfId="1" quotePrefix="1" applyNumberFormat="1" applyFont="1" applyFill="1" applyBorder="1" applyAlignment="1">
      <alignment horizontal="right" vertical="center"/>
    </xf>
    <xf numFmtId="0" fontId="3" fillId="0" borderId="6" xfId="1" applyFont="1" applyBorder="1" applyAlignment="1">
      <alignment horizontal="center" vertical="top"/>
    </xf>
    <xf numFmtId="0" fontId="3" fillId="0" borderId="9" xfId="1" applyFont="1" applyBorder="1" applyAlignment="1">
      <alignment horizontal="center" vertical="top"/>
    </xf>
    <xf numFmtId="0" fontId="5" fillId="0" borderId="11" xfId="1" applyFont="1" applyBorder="1" applyAlignment="1">
      <alignment horizontal="center" vertical="top"/>
    </xf>
    <xf numFmtId="0" fontId="5" fillId="0" borderId="12" xfId="1" applyFont="1" applyBorder="1" applyAlignment="1">
      <alignment horizontal="center" vertical="top"/>
    </xf>
    <xf numFmtId="0" fontId="5" fillId="0" borderId="14" xfId="1" applyFont="1" applyBorder="1" applyAlignment="1">
      <alignment horizontal="center" vertical="top"/>
    </xf>
    <xf numFmtId="0" fontId="5" fillId="0" borderId="3" xfId="1" applyFont="1" applyBorder="1" applyAlignment="1">
      <alignment horizontal="center" vertical="top"/>
    </xf>
    <xf numFmtId="0" fontId="5" fillId="0" borderId="11" xfId="1" applyFont="1" applyBorder="1" applyAlignment="1">
      <alignment horizontal="left" vertical="top" wrapText="1"/>
    </xf>
    <xf numFmtId="0" fontId="5" fillId="0" borderId="14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 wrapText="1"/>
    </xf>
    <xf numFmtId="0" fontId="5" fillId="0" borderId="5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center" vertical="top" wrapText="1"/>
    </xf>
    <xf numFmtId="0" fontId="5" fillId="0" borderId="5" xfId="1" applyFont="1" applyBorder="1" applyAlignment="1">
      <alignment horizontal="center" vertical="top" wrapText="1"/>
    </xf>
    <xf numFmtId="0" fontId="5" fillId="0" borderId="17" xfId="1" applyFont="1" applyFill="1" applyBorder="1" applyAlignment="1">
      <alignment horizontal="left" vertical="top"/>
    </xf>
    <xf numFmtId="0" fontId="5" fillId="0" borderId="5" xfId="1" applyFont="1" applyFill="1" applyBorder="1" applyAlignment="1">
      <alignment horizontal="left" vertical="top"/>
    </xf>
    <xf numFmtId="0" fontId="5" fillId="0" borderId="17" xfId="1" applyFont="1" applyFill="1" applyBorder="1" applyAlignment="1">
      <alignment horizontal="left" vertical="top" wrapText="1"/>
    </xf>
    <xf numFmtId="0" fontId="5" fillId="0" borderId="5" xfId="1" applyFont="1" applyFill="1" applyBorder="1" applyAlignment="1">
      <alignment horizontal="left" vertical="top" wrapText="1"/>
    </xf>
    <xf numFmtId="0" fontId="33" fillId="0" borderId="16" xfId="1" applyFont="1" applyBorder="1" applyAlignment="1">
      <alignment horizontal="left" vertical="top" wrapText="1"/>
    </xf>
    <xf numFmtId="0" fontId="4" fillId="0" borderId="16" xfId="1" applyFont="1" applyBorder="1" applyAlignment="1">
      <alignment horizontal="left" vertical="top" wrapText="1"/>
    </xf>
    <xf numFmtId="0" fontId="5" fillId="0" borderId="17" xfId="1" applyFont="1" applyBorder="1" applyAlignment="1">
      <alignment horizontal="left" vertical="top"/>
    </xf>
    <xf numFmtId="0" fontId="5" fillId="0" borderId="5" xfId="1" applyFont="1" applyBorder="1" applyAlignment="1">
      <alignment horizontal="left" vertical="top"/>
    </xf>
    <xf numFmtId="1" fontId="5" fillId="2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Border="1" applyAlignment="1">
      <alignment horizontal="center" textRotation="90"/>
    </xf>
    <xf numFmtId="0" fontId="5" fillId="2" borderId="0" xfId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center" textRotation="90"/>
    </xf>
    <xf numFmtId="1" fontId="5" fillId="0" borderId="0" xfId="1" applyNumberFormat="1" applyFont="1" applyFill="1" applyBorder="1" applyAlignment="1">
      <alignment horizontal="right" textRotation="90"/>
    </xf>
    <xf numFmtId="0" fontId="3" fillId="0" borderId="17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5" fillId="8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5" fillId="8" borderId="9" xfId="0" applyFont="1" applyFill="1" applyBorder="1" applyAlignment="1">
      <alignment horizontal="center" vertical="center"/>
    </xf>
    <xf numFmtId="164" fontId="30" fillId="0" borderId="16" xfId="0" quotePrefix="1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5" fillId="0" borderId="17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17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17" xfId="0" applyFont="1" applyBorder="1" applyAlignment="1">
      <alignment horizontal="center" vertical="top" wrapText="1"/>
    </xf>
    <xf numFmtId="0" fontId="5" fillId="0" borderId="5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/>
    </xf>
    <xf numFmtId="0" fontId="5" fillId="0" borderId="14" xfId="0" applyFont="1" applyBorder="1" applyAlignment="1">
      <alignment horizontal="center" vertical="top"/>
    </xf>
    <xf numFmtId="0" fontId="5" fillId="0" borderId="3" xfId="0" applyFont="1" applyBorder="1" applyAlignment="1">
      <alignment horizontal="center" vertical="top"/>
    </xf>
    <xf numFmtId="0" fontId="5" fillId="0" borderId="11" xfId="0" applyFont="1" applyBorder="1" applyAlignment="1">
      <alignment horizontal="left" vertical="top" wrapText="1"/>
    </xf>
    <xf numFmtId="0" fontId="5" fillId="0" borderId="14" xfId="0" applyFont="1" applyBorder="1" applyAlignment="1">
      <alignment horizontal="left" vertical="top" wrapText="1"/>
    </xf>
    <xf numFmtId="1" fontId="5" fillId="0" borderId="0" xfId="0" applyNumberFormat="1" applyFont="1" applyBorder="1" applyAlignment="1">
      <alignment horizontal="center" textRotation="90"/>
    </xf>
    <xf numFmtId="1" fontId="5" fillId="2" borderId="0" xfId="0" applyNumberFormat="1" applyFont="1" applyFill="1" applyBorder="1" applyAlignment="1">
      <alignment horizontal="center" textRotation="90"/>
    </xf>
    <xf numFmtId="0" fontId="5" fillId="2" borderId="0" xfId="0" applyFont="1" applyFill="1" applyBorder="1" applyAlignment="1">
      <alignment horizontal="center" textRotation="90"/>
    </xf>
    <xf numFmtId="1" fontId="5" fillId="0" borderId="0" xfId="0" applyNumberFormat="1" applyFont="1" applyFill="1" applyBorder="1" applyAlignment="1">
      <alignment horizontal="center" textRotation="90"/>
    </xf>
    <xf numFmtId="164" fontId="6" fillId="0" borderId="16" xfId="0" quotePrefix="1" applyNumberFormat="1" applyFont="1" applyBorder="1" applyAlignment="1">
      <alignment horizontal="right" vertical="center"/>
    </xf>
    <xf numFmtId="1" fontId="5" fillId="2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left" textRotation="90"/>
    </xf>
    <xf numFmtId="0" fontId="5" fillId="2" borderId="0" xfId="0" applyFont="1" applyFill="1" applyAlignment="1">
      <alignment horizontal="left" textRotation="90"/>
    </xf>
    <xf numFmtId="1" fontId="5" fillId="0" borderId="0" xfId="0" applyNumberFormat="1" applyFont="1" applyFill="1" applyAlignment="1">
      <alignment horizontal="left" textRotation="90"/>
    </xf>
    <xf numFmtId="1" fontId="5" fillId="0" borderId="0" xfId="0" applyNumberFormat="1" applyFont="1" applyAlignment="1">
      <alignment horizontal="center" textRotation="90"/>
    </xf>
    <xf numFmtId="0" fontId="5" fillId="2" borderId="0" xfId="0" applyFont="1" applyFill="1" applyAlignment="1">
      <alignment horizontal="center" textRotation="90"/>
    </xf>
    <xf numFmtId="1" fontId="5" fillId="2" borderId="0" xfId="0" applyNumberFormat="1" applyFont="1" applyFill="1" applyAlignment="1">
      <alignment horizontal="center" textRotation="90"/>
    </xf>
    <xf numFmtId="1" fontId="5" fillId="0" borderId="0" xfId="0" applyNumberFormat="1" applyFont="1" applyFill="1" applyAlignment="1">
      <alignment horizontal="center" textRotation="90"/>
    </xf>
    <xf numFmtId="0" fontId="5" fillId="15" borderId="4" xfId="1" applyFont="1" applyFill="1" applyBorder="1" applyAlignment="1">
      <alignment horizontal="center" vertical="top"/>
    </xf>
    <xf numFmtId="0" fontId="5" fillId="15" borderId="2" xfId="1" applyFont="1" applyFill="1" applyBorder="1" applyAlignment="1">
      <alignment vertical="top"/>
    </xf>
    <xf numFmtId="0" fontId="5" fillId="15" borderId="2" xfId="1" applyFont="1" applyFill="1" applyBorder="1" applyAlignment="1">
      <alignment horizontal="center" vertical="top"/>
    </xf>
    <xf numFmtId="0" fontId="5" fillId="15" borderId="2" xfId="1" applyFont="1" applyFill="1" applyBorder="1" applyAlignment="1">
      <alignment vertical="top" wrapText="1"/>
    </xf>
    <xf numFmtId="0" fontId="5" fillId="15" borderId="2" xfId="1" applyFont="1" applyFill="1" applyBorder="1" applyAlignment="1">
      <alignment horizontal="left" vertical="top" wrapText="1"/>
    </xf>
    <xf numFmtId="0" fontId="5" fillId="15" borderId="0" xfId="1" applyFont="1" applyFill="1" applyBorder="1" applyAlignment="1">
      <alignment horizontal="center" vertical="top"/>
    </xf>
    <xf numFmtId="0" fontId="5" fillId="15" borderId="4" xfId="1" applyFont="1" applyFill="1" applyBorder="1" applyAlignment="1">
      <alignment horizontal="left" vertical="top"/>
    </xf>
    <xf numFmtId="0" fontId="5" fillId="15" borderId="4" xfId="1" applyFont="1" applyFill="1" applyBorder="1" applyAlignment="1">
      <alignment vertical="top" wrapText="1"/>
    </xf>
    <xf numFmtId="1" fontId="5" fillId="15" borderId="4" xfId="1" applyNumberFormat="1" applyFont="1" applyFill="1" applyBorder="1" applyAlignment="1">
      <alignment horizontal="center" vertical="top"/>
    </xf>
    <xf numFmtId="0" fontId="5" fillId="15" borderId="4" xfId="1" applyFont="1" applyFill="1" applyBorder="1" applyAlignment="1">
      <alignment horizontal="left" vertical="top" wrapText="1"/>
    </xf>
    <xf numFmtId="0" fontId="5" fillId="15" borderId="4" xfId="1" applyFont="1" applyFill="1" applyBorder="1" applyAlignment="1">
      <alignment horizontal="center" vertical="top" wrapText="1"/>
    </xf>
    <xf numFmtId="0" fontId="5" fillId="15" borderId="2" xfId="1" applyFont="1" applyFill="1" applyBorder="1" applyAlignment="1">
      <alignment vertical="top" textRotation="255"/>
    </xf>
    <xf numFmtId="0" fontId="5" fillId="15" borderId="2" xfId="1" applyFont="1" applyFill="1" applyBorder="1" applyAlignment="1">
      <alignment horizontal="left" vertical="top"/>
    </xf>
    <xf numFmtId="0" fontId="5" fillId="15" borderId="13" xfId="1" applyFont="1" applyFill="1" applyBorder="1" applyAlignment="1">
      <alignment horizontal="center" vertical="top"/>
    </xf>
    <xf numFmtId="0" fontId="5" fillId="15" borderId="2" xfId="1" applyFont="1" applyFill="1" applyBorder="1" applyAlignment="1">
      <alignment horizontal="center" vertical="top" wrapText="1"/>
    </xf>
    <xf numFmtId="0" fontId="5" fillId="15" borderId="2" xfId="1" applyFont="1" applyFill="1" applyBorder="1" applyAlignment="1">
      <alignment horizontal="left" vertical="top" textRotation="255"/>
    </xf>
  </cellXfs>
  <cellStyles count="3">
    <cellStyle name="Standard" xfId="0" builtinId="0"/>
    <cellStyle name="Standard 2" xfId="1"/>
    <cellStyle name="Standard 2 2" xfId="2"/>
  </cellStyles>
  <dxfs count="1998"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rgb="FF00FF00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  <dxf>
      <fill>
        <patternFill>
          <bgColor indexed="22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73236" y="299258"/>
          <a:ext cx="10349346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226943" y="293298"/>
          <a:ext cx="10739887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14800" y="295275"/>
          <a:ext cx="103822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" name="Line 1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" name="Line 2"/>
        <xdr:cNvSpPr>
          <a:spLocks noChangeShapeType="1"/>
        </xdr:cNvSpPr>
      </xdr:nvSpPr>
      <xdr:spPr bwMode="auto">
        <a:xfrm>
          <a:off x="4081549" y="299258"/>
          <a:ext cx="10274531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1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4262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4326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418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7" name="Line 1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33178" name="Line 2"/>
        <xdr:cNvSpPr>
          <a:spLocks noChangeShapeType="1"/>
        </xdr:cNvSpPr>
      </xdr:nvSpPr>
      <xdr:spPr bwMode="auto">
        <a:xfrm>
          <a:off x="4124325" y="295275"/>
          <a:ext cx="102965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6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3127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0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22111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7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9978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2" name="Line 1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5793" name="Line 2"/>
        <xdr:cNvSpPr>
          <a:spLocks noChangeShapeType="1"/>
        </xdr:cNvSpPr>
      </xdr:nvSpPr>
      <xdr:spPr bwMode="auto">
        <a:xfrm>
          <a:off x="4086225" y="304800"/>
          <a:ext cx="10220325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0" name="Line 1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0</xdr:colOff>
      <xdr:row>1</xdr:row>
      <xdr:rowOff>0</xdr:rowOff>
    </xdr:from>
    <xdr:to>
      <xdr:col>29</xdr:col>
      <xdr:colOff>0</xdr:colOff>
      <xdr:row>1</xdr:row>
      <xdr:rowOff>0</xdr:rowOff>
    </xdr:to>
    <xdr:sp macro="" textlink="">
      <xdr:nvSpPr>
        <xdr:cNvPr id="7841" name="Line 2"/>
        <xdr:cNvSpPr>
          <a:spLocks noChangeShapeType="1"/>
        </xdr:cNvSpPr>
      </xdr:nvSpPr>
      <xdr:spPr bwMode="auto">
        <a:xfrm>
          <a:off x="4086225" y="428625"/>
          <a:ext cx="99822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0000/10520_MD_ASTRA_N01_PEB%20Wankdorf-Sch&#246;nb&#252;hl,%208-Spur/P100_Projektschluessel/11_MA-Liste/10520_PEB%20Wankdorf-Sch&#246;nb&#252;hl_MA-Liste%20AeBo_202308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6.2023"/>
      <sheetName val="05.2022"/>
      <sheetName val="04.2022"/>
      <sheetName val="03.2022"/>
      <sheetName val="02.2022"/>
      <sheetName val="01.2022"/>
      <sheetName val="12.2021"/>
      <sheetName val="11.2021"/>
      <sheetName val="10.2021"/>
      <sheetName val="09.2021"/>
      <sheetName val="08.2021"/>
      <sheetName val="07.2021"/>
      <sheetName val="06.2021"/>
      <sheetName val="05.2021"/>
      <sheetName val="03.2021"/>
      <sheetName val="02.2021"/>
      <sheetName val="01.202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C1">
            <v>44501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XEM469"/>
  <sheetViews>
    <sheetView tabSelected="1" topLeftCell="R1" zoomScale="85" zoomScaleNormal="85" zoomScaleSheetLayoutView="75" workbookViewId="0">
      <pane ySplit="5" topLeftCell="A44" activePane="bottomLeft" state="frozen"/>
      <selection pane="bottomLeft" activeCell="AH31" sqref="AH31"/>
    </sheetView>
  </sheetViews>
  <sheetFormatPr baseColWidth="10" defaultColWidth="3.7109375" defaultRowHeight="13.5" outlineLevelRow="1" outlineLevelCol="1" x14ac:dyDescent="0.25"/>
  <cols>
    <col min="1" max="3" width="3.28515625" style="432" hidden="1" customWidth="1" outlineLevel="1"/>
    <col min="4" max="5" width="3.28515625" style="436" hidden="1" customWidth="1" outlineLevel="1"/>
    <col min="6" max="6" width="3.28515625" style="443" hidden="1" customWidth="1" outlineLevel="1"/>
    <col min="7" max="8" width="3.28515625" style="444" hidden="1" customWidth="1" outlineLevel="1"/>
    <col min="9" max="9" width="3.28515625" style="443" hidden="1" customWidth="1" outlineLevel="1"/>
    <col min="10" max="10" width="3.28515625" style="444" hidden="1" customWidth="1" outlineLevel="1"/>
    <col min="11" max="15" width="3.28515625" style="443" hidden="1" customWidth="1" outlineLevel="1"/>
    <col min="16" max="16" width="3.7109375" style="442" hidden="1" customWidth="1" outlineLevel="1"/>
    <col min="17" max="17" width="3.85546875" style="441" hidden="1" customWidth="1" outlineLevel="1"/>
    <col min="18" max="18" width="3.85546875" style="441" customWidth="1" collapsed="1"/>
    <col min="19" max="19" width="3.85546875" style="603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8.7109375" style="440" customWidth="1"/>
    <col min="25" max="25" width="4.28515625" style="434" customWidth="1"/>
    <col min="26" max="26" width="1.140625" style="439" customWidth="1"/>
    <col min="27" max="27" width="26.71093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25.5703125" style="619" customWidth="1"/>
    <col min="32" max="32" width="6" style="436" customWidth="1"/>
    <col min="33" max="33" width="3.5703125" style="436" customWidth="1"/>
    <col min="34" max="34" width="38.140625" style="436" customWidth="1"/>
    <col min="35" max="35" width="25.140625" style="432" customWidth="1"/>
    <col min="36" max="36" width="22.85546875" style="432" customWidth="1"/>
    <col min="37" max="89" width="5.42578125" style="432" customWidth="1"/>
    <col min="90" max="90" width="16.140625" style="432" customWidth="1"/>
    <col min="91" max="91" width="10" style="432" customWidth="1"/>
    <col min="92" max="95" width="5.42578125" style="432" customWidth="1"/>
    <col min="96" max="96" width="5.42578125" style="434" customWidth="1"/>
    <col min="97" max="97" width="8.5703125" style="432" customWidth="1"/>
    <col min="98" max="98" width="9.28515625" style="436" customWidth="1"/>
    <col min="99" max="99" width="4.7109375" style="436" customWidth="1"/>
    <col min="100" max="100" width="29.28515625" style="432" customWidth="1"/>
    <col min="101" max="101" width="9.28515625" style="436" customWidth="1"/>
    <col min="102" max="102" width="4.7109375" style="436" customWidth="1"/>
    <col min="103" max="103" width="29.28515625" style="432" customWidth="1"/>
    <col min="104" max="104" width="9.28515625" style="436" customWidth="1"/>
    <col min="105" max="105" width="4.7109375" style="436" customWidth="1"/>
    <col min="106" max="106" width="29.28515625" style="432" customWidth="1"/>
    <col min="107" max="107" width="9.28515625" style="436" customWidth="1"/>
    <col min="108" max="108" width="4.7109375" style="436" customWidth="1"/>
    <col min="109" max="109" width="29.85546875" style="432" customWidth="1"/>
    <col min="110" max="110" width="9.28515625" style="436" customWidth="1"/>
    <col min="111" max="111" width="4.7109375" style="436" customWidth="1"/>
    <col min="112" max="112" width="29.85546875" style="432" customWidth="1"/>
    <col min="113" max="113" width="1.5703125" style="435" customWidth="1"/>
    <col min="114" max="114" width="9.28515625" style="434" customWidth="1"/>
    <col min="115" max="115" width="4.7109375" style="434" customWidth="1"/>
    <col min="116" max="116" width="29.85546875" style="432" customWidth="1"/>
    <col min="117" max="118" width="11.42578125" style="433" customWidth="1"/>
    <col min="119" max="119" width="3.7109375" style="432" customWidth="1"/>
    <col min="120" max="120" width="34.7109375" style="432" customWidth="1"/>
    <col min="121" max="121" width="18.42578125" style="432" customWidth="1"/>
    <col min="122" max="122" width="14.28515625" style="432" customWidth="1"/>
    <col min="123" max="123" width="11.42578125" style="432" bestFit="1" customWidth="1"/>
    <col min="124" max="124" width="15.42578125" style="432" customWidth="1"/>
    <col min="125" max="151" width="3.7109375" style="432"/>
    <col min="152" max="152" width="8.5703125" style="432" customWidth="1"/>
    <col min="153" max="153" width="5.42578125" style="432" customWidth="1"/>
    <col min="154" max="16384" width="3.7109375" style="432"/>
  </cols>
  <sheetData>
    <row r="1" spans="1:153" s="435" customFormat="1" ht="22.5" x14ac:dyDescent="0.25">
      <c r="A1" s="868" t="s">
        <v>346</v>
      </c>
      <c r="B1" s="866" t="s">
        <v>347</v>
      </c>
      <c r="C1" s="866" t="s">
        <v>348</v>
      </c>
      <c r="D1" s="865" t="s">
        <v>349</v>
      </c>
      <c r="E1" s="865" t="s">
        <v>350</v>
      </c>
      <c r="F1" s="865" t="s">
        <v>351</v>
      </c>
      <c r="G1" s="866" t="s">
        <v>352</v>
      </c>
      <c r="H1" s="866" t="s">
        <v>110</v>
      </c>
      <c r="I1" s="865" t="s">
        <v>141</v>
      </c>
      <c r="J1" s="866" t="s">
        <v>353</v>
      </c>
      <c r="K1" s="867" t="s">
        <v>354</v>
      </c>
      <c r="L1" s="867" t="s">
        <v>355</v>
      </c>
      <c r="M1" s="867" t="s">
        <v>1521</v>
      </c>
      <c r="N1" s="868" t="s">
        <v>1523</v>
      </c>
      <c r="O1" s="868" t="s">
        <v>265</v>
      </c>
      <c r="P1" s="866" t="s">
        <v>363</v>
      </c>
      <c r="Q1" s="866" t="s">
        <v>431</v>
      </c>
      <c r="R1" s="866" t="s">
        <v>1527</v>
      </c>
      <c r="S1" s="595"/>
      <c r="T1" s="861" t="s">
        <v>1630</v>
      </c>
      <c r="U1" s="861"/>
      <c r="V1" s="861"/>
      <c r="W1" s="861"/>
      <c r="X1" s="861"/>
      <c r="Y1" s="861"/>
      <c r="Z1" s="861"/>
      <c r="AA1" s="861"/>
      <c r="AB1" s="861"/>
      <c r="AC1" s="843">
        <v>45292</v>
      </c>
      <c r="AD1" s="843"/>
      <c r="AE1" s="844"/>
      <c r="AF1" s="844"/>
      <c r="AG1" s="639"/>
      <c r="AH1" s="639"/>
      <c r="AI1" s="592" t="s">
        <v>1525</v>
      </c>
      <c r="AJ1" s="591"/>
      <c r="CR1" s="445"/>
      <c r="CT1" s="590" t="s">
        <v>1318</v>
      </c>
      <c r="CU1" s="589"/>
      <c r="CV1" s="588"/>
      <c r="CW1" s="590" t="s">
        <v>1197</v>
      </c>
      <c r="CX1" s="589"/>
      <c r="CY1" s="588"/>
      <c r="CZ1" s="590" t="s">
        <v>1053</v>
      </c>
      <c r="DA1" s="589"/>
      <c r="DB1" s="588"/>
      <c r="DC1" s="589" t="s">
        <v>890</v>
      </c>
      <c r="DD1" s="589"/>
      <c r="DE1" s="588"/>
      <c r="DF1" s="590" t="s">
        <v>889</v>
      </c>
      <c r="DG1" s="589"/>
      <c r="DH1" s="588"/>
      <c r="DJ1" s="590" t="s">
        <v>857</v>
      </c>
      <c r="DK1" s="589"/>
      <c r="DL1" s="588"/>
      <c r="DM1" s="587"/>
      <c r="DN1" s="587"/>
      <c r="DO1" s="586" t="s">
        <v>979</v>
      </c>
      <c r="DP1" s="586"/>
      <c r="DR1" s="435" t="s">
        <v>947</v>
      </c>
    </row>
    <row r="2" spans="1:153" s="435" customFormat="1" ht="23.25" x14ac:dyDescent="0.25">
      <c r="A2" s="868"/>
      <c r="B2" s="866"/>
      <c r="C2" s="866"/>
      <c r="D2" s="865"/>
      <c r="E2" s="865"/>
      <c r="F2" s="865"/>
      <c r="G2" s="866"/>
      <c r="H2" s="866"/>
      <c r="I2" s="865"/>
      <c r="J2" s="866"/>
      <c r="K2" s="867"/>
      <c r="L2" s="867"/>
      <c r="M2" s="867"/>
      <c r="N2" s="868"/>
      <c r="O2" s="868"/>
      <c r="P2" s="866"/>
      <c r="Q2" s="866"/>
      <c r="R2" s="866"/>
      <c r="S2" s="595"/>
      <c r="T2" s="862" t="s">
        <v>1621</v>
      </c>
      <c r="U2" s="862"/>
      <c r="V2" s="862"/>
      <c r="W2" s="862"/>
      <c r="X2" s="862"/>
      <c r="Y2" s="862"/>
      <c r="Z2" s="862"/>
      <c r="AA2" s="862"/>
      <c r="AB2" s="862"/>
      <c r="AC2" s="611"/>
      <c r="AD2" s="611"/>
      <c r="AE2" s="620"/>
      <c r="AF2" s="612"/>
      <c r="AG2" s="639"/>
      <c r="AH2" s="639"/>
      <c r="AI2" s="577"/>
      <c r="AJ2" s="591"/>
      <c r="CR2" s="445"/>
      <c r="CT2" s="590"/>
      <c r="CU2" s="589"/>
      <c r="CV2" s="588"/>
      <c r="CW2" s="590"/>
      <c r="CX2" s="589"/>
      <c r="CY2" s="588"/>
      <c r="CZ2" s="590"/>
      <c r="DA2" s="589"/>
      <c r="DB2" s="588"/>
      <c r="DC2" s="589"/>
      <c r="DD2" s="589"/>
      <c r="DE2" s="588"/>
      <c r="DF2" s="590"/>
      <c r="DG2" s="589"/>
      <c r="DH2" s="588"/>
      <c r="DJ2" s="590"/>
      <c r="DK2" s="589"/>
      <c r="DL2" s="588"/>
      <c r="DM2" s="587"/>
      <c r="DN2" s="587"/>
      <c r="DO2" s="586"/>
      <c r="DP2" s="586"/>
    </row>
    <row r="3" spans="1:153" s="471" customFormat="1" ht="20.25" x14ac:dyDescent="0.2">
      <c r="A3" s="868"/>
      <c r="B3" s="866"/>
      <c r="C3" s="866"/>
      <c r="D3" s="865"/>
      <c r="E3" s="865"/>
      <c r="F3" s="865"/>
      <c r="G3" s="866"/>
      <c r="H3" s="866"/>
      <c r="I3" s="865"/>
      <c r="J3" s="866"/>
      <c r="K3" s="867"/>
      <c r="L3" s="867"/>
      <c r="M3" s="867"/>
      <c r="N3" s="868"/>
      <c r="O3" s="868"/>
      <c r="P3" s="866"/>
      <c r="Q3" s="866"/>
      <c r="R3" s="866"/>
      <c r="S3" s="595"/>
      <c r="T3" s="585" t="s">
        <v>80</v>
      </c>
      <c r="U3" s="584" t="s">
        <v>364</v>
      </c>
      <c r="V3" s="583" t="s">
        <v>81</v>
      </c>
      <c r="W3" s="578" t="s">
        <v>82</v>
      </c>
      <c r="X3" s="582" t="s">
        <v>304</v>
      </c>
      <c r="Y3" s="845" t="s">
        <v>82</v>
      </c>
      <c r="Z3" s="846"/>
      <c r="AA3" s="581" t="s">
        <v>83</v>
      </c>
      <c r="AB3" s="579"/>
      <c r="AC3" s="580" t="s">
        <v>654</v>
      </c>
      <c r="AD3" s="579"/>
      <c r="AE3" s="613" t="s">
        <v>1614</v>
      </c>
      <c r="AF3" s="614" t="s">
        <v>1622</v>
      </c>
      <c r="AG3" s="834" t="s">
        <v>1633</v>
      </c>
      <c r="AH3" s="616"/>
      <c r="AI3" s="577"/>
      <c r="AJ3" s="569"/>
      <c r="CR3" s="470"/>
      <c r="CS3" s="566" t="s">
        <v>703</v>
      </c>
      <c r="CT3" s="488" t="s">
        <v>702</v>
      </c>
      <c r="CU3" s="488" t="s">
        <v>701</v>
      </c>
      <c r="CV3" s="567" t="s">
        <v>78</v>
      </c>
      <c r="CW3" s="488" t="s">
        <v>702</v>
      </c>
      <c r="CX3" s="488" t="s">
        <v>701</v>
      </c>
      <c r="CY3" s="567" t="s">
        <v>78</v>
      </c>
      <c r="CZ3" s="488" t="s">
        <v>702</v>
      </c>
      <c r="DA3" s="488" t="s">
        <v>701</v>
      </c>
      <c r="DB3" s="567" t="s">
        <v>78</v>
      </c>
      <c r="DC3" s="488" t="s">
        <v>702</v>
      </c>
      <c r="DD3" s="488" t="s">
        <v>701</v>
      </c>
      <c r="DE3" s="567" t="s">
        <v>78</v>
      </c>
      <c r="DF3" s="488" t="s">
        <v>702</v>
      </c>
      <c r="DG3" s="488" t="s">
        <v>701</v>
      </c>
      <c r="DH3" s="567" t="s">
        <v>78</v>
      </c>
      <c r="DI3" s="568"/>
      <c r="DJ3" s="488" t="s">
        <v>702</v>
      </c>
      <c r="DK3" s="488" t="s">
        <v>701</v>
      </c>
      <c r="DL3" s="567" t="s">
        <v>78</v>
      </c>
      <c r="EV3" s="566" t="s">
        <v>703</v>
      </c>
    </row>
    <row r="4" spans="1:153" s="471" customFormat="1" x14ac:dyDescent="0.2">
      <c r="A4" s="868"/>
      <c r="B4" s="866"/>
      <c r="C4" s="866"/>
      <c r="D4" s="865"/>
      <c r="E4" s="865"/>
      <c r="F4" s="865"/>
      <c r="G4" s="866"/>
      <c r="H4" s="866"/>
      <c r="I4" s="865"/>
      <c r="J4" s="866"/>
      <c r="K4" s="867"/>
      <c r="L4" s="867"/>
      <c r="M4" s="867"/>
      <c r="N4" s="868"/>
      <c r="O4" s="868"/>
      <c r="P4" s="866"/>
      <c r="Q4" s="866"/>
      <c r="R4" s="866"/>
      <c r="S4" s="595"/>
      <c r="T4" s="863"/>
      <c r="U4" s="863"/>
      <c r="V4" s="853" t="s">
        <v>311</v>
      </c>
      <c r="W4" s="855" t="s">
        <v>312</v>
      </c>
      <c r="X4" s="853" t="s">
        <v>310</v>
      </c>
      <c r="Y4" s="847" t="s">
        <v>87</v>
      </c>
      <c r="Z4" s="848"/>
      <c r="AA4" s="851" t="s">
        <v>85</v>
      </c>
      <c r="AB4" s="853" t="s">
        <v>313</v>
      </c>
      <c r="AC4" s="853" t="s">
        <v>690</v>
      </c>
      <c r="AD4" s="855" t="s">
        <v>1565</v>
      </c>
      <c r="AE4" s="859" t="s">
        <v>1615</v>
      </c>
      <c r="AF4" s="857"/>
      <c r="AG4" s="835"/>
      <c r="AH4" s="643"/>
      <c r="AI4" s="838" t="s">
        <v>1558</v>
      </c>
      <c r="AJ4" s="569"/>
      <c r="CQ4" s="471">
        <v>2018</v>
      </c>
      <c r="CR4" s="470">
        <v>2016</v>
      </c>
      <c r="CS4" s="566"/>
      <c r="CT4" s="576"/>
      <c r="CU4" s="576"/>
      <c r="CV4" s="575"/>
      <c r="CW4" s="576"/>
      <c r="CX4" s="576"/>
      <c r="CY4" s="575"/>
      <c r="CZ4" s="576"/>
      <c r="DA4" s="576"/>
      <c r="DB4" s="575"/>
      <c r="DC4" s="576"/>
      <c r="DD4" s="576"/>
      <c r="DE4" s="575"/>
      <c r="DF4" s="576"/>
      <c r="DG4" s="576"/>
      <c r="DH4" s="575"/>
      <c r="DI4" s="536"/>
      <c r="DJ4" s="488"/>
      <c r="DK4" s="488"/>
      <c r="DL4" s="575"/>
      <c r="DQ4" s="471" t="s">
        <v>978</v>
      </c>
      <c r="DR4" s="471" t="s">
        <v>948</v>
      </c>
      <c r="DS4" s="471" t="s">
        <v>949</v>
      </c>
      <c r="DT4" s="471" t="s">
        <v>950</v>
      </c>
      <c r="EV4" s="566">
        <v>2016</v>
      </c>
      <c r="EW4" s="471">
        <v>2016</v>
      </c>
    </row>
    <row r="5" spans="1:153" s="471" customFormat="1" x14ac:dyDescent="0.2">
      <c r="A5" s="571"/>
      <c r="B5" s="570"/>
      <c r="C5" s="570"/>
      <c r="D5" s="574"/>
      <c r="E5" s="574"/>
      <c r="F5" s="574"/>
      <c r="G5" s="570"/>
      <c r="H5" s="570"/>
      <c r="I5" s="574"/>
      <c r="J5" s="570"/>
      <c r="K5" s="573"/>
      <c r="L5" s="573"/>
      <c r="M5" s="573"/>
      <c r="N5" s="572"/>
      <c r="O5" s="571"/>
      <c r="P5" s="570"/>
      <c r="Q5" s="570"/>
      <c r="R5" s="570"/>
      <c r="S5" s="596"/>
      <c r="T5" s="864"/>
      <c r="U5" s="864"/>
      <c r="V5" s="854"/>
      <c r="W5" s="856"/>
      <c r="X5" s="854"/>
      <c r="Y5" s="849"/>
      <c r="Z5" s="850"/>
      <c r="AA5" s="852"/>
      <c r="AB5" s="854"/>
      <c r="AC5" s="854"/>
      <c r="AD5" s="856"/>
      <c r="AE5" s="860"/>
      <c r="AF5" s="858"/>
      <c r="AG5" s="836"/>
      <c r="AH5" s="644"/>
      <c r="AI5" s="839"/>
      <c r="AJ5" s="569"/>
      <c r="CR5" s="470"/>
      <c r="CS5" s="566"/>
      <c r="CT5" s="488"/>
      <c r="CU5" s="488"/>
      <c r="CV5" s="567"/>
      <c r="CW5" s="488"/>
      <c r="CX5" s="488"/>
      <c r="CY5" s="567"/>
      <c r="CZ5" s="488"/>
      <c r="DA5" s="488"/>
      <c r="DB5" s="567"/>
      <c r="DC5" s="488"/>
      <c r="DD5" s="488"/>
      <c r="DE5" s="567"/>
      <c r="DF5" s="488"/>
      <c r="DG5" s="488"/>
      <c r="DH5" s="567"/>
      <c r="DI5" s="568"/>
      <c r="DJ5" s="488"/>
      <c r="DK5" s="488"/>
      <c r="DL5" s="567"/>
      <c r="EV5" s="566"/>
    </row>
    <row r="6" spans="1:153" s="491" customFormat="1" ht="27" hidden="1" x14ac:dyDescent="0.25">
      <c r="A6" s="510">
        <v>1</v>
      </c>
      <c r="B6" s="510"/>
      <c r="C6" s="510">
        <f t="shared" ref="C6:C36" si="0">IF(AB6&gt;=10,1,"")</f>
        <v>1</v>
      </c>
      <c r="D6" s="509">
        <v>1</v>
      </c>
      <c r="E6" s="509"/>
      <c r="F6" s="538"/>
      <c r="G6" s="539"/>
      <c r="H6" s="539">
        <v>1</v>
      </c>
      <c r="I6" s="538"/>
      <c r="J6" s="539"/>
      <c r="K6" s="538"/>
      <c r="L6" s="538"/>
      <c r="M6" s="538"/>
      <c r="N6" s="489"/>
      <c r="O6" s="489"/>
      <c r="P6" s="476" t="s">
        <v>357</v>
      </c>
      <c r="Q6" s="472" t="s">
        <v>433</v>
      </c>
      <c r="R6" s="472" t="s">
        <v>1514</v>
      </c>
      <c r="S6" s="597"/>
      <c r="T6" s="536" t="s">
        <v>92</v>
      </c>
      <c r="U6" s="502">
        <v>1956</v>
      </c>
      <c r="V6" s="507" t="s">
        <v>194</v>
      </c>
      <c r="W6" s="502">
        <v>1982</v>
      </c>
      <c r="X6" s="504"/>
      <c r="Y6" s="470"/>
      <c r="Z6" s="505"/>
      <c r="AA6" s="535" t="s">
        <v>332</v>
      </c>
      <c r="AB6" s="532">
        <f t="shared" ref="AB6:AB36" si="1">IF(Z6="",YEAR($AC$1)-$W6,YEAR($AC$1)-$Y6)</f>
        <v>42</v>
      </c>
      <c r="AC6" s="518" t="s">
        <v>1292</v>
      </c>
      <c r="AD6" s="517">
        <v>1985</v>
      </c>
      <c r="AE6" s="607"/>
      <c r="AF6" s="604" t="s">
        <v>1286</v>
      </c>
      <c r="AG6" s="837"/>
      <c r="AH6" s="501"/>
      <c r="AI6" s="500" t="s">
        <v>399</v>
      </c>
      <c r="AJ6" s="492"/>
      <c r="CM6" s="533" t="e">
        <f t="shared" ref="CM6:CM17" si="2">IF(CQ6=CR6,"","anders")</f>
        <v>#N/A</v>
      </c>
      <c r="CN6" s="491" t="str">
        <f t="shared" ref="CN6:CN36" si="3">+T6</f>
        <v>Chiaverio Flavio</v>
      </c>
      <c r="CP6" s="491">
        <f t="shared" ref="CP6:CP17" si="4">+AB6</f>
        <v>42</v>
      </c>
      <c r="CQ6" s="491" t="str">
        <f t="shared" ref="CQ6:CQ17" si="5">+AF6</f>
        <v>B/A 5)</v>
      </c>
      <c r="CR6" s="445" t="e">
        <f t="shared" ref="CR6:CR17" si="6">VLOOKUP(CS6,Kategorie,2,0)</f>
        <v>#N/A</v>
      </c>
      <c r="CS6" s="519">
        <v>5558</v>
      </c>
      <c r="CT6" s="514">
        <v>753</v>
      </c>
      <c r="CU6" s="512">
        <f t="shared" ref="CU6:CU11" si="7">VLOOKUP($CT6,Funktionsbezeichnungen,3,0)</f>
        <v>12</v>
      </c>
      <c r="CV6" s="511" t="str">
        <f t="shared" ref="CV6:CV11" si="8">VLOOKUP($CT6,Funktionsbezeichnungen,2,0)</f>
        <v>Vorgesetzter  12</v>
      </c>
      <c r="CW6" s="514">
        <v>753</v>
      </c>
      <c r="CX6" s="512">
        <f t="shared" ref="CX6:CX11" si="9">VLOOKUP($CW6,Funktionsbezeichnungen,3,0)</f>
        <v>12</v>
      </c>
      <c r="CY6" s="511" t="str">
        <f t="shared" ref="CY6:CY11" si="10">VLOOKUP($CW6,Funktionsbezeichnungen,2,0)</f>
        <v>Vorgesetzter  12</v>
      </c>
      <c r="CZ6" s="514">
        <v>753</v>
      </c>
      <c r="DA6" s="512">
        <f t="shared" ref="DA6:DA11" si="11">VLOOKUP($CZ6,Funktionsbezeichnungen,3,0)</f>
        <v>12</v>
      </c>
      <c r="DB6" s="511" t="str">
        <f t="shared" ref="DB6:DB11" si="12">VLOOKUP($CZ6,Funktionsbezeichnungen,2,0)</f>
        <v>Vorgesetzter  12</v>
      </c>
      <c r="DC6" s="514">
        <v>753</v>
      </c>
      <c r="DD6" s="512">
        <f t="shared" ref="DD6:DD11" si="13">VLOOKUP($DC6,Funktionsbezeichnungen,3,0)</f>
        <v>12</v>
      </c>
      <c r="DE6" s="511" t="str">
        <f t="shared" ref="DE6:DE11" si="14">VLOOKUP($DC6,Funktionsbezeichnungen,2,0)</f>
        <v>Vorgesetzter  12</v>
      </c>
      <c r="DF6" s="552">
        <v>753</v>
      </c>
      <c r="DG6" s="512">
        <f t="shared" ref="DG6:DG12" si="15">VLOOKUP($DF6,Funktionsbezeichnungen,3,0)</f>
        <v>12</v>
      </c>
      <c r="DH6" s="511" t="str">
        <f t="shared" ref="DH6:DH12" si="16">VLOOKUP($DF6,Funktionsbezeichnungen,2,0)</f>
        <v>Vorgesetzter  12</v>
      </c>
      <c r="DI6" s="513"/>
      <c r="DJ6" s="552">
        <v>753</v>
      </c>
      <c r="DK6" s="512">
        <f t="shared" ref="DK6:DK12" si="17">VLOOKUP($DJ6,Funktionsbezeichnungen,3,0)</f>
        <v>12</v>
      </c>
      <c r="DL6" s="511" t="str">
        <f t="shared" ref="DL6:DL12" si="18">VLOOKUP($DJ6,Funktionsbezeichnungen,2,0)</f>
        <v>Vorgesetzter  12</v>
      </c>
      <c r="DQ6" s="491">
        <f t="shared" ref="DQ6:DQ17" si="19">+CS6</f>
        <v>5558</v>
      </c>
      <c r="DR6" s="494">
        <v>1</v>
      </c>
      <c r="DS6" s="491">
        <v>2</v>
      </c>
      <c r="DT6" s="491" t="s">
        <v>951</v>
      </c>
      <c r="EV6" s="519">
        <v>2139</v>
      </c>
      <c r="EW6" s="491" t="s">
        <v>89</v>
      </c>
    </row>
    <row r="7" spans="1:153" s="491" customFormat="1" ht="27" x14ac:dyDescent="0.25">
      <c r="A7" s="510">
        <v>1</v>
      </c>
      <c r="B7" s="510"/>
      <c r="C7" s="510">
        <f t="shared" si="0"/>
        <v>1</v>
      </c>
      <c r="D7" s="509">
        <v>1</v>
      </c>
      <c r="E7" s="509"/>
      <c r="F7" s="538"/>
      <c r="G7" s="539"/>
      <c r="H7" s="539">
        <v>1</v>
      </c>
      <c r="I7" s="538"/>
      <c r="J7" s="539"/>
      <c r="K7" s="538"/>
      <c r="L7" s="538"/>
      <c r="M7" s="538"/>
      <c r="N7" s="489"/>
      <c r="O7" s="489"/>
      <c r="P7" s="476" t="s">
        <v>361</v>
      </c>
      <c r="Q7" s="472" t="s">
        <v>436</v>
      </c>
      <c r="R7" s="472" t="s">
        <v>1514</v>
      </c>
      <c r="S7" s="597" t="s">
        <v>1616</v>
      </c>
      <c r="T7" s="536" t="s">
        <v>101</v>
      </c>
      <c r="U7" s="502">
        <v>1961</v>
      </c>
      <c r="V7" s="507" t="s">
        <v>197</v>
      </c>
      <c r="W7" s="502">
        <v>1988</v>
      </c>
      <c r="X7" s="504"/>
      <c r="Y7" s="470"/>
      <c r="Z7" s="505"/>
      <c r="AA7" s="535" t="s">
        <v>102</v>
      </c>
      <c r="AB7" s="532">
        <f>IF(Z7="",YEAR($AC$1)-$W7,YEAR($AC$1)-$Y7)</f>
        <v>36</v>
      </c>
      <c r="AC7" s="518" t="s">
        <v>1294</v>
      </c>
      <c r="AD7" s="517">
        <v>1989</v>
      </c>
      <c r="AE7" s="615" t="s">
        <v>1624</v>
      </c>
      <c r="AF7" s="616" t="s">
        <v>89</v>
      </c>
      <c r="AG7" s="640"/>
      <c r="AH7" s="640"/>
      <c r="AI7" s="500" t="s">
        <v>401</v>
      </c>
      <c r="AJ7" s="492"/>
      <c r="CM7" s="533" t="str">
        <f t="shared" si="2"/>
        <v>anders</v>
      </c>
      <c r="CN7" s="491" t="str">
        <f t="shared" si="3"/>
        <v>Zenners Guy</v>
      </c>
      <c r="CP7" s="491">
        <f t="shared" si="4"/>
        <v>36</v>
      </c>
      <c r="CQ7" s="491" t="str">
        <f t="shared" si="5"/>
        <v>A</v>
      </c>
      <c r="CR7" s="445" t="str">
        <f t="shared" si="6"/>
        <v xml:space="preserve"> A</v>
      </c>
      <c r="CS7" s="519">
        <v>4182</v>
      </c>
      <c r="CT7" s="514">
        <v>753</v>
      </c>
      <c r="CU7" s="512">
        <f t="shared" si="7"/>
        <v>12</v>
      </c>
      <c r="CV7" s="511" t="str">
        <f t="shared" si="8"/>
        <v>Vorgesetzter  12</v>
      </c>
      <c r="CW7" s="514">
        <v>753</v>
      </c>
      <c r="CX7" s="512">
        <f t="shared" si="9"/>
        <v>12</v>
      </c>
      <c r="CY7" s="511" t="str">
        <f t="shared" si="10"/>
        <v>Vorgesetzter  12</v>
      </c>
      <c r="CZ7" s="514">
        <v>753</v>
      </c>
      <c r="DA7" s="512">
        <f t="shared" si="11"/>
        <v>12</v>
      </c>
      <c r="DB7" s="511" t="str">
        <f t="shared" si="12"/>
        <v>Vorgesetzter  12</v>
      </c>
      <c r="DC7" s="514">
        <v>753</v>
      </c>
      <c r="DD7" s="512">
        <f t="shared" si="13"/>
        <v>12</v>
      </c>
      <c r="DE7" s="511" t="str">
        <f t="shared" si="14"/>
        <v>Vorgesetzter  12</v>
      </c>
      <c r="DF7" s="552">
        <v>753</v>
      </c>
      <c r="DG7" s="512">
        <f t="shared" si="15"/>
        <v>12</v>
      </c>
      <c r="DH7" s="511" t="str">
        <f t="shared" si="16"/>
        <v>Vorgesetzter  12</v>
      </c>
      <c r="DI7" s="513"/>
      <c r="DJ7" s="552">
        <v>753</v>
      </c>
      <c r="DK7" s="512">
        <f t="shared" si="17"/>
        <v>12</v>
      </c>
      <c r="DL7" s="511" t="str">
        <f t="shared" si="18"/>
        <v>Vorgesetzter  12</v>
      </c>
      <c r="DQ7" s="491">
        <f t="shared" si="19"/>
        <v>4182</v>
      </c>
      <c r="DR7" s="494">
        <v>1</v>
      </c>
      <c r="DS7" s="491">
        <v>2</v>
      </c>
      <c r="DT7" s="491" t="s">
        <v>951</v>
      </c>
      <c r="EV7" s="519">
        <v>4155</v>
      </c>
      <c r="EW7" s="491" t="s">
        <v>89</v>
      </c>
    </row>
    <row r="8" spans="1:153" s="491" customFormat="1" ht="40.5" hidden="1" x14ac:dyDescent="0.25">
      <c r="A8" s="510"/>
      <c r="B8" s="510"/>
      <c r="C8" s="510">
        <f t="shared" si="0"/>
        <v>1</v>
      </c>
      <c r="D8" s="509">
        <v>1</v>
      </c>
      <c r="E8" s="509"/>
      <c r="F8" s="538"/>
      <c r="G8" s="539"/>
      <c r="H8" s="539">
        <v>1</v>
      </c>
      <c r="I8" s="538"/>
      <c r="J8" s="539"/>
      <c r="K8" s="538"/>
      <c r="L8" s="538"/>
      <c r="M8" s="538"/>
      <c r="N8" s="489"/>
      <c r="O8" s="489"/>
      <c r="P8" s="476" t="s">
        <v>1301</v>
      </c>
      <c r="Q8" s="472" t="s">
        <v>443</v>
      </c>
      <c r="R8" s="472" t="s">
        <v>1514</v>
      </c>
      <c r="S8" s="597"/>
      <c r="T8" s="536" t="s">
        <v>253</v>
      </c>
      <c r="U8" s="502">
        <v>1967</v>
      </c>
      <c r="V8" s="507" t="s">
        <v>194</v>
      </c>
      <c r="W8" s="502">
        <v>1992</v>
      </c>
      <c r="X8" s="504" t="s">
        <v>314</v>
      </c>
      <c r="Y8" s="470">
        <v>1999</v>
      </c>
      <c r="Z8" s="505"/>
      <c r="AA8" s="535" t="s">
        <v>315</v>
      </c>
      <c r="AB8" s="532">
        <f t="shared" si="1"/>
        <v>32</v>
      </c>
      <c r="AC8" s="518" t="s">
        <v>1532</v>
      </c>
      <c r="AD8" s="517">
        <v>2003</v>
      </c>
      <c r="AE8" s="615" t="s">
        <v>1617</v>
      </c>
      <c r="AF8" s="616" t="s">
        <v>89</v>
      </c>
      <c r="AG8" s="501"/>
      <c r="AH8" s="501"/>
      <c r="AI8" s="500" t="s">
        <v>399</v>
      </c>
      <c r="AJ8" s="492"/>
      <c r="CM8" s="533" t="str">
        <f t="shared" si="2"/>
        <v/>
      </c>
      <c r="CN8" s="491" t="str">
        <f t="shared" si="3"/>
        <v>Suter Thomas</v>
      </c>
      <c r="CP8" s="491">
        <f t="shared" si="4"/>
        <v>32</v>
      </c>
      <c r="CQ8" s="491" t="str">
        <f t="shared" si="5"/>
        <v>A</v>
      </c>
      <c r="CR8" s="445" t="str">
        <f t="shared" si="6"/>
        <v>A</v>
      </c>
      <c r="CS8" s="519">
        <v>3201</v>
      </c>
      <c r="CT8" s="514">
        <v>753</v>
      </c>
      <c r="CU8" s="512">
        <f t="shared" si="7"/>
        <v>12</v>
      </c>
      <c r="CV8" s="511" t="str">
        <f t="shared" si="8"/>
        <v>Vorgesetzter  12</v>
      </c>
      <c r="CW8" s="514">
        <v>753</v>
      </c>
      <c r="CX8" s="512">
        <f t="shared" si="9"/>
        <v>12</v>
      </c>
      <c r="CY8" s="511" t="str">
        <f t="shared" si="10"/>
        <v>Vorgesetzter  12</v>
      </c>
      <c r="CZ8" s="514">
        <v>774</v>
      </c>
      <c r="DA8" s="512">
        <f t="shared" si="11"/>
        <v>10</v>
      </c>
      <c r="DB8" s="511" t="str">
        <f t="shared" si="12"/>
        <v>Senior Projektingenieur (Bau)</v>
      </c>
      <c r="DC8" s="514">
        <v>774</v>
      </c>
      <c r="DD8" s="512">
        <f t="shared" si="13"/>
        <v>10</v>
      </c>
      <c r="DE8" s="511" t="str">
        <f t="shared" si="14"/>
        <v>Senior Projektingenieur (Bau)</v>
      </c>
      <c r="DF8" s="514">
        <v>774</v>
      </c>
      <c r="DG8" s="512">
        <f t="shared" si="15"/>
        <v>10</v>
      </c>
      <c r="DH8" s="511" t="str">
        <f t="shared" si="16"/>
        <v>Senior Projektingenieur (Bau)</v>
      </c>
      <c r="DI8" s="513"/>
      <c r="DJ8" s="512">
        <v>773</v>
      </c>
      <c r="DK8" s="512">
        <f t="shared" si="17"/>
        <v>9</v>
      </c>
      <c r="DL8" s="511" t="str">
        <f t="shared" si="18"/>
        <v>Projektingenieur 9 (Bau)</v>
      </c>
      <c r="DQ8" s="491">
        <f t="shared" si="19"/>
        <v>3201</v>
      </c>
      <c r="DR8" s="494">
        <v>1</v>
      </c>
      <c r="DS8" s="491">
        <v>2</v>
      </c>
      <c r="DT8" s="491" t="s">
        <v>951</v>
      </c>
      <c r="EV8" s="519">
        <v>5574</v>
      </c>
      <c r="EW8" s="491" t="s">
        <v>89</v>
      </c>
    </row>
    <row r="9" spans="1:153" s="491" customFormat="1" ht="27" hidden="1" x14ac:dyDescent="0.25">
      <c r="A9" s="510">
        <v>1</v>
      </c>
      <c r="B9" s="510"/>
      <c r="C9" s="510">
        <f t="shared" si="0"/>
        <v>1</v>
      </c>
      <c r="D9" s="509">
        <v>1</v>
      </c>
      <c r="E9" s="509"/>
      <c r="F9" s="538"/>
      <c r="G9" s="539"/>
      <c r="H9" s="539">
        <v>1</v>
      </c>
      <c r="I9" s="538"/>
      <c r="J9" s="539"/>
      <c r="K9" s="538"/>
      <c r="L9" s="538"/>
      <c r="M9" s="538"/>
      <c r="N9" s="489"/>
      <c r="O9" s="489"/>
      <c r="P9" s="476" t="s">
        <v>1140</v>
      </c>
      <c r="Q9" s="476" t="s">
        <v>467</v>
      </c>
      <c r="R9" s="476" t="s">
        <v>1514</v>
      </c>
      <c r="S9" s="598"/>
      <c r="T9" s="536" t="s">
        <v>124</v>
      </c>
      <c r="U9" s="502">
        <v>1971</v>
      </c>
      <c r="V9" s="507" t="s">
        <v>197</v>
      </c>
      <c r="W9" s="502">
        <v>1997</v>
      </c>
      <c r="X9" s="504" t="s">
        <v>324</v>
      </c>
      <c r="Y9" s="470">
        <v>2007</v>
      </c>
      <c r="Z9" s="505"/>
      <c r="AA9" s="535" t="s">
        <v>317</v>
      </c>
      <c r="AB9" s="532">
        <f t="shared" si="1"/>
        <v>27</v>
      </c>
      <c r="AC9" s="518" t="s">
        <v>1298</v>
      </c>
      <c r="AD9" s="517">
        <v>1996</v>
      </c>
      <c r="AE9" s="607"/>
      <c r="AF9" s="604" t="s">
        <v>1286</v>
      </c>
      <c r="AG9" s="501"/>
      <c r="AH9" s="501"/>
      <c r="AI9" s="500" t="s">
        <v>399</v>
      </c>
      <c r="AJ9" s="492"/>
      <c r="CM9" s="533" t="str">
        <f t="shared" si="2"/>
        <v>anders</v>
      </c>
      <c r="CN9" s="491" t="str">
        <f t="shared" si="3"/>
        <v>Brunkhorst Marc</v>
      </c>
      <c r="CP9" s="491">
        <f t="shared" si="4"/>
        <v>27</v>
      </c>
      <c r="CQ9" s="491" t="str">
        <f t="shared" si="5"/>
        <v>B/A 5)</v>
      </c>
      <c r="CR9" s="445" t="str">
        <f t="shared" si="6"/>
        <v>B</v>
      </c>
      <c r="CS9" s="519">
        <v>7679</v>
      </c>
      <c r="CT9" s="514">
        <v>753</v>
      </c>
      <c r="CU9" s="512">
        <f t="shared" si="7"/>
        <v>12</v>
      </c>
      <c r="CV9" s="511" t="str">
        <f t="shared" si="8"/>
        <v>Vorgesetzter  12</v>
      </c>
      <c r="CW9" s="514">
        <v>774</v>
      </c>
      <c r="CX9" s="512">
        <f t="shared" si="9"/>
        <v>10</v>
      </c>
      <c r="CY9" s="511" t="str">
        <f t="shared" si="10"/>
        <v>Senior Projektingenieur (Bau)</v>
      </c>
      <c r="CZ9" s="514">
        <v>774</v>
      </c>
      <c r="DA9" s="512">
        <f t="shared" si="11"/>
        <v>10</v>
      </c>
      <c r="DB9" s="511" t="str">
        <f t="shared" si="12"/>
        <v>Senior Projektingenieur (Bau)</v>
      </c>
      <c r="DC9" s="514">
        <v>773</v>
      </c>
      <c r="DD9" s="512">
        <f t="shared" si="13"/>
        <v>9</v>
      </c>
      <c r="DE9" s="511" t="str">
        <f t="shared" si="14"/>
        <v>Projektingenieur 9 (Bau)</v>
      </c>
      <c r="DF9" s="514">
        <v>773</v>
      </c>
      <c r="DG9" s="512">
        <f t="shared" si="15"/>
        <v>9</v>
      </c>
      <c r="DH9" s="511" t="str">
        <f t="shared" si="16"/>
        <v>Projektingenieur 9 (Bau)</v>
      </c>
      <c r="DI9" s="513"/>
      <c r="DJ9" s="512">
        <v>772</v>
      </c>
      <c r="DK9" s="512">
        <f t="shared" si="17"/>
        <v>8</v>
      </c>
      <c r="DL9" s="511" t="str">
        <f t="shared" si="18"/>
        <v>Projektingenieur 8 (Bau)</v>
      </c>
      <c r="DQ9" s="491">
        <f t="shared" si="19"/>
        <v>7679</v>
      </c>
      <c r="DR9" s="494">
        <v>1</v>
      </c>
      <c r="DS9" s="491">
        <v>2</v>
      </c>
      <c r="DT9" s="491" t="s">
        <v>951</v>
      </c>
      <c r="EV9" s="519">
        <v>4182</v>
      </c>
      <c r="EW9" s="491" t="s">
        <v>1035</v>
      </c>
    </row>
    <row r="10" spans="1:153" s="491" customFormat="1" ht="27" hidden="1" x14ac:dyDescent="0.25">
      <c r="A10" s="510"/>
      <c r="B10" s="510"/>
      <c r="C10" s="510">
        <f t="shared" si="0"/>
        <v>1</v>
      </c>
      <c r="D10" s="509">
        <v>1</v>
      </c>
      <c r="E10" s="509"/>
      <c r="F10" s="538"/>
      <c r="G10" s="539"/>
      <c r="H10" s="539">
        <v>1</v>
      </c>
      <c r="I10" s="538"/>
      <c r="J10" s="539"/>
      <c r="K10" s="538"/>
      <c r="L10" s="538"/>
      <c r="M10" s="538"/>
      <c r="N10" s="489"/>
      <c r="O10" s="489"/>
      <c r="P10" s="476" t="s">
        <v>358</v>
      </c>
      <c r="Q10" s="472" t="s">
        <v>463</v>
      </c>
      <c r="R10" s="472" t="s">
        <v>1514</v>
      </c>
      <c r="S10" s="597"/>
      <c r="T10" s="536" t="s">
        <v>190</v>
      </c>
      <c r="U10" s="502">
        <v>1972</v>
      </c>
      <c r="V10" s="507" t="s">
        <v>194</v>
      </c>
      <c r="W10" s="502">
        <v>1997</v>
      </c>
      <c r="X10" s="504"/>
      <c r="Y10" s="470"/>
      <c r="Z10" s="505"/>
      <c r="AA10" s="535" t="s">
        <v>1021</v>
      </c>
      <c r="AB10" s="532">
        <f t="shared" si="1"/>
        <v>27</v>
      </c>
      <c r="AC10" s="518" t="s">
        <v>1299</v>
      </c>
      <c r="AD10" s="517">
        <v>2000</v>
      </c>
      <c r="AE10" s="607"/>
      <c r="AF10" s="604" t="s">
        <v>1286</v>
      </c>
      <c r="AG10" s="501"/>
      <c r="AH10" s="501"/>
      <c r="AI10" s="500" t="s">
        <v>399</v>
      </c>
      <c r="AJ10" s="492"/>
      <c r="CM10" s="533" t="str">
        <f t="shared" si="2"/>
        <v>anders</v>
      </c>
      <c r="CN10" s="491" t="str">
        <f t="shared" si="3"/>
        <v>Stoffel Patric</v>
      </c>
      <c r="CP10" s="491">
        <f t="shared" si="4"/>
        <v>27</v>
      </c>
      <c r="CQ10" s="491" t="str">
        <f t="shared" si="5"/>
        <v>B/A 5)</v>
      </c>
      <c r="CR10" s="445" t="str">
        <f t="shared" si="6"/>
        <v>B</v>
      </c>
      <c r="CS10" s="519">
        <v>4258</v>
      </c>
      <c r="CT10" s="514">
        <v>753</v>
      </c>
      <c r="CU10" s="512">
        <f t="shared" si="7"/>
        <v>12</v>
      </c>
      <c r="CV10" s="511" t="str">
        <f t="shared" si="8"/>
        <v>Vorgesetzter  12</v>
      </c>
      <c r="CW10" s="514">
        <v>774</v>
      </c>
      <c r="CX10" s="512">
        <f t="shared" si="9"/>
        <v>10</v>
      </c>
      <c r="CY10" s="511" t="str">
        <f t="shared" si="10"/>
        <v>Senior Projektingenieur (Bau)</v>
      </c>
      <c r="CZ10" s="514">
        <v>773</v>
      </c>
      <c r="DA10" s="512">
        <f t="shared" si="11"/>
        <v>9</v>
      </c>
      <c r="DB10" s="511" t="str">
        <f t="shared" si="12"/>
        <v>Projektingenieur 9 (Bau)</v>
      </c>
      <c r="DC10" s="514">
        <v>773</v>
      </c>
      <c r="DD10" s="512">
        <f t="shared" si="13"/>
        <v>9</v>
      </c>
      <c r="DE10" s="511" t="str">
        <f t="shared" si="14"/>
        <v>Projektingenieur 9 (Bau)</v>
      </c>
      <c r="DF10" s="514">
        <v>773</v>
      </c>
      <c r="DG10" s="512">
        <f t="shared" si="15"/>
        <v>9</v>
      </c>
      <c r="DH10" s="511" t="str">
        <f t="shared" si="16"/>
        <v>Projektingenieur 9 (Bau)</v>
      </c>
      <c r="DI10" s="513"/>
      <c r="DJ10" s="512">
        <v>772</v>
      </c>
      <c r="DK10" s="512">
        <f t="shared" si="17"/>
        <v>8</v>
      </c>
      <c r="DL10" s="511" t="str">
        <f t="shared" si="18"/>
        <v>Projektingenieur 8 (Bau)</v>
      </c>
      <c r="DQ10" s="491">
        <f t="shared" si="19"/>
        <v>4258</v>
      </c>
      <c r="DR10" s="494">
        <v>1</v>
      </c>
      <c r="DS10" s="491">
        <v>2</v>
      </c>
      <c r="DT10" s="491" t="s">
        <v>951</v>
      </c>
      <c r="EV10" s="519">
        <v>3201</v>
      </c>
      <c r="EW10" s="491" t="s">
        <v>89</v>
      </c>
    </row>
    <row r="11" spans="1:153" s="491" customFormat="1" ht="27" hidden="1" x14ac:dyDescent="0.25">
      <c r="A11" s="510">
        <v>1</v>
      </c>
      <c r="B11" s="510"/>
      <c r="C11" s="510">
        <f t="shared" si="0"/>
        <v>1</v>
      </c>
      <c r="D11" s="509">
        <v>1</v>
      </c>
      <c r="E11" s="509"/>
      <c r="F11" s="538"/>
      <c r="G11" s="539"/>
      <c r="H11" s="539">
        <v>1</v>
      </c>
      <c r="I11" s="538"/>
      <c r="J11" s="539"/>
      <c r="K11" s="538"/>
      <c r="L11" s="538"/>
      <c r="M11" s="538"/>
      <c r="N11" s="489"/>
      <c r="O11" s="489"/>
      <c r="P11" s="476" t="s">
        <v>358</v>
      </c>
      <c r="Q11" s="472" t="s">
        <v>435</v>
      </c>
      <c r="R11" s="472" t="s">
        <v>1514</v>
      </c>
      <c r="S11" s="597"/>
      <c r="T11" s="536" t="s">
        <v>94</v>
      </c>
      <c r="U11" s="502">
        <v>1962</v>
      </c>
      <c r="V11" s="507" t="s">
        <v>194</v>
      </c>
      <c r="W11" s="502">
        <v>1987</v>
      </c>
      <c r="X11" s="504" t="s">
        <v>314</v>
      </c>
      <c r="Y11" s="470">
        <v>2000</v>
      </c>
      <c r="Z11" s="505"/>
      <c r="AA11" s="535" t="s">
        <v>333</v>
      </c>
      <c r="AB11" s="532">
        <f t="shared" si="1"/>
        <v>37</v>
      </c>
      <c r="AC11" s="518" t="s">
        <v>1311</v>
      </c>
      <c r="AD11" s="517">
        <v>1988</v>
      </c>
      <c r="AE11" s="607"/>
      <c r="AF11" s="604" t="s">
        <v>1287</v>
      </c>
      <c r="AG11" s="501"/>
      <c r="AH11" s="501"/>
      <c r="AI11" s="536" t="s">
        <v>1304</v>
      </c>
      <c r="AJ11" s="492"/>
      <c r="CM11" s="533" t="str">
        <f t="shared" si="2"/>
        <v>anders</v>
      </c>
      <c r="CN11" s="491" t="str">
        <f t="shared" si="3"/>
        <v>Rentsch Lucas</v>
      </c>
      <c r="CP11" s="491">
        <f t="shared" si="4"/>
        <v>37</v>
      </c>
      <c r="CQ11" s="491" t="str">
        <f t="shared" si="5"/>
        <v xml:space="preserve">B/A </v>
      </c>
      <c r="CR11" s="445" t="str">
        <f t="shared" si="6"/>
        <v>A</v>
      </c>
      <c r="CS11" s="519">
        <v>5574</v>
      </c>
      <c r="CT11" s="514">
        <v>774</v>
      </c>
      <c r="CU11" s="512">
        <f t="shared" si="7"/>
        <v>10</v>
      </c>
      <c r="CV11" s="511" t="str">
        <f t="shared" si="8"/>
        <v>Senior Projektingenieur (Bau)</v>
      </c>
      <c r="CW11" s="514">
        <v>753</v>
      </c>
      <c r="CX11" s="512">
        <f t="shared" si="9"/>
        <v>12</v>
      </c>
      <c r="CY11" s="511" t="str">
        <f t="shared" si="10"/>
        <v>Vorgesetzter  12</v>
      </c>
      <c r="CZ11" s="514">
        <v>753</v>
      </c>
      <c r="DA11" s="512">
        <f t="shared" si="11"/>
        <v>12</v>
      </c>
      <c r="DB11" s="511" t="str">
        <f t="shared" si="12"/>
        <v>Vorgesetzter  12</v>
      </c>
      <c r="DC11" s="514">
        <v>753</v>
      </c>
      <c r="DD11" s="512">
        <f t="shared" si="13"/>
        <v>12</v>
      </c>
      <c r="DE11" s="511" t="str">
        <f t="shared" si="14"/>
        <v>Vorgesetzter  12</v>
      </c>
      <c r="DF11" s="552">
        <v>753</v>
      </c>
      <c r="DG11" s="512">
        <f t="shared" si="15"/>
        <v>12</v>
      </c>
      <c r="DH11" s="511" t="str">
        <f t="shared" si="16"/>
        <v>Vorgesetzter  12</v>
      </c>
      <c r="DI11" s="513"/>
      <c r="DJ11" s="552">
        <v>753</v>
      </c>
      <c r="DK11" s="512">
        <f t="shared" si="17"/>
        <v>12</v>
      </c>
      <c r="DL11" s="511" t="str">
        <f t="shared" si="18"/>
        <v>Vorgesetzter  12</v>
      </c>
      <c r="DQ11" s="491">
        <f t="shared" si="19"/>
        <v>5574</v>
      </c>
      <c r="DR11" s="494">
        <v>1</v>
      </c>
      <c r="DS11" s="491">
        <v>2</v>
      </c>
      <c r="DT11" s="491" t="s">
        <v>951</v>
      </c>
      <c r="EV11" s="519">
        <v>3136</v>
      </c>
      <c r="EW11" s="491" t="s">
        <v>1319</v>
      </c>
    </row>
    <row r="12" spans="1:153" s="491" customFormat="1" ht="27" hidden="1" x14ac:dyDescent="0.25">
      <c r="A12" s="510"/>
      <c r="B12" s="510"/>
      <c r="C12" s="510">
        <f t="shared" si="0"/>
        <v>1</v>
      </c>
      <c r="D12" s="509"/>
      <c r="E12" s="509">
        <v>1</v>
      </c>
      <c r="F12" s="538"/>
      <c r="G12" s="539"/>
      <c r="H12" s="539">
        <v>1</v>
      </c>
      <c r="I12" s="538"/>
      <c r="J12" s="539"/>
      <c r="K12" s="538"/>
      <c r="L12" s="538"/>
      <c r="M12" s="538"/>
      <c r="N12" s="489">
        <v>1</v>
      </c>
      <c r="O12" s="489"/>
      <c r="P12" s="476" t="s">
        <v>358</v>
      </c>
      <c r="Q12" s="472" t="s">
        <v>438</v>
      </c>
      <c r="R12" s="472" t="s">
        <v>1514</v>
      </c>
      <c r="S12" s="597"/>
      <c r="T12" s="536" t="s">
        <v>98</v>
      </c>
      <c r="U12" s="502">
        <v>1948</v>
      </c>
      <c r="V12" s="507" t="s">
        <v>195</v>
      </c>
      <c r="W12" s="502">
        <v>1974</v>
      </c>
      <c r="X12" s="504"/>
      <c r="Y12" s="470"/>
      <c r="Z12" s="505"/>
      <c r="AA12" s="550" t="s">
        <v>668</v>
      </c>
      <c r="AB12" s="532">
        <f t="shared" si="1"/>
        <v>50</v>
      </c>
      <c r="AC12" s="518" t="s">
        <v>97</v>
      </c>
      <c r="AD12" s="517">
        <v>1968</v>
      </c>
      <c r="AE12" s="607"/>
      <c r="AF12" s="604" t="s">
        <v>95</v>
      </c>
      <c r="AG12" s="501"/>
      <c r="AH12" s="501"/>
      <c r="AI12" s="540" t="s">
        <v>1078</v>
      </c>
      <c r="AJ12" s="492"/>
      <c r="CM12" s="491" t="e">
        <f t="shared" si="2"/>
        <v>#N/A</v>
      </c>
      <c r="CN12" s="491" t="str">
        <f t="shared" si="3"/>
        <v>Hausammann Erich</v>
      </c>
      <c r="CP12" s="491">
        <f t="shared" si="4"/>
        <v>50</v>
      </c>
      <c r="CQ12" s="491" t="str">
        <f t="shared" si="5"/>
        <v>B</v>
      </c>
      <c r="CR12" s="445" t="e">
        <f t="shared" si="6"/>
        <v>#N/A</v>
      </c>
      <c r="CS12" s="519">
        <v>3148</v>
      </c>
      <c r="CT12" s="514" t="s">
        <v>711</v>
      </c>
      <c r="CU12" s="512"/>
      <c r="CV12" s="511"/>
      <c r="CW12" s="514" t="s">
        <v>711</v>
      </c>
      <c r="CX12" s="512"/>
      <c r="CY12" s="511"/>
      <c r="CZ12" s="514" t="s">
        <v>711</v>
      </c>
      <c r="DA12" s="512"/>
      <c r="DB12" s="511"/>
      <c r="DC12" s="514" t="s">
        <v>711</v>
      </c>
      <c r="DD12" s="512"/>
      <c r="DE12" s="511"/>
      <c r="DF12" s="514">
        <v>774</v>
      </c>
      <c r="DG12" s="512">
        <f t="shared" si="15"/>
        <v>10</v>
      </c>
      <c r="DH12" s="511" t="str">
        <f t="shared" si="16"/>
        <v>Senior Projektingenieur (Bau)</v>
      </c>
      <c r="DI12" s="513"/>
      <c r="DJ12" s="514">
        <v>773</v>
      </c>
      <c r="DK12" s="512">
        <f t="shared" si="17"/>
        <v>9</v>
      </c>
      <c r="DL12" s="511" t="str">
        <f t="shared" si="18"/>
        <v>Projektingenieur 9 (Bau)</v>
      </c>
      <c r="DQ12" s="491">
        <f t="shared" si="19"/>
        <v>3148</v>
      </c>
      <c r="DR12" s="494">
        <v>2</v>
      </c>
      <c r="DS12" s="491">
        <v>3</v>
      </c>
      <c r="DT12" s="493" t="s">
        <v>951</v>
      </c>
      <c r="EV12" s="519">
        <v>3205</v>
      </c>
      <c r="EW12" s="491" t="s">
        <v>95</v>
      </c>
    </row>
    <row r="13" spans="1:153" s="449" customFormat="1" hidden="1" x14ac:dyDescent="0.25">
      <c r="A13" s="510"/>
      <c r="B13" s="439"/>
      <c r="C13" s="510">
        <f t="shared" si="0"/>
        <v>1</v>
      </c>
      <c r="D13" s="565"/>
      <c r="E13" s="565"/>
      <c r="F13" s="538">
        <v>1</v>
      </c>
      <c r="G13" s="539">
        <v>1</v>
      </c>
      <c r="H13" s="544"/>
      <c r="I13" s="564"/>
      <c r="J13" s="544"/>
      <c r="K13" s="564"/>
      <c r="L13" s="564"/>
      <c r="M13" s="564"/>
      <c r="N13" s="563"/>
      <c r="O13" s="563"/>
      <c r="P13" s="544" t="s">
        <v>1140</v>
      </c>
      <c r="Q13" s="562" t="s">
        <v>1241</v>
      </c>
      <c r="R13" s="562" t="s">
        <v>1514</v>
      </c>
      <c r="S13" s="599"/>
      <c r="T13" s="508" t="s">
        <v>1242</v>
      </c>
      <c r="U13" s="502">
        <v>1951</v>
      </c>
      <c r="V13" s="504" t="s">
        <v>1252</v>
      </c>
      <c r="W13" s="502">
        <v>1993</v>
      </c>
      <c r="X13" s="504" t="s">
        <v>1251</v>
      </c>
      <c r="Y13" s="470">
        <v>1999</v>
      </c>
      <c r="Z13" s="505"/>
      <c r="AA13" s="550"/>
      <c r="AB13" s="532">
        <f t="shared" si="1"/>
        <v>31</v>
      </c>
      <c r="AC13" s="518"/>
      <c r="AD13" s="517">
        <v>2017</v>
      </c>
      <c r="AE13" s="607"/>
      <c r="AF13" s="604" t="s">
        <v>95</v>
      </c>
      <c r="AG13" s="501"/>
      <c r="AH13" s="501"/>
      <c r="AI13" s="561" t="s">
        <v>1078</v>
      </c>
      <c r="AJ13" s="492"/>
      <c r="CM13" s="533" t="e">
        <f t="shared" si="2"/>
        <v>#N/A</v>
      </c>
      <c r="CN13" s="560" t="str">
        <f t="shared" si="3"/>
        <v>Gmür Peter</v>
      </c>
      <c r="CP13" s="559">
        <f t="shared" si="4"/>
        <v>31</v>
      </c>
      <c r="CQ13" s="449" t="str">
        <f t="shared" si="5"/>
        <v>B</v>
      </c>
      <c r="CR13" s="445" t="e">
        <f t="shared" si="6"/>
        <v>#N/A</v>
      </c>
      <c r="CS13" s="558">
        <v>4323</v>
      </c>
      <c r="CT13" s="514">
        <v>544</v>
      </c>
      <c r="CU13" s="512">
        <f t="shared" ref="CU13:CU17" si="20">VLOOKUP($CT13,Funktionsbezeichnungen,3,0)</f>
        <v>9</v>
      </c>
      <c r="CV13" s="511" t="str">
        <f t="shared" ref="CV13:CV17" si="21">VLOOKUP($CT13,Funktionsbezeichnungen,2,0)</f>
        <v>Technischer Fachspezialist 9</v>
      </c>
      <c r="CW13" s="514" t="s">
        <v>711</v>
      </c>
      <c r="CX13" s="555"/>
      <c r="CY13" s="555"/>
      <c r="CZ13" s="556"/>
      <c r="DA13" s="555"/>
      <c r="DB13" s="555"/>
      <c r="DC13" s="556"/>
      <c r="DD13" s="555"/>
      <c r="DE13" s="555"/>
      <c r="DF13" s="556"/>
      <c r="DG13" s="555"/>
      <c r="DH13" s="555"/>
      <c r="DI13" s="557"/>
      <c r="DJ13" s="556"/>
      <c r="DK13" s="555"/>
      <c r="DL13" s="555"/>
      <c r="DQ13" s="449">
        <f t="shared" si="19"/>
        <v>4323</v>
      </c>
      <c r="DR13" s="554">
        <v>2</v>
      </c>
      <c r="DS13" s="449">
        <v>3</v>
      </c>
      <c r="DT13" s="553" t="s">
        <v>951</v>
      </c>
      <c r="EV13" s="519">
        <v>4254</v>
      </c>
      <c r="EW13" s="491" t="s">
        <v>95</v>
      </c>
    </row>
    <row r="14" spans="1:153" s="491" customFormat="1" hidden="1" x14ac:dyDescent="0.25">
      <c r="A14" s="510"/>
      <c r="B14" s="510"/>
      <c r="C14" s="510">
        <f t="shared" si="0"/>
        <v>1</v>
      </c>
      <c r="D14" s="509">
        <v>1</v>
      </c>
      <c r="E14" s="509"/>
      <c r="F14" s="538"/>
      <c r="G14" s="539"/>
      <c r="H14" s="539">
        <v>1</v>
      </c>
      <c r="I14" s="538"/>
      <c r="J14" s="539"/>
      <c r="K14" s="538"/>
      <c r="L14" s="538"/>
      <c r="M14" s="538"/>
      <c r="N14" s="489">
        <v>1</v>
      </c>
      <c r="O14" s="489"/>
      <c r="P14" s="476" t="s">
        <v>358</v>
      </c>
      <c r="Q14" s="472" t="s">
        <v>574</v>
      </c>
      <c r="R14" s="472" t="s">
        <v>1514</v>
      </c>
      <c r="S14" s="597"/>
      <c r="T14" s="536" t="s">
        <v>571</v>
      </c>
      <c r="U14" s="502">
        <v>1953</v>
      </c>
      <c r="V14" s="507" t="s">
        <v>1559</v>
      </c>
      <c r="W14" s="502">
        <v>1978</v>
      </c>
      <c r="X14" s="504"/>
      <c r="Y14" s="470"/>
      <c r="Z14" s="505"/>
      <c r="AA14" s="535" t="s">
        <v>573</v>
      </c>
      <c r="AB14" s="532">
        <f t="shared" si="1"/>
        <v>46</v>
      </c>
      <c r="AC14" s="518" t="s">
        <v>97</v>
      </c>
      <c r="AD14" s="517">
        <v>2009</v>
      </c>
      <c r="AE14" s="607"/>
      <c r="AF14" s="604" t="s">
        <v>95</v>
      </c>
      <c r="AG14" s="501"/>
      <c r="AH14" s="501"/>
      <c r="AI14" s="540" t="s">
        <v>1078</v>
      </c>
      <c r="AJ14" s="492"/>
      <c r="CM14" s="491" t="str">
        <f t="shared" si="2"/>
        <v/>
      </c>
      <c r="CN14" s="491" t="str">
        <f t="shared" si="3"/>
        <v>Bosshard Heinz</v>
      </c>
      <c r="CP14" s="491">
        <f t="shared" si="4"/>
        <v>46</v>
      </c>
      <c r="CQ14" s="491" t="str">
        <f t="shared" si="5"/>
        <v>B</v>
      </c>
      <c r="CR14" s="445" t="str">
        <f t="shared" si="6"/>
        <v>B</v>
      </c>
      <c r="CS14" s="519">
        <v>3205</v>
      </c>
      <c r="CT14" s="514">
        <v>773</v>
      </c>
      <c r="CU14" s="512">
        <f t="shared" si="20"/>
        <v>9</v>
      </c>
      <c r="CV14" s="511" t="str">
        <f t="shared" si="21"/>
        <v>Projektingenieur 9 (Bau)</v>
      </c>
      <c r="CW14" s="514">
        <v>773</v>
      </c>
      <c r="CX14" s="512">
        <f>VLOOKUP($CW14,Funktionsbezeichnungen,3,0)</f>
        <v>9</v>
      </c>
      <c r="CY14" s="511" t="str">
        <f>VLOOKUP($CW14,Funktionsbezeichnungen,2,0)</f>
        <v>Projektingenieur 9 (Bau)</v>
      </c>
      <c r="CZ14" s="514">
        <v>773</v>
      </c>
      <c r="DA14" s="512">
        <f>VLOOKUP($CZ14,Funktionsbezeichnungen,3,0)</f>
        <v>9</v>
      </c>
      <c r="DB14" s="511" t="str">
        <f>VLOOKUP($CZ14,Funktionsbezeichnungen,2,0)</f>
        <v>Projektingenieur 9 (Bau)</v>
      </c>
      <c r="DC14" s="514">
        <v>773</v>
      </c>
      <c r="DD14" s="512">
        <f>VLOOKUP($DC14,Funktionsbezeichnungen,3,0)</f>
        <v>9</v>
      </c>
      <c r="DE14" s="511" t="str">
        <f>VLOOKUP($DC14,Funktionsbezeichnungen,2,0)</f>
        <v>Projektingenieur 9 (Bau)</v>
      </c>
      <c r="DF14" s="514">
        <v>773</v>
      </c>
      <c r="DG14" s="512">
        <f>VLOOKUP($DF14,Funktionsbezeichnungen,3,0)</f>
        <v>9</v>
      </c>
      <c r="DH14" s="511" t="str">
        <f>VLOOKUP($DF14,Funktionsbezeichnungen,2,0)</f>
        <v>Projektingenieur 9 (Bau)</v>
      </c>
      <c r="DI14" s="513"/>
      <c r="DJ14" s="512">
        <v>772</v>
      </c>
      <c r="DK14" s="512">
        <f>VLOOKUP($DJ14,Funktionsbezeichnungen,3,0)</f>
        <v>8</v>
      </c>
      <c r="DL14" s="511" t="str">
        <f>VLOOKUP($DJ14,Funktionsbezeichnungen,2,0)</f>
        <v>Projektingenieur 8 (Bau)</v>
      </c>
      <c r="DQ14" s="491">
        <f t="shared" si="19"/>
        <v>3205</v>
      </c>
      <c r="DR14" s="494">
        <v>1</v>
      </c>
      <c r="DS14" s="491">
        <v>2</v>
      </c>
      <c r="DT14" s="491" t="s">
        <v>951</v>
      </c>
      <c r="EV14" s="519">
        <v>5557</v>
      </c>
      <c r="EW14" s="491" t="s">
        <v>95</v>
      </c>
    </row>
    <row r="15" spans="1:153" s="491" customFormat="1" hidden="1" x14ac:dyDescent="0.25">
      <c r="A15" s="510"/>
      <c r="B15" s="510"/>
      <c r="C15" s="510">
        <f t="shared" si="0"/>
        <v>1</v>
      </c>
      <c r="D15" s="509"/>
      <c r="E15" s="509">
        <v>1</v>
      </c>
      <c r="F15" s="538"/>
      <c r="G15" s="539"/>
      <c r="H15" s="539">
        <v>1</v>
      </c>
      <c r="I15" s="538"/>
      <c r="J15" s="539"/>
      <c r="K15" s="538"/>
      <c r="L15" s="538"/>
      <c r="M15" s="538"/>
      <c r="N15" s="489"/>
      <c r="O15" s="489"/>
      <c r="P15" s="476" t="s">
        <v>358</v>
      </c>
      <c r="Q15" s="472" t="s">
        <v>441</v>
      </c>
      <c r="R15" s="472" t="s">
        <v>1514</v>
      </c>
      <c r="S15" s="597"/>
      <c r="T15" s="536" t="s">
        <v>113</v>
      </c>
      <c r="U15" s="502">
        <v>1958</v>
      </c>
      <c r="V15" s="507" t="s">
        <v>195</v>
      </c>
      <c r="W15" s="502">
        <v>1981</v>
      </c>
      <c r="X15" s="504"/>
      <c r="Y15" s="470"/>
      <c r="Z15" s="505"/>
      <c r="AA15" s="535" t="s">
        <v>222</v>
      </c>
      <c r="AB15" s="532">
        <f t="shared" si="1"/>
        <v>43</v>
      </c>
      <c r="AC15" s="518" t="s">
        <v>1253</v>
      </c>
      <c r="AD15" s="517">
        <v>1985</v>
      </c>
      <c r="AE15" s="607"/>
      <c r="AF15" s="604" t="s">
        <v>95</v>
      </c>
      <c r="AG15" s="501"/>
      <c r="AH15" s="501"/>
      <c r="AI15" s="500" t="s">
        <v>402</v>
      </c>
      <c r="AJ15" s="492"/>
      <c r="CM15" s="491" t="str">
        <f t="shared" si="2"/>
        <v/>
      </c>
      <c r="CN15" s="491" t="str">
        <f t="shared" si="3"/>
        <v>Schär Robert</v>
      </c>
      <c r="CP15" s="491">
        <f t="shared" si="4"/>
        <v>43</v>
      </c>
      <c r="CQ15" s="491" t="str">
        <f t="shared" si="5"/>
        <v>B</v>
      </c>
      <c r="CR15" s="445" t="str">
        <f t="shared" si="6"/>
        <v>B</v>
      </c>
      <c r="CS15" s="519">
        <v>5557</v>
      </c>
      <c r="CT15" s="514">
        <v>773</v>
      </c>
      <c r="CU15" s="512">
        <f t="shared" si="20"/>
        <v>9</v>
      </c>
      <c r="CV15" s="511" t="str">
        <f t="shared" si="21"/>
        <v>Projektingenieur 9 (Bau)</v>
      </c>
      <c r="CW15" s="514">
        <v>773</v>
      </c>
      <c r="CX15" s="512">
        <f>VLOOKUP($CW15,Funktionsbezeichnungen,3,0)</f>
        <v>9</v>
      </c>
      <c r="CY15" s="511" t="str">
        <f>VLOOKUP($CW15,Funktionsbezeichnungen,2,0)</f>
        <v>Projektingenieur 9 (Bau)</v>
      </c>
      <c r="CZ15" s="514">
        <v>773</v>
      </c>
      <c r="DA15" s="512">
        <f>VLOOKUP($CZ15,Funktionsbezeichnungen,3,0)</f>
        <v>9</v>
      </c>
      <c r="DB15" s="511" t="str">
        <f>VLOOKUP($CZ15,Funktionsbezeichnungen,2,0)</f>
        <v>Projektingenieur 9 (Bau)</v>
      </c>
      <c r="DC15" s="514">
        <v>773</v>
      </c>
      <c r="DD15" s="512">
        <f>VLOOKUP($DC15,Funktionsbezeichnungen,3,0)</f>
        <v>9</v>
      </c>
      <c r="DE15" s="511" t="str">
        <f>VLOOKUP($DC15,Funktionsbezeichnungen,2,0)</f>
        <v>Projektingenieur 9 (Bau)</v>
      </c>
      <c r="DF15" s="514">
        <v>773</v>
      </c>
      <c r="DG15" s="512">
        <f>VLOOKUP($DF15,Funktionsbezeichnungen,3,0)</f>
        <v>9</v>
      </c>
      <c r="DH15" s="511" t="str">
        <f>VLOOKUP($DF15,Funktionsbezeichnungen,2,0)</f>
        <v>Projektingenieur 9 (Bau)</v>
      </c>
      <c r="DI15" s="513"/>
      <c r="DJ15" s="512">
        <v>773</v>
      </c>
      <c r="DK15" s="512">
        <f>VLOOKUP($DJ15,Funktionsbezeichnungen,3,0)</f>
        <v>9</v>
      </c>
      <c r="DL15" s="511" t="str">
        <f>VLOOKUP($DJ15,Funktionsbezeichnungen,2,0)</f>
        <v>Projektingenieur 9 (Bau)</v>
      </c>
      <c r="DQ15" s="491">
        <f t="shared" si="19"/>
        <v>5557</v>
      </c>
      <c r="DR15" s="494">
        <v>2</v>
      </c>
      <c r="DS15" s="491">
        <v>3</v>
      </c>
      <c r="DT15" s="491" t="s">
        <v>951</v>
      </c>
      <c r="EV15" s="519">
        <v>4209</v>
      </c>
      <c r="EW15" s="491" t="s">
        <v>95</v>
      </c>
    </row>
    <row r="16" spans="1:153" s="491" customFormat="1" hidden="1" x14ac:dyDescent="0.25">
      <c r="A16" s="510"/>
      <c r="B16" s="510"/>
      <c r="C16" s="510">
        <f t="shared" si="0"/>
        <v>1</v>
      </c>
      <c r="D16" s="509"/>
      <c r="E16" s="509">
        <v>1</v>
      </c>
      <c r="F16" s="538"/>
      <c r="G16" s="539"/>
      <c r="H16" s="539">
        <v>1</v>
      </c>
      <c r="I16" s="538"/>
      <c r="J16" s="539"/>
      <c r="K16" s="538"/>
      <c r="L16" s="538"/>
      <c r="M16" s="538"/>
      <c r="N16" s="489"/>
      <c r="O16" s="489"/>
      <c r="P16" s="476" t="s">
        <v>359</v>
      </c>
      <c r="Q16" s="472" t="s">
        <v>449</v>
      </c>
      <c r="R16" s="472" t="s">
        <v>1514</v>
      </c>
      <c r="S16" s="597"/>
      <c r="T16" s="536" t="s">
        <v>1568</v>
      </c>
      <c r="U16" s="502">
        <v>1957</v>
      </c>
      <c r="V16" s="507" t="s">
        <v>195</v>
      </c>
      <c r="W16" s="502">
        <v>1984</v>
      </c>
      <c r="X16" s="504"/>
      <c r="Y16" s="470"/>
      <c r="Z16" s="505"/>
      <c r="AA16" s="535" t="s">
        <v>90</v>
      </c>
      <c r="AB16" s="532">
        <f t="shared" si="1"/>
        <v>40</v>
      </c>
      <c r="AC16" s="518" t="s">
        <v>663</v>
      </c>
      <c r="AD16" s="517">
        <v>1994</v>
      </c>
      <c r="AE16" s="607"/>
      <c r="AF16" s="604" t="s">
        <v>95</v>
      </c>
      <c r="AG16" s="501"/>
      <c r="AH16" s="501"/>
      <c r="AI16" s="500" t="s">
        <v>1212</v>
      </c>
      <c r="AJ16" s="492"/>
      <c r="CM16" s="491" t="str">
        <f t="shared" si="2"/>
        <v/>
      </c>
      <c r="CN16" s="491" t="str">
        <f t="shared" si="3"/>
        <v>Spieler Daniel</v>
      </c>
      <c r="CP16" s="491">
        <f t="shared" si="4"/>
        <v>40</v>
      </c>
      <c r="CQ16" s="491" t="str">
        <f t="shared" si="5"/>
        <v>B</v>
      </c>
      <c r="CR16" s="445" t="str">
        <f t="shared" si="6"/>
        <v>B</v>
      </c>
      <c r="CS16" s="519">
        <v>4209</v>
      </c>
      <c r="CT16" s="514">
        <v>773</v>
      </c>
      <c r="CU16" s="512">
        <f t="shared" si="20"/>
        <v>9</v>
      </c>
      <c r="CV16" s="511" t="str">
        <f t="shared" si="21"/>
        <v>Projektingenieur 9 (Bau)</v>
      </c>
      <c r="CW16" s="514">
        <v>773</v>
      </c>
      <c r="CX16" s="512">
        <f>VLOOKUP($CW16,Funktionsbezeichnungen,3,0)</f>
        <v>9</v>
      </c>
      <c r="CY16" s="511" t="str">
        <f>VLOOKUP($CW16,Funktionsbezeichnungen,2,0)</f>
        <v>Projektingenieur 9 (Bau)</v>
      </c>
      <c r="CZ16" s="514">
        <v>773</v>
      </c>
      <c r="DA16" s="512">
        <f>VLOOKUP($CZ16,Funktionsbezeichnungen,3,0)</f>
        <v>9</v>
      </c>
      <c r="DB16" s="511" t="str">
        <f>VLOOKUP($CZ16,Funktionsbezeichnungen,2,0)</f>
        <v>Projektingenieur 9 (Bau)</v>
      </c>
      <c r="DC16" s="514">
        <v>773</v>
      </c>
      <c r="DD16" s="512">
        <f>VLOOKUP($DC16,Funktionsbezeichnungen,3,0)</f>
        <v>9</v>
      </c>
      <c r="DE16" s="511" t="str">
        <f>VLOOKUP($DC16,Funktionsbezeichnungen,2,0)</f>
        <v>Projektingenieur 9 (Bau)</v>
      </c>
      <c r="DF16" s="514">
        <v>773</v>
      </c>
      <c r="DG16" s="512">
        <f>VLOOKUP($DF16,Funktionsbezeichnungen,3,0)</f>
        <v>9</v>
      </c>
      <c r="DH16" s="511" t="str">
        <f>VLOOKUP($DF16,Funktionsbezeichnungen,2,0)</f>
        <v>Projektingenieur 9 (Bau)</v>
      </c>
      <c r="DI16" s="513"/>
      <c r="DJ16" s="512">
        <v>773</v>
      </c>
      <c r="DK16" s="512">
        <f>VLOOKUP($DJ16,Funktionsbezeichnungen,3,0)</f>
        <v>9</v>
      </c>
      <c r="DL16" s="511" t="str">
        <f>VLOOKUP($DJ16,Funktionsbezeichnungen,2,0)</f>
        <v>Projektingenieur 9 (Bau)</v>
      </c>
      <c r="DQ16" s="491">
        <f t="shared" si="19"/>
        <v>4209</v>
      </c>
      <c r="DR16" s="494">
        <v>2</v>
      </c>
      <c r="DS16" s="491">
        <v>3</v>
      </c>
      <c r="DT16" s="491" t="s">
        <v>951</v>
      </c>
      <c r="EV16" s="519">
        <v>5625</v>
      </c>
      <c r="EW16" s="491" t="s">
        <v>95</v>
      </c>
    </row>
    <row r="17" spans="1:153" s="491" customFormat="1" hidden="1" outlineLevel="1" x14ac:dyDescent="0.25">
      <c r="A17" s="510"/>
      <c r="B17" s="510"/>
      <c r="C17" s="510">
        <f t="shared" si="0"/>
        <v>1</v>
      </c>
      <c r="D17" s="509">
        <v>1</v>
      </c>
      <c r="E17" s="509"/>
      <c r="F17" s="538"/>
      <c r="G17" s="539"/>
      <c r="H17" s="539"/>
      <c r="I17" s="538"/>
      <c r="J17" s="539"/>
      <c r="K17" s="538"/>
      <c r="L17" s="538"/>
      <c r="M17" s="538"/>
      <c r="N17" s="489"/>
      <c r="O17" s="489"/>
      <c r="P17" s="476" t="s">
        <v>1301</v>
      </c>
      <c r="Q17" s="472" t="s">
        <v>1281</v>
      </c>
      <c r="R17" s="472" t="s">
        <v>1514</v>
      </c>
      <c r="S17" s="597"/>
      <c r="T17" s="536" t="s">
        <v>1282</v>
      </c>
      <c r="U17" s="502">
        <v>1959</v>
      </c>
      <c r="V17" s="507" t="s">
        <v>194</v>
      </c>
      <c r="W17" s="502">
        <v>1985</v>
      </c>
      <c r="X17" s="504"/>
      <c r="Y17" s="470"/>
      <c r="Z17" s="505"/>
      <c r="AA17" s="535" t="s">
        <v>1284</v>
      </c>
      <c r="AB17" s="532">
        <f t="shared" si="1"/>
        <v>39</v>
      </c>
      <c r="AC17" s="518" t="s">
        <v>1283</v>
      </c>
      <c r="AD17" s="517">
        <v>2017</v>
      </c>
      <c r="AE17" s="607"/>
      <c r="AF17" s="604" t="s">
        <v>95</v>
      </c>
      <c r="AG17" s="501"/>
      <c r="AH17" s="501"/>
      <c r="AI17" s="500" t="s">
        <v>373</v>
      </c>
      <c r="AJ17" s="492"/>
      <c r="CM17" s="533" t="e">
        <f t="shared" si="2"/>
        <v>#N/A</v>
      </c>
      <c r="CN17" s="495" t="str">
        <f t="shared" si="3"/>
        <v>Koch Urs-Martin</v>
      </c>
      <c r="CO17" s="495"/>
      <c r="CP17" s="495">
        <f t="shared" si="4"/>
        <v>39</v>
      </c>
      <c r="CQ17" s="495" t="str">
        <f t="shared" si="5"/>
        <v>B</v>
      </c>
      <c r="CR17" s="445" t="e">
        <f t="shared" si="6"/>
        <v>#N/A</v>
      </c>
      <c r="CS17" s="515">
        <v>3218</v>
      </c>
      <c r="CT17" s="514">
        <v>774</v>
      </c>
      <c r="CU17" s="512">
        <f t="shared" si="20"/>
        <v>10</v>
      </c>
      <c r="CV17" s="511" t="str">
        <f t="shared" si="21"/>
        <v>Senior Projektingenieur (Bau)</v>
      </c>
      <c r="CW17" s="514"/>
      <c r="CX17" s="512"/>
      <c r="CY17" s="511"/>
      <c r="CZ17" s="514"/>
      <c r="DA17" s="512"/>
      <c r="DB17" s="511"/>
      <c r="DC17" s="514"/>
      <c r="DD17" s="512"/>
      <c r="DE17" s="511"/>
      <c r="DF17" s="514"/>
      <c r="DG17" s="512"/>
      <c r="DH17" s="511"/>
      <c r="DI17" s="513"/>
      <c r="DJ17" s="512"/>
      <c r="DK17" s="512"/>
      <c r="DL17" s="511"/>
      <c r="DQ17" s="491">
        <f t="shared" si="19"/>
        <v>3218</v>
      </c>
      <c r="DR17" s="494">
        <v>1</v>
      </c>
      <c r="DS17" s="491">
        <v>2</v>
      </c>
      <c r="DT17" s="491" t="s">
        <v>951</v>
      </c>
      <c r="EV17" s="519">
        <v>4187</v>
      </c>
      <c r="EW17" s="491" t="s">
        <v>95</v>
      </c>
    </row>
    <row r="18" spans="1:153" s="491" customFormat="1" ht="15.75" hidden="1" outlineLevel="1" x14ac:dyDescent="0.25">
      <c r="A18" s="510"/>
      <c r="B18" s="510"/>
      <c r="C18" s="510">
        <f t="shared" si="0"/>
        <v>1</v>
      </c>
      <c r="D18" s="509">
        <v>1</v>
      </c>
      <c r="E18" s="509"/>
      <c r="F18" s="538"/>
      <c r="G18" s="539"/>
      <c r="H18" s="539"/>
      <c r="I18" s="538"/>
      <c r="J18" s="539"/>
      <c r="K18" s="538"/>
      <c r="L18" s="538"/>
      <c r="M18" s="538"/>
      <c r="N18" s="489"/>
      <c r="O18" s="489"/>
      <c r="P18" s="476" t="s">
        <v>1301</v>
      </c>
      <c r="Q18" s="472" t="s">
        <v>1591</v>
      </c>
      <c r="R18" s="472" t="s">
        <v>1514</v>
      </c>
      <c r="S18" s="597"/>
      <c r="T18" s="536" t="s">
        <v>1592</v>
      </c>
      <c r="U18" s="502">
        <v>1963</v>
      </c>
      <c r="V18" s="507" t="s">
        <v>1593</v>
      </c>
      <c r="W18" s="502">
        <v>1987</v>
      </c>
      <c r="X18" s="504"/>
      <c r="Y18" s="470"/>
      <c r="Z18" s="505"/>
      <c r="AA18" s="535"/>
      <c r="AB18" s="532">
        <f t="shared" si="1"/>
        <v>37</v>
      </c>
      <c r="AC18" s="518" t="s">
        <v>1283</v>
      </c>
      <c r="AD18" s="517">
        <v>2018</v>
      </c>
      <c r="AE18" s="607"/>
      <c r="AF18" s="604" t="s">
        <v>1039</v>
      </c>
      <c r="AG18" s="501"/>
      <c r="AH18" s="501"/>
      <c r="AI18" s="500" t="s">
        <v>373</v>
      </c>
      <c r="AJ18" s="492"/>
      <c r="CM18" s="533"/>
      <c r="CN18" s="495" t="str">
        <f t="shared" si="3"/>
        <v>Radomiak Denis</v>
      </c>
      <c r="CO18" s="495"/>
      <c r="CP18" s="495"/>
      <c r="CQ18" s="495"/>
      <c r="CR18" s="445"/>
      <c r="CS18" s="515"/>
      <c r="CT18" s="514"/>
      <c r="CU18" s="512"/>
      <c r="CV18" s="511"/>
      <c r="CW18" s="514"/>
      <c r="CX18" s="512"/>
      <c r="CY18" s="511"/>
      <c r="CZ18" s="514"/>
      <c r="DA18" s="512"/>
      <c r="DB18" s="511"/>
      <c r="DC18" s="514"/>
      <c r="DD18" s="512"/>
      <c r="DE18" s="511"/>
      <c r="DF18" s="514"/>
      <c r="DG18" s="512"/>
      <c r="DH18" s="511"/>
      <c r="DI18" s="513"/>
      <c r="DJ18" s="512"/>
      <c r="DK18" s="512"/>
      <c r="DL18" s="511"/>
      <c r="DR18" s="494"/>
      <c r="EV18" s="519"/>
    </row>
    <row r="19" spans="1:153" s="491" customFormat="1" ht="27" hidden="1" outlineLevel="1" x14ac:dyDescent="0.25">
      <c r="A19" s="510"/>
      <c r="B19" s="510"/>
      <c r="C19" s="510">
        <f t="shared" si="0"/>
        <v>1</v>
      </c>
      <c r="D19" s="509"/>
      <c r="E19" s="509">
        <v>1</v>
      </c>
      <c r="F19" s="538"/>
      <c r="G19" s="539"/>
      <c r="H19" s="539"/>
      <c r="I19" s="538"/>
      <c r="J19" s="539"/>
      <c r="K19" s="538"/>
      <c r="L19" s="538"/>
      <c r="M19" s="538"/>
      <c r="N19" s="489"/>
      <c r="O19" s="489"/>
      <c r="P19" s="476" t="s">
        <v>1140</v>
      </c>
      <c r="Q19" s="472" t="s">
        <v>1193</v>
      </c>
      <c r="R19" s="472" t="s">
        <v>1514</v>
      </c>
      <c r="S19" s="597"/>
      <c r="T19" s="536" t="s">
        <v>1194</v>
      </c>
      <c r="U19" s="502">
        <v>1962</v>
      </c>
      <c r="V19" s="507" t="s">
        <v>195</v>
      </c>
      <c r="W19" s="502">
        <v>1986</v>
      </c>
      <c r="X19" s="504"/>
      <c r="Y19" s="470"/>
      <c r="Z19" s="505"/>
      <c r="AA19" s="535" t="s">
        <v>1196</v>
      </c>
      <c r="AB19" s="532">
        <f t="shared" si="1"/>
        <v>38</v>
      </c>
      <c r="AC19" s="518" t="s">
        <v>1598</v>
      </c>
      <c r="AD19" s="517">
        <v>2016</v>
      </c>
      <c r="AE19" s="607"/>
      <c r="AF19" s="604" t="s">
        <v>95</v>
      </c>
      <c r="AG19" s="501"/>
      <c r="AH19" s="501"/>
      <c r="AI19" s="500" t="s">
        <v>373</v>
      </c>
      <c r="AJ19" s="492"/>
      <c r="CM19" s="491" t="e">
        <f>IF(CQ19=CR19,"","anders")</f>
        <v>#N/A</v>
      </c>
      <c r="CN19" s="491" t="str">
        <f t="shared" si="3"/>
        <v>Jann Roger</v>
      </c>
      <c r="CP19" s="491">
        <f t="shared" ref="CP19:CP51" si="22">+AB19</f>
        <v>38</v>
      </c>
      <c r="CQ19" s="491" t="str">
        <f t="shared" ref="CQ19:CQ51" si="23">+AF19</f>
        <v>B</v>
      </c>
      <c r="CR19" s="445" t="e">
        <f>VLOOKUP(CS19,Kategorie,2,0)</f>
        <v>#N/A</v>
      </c>
      <c r="CS19" s="519">
        <v>3214</v>
      </c>
      <c r="CT19" s="514">
        <v>774</v>
      </c>
      <c r="CU19" s="512">
        <f>VLOOKUP($CT19,Funktionsbezeichnungen,3,0)</f>
        <v>10</v>
      </c>
      <c r="CV19" s="511" t="str">
        <f>VLOOKUP($CT19,Funktionsbezeichnungen,2,0)</f>
        <v>Senior Projektingenieur (Bau)</v>
      </c>
      <c r="CW19" s="514">
        <v>774</v>
      </c>
      <c r="CX19" s="512">
        <f>VLOOKUP($CW19,Funktionsbezeichnungen,3,0)</f>
        <v>10</v>
      </c>
      <c r="CY19" s="511" t="str">
        <f>VLOOKUP($CW19,Funktionsbezeichnungen,2,0)</f>
        <v>Senior Projektingenieur (Bau)</v>
      </c>
      <c r="CZ19" s="514"/>
      <c r="DA19" s="512"/>
      <c r="DB19" s="511"/>
      <c r="DC19" s="514"/>
      <c r="DD19" s="512"/>
      <c r="DE19" s="511"/>
      <c r="DF19" s="514"/>
      <c r="DG19" s="512"/>
      <c r="DH19" s="511"/>
      <c r="DI19" s="513"/>
      <c r="DJ19" s="512"/>
      <c r="DK19" s="512"/>
      <c r="DL19" s="511"/>
      <c r="DQ19" s="491">
        <f>+CS19</f>
        <v>3214</v>
      </c>
      <c r="DR19" s="494">
        <v>2</v>
      </c>
      <c r="DS19" s="491">
        <v>3</v>
      </c>
      <c r="DT19" s="491" t="s">
        <v>951</v>
      </c>
      <c r="EV19" s="519">
        <v>4179</v>
      </c>
      <c r="EW19" s="491" t="s">
        <v>95</v>
      </c>
    </row>
    <row r="20" spans="1:153" s="491" customFormat="1" hidden="1" outlineLevel="1" x14ac:dyDescent="0.25">
      <c r="A20" s="510"/>
      <c r="B20" s="510"/>
      <c r="C20" s="510">
        <f t="shared" si="0"/>
        <v>1</v>
      </c>
      <c r="D20" s="509"/>
      <c r="E20" s="509">
        <v>1</v>
      </c>
      <c r="F20" s="538"/>
      <c r="G20" s="539"/>
      <c r="H20" s="539"/>
      <c r="I20" s="538"/>
      <c r="J20" s="539"/>
      <c r="K20" s="538"/>
      <c r="L20" s="538"/>
      <c r="M20" s="538"/>
      <c r="N20" s="489"/>
      <c r="O20" s="489"/>
      <c r="P20" s="476" t="s">
        <v>358</v>
      </c>
      <c r="Q20" s="472" t="s">
        <v>442</v>
      </c>
      <c r="R20" s="472" t="s">
        <v>1514</v>
      </c>
      <c r="S20" s="597"/>
      <c r="T20" s="536" t="s">
        <v>116</v>
      </c>
      <c r="U20" s="502">
        <v>1962</v>
      </c>
      <c r="V20" s="507" t="s">
        <v>1061</v>
      </c>
      <c r="W20" s="502">
        <v>1987</v>
      </c>
      <c r="X20" s="504"/>
      <c r="Y20" s="470"/>
      <c r="Z20" s="505"/>
      <c r="AA20" s="535" t="s">
        <v>222</v>
      </c>
      <c r="AB20" s="532">
        <f t="shared" si="1"/>
        <v>37</v>
      </c>
      <c r="AC20" s="518" t="s">
        <v>664</v>
      </c>
      <c r="AD20" s="517">
        <v>1990</v>
      </c>
      <c r="AE20" s="607"/>
      <c r="AF20" s="604" t="s">
        <v>95</v>
      </c>
      <c r="AG20" s="501"/>
      <c r="AH20" s="501"/>
      <c r="AI20" s="500" t="s">
        <v>373</v>
      </c>
      <c r="AJ20" s="492"/>
      <c r="CM20" s="491" t="str">
        <f>IF(CQ20=CR20,"","anders")</f>
        <v/>
      </c>
      <c r="CN20" s="491" t="str">
        <f t="shared" si="3"/>
        <v>Wecke Jürgen</v>
      </c>
      <c r="CP20" s="491">
        <f t="shared" si="22"/>
        <v>37</v>
      </c>
      <c r="CQ20" s="491" t="str">
        <f t="shared" si="23"/>
        <v>B</v>
      </c>
      <c r="CR20" s="445" t="str">
        <f>VLOOKUP(CS20,Kategorie,2,0)</f>
        <v>B</v>
      </c>
      <c r="CS20" s="519">
        <v>4187</v>
      </c>
      <c r="CT20" s="514">
        <v>774</v>
      </c>
      <c r="CU20" s="512">
        <f>VLOOKUP($CT20,Funktionsbezeichnungen,3,0)</f>
        <v>10</v>
      </c>
      <c r="CV20" s="511" t="str">
        <f>VLOOKUP($CT20,Funktionsbezeichnungen,2,0)</f>
        <v>Senior Projektingenieur (Bau)</v>
      </c>
      <c r="CW20" s="514">
        <v>774</v>
      </c>
      <c r="CX20" s="512">
        <f>VLOOKUP($CW20,Funktionsbezeichnungen,3,0)</f>
        <v>10</v>
      </c>
      <c r="CY20" s="511" t="str">
        <f>VLOOKUP($CW20,Funktionsbezeichnungen,2,0)</f>
        <v>Senior Projektingenieur (Bau)</v>
      </c>
      <c r="CZ20" s="514">
        <v>774</v>
      </c>
      <c r="DA20" s="512">
        <f>VLOOKUP($CZ20,Funktionsbezeichnungen,3,0)</f>
        <v>10</v>
      </c>
      <c r="DB20" s="511" t="str">
        <f>VLOOKUP($CZ20,Funktionsbezeichnungen,2,0)</f>
        <v>Senior Projektingenieur (Bau)</v>
      </c>
      <c r="DC20" s="514">
        <v>774</v>
      </c>
      <c r="DD20" s="512">
        <f>VLOOKUP($DC20,Funktionsbezeichnungen,3,0)</f>
        <v>10</v>
      </c>
      <c r="DE20" s="511" t="str">
        <f>VLOOKUP($DC20,Funktionsbezeichnungen,2,0)</f>
        <v>Senior Projektingenieur (Bau)</v>
      </c>
      <c r="DF20" s="514">
        <v>773</v>
      </c>
      <c r="DG20" s="512">
        <f>VLOOKUP($DF20,Funktionsbezeichnungen,3,0)</f>
        <v>9</v>
      </c>
      <c r="DH20" s="511" t="str">
        <f>VLOOKUP($DF20,Funktionsbezeichnungen,2,0)</f>
        <v>Projektingenieur 9 (Bau)</v>
      </c>
      <c r="DI20" s="513"/>
      <c r="DJ20" s="512">
        <v>773</v>
      </c>
      <c r="DK20" s="512">
        <f>VLOOKUP($DJ20,Funktionsbezeichnungen,3,0)</f>
        <v>9</v>
      </c>
      <c r="DL20" s="511" t="str">
        <f>VLOOKUP($DJ20,Funktionsbezeichnungen,2,0)</f>
        <v>Projektingenieur 9 (Bau)</v>
      </c>
      <c r="DQ20" s="491">
        <f>+CS20</f>
        <v>4187</v>
      </c>
      <c r="DR20" s="494">
        <v>2</v>
      </c>
      <c r="DS20" s="491">
        <v>3</v>
      </c>
      <c r="DT20" s="491" t="s">
        <v>951</v>
      </c>
      <c r="EV20" s="519">
        <v>4168</v>
      </c>
      <c r="EW20" s="491" t="s">
        <v>95</v>
      </c>
    </row>
    <row r="21" spans="1:153" s="491" customFormat="1" ht="27" hidden="1" outlineLevel="1" x14ac:dyDescent="0.25">
      <c r="A21" s="510"/>
      <c r="B21" s="510"/>
      <c r="C21" s="510">
        <f t="shared" si="0"/>
        <v>1</v>
      </c>
      <c r="D21" s="509"/>
      <c r="E21" s="509">
        <v>1</v>
      </c>
      <c r="F21" s="538"/>
      <c r="G21" s="539"/>
      <c r="H21" s="539">
        <v>1</v>
      </c>
      <c r="I21" s="538"/>
      <c r="J21" s="539"/>
      <c r="K21" s="538"/>
      <c r="L21" s="538"/>
      <c r="M21" s="538"/>
      <c r="N21" s="489"/>
      <c r="O21" s="489"/>
      <c r="P21" s="476" t="s">
        <v>358</v>
      </c>
      <c r="Q21" s="472" t="s">
        <v>445</v>
      </c>
      <c r="R21" s="472" t="s">
        <v>1514</v>
      </c>
      <c r="S21" s="597"/>
      <c r="T21" s="536" t="s">
        <v>118</v>
      </c>
      <c r="U21" s="502">
        <v>1962</v>
      </c>
      <c r="V21" s="507" t="s">
        <v>1069</v>
      </c>
      <c r="W21" s="502">
        <v>1987</v>
      </c>
      <c r="X21" s="504"/>
      <c r="Y21" s="470"/>
      <c r="Z21" s="505"/>
      <c r="AA21" s="535" t="s">
        <v>223</v>
      </c>
      <c r="AB21" s="532">
        <f t="shared" si="1"/>
        <v>37</v>
      </c>
      <c r="AC21" s="518" t="s">
        <v>704</v>
      </c>
      <c r="AD21" s="517">
        <v>1995</v>
      </c>
      <c r="AE21" s="607"/>
      <c r="AF21" s="604" t="s">
        <v>95</v>
      </c>
      <c r="AG21" s="501"/>
      <c r="AH21" s="501"/>
      <c r="AI21" s="500" t="s">
        <v>373</v>
      </c>
      <c r="AJ21" s="492"/>
      <c r="CM21" s="491" t="str">
        <f>IF(CQ21=CR21,"","anders")</f>
        <v/>
      </c>
      <c r="CN21" s="491" t="str">
        <f t="shared" si="3"/>
        <v>Bäumle Michael</v>
      </c>
      <c r="CP21" s="491">
        <f t="shared" si="22"/>
        <v>37</v>
      </c>
      <c r="CQ21" s="491" t="str">
        <f t="shared" si="23"/>
        <v>B</v>
      </c>
      <c r="CR21" s="445" t="str">
        <f>VLOOKUP(CS21,Kategorie,2,0)</f>
        <v>B</v>
      </c>
      <c r="CS21" s="519">
        <v>4179</v>
      </c>
      <c r="CT21" s="514">
        <v>773</v>
      </c>
      <c r="CU21" s="512">
        <f>VLOOKUP($CT21,Funktionsbezeichnungen,3,0)</f>
        <v>9</v>
      </c>
      <c r="CV21" s="511" t="str">
        <f>VLOOKUP($CT21,Funktionsbezeichnungen,2,0)</f>
        <v>Projektingenieur 9 (Bau)</v>
      </c>
      <c r="CW21" s="514">
        <v>773</v>
      </c>
      <c r="CX21" s="512">
        <f>VLOOKUP($CW21,Funktionsbezeichnungen,3,0)</f>
        <v>9</v>
      </c>
      <c r="CY21" s="511" t="str">
        <f>VLOOKUP($CW21,Funktionsbezeichnungen,2,0)</f>
        <v>Projektingenieur 9 (Bau)</v>
      </c>
      <c r="CZ21" s="514">
        <v>773</v>
      </c>
      <c r="DA21" s="512">
        <f>VLOOKUP($CZ21,Funktionsbezeichnungen,3,0)</f>
        <v>9</v>
      </c>
      <c r="DB21" s="511" t="str">
        <f>VLOOKUP($CZ21,Funktionsbezeichnungen,2,0)</f>
        <v>Projektingenieur 9 (Bau)</v>
      </c>
      <c r="DC21" s="514">
        <v>773</v>
      </c>
      <c r="DD21" s="512">
        <f>VLOOKUP($DC21,Funktionsbezeichnungen,3,0)</f>
        <v>9</v>
      </c>
      <c r="DE21" s="511" t="str">
        <f>VLOOKUP($DC21,Funktionsbezeichnungen,2,0)</f>
        <v>Projektingenieur 9 (Bau)</v>
      </c>
      <c r="DF21" s="514">
        <v>773</v>
      </c>
      <c r="DG21" s="512">
        <f>VLOOKUP($DF21,Funktionsbezeichnungen,3,0)</f>
        <v>9</v>
      </c>
      <c r="DH21" s="511" t="str">
        <f>VLOOKUP($DF21,Funktionsbezeichnungen,2,0)</f>
        <v>Projektingenieur 9 (Bau)</v>
      </c>
      <c r="DI21" s="513"/>
      <c r="DJ21" s="512">
        <v>772</v>
      </c>
      <c r="DK21" s="512">
        <f>VLOOKUP($DJ21,Funktionsbezeichnungen,3,0)</f>
        <v>8</v>
      </c>
      <c r="DL21" s="511" t="str">
        <f>VLOOKUP($DJ21,Funktionsbezeichnungen,2,0)</f>
        <v>Projektingenieur 8 (Bau)</v>
      </c>
      <c r="DQ21" s="491">
        <f>+CS21</f>
        <v>4179</v>
      </c>
      <c r="DR21" s="494">
        <v>2</v>
      </c>
      <c r="DS21" s="491">
        <v>3</v>
      </c>
      <c r="DT21" s="491" t="s">
        <v>951</v>
      </c>
      <c r="EV21" s="519">
        <v>4176</v>
      </c>
      <c r="EW21" s="491" t="s">
        <v>95</v>
      </c>
    </row>
    <row r="22" spans="1:153" s="491" customFormat="1" ht="27" hidden="1" outlineLevel="1" x14ac:dyDescent="0.25">
      <c r="A22" s="510">
        <v>1</v>
      </c>
      <c r="B22" s="510"/>
      <c r="C22" s="510">
        <f t="shared" si="0"/>
        <v>1</v>
      </c>
      <c r="D22" s="509">
        <v>1</v>
      </c>
      <c r="E22" s="509"/>
      <c r="F22" s="538"/>
      <c r="G22" s="539"/>
      <c r="H22" s="539">
        <v>1</v>
      </c>
      <c r="I22" s="538"/>
      <c r="J22" s="539"/>
      <c r="K22" s="538"/>
      <c r="L22" s="538"/>
      <c r="M22" s="538"/>
      <c r="N22" s="489"/>
      <c r="O22" s="489"/>
      <c r="P22" s="476" t="s">
        <v>361</v>
      </c>
      <c r="Q22" s="472" t="s">
        <v>440</v>
      </c>
      <c r="R22" s="472" t="s">
        <v>1514</v>
      </c>
      <c r="S22" s="597"/>
      <c r="T22" s="536" t="s">
        <v>119</v>
      </c>
      <c r="U22" s="502">
        <v>1960</v>
      </c>
      <c r="V22" s="507" t="s">
        <v>197</v>
      </c>
      <c r="W22" s="502">
        <v>1988</v>
      </c>
      <c r="X22" s="504"/>
      <c r="Y22" s="470"/>
      <c r="Z22" s="505"/>
      <c r="AA22" s="535" t="s">
        <v>238</v>
      </c>
      <c r="AB22" s="532">
        <f t="shared" si="1"/>
        <v>36</v>
      </c>
      <c r="AC22" s="518" t="s">
        <v>1130</v>
      </c>
      <c r="AD22" s="517">
        <v>1989</v>
      </c>
      <c r="AE22" s="607"/>
      <c r="AF22" s="604" t="s">
        <v>95</v>
      </c>
      <c r="AG22" s="501"/>
      <c r="AH22" s="501"/>
      <c r="AI22" s="500" t="s">
        <v>418</v>
      </c>
      <c r="AJ22" s="492"/>
      <c r="CM22" s="491" t="str">
        <f>IF(CQ22=CR22,"","anders")</f>
        <v/>
      </c>
      <c r="CN22" s="491" t="str">
        <f t="shared" si="3"/>
        <v>Riecke Heino</v>
      </c>
      <c r="CP22" s="491">
        <f t="shared" si="22"/>
        <v>36</v>
      </c>
      <c r="CQ22" s="491" t="str">
        <f t="shared" si="23"/>
        <v>B</v>
      </c>
      <c r="CR22" s="445" t="str">
        <f>VLOOKUP(CS22,Kategorie,2,0)</f>
        <v>B</v>
      </c>
      <c r="CS22" s="519">
        <v>4168</v>
      </c>
      <c r="CT22" s="514">
        <v>774</v>
      </c>
      <c r="CU22" s="512">
        <f>VLOOKUP($CT22,Funktionsbezeichnungen,3,0)</f>
        <v>10</v>
      </c>
      <c r="CV22" s="511" t="str">
        <f>VLOOKUP($CT22,Funktionsbezeichnungen,2,0)</f>
        <v>Senior Projektingenieur (Bau)</v>
      </c>
      <c r="CW22" s="514">
        <v>774</v>
      </c>
      <c r="CX22" s="512">
        <f>VLOOKUP($CW22,Funktionsbezeichnungen,3,0)</f>
        <v>10</v>
      </c>
      <c r="CY22" s="511" t="str">
        <f>VLOOKUP($CW22,Funktionsbezeichnungen,2,0)</f>
        <v>Senior Projektingenieur (Bau)</v>
      </c>
      <c r="CZ22" s="514">
        <v>774</v>
      </c>
      <c r="DA22" s="512">
        <f>VLOOKUP($CZ22,Funktionsbezeichnungen,3,0)</f>
        <v>10</v>
      </c>
      <c r="DB22" s="511" t="str">
        <f>VLOOKUP($CZ22,Funktionsbezeichnungen,2,0)</f>
        <v>Senior Projektingenieur (Bau)</v>
      </c>
      <c r="DC22" s="514">
        <v>774</v>
      </c>
      <c r="DD22" s="512">
        <f>VLOOKUP($DC22,Funktionsbezeichnungen,3,0)</f>
        <v>10</v>
      </c>
      <c r="DE22" s="511" t="str">
        <f>VLOOKUP($DC22,Funktionsbezeichnungen,2,0)</f>
        <v>Senior Projektingenieur (Bau)</v>
      </c>
      <c r="DF22" s="514">
        <v>774</v>
      </c>
      <c r="DG22" s="512">
        <f>VLOOKUP($DF22,Funktionsbezeichnungen,3,0)</f>
        <v>10</v>
      </c>
      <c r="DH22" s="511" t="str">
        <f>VLOOKUP($DF22,Funktionsbezeichnungen,2,0)</f>
        <v>Senior Projektingenieur (Bau)</v>
      </c>
      <c r="DI22" s="513"/>
      <c r="DJ22" s="512">
        <v>773</v>
      </c>
      <c r="DK22" s="512">
        <f>VLOOKUP($DJ22,Funktionsbezeichnungen,3,0)</f>
        <v>9</v>
      </c>
      <c r="DL22" s="511" t="str">
        <f>VLOOKUP($DJ22,Funktionsbezeichnungen,2,0)</f>
        <v>Projektingenieur 9 (Bau)</v>
      </c>
      <c r="DQ22" s="491">
        <f>+CS22</f>
        <v>4168</v>
      </c>
      <c r="DR22" s="494">
        <v>1</v>
      </c>
      <c r="DS22" s="491">
        <v>2</v>
      </c>
      <c r="DT22" s="491" t="s">
        <v>951</v>
      </c>
      <c r="EV22" s="519">
        <v>4276</v>
      </c>
      <c r="EW22" s="491" t="s">
        <v>95</v>
      </c>
    </row>
    <row r="23" spans="1:153" s="491" customFormat="1" hidden="1" outlineLevel="1" x14ac:dyDescent="0.25">
      <c r="A23" s="510"/>
      <c r="B23" s="510">
        <v>1</v>
      </c>
      <c r="C23" s="510">
        <f t="shared" si="0"/>
        <v>1</v>
      </c>
      <c r="D23" s="509">
        <v>1</v>
      </c>
      <c r="E23" s="509"/>
      <c r="F23" s="538"/>
      <c r="G23" s="539"/>
      <c r="H23" s="539">
        <v>1</v>
      </c>
      <c r="I23" s="538"/>
      <c r="J23" s="539"/>
      <c r="K23" s="538"/>
      <c r="L23" s="538"/>
      <c r="M23" s="538"/>
      <c r="N23" s="489"/>
      <c r="O23" s="489"/>
      <c r="P23" s="476" t="s">
        <v>1140</v>
      </c>
      <c r="Q23" s="472" t="s">
        <v>451</v>
      </c>
      <c r="R23" s="472" t="s">
        <v>1514</v>
      </c>
      <c r="S23" s="597"/>
      <c r="T23" s="536" t="s">
        <v>120</v>
      </c>
      <c r="U23" s="502">
        <v>1961</v>
      </c>
      <c r="V23" s="507" t="s">
        <v>197</v>
      </c>
      <c r="W23" s="502">
        <v>1988</v>
      </c>
      <c r="X23" s="504"/>
      <c r="Y23" s="470"/>
      <c r="Z23" s="505"/>
      <c r="AA23" s="535" t="s">
        <v>91</v>
      </c>
      <c r="AB23" s="532">
        <f t="shared" si="1"/>
        <v>36</v>
      </c>
      <c r="AC23" s="518" t="s">
        <v>1599</v>
      </c>
      <c r="AD23" s="517">
        <v>1989</v>
      </c>
      <c r="AE23" s="607"/>
      <c r="AF23" s="604" t="s">
        <v>95</v>
      </c>
      <c r="AG23" s="501"/>
      <c r="AH23" s="501"/>
      <c r="AI23" s="500" t="s">
        <v>373</v>
      </c>
      <c r="AJ23" s="492"/>
      <c r="CM23" s="491" t="str">
        <f>IF(CQ23=CR23,"","anders")</f>
        <v/>
      </c>
      <c r="CN23" s="491" t="str">
        <f t="shared" si="3"/>
        <v>Thomas Anette</v>
      </c>
      <c r="CP23" s="491">
        <f t="shared" si="22"/>
        <v>36</v>
      </c>
      <c r="CQ23" s="491" t="str">
        <f t="shared" si="23"/>
        <v>B</v>
      </c>
      <c r="CR23" s="445" t="str">
        <f>VLOOKUP(CS23,Kategorie,2,0)</f>
        <v>B</v>
      </c>
      <c r="CS23" s="519">
        <v>4176</v>
      </c>
      <c r="CT23" s="514">
        <v>774</v>
      </c>
      <c r="CU23" s="512">
        <f>VLOOKUP($CT23,Funktionsbezeichnungen,3,0)</f>
        <v>10</v>
      </c>
      <c r="CV23" s="511" t="str">
        <f>VLOOKUP($CT23,Funktionsbezeichnungen,2,0)</f>
        <v>Senior Projektingenieur (Bau)</v>
      </c>
      <c r="CW23" s="514">
        <v>774</v>
      </c>
      <c r="CX23" s="512">
        <f>VLOOKUP($CW23,Funktionsbezeichnungen,3,0)</f>
        <v>10</v>
      </c>
      <c r="CY23" s="511" t="str">
        <f>VLOOKUP($CW23,Funktionsbezeichnungen,2,0)</f>
        <v>Senior Projektingenieur (Bau)</v>
      </c>
      <c r="CZ23" s="514">
        <v>774</v>
      </c>
      <c r="DA23" s="512">
        <f>VLOOKUP($CZ23,Funktionsbezeichnungen,3,0)</f>
        <v>10</v>
      </c>
      <c r="DB23" s="511" t="str">
        <f>VLOOKUP($CZ23,Funktionsbezeichnungen,2,0)</f>
        <v>Senior Projektingenieur (Bau)</v>
      </c>
      <c r="DC23" s="514">
        <v>774</v>
      </c>
      <c r="DD23" s="512">
        <f>VLOOKUP($DC23,Funktionsbezeichnungen,3,0)</f>
        <v>10</v>
      </c>
      <c r="DE23" s="511" t="str">
        <f>VLOOKUP($DC23,Funktionsbezeichnungen,2,0)</f>
        <v>Senior Projektingenieur (Bau)</v>
      </c>
      <c r="DF23" s="514">
        <v>773</v>
      </c>
      <c r="DG23" s="512">
        <f>VLOOKUP($DF23,Funktionsbezeichnungen,3,0)</f>
        <v>9</v>
      </c>
      <c r="DH23" s="511" t="str">
        <f>VLOOKUP($DF23,Funktionsbezeichnungen,2,0)</f>
        <v>Projektingenieur 9 (Bau)</v>
      </c>
      <c r="DI23" s="513"/>
      <c r="DJ23" s="512">
        <v>773</v>
      </c>
      <c r="DK23" s="512">
        <f>VLOOKUP($DJ23,Funktionsbezeichnungen,3,0)</f>
        <v>9</v>
      </c>
      <c r="DL23" s="511" t="str">
        <f>VLOOKUP($DJ23,Funktionsbezeichnungen,2,0)</f>
        <v>Projektingenieur 9 (Bau)</v>
      </c>
      <c r="DQ23" s="491">
        <f>+CS23</f>
        <v>4176</v>
      </c>
      <c r="DR23" s="494">
        <v>1</v>
      </c>
      <c r="DS23" s="491">
        <v>2</v>
      </c>
      <c r="DT23" s="491" t="s">
        <v>951</v>
      </c>
      <c r="EV23" s="519">
        <v>7679</v>
      </c>
      <c r="EW23" s="491" t="s">
        <v>95</v>
      </c>
    </row>
    <row r="24" spans="1:153" s="491" customFormat="1" hidden="1" outlineLevel="1" x14ac:dyDescent="0.25">
      <c r="A24" s="510"/>
      <c r="B24" s="510"/>
      <c r="C24" s="510">
        <f t="shared" si="0"/>
        <v>1</v>
      </c>
      <c r="D24" s="509">
        <v>1</v>
      </c>
      <c r="E24" s="509"/>
      <c r="F24" s="538"/>
      <c r="G24" s="539"/>
      <c r="H24" s="539"/>
      <c r="I24" s="538"/>
      <c r="J24" s="539"/>
      <c r="K24" s="538"/>
      <c r="L24" s="538"/>
      <c r="M24" s="538"/>
      <c r="N24" s="489"/>
      <c r="O24" s="489"/>
      <c r="P24" s="476" t="s">
        <v>1140</v>
      </c>
      <c r="Q24" s="472" t="s">
        <v>1612</v>
      </c>
      <c r="R24" s="472" t="s">
        <v>1603</v>
      </c>
      <c r="S24" s="597"/>
      <c r="T24" s="536" t="s">
        <v>1611</v>
      </c>
      <c r="U24" s="502">
        <v>1966</v>
      </c>
      <c r="V24" s="507" t="s">
        <v>1610</v>
      </c>
      <c r="W24" s="502">
        <v>1986</v>
      </c>
      <c r="X24" s="504" t="s">
        <v>1609</v>
      </c>
      <c r="Y24" s="470">
        <v>1999</v>
      </c>
      <c r="Z24" s="534" t="s">
        <v>1547</v>
      </c>
      <c r="AA24" s="535" t="s">
        <v>1613</v>
      </c>
      <c r="AB24" s="532">
        <f t="shared" si="1"/>
        <v>25</v>
      </c>
      <c r="AC24" s="518" t="s">
        <v>97</v>
      </c>
      <c r="AD24" s="517">
        <v>2018</v>
      </c>
      <c r="AE24" s="607"/>
      <c r="AF24" s="604" t="s">
        <v>105</v>
      </c>
      <c r="AG24" s="501"/>
      <c r="AH24" s="501"/>
      <c r="AI24" s="500" t="s">
        <v>373</v>
      </c>
      <c r="AJ24" s="492"/>
      <c r="CN24" s="491" t="str">
        <f t="shared" si="3"/>
        <v>Rüegg Stephan</v>
      </c>
      <c r="CP24" s="491">
        <f t="shared" si="22"/>
        <v>25</v>
      </c>
      <c r="CQ24" s="491" t="str">
        <f t="shared" si="23"/>
        <v>C</v>
      </c>
      <c r="CR24" s="445"/>
      <c r="CS24" s="519"/>
      <c r="CT24" s="514"/>
      <c r="CU24" s="512"/>
      <c r="CV24" s="511"/>
      <c r="CW24" s="514"/>
      <c r="CX24" s="512"/>
      <c r="CY24" s="511"/>
      <c r="CZ24" s="514"/>
      <c r="DA24" s="512"/>
      <c r="DB24" s="511"/>
      <c r="DC24" s="514"/>
      <c r="DD24" s="512"/>
      <c r="DE24" s="511"/>
      <c r="DF24" s="514"/>
      <c r="DG24" s="512"/>
      <c r="DH24" s="511"/>
      <c r="DI24" s="513"/>
      <c r="DJ24" s="512"/>
      <c r="DK24" s="512"/>
      <c r="DL24" s="511"/>
      <c r="DR24" s="494"/>
      <c r="EV24" s="519"/>
    </row>
    <row r="25" spans="1:153" s="491" customFormat="1" ht="40.5" hidden="1" outlineLevel="1" x14ac:dyDescent="0.25">
      <c r="A25" s="510"/>
      <c r="B25" s="510"/>
      <c r="C25" s="510">
        <f t="shared" si="0"/>
        <v>1</v>
      </c>
      <c r="D25" s="509"/>
      <c r="E25" s="509">
        <v>1</v>
      </c>
      <c r="F25" s="538"/>
      <c r="G25" s="539"/>
      <c r="H25" s="539">
        <v>1</v>
      </c>
      <c r="I25" s="538"/>
      <c r="J25" s="539"/>
      <c r="K25" s="538"/>
      <c r="L25" s="538"/>
      <c r="M25" s="538"/>
      <c r="N25" s="489"/>
      <c r="O25" s="489"/>
      <c r="P25" s="476" t="s">
        <v>1301</v>
      </c>
      <c r="Q25" s="472" t="s">
        <v>461</v>
      </c>
      <c r="R25" s="472" t="s">
        <v>1514</v>
      </c>
      <c r="S25" s="597"/>
      <c r="T25" s="536" t="s">
        <v>234</v>
      </c>
      <c r="U25" s="502">
        <v>1972</v>
      </c>
      <c r="V25" s="507" t="s">
        <v>195</v>
      </c>
      <c r="W25" s="502">
        <v>1996</v>
      </c>
      <c r="X25" s="504" t="s">
        <v>314</v>
      </c>
      <c r="Y25" s="470">
        <v>2002</v>
      </c>
      <c r="Z25" s="505"/>
      <c r="AA25" s="535" t="s">
        <v>547</v>
      </c>
      <c r="AB25" s="532">
        <f t="shared" si="1"/>
        <v>28</v>
      </c>
      <c r="AC25" s="518" t="s">
        <v>1534</v>
      </c>
      <c r="AD25" s="517">
        <v>2002</v>
      </c>
      <c r="AE25" s="607"/>
      <c r="AF25" s="604" t="s">
        <v>95</v>
      </c>
      <c r="AG25" s="501"/>
      <c r="AH25" s="501"/>
      <c r="AI25" s="500" t="s">
        <v>402</v>
      </c>
      <c r="AJ25" s="492"/>
      <c r="CM25" s="491" t="str">
        <f t="shared" ref="CM25:CM57" si="24">IF(CQ25=CR25,"","anders")</f>
        <v/>
      </c>
      <c r="CN25" s="491" t="str">
        <f t="shared" si="3"/>
        <v>Müller Thomas</v>
      </c>
      <c r="CP25" s="491">
        <f t="shared" si="22"/>
        <v>28</v>
      </c>
      <c r="CQ25" s="491" t="str">
        <f t="shared" si="23"/>
        <v>B</v>
      </c>
      <c r="CR25" s="445" t="str">
        <f t="shared" ref="CR25:CR57" si="25">VLOOKUP(CS25,Kategorie,2,0)</f>
        <v>B</v>
      </c>
      <c r="CS25" s="519">
        <v>4276</v>
      </c>
      <c r="CT25" s="514">
        <v>774</v>
      </c>
      <c r="CU25" s="512">
        <f t="shared" ref="CU25:CU34" si="26">VLOOKUP($CT25,Funktionsbezeichnungen,3,0)</f>
        <v>10</v>
      </c>
      <c r="CV25" s="511" t="str">
        <f t="shared" ref="CV25:CV34" si="27">VLOOKUP($CT25,Funktionsbezeichnungen,2,0)</f>
        <v>Senior Projektingenieur (Bau)</v>
      </c>
      <c r="CW25" s="514">
        <v>774</v>
      </c>
      <c r="CX25" s="512">
        <f t="shared" ref="CX25:CX34" si="28">VLOOKUP($CW25,Funktionsbezeichnungen,3,0)</f>
        <v>10</v>
      </c>
      <c r="CY25" s="511" t="str">
        <f t="shared" ref="CY25:CY34" si="29">VLOOKUP($CW25,Funktionsbezeichnungen,2,0)</f>
        <v>Senior Projektingenieur (Bau)</v>
      </c>
      <c r="CZ25" s="514">
        <v>773</v>
      </c>
      <c r="DA25" s="512">
        <f>VLOOKUP($CZ25,Funktionsbezeichnungen,3,0)</f>
        <v>9</v>
      </c>
      <c r="DB25" s="511" t="str">
        <f>VLOOKUP($CZ25,Funktionsbezeichnungen,2,0)</f>
        <v>Projektingenieur 9 (Bau)</v>
      </c>
      <c r="DC25" s="514">
        <v>773</v>
      </c>
      <c r="DD25" s="512">
        <f>VLOOKUP($DC25,Funktionsbezeichnungen,3,0)</f>
        <v>9</v>
      </c>
      <c r="DE25" s="511" t="str">
        <f>VLOOKUP($DC25,Funktionsbezeichnungen,2,0)</f>
        <v>Projektingenieur 9 (Bau)</v>
      </c>
      <c r="DF25" s="514">
        <v>773</v>
      </c>
      <c r="DG25" s="512">
        <f>VLOOKUP($DF25,Funktionsbezeichnungen,3,0)</f>
        <v>9</v>
      </c>
      <c r="DH25" s="511" t="str">
        <f>VLOOKUP($DF25,Funktionsbezeichnungen,2,0)</f>
        <v>Projektingenieur 9 (Bau)</v>
      </c>
      <c r="DI25" s="513"/>
      <c r="DJ25" s="512">
        <v>772</v>
      </c>
      <c r="DK25" s="512">
        <f>VLOOKUP($DJ25,Funktionsbezeichnungen,3,0)</f>
        <v>8</v>
      </c>
      <c r="DL25" s="511" t="str">
        <f>VLOOKUP($DJ25,Funktionsbezeichnungen,2,0)</f>
        <v>Projektingenieur 8 (Bau)</v>
      </c>
      <c r="DQ25" s="491">
        <f t="shared" ref="DQ25:DQ57" si="30">+CS25</f>
        <v>4276</v>
      </c>
      <c r="DR25" s="494">
        <v>2</v>
      </c>
      <c r="DS25" s="491">
        <v>3</v>
      </c>
      <c r="DT25" s="491" t="s">
        <v>951</v>
      </c>
      <c r="EV25" s="519">
        <v>4258</v>
      </c>
      <c r="EW25" s="491" t="s">
        <v>95</v>
      </c>
    </row>
    <row r="26" spans="1:153" s="491" customFormat="1" ht="27" hidden="1" outlineLevel="1" x14ac:dyDescent="0.25">
      <c r="A26" s="510"/>
      <c r="B26" s="510"/>
      <c r="C26" s="510">
        <f t="shared" si="0"/>
        <v>1</v>
      </c>
      <c r="D26" s="509">
        <v>1</v>
      </c>
      <c r="E26" s="509"/>
      <c r="F26" s="538"/>
      <c r="G26" s="539"/>
      <c r="H26" s="539">
        <v>1</v>
      </c>
      <c r="I26" s="538"/>
      <c r="J26" s="539"/>
      <c r="K26" s="538"/>
      <c r="L26" s="538"/>
      <c r="M26" s="538"/>
      <c r="N26" s="489"/>
      <c r="O26" s="489"/>
      <c r="P26" s="476" t="s">
        <v>358</v>
      </c>
      <c r="Q26" s="472" t="s">
        <v>462</v>
      </c>
      <c r="R26" s="472" t="s">
        <v>1514</v>
      </c>
      <c r="S26" s="597"/>
      <c r="T26" s="536" t="s">
        <v>125</v>
      </c>
      <c r="U26" s="502">
        <v>1969</v>
      </c>
      <c r="V26" s="507" t="s">
        <v>194</v>
      </c>
      <c r="W26" s="502">
        <v>1997</v>
      </c>
      <c r="X26" s="504"/>
      <c r="Y26" s="470"/>
      <c r="Z26" s="505"/>
      <c r="AA26" s="535" t="s">
        <v>336</v>
      </c>
      <c r="AB26" s="532">
        <f t="shared" si="1"/>
        <v>27</v>
      </c>
      <c r="AC26" s="518" t="s">
        <v>677</v>
      </c>
      <c r="AD26" s="517">
        <v>1999</v>
      </c>
      <c r="AE26" s="607"/>
      <c r="AF26" s="604" t="s">
        <v>95</v>
      </c>
      <c r="AG26" s="501"/>
      <c r="AH26" s="501"/>
      <c r="AI26" s="500" t="s">
        <v>1213</v>
      </c>
      <c r="AJ26" s="492"/>
      <c r="CM26" s="491" t="str">
        <f t="shared" si="24"/>
        <v/>
      </c>
      <c r="CN26" s="491" t="str">
        <f t="shared" si="3"/>
        <v>Rauchfleisch Alexander</v>
      </c>
      <c r="CP26" s="491">
        <f t="shared" si="22"/>
        <v>27</v>
      </c>
      <c r="CQ26" s="491" t="str">
        <f t="shared" si="23"/>
        <v>B</v>
      </c>
      <c r="CR26" s="445" t="str">
        <f t="shared" si="25"/>
        <v>B</v>
      </c>
      <c r="CS26" s="519">
        <v>4254</v>
      </c>
      <c r="CT26" s="514">
        <v>774</v>
      </c>
      <c r="CU26" s="512">
        <f t="shared" si="26"/>
        <v>10</v>
      </c>
      <c r="CV26" s="511" t="str">
        <f t="shared" si="27"/>
        <v>Senior Projektingenieur (Bau)</v>
      </c>
      <c r="CW26" s="514">
        <v>774</v>
      </c>
      <c r="CX26" s="512">
        <f t="shared" si="28"/>
        <v>10</v>
      </c>
      <c r="CY26" s="511" t="str">
        <f t="shared" si="29"/>
        <v>Senior Projektingenieur (Bau)</v>
      </c>
      <c r="CZ26" s="514">
        <v>773</v>
      </c>
      <c r="DA26" s="512">
        <f>VLOOKUP($CZ26,Funktionsbezeichnungen,3,0)</f>
        <v>9</v>
      </c>
      <c r="DB26" s="511" t="str">
        <f>VLOOKUP($CZ26,Funktionsbezeichnungen,2,0)</f>
        <v>Projektingenieur 9 (Bau)</v>
      </c>
      <c r="DC26" s="514">
        <v>773</v>
      </c>
      <c r="DD26" s="512">
        <f>VLOOKUP($DC26,Funktionsbezeichnungen,3,0)</f>
        <v>9</v>
      </c>
      <c r="DE26" s="511" t="str">
        <f>VLOOKUP($DC26,Funktionsbezeichnungen,2,0)</f>
        <v>Projektingenieur 9 (Bau)</v>
      </c>
      <c r="DF26" s="514">
        <v>773</v>
      </c>
      <c r="DG26" s="512">
        <f>VLOOKUP($DF26,Funktionsbezeichnungen,3,0)</f>
        <v>9</v>
      </c>
      <c r="DH26" s="511" t="str">
        <f>VLOOKUP($DF26,Funktionsbezeichnungen,2,0)</f>
        <v>Projektingenieur 9 (Bau)</v>
      </c>
      <c r="DI26" s="513"/>
      <c r="DJ26" s="512">
        <v>772</v>
      </c>
      <c r="DK26" s="512">
        <f>VLOOKUP($DJ26,Funktionsbezeichnungen,3,0)</f>
        <v>8</v>
      </c>
      <c r="DL26" s="511" t="str">
        <f>VLOOKUP($DJ26,Funktionsbezeichnungen,2,0)</f>
        <v>Projektingenieur 8 (Bau)</v>
      </c>
      <c r="DQ26" s="491">
        <f t="shared" si="30"/>
        <v>4254</v>
      </c>
      <c r="DR26" s="494">
        <v>1</v>
      </c>
      <c r="DS26" s="491">
        <v>2</v>
      </c>
      <c r="DT26" s="491" t="s">
        <v>951</v>
      </c>
      <c r="EV26" s="519">
        <v>4288</v>
      </c>
      <c r="EW26" s="491" t="s">
        <v>95</v>
      </c>
    </row>
    <row r="27" spans="1:153" s="491" customFormat="1" ht="27" hidden="1" outlineLevel="1" x14ac:dyDescent="0.25">
      <c r="A27" s="510"/>
      <c r="B27" s="510">
        <v>1</v>
      </c>
      <c r="C27" s="510">
        <f t="shared" si="0"/>
        <v>1</v>
      </c>
      <c r="D27" s="509"/>
      <c r="E27" s="509">
        <v>1</v>
      </c>
      <c r="F27" s="538"/>
      <c r="G27" s="539"/>
      <c r="H27" s="539"/>
      <c r="I27" s="538"/>
      <c r="J27" s="539"/>
      <c r="K27" s="538"/>
      <c r="L27" s="538"/>
      <c r="M27" s="538"/>
      <c r="N27" s="489"/>
      <c r="O27" s="489"/>
      <c r="P27" s="476" t="s">
        <v>361</v>
      </c>
      <c r="Q27" s="472" t="s">
        <v>465</v>
      </c>
      <c r="R27" s="472" t="s">
        <v>1514</v>
      </c>
      <c r="S27" s="597"/>
      <c r="T27" s="536" t="s">
        <v>1571</v>
      </c>
      <c r="U27" s="502">
        <v>1969</v>
      </c>
      <c r="V27" s="507" t="s">
        <v>1072</v>
      </c>
      <c r="W27" s="502">
        <v>1998</v>
      </c>
      <c r="X27" s="504"/>
      <c r="Y27" s="470"/>
      <c r="Z27" s="505"/>
      <c r="AA27" s="535" t="s">
        <v>335</v>
      </c>
      <c r="AB27" s="532">
        <f t="shared" si="1"/>
        <v>26</v>
      </c>
      <c r="AC27" s="518" t="s">
        <v>680</v>
      </c>
      <c r="AD27" s="517">
        <v>2005</v>
      </c>
      <c r="AE27" s="607"/>
      <c r="AF27" s="604" t="s">
        <v>95</v>
      </c>
      <c r="AG27" s="501"/>
      <c r="AH27" s="501"/>
      <c r="AI27" s="500" t="s">
        <v>1213</v>
      </c>
      <c r="AJ27" s="492"/>
      <c r="CM27" s="491" t="str">
        <f t="shared" si="24"/>
        <v/>
      </c>
      <c r="CN27" s="491" t="str">
        <f t="shared" si="3"/>
        <v>Haas Gabriele</v>
      </c>
      <c r="CP27" s="491">
        <f t="shared" si="22"/>
        <v>26</v>
      </c>
      <c r="CQ27" s="491" t="str">
        <f t="shared" si="23"/>
        <v>B</v>
      </c>
      <c r="CR27" s="445" t="str">
        <f t="shared" si="25"/>
        <v>B</v>
      </c>
      <c r="CS27" s="519">
        <v>4288</v>
      </c>
      <c r="CT27" s="514">
        <v>784</v>
      </c>
      <c r="CU27" s="512">
        <f t="shared" si="26"/>
        <v>10</v>
      </c>
      <c r="CV27" s="511" t="str">
        <f t="shared" si="27"/>
        <v>Senior Projektingenieur (Umwelt)</v>
      </c>
      <c r="CW27" s="514">
        <v>784</v>
      </c>
      <c r="CX27" s="512">
        <f t="shared" si="28"/>
        <v>10</v>
      </c>
      <c r="CY27" s="511" t="str">
        <f t="shared" si="29"/>
        <v>Senior Projektingenieur (Umwelt)</v>
      </c>
      <c r="CZ27" s="514">
        <v>783</v>
      </c>
      <c r="DA27" s="512">
        <f>VLOOKUP($CZ27,Funktionsbezeichnungen,3,0)</f>
        <v>9</v>
      </c>
      <c r="DB27" s="511" t="str">
        <f>VLOOKUP($CZ27,Funktionsbezeichnungen,2,0)</f>
        <v>Projektingenieur 9 (Umwelt)</v>
      </c>
      <c r="DC27" s="514">
        <v>772</v>
      </c>
      <c r="DD27" s="512">
        <f>VLOOKUP($DC27,Funktionsbezeichnungen,3,0)</f>
        <v>8</v>
      </c>
      <c r="DE27" s="511" t="str">
        <f>VLOOKUP($DC27,Funktionsbezeichnungen,2,0)</f>
        <v>Projektingenieur 8 (Bau)</v>
      </c>
      <c r="DF27" s="514">
        <v>772</v>
      </c>
      <c r="DG27" s="512">
        <f>VLOOKUP($DF27,Funktionsbezeichnungen,3,0)</f>
        <v>8</v>
      </c>
      <c r="DH27" s="511" t="str">
        <f>VLOOKUP($DF27,Funktionsbezeichnungen,2,0)</f>
        <v>Projektingenieur 8 (Bau)</v>
      </c>
      <c r="DI27" s="513"/>
      <c r="DJ27" s="512">
        <v>772</v>
      </c>
      <c r="DK27" s="512">
        <f>VLOOKUP($DJ27,Funktionsbezeichnungen,3,0)</f>
        <v>8</v>
      </c>
      <c r="DL27" s="511" t="str">
        <f>VLOOKUP($DJ27,Funktionsbezeichnungen,2,0)</f>
        <v>Projektingenieur 8 (Bau)</v>
      </c>
      <c r="DQ27" s="491">
        <f t="shared" si="30"/>
        <v>4288</v>
      </c>
      <c r="DR27" s="494">
        <v>2</v>
      </c>
      <c r="DS27" s="491">
        <v>3</v>
      </c>
      <c r="DT27" s="491" t="s">
        <v>951</v>
      </c>
      <c r="EV27" s="519">
        <v>4263</v>
      </c>
      <c r="EW27" s="491" t="s">
        <v>95</v>
      </c>
    </row>
    <row r="28" spans="1:153" s="491" customFormat="1" ht="27" hidden="1" outlineLevel="1" x14ac:dyDescent="0.25">
      <c r="A28" s="510"/>
      <c r="B28" s="510"/>
      <c r="C28" s="510">
        <f t="shared" si="0"/>
        <v>1</v>
      </c>
      <c r="D28" s="509">
        <v>1</v>
      </c>
      <c r="E28" s="509"/>
      <c r="F28" s="538"/>
      <c r="G28" s="539"/>
      <c r="H28" s="539"/>
      <c r="I28" s="538"/>
      <c r="J28" s="539"/>
      <c r="K28" s="538"/>
      <c r="L28" s="538"/>
      <c r="M28" s="538"/>
      <c r="N28" s="489"/>
      <c r="O28" s="489"/>
      <c r="P28" s="476" t="s">
        <v>359</v>
      </c>
      <c r="Q28" s="472" t="s">
        <v>464</v>
      </c>
      <c r="R28" s="472" t="s">
        <v>1514</v>
      </c>
      <c r="S28" s="597"/>
      <c r="T28" s="536" t="s">
        <v>206</v>
      </c>
      <c r="U28" s="502">
        <v>1969</v>
      </c>
      <c r="V28" s="507" t="s">
        <v>221</v>
      </c>
      <c r="W28" s="502">
        <v>1998</v>
      </c>
      <c r="X28" s="504"/>
      <c r="Y28" s="470"/>
      <c r="Z28" s="505"/>
      <c r="AA28" s="535" t="s">
        <v>548</v>
      </c>
      <c r="AB28" s="532">
        <f t="shared" si="1"/>
        <v>26</v>
      </c>
      <c r="AC28" s="518" t="s">
        <v>1131</v>
      </c>
      <c r="AD28" s="517">
        <v>2001</v>
      </c>
      <c r="AE28" s="607"/>
      <c r="AF28" s="604" t="s">
        <v>95</v>
      </c>
      <c r="AG28" s="501"/>
      <c r="AH28" s="501"/>
      <c r="AI28" s="500" t="s">
        <v>402</v>
      </c>
      <c r="AJ28" s="492"/>
      <c r="CM28" s="491" t="str">
        <f t="shared" si="24"/>
        <v/>
      </c>
      <c r="CN28" s="491" t="str">
        <f t="shared" si="3"/>
        <v>Fuchs Christian</v>
      </c>
      <c r="CP28" s="491">
        <f t="shared" si="22"/>
        <v>26</v>
      </c>
      <c r="CQ28" s="491" t="str">
        <f t="shared" si="23"/>
        <v>B</v>
      </c>
      <c r="CR28" s="445" t="str">
        <f t="shared" si="25"/>
        <v>B</v>
      </c>
      <c r="CS28" s="519">
        <v>4263</v>
      </c>
      <c r="CT28" s="514">
        <v>774</v>
      </c>
      <c r="CU28" s="512">
        <f t="shared" si="26"/>
        <v>10</v>
      </c>
      <c r="CV28" s="511" t="str">
        <f t="shared" si="27"/>
        <v>Senior Projektingenieur (Bau)</v>
      </c>
      <c r="CW28" s="514">
        <v>774</v>
      </c>
      <c r="CX28" s="512">
        <f t="shared" si="28"/>
        <v>10</v>
      </c>
      <c r="CY28" s="511" t="str">
        <f t="shared" si="29"/>
        <v>Senior Projektingenieur (Bau)</v>
      </c>
      <c r="CZ28" s="514">
        <v>773</v>
      </c>
      <c r="DA28" s="512">
        <f>VLOOKUP($CZ28,Funktionsbezeichnungen,3,0)</f>
        <v>9</v>
      </c>
      <c r="DB28" s="511" t="str">
        <f>VLOOKUP($CZ28,Funktionsbezeichnungen,2,0)</f>
        <v>Projektingenieur 9 (Bau)</v>
      </c>
      <c r="DC28" s="514">
        <v>773</v>
      </c>
      <c r="DD28" s="512">
        <f>VLOOKUP($DC28,Funktionsbezeichnungen,3,0)</f>
        <v>9</v>
      </c>
      <c r="DE28" s="511" t="str">
        <f>VLOOKUP($DC28,Funktionsbezeichnungen,2,0)</f>
        <v>Projektingenieur 9 (Bau)</v>
      </c>
      <c r="DF28" s="514">
        <v>773</v>
      </c>
      <c r="DG28" s="512">
        <f>VLOOKUP($DF28,Funktionsbezeichnungen,3,0)</f>
        <v>9</v>
      </c>
      <c r="DH28" s="511" t="str">
        <f>VLOOKUP($DF28,Funktionsbezeichnungen,2,0)</f>
        <v>Projektingenieur 9 (Bau)</v>
      </c>
      <c r="DI28" s="513"/>
      <c r="DJ28" s="512">
        <v>772</v>
      </c>
      <c r="DK28" s="512">
        <f>VLOOKUP($DJ28,Funktionsbezeichnungen,3,0)</f>
        <v>8</v>
      </c>
      <c r="DL28" s="511" t="str">
        <f>VLOOKUP($DJ28,Funktionsbezeichnungen,2,0)</f>
        <v>Projektingenieur 8 (Bau)</v>
      </c>
      <c r="DQ28" s="491">
        <f t="shared" si="30"/>
        <v>4263</v>
      </c>
      <c r="DR28" s="494">
        <v>1</v>
      </c>
      <c r="DS28" s="491">
        <v>2</v>
      </c>
      <c r="DT28" s="491" t="s">
        <v>951</v>
      </c>
      <c r="EV28" s="519">
        <v>3206</v>
      </c>
      <c r="EW28" s="491" t="s">
        <v>95</v>
      </c>
    </row>
    <row r="29" spans="1:153" s="491" customFormat="1" hidden="1" outlineLevel="1" x14ac:dyDescent="0.25">
      <c r="A29" s="510"/>
      <c r="B29" s="510"/>
      <c r="C29" s="510">
        <f t="shared" si="0"/>
        <v>1</v>
      </c>
      <c r="D29" s="509">
        <v>1</v>
      </c>
      <c r="E29" s="509"/>
      <c r="F29" s="538"/>
      <c r="G29" s="539"/>
      <c r="H29" s="539"/>
      <c r="I29" s="538"/>
      <c r="J29" s="539"/>
      <c r="K29" s="538"/>
      <c r="L29" s="538"/>
      <c r="M29" s="538"/>
      <c r="N29" s="489"/>
      <c r="O29" s="489"/>
      <c r="P29" s="476" t="s">
        <v>1301</v>
      </c>
      <c r="Q29" s="472" t="s">
        <v>1145</v>
      </c>
      <c r="R29" s="472" t="s">
        <v>1514</v>
      </c>
      <c r="S29" s="597"/>
      <c r="T29" s="536" t="s">
        <v>1146</v>
      </c>
      <c r="U29" s="502">
        <v>1974</v>
      </c>
      <c r="V29" s="507" t="s">
        <v>194</v>
      </c>
      <c r="W29" s="502">
        <v>2001</v>
      </c>
      <c r="X29" s="504"/>
      <c r="Y29" s="470"/>
      <c r="Z29" s="505"/>
      <c r="AA29" s="535" t="s">
        <v>1148</v>
      </c>
      <c r="AB29" s="532">
        <f t="shared" si="1"/>
        <v>23</v>
      </c>
      <c r="AC29" s="518" t="s">
        <v>1535</v>
      </c>
      <c r="AD29" s="517">
        <v>2015</v>
      </c>
      <c r="AE29" s="607"/>
      <c r="AF29" s="605" t="s">
        <v>95</v>
      </c>
      <c r="AG29" s="501"/>
      <c r="AH29" s="501"/>
      <c r="AI29" s="500" t="s">
        <v>1213</v>
      </c>
      <c r="AJ29" s="492"/>
      <c r="CM29" s="545" t="str">
        <f t="shared" si="24"/>
        <v>anders</v>
      </c>
      <c r="CN29" s="491" t="str">
        <f t="shared" si="3"/>
        <v>Häner David</v>
      </c>
      <c r="CP29" s="491">
        <f t="shared" si="22"/>
        <v>23</v>
      </c>
      <c r="CQ29" s="491" t="str">
        <f t="shared" si="23"/>
        <v>B</v>
      </c>
      <c r="CR29" s="445" t="str">
        <f t="shared" si="25"/>
        <v xml:space="preserve"> C/B 2)</v>
      </c>
      <c r="CS29" s="519">
        <v>4317</v>
      </c>
      <c r="CT29" s="514">
        <v>774</v>
      </c>
      <c r="CU29" s="512">
        <f t="shared" si="26"/>
        <v>10</v>
      </c>
      <c r="CV29" s="511" t="str">
        <f t="shared" si="27"/>
        <v>Senior Projektingenieur (Bau)</v>
      </c>
      <c r="CW29" s="514">
        <v>773</v>
      </c>
      <c r="CX29" s="512">
        <f t="shared" si="28"/>
        <v>9</v>
      </c>
      <c r="CY29" s="511" t="str">
        <f t="shared" si="29"/>
        <v>Projektingenieur 9 (Bau)</v>
      </c>
      <c r="CZ29" s="514"/>
      <c r="DA29" s="512"/>
      <c r="DB29" s="511"/>
      <c r="DC29" s="514"/>
      <c r="DD29" s="512"/>
      <c r="DE29" s="511"/>
      <c r="DF29" s="514"/>
      <c r="DG29" s="512"/>
      <c r="DH29" s="511"/>
      <c r="DI29" s="513"/>
      <c r="DJ29" s="512"/>
      <c r="DK29" s="512"/>
      <c r="DL29" s="511"/>
      <c r="DQ29" s="491">
        <f t="shared" si="30"/>
        <v>4317</v>
      </c>
      <c r="DR29" s="494">
        <v>2</v>
      </c>
      <c r="DS29" s="491">
        <v>3</v>
      </c>
      <c r="DT29" s="491" t="s">
        <v>951</v>
      </c>
      <c r="EV29" s="519">
        <v>4162</v>
      </c>
      <c r="EW29" s="494" t="s">
        <v>1320</v>
      </c>
    </row>
    <row r="30" spans="1:153" s="491" customFormat="1" ht="27" collapsed="1" x14ac:dyDescent="0.25">
      <c r="A30" s="510"/>
      <c r="B30" s="510"/>
      <c r="C30" s="510">
        <f t="shared" si="0"/>
        <v>1</v>
      </c>
      <c r="D30" s="509"/>
      <c r="E30" s="509">
        <v>1</v>
      </c>
      <c r="F30" s="538"/>
      <c r="G30" s="539"/>
      <c r="H30" s="539"/>
      <c r="I30" s="538"/>
      <c r="J30" s="539"/>
      <c r="K30" s="538"/>
      <c r="L30" s="538"/>
      <c r="M30" s="538"/>
      <c r="N30" s="489"/>
      <c r="O30" s="489"/>
      <c r="P30" s="476" t="s">
        <v>361</v>
      </c>
      <c r="Q30" s="472" t="s">
        <v>469</v>
      </c>
      <c r="R30" s="472" t="s">
        <v>1514</v>
      </c>
      <c r="S30" s="597" t="s">
        <v>1616</v>
      </c>
      <c r="T30" s="668" t="s">
        <v>301</v>
      </c>
      <c r="U30" s="669">
        <v>1975</v>
      </c>
      <c r="V30" s="680" t="s">
        <v>302</v>
      </c>
      <c r="W30" s="669">
        <v>2001</v>
      </c>
      <c r="X30" s="671"/>
      <c r="Y30" s="672"/>
      <c r="Z30" s="673"/>
      <c r="AA30" s="674" t="s">
        <v>303</v>
      </c>
      <c r="AB30" s="675">
        <f t="shared" si="1"/>
        <v>23</v>
      </c>
      <c r="AC30" s="674" t="s">
        <v>682</v>
      </c>
      <c r="AD30" s="677">
        <v>2008</v>
      </c>
      <c r="AE30" s="674" t="s">
        <v>1627</v>
      </c>
      <c r="AF30" s="678" t="s">
        <v>95</v>
      </c>
      <c r="AG30" s="681"/>
      <c r="AH30" s="640"/>
      <c r="AI30" s="500" t="s">
        <v>373</v>
      </c>
      <c r="AJ30" s="492"/>
      <c r="CM30" s="545" t="str">
        <f t="shared" si="24"/>
        <v>anders</v>
      </c>
      <c r="CN30" s="491" t="str">
        <f t="shared" si="3"/>
        <v>Rey Lionel</v>
      </c>
      <c r="CP30" s="491">
        <f t="shared" si="22"/>
        <v>23</v>
      </c>
      <c r="CQ30" s="491" t="str">
        <f t="shared" si="23"/>
        <v>B</v>
      </c>
      <c r="CR30" s="445" t="str">
        <f t="shared" si="25"/>
        <v>C</v>
      </c>
      <c r="CS30" s="519">
        <v>4299</v>
      </c>
      <c r="CT30" s="514">
        <v>784</v>
      </c>
      <c r="CU30" s="512">
        <f t="shared" si="26"/>
        <v>10</v>
      </c>
      <c r="CV30" s="511" t="str">
        <f t="shared" si="27"/>
        <v>Senior Projektingenieur (Umwelt)</v>
      </c>
      <c r="CW30" s="514">
        <v>782</v>
      </c>
      <c r="CX30" s="512">
        <f t="shared" si="28"/>
        <v>8</v>
      </c>
      <c r="CY30" s="511" t="str">
        <f t="shared" si="29"/>
        <v>Projektingenieur 8 (Umwelt)</v>
      </c>
      <c r="CZ30" s="514">
        <v>782</v>
      </c>
      <c r="DA30" s="512">
        <f>VLOOKUP($CZ30,Funktionsbezeichnungen,3,0)</f>
        <v>8</v>
      </c>
      <c r="DB30" s="511" t="str">
        <f>VLOOKUP($CZ30,Funktionsbezeichnungen,2,0)</f>
        <v>Projektingenieur 8 (Umwelt)</v>
      </c>
      <c r="DC30" s="514">
        <v>782</v>
      </c>
      <c r="DD30" s="512">
        <f>VLOOKUP($DC30,Funktionsbezeichnungen,3,0)</f>
        <v>8</v>
      </c>
      <c r="DE30" s="511" t="str">
        <f>VLOOKUP($DC30,Funktionsbezeichnungen,2,0)</f>
        <v>Projektingenieur 8 (Umwelt)</v>
      </c>
      <c r="DF30" s="514">
        <v>782</v>
      </c>
      <c r="DG30" s="512">
        <f>VLOOKUP($DF30,Funktionsbezeichnungen,3,0)</f>
        <v>8</v>
      </c>
      <c r="DH30" s="511" t="str">
        <f>VLOOKUP($DF30,Funktionsbezeichnungen,2,0)</f>
        <v>Projektingenieur 8 (Umwelt)</v>
      </c>
      <c r="DI30" s="513"/>
      <c r="DJ30" s="512">
        <v>782</v>
      </c>
      <c r="DK30" s="512">
        <f>VLOOKUP($DJ30,Funktionsbezeichnungen,3,0)</f>
        <v>8</v>
      </c>
      <c r="DL30" s="511" t="str">
        <f>VLOOKUP($DJ30,Funktionsbezeichnungen,2,0)</f>
        <v>Projektingenieur 8 (Umwelt)</v>
      </c>
      <c r="DQ30" s="491">
        <f t="shared" si="30"/>
        <v>4299</v>
      </c>
      <c r="DR30" s="494">
        <v>2</v>
      </c>
      <c r="DS30" s="491">
        <v>3</v>
      </c>
      <c r="DT30" s="491" t="s">
        <v>952</v>
      </c>
      <c r="EV30" s="519">
        <v>2143</v>
      </c>
      <c r="EW30" s="491" t="s">
        <v>1321</v>
      </c>
    </row>
    <row r="31" spans="1:153" s="491" customFormat="1" ht="40.5" x14ac:dyDescent="0.25">
      <c r="A31" s="510"/>
      <c r="B31" s="510"/>
      <c r="C31" s="510"/>
      <c r="D31" s="509"/>
      <c r="E31" s="509"/>
      <c r="F31" s="538"/>
      <c r="G31" s="539"/>
      <c r="H31" s="539"/>
      <c r="I31" s="538"/>
      <c r="J31" s="539"/>
      <c r="K31" s="538"/>
      <c r="L31" s="538"/>
      <c r="M31" s="538"/>
      <c r="N31" s="489"/>
      <c r="O31" s="489"/>
      <c r="P31" s="476"/>
      <c r="Q31" s="472"/>
      <c r="R31" s="472" t="s">
        <v>1514</v>
      </c>
      <c r="S31" s="597" t="s">
        <v>1616</v>
      </c>
      <c r="T31" s="568" t="s">
        <v>229</v>
      </c>
      <c r="U31" s="549">
        <v>1976</v>
      </c>
      <c r="V31" s="633" t="s">
        <v>241</v>
      </c>
      <c r="W31" s="549">
        <v>2001</v>
      </c>
      <c r="X31" s="634"/>
      <c r="Y31" s="479"/>
      <c r="Z31" s="635"/>
      <c r="AA31" s="617" t="s">
        <v>337</v>
      </c>
      <c r="AB31" s="636">
        <f t="shared" ref="AB31" si="31">IF(Z31="",YEAR($AC$1)-$W31,YEAR($AC$1)-$Y31)</f>
        <v>23</v>
      </c>
      <c r="AC31" s="615" t="s">
        <v>1637</v>
      </c>
      <c r="AD31" s="637">
        <v>2010</v>
      </c>
      <c r="AE31" s="615" t="s">
        <v>373</v>
      </c>
      <c r="AF31" s="616" t="s">
        <v>95</v>
      </c>
      <c r="AG31" s="640"/>
      <c r="AH31" s="640"/>
      <c r="AI31" s="500" t="s">
        <v>1213</v>
      </c>
      <c r="AJ31" s="492"/>
      <c r="CM31" s="545" t="str">
        <f t="shared" ref="CM31" si="32">IF(CQ31=CR31,"","anders")</f>
        <v>anders</v>
      </c>
      <c r="CN31" s="491" t="str">
        <f t="shared" ref="CN31" si="33">+T31</f>
        <v>Falzone Lorenzo</v>
      </c>
      <c r="CP31" s="491">
        <f t="shared" ref="CP31" si="34">+AB31</f>
        <v>23</v>
      </c>
      <c r="CQ31" s="491" t="str">
        <f t="shared" ref="CQ31" si="35">+AF31</f>
        <v>B</v>
      </c>
      <c r="CR31" s="445" t="str">
        <f t="shared" ref="CR31" si="36">VLOOKUP(CS31,Kategorie,2,0)</f>
        <v xml:space="preserve"> C/B 2)</v>
      </c>
      <c r="CS31" s="519">
        <v>7695</v>
      </c>
      <c r="CT31" s="514">
        <v>774</v>
      </c>
      <c r="CU31" s="512">
        <f t="shared" si="26"/>
        <v>10</v>
      </c>
      <c r="CV31" s="511" t="str">
        <f t="shared" si="27"/>
        <v>Senior Projektingenieur (Bau)</v>
      </c>
      <c r="CW31" s="514">
        <v>773</v>
      </c>
      <c r="CX31" s="512">
        <f t="shared" si="28"/>
        <v>9</v>
      </c>
      <c r="CY31" s="511" t="str">
        <f t="shared" si="29"/>
        <v>Projektingenieur 9 (Bau)</v>
      </c>
      <c r="CZ31" s="514">
        <v>772</v>
      </c>
      <c r="DA31" s="512">
        <f>VLOOKUP($CZ31,Funktionsbezeichnungen,3,0)</f>
        <v>8</v>
      </c>
      <c r="DB31" s="511" t="str">
        <f>VLOOKUP($CZ31,Funktionsbezeichnungen,2,0)</f>
        <v>Projektingenieur 8 (Bau)</v>
      </c>
      <c r="DC31" s="514">
        <v>772</v>
      </c>
      <c r="DD31" s="512">
        <f>VLOOKUP($DC31,Funktionsbezeichnungen,3,0)</f>
        <v>8</v>
      </c>
      <c r="DE31" s="511" t="str">
        <f>VLOOKUP($DC31,Funktionsbezeichnungen,2,0)</f>
        <v>Projektingenieur 8 (Bau)</v>
      </c>
      <c r="DF31" s="514">
        <v>772</v>
      </c>
      <c r="DG31" s="512">
        <f>VLOOKUP($DF31,Funktionsbezeichnungen,3,0)</f>
        <v>8</v>
      </c>
      <c r="DH31" s="511" t="str">
        <f>VLOOKUP($DF31,Funktionsbezeichnungen,2,0)</f>
        <v>Projektingenieur 8 (Bau)</v>
      </c>
      <c r="DI31" s="513"/>
      <c r="DJ31" s="512">
        <v>771</v>
      </c>
      <c r="DK31" s="512">
        <f>VLOOKUP($DJ31,Funktionsbezeichnungen,3,0)</f>
        <v>7</v>
      </c>
      <c r="DL31" s="511" t="str">
        <f>VLOOKUP($DJ31,Funktionsbezeichnungen,2,0)</f>
        <v>Projektingenieur 7 (Bau)</v>
      </c>
      <c r="DQ31" s="491">
        <f t="shared" ref="DQ31" si="37">+CS31</f>
        <v>7695</v>
      </c>
      <c r="DR31" s="494">
        <v>1</v>
      </c>
      <c r="DS31" s="491">
        <v>2</v>
      </c>
      <c r="DT31" s="491" t="s">
        <v>951</v>
      </c>
      <c r="EV31" s="519">
        <v>4269</v>
      </c>
      <c r="EW31" s="491" t="s">
        <v>1321</v>
      </c>
    </row>
    <row r="32" spans="1:153" s="491" customFormat="1" ht="27" x14ac:dyDescent="0.25">
      <c r="A32" s="510"/>
      <c r="B32" s="510"/>
      <c r="C32" s="510">
        <f t="shared" si="0"/>
        <v>1</v>
      </c>
      <c r="D32" s="509">
        <v>1</v>
      </c>
      <c r="E32" s="509"/>
      <c r="F32" s="538"/>
      <c r="G32" s="539"/>
      <c r="H32" s="539"/>
      <c r="I32" s="538"/>
      <c r="J32" s="539"/>
      <c r="K32" s="538"/>
      <c r="L32" s="538"/>
      <c r="M32" s="538"/>
      <c r="N32" s="489"/>
      <c r="O32" s="489"/>
      <c r="P32" s="476" t="s">
        <v>359</v>
      </c>
      <c r="Q32" s="472" t="s">
        <v>471</v>
      </c>
      <c r="R32" s="472" t="s">
        <v>1514</v>
      </c>
      <c r="S32" s="597" t="s">
        <v>1616</v>
      </c>
      <c r="T32" s="904" t="s">
        <v>1821</v>
      </c>
      <c r="U32" s="905">
        <v>1969</v>
      </c>
      <c r="V32" s="906" t="s">
        <v>235</v>
      </c>
      <c r="W32" s="905">
        <v>1990</v>
      </c>
      <c r="X32" s="907" t="s">
        <v>1820</v>
      </c>
      <c r="Y32" s="908">
        <v>1996</v>
      </c>
      <c r="Z32" s="909"/>
      <c r="AA32" s="910" t="s">
        <v>1855</v>
      </c>
      <c r="AB32" s="911">
        <f t="shared" si="1"/>
        <v>34</v>
      </c>
      <c r="AC32" s="912" t="s">
        <v>1856</v>
      </c>
      <c r="AD32" s="913">
        <v>2022</v>
      </c>
      <c r="AE32" s="912" t="s">
        <v>1857</v>
      </c>
      <c r="AF32" s="903" t="s">
        <v>95</v>
      </c>
      <c r="AG32" s="914" t="s">
        <v>1616</v>
      </c>
      <c r="AH32" s="640"/>
      <c r="AI32" s="500" t="s">
        <v>1213</v>
      </c>
      <c r="AJ32" s="492"/>
      <c r="CM32" s="545" t="str">
        <f t="shared" si="24"/>
        <v>anders</v>
      </c>
      <c r="CN32" s="491" t="str">
        <f t="shared" si="3"/>
        <v>Steinmetz François</v>
      </c>
      <c r="CP32" s="491">
        <f t="shared" si="22"/>
        <v>34</v>
      </c>
      <c r="CQ32" s="491" t="str">
        <f t="shared" si="23"/>
        <v>B</v>
      </c>
      <c r="CR32" s="445" t="str">
        <f t="shared" si="25"/>
        <v xml:space="preserve"> C/B 2)</v>
      </c>
      <c r="CS32" s="519">
        <v>7695</v>
      </c>
      <c r="CT32" s="514">
        <v>774</v>
      </c>
      <c r="CU32" s="512">
        <f t="shared" si="26"/>
        <v>10</v>
      </c>
      <c r="CV32" s="511" t="str">
        <f t="shared" si="27"/>
        <v>Senior Projektingenieur (Bau)</v>
      </c>
      <c r="CW32" s="514">
        <v>773</v>
      </c>
      <c r="CX32" s="512">
        <f t="shared" si="28"/>
        <v>9</v>
      </c>
      <c r="CY32" s="511" t="str">
        <f t="shared" si="29"/>
        <v>Projektingenieur 9 (Bau)</v>
      </c>
      <c r="CZ32" s="514">
        <v>772</v>
      </c>
      <c r="DA32" s="512">
        <f>VLOOKUP($CZ32,Funktionsbezeichnungen,3,0)</f>
        <v>8</v>
      </c>
      <c r="DB32" s="511" t="str">
        <f>VLOOKUP($CZ32,Funktionsbezeichnungen,2,0)</f>
        <v>Projektingenieur 8 (Bau)</v>
      </c>
      <c r="DC32" s="514">
        <v>772</v>
      </c>
      <c r="DD32" s="512">
        <f>VLOOKUP($DC32,Funktionsbezeichnungen,3,0)</f>
        <v>8</v>
      </c>
      <c r="DE32" s="511" t="str">
        <f>VLOOKUP($DC32,Funktionsbezeichnungen,2,0)</f>
        <v>Projektingenieur 8 (Bau)</v>
      </c>
      <c r="DF32" s="514">
        <v>772</v>
      </c>
      <c r="DG32" s="512">
        <f>VLOOKUP($DF32,Funktionsbezeichnungen,3,0)</f>
        <v>8</v>
      </c>
      <c r="DH32" s="511" t="str">
        <f>VLOOKUP($DF32,Funktionsbezeichnungen,2,0)</f>
        <v>Projektingenieur 8 (Bau)</v>
      </c>
      <c r="DI32" s="513"/>
      <c r="DJ32" s="512">
        <v>771</v>
      </c>
      <c r="DK32" s="512">
        <f>VLOOKUP($DJ32,Funktionsbezeichnungen,3,0)</f>
        <v>7</v>
      </c>
      <c r="DL32" s="511" t="str">
        <f>VLOOKUP($DJ32,Funktionsbezeichnungen,2,0)</f>
        <v>Projektingenieur 7 (Bau)</v>
      </c>
      <c r="DQ32" s="491">
        <f t="shared" si="30"/>
        <v>7695</v>
      </c>
      <c r="DR32" s="494">
        <v>1</v>
      </c>
      <c r="DS32" s="491">
        <v>2</v>
      </c>
      <c r="DT32" s="491" t="s">
        <v>951</v>
      </c>
      <c r="EV32" s="519">
        <v>4269</v>
      </c>
      <c r="EW32" s="491" t="s">
        <v>1321</v>
      </c>
    </row>
    <row r="33" spans="1:153" s="491" customFormat="1" hidden="1" outlineLevel="1" x14ac:dyDescent="0.25">
      <c r="A33" s="510"/>
      <c r="B33" s="510">
        <v>1</v>
      </c>
      <c r="C33" s="510">
        <f t="shared" si="0"/>
        <v>1</v>
      </c>
      <c r="D33" s="509">
        <v>1</v>
      </c>
      <c r="E33" s="509"/>
      <c r="F33" s="538"/>
      <c r="G33" s="539"/>
      <c r="H33" s="539"/>
      <c r="I33" s="538"/>
      <c r="J33" s="539"/>
      <c r="K33" s="538"/>
      <c r="L33" s="538"/>
      <c r="M33" s="538"/>
      <c r="N33" s="489"/>
      <c r="O33" s="489"/>
      <c r="P33" s="476" t="s">
        <v>1301</v>
      </c>
      <c r="Q33" s="472" t="s">
        <v>588</v>
      </c>
      <c r="R33" s="472" t="s">
        <v>1514</v>
      </c>
      <c r="S33" s="597"/>
      <c r="T33" s="536" t="s">
        <v>589</v>
      </c>
      <c r="U33" s="502">
        <v>1976</v>
      </c>
      <c r="V33" s="507" t="s">
        <v>194</v>
      </c>
      <c r="W33" s="502">
        <v>2001</v>
      </c>
      <c r="X33" s="504"/>
      <c r="Y33" s="470"/>
      <c r="Z33" s="505"/>
      <c r="AA33" s="535" t="s">
        <v>1024</v>
      </c>
      <c r="AB33" s="532">
        <f t="shared" si="1"/>
        <v>23</v>
      </c>
      <c r="AC33" s="518" t="s">
        <v>684</v>
      </c>
      <c r="AD33" s="517">
        <v>2009</v>
      </c>
      <c r="AE33" s="607"/>
      <c r="AF33" s="605" t="s">
        <v>95</v>
      </c>
      <c r="AG33" s="501"/>
      <c r="AH33" s="501"/>
      <c r="AI33" s="500" t="s">
        <v>1213</v>
      </c>
      <c r="AJ33" s="492"/>
      <c r="CM33" s="545" t="str">
        <f t="shared" si="24"/>
        <v>anders</v>
      </c>
      <c r="CN33" s="491" t="str">
        <f t="shared" si="3"/>
        <v>Weber Madeleine</v>
      </c>
      <c r="CP33" s="491">
        <f t="shared" si="22"/>
        <v>23</v>
      </c>
      <c r="CQ33" s="491" t="str">
        <f t="shared" si="23"/>
        <v>B</v>
      </c>
      <c r="CR33" s="445" t="str">
        <f t="shared" si="25"/>
        <v xml:space="preserve"> C/B 2)</v>
      </c>
      <c r="CS33" s="519">
        <v>4350</v>
      </c>
      <c r="CT33" s="514">
        <v>774</v>
      </c>
      <c r="CU33" s="512">
        <f t="shared" si="26"/>
        <v>10</v>
      </c>
      <c r="CV33" s="511" t="str">
        <f t="shared" si="27"/>
        <v>Senior Projektingenieur (Bau)</v>
      </c>
      <c r="CW33" s="514">
        <v>773</v>
      </c>
      <c r="CX33" s="512">
        <f t="shared" si="28"/>
        <v>9</v>
      </c>
      <c r="CY33" s="511" t="str">
        <f t="shared" si="29"/>
        <v>Projektingenieur 9 (Bau)</v>
      </c>
      <c r="CZ33" s="514">
        <v>772</v>
      </c>
      <c r="DA33" s="512">
        <f>VLOOKUP($CZ33,Funktionsbezeichnungen,3,0)</f>
        <v>8</v>
      </c>
      <c r="DB33" s="511" t="str">
        <f>VLOOKUP($CZ33,Funktionsbezeichnungen,2,0)</f>
        <v>Projektingenieur 8 (Bau)</v>
      </c>
      <c r="DC33" s="514">
        <v>772</v>
      </c>
      <c r="DD33" s="512">
        <f>VLOOKUP($DC33,Funktionsbezeichnungen,3,0)</f>
        <v>8</v>
      </c>
      <c r="DE33" s="511" t="str">
        <f>VLOOKUP($DC33,Funktionsbezeichnungen,2,0)</f>
        <v>Projektingenieur 8 (Bau)</v>
      </c>
      <c r="DF33" s="514">
        <v>772</v>
      </c>
      <c r="DG33" s="512">
        <f>VLOOKUP($DF33,Funktionsbezeichnungen,3,0)</f>
        <v>8</v>
      </c>
      <c r="DH33" s="511" t="str">
        <f>VLOOKUP($DF33,Funktionsbezeichnungen,2,0)</f>
        <v>Projektingenieur 8 (Bau)</v>
      </c>
      <c r="DI33" s="513"/>
      <c r="DJ33" s="512">
        <v>771</v>
      </c>
      <c r="DK33" s="512">
        <f>VLOOKUP($DJ33,Funktionsbezeichnungen,3,0)</f>
        <v>7</v>
      </c>
      <c r="DL33" s="511" t="str">
        <f>VLOOKUP($DJ33,Funktionsbezeichnungen,2,0)</f>
        <v>Projektingenieur 7 (Bau)</v>
      </c>
      <c r="DQ33" s="491">
        <f t="shared" si="30"/>
        <v>4350</v>
      </c>
      <c r="DR33" s="494">
        <v>1</v>
      </c>
      <c r="DS33" s="491">
        <v>2</v>
      </c>
      <c r="DT33" s="491" t="s">
        <v>951</v>
      </c>
      <c r="EV33" s="519">
        <v>4246</v>
      </c>
      <c r="EW33" s="491" t="s">
        <v>1321</v>
      </c>
    </row>
    <row r="34" spans="1:153" s="491" customFormat="1" ht="5.25" hidden="1" customHeight="1" outlineLevel="1" x14ac:dyDescent="0.25">
      <c r="A34" s="510"/>
      <c r="B34" s="510"/>
      <c r="C34" s="510">
        <f t="shared" si="0"/>
        <v>1</v>
      </c>
      <c r="D34" s="509">
        <v>1</v>
      </c>
      <c r="E34" s="509"/>
      <c r="F34" s="538"/>
      <c r="G34" s="539"/>
      <c r="H34" s="539">
        <v>1</v>
      </c>
      <c r="I34" s="538"/>
      <c r="J34" s="539"/>
      <c r="K34" s="538"/>
      <c r="L34" s="538"/>
      <c r="M34" s="538"/>
      <c r="N34" s="489"/>
      <c r="O34" s="489"/>
      <c r="P34" s="476" t="s">
        <v>1301</v>
      </c>
      <c r="Q34" s="472" t="s">
        <v>602</v>
      </c>
      <c r="R34" s="472" t="s">
        <v>1514</v>
      </c>
      <c r="S34" s="597"/>
      <c r="T34" s="536" t="s">
        <v>599</v>
      </c>
      <c r="U34" s="502">
        <v>1977</v>
      </c>
      <c r="V34" s="507" t="s">
        <v>1550</v>
      </c>
      <c r="W34" s="502">
        <v>2000</v>
      </c>
      <c r="X34" s="504"/>
      <c r="Y34" s="470"/>
      <c r="Z34" s="505"/>
      <c r="AA34" s="535" t="s">
        <v>601</v>
      </c>
      <c r="AB34" s="532">
        <f t="shared" si="1"/>
        <v>24</v>
      </c>
      <c r="AC34" s="518" t="s">
        <v>1134</v>
      </c>
      <c r="AD34" s="517">
        <v>2009</v>
      </c>
      <c r="AE34" s="607"/>
      <c r="AF34" s="604" t="s">
        <v>95</v>
      </c>
      <c r="AG34" s="501"/>
      <c r="AH34" s="501"/>
      <c r="AI34" s="500" t="s">
        <v>1213</v>
      </c>
      <c r="AJ34" s="492"/>
      <c r="CM34" s="545" t="str">
        <f t="shared" si="24"/>
        <v/>
      </c>
      <c r="CN34" s="491" t="str">
        <f t="shared" si="3"/>
        <v>Trouillet Jean-Georges</v>
      </c>
      <c r="CP34" s="491">
        <f t="shared" si="22"/>
        <v>24</v>
      </c>
      <c r="CQ34" s="491" t="str">
        <f t="shared" si="23"/>
        <v>B</v>
      </c>
      <c r="CR34" s="445" t="str">
        <f t="shared" si="25"/>
        <v>B</v>
      </c>
      <c r="CS34" s="519">
        <v>3206</v>
      </c>
      <c r="CT34" s="514">
        <v>773</v>
      </c>
      <c r="CU34" s="512">
        <f t="shared" si="26"/>
        <v>9</v>
      </c>
      <c r="CV34" s="511" t="str">
        <f t="shared" si="27"/>
        <v>Projektingenieur 9 (Bau)</v>
      </c>
      <c r="CW34" s="514">
        <v>773</v>
      </c>
      <c r="CX34" s="512">
        <f t="shared" si="28"/>
        <v>9</v>
      </c>
      <c r="CY34" s="511" t="str">
        <f t="shared" si="29"/>
        <v>Projektingenieur 9 (Bau)</v>
      </c>
      <c r="CZ34" s="514">
        <v>772</v>
      </c>
      <c r="DA34" s="512">
        <f>VLOOKUP($CZ34,Funktionsbezeichnungen,3,0)</f>
        <v>8</v>
      </c>
      <c r="DB34" s="511" t="str">
        <f>VLOOKUP($CZ34,Funktionsbezeichnungen,2,0)</f>
        <v>Projektingenieur 8 (Bau)</v>
      </c>
      <c r="DC34" s="514">
        <v>772</v>
      </c>
      <c r="DD34" s="512">
        <f>VLOOKUP($DC34,Funktionsbezeichnungen,3,0)</f>
        <v>8</v>
      </c>
      <c r="DE34" s="511" t="str">
        <f>VLOOKUP($DC34,Funktionsbezeichnungen,2,0)</f>
        <v>Projektingenieur 8 (Bau)</v>
      </c>
      <c r="DF34" s="514">
        <v>772</v>
      </c>
      <c r="DG34" s="512">
        <f>VLOOKUP($DF34,Funktionsbezeichnungen,3,0)</f>
        <v>8</v>
      </c>
      <c r="DH34" s="511" t="str">
        <f>VLOOKUP($DF34,Funktionsbezeichnungen,2,0)</f>
        <v>Projektingenieur 8 (Bau)</v>
      </c>
      <c r="DI34" s="513"/>
      <c r="DJ34" s="512">
        <v>772</v>
      </c>
      <c r="DK34" s="512">
        <f>VLOOKUP($DJ34,Funktionsbezeichnungen,3,0)</f>
        <v>8</v>
      </c>
      <c r="DL34" s="511" t="str">
        <f>VLOOKUP($DJ34,Funktionsbezeichnungen,2,0)</f>
        <v>Projektingenieur 8 (Bau)</v>
      </c>
      <c r="DQ34" s="491">
        <f t="shared" si="30"/>
        <v>3206</v>
      </c>
      <c r="DR34" s="494">
        <v>1</v>
      </c>
      <c r="DS34" s="491">
        <v>2</v>
      </c>
      <c r="DT34" s="491" t="s">
        <v>951</v>
      </c>
      <c r="EV34" s="519">
        <v>4277</v>
      </c>
      <c r="EW34" s="491" t="s">
        <v>1321</v>
      </c>
    </row>
    <row r="35" spans="1:153" s="491" customFormat="1" ht="15.75" hidden="1" outlineLevel="1" x14ac:dyDescent="0.25">
      <c r="A35" s="510"/>
      <c r="B35" s="510"/>
      <c r="C35" s="510">
        <f t="shared" si="0"/>
        <v>1</v>
      </c>
      <c r="D35" s="509"/>
      <c r="E35" s="509">
        <v>1</v>
      </c>
      <c r="F35" s="538"/>
      <c r="G35" s="539"/>
      <c r="H35" s="539"/>
      <c r="I35" s="538"/>
      <c r="J35" s="539"/>
      <c r="K35" s="538"/>
      <c r="L35" s="538"/>
      <c r="M35" s="538"/>
      <c r="N35" s="489">
        <v>1</v>
      </c>
      <c r="O35" s="489"/>
      <c r="P35" s="476" t="s">
        <v>1301</v>
      </c>
      <c r="Q35" s="472" t="s">
        <v>446</v>
      </c>
      <c r="R35" s="472" t="s">
        <v>1514</v>
      </c>
      <c r="S35" s="597"/>
      <c r="T35" s="536" t="s">
        <v>109</v>
      </c>
      <c r="U35" s="502">
        <v>1947</v>
      </c>
      <c r="V35" s="507" t="s">
        <v>1069</v>
      </c>
      <c r="W35" s="502">
        <v>1971</v>
      </c>
      <c r="X35" s="504"/>
      <c r="Y35" s="470"/>
      <c r="Z35" s="505"/>
      <c r="AA35" s="535" t="s">
        <v>1020</v>
      </c>
      <c r="AB35" s="532">
        <f t="shared" si="1"/>
        <v>53</v>
      </c>
      <c r="AC35" s="518" t="s">
        <v>938</v>
      </c>
      <c r="AD35" s="517">
        <v>2013</v>
      </c>
      <c r="AE35" s="607"/>
      <c r="AF35" s="604" t="s">
        <v>309</v>
      </c>
      <c r="AG35" s="501"/>
      <c r="AH35" s="501"/>
      <c r="AI35" s="540" t="s">
        <v>1078</v>
      </c>
      <c r="AJ35" s="492"/>
      <c r="CM35" s="491" t="str">
        <f t="shared" si="24"/>
        <v/>
      </c>
      <c r="CN35" s="491" t="str">
        <f t="shared" si="3"/>
        <v>Yelman Mahir</v>
      </c>
      <c r="CP35" s="491">
        <f t="shared" si="22"/>
        <v>53</v>
      </c>
      <c r="CQ35" s="494" t="str">
        <f t="shared" si="23"/>
        <v xml:space="preserve"> C/B 3)</v>
      </c>
      <c r="CR35" s="445" t="str">
        <f t="shared" si="25"/>
        <v xml:space="preserve"> C/B 3)</v>
      </c>
      <c r="CS35" s="519">
        <v>4162</v>
      </c>
      <c r="CT35" s="514" t="s">
        <v>711</v>
      </c>
      <c r="CU35" s="512"/>
      <c r="CV35" s="511"/>
      <c r="CW35" s="514" t="s">
        <v>711</v>
      </c>
      <c r="CX35" s="512"/>
      <c r="CY35" s="511"/>
      <c r="CZ35" s="514" t="s">
        <v>711</v>
      </c>
      <c r="DA35" s="512"/>
      <c r="DB35" s="511"/>
      <c r="DC35" s="514" t="s">
        <v>711</v>
      </c>
      <c r="DD35" s="512"/>
      <c r="DE35" s="511"/>
      <c r="DF35" s="514" t="s">
        <v>711</v>
      </c>
      <c r="DG35" s="512"/>
      <c r="DH35" s="511"/>
      <c r="DI35" s="513"/>
      <c r="DJ35" s="512" t="s">
        <v>711</v>
      </c>
      <c r="DK35" s="512" t="s">
        <v>711</v>
      </c>
      <c r="DL35" s="511"/>
      <c r="DQ35" s="491">
        <f t="shared" si="30"/>
        <v>4162</v>
      </c>
      <c r="DR35" s="494">
        <v>2</v>
      </c>
      <c r="DS35" s="491">
        <v>3</v>
      </c>
      <c r="DT35" s="493" t="s">
        <v>951</v>
      </c>
      <c r="EV35" s="519">
        <v>4317</v>
      </c>
      <c r="EW35" s="491" t="s">
        <v>1321</v>
      </c>
    </row>
    <row r="36" spans="1:153" s="491" customFormat="1" ht="15.75" hidden="1" outlineLevel="1" x14ac:dyDescent="0.25">
      <c r="A36" s="510"/>
      <c r="B36" s="510"/>
      <c r="C36" s="510">
        <f t="shared" si="0"/>
        <v>1</v>
      </c>
      <c r="D36" s="509"/>
      <c r="E36" s="509">
        <v>1</v>
      </c>
      <c r="F36" s="538"/>
      <c r="G36" s="539"/>
      <c r="H36" s="539">
        <v>1</v>
      </c>
      <c r="I36" s="538"/>
      <c r="J36" s="539"/>
      <c r="K36" s="538"/>
      <c r="L36" s="538"/>
      <c r="M36" s="538"/>
      <c r="N36" s="489">
        <v>1</v>
      </c>
      <c r="O36" s="489"/>
      <c r="P36" s="476" t="s">
        <v>1303</v>
      </c>
      <c r="Q36" s="472" t="s">
        <v>444</v>
      </c>
      <c r="R36" s="472" t="s">
        <v>1514</v>
      </c>
      <c r="S36" s="597"/>
      <c r="T36" s="536" t="s">
        <v>103</v>
      </c>
      <c r="U36" s="502">
        <v>1953</v>
      </c>
      <c r="V36" s="507" t="s">
        <v>195</v>
      </c>
      <c r="W36" s="502">
        <v>1976</v>
      </c>
      <c r="X36" s="504"/>
      <c r="Y36" s="470"/>
      <c r="Z36" s="505"/>
      <c r="AA36" s="535" t="s">
        <v>1560</v>
      </c>
      <c r="AB36" s="532">
        <f t="shared" si="1"/>
        <v>48</v>
      </c>
      <c r="AC36" s="518" t="s">
        <v>1537</v>
      </c>
      <c r="AD36" s="517">
        <v>1996</v>
      </c>
      <c r="AE36" s="607"/>
      <c r="AF36" s="604" t="s">
        <v>1039</v>
      </c>
      <c r="AG36" s="501"/>
      <c r="AH36" s="501"/>
      <c r="AI36" s="540" t="s">
        <v>1078</v>
      </c>
      <c r="AJ36" s="492"/>
      <c r="CM36" s="491" t="str">
        <f t="shared" si="24"/>
        <v/>
      </c>
      <c r="CN36" s="491" t="str">
        <f t="shared" si="3"/>
        <v>Freiermuth Fritz</v>
      </c>
      <c r="CP36" s="491">
        <f t="shared" si="22"/>
        <v>48</v>
      </c>
      <c r="CQ36" s="491" t="str">
        <f t="shared" si="23"/>
        <v xml:space="preserve"> C/B 2)</v>
      </c>
      <c r="CR36" s="445" t="str">
        <f t="shared" si="25"/>
        <v xml:space="preserve"> C/B 2)</v>
      </c>
      <c r="CS36" s="519">
        <v>2143</v>
      </c>
      <c r="CT36" s="514">
        <v>751</v>
      </c>
      <c r="CU36" s="512">
        <f t="shared" ref="CU36:CU53" si="38">VLOOKUP($CT36,Funktionsbezeichnungen,3,0)</f>
        <v>10</v>
      </c>
      <c r="CV36" s="511" t="str">
        <f t="shared" ref="CV36:CV53" si="39">VLOOKUP($CT36,Funktionsbezeichnungen,2,0)</f>
        <v>Vorgesetzter  10</v>
      </c>
      <c r="CW36" s="514">
        <v>751</v>
      </c>
      <c r="CX36" s="512">
        <f t="shared" ref="CX36:CX53" si="40">VLOOKUP($CW36,Funktionsbezeichnungen,3,0)</f>
        <v>10</v>
      </c>
      <c r="CY36" s="511" t="str">
        <f t="shared" ref="CY36:CY53" si="41">VLOOKUP($CW36,Funktionsbezeichnungen,2,0)</f>
        <v>Vorgesetzter  10</v>
      </c>
      <c r="CZ36" s="514">
        <v>751</v>
      </c>
      <c r="DA36" s="512">
        <f t="shared" ref="DA36:DA46" si="42">VLOOKUP($CZ36,Funktionsbezeichnungen,3,0)</f>
        <v>10</v>
      </c>
      <c r="DB36" s="511" t="str">
        <f t="shared" ref="DB36:DB46" si="43">VLOOKUP($CZ36,Funktionsbezeichnungen,2,0)</f>
        <v>Vorgesetzter  10</v>
      </c>
      <c r="DC36" s="514">
        <v>751</v>
      </c>
      <c r="DD36" s="512">
        <f>VLOOKUP($DC36,Funktionsbezeichnungen,3,0)</f>
        <v>10</v>
      </c>
      <c r="DE36" s="511" t="str">
        <f>VLOOKUP($DC36,Funktionsbezeichnungen,2,0)</f>
        <v>Vorgesetzter  10</v>
      </c>
      <c r="DF36" s="552">
        <v>751</v>
      </c>
      <c r="DG36" s="512">
        <f>VLOOKUP($DF36,Funktionsbezeichnungen,3,0)</f>
        <v>10</v>
      </c>
      <c r="DH36" s="511" t="str">
        <f>VLOOKUP($DF36,Funktionsbezeichnungen,2,0)</f>
        <v>Vorgesetzter  10</v>
      </c>
      <c r="DI36" s="513"/>
      <c r="DJ36" s="552">
        <v>751</v>
      </c>
      <c r="DK36" s="512">
        <f>VLOOKUP($DJ36,Funktionsbezeichnungen,3,0)</f>
        <v>10</v>
      </c>
      <c r="DL36" s="511" t="str">
        <f>VLOOKUP($DJ36,Funktionsbezeichnungen,2,0)</f>
        <v>Vorgesetzter  10</v>
      </c>
      <c r="DQ36" s="491">
        <f t="shared" si="30"/>
        <v>2143</v>
      </c>
      <c r="DR36" s="494">
        <v>2</v>
      </c>
      <c r="DS36" s="491">
        <v>3</v>
      </c>
      <c r="DT36" s="491" t="s">
        <v>951</v>
      </c>
      <c r="EV36" s="519">
        <v>7695</v>
      </c>
      <c r="EW36" s="491" t="s">
        <v>1321</v>
      </c>
    </row>
    <row r="37" spans="1:153" s="491" customFormat="1" collapsed="1" x14ac:dyDescent="0.25">
      <c r="A37" s="510"/>
      <c r="B37" s="510"/>
      <c r="C37" s="510">
        <f t="shared" ref="C37:C68" si="44">IF(AB37&gt;=10,1,"")</f>
        <v>1</v>
      </c>
      <c r="D37" s="509">
        <v>1</v>
      </c>
      <c r="E37" s="509"/>
      <c r="F37" s="538"/>
      <c r="G37" s="539"/>
      <c r="H37" s="539">
        <v>1</v>
      </c>
      <c r="I37" s="538"/>
      <c r="J37" s="539"/>
      <c r="K37" s="538"/>
      <c r="L37" s="538"/>
      <c r="M37" s="538"/>
      <c r="N37" s="489"/>
      <c r="O37" s="489"/>
      <c r="P37" s="476" t="s">
        <v>359</v>
      </c>
      <c r="Q37" s="472" t="s">
        <v>448</v>
      </c>
      <c r="R37" s="472" t="s">
        <v>1514</v>
      </c>
      <c r="S37" s="597" t="s">
        <v>1616</v>
      </c>
      <c r="T37" s="668" t="s">
        <v>112</v>
      </c>
      <c r="U37" s="669">
        <v>1956</v>
      </c>
      <c r="V37" s="670" t="s">
        <v>854</v>
      </c>
      <c r="W37" s="669">
        <v>1981</v>
      </c>
      <c r="X37" s="671" t="s">
        <v>855</v>
      </c>
      <c r="Y37" s="672">
        <v>1990</v>
      </c>
      <c r="Z37" s="673"/>
      <c r="AA37" s="674" t="s">
        <v>329</v>
      </c>
      <c r="AB37" s="675">
        <f t="shared" ref="AB37:AB68" si="45">IF(Z37="",YEAR($AC$1)-$W37,YEAR($AC$1)-$Y37)</f>
        <v>43</v>
      </c>
      <c r="AC37" s="676" t="s">
        <v>671</v>
      </c>
      <c r="AD37" s="677">
        <v>1990</v>
      </c>
      <c r="AE37" s="676" t="s">
        <v>1627</v>
      </c>
      <c r="AF37" s="678" t="s">
        <v>105</v>
      </c>
      <c r="AG37" s="679"/>
      <c r="AH37" s="501"/>
      <c r="AI37" s="500" t="s">
        <v>1214</v>
      </c>
      <c r="AJ37" s="492"/>
      <c r="CM37" s="545" t="str">
        <f t="shared" si="24"/>
        <v/>
      </c>
      <c r="CN37" s="491" t="str">
        <f t="shared" ref="CN37:CN68" si="46">+T37</f>
        <v>Bergmann Georg</v>
      </c>
      <c r="CP37" s="491">
        <f t="shared" si="22"/>
        <v>43</v>
      </c>
      <c r="CQ37" s="491" t="str">
        <f t="shared" si="23"/>
        <v>C</v>
      </c>
      <c r="CR37" s="445" t="str">
        <f t="shared" si="25"/>
        <v>C</v>
      </c>
      <c r="CS37" s="519">
        <v>4185</v>
      </c>
      <c r="CT37" s="514">
        <v>773</v>
      </c>
      <c r="CU37" s="512">
        <f t="shared" si="38"/>
        <v>9</v>
      </c>
      <c r="CV37" s="511" t="str">
        <f t="shared" si="39"/>
        <v>Projektingenieur 9 (Bau)</v>
      </c>
      <c r="CW37" s="514">
        <v>772</v>
      </c>
      <c r="CX37" s="512">
        <f t="shared" si="40"/>
        <v>8</v>
      </c>
      <c r="CY37" s="511" t="str">
        <f t="shared" si="41"/>
        <v>Projektingenieur 8 (Bau)</v>
      </c>
      <c r="CZ37" s="514">
        <v>772</v>
      </c>
      <c r="DA37" s="512">
        <f t="shared" si="42"/>
        <v>8</v>
      </c>
      <c r="DB37" s="511" t="str">
        <f t="shared" si="43"/>
        <v>Projektingenieur 8 (Bau)</v>
      </c>
      <c r="DC37" s="514">
        <v>772</v>
      </c>
      <c r="DD37" s="512">
        <f>VLOOKUP($DC37,Funktionsbezeichnungen,3,0)</f>
        <v>8</v>
      </c>
      <c r="DE37" s="511" t="str">
        <f>VLOOKUP($DC37,Funktionsbezeichnungen,2,0)</f>
        <v>Projektingenieur 8 (Bau)</v>
      </c>
      <c r="DF37" s="514">
        <v>772</v>
      </c>
      <c r="DG37" s="512">
        <f>VLOOKUP($DF37,Funktionsbezeichnungen,3,0)</f>
        <v>8</v>
      </c>
      <c r="DH37" s="511" t="str">
        <f>VLOOKUP($DF37,Funktionsbezeichnungen,2,0)</f>
        <v>Projektingenieur 8 (Bau)</v>
      </c>
      <c r="DI37" s="513"/>
      <c r="DJ37" s="512">
        <v>772</v>
      </c>
      <c r="DK37" s="512">
        <f>VLOOKUP($DJ37,Funktionsbezeichnungen,3,0)</f>
        <v>8</v>
      </c>
      <c r="DL37" s="511" t="str">
        <f>VLOOKUP($DJ37,Funktionsbezeichnungen,2,0)</f>
        <v>Projektingenieur 8 (Bau)</v>
      </c>
      <c r="DQ37" s="491">
        <f t="shared" si="30"/>
        <v>4185</v>
      </c>
      <c r="DR37" s="494">
        <v>1</v>
      </c>
      <c r="DS37" s="491">
        <v>2</v>
      </c>
      <c r="DT37" s="491" t="s">
        <v>951</v>
      </c>
      <c r="EV37" s="519">
        <v>4350</v>
      </c>
      <c r="EW37" s="491" t="s">
        <v>1321</v>
      </c>
    </row>
    <row r="38" spans="1:153" s="491" customFormat="1" ht="27" x14ac:dyDescent="0.25">
      <c r="A38" s="510"/>
      <c r="B38" s="510"/>
      <c r="C38" s="510"/>
      <c r="D38" s="509"/>
      <c r="E38" s="509"/>
      <c r="F38" s="538"/>
      <c r="G38" s="539"/>
      <c r="H38" s="539"/>
      <c r="I38" s="538"/>
      <c r="J38" s="539"/>
      <c r="K38" s="538"/>
      <c r="L38" s="538"/>
      <c r="M38" s="538"/>
      <c r="N38" s="489"/>
      <c r="O38" s="489"/>
      <c r="P38" s="476"/>
      <c r="Q38" s="472"/>
      <c r="R38" s="472"/>
      <c r="S38" s="597" t="s">
        <v>1616</v>
      </c>
      <c r="T38" s="904" t="s">
        <v>227</v>
      </c>
      <c r="U38" s="549">
        <v>1976</v>
      </c>
      <c r="V38" s="830" t="s">
        <v>1048</v>
      </c>
      <c r="W38" s="549">
        <v>2001</v>
      </c>
      <c r="X38" s="634" t="s">
        <v>1049</v>
      </c>
      <c r="Y38" s="479">
        <v>2009</v>
      </c>
      <c r="Z38" s="635"/>
      <c r="AA38" s="617" t="s">
        <v>106</v>
      </c>
      <c r="AB38" s="636">
        <f t="shared" si="45"/>
        <v>23</v>
      </c>
      <c r="AC38" s="615" t="s">
        <v>1850</v>
      </c>
      <c r="AD38" s="637">
        <v>2020</v>
      </c>
      <c r="AE38" s="615" t="s">
        <v>1625</v>
      </c>
      <c r="AF38" s="903" t="s">
        <v>95</v>
      </c>
      <c r="AG38" s="918" t="s">
        <v>1616</v>
      </c>
      <c r="AH38" s="501"/>
      <c r="AI38" s="500"/>
      <c r="AJ38" s="492"/>
      <c r="CM38" s="545"/>
      <c r="CR38" s="445"/>
      <c r="CS38" s="519"/>
      <c r="CT38" s="514"/>
      <c r="CU38" s="512"/>
      <c r="CV38" s="511"/>
      <c r="CW38" s="514"/>
      <c r="CX38" s="512"/>
      <c r="CY38" s="511"/>
      <c r="CZ38" s="514"/>
      <c r="DA38" s="512"/>
      <c r="DB38" s="511"/>
      <c r="DC38" s="514"/>
      <c r="DD38" s="512"/>
      <c r="DE38" s="511"/>
      <c r="DF38" s="514"/>
      <c r="DG38" s="512"/>
      <c r="DH38" s="511"/>
      <c r="DI38" s="513"/>
      <c r="DJ38" s="512"/>
      <c r="DK38" s="512"/>
      <c r="DL38" s="511"/>
      <c r="DR38" s="494"/>
      <c r="EV38" s="519"/>
    </row>
    <row r="39" spans="1:153" s="491" customFormat="1" hidden="1" outlineLevel="1" x14ac:dyDescent="0.25">
      <c r="A39" s="510"/>
      <c r="B39" s="510"/>
      <c r="C39" s="510">
        <f t="shared" si="44"/>
        <v>1</v>
      </c>
      <c r="D39" s="509"/>
      <c r="E39" s="509">
        <v>1</v>
      </c>
      <c r="F39" s="538"/>
      <c r="G39" s="539"/>
      <c r="H39" s="539"/>
      <c r="I39" s="538"/>
      <c r="J39" s="539"/>
      <c r="K39" s="538"/>
      <c r="L39" s="538"/>
      <c r="M39" s="538"/>
      <c r="N39" s="489"/>
      <c r="O39" s="489"/>
      <c r="P39" s="476" t="s">
        <v>359</v>
      </c>
      <c r="Q39" s="472" t="s">
        <v>450</v>
      </c>
      <c r="R39" s="472" t="s">
        <v>1514</v>
      </c>
      <c r="S39" s="808"/>
      <c r="T39" s="809" t="s">
        <v>214</v>
      </c>
      <c r="U39" s="810">
        <v>1960</v>
      </c>
      <c r="V39" s="811" t="s">
        <v>237</v>
      </c>
      <c r="W39" s="810">
        <v>1986</v>
      </c>
      <c r="X39" s="812"/>
      <c r="Y39" s="813"/>
      <c r="Z39" s="814"/>
      <c r="AA39" s="815" t="s">
        <v>228</v>
      </c>
      <c r="AB39" s="816">
        <f t="shared" si="45"/>
        <v>38</v>
      </c>
      <c r="AC39" s="631" t="s">
        <v>672</v>
      </c>
      <c r="AD39" s="817">
        <v>2001</v>
      </c>
      <c r="AE39" s="631" t="s">
        <v>106</v>
      </c>
      <c r="AF39" s="632" t="s">
        <v>105</v>
      </c>
      <c r="AG39" s="818"/>
      <c r="AH39" s="640"/>
      <c r="AI39" s="500" t="s">
        <v>1213</v>
      </c>
      <c r="AJ39" s="492"/>
      <c r="CM39" s="491" t="str">
        <f t="shared" si="24"/>
        <v>anders</v>
      </c>
      <c r="CN39" s="491" t="str">
        <f t="shared" si="46"/>
        <v>Beck Peter</v>
      </c>
      <c r="CP39" s="491">
        <f t="shared" si="22"/>
        <v>38</v>
      </c>
      <c r="CQ39" s="491" t="str">
        <f t="shared" si="23"/>
        <v>C</v>
      </c>
      <c r="CR39" s="445" t="str">
        <f t="shared" si="25"/>
        <v xml:space="preserve"> C/B 2)</v>
      </c>
      <c r="CS39" s="519">
        <v>4269</v>
      </c>
      <c r="CT39" s="514">
        <v>773</v>
      </c>
      <c r="CU39" s="512">
        <f t="shared" si="38"/>
        <v>9</v>
      </c>
      <c r="CV39" s="511" t="str">
        <f t="shared" si="39"/>
        <v>Projektingenieur 9 (Bau)</v>
      </c>
      <c r="CW39" s="514">
        <v>773</v>
      </c>
      <c r="CX39" s="512">
        <f t="shared" si="40"/>
        <v>9</v>
      </c>
      <c r="CY39" s="511" t="str">
        <f t="shared" si="41"/>
        <v>Projektingenieur 9 (Bau)</v>
      </c>
      <c r="CZ39" s="514">
        <v>773</v>
      </c>
      <c r="DA39" s="512">
        <f t="shared" si="42"/>
        <v>9</v>
      </c>
      <c r="DB39" s="511" t="str">
        <f t="shared" si="43"/>
        <v>Projektingenieur 9 (Bau)</v>
      </c>
      <c r="DC39" s="514">
        <v>773</v>
      </c>
      <c r="DD39" s="512">
        <f>VLOOKUP($DC39,Funktionsbezeichnungen,3,0)</f>
        <v>9</v>
      </c>
      <c r="DE39" s="511" t="str">
        <f>VLOOKUP($DC39,Funktionsbezeichnungen,2,0)</f>
        <v>Projektingenieur 9 (Bau)</v>
      </c>
      <c r="DF39" s="514">
        <v>772</v>
      </c>
      <c r="DG39" s="512">
        <f>VLOOKUP($DF39,Funktionsbezeichnungen,3,0)</f>
        <v>8</v>
      </c>
      <c r="DH39" s="511" t="str">
        <f>VLOOKUP($DF39,Funktionsbezeichnungen,2,0)</f>
        <v>Projektingenieur 8 (Bau)</v>
      </c>
      <c r="DI39" s="513"/>
      <c r="DJ39" s="512">
        <v>772</v>
      </c>
      <c r="DK39" s="512">
        <f>VLOOKUP($DJ39,Funktionsbezeichnungen,3,0)</f>
        <v>8</v>
      </c>
      <c r="DL39" s="511" t="str">
        <f>VLOOKUP($DJ39,Funktionsbezeichnungen,2,0)</f>
        <v>Projektingenieur 8 (Bau)</v>
      </c>
      <c r="DQ39" s="491">
        <f t="shared" si="30"/>
        <v>4269</v>
      </c>
      <c r="DR39" s="494">
        <v>2</v>
      </c>
      <c r="DS39" s="491">
        <v>3</v>
      </c>
      <c r="DT39" s="491" t="s">
        <v>951</v>
      </c>
      <c r="EV39" s="519">
        <v>3160</v>
      </c>
      <c r="EW39" s="491" t="s">
        <v>105</v>
      </c>
    </row>
    <row r="40" spans="1:153" s="491" customFormat="1" ht="17.25" hidden="1" customHeight="1" collapsed="1" x14ac:dyDescent="0.25">
      <c r="A40" s="510"/>
      <c r="B40" s="510"/>
      <c r="C40" s="510">
        <f t="shared" si="44"/>
        <v>1</v>
      </c>
      <c r="D40" s="509"/>
      <c r="E40" s="509">
        <v>1</v>
      </c>
      <c r="F40" s="538"/>
      <c r="G40" s="539"/>
      <c r="H40" s="539">
        <v>1</v>
      </c>
      <c r="I40" s="538"/>
      <c r="J40" s="539"/>
      <c r="K40" s="538"/>
      <c r="L40" s="538"/>
      <c r="M40" s="538"/>
      <c r="N40" s="489"/>
      <c r="O40" s="489"/>
      <c r="P40" s="476" t="s">
        <v>1140</v>
      </c>
      <c r="Q40" s="472" t="s">
        <v>873</v>
      </c>
      <c r="R40" s="472" t="s">
        <v>1514</v>
      </c>
      <c r="S40" s="597"/>
      <c r="T40" s="536" t="s">
        <v>874</v>
      </c>
      <c r="U40" s="502">
        <v>1959</v>
      </c>
      <c r="V40" s="551" t="s">
        <v>1070</v>
      </c>
      <c r="W40" s="502">
        <v>1990</v>
      </c>
      <c r="X40" s="504"/>
      <c r="Y40" s="470"/>
      <c r="Z40" s="505"/>
      <c r="AA40" s="535" t="s">
        <v>1141</v>
      </c>
      <c r="AB40" s="532">
        <f t="shared" si="45"/>
        <v>34</v>
      </c>
      <c r="AC40" s="518" t="s">
        <v>1539</v>
      </c>
      <c r="AD40" s="517">
        <v>2011</v>
      </c>
      <c r="AE40" s="607"/>
      <c r="AF40" s="605" t="s">
        <v>1043</v>
      </c>
      <c r="AG40" s="501"/>
      <c r="AH40" s="501"/>
      <c r="AI40" s="500" t="s">
        <v>1540</v>
      </c>
      <c r="AJ40" s="492"/>
      <c r="CM40" s="545" t="str">
        <f t="shared" si="24"/>
        <v>anders</v>
      </c>
      <c r="CN40" s="491" t="str">
        <f t="shared" si="46"/>
        <v>Wick Bernd</v>
      </c>
      <c r="CP40" s="491">
        <f t="shared" si="22"/>
        <v>34</v>
      </c>
      <c r="CQ40" s="491" t="str">
        <f t="shared" si="23"/>
        <v xml:space="preserve"> C/B 2)</v>
      </c>
      <c r="CR40" s="445" t="str">
        <f t="shared" si="25"/>
        <v>C</v>
      </c>
      <c r="CS40" s="519">
        <v>3208</v>
      </c>
      <c r="CT40" s="514">
        <v>773</v>
      </c>
      <c r="CU40" s="512">
        <f t="shared" si="38"/>
        <v>9</v>
      </c>
      <c r="CV40" s="511" t="str">
        <f t="shared" si="39"/>
        <v>Projektingenieur 9 (Bau)</v>
      </c>
      <c r="CW40" s="514">
        <v>772</v>
      </c>
      <c r="CX40" s="512">
        <f t="shared" si="40"/>
        <v>8</v>
      </c>
      <c r="CY40" s="511" t="str">
        <f t="shared" si="41"/>
        <v>Projektingenieur 8 (Bau)</v>
      </c>
      <c r="CZ40" s="514">
        <v>772</v>
      </c>
      <c r="DA40" s="512">
        <f t="shared" si="42"/>
        <v>8</v>
      </c>
      <c r="DB40" s="511" t="str">
        <f t="shared" si="43"/>
        <v>Projektingenieur 8 (Bau)</v>
      </c>
      <c r="DC40" s="514">
        <v>772</v>
      </c>
      <c r="DD40" s="512">
        <f>VLOOKUP($DC40,Funktionsbezeichnungen,3,0)</f>
        <v>8</v>
      </c>
      <c r="DE40" s="511" t="str">
        <f>VLOOKUP($DC40,Funktionsbezeichnungen,2,0)</f>
        <v>Projektingenieur 8 (Bau)</v>
      </c>
      <c r="DF40" s="514"/>
      <c r="DG40" s="512"/>
      <c r="DH40" s="511"/>
      <c r="DI40" s="513"/>
      <c r="DJ40" s="512">
        <v>772</v>
      </c>
      <c r="DK40" s="512">
        <f>VLOOKUP($DJ40,Funktionsbezeichnungen,3,0)</f>
        <v>8</v>
      </c>
      <c r="DL40" s="511" t="str">
        <f>VLOOKUP($DJ40,Funktionsbezeichnungen,2,0)</f>
        <v>Projektingenieur 8 (Bau)</v>
      </c>
      <c r="DQ40" s="491">
        <f t="shared" si="30"/>
        <v>3208</v>
      </c>
      <c r="DR40" s="494">
        <v>2</v>
      </c>
      <c r="DS40" s="491">
        <v>3</v>
      </c>
      <c r="DT40" s="491" t="s">
        <v>951</v>
      </c>
      <c r="EV40" s="519">
        <v>4185</v>
      </c>
      <c r="EW40" s="491" t="s">
        <v>105</v>
      </c>
    </row>
    <row r="41" spans="1:153" s="491" customFormat="1" x14ac:dyDescent="0.25">
      <c r="A41" s="510"/>
      <c r="B41" s="510">
        <v>1</v>
      </c>
      <c r="C41" s="510">
        <f t="shared" si="44"/>
        <v>1</v>
      </c>
      <c r="D41" s="509"/>
      <c r="E41" s="509"/>
      <c r="F41" s="538">
        <v>1</v>
      </c>
      <c r="G41" s="539"/>
      <c r="H41" s="539"/>
      <c r="I41" s="538"/>
      <c r="J41" s="539"/>
      <c r="K41" s="538"/>
      <c r="L41" s="538"/>
      <c r="M41" s="538"/>
      <c r="N41" s="489"/>
      <c r="O41" s="489"/>
      <c r="P41" s="476" t="s">
        <v>361</v>
      </c>
      <c r="Q41" s="472" t="s">
        <v>918</v>
      </c>
      <c r="R41" s="472" t="s">
        <v>1514</v>
      </c>
      <c r="S41" s="597" t="s">
        <v>1616</v>
      </c>
      <c r="T41" s="568" t="s">
        <v>919</v>
      </c>
      <c r="U41" s="549">
        <v>1962</v>
      </c>
      <c r="V41" s="633" t="s">
        <v>1583</v>
      </c>
      <c r="W41" s="549">
        <v>1992</v>
      </c>
      <c r="X41" s="634" t="s">
        <v>921</v>
      </c>
      <c r="Y41" s="479">
        <v>2002</v>
      </c>
      <c r="Z41" s="635"/>
      <c r="AA41" s="617" t="s">
        <v>922</v>
      </c>
      <c r="AB41" s="636">
        <f t="shared" si="45"/>
        <v>32</v>
      </c>
      <c r="AC41" s="617" t="s">
        <v>1190</v>
      </c>
      <c r="AD41" s="637">
        <v>2012</v>
      </c>
      <c r="AE41" s="617" t="s">
        <v>1618</v>
      </c>
      <c r="AF41" s="616" t="s">
        <v>105</v>
      </c>
      <c r="AG41" s="682"/>
      <c r="AH41" s="640"/>
      <c r="AI41" s="500" t="s">
        <v>373</v>
      </c>
      <c r="AJ41" s="492"/>
      <c r="CM41" s="545" t="str">
        <f t="shared" si="24"/>
        <v/>
      </c>
      <c r="CN41" s="491" t="str">
        <f t="shared" si="46"/>
        <v>Niedermeyer Friederike</v>
      </c>
      <c r="CP41" s="491">
        <f t="shared" si="22"/>
        <v>32</v>
      </c>
      <c r="CQ41" s="491" t="str">
        <f t="shared" si="23"/>
        <v>C</v>
      </c>
      <c r="CR41" s="445" t="str">
        <f t="shared" si="25"/>
        <v>C</v>
      </c>
      <c r="CS41" s="519">
        <v>4307</v>
      </c>
      <c r="CT41" s="514">
        <v>783</v>
      </c>
      <c r="CU41" s="512">
        <f t="shared" si="38"/>
        <v>9</v>
      </c>
      <c r="CV41" s="511" t="str">
        <f t="shared" si="39"/>
        <v>Projektingenieur 9 (Umwelt)</v>
      </c>
      <c r="CW41" s="514">
        <v>782</v>
      </c>
      <c r="CX41" s="512">
        <f t="shared" si="40"/>
        <v>8</v>
      </c>
      <c r="CY41" s="511" t="str">
        <f t="shared" si="41"/>
        <v>Projektingenieur 8 (Umwelt)</v>
      </c>
      <c r="CZ41" s="514">
        <v>782</v>
      </c>
      <c r="DA41" s="512">
        <f t="shared" si="42"/>
        <v>8</v>
      </c>
      <c r="DB41" s="511" t="str">
        <f t="shared" si="43"/>
        <v>Projektingenieur 8 (Umwelt)</v>
      </c>
      <c r="DC41" s="514"/>
      <c r="DD41" s="512"/>
      <c r="DE41" s="511"/>
      <c r="DF41" s="514"/>
      <c r="DG41" s="512"/>
      <c r="DH41" s="511"/>
      <c r="DI41" s="513"/>
      <c r="DJ41" s="512"/>
      <c r="DK41" s="512"/>
      <c r="DL41" s="511"/>
      <c r="DQ41" s="491">
        <f t="shared" si="30"/>
        <v>4307</v>
      </c>
      <c r="DR41" s="494">
        <v>1</v>
      </c>
      <c r="DS41" s="491">
        <v>2</v>
      </c>
      <c r="DT41" s="491" t="s">
        <v>952</v>
      </c>
      <c r="EV41" s="519">
        <v>3208</v>
      </c>
      <c r="EW41" s="491" t="s">
        <v>105</v>
      </c>
    </row>
    <row r="42" spans="1:153" s="491" customFormat="1" outlineLevel="1" x14ac:dyDescent="0.25">
      <c r="A42" s="510">
        <v>1</v>
      </c>
      <c r="B42" s="510"/>
      <c r="C42" s="510">
        <f t="shared" si="44"/>
        <v>1</v>
      </c>
      <c r="D42" s="509">
        <v>1</v>
      </c>
      <c r="E42" s="509"/>
      <c r="F42" s="538"/>
      <c r="G42" s="539"/>
      <c r="H42" s="539">
        <v>1</v>
      </c>
      <c r="I42" s="538"/>
      <c r="J42" s="539"/>
      <c r="K42" s="538"/>
      <c r="L42" s="538"/>
      <c r="M42" s="538"/>
      <c r="N42" s="489"/>
      <c r="O42" s="489"/>
      <c r="P42" s="476" t="s">
        <v>359</v>
      </c>
      <c r="Q42" s="472" t="s">
        <v>452</v>
      </c>
      <c r="R42" s="472" t="s">
        <v>1514</v>
      </c>
      <c r="S42" s="597" t="s">
        <v>1616</v>
      </c>
      <c r="T42" s="638" t="s">
        <v>122</v>
      </c>
      <c r="U42" s="549">
        <v>1968</v>
      </c>
      <c r="V42" s="633" t="s">
        <v>201</v>
      </c>
      <c r="W42" s="549">
        <v>1994</v>
      </c>
      <c r="X42" s="634"/>
      <c r="Y42" s="479"/>
      <c r="Z42" s="635"/>
      <c r="AA42" s="831" t="s">
        <v>123</v>
      </c>
      <c r="AB42" s="636">
        <f t="shared" si="45"/>
        <v>30</v>
      </c>
      <c r="AC42" s="615" t="s">
        <v>673</v>
      </c>
      <c r="AD42" s="637">
        <v>1996</v>
      </c>
      <c r="AE42" s="615" t="s">
        <v>1627</v>
      </c>
      <c r="AF42" s="616" t="s">
        <v>105</v>
      </c>
      <c r="AG42" s="684"/>
      <c r="AH42" s="501"/>
      <c r="AI42" s="500" t="s">
        <v>1213</v>
      </c>
      <c r="AJ42" s="492"/>
      <c r="CM42" s="491" t="str">
        <f t="shared" si="24"/>
        <v>anders</v>
      </c>
      <c r="CN42" s="491" t="str">
        <f t="shared" si="46"/>
        <v>Kern Etienne</v>
      </c>
      <c r="CP42" s="491">
        <f t="shared" si="22"/>
        <v>30</v>
      </c>
      <c r="CQ42" s="491" t="str">
        <f t="shared" si="23"/>
        <v>C</v>
      </c>
      <c r="CR42" s="445" t="str">
        <f t="shared" si="25"/>
        <v xml:space="preserve"> C/B 2)</v>
      </c>
      <c r="CS42" s="519">
        <v>4246</v>
      </c>
      <c r="CT42" s="514">
        <v>772</v>
      </c>
      <c r="CU42" s="512">
        <f t="shared" si="38"/>
        <v>8</v>
      </c>
      <c r="CV42" s="511" t="str">
        <f t="shared" si="39"/>
        <v>Projektingenieur 8 (Bau)</v>
      </c>
      <c r="CW42" s="514">
        <v>772</v>
      </c>
      <c r="CX42" s="512">
        <f t="shared" si="40"/>
        <v>8</v>
      </c>
      <c r="CY42" s="511" t="str">
        <f t="shared" si="41"/>
        <v>Projektingenieur 8 (Bau)</v>
      </c>
      <c r="CZ42" s="514">
        <v>772</v>
      </c>
      <c r="DA42" s="512">
        <f t="shared" si="42"/>
        <v>8</v>
      </c>
      <c r="DB42" s="511" t="str">
        <f t="shared" si="43"/>
        <v>Projektingenieur 8 (Bau)</v>
      </c>
      <c r="DC42" s="514">
        <v>772</v>
      </c>
      <c r="DD42" s="512">
        <f>VLOOKUP($DC42,Funktionsbezeichnungen,3,0)</f>
        <v>8</v>
      </c>
      <c r="DE42" s="511" t="str">
        <f>VLOOKUP($DC42,Funktionsbezeichnungen,2,0)</f>
        <v>Projektingenieur 8 (Bau)</v>
      </c>
      <c r="DF42" s="514">
        <v>772</v>
      </c>
      <c r="DG42" s="512">
        <f>VLOOKUP($DF42,Funktionsbezeichnungen,3,0)</f>
        <v>8</v>
      </c>
      <c r="DH42" s="511" t="str">
        <f>VLOOKUP($DF42,Funktionsbezeichnungen,2,0)</f>
        <v>Projektingenieur 8 (Bau)</v>
      </c>
      <c r="DI42" s="513"/>
      <c r="DJ42" s="512">
        <v>772</v>
      </c>
      <c r="DK42" s="512">
        <f>VLOOKUP($DJ42,Funktionsbezeichnungen,3,0)</f>
        <v>8</v>
      </c>
      <c r="DL42" s="511" t="str">
        <f>VLOOKUP($DJ42,Funktionsbezeichnungen,2,0)</f>
        <v>Projektingenieur 8 (Bau)</v>
      </c>
      <c r="DQ42" s="491">
        <f t="shared" si="30"/>
        <v>4246</v>
      </c>
      <c r="DR42" s="494">
        <v>1</v>
      </c>
      <c r="DS42" s="491">
        <v>2</v>
      </c>
      <c r="DT42" s="491" t="s">
        <v>951</v>
      </c>
      <c r="EV42" s="519">
        <v>4307</v>
      </c>
      <c r="EW42" s="491" t="s">
        <v>105</v>
      </c>
    </row>
    <row r="43" spans="1:153" s="491" customFormat="1" ht="27" hidden="1" x14ac:dyDescent="0.25">
      <c r="A43" s="510"/>
      <c r="B43" s="510">
        <v>1</v>
      </c>
      <c r="C43" s="510">
        <f t="shared" si="44"/>
        <v>1</v>
      </c>
      <c r="D43" s="509"/>
      <c r="E43" s="509"/>
      <c r="F43" s="538">
        <v>1</v>
      </c>
      <c r="G43" s="539"/>
      <c r="H43" s="539"/>
      <c r="I43" s="538"/>
      <c r="J43" s="539"/>
      <c r="K43" s="538"/>
      <c r="L43" s="538"/>
      <c r="M43" s="538"/>
      <c r="N43" s="489"/>
      <c r="O43" s="489"/>
      <c r="P43" s="476" t="s">
        <v>359</v>
      </c>
      <c r="Q43" s="472" t="s">
        <v>460</v>
      </c>
      <c r="R43" s="472" t="s">
        <v>1514</v>
      </c>
      <c r="S43" s="597"/>
      <c r="T43" s="536" t="s">
        <v>231</v>
      </c>
      <c r="U43" s="502">
        <v>1967</v>
      </c>
      <c r="V43" s="507" t="s">
        <v>1582</v>
      </c>
      <c r="W43" s="502">
        <v>1996</v>
      </c>
      <c r="X43" s="504" t="s">
        <v>1538</v>
      </c>
      <c r="Y43" s="470">
        <v>2002</v>
      </c>
      <c r="Z43" s="505"/>
      <c r="AA43" s="535" t="s">
        <v>233</v>
      </c>
      <c r="AB43" s="532">
        <f t="shared" si="45"/>
        <v>28</v>
      </c>
      <c r="AC43" s="518" t="s">
        <v>675</v>
      </c>
      <c r="AD43" s="517">
        <v>2002</v>
      </c>
      <c r="AE43" s="607"/>
      <c r="AF43" s="605" t="s">
        <v>1043</v>
      </c>
      <c r="AG43" s="501"/>
      <c r="AH43" s="501"/>
      <c r="AI43" s="500" t="s">
        <v>1213</v>
      </c>
      <c r="AJ43" s="492"/>
      <c r="CM43" s="491" t="str">
        <f t="shared" si="24"/>
        <v/>
      </c>
      <c r="CN43" s="491" t="str">
        <f t="shared" si="46"/>
        <v>Ruff Ute</v>
      </c>
      <c r="CP43" s="491">
        <f t="shared" si="22"/>
        <v>28</v>
      </c>
      <c r="CQ43" s="491" t="str">
        <f t="shared" si="23"/>
        <v xml:space="preserve"> C/B 2)</v>
      </c>
      <c r="CR43" s="445" t="str">
        <f t="shared" si="25"/>
        <v xml:space="preserve"> C/B 2)</v>
      </c>
      <c r="CS43" s="519">
        <v>4277</v>
      </c>
      <c r="CT43" s="514">
        <v>783</v>
      </c>
      <c r="CU43" s="512">
        <f t="shared" si="38"/>
        <v>9</v>
      </c>
      <c r="CV43" s="511" t="str">
        <f t="shared" si="39"/>
        <v>Projektingenieur 9 (Umwelt)</v>
      </c>
      <c r="CW43" s="514">
        <v>783</v>
      </c>
      <c r="CX43" s="512">
        <f t="shared" si="40"/>
        <v>9</v>
      </c>
      <c r="CY43" s="511" t="str">
        <f t="shared" si="41"/>
        <v>Projektingenieur 9 (Umwelt)</v>
      </c>
      <c r="CZ43" s="514">
        <v>782</v>
      </c>
      <c r="DA43" s="512">
        <f t="shared" si="42"/>
        <v>8</v>
      </c>
      <c r="DB43" s="511" t="str">
        <f t="shared" si="43"/>
        <v>Projektingenieur 8 (Umwelt)</v>
      </c>
      <c r="DC43" s="514">
        <v>782</v>
      </c>
      <c r="DD43" s="512">
        <f>VLOOKUP($DC43,Funktionsbezeichnungen,3,0)</f>
        <v>8</v>
      </c>
      <c r="DE43" s="511" t="str">
        <f>VLOOKUP($DC43,Funktionsbezeichnungen,2,0)</f>
        <v>Projektingenieur 8 (Umwelt)</v>
      </c>
      <c r="DF43" s="514">
        <v>782</v>
      </c>
      <c r="DG43" s="512">
        <f>VLOOKUP($DF43,Funktionsbezeichnungen,3,0)</f>
        <v>8</v>
      </c>
      <c r="DH43" s="511" t="str">
        <f>VLOOKUP($DF43,Funktionsbezeichnungen,2,0)</f>
        <v>Projektingenieur 8 (Umwelt)</v>
      </c>
      <c r="DI43" s="513"/>
      <c r="DJ43" s="512">
        <v>782</v>
      </c>
      <c r="DK43" s="512">
        <f>VLOOKUP($DJ43,Funktionsbezeichnungen,3,0)</f>
        <v>8</v>
      </c>
      <c r="DL43" s="511" t="str">
        <f>VLOOKUP($DJ43,Funktionsbezeichnungen,2,0)</f>
        <v>Projektingenieur 8 (Umwelt)</v>
      </c>
      <c r="DQ43" s="491">
        <f t="shared" si="30"/>
        <v>4277</v>
      </c>
      <c r="DR43" s="494">
        <v>3</v>
      </c>
      <c r="DS43" s="491">
        <v>2</v>
      </c>
      <c r="DT43" s="491" t="s">
        <v>952</v>
      </c>
      <c r="EV43" s="519">
        <v>4291</v>
      </c>
      <c r="EW43" s="491" t="s">
        <v>105</v>
      </c>
    </row>
    <row r="44" spans="1:153" s="491" customFormat="1" x14ac:dyDescent="0.25">
      <c r="A44" s="510"/>
      <c r="B44" s="510"/>
      <c r="C44" s="510">
        <f t="shared" si="44"/>
        <v>1</v>
      </c>
      <c r="D44" s="509">
        <v>1</v>
      </c>
      <c r="E44" s="509"/>
      <c r="F44" s="538"/>
      <c r="G44" s="539"/>
      <c r="H44" s="539">
        <v>1</v>
      </c>
      <c r="I44" s="538"/>
      <c r="J44" s="539"/>
      <c r="K44" s="538"/>
      <c r="L44" s="538"/>
      <c r="M44" s="538"/>
      <c r="N44" s="489"/>
      <c r="O44" s="489"/>
      <c r="P44" s="476" t="s">
        <v>1301</v>
      </c>
      <c r="Q44" s="472" t="s">
        <v>458</v>
      </c>
      <c r="R44" s="472" t="s">
        <v>1514</v>
      </c>
      <c r="S44" s="597" t="s">
        <v>1616</v>
      </c>
      <c r="T44" s="568" t="s">
        <v>275</v>
      </c>
      <c r="U44" s="549">
        <v>1969</v>
      </c>
      <c r="V44" s="633" t="s">
        <v>299</v>
      </c>
      <c r="W44" s="549">
        <v>1996</v>
      </c>
      <c r="X44" s="634"/>
      <c r="Y44" s="479"/>
      <c r="Z44" s="635"/>
      <c r="AA44" s="615" t="s">
        <v>276</v>
      </c>
      <c r="AB44" s="636">
        <f>IF(Z44="",YEAR($AC$1)-$W44,YEAR($AC$1)-$Y44)</f>
        <v>28</v>
      </c>
      <c r="AC44" s="615" t="s">
        <v>671</v>
      </c>
      <c r="AD44" s="637">
        <v>2006</v>
      </c>
      <c r="AE44" s="615" t="s">
        <v>110</v>
      </c>
      <c r="AF44" s="616" t="s">
        <v>105</v>
      </c>
      <c r="AG44" s="640"/>
      <c r="AH44" s="640"/>
      <c r="AI44" s="500" t="s">
        <v>376</v>
      </c>
      <c r="AJ44" s="492"/>
      <c r="CM44" s="545" t="str">
        <f t="shared" si="24"/>
        <v/>
      </c>
      <c r="CN44" s="491" t="str">
        <f t="shared" si="46"/>
        <v>Knoll Bernd</v>
      </c>
      <c r="CP44" s="491">
        <f t="shared" si="22"/>
        <v>28</v>
      </c>
      <c r="CQ44" s="491" t="str">
        <f t="shared" si="23"/>
        <v>C</v>
      </c>
      <c r="CR44" s="445" t="str">
        <f t="shared" si="25"/>
        <v>C</v>
      </c>
      <c r="CS44" s="519">
        <v>4291</v>
      </c>
      <c r="CT44" s="514">
        <v>773</v>
      </c>
      <c r="CU44" s="512">
        <f t="shared" si="38"/>
        <v>9</v>
      </c>
      <c r="CV44" s="511" t="str">
        <f t="shared" si="39"/>
        <v>Projektingenieur 9 (Bau)</v>
      </c>
      <c r="CW44" s="514">
        <v>772</v>
      </c>
      <c r="CX44" s="512">
        <f t="shared" si="40"/>
        <v>8</v>
      </c>
      <c r="CY44" s="511" t="str">
        <f t="shared" si="41"/>
        <v>Projektingenieur 8 (Bau)</v>
      </c>
      <c r="CZ44" s="514">
        <v>772</v>
      </c>
      <c r="DA44" s="512">
        <f t="shared" si="42"/>
        <v>8</v>
      </c>
      <c r="DB44" s="511" t="str">
        <f t="shared" si="43"/>
        <v>Projektingenieur 8 (Bau)</v>
      </c>
      <c r="DC44" s="514">
        <v>772</v>
      </c>
      <c r="DD44" s="512">
        <f>VLOOKUP($DC44,Funktionsbezeichnungen,3,0)</f>
        <v>8</v>
      </c>
      <c r="DE44" s="511" t="str">
        <f>VLOOKUP($DC44,Funktionsbezeichnungen,2,0)</f>
        <v>Projektingenieur 8 (Bau)</v>
      </c>
      <c r="DF44" s="514">
        <v>772</v>
      </c>
      <c r="DG44" s="512">
        <f>VLOOKUP($DF44,Funktionsbezeichnungen,3,0)</f>
        <v>8</v>
      </c>
      <c r="DH44" s="511" t="str">
        <f>VLOOKUP($DF44,Funktionsbezeichnungen,2,0)</f>
        <v>Projektingenieur 8 (Bau)</v>
      </c>
      <c r="DI44" s="513"/>
      <c r="DJ44" s="512">
        <v>772</v>
      </c>
      <c r="DK44" s="512">
        <f>VLOOKUP($DJ44,Funktionsbezeichnungen,3,0)</f>
        <v>8</v>
      </c>
      <c r="DL44" s="511" t="str">
        <f>VLOOKUP($DJ44,Funktionsbezeichnungen,2,0)</f>
        <v>Projektingenieur 8 (Bau)</v>
      </c>
      <c r="DQ44" s="491">
        <f t="shared" si="30"/>
        <v>4291</v>
      </c>
      <c r="DR44" s="494">
        <v>1</v>
      </c>
      <c r="DS44" s="491">
        <v>2</v>
      </c>
      <c r="DT44" s="493" t="s">
        <v>968</v>
      </c>
      <c r="EV44" s="519">
        <v>7696</v>
      </c>
      <c r="EW44" s="491" t="s">
        <v>105</v>
      </c>
    </row>
    <row r="45" spans="1:153" s="491" customFormat="1" ht="15.75" hidden="1" x14ac:dyDescent="0.25">
      <c r="A45" s="510"/>
      <c r="B45" s="510"/>
      <c r="C45" s="510">
        <f t="shared" si="44"/>
        <v>1</v>
      </c>
      <c r="D45" s="509"/>
      <c r="E45" s="509">
        <v>1</v>
      </c>
      <c r="F45" s="538"/>
      <c r="G45" s="539"/>
      <c r="H45" s="539">
        <v>1</v>
      </c>
      <c r="I45" s="538"/>
      <c r="J45" s="539"/>
      <c r="K45" s="538"/>
      <c r="L45" s="538"/>
      <c r="M45" s="538"/>
      <c r="N45" s="489"/>
      <c r="O45" s="489"/>
      <c r="P45" s="476" t="s">
        <v>359</v>
      </c>
      <c r="Q45" s="472" t="s">
        <v>466</v>
      </c>
      <c r="R45" s="472" t="s">
        <v>1514</v>
      </c>
      <c r="S45" s="597"/>
      <c r="T45" s="536" t="s">
        <v>246</v>
      </c>
      <c r="U45" s="502">
        <v>1972</v>
      </c>
      <c r="V45" s="507" t="s">
        <v>1064</v>
      </c>
      <c r="W45" s="502">
        <v>1998</v>
      </c>
      <c r="X45" s="504"/>
      <c r="Y45" s="470"/>
      <c r="Z45" s="505"/>
      <c r="AA45" s="535" t="s">
        <v>247</v>
      </c>
      <c r="AB45" s="532">
        <f t="shared" si="45"/>
        <v>26</v>
      </c>
      <c r="AC45" s="518" t="s">
        <v>671</v>
      </c>
      <c r="AD45" s="517">
        <v>2003</v>
      </c>
      <c r="AE45" s="607"/>
      <c r="AF45" s="605" t="s">
        <v>1043</v>
      </c>
      <c r="AG45" s="501"/>
      <c r="AH45" s="501"/>
      <c r="AI45" s="500" t="s">
        <v>375</v>
      </c>
      <c r="AJ45" s="492"/>
      <c r="CM45" s="545" t="str">
        <f t="shared" si="24"/>
        <v>anders</v>
      </c>
      <c r="CN45" s="491" t="str">
        <f t="shared" si="46"/>
        <v>Martin Dirk</v>
      </c>
      <c r="CP45" s="491">
        <f t="shared" si="22"/>
        <v>26</v>
      </c>
      <c r="CQ45" s="491" t="str">
        <f t="shared" si="23"/>
        <v xml:space="preserve"> C/B 2)</v>
      </c>
      <c r="CR45" s="445" t="str">
        <f t="shared" si="25"/>
        <v>C</v>
      </c>
      <c r="CS45" s="519">
        <v>7696</v>
      </c>
      <c r="CT45" s="514">
        <v>773</v>
      </c>
      <c r="CU45" s="512">
        <f t="shared" si="38"/>
        <v>9</v>
      </c>
      <c r="CV45" s="511" t="str">
        <f t="shared" si="39"/>
        <v>Projektingenieur 9 (Bau)</v>
      </c>
      <c r="CW45" s="514">
        <v>772</v>
      </c>
      <c r="CX45" s="512">
        <f t="shared" si="40"/>
        <v>8</v>
      </c>
      <c r="CY45" s="511" t="str">
        <f t="shared" si="41"/>
        <v>Projektingenieur 8 (Bau)</v>
      </c>
      <c r="CZ45" s="514">
        <v>772</v>
      </c>
      <c r="DA45" s="512">
        <f t="shared" si="42"/>
        <v>8</v>
      </c>
      <c r="DB45" s="511" t="str">
        <f t="shared" si="43"/>
        <v>Projektingenieur 8 (Bau)</v>
      </c>
      <c r="DC45" s="514">
        <v>772</v>
      </c>
      <c r="DD45" s="512">
        <f>VLOOKUP($DC45,Funktionsbezeichnungen,3,0)</f>
        <v>8</v>
      </c>
      <c r="DE45" s="511" t="str">
        <f>VLOOKUP($DC45,Funktionsbezeichnungen,2,0)</f>
        <v>Projektingenieur 8 (Bau)</v>
      </c>
      <c r="DF45" s="514">
        <v>772</v>
      </c>
      <c r="DG45" s="512">
        <f>VLOOKUP($DF45,Funktionsbezeichnungen,3,0)</f>
        <v>8</v>
      </c>
      <c r="DH45" s="511" t="str">
        <f>VLOOKUP($DF45,Funktionsbezeichnungen,2,0)</f>
        <v>Projektingenieur 8 (Bau)</v>
      </c>
      <c r="DI45" s="513"/>
      <c r="DJ45" s="512">
        <v>772</v>
      </c>
      <c r="DK45" s="512">
        <f>VLOOKUP($DJ45,Funktionsbezeichnungen,3,0)</f>
        <v>8</v>
      </c>
      <c r="DL45" s="511" t="str">
        <f>VLOOKUP($DJ45,Funktionsbezeichnungen,2,0)</f>
        <v>Projektingenieur 8 (Bau)</v>
      </c>
      <c r="DQ45" s="491">
        <f t="shared" si="30"/>
        <v>7696</v>
      </c>
      <c r="DR45" s="494">
        <v>2</v>
      </c>
      <c r="DS45" s="491">
        <v>3</v>
      </c>
      <c r="DT45" s="491" t="s">
        <v>951</v>
      </c>
      <c r="EV45" s="519">
        <v>4306</v>
      </c>
      <c r="EW45" s="491" t="s">
        <v>105</v>
      </c>
    </row>
    <row r="46" spans="1:153" s="491" customFormat="1" ht="40.5" hidden="1" x14ac:dyDescent="0.25">
      <c r="A46" s="510"/>
      <c r="B46" s="510"/>
      <c r="C46" s="510">
        <f t="shared" si="44"/>
        <v>1</v>
      </c>
      <c r="D46" s="509"/>
      <c r="E46" s="509">
        <v>1</v>
      </c>
      <c r="F46" s="538"/>
      <c r="G46" s="539"/>
      <c r="H46" s="539"/>
      <c r="I46" s="538"/>
      <c r="J46" s="539"/>
      <c r="K46" s="538"/>
      <c r="L46" s="538"/>
      <c r="M46" s="538"/>
      <c r="N46" s="489"/>
      <c r="O46" s="489"/>
      <c r="P46" s="476" t="s">
        <v>361</v>
      </c>
      <c r="Q46" s="472" t="s">
        <v>865</v>
      </c>
      <c r="R46" s="472" t="s">
        <v>1514</v>
      </c>
      <c r="S46" s="597"/>
      <c r="T46" s="536" t="s">
        <v>866</v>
      </c>
      <c r="U46" s="502">
        <v>1969</v>
      </c>
      <c r="V46" s="507" t="s">
        <v>943</v>
      </c>
      <c r="W46" s="502">
        <v>1999</v>
      </c>
      <c r="X46" s="504" t="s">
        <v>1047</v>
      </c>
      <c r="Y46" s="470">
        <v>2011</v>
      </c>
      <c r="Z46" s="505"/>
      <c r="AA46" s="535" t="s">
        <v>944</v>
      </c>
      <c r="AB46" s="532">
        <f t="shared" si="45"/>
        <v>25</v>
      </c>
      <c r="AC46" s="518" t="s">
        <v>1296</v>
      </c>
      <c r="AD46" s="517">
        <v>2011</v>
      </c>
      <c r="AE46" s="607"/>
      <c r="AF46" s="605" t="s">
        <v>1043</v>
      </c>
      <c r="AG46" s="501"/>
      <c r="AH46" s="501"/>
      <c r="AI46" s="500" t="s">
        <v>373</v>
      </c>
      <c r="AJ46" s="492"/>
      <c r="CM46" s="545" t="str">
        <f t="shared" si="24"/>
        <v>anders</v>
      </c>
      <c r="CN46" s="491" t="str">
        <f t="shared" si="46"/>
        <v>Betzold Alexander</v>
      </c>
      <c r="CP46" s="491">
        <f t="shared" si="22"/>
        <v>25</v>
      </c>
      <c r="CQ46" s="491" t="str">
        <f t="shared" si="23"/>
        <v xml:space="preserve"> C/B 2)</v>
      </c>
      <c r="CR46" s="445" t="str">
        <f t="shared" si="25"/>
        <v>C</v>
      </c>
      <c r="CS46" s="519">
        <v>4306</v>
      </c>
      <c r="CT46" s="514">
        <v>783</v>
      </c>
      <c r="CU46" s="512">
        <f t="shared" si="38"/>
        <v>9</v>
      </c>
      <c r="CV46" s="511" t="str">
        <f t="shared" si="39"/>
        <v>Projektingenieur 9 (Umwelt)</v>
      </c>
      <c r="CW46" s="514">
        <v>782</v>
      </c>
      <c r="CX46" s="512">
        <f t="shared" si="40"/>
        <v>8</v>
      </c>
      <c r="CY46" s="511" t="str">
        <f t="shared" si="41"/>
        <v>Projektingenieur 8 (Umwelt)</v>
      </c>
      <c r="CZ46" s="514">
        <v>782</v>
      </c>
      <c r="DA46" s="512">
        <f t="shared" si="42"/>
        <v>8</v>
      </c>
      <c r="DB46" s="511" t="str">
        <f t="shared" si="43"/>
        <v>Projektingenieur 8 (Umwelt)</v>
      </c>
      <c r="DC46" s="514">
        <v>782</v>
      </c>
      <c r="DD46" s="512">
        <f>VLOOKUP($DC46,Funktionsbezeichnungen,3,0)</f>
        <v>8</v>
      </c>
      <c r="DE46" s="511" t="str">
        <f>VLOOKUP($DC46,Funktionsbezeichnungen,2,0)</f>
        <v>Projektingenieur 8 (Umwelt)</v>
      </c>
      <c r="DF46" s="514">
        <v>782</v>
      </c>
      <c r="DG46" s="512">
        <f>VLOOKUP($DF46,Funktionsbezeichnungen,3,0)</f>
        <v>8</v>
      </c>
      <c r="DH46" s="511" t="str">
        <f>VLOOKUP($DF46,Funktionsbezeichnungen,2,0)</f>
        <v>Projektingenieur 8 (Umwelt)</v>
      </c>
      <c r="DI46" s="513"/>
      <c r="DJ46" s="512">
        <v>781</v>
      </c>
      <c r="DK46" s="512">
        <f>VLOOKUP($DJ46,Funktionsbezeichnungen,3,0)</f>
        <v>7</v>
      </c>
      <c r="DL46" s="511" t="str">
        <f>VLOOKUP($DJ46,Funktionsbezeichnungen,2,0)</f>
        <v>Projektingenieur 7 (Umwelt)</v>
      </c>
      <c r="DQ46" s="491">
        <f t="shared" si="30"/>
        <v>4306</v>
      </c>
      <c r="DR46" s="494">
        <v>2</v>
      </c>
      <c r="DS46" s="491">
        <v>2</v>
      </c>
      <c r="DT46" s="491" t="s">
        <v>952</v>
      </c>
      <c r="EV46" s="519">
        <v>4275</v>
      </c>
      <c r="EW46" s="491" t="s">
        <v>105</v>
      </c>
    </row>
    <row r="47" spans="1:153" s="491" customFormat="1" ht="15.75" hidden="1" x14ac:dyDescent="0.25">
      <c r="A47" s="510"/>
      <c r="B47" s="510"/>
      <c r="C47" s="510">
        <f t="shared" si="44"/>
        <v>1</v>
      </c>
      <c r="D47" s="509"/>
      <c r="E47" s="509">
        <v>1</v>
      </c>
      <c r="F47" s="538"/>
      <c r="G47" s="539"/>
      <c r="H47" s="539"/>
      <c r="I47" s="538"/>
      <c r="J47" s="539"/>
      <c r="K47" s="538"/>
      <c r="L47" s="538"/>
      <c r="M47" s="538"/>
      <c r="N47" s="489"/>
      <c r="O47" s="489"/>
      <c r="P47" s="476" t="s">
        <v>1140</v>
      </c>
      <c r="Q47" s="472" t="s">
        <v>1223</v>
      </c>
      <c r="R47" s="472" t="s">
        <v>1603</v>
      </c>
      <c r="S47" s="597"/>
      <c r="T47" s="536" t="s">
        <v>1218</v>
      </c>
      <c r="U47" s="502">
        <v>1976</v>
      </c>
      <c r="V47" s="507" t="s">
        <v>1219</v>
      </c>
      <c r="W47" s="502">
        <v>2001</v>
      </c>
      <c r="X47" s="504"/>
      <c r="Y47" s="470"/>
      <c r="Z47" s="505"/>
      <c r="AA47" s="535"/>
      <c r="AB47" s="532">
        <f t="shared" si="45"/>
        <v>23</v>
      </c>
      <c r="AC47" s="535" t="s">
        <v>1598</v>
      </c>
      <c r="AD47" s="517">
        <v>2016</v>
      </c>
      <c r="AE47" s="608"/>
      <c r="AF47" s="605" t="s">
        <v>1043</v>
      </c>
      <c r="AG47" s="501"/>
      <c r="AH47" s="501"/>
      <c r="AI47" s="500" t="s">
        <v>373</v>
      </c>
      <c r="AJ47" s="492"/>
      <c r="CM47" s="545" t="str">
        <f t="shared" si="24"/>
        <v>anders</v>
      </c>
      <c r="CN47" s="491" t="str">
        <f t="shared" si="46"/>
        <v>Igual Lorenzo</v>
      </c>
      <c r="CP47" s="491">
        <f t="shared" si="22"/>
        <v>23</v>
      </c>
      <c r="CQ47" s="491" t="str">
        <f t="shared" si="23"/>
        <v xml:space="preserve"> C/B 2)</v>
      </c>
      <c r="CR47" s="445" t="str">
        <f t="shared" si="25"/>
        <v>C</v>
      </c>
      <c r="CS47" s="519">
        <v>3215</v>
      </c>
      <c r="CT47" s="514">
        <v>773</v>
      </c>
      <c r="CU47" s="512">
        <f t="shared" si="38"/>
        <v>9</v>
      </c>
      <c r="CV47" s="511" t="str">
        <f t="shared" si="39"/>
        <v>Projektingenieur 9 (Bau)</v>
      </c>
      <c r="CW47" s="514">
        <v>772</v>
      </c>
      <c r="CX47" s="512">
        <f t="shared" si="40"/>
        <v>8</v>
      </c>
      <c r="CY47" s="511" t="str">
        <f t="shared" si="41"/>
        <v>Projektingenieur 8 (Bau)</v>
      </c>
      <c r="CZ47" s="514"/>
      <c r="DA47" s="512"/>
      <c r="DB47" s="511"/>
      <c r="DC47" s="514"/>
      <c r="DD47" s="512"/>
      <c r="DE47" s="511"/>
      <c r="DF47" s="514"/>
      <c r="DG47" s="512"/>
      <c r="DH47" s="511"/>
      <c r="DI47" s="513"/>
      <c r="DJ47" s="512"/>
      <c r="DK47" s="512"/>
      <c r="DL47" s="511"/>
      <c r="DQ47" s="491">
        <f t="shared" si="30"/>
        <v>3215</v>
      </c>
      <c r="DR47" s="494">
        <v>2</v>
      </c>
      <c r="DS47" s="491">
        <v>3</v>
      </c>
      <c r="DT47" s="491" t="s">
        <v>952</v>
      </c>
      <c r="EV47" s="519">
        <v>3215</v>
      </c>
      <c r="EW47" s="491" t="s">
        <v>105</v>
      </c>
    </row>
    <row r="48" spans="1:153" s="491" customFormat="1" ht="15.75" hidden="1" x14ac:dyDescent="0.25">
      <c r="A48" s="510"/>
      <c r="B48" s="510"/>
      <c r="C48" s="510">
        <f t="shared" si="44"/>
        <v>1</v>
      </c>
      <c r="D48" s="509"/>
      <c r="E48" s="509">
        <v>1</v>
      </c>
      <c r="F48" s="538"/>
      <c r="G48" s="539"/>
      <c r="H48" s="539">
        <v>1</v>
      </c>
      <c r="I48" s="538"/>
      <c r="J48" s="539"/>
      <c r="K48" s="538"/>
      <c r="L48" s="538"/>
      <c r="M48" s="538"/>
      <c r="N48" s="489"/>
      <c r="O48" s="489"/>
      <c r="P48" s="476" t="s">
        <v>358</v>
      </c>
      <c r="Q48" s="472" t="s">
        <v>852</v>
      </c>
      <c r="R48" s="472" t="s">
        <v>1514</v>
      </c>
      <c r="S48" s="597"/>
      <c r="T48" s="536" t="s">
        <v>870</v>
      </c>
      <c r="U48" s="502">
        <v>1978</v>
      </c>
      <c r="V48" s="507" t="s">
        <v>198</v>
      </c>
      <c r="W48" s="502">
        <v>2004</v>
      </c>
      <c r="X48" s="504"/>
      <c r="Y48" s="470"/>
      <c r="Z48" s="505"/>
      <c r="AA48" s="535" t="s">
        <v>853</v>
      </c>
      <c r="AB48" s="532">
        <f t="shared" si="45"/>
        <v>20</v>
      </c>
      <c r="AC48" s="518" t="s">
        <v>671</v>
      </c>
      <c r="AD48" s="517">
        <v>2011</v>
      </c>
      <c r="AE48" s="607"/>
      <c r="AF48" s="605" t="s">
        <v>1043</v>
      </c>
      <c r="AG48" s="501"/>
      <c r="AH48" s="501"/>
      <c r="AI48" s="500" t="s">
        <v>373</v>
      </c>
      <c r="AJ48" s="492"/>
      <c r="CM48" s="545" t="str">
        <f t="shared" si="24"/>
        <v>anders</v>
      </c>
      <c r="CN48" s="491" t="str">
        <f t="shared" si="46"/>
        <v>Hausammann Cédric</v>
      </c>
      <c r="CP48" s="491">
        <f t="shared" si="22"/>
        <v>20</v>
      </c>
      <c r="CQ48" s="491" t="str">
        <f t="shared" si="23"/>
        <v xml:space="preserve"> C/B 2)</v>
      </c>
      <c r="CR48" s="445" t="str">
        <f t="shared" si="25"/>
        <v>C</v>
      </c>
      <c r="CS48" s="519">
        <v>9648</v>
      </c>
      <c r="CT48" s="514">
        <v>773</v>
      </c>
      <c r="CU48" s="512">
        <f t="shared" si="38"/>
        <v>9</v>
      </c>
      <c r="CV48" s="511" t="str">
        <f t="shared" si="39"/>
        <v>Projektingenieur 9 (Bau)</v>
      </c>
      <c r="CW48" s="514">
        <v>772</v>
      </c>
      <c r="CX48" s="512">
        <f t="shared" si="40"/>
        <v>8</v>
      </c>
      <c r="CY48" s="511" t="str">
        <f t="shared" si="41"/>
        <v>Projektingenieur 8 (Bau)</v>
      </c>
      <c r="CZ48" s="514">
        <v>772</v>
      </c>
      <c r="DA48" s="512">
        <f>VLOOKUP($CZ48,Funktionsbezeichnungen,3,0)</f>
        <v>8</v>
      </c>
      <c r="DB48" s="511" t="str">
        <f>VLOOKUP($CZ48,Funktionsbezeichnungen,2,0)</f>
        <v>Projektingenieur 8 (Bau)</v>
      </c>
      <c r="DC48" s="514">
        <v>772</v>
      </c>
      <c r="DD48" s="512">
        <f>VLOOKUP($DC48,Funktionsbezeichnungen,3,0)</f>
        <v>8</v>
      </c>
      <c r="DE48" s="511" t="str">
        <f>VLOOKUP($DC48,Funktionsbezeichnungen,2,0)</f>
        <v>Projektingenieur 8 (Bau)</v>
      </c>
      <c r="DF48" s="514">
        <v>772</v>
      </c>
      <c r="DG48" s="512">
        <f>VLOOKUP($DF48,Funktionsbezeichnungen,3,0)</f>
        <v>8</v>
      </c>
      <c r="DH48" s="511" t="str">
        <f>VLOOKUP($DF48,Funktionsbezeichnungen,2,0)</f>
        <v>Projektingenieur 8 (Bau)</v>
      </c>
      <c r="DI48" s="513"/>
      <c r="DJ48" s="512">
        <v>771</v>
      </c>
      <c r="DK48" s="512">
        <f>VLOOKUP($DJ48,Funktionsbezeichnungen,3,0)</f>
        <v>7</v>
      </c>
      <c r="DL48" s="511" t="str">
        <f>VLOOKUP($DJ48,Funktionsbezeichnungen,2,0)</f>
        <v>Projektingenieur 7 (Bau)</v>
      </c>
      <c r="DQ48" s="491">
        <f t="shared" si="30"/>
        <v>9648</v>
      </c>
      <c r="DR48" s="494">
        <v>2</v>
      </c>
      <c r="DS48" s="491">
        <v>3</v>
      </c>
      <c r="DT48" s="491" t="s">
        <v>951</v>
      </c>
      <c r="EV48" s="519">
        <v>4299</v>
      </c>
      <c r="EW48" s="491" t="s">
        <v>105</v>
      </c>
    </row>
    <row r="49" spans="1:153" s="491" customFormat="1" ht="15.75" hidden="1" x14ac:dyDescent="0.25">
      <c r="A49" s="510"/>
      <c r="B49" s="510"/>
      <c r="C49" s="510">
        <f t="shared" si="44"/>
        <v>1</v>
      </c>
      <c r="D49" s="509"/>
      <c r="E49" s="509">
        <v>1</v>
      </c>
      <c r="F49" s="538"/>
      <c r="G49" s="539"/>
      <c r="H49" s="539"/>
      <c r="I49" s="538"/>
      <c r="J49" s="539"/>
      <c r="K49" s="538"/>
      <c r="L49" s="538"/>
      <c r="M49" s="538"/>
      <c r="N49" s="489"/>
      <c r="O49" s="489"/>
      <c r="P49" s="476" t="s">
        <v>358</v>
      </c>
      <c r="Q49" s="472" t="s">
        <v>1149</v>
      </c>
      <c r="R49" s="472" t="s">
        <v>1514</v>
      </c>
      <c r="S49" s="597"/>
      <c r="T49" s="536" t="s">
        <v>1150</v>
      </c>
      <c r="U49" s="502">
        <v>1976</v>
      </c>
      <c r="V49" s="507" t="s">
        <v>1069</v>
      </c>
      <c r="W49" s="502">
        <v>2004</v>
      </c>
      <c r="X49" s="504" t="s">
        <v>1151</v>
      </c>
      <c r="Y49" s="470">
        <v>2011</v>
      </c>
      <c r="Z49" s="505"/>
      <c r="AA49" s="535" t="s">
        <v>1152</v>
      </c>
      <c r="AB49" s="532">
        <f t="shared" si="45"/>
        <v>20</v>
      </c>
      <c r="AC49" s="518" t="s">
        <v>671</v>
      </c>
      <c r="AD49" s="517">
        <v>2015</v>
      </c>
      <c r="AE49" s="607"/>
      <c r="AF49" s="605" t="s">
        <v>1043</v>
      </c>
      <c r="AG49" s="501"/>
      <c r="AH49" s="501"/>
      <c r="AI49" s="500" t="s">
        <v>373</v>
      </c>
      <c r="AJ49" s="492"/>
      <c r="CM49" s="545" t="str">
        <f t="shared" si="24"/>
        <v>anders</v>
      </c>
      <c r="CN49" s="491" t="str">
        <f t="shared" si="46"/>
        <v>Titz Markus</v>
      </c>
      <c r="CP49" s="494">
        <f t="shared" si="22"/>
        <v>20</v>
      </c>
      <c r="CQ49" s="491" t="str">
        <f t="shared" si="23"/>
        <v xml:space="preserve"> C/B 2)</v>
      </c>
      <c r="CR49" s="445" t="str">
        <f t="shared" si="25"/>
        <v>C</v>
      </c>
      <c r="CS49" s="519">
        <v>4912</v>
      </c>
      <c r="CT49" s="514">
        <v>773</v>
      </c>
      <c r="CU49" s="512">
        <f t="shared" si="38"/>
        <v>9</v>
      </c>
      <c r="CV49" s="511" t="str">
        <f t="shared" si="39"/>
        <v>Projektingenieur 9 (Bau)</v>
      </c>
      <c r="CW49" s="514">
        <v>772</v>
      </c>
      <c r="CX49" s="512">
        <f t="shared" si="40"/>
        <v>8</v>
      </c>
      <c r="CY49" s="511" t="str">
        <f t="shared" si="41"/>
        <v>Projektingenieur 8 (Bau)</v>
      </c>
      <c r="CZ49" s="514"/>
      <c r="DA49" s="512"/>
      <c r="DB49" s="511"/>
      <c r="DC49" s="514"/>
      <c r="DD49" s="512"/>
      <c r="DE49" s="511"/>
      <c r="DF49" s="514"/>
      <c r="DG49" s="512"/>
      <c r="DH49" s="511"/>
      <c r="DI49" s="513"/>
      <c r="DJ49" s="512"/>
      <c r="DK49" s="512"/>
      <c r="DL49" s="511"/>
      <c r="DQ49" s="491">
        <f t="shared" si="30"/>
        <v>4912</v>
      </c>
      <c r="DR49" s="494">
        <v>2</v>
      </c>
      <c r="DS49" s="491">
        <v>3</v>
      </c>
      <c r="DT49" s="491" t="s">
        <v>951</v>
      </c>
      <c r="EV49" s="519">
        <v>4345</v>
      </c>
      <c r="EW49" s="491" t="s">
        <v>105</v>
      </c>
    </row>
    <row r="50" spans="1:153" s="491" customFormat="1" ht="15.75" hidden="1" x14ac:dyDescent="0.25">
      <c r="A50" s="510"/>
      <c r="B50" s="510">
        <v>1</v>
      </c>
      <c r="C50" s="510">
        <f t="shared" si="44"/>
        <v>1</v>
      </c>
      <c r="D50" s="509"/>
      <c r="E50" s="509">
        <v>1</v>
      </c>
      <c r="F50" s="538"/>
      <c r="G50" s="539"/>
      <c r="H50" s="539">
        <v>1</v>
      </c>
      <c r="I50" s="538"/>
      <c r="J50" s="539"/>
      <c r="K50" s="538"/>
      <c r="L50" s="538"/>
      <c r="M50" s="538"/>
      <c r="N50" s="489"/>
      <c r="O50" s="489"/>
      <c r="P50" s="476" t="s">
        <v>1301</v>
      </c>
      <c r="Q50" s="472" t="s">
        <v>612</v>
      </c>
      <c r="R50" s="472" t="s">
        <v>1514</v>
      </c>
      <c r="S50" s="597"/>
      <c r="T50" s="536" t="s">
        <v>613</v>
      </c>
      <c r="U50" s="502">
        <v>1980</v>
      </c>
      <c r="V50" s="507" t="s">
        <v>1068</v>
      </c>
      <c r="W50" s="502">
        <v>2005</v>
      </c>
      <c r="X50" s="504"/>
      <c r="Y50" s="470"/>
      <c r="Z50" s="505"/>
      <c r="AA50" s="535"/>
      <c r="AB50" s="532">
        <f t="shared" si="45"/>
        <v>19</v>
      </c>
      <c r="AC50" s="518" t="s">
        <v>1297</v>
      </c>
      <c r="AD50" s="517">
        <v>2010</v>
      </c>
      <c r="AE50" s="607"/>
      <c r="AF50" s="605" t="s">
        <v>1043</v>
      </c>
      <c r="AG50" s="501"/>
      <c r="AH50" s="501"/>
      <c r="AI50" s="500" t="s">
        <v>376</v>
      </c>
      <c r="AJ50" s="492"/>
      <c r="CM50" s="545" t="str">
        <f t="shared" si="24"/>
        <v>anders</v>
      </c>
      <c r="CN50" s="491" t="str">
        <f t="shared" si="46"/>
        <v>Penning Rebecca</v>
      </c>
      <c r="CP50" s="491">
        <f t="shared" si="22"/>
        <v>19</v>
      </c>
      <c r="CQ50" s="491" t="str">
        <f t="shared" si="23"/>
        <v xml:space="preserve"> C/B 2)</v>
      </c>
      <c r="CR50" s="445" t="str">
        <f t="shared" si="25"/>
        <v>C</v>
      </c>
      <c r="CS50" s="519">
        <v>4353</v>
      </c>
      <c r="CT50" s="514">
        <v>773</v>
      </c>
      <c r="CU50" s="512">
        <f t="shared" si="38"/>
        <v>9</v>
      </c>
      <c r="CV50" s="511" t="str">
        <f t="shared" si="39"/>
        <v>Projektingenieur 9 (Bau)</v>
      </c>
      <c r="CW50" s="514">
        <v>772</v>
      </c>
      <c r="CX50" s="512">
        <f t="shared" si="40"/>
        <v>8</v>
      </c>
      <c r="CY50" s="511" t="str">
        <f t="shared" si="41"/>
        <v>Projektingenieur 8 (Bau)</v>
      </c>
      <c r="CZ50" s="514">
        <v>772</v>
      </c>
      <c r="DA50" s="512">
        <f>VLOOKUP($CZ50,Funktionsbezeichnungen,3,0)</f>
        <v>8</v>
      </c>
      <c r="DB50" s="511" t="str">
        <f>VLOOKUP($CZ50,Funktionsbezeichnungen,2,0)</f>
        <v>Projektingenieur 8 (Bau)</v>
      </c>
      <c r="DC50" s="514">
        <v>772</v>
      </c>
      <c r="DD50" s="512">
        <f>VLOOKUP($DC50,Funktionsbezeichnungen,3,0)</f>
        <v>8</v>
      </c>
      <c r="DE50" s="511" t="str">
        <f>VLOOKUP($DC50,Funktionsbezeichnungen,2,0)</f>
        <v>Projektingenieur 8 (Bau)</v>
      </c>
      <c r="DF50" s="514">
        <v>771</v>
      </c>
      <c r="DG50" s="512">
        <f>VLOOKUP($DF50,Funktionsbezeichnungen,3,0)</f>
        <v>7</v>
      </c>
      <c r="DH50" s="511" t="str">
        <f>VLOOKUP($DF50,Funktionsbezeichnungen,2,0)</f>
        <v>Projektingenieur 7 (Bau)</v>
      </c>
      <c r="DI50" s="513"/>
      <c r="DJ50" s="512">
        <v>771</v>
      </c>
      <c r="DK50" s="512">
        <f>VLOOKUP($DJ50,Funktionsbezeichnungen,3,0)</f>
        <v>7</v>
      </c>
      <c r="DL50" s="511" t="str">
        <f>VLOOKUP($DJ50,Funktionsbezeichnungen,2,0)</f>
        <v>Projektingenieur 7 (Bau)</v>
      </c>
      <c r="DQ50" s="491">
        <f t="shared" si="30"/>
        <v>4353</v>
      </c>
      <c r="DR50" s="494">
        <v>2</v>
      </c>
      <c r="DS50" s="491">
        <v>3</v>
      </c>
      <c r="DT50" s="493" t="s">
        <v>968</v>
      </c>
      <c r="EV50" s="519">
        <v>9648</v>
      </c>
      <c r="EW50" s="491" t="s">
        <v>105</v>
      </c>
    </row>
    <row r="51" spans="1:153" s="491" customFormat="1" ht="15.75" hidden="1" x14ac:dyDescent="0.25">
      <c r="A51" s="510"/>
      <c r="B51" s="510"/>
      <c r="C51" s="510">
        <f t="shared" si="44"/>
        <v>1</v>
      </c>
      <c r="D51" s="509"/>
      <c r="E51" s="509">
        <v>1</v>
      </c>
      <c r="F51" s="538"/>
      <c r="G51" s="539"/>
      <c r="H51" s="539"/>
      <c r="I51" s="538"/>
      <c r="J51" s="539"/>
      <c r="K51" s="538"/>
      <c r="L51" s="538"/>
      <c r="M51" s="538"/>
      <c r="N51" s="489"/>
      <c r="O51" s="489"/>
      <c r="P51" s="476" t="s">
        <v>1140</v>
      </c>
      <c r="Q51" s="472" t="s">
        <v>1120</v>
      </c>
      <c r="R51" s="472" t="s">
        <v>1603</v>
      </c>
      <c r="S51" s="597"/>
      <c r="T51" s="536" t="s">
        <v>1118</v>
      </c>
      <c r="U51" s="502">
        <v>1976</v>
      </c>
      <c r="V51" s="507" t="s">
        <v>1551</v>
      </c>
      <c r="W51" s="502">
        <v>2005</v>
      </c>
      <c r="X51" s="504"/>
      <c r="Y51" s="470"/>
      <c r="Z51" s="505"/>
      <c r="AA51" s="535"/>
      <c r="AB51" s="532">
        <f t="shared" si="45"/>
        <v>19</v>
      </c>
      <c r="AC51" s="535" t="s">
        <v>1541</v>
      </c>
      <c r="AD51" s="517">
        <v>2015</v>
      </c>
      <c r="AE51" s="608"/>
      <c r="AF51" s="605" t="s">
        <v>1043</v>
      </c>
      <c r="AG51" s="501"/>
      <c r="AH51" s="501"/>
      <c r="AI51" s="500" t="s">
        <v>1213</v>
      </c>
      <c r="AJ51" s="492"/>
      <c r="CM51" s="545" t="e">
        <f t="shared" si="24"/>
        <v>#N/A</v>
      </c>
      <c r="CN51" s="491" t="str">
        <f t="shared" si="46"/>
        <v>Dick David</v>
      </c>
      <c r="CP51" s="491">
        <f t="shared" si="22"/>
        <v>19</v>
      </c>
      <c r="CQ51" s="491" t="str">
        <f t="shared" si="23"/>
        <v xml:space="preserve"> C/B 2)</v>
      </c>
      <c r="CR51" s="445" t="e">
        <f t="shared" si="25"/>
        <v>#N/A</v>
      </c>
      <c r="CS51" s="519">
        <v>4909</v>
      </c>
      <c r="CT51" s="514">
        <v>773</v>
      </c>
      <c r="CU51" s="512">
        <f t="shared" si="38"/>
        <v>9</v>
      </c>
      <c r="CV51" s="511" t="str">
        <f t="shared" si="39"/>
        <v>Projektingenieur 9 (Bau)</v>
      </c>
      <c r="CW51" s="514">
        <v>772</v>
      </c>
      <c r="CX51" s="512">
        <f t="shared" si="40"/>
        <v>8</v>
      </c>
      <c r="CY51" s="511" t="str">
        <f t="shared" si="41"/>
        <v>Projektingenieur 8 (Bau)</v>
      </c>
      <c r="CZ51" s="514"/>
      <c r="DA51" s="512"/>
      <c r="DB51" s="511"/>
      <c r="DC51" s="514"/>
      <c r="DD51" s="512"/>
      <c r="DE51" s="511"/>
      <c r="DF51" s="514"/>
      <c r="DG51" s="512"/>
      <c r="DH51" s="511"/>
      <c r="DI51" s="513"/>
      <c r="DJ51" s="512"/>
      <c r="DK51" s="512"/>
      <c r="DL51" s="511"/>
      <c r="DQ51" s="491">
        <f t="shared" si="30"/>
        <v>4909</v>
      </c>
      <c r="DR51" s="494">
        <v>2</v>
      </c>
      <c r="DS51" s="491">
        <v>3</v>
      </c>
      <c r="DT51" s="491" t="s">
        <v>952</v>
      </c>
      <c r="EV51" s="519">
        <v>4912</v>
      </c>
      <c r="EW51" s="491" t="s">
        <v>105</v>
      </c>
    </row>
    <row r="52" spans="1:153" s="491" customFormat="1" ht="15.75" hidden="1" x14ac:dyDescent="0.25">
      <c r="A52" s="510"/>
      <c r="B52" s="510"/>
      <c r="C52" s="510">
        <f t="shared" si="44"/>
        <v>1</v>
      </c>
      <c r="D52" s="509"/>
      <c r="E52" s="509">
        <v>1</v>
      </c>
      <c r="F52" s="538"/>
      <c r="G52" s="539"/>
      <c r="H52" s="539"/>
      <c r="I52" s="538"/>
      <c r="J52" s="539"/>
      <c r="K52" s="538"/>
      <c r="L52" s="538"/>
      <c r="M52" s="538"/>
      <c r="N52" s="489"/>
      <c r="O52" s="489"/>
      <c r="P52" s="476" t="s">
        <v>358</v>
      </c>
      <c r="Q52" s="472" t="s">
        <v>932</v>
      </c>
      <c r="R52" s="472" t="s">
        <v>1514</v>
      </c>
      <c r="S52" s="597"/>
      <c r="T52" s="536" t="s">
        <v>933</v>
      </c>
      <c r="U52" s="502">
        <v>1983</v>
      </c>
      <c r="V52" s="507" t="s">
        <v>1063</v>
      </c>
      <c r="W52" s="502">
        <v>2007</v>
      </c>
      <c r="X52" s="504" t="s">
        <v>1060</v>
      </c>
      <c r="Y52" s="470">
        <v>2008</v>
      </c>
      <c r="Z52" s="505"/>
      <c r="AA52" s="535"/>
      <c r="AB52" s="532">
        <f t="shared" si="45"/>
        <v>17</v>
      </c>
      <c r="AC52" s="518" t="s">
        <v>1079</v>
      </c>
      <c r="AD52" s="517">
        <v>2013</v>
      </c>
      <c r="AE52" s="607"/>
      <c r="AF52" s="605" t="s">
        <v>1043</v>
      </c>
      <c r="AG52" s="501"/>
      <c r="AH52" s="501"/>
      <c r="AI52" s="500" t="s">
        <v>373</v>
      </c>
      <c r="AJ52" s="492"/>
      <c r="CM52" s="545" t="str">
        <f t="shared" si="24"/>
        <v>anders</v>
      </c>
      <c r="CN52" s="491" t="str">
        <f t="shared" si="46"/>
        <v>Noordam Philipp</v>
      </c>
      <c r="CP52" s="494">
        <f t="shared" ref="CP52:CP79" si="47">+AB52</f>
        <v>17</v>
      </c>
      <c r="CQ52" s="491" t="str">
        <f t="shared" ref="CQ52:CQ80" si="48">+AF52</f>
        <v xml:space="preserve"> C/B 2)</v>
      </c>
      <c r="CR52" s="445" t="str">
        <f t="shared" si="25"/>
        <v>C</v>
      </c>
      <c r="CS52" s="519">
        <v>4312</v>
      </c>
      <c r="CT52" s="514">
        <v>773</v>
      </c>
      <c r="CU52" s="512">
        <f t="shared" si="38"/>
        <v>9</v>
      </c>
      <c r="CV52" s="511" t="str">
        <f t="shared" si="39"/>
        <v>Projektingenieur 9 (Bau)</v>
      </c>
      <c r="CW52" s="514">
        <v>772</v>
      </c>
      <c r="CX52" s="512">
        <f t="shared" si="40"/>
        <v>8</v>
      </c>
      <c r="CY52" s="511" t="str">
        <f t="shared" si="41"/>
        <v>Projektingenieur 8 (Bau)</v>
      </c>
      <c r="CZ52" s="514">
        <v>772</v>
      </c>
      <c r="DA52" s="512">
        <f>VLOOKUP($CZ52,Funktionsbezeichnungen,3,0)</f>
        <v>8</v>
      </c>
      <c r="DB52" s="511" t="str">
        <f>VLOOKUP($CZ52,Funktionsbezeichnungen,2,0)</f>
        <v>Projektingenieur 8 (Bau)</v>
      </c>
      <c r="DC52" s="514"/>
      <c r="DD52" s="512"/>
      <c r="DE52" s="511"/>
      <c r="DF52" s="514"/>
      <c r="DG52" s="512"/>
      <c r="DH52" s="511"/>
      <c r="DI52" s="513"/>
      <c r="DJ52" s="512"/>
      <c r="DK52" s="512"/>
      <c r="DL52" s="511"/>
      <c r="DQ52" s="491">
        <f t="shared" si="30"/>
        <v>4312</v>
      </c>
      <c r="DR52" s="494">
        <v>2</v>
      </c>
      <c r="DS52" s="491">
        <v>2</v>
      </c>
      <c r="DT52" s="491" t="s">
        <v>951</v>
      </c>
      <c r="EV52" s="519">
        <v>4353</v>
      </c>
      <c r="EW52" s="491" t="s">
        <v>105</v>
      </c>
    </row>
    <row r="53" spans="1:153" s="491" customFormat="1" ht="27" hidden="1" x14ac:dyDescent="0.25">
      <c r="A53" s="510"/>
      <c r="B53" s="510"/>
      <c r="C53" s="510">
        <f t="shared" si="44"/>
        <v>1</v>
      </c>
      <c r="D53" s="509"/>
      <c r="E53" s="509">
        <v>1</v>
      </c>
      <c r="F53" s="538"/>
      <c r="G53" s="539"/>
      <c r="H53" s="539">
        <v>1</v>
      </c>
      <c r="I53" s="538"/>
      <c r="J53" s="539"/>
      <c r="K53" s="538"/>
      <c r="L53" s="538"/>
      <c r="M53" s="538"/>
      <c r="N53" s="489"/>
      <c r="O53" s="489"/>
      <c r="P53" s="476" t="s">
        <v>361</v>
      </c>
      <c r="Q53" s="472" t="s">
        <v>447</v>
      </c>
      <c r="R53" s="472" t="s">
        <v>1514</v>
      </c>
      <c r="S53" s="597"/>
      <c r="T53" s="536" t="s">
        <v>111</v>
      </c>
      <c r="U53" s="502">
        <v>1954</v>
      </c>
      <c r="V53" s="507" t="s">
        <v>195</v>
      </c>
      <c r="W53" s="502">
        <v>1976</v>
      </c>
      <c r="X53" s="504"/>
      <c r="Y53" s="470"/>
      <c r="Z53" s="505"/>
      <c r="AA53" s="535" t="s">
        <v>547</v>
      </c>
      <c r="AB53" s="532">
        <f t="shared" si="45"/>
        <v>48</v>
      </c>
      <c r="AC53" s="518" t="s">
        <v>671</v>
      </c>
      <c r="AD53" s="517">
        <v>1987</v>
      </c>
      <c r="AE53" s="607"/>
      <c r="AF53" s="604" t="s">
        <v>105</v>
      </c>
      <c r="AG53" s="501"/>
      <c r="AH53" s="501"/>
      <c r="AI53" s="500" t="s">
        <v>415</v>
      </c>
      <c r="AJ53" s="492"/>
      <c r="CM53" s="491" t="str">
        <f t="shared" si="24"/>
        <v/>
      </c>
      <c r="CN53" s="491" t="str">
        <f t="shared" si="46"/>
        <v>Buser Edi</v>
      </c>
      <c r="CP53" s="491">
        <f t="shared" si="47"/>
        <v>48</v>
      </c>
      <c r="CQ53" s="491" t="str">
        <f t="shared" si="48"/>
        <v>C</v>
      </c>
      <c r="CR53" s="445" t="str">
        <f t="shared" si="25"/>
        <v>C</v>
      </c>
      <c r="CS53" s="519">
        <v>3160</v>
      </c>
      <c r="CT53" s="514">
        <v>772</v>
      </c>
      <c r="CU53" s="512">
        <f t="shared" si="38"/>
        <v>8</v>
      </c>
      <c r="CV53" s="511" t="str">
        <f t="shared" si="39"/>
        <v>Projektingenieur 8 (Bau)</v>
      </c>
      <c r="CW53" s="514">
        <v>772</v>
      </c>
      <c r="CX53" s="512">
        <f t="shared" si="40"/>
        <v>8</v>
      </c>
      <c r="CY53" s="511" t="str">
        <f t="shared" si="41"/>
        <v>Projektingenieur 8 (Bau)</v>
      </c>
      <c r="CZ53" s="514">
        <v>772</v>
      </c>
      <c r="DA53" s="512">
        <f>VLOOKUP($CZ53,Funktionsbezeichnungen,3,0)</f>
        <v>8</v>
      </c>
      <c r="DB53" s="511" t="str">
        <f>VLOOKUP($CZ53,Funktionsbezeichnungen,2,0)</f>
        <v>Projektingenieur 8 (Bau)</v>
      </c>
      <c r="DC53" s="514">
        <v>772</v>
      </c>
      <c r="DD53" s="512">
        <f>VLOOKUP($DC53,Funktionsbezeichnungen,3,0)</f>
        <v>8</v>
      </c>
      <c r="DE53" s="511" t="str">
        <f>VLOOKUP($DC53,Funktionsbezeichnungen,2,0)</f>
        <v>Projektingenieur 8 (Bau)</v>
      </c>
      <c r="DF53" s="514">
        <v>772</v>
      </c>
      <c r="DG53" s="512">
        <f>VLOOKUP($DF53,Funktionsbezeichnungen,3,0)</f>
        <v>8</v>
      </c>
      <c r="DH53" s="511" t="str">
        <f>VLOOKUP($DF53,Funktionsbezeichnungen,2,0)</f>
        <v>Projektingenieur 8 (Bau)</v>
      </c>
      <c r="DI53" s="513"/>
      <c r="DJ53" s="512">
        <v>772</v>
      </c>
      <c r="DK53" s="512">
        <f>VLOOKUP($DJ53,Funktionsbezeichnungen,3,0)</f>
        <v>8</v>
      </c>
      <c r="DL53" s="511" t="str">
        <f>VLOOKUP($DJ53,Funktionsbezeichnungen,2,0)</f>
        <v>Projektingenieur 8 (Bau)</v>
      </c>
      <c r="DQ53" s="491">
        <f t="shared" si="30"/>
        <v>3160</v>
      </c>
      <c r="DR53" s="494">
        <v>2</v>
      </c>
      <c r="DS53" s="491">
        <v>3</v>
      </c>
      <c r="DT53" s="491" t="s">
        <v>951</v>
      </c>
      <c r="EV53" s="519">
        <v>4293</v>
      </c>
      <c r="EW53" s="491" t="s">
        <v>105</v>
      </c>
    </row>
    <row r="54" spans="1:153" s="491" customFormat="1" ht="27" hidden="1" x14ac:dyDescent="0.25">
      <c r="A54" s="510"/>
      <c r="B54" s="510"/>
      <c r="C54" s="510">
        <f t="shared" si="44"/>
        <v>1</v>
      </c>
      <c r="D54" s="509">
        <v>1</v>
      </c>
      <c r="E54" s="509"/>
      <c r="F54" s="538"/>
      <c r="G54" s="539"/>
      <c r="H54" s="539"/>
      <c r="I54" s="538"/>
      <c r="J54" s="539"/>
      <c r="K54" s="538"/>
      <c r="L54" s="538"/>
      <c r="M54" s="538"/>
      <c r="N54" s="489">
        <v>1</v>
      </c>
      <c r="O54" s="489"/>
      <c r="P54" s="476" t="s">
        <v>361</v>
      </c>
      <c r="Q54" s="476" t="s">
        <v>566</v>
      </c>
      <c r="R54" s="476" t="s">
        <v>1514</v>
      </c>
      <c r="S54" s="598"/>
      <c r="T54" s="536" t="s">
        <v>561</v>
      </c>
      <c r="U54" s="502">
        <v>1975</v>
      </c>
      <c r="V54" s="507" t="s">
        <v>562</v>
      </c>
      <c r="W54" s="502">
        <v>2004</v>
      </c>
      <c r="X54" s="504"/>
      <c r="Y54" s="470"/>
      <c r="Z54" s="505"/>
      <c r="AA54" s="535" t="s">
        <v>564</v>
      </c>
      <c r="AB54" s="532">
        <f t="shared" si="45"/>
        <v>20</v>
      </c>
      <c r="AC54" s="535" t="s">
        <v>565</v>
      </c>
      <c r="AD54" s="517"/>
      <c r="AE54" s="608"/>
      <c r="AF54" s="604" t="s">
        <v>105</v>
      </c>
      <c r="AG54" s="501"/>
      <c r="AH54" s="501"/>
      <c r="AI54" s="540" t="s">
        <v>1078</v>
      </c>
      <c r="AJ54" s="492"/>
      <c r="CM54" s="491" t="str">
        <f t="shared" si="24"/>
        <v/>
      </c>
      <c r="CN54" s="491" t="str">
        <f t="shared" si="46"/>
        <v>That Pueng</v>
      </c>
      <c r="CP54" s="491">
        <f t="shared" si="47"/>
        <v>20</v>
      </c>
      <c r="CQ54" s="491" t="str">
        <f t="shared" si="48"/>
        <v>C</v>
      </c>
      <c r="CR54" s="445" t="str">
        <f t="shared" si="25"/>
        <v>C</v>
      </c>
      <c r="CS54" s="519">
        <v>4345</v>
      </c>
      <c r="CT54" s="514" t="s">
        <v>711</v>
      </c>
      <c r="CU54" s="512"/>
      <c r="CV54" s="511"/>
      <c r="CW54" s="514" t="s">
        <v>711</v>
      </c>
      <c r="CX54" s="512"/>
      <c r="CY54" s="511"/>
      <c r="CZ54" s="514">
        <v>782</v>
      </c>
      <c r="DA54" s="512">
        <f>VLOOKUP($CZ54,Funktionsbezeichnungen,3,0)</f>
        <v>8</v>
      </c>
      <c r="DB54" s="511" t="str">
        <f>VLOOKUP($CZ54,Funktionsbezeichnungen,2,0)</f>
        <v>Projektingenieur 8 (Umwelt)</v>
      </c>
      <c r="DC54" s="514">
        <v>782</v>
      </c>
      <c r="DD54" s="512">
        <f>VLOOKUP($DC54,Funktionsbezeichnungen,3,0)</f>
        <v>8</v>
      </c>
      <c r="DE54" s="511" t="str">
        <f>VLOOKUP($DC54,Funktionsbezeichnungen,2,0)</f>
        <v>Projektingenieur 8 (Umwelt)</v>
      </c>
      <c r="DF54" s="514">
        <v>782</v>
      </c>
      <c r="DG54" s="512">
        <f>VLOOKUP($DF54,Funktionsbezeichnungen,3,0)</f>
        <v>8</v>
      </c>
      <c r="DH54" s="511" t="str">
        <f>VLOOKUP($DF54,Funktionsbezeichnungen,2,0)</f>
        <v>Projektingenieur 8 (Umwelt)</v>
      </c>
      <c r="DI54" s="513"/>
      <c r="DJ54" s="512">
        <v>781</v>
      </c>
      <c r="DK54" s="512">
        <f>VLOOKUP($DJ54,Funktionsbezeichnungen,3,0)</f>
        <v>7</v>
      </c>
      <c r="DL54" s="511" t="str">
        <f>VLOOKUP($DJ54,Funktionsbezeichnungen,2,0)</f>
        <v>Projektingenieur 7 (Umwelt)</v>
      </c>
      <c r="DQ54" s="491">
        <f t="shared" si="30"/>
        <v>4345</v>
      </c>
      <c r="DR54" s="494">
        <v>1</v>
      </c>
      <c r="DS54" s="491">
        <v>2</v>
      </c>
      <c r="DT54" s="491" t="s">
        <v>952</v>
      </c>
      <c r="EV54" s="519">
        <v>4312</v>
      </c>
      <c r="EW54" s="491" t="s">
        <v>105</v>
      </c>
    </row>
    <row r="55" spans="1:153" s="491" customFormat="1" hidden="1" x14ac:dyDescent="0.25">
      <c r="A55" s="510"/>
      <c r="B55" s="510">
        <v>1</v>
      </c>
      <c r="C55" s="510">
        <f t="shared" si="44"/>
        <v>1</v>
      </c>
      <c r="D55" s="509"/>
      <c r="E55" s="509">
        <v>1</v>
      </c>
      <c r="F55" s="538"/>
      <c r="G55" s="539"/>
      <c r="H55" s="539"/>
      <c r="I55" s="538"/>
      <c r="J55" s="539"/>
      <c r="K55" s="538"/>
      <c r="L55" s="538"/>
      <c r="M55" s="538"/>
      <c r="N55" s="489"/>
      <c r="O55" s="489"/>
      <c r="P55" s="476" t="s">
        <v>359</v>
      </c>
      <c r="Q55" s="472" t="s">
        <v>1262</v>
      </c>
      <c r="R55" s="472" t="s">
        <v>1514</v>
      </c>
      <c r="S55" s="597"/>
      <c r="T55" s="536" t="s">
        <v>1572</v>
      </c>
      <c r="U55" s="502">
        <v>1981</v>
      </c>
      <c r="V55" s="507" t="s">
        <v>1063</v>
      </c>
      <c r="W55" s="502">
        <v>2005</v>
      </c>
      <c r="X55" s="504"/>
      <c r="Y55" s="470"/>
      <c r="Z55" s="505"/>
      <c r="AA55" s="535"/>
      <c r="AB55" s="532">
        <f t="shared" si="45"/>
        <v>19</v>
      </c>
      <c r="AC55" s="518" t="s">
        <v>916</v>
      </c>
      <c r="AD55" s="517">
        <v>2017</v>
      </c>
      <c r="AE55" s="607"/>
      <c r="AF55" s="604" t="s">
        <v>105</v>
      </c>
      <c r="AG55" s="501"/>
      <c r="AH55" s="501"/>
      <c r="AI55" s="500" t="s">
        <v>375</v>
      </c>
      <c r="AJ55" s="492"/>
      <c r="CM55" s="533" t="e">
        <f t="shared" si="24"/>
        <v>#N/A</v>
      </c>
      <c r="CN55" s="495" t="str">
        <f t="shared" si="46"/>
        <v>Mendoza Maria del Mar</v>
      </c>
      <c r="CP55" s="494">
        <f t="shared" si="47"/>
        <v>19</v>
      </c>
      <c r="CQ55" s="494" t="str">
        <f t="shared" si="48"/>
        <v>C</v>
      </c>
      <c r="CR55" s="445" t="e">
        <f t="shared" si="25"/>
        <v>#N/A</v>
      </c>
      <c r="CS55" s="515">
        <v>4326</v>
      </c>
      <c r="CT55" s="514">
        <v>772</v>
      </c>
      <c r="CU55" s="512">
        <f t="shared" ref="CU55:CU79" si="49">VLOOKUP($CT55,Funktionsbezeichnungen,3,0)</f>
        <v>8</v>
      </c>
      <c r="CV55" s="511" t="str">
        <f t="shared" ref="CV55:CV79" si="50">VLOOKUP($CT55,Funktionsbezeichnungen,2,0)</f>
        <v>Projektingenieur 8 (Bau)</v>
      </c>
      <c r="CW55" s="514"/>
      <c r="CX55" s="512"/>
      <c r="CY55" s="511"/>
      <c r="CZ55" s="514"/>
      <c r="DA55" s="512"/>
      <c r="DB55" s="511"/>
      <c r="DC55" s="514"/>
      <c r="DD55" s="512"/>
      <c r="DE55" s="511"/>
      <c r="DF55" s="514"/>
      <c r="DG55" s="512"/>
      <c r="DH55" s="511"/>
      <c r="DI55" s="513"/>
      <c r="DJ55" s="512"/>
      <c r="DK55" s="512"/>
      <c r="DL55" s="511"/>
      <c r="DQ55" s="491">
        <f t="shared" si="30"/>
        <v>4326</v>
      </c>
      <c r="DR55" s="494">
        <v>2</v>
      </c>
      <c r="DS55" s="491">
        <v>3</v>
      </c>
      <c r="DT55" s="491" t="s">
        <v>951</v>
      </c>
      <c r="EV55" s="519">
        <v>9677</v>
      </c>
      <c r="EW55" s="491" t="s">
        <v>105</v>
      </c>
    </row>
    <row r="56" spans="1:153" s="491" customFormat="1" ht="27" hidden="1" x14ac:dyDescent="0.25">
      <c r="A56" s="510"/>
      <c r="B56" s="510"/>
      <c r="C56" s="510">
        <f t="shared" si="44"/>
        <v>1</v>
      </c>
      <c r="D56" s="509"/>
      <c r="E56" s="509">
        <v>1</v>
      </c>
      <c r="F56" s="538"/>
      <c r="G56" s="539"/>
      <c r="H56" s="539"/>
      <c r="I56" s="538"/>
      <c r="J56" s="539"/>
      <c r="K56" s="538"/>
      <c r="L56" s="538"/>
      <c r="M56" s="538"/>
      <c r="N56" s="489"/>
      <c r="O56" s="489"/>
      <c r="P56" s="476" t="s">
        <v>1140</v>
      </c>
      <c r="Q56" s="472" t="s">
        <v>598</v>
      </c>
      <c r="R56" s="472" t="s">
        <v>1514</v>
      </c>
      <c r="S56" s="597"/>
      <c r="T56" s="536" t="s">
        <v>281</v>
      </c>
      <c r="U56" s="502">
        <v>1983</v>
      </c>
      <c r="V56" s="507" t="s">
        <v>1076</v>
      </c>
      <c r="W56" s="502">
        <v>2008</v>
      </c>
      <c r="X56" s="504" t="s">
        <v>1505</v>
      </c>
      <c r="Y56" s="470">
        <v>2009</v>
      </c>
      <c r="Z56" s="505"/>
      <c r="AA56" s="535" t="s">
        <v>1023</v>
      </c>
      <c r="AB56" s="532">
        <f t="shared" si="45"/>
        <v>16</v>
      </c>
      <c r="AC56" s="518" t="s">
        <v>1543</v>
      </c>
      <c r="AD56" s="517">
        <v>2009</v>
      </c>
      <c r="AE56" s="607"/>
      <c r="AF56" s="604" t="s">
        <v>105</v>
      </c>
      <c r="AG56" s="501"/>
      <c r="AH56" s="501"/>
      <c r="AI56" s="500" t="s">
        <v>1544</v>
      </c>
      <c r="AJ56" s="492"/>
      <c r="CM56" s="491" t="str">
        <f t="shared" si="24"/>
        <v/>
      </c>
      <c r="CN56" s="491" t="str">
        <f t="shared" si="46"/>
        <v>Wieland Manuel</v>
      </c>
      <c r="CP56" s="494">
        <f t="shared" si="47"/>
        <v>16</v>
      </c>
      <c r="CQ56" s="491" t="str">
        <f t="shared" si="48"/>
        <v>C</v>
      </c>
      <c r="CR56" s="445" t="str">
        <f t="shared" si="25"/>
        <v>C</v>
      </c>
      <c r="CS56" s="519">
        <v>9698</v>
      </c>
      <c r="CT56" s="514">
        <v>772</v>
      </c>
      <c r="CU56" s="512">
        <f t="shared" si="49"/>
        <v>8</v>
      </c>
      <c r="CV56" s="511" t="str">
        <f t="shared" si="50"/>
        <v>Projektingenieur 8 (Bau)</v>
      </c>
      <c r="CW56" s="514">
        <v>772</v>
      </c>
      <c r="CX56" s="512">
        <f>VLOOKUP($CW56,Funktionsbezeichnungen,3,0)</f>
        <v>8</v>
      </c>
      <c r="CY56" s="511" t="str">
        <f>VLOOKUP($CW56,Funktionsbezeichnungen,2,0)</f>
        <v>Projektingenieur 8 (Bau)</v>
      </c>
      <c r="CZ56" s="514">
        <v>772</v>
      </c>
      <c r="DA56" s="512">
        <f>VLOOKUP($CZ56,Funktionsbezeichnungen,3,0)</f>
        <v>8</v>
      </c>
      <c r="DB56" s="511" t="str">
        <f>VLOOKUP($CZ56,Funktionsbezeichnungen,2,0)</f>
        <v>Projektingenieur 8 (Bau)</v>
      </c>
      <c r="DC56" s="514">
        <v>771</v>
      </c>
      <c r="DD56" s="512">
        <f>VLOOKUP($DC56,Funktionsbezeichnungen,3,0)</f>
        <v>7</v>
      </c>
      <c r="DE56" s="511" t="str">
        <f>VLOOKUP($DC56,Funktionsbezeichnungen,2,0)</f>
        <v>Projektingenieur 7 (Bau)</v>
      </c>
      <c r="DF56" s="514">
        <v>771</v>
      </c>
      <c r="DG56" s="512">
        <f>VLOOKUP($DF56,Funktionsbezeichnungen,3,0)</f>
        <v>7</v>
      </c>
      <c r="DH56" s="511" t="str">
        <f>VLOOKUP($DF56,Funktionsbezeichnungen,2,0)</f>
        <v>Projektingenieur 7 (Bau)</v>
      </c>
      <c r="DI56" s="513"/>
      <c r="DJ56" s="512">
        <v>771</v>
      </c>
      <c r="DK56" s="512">
        <f>VLOOKUP($DJ56,Funktionsbezeichnungen,3,0)</f>
        <v>7</v>
      </c>
      <c r="DL56" s="511" t="str">
        <f>VLOOKUP($DJ56,Funktionsbezeichnungen,2,0)</f>
        <v>Projektingenieur 7 (Bau)</v>
      </c>
      <c r="DQ56" s="491">
        <f t="shared" si="30"/>
        <v>9698</v>
      </c>
      <c r="DR56" s="494">
        <v>2</v>
      </c>
      <c r="DS56" s="491">
        <v>2</v>
      </c>
      <c r="DT56" s="491" t="s">
        <v>951</v>
      </c>
      <c r="EV56" s="519">
        <v>9698</v>
      </c>
      <c r="EW56" s="491" t="s">
        <v>105</v>
      </c>
    </row>
    <row r="57" spans="1:153" s="491" customFormat="1" hidden="1" x14ac:dyDescent="0.25">
      <c r="A57" s="510"/>
      <c r="B57" s="510"/>
      <c r="C57" s="510">
        <f t="shared" si="44"/>
        <v>1</v>
      </c>
      <c r="D57" s="509"/>
      <c r="E57" s="509">
        <v>1</v>
      </c>
      <c r="F57" s="538"/>
      <c r="G57" s="539"/>
      <c r="H57" s="539"/>
      <c r="I57" s="538"/>
      <c r="J57" s="539"/>
      <c r="K57" s="538"/>
      <c r="L57" s="538"/>
      <c r="M57" s="538"/>
      <c r="N57" s="489"/>
      <c r="O57" s="489"/>
      <c r="P57" s="476" t="s">
        <v>358</v>
      </c>
      <c r="Q57" s="472" t="s">
        <v>1187</v>
      </c>
      <c r="R57" s="472" t="s">
        <v>1514</v>
      </c>
      <c r="S57" s="597"/>
      <c r="T57" s="536" t="s">
        <v>1188</v>
      </c>
      <c r="U57" s="502">
        <v>1983</v>
      </c>
      <c r="V57" s="507" t="s">
        <v>1556</v>
      </c>
      <c r="W57" s="502">
        <v>2008</v>
      </c>
      <c r="X57" s="504"/>
      <c r="Y57" s="470"/>
      <c r="Z57" s="505"/>
      <c r="AA57" s="535"/>
      <c r="AB57" s="532">
        <f t="shared" si="45"/>
        <v>16</v>
      </c>
      <c r="AC57" s="518" t="s">
        <v>698</v>
      </c>
      <c r="AD57" s="517">
        <v>2016</v>
      </c>
      <c r="AE57" s="607"/>
      <c r="AF57" s="604" t="s">
        <v>105</v>
      </c>
      <c r="AG57" s="501"/>
      <c r="AH57" s="501"/>
      <c r="AI57" s="500" t="s">
        <v>373</v>
      </c>
      <c r="AJ57" s="492"/>
      <c r="CM57" s="533" t="str">
        <f t="shared" si="24"/>
        <v>anders</v>
      </c>
      <c r="CN57" s="491" t="str">
        <f t="shared" si="46"/>
        <v>Skucek Axel</v>
      </c>
      <c r="CP57" s="494">
        <f t="shared" si="47"/>
        <v>16</v>
      </c>
      <c r="CQ57" s="494" t="str">
        <f t="shared" si="48"/>
        <v>C</v>
      </c>
      <c r="CR57" s="445" t="str">
        <f t="shared" si="25"/>
        <v>D</v>
      </c>
      <c r="CS57" s="519">
        <v>4322</v>
      </c>
      <c r="CT57" s="514">
        <v>772</v>
      </c>
      <c r="CU57" s="512">
        <f t="shared" si="49"/>
        <v>8</v>
      </c>
      <c r="CV57" s="511" t="str">
        <f t="shared" si="50"/>
        <v>Projektingenieur 8 (Bau)</v>
      </c>
      <c r="CW57" s="514"/>
      <c r="CX57" s="512"/>
      <c r="CY57" s="511"/>
      <c r="CZ57" s="514"/>
      <c r="DA57" s="512"/>
      <c r="DB57" s="511"/>
      <c r="DC57" s="514"/>
      <c r="DD57" s="512"/>
      <c r="DE57" s="511"/>
      <c r="DF57" s="514"/>
      <c r="DG57" s="512"/>
      <c r="DH57" s="511"/>
      <c r="DI57" s="513"/>
      <c r="DJ57" s="512"/>
      <c r="DK57" s="512"/>
      <c r="DL57" s="511"/>
      <c r="DQ57" s="491">
        <f t="shared" si="30"/>
        <v>4322</v>
      </c>
      <c r="DR57" s="494">
        <v>2</v>
      </c>
      <c r="DS57" s="491">
        <v>3</v>
      </c>
      <c r="DT57" s="491" t="s">
        <v>951</v>
      </c>
      <c r="EV57" s="519">
        <v>4311</v>
      </c>
      <c r="EW57" s="491" t="s">
        <v>105</v>
      </c>
    </row>
    <row r="58" spans="1:153" s="491" customFormat="1" hidden="1" x14ac:dyDescent="0.25">
      <c r="A58" s="510"/>
      <c r="B58" s="510"/>
      <c r="C58" s="510">
        <f t="shared" si="44"/>
        <v>1</v>
      </c>
      <c r="D58" s="509"/>
      <c r="E58" s="509">
        <v>1</v>
      </c>
      <c r="F58" s="538"/>
      <c r="G58" s="539"/>
      <c r="H58" s="539"/>
      <c r="I58" s="538"/>
      <c r="J58" s="539"/>
      <c r="K58" s="538"/>
      <c r="L58" s="538"/>
      <c r="M58" s="538"/>
      <c r="N58" s="489"/>
      <c r="O58" s="489"/>
      <c r="P58" s="476" t="s">
        <v>1303</v>
      </c>
      <c r="Q58" s="472" t="s">
        <v>567</v>
      </c>
      <c r="R58" s="472" t="s">
        <v>1514</v>
      </c>
      <c r="S58" s="597"/>
      <c r="T58" s="536" t="s">
        <v>213</v>
      </c>
      <c r="U58" s="502">
        <v>1985</v>
      </c>
      <c r="V58" s="507" t="s">
        <v>1552</v>
      </c>
      <c r="W58" s="502">
        <v>2008</v>
      </c>
      <c r="X58" s="504" t="s">
        <v>1181</v>
      </c>
      <c r="Y58" s="470">
        <v>2013</v>
      </c>
      <c r="Z58" s="505"/>
      <c r="AA58" s="535" t="s">
        <v>1023</v>
      </c>
      <c r="AB58" s="532">
        <f t="shared" si="45"/>
        <v>16</v>
      </c>
      <c r="AC58" s="518" t="s">
        <v>666</v>
      </c>
      <c r="AD58" s="517">
        <v>2009</v>
      </c>
      <c r="AE58" s="607"/>
      <c r="AF58" s="604" t="s">
        <v>105</v>
      </c>
      <c r="AG58" s="501"/>
      <c r="AH58" s="501"/>
      <c r="AI58" s="500" t="s">
        <v>1213</v>
      </c>
      <c r="AJ58" s="492"/>
      <c r="CM58" s="491" t="str">
        <f t="shared" ref="CM58:CM79" si="51">IF(CQ58=CR58,"","anders")</f>
        <v/>
      </c>
      <c r="CN58" s="491" t="str">
        <f t="shared" si="46"/>
        <v>Imesch Reto</v>
      </c>
      <c r="CP58" s="494">
        <f t="shared" si="47"/>
        <v>16</v>
      </c>
      <c r="CQ58" s="491" t="str">
        <f t="shared" si="48"/>
        <v>C</v>
      </c>
      <c r="CR58" s="445" t="str">
        <f t="shared" ref="CR58:CR79" si="52">VLOOKUP(CS58,Kategorie,2,0)</f>
        <v>C</v>
      </c>
      <c r="CS58" s="519">
        <v>9677</v>
      </c>
      <c r="CT58" s="514">
        <v>772</v>
      </c>
      <c r="CU58" s="512">
        <f t="shared" si="49"/>
        <v>8</v>
      </c>
      <c r="CV58" s="511" t="str">
        <f t="shared" si="50"/>
        <v>Projektingenieur 8 (Bau)</v>
      </c>
      <c r="CW58" s="514">
        <v>772</v>
      </c>
      <c r="CX58" s="512">
        <f t="shared" ref="CX58:CX66" si="53">VLOOKUP($CW58,Funktionsbezeichnungen,3,0)</f>
        <v>8</v>
      </c>
      <c r="CY58" s="511" t="str">
        <f t="shared" ref="CY58:CY66" si="54">VLOOKUP($CW58,Funktionsbezeichnungen,2,0)</f>
        <v>Projektingenieur 8 (Bau)</v>
      </c>
      <c r="CZ58" s="514">
        <v>772</v>
      </c>
      <c r="DA58" s="512">
        <f>VLOOKUP($CZ58,Funktionsbezeichnungen,3,0)</f>
        <v>8</v>
      </c>
      <c r="DB58" s="511" t="str">
        <f>VLOOKUP($CZ58,Funktionsbezeichnungen,2,0)</f>
        <v>Projektingenieur 8 (Bau)</v>
      </c>
      <c r="DC58" s="514">
        <v>772</v>
      </c>
      <c r="DD58" s="512">
        <f>VLOOKUP($DC58,Funktionsbezeichnungen,3,0)</f>
        <v>8</v>
      </c>
      <c r="DE58" s="511" t="str">
        <f>VLOOKUP($DC58,Funktionsbezeichnungen,2,0)</f>
        <v>Projektingenieur 8 (Bau)</v>
      </c>
      <c r="DF58" s="514">
        <v>771</v>
      </c>
      <c r="DG58" s="512">
        <f>VLOOKUP($DF58,Funktionsbezeichnungen,3,0)</f>
        <v>7</v>
      </c>
      <c r="DH58" s="511" t="str">
        <f>VLOOKUP($DF58,Funktionsbezeichnungen,2,0)</f>
        <v>Projektingenieur 7 (Bau)</v>
      </c>
      <c r="DI58" s="513"/>
      <c r="DJ58" s="512">
        <v>771</v>
      </c>
      <c r="DK58" s="512">
        <f>VLOOKUP($DJ58,Funktionsbezeichnungen,3,0)</f>
        <v>7</v>
      </c>
      <c r="DL58" s="511" t="str">
        <f>VLOOKUP($DJ58,Funktionsbezeichnungen,2,0)</f>
        <v>Projektingenieur 7 (Bau)</v>
      </c>
      <c r="DQ58" s="491">
        <f t="shared" ref="DQ58:DQ79" si="55">+CS58</f>
        <v>9677</v>
      </c>
      <c r="DR58" s="494">
        <v>2</v>
      </c>
      <c r="DS58" s="491">
        <v>3</v>
      </c>
      <c r="DT58" s="491" t="s">
        <v>951</v>
      </c>
      <c r="EV58" s="519">
        <v>8565</v>
      </c>
      <c r="EW58" s="491" t="s">
        <v>105</v>
      </c>
    </row>
    <row r="59" spans="1:153" s="491" customFormat="1" ht="27" hidden="1" x14ac:dyDescent="0.25">
      <c r="A59" s="510"/>
      <c r="B59" s="510"/>
      <c r="C59" s="510">
        <f t="shared" si="44"/>
        <v>1</v>
      </c>
      <c r="D59" s="509">
        <v>1</v>
      </c>
      <c r="E59" s="509"/>
      <c r="F59" s="538"/>
      <c r="G59" s="539"/>
      <c r="H59" s="539"/>
      <c r="I59" s="538"/>
      <c r="J59" s="539"/>
      <c r="K59" s="538"/>
      <c r="L59" s="538"/>
      <c r="M59" s="538"/>
      <c r="N59" s="489"/>
      <c r="O59" s="489"/>
      <c r="P59" s="476" t="s">
        <v>361</v>
      </c>
      <c r="Q59" s="472" t="s">
        <v>1046</v>
      </c>
      <c r="R59" s="472" t="s">
        <v>1514</v>
      </c>
      <c r="S59" s="597"/>
      <c r="T59" s="536" t="s">
        <v>930</v>
      </c>
      <c r="U59" s="502">
        <v>1972</v>
      </c>
      <c r="V59" s="507" t="s">
        <v>1007</v>
      </c>
      <c r="W59" s="502">
        <v>2009</v>
      </c>
      <c r="X59" s="504" t="s">
        <v>1066</v>
      </c>
      <c r="Y59" s="470">
        <v>2012</v>
      </c>
      <c r="Z59" s="505"/>
      <c r="AA59" s="535" t="s">
        <v>1180</v>
      </c>
      <c r="AB59" s="532">
        <f t="shared" si="45"/>
        <v>15</v>
      </c>
      <c r="AC59" s="518" t="s">
        <v>1561</v>
      </c>
      <c r="AD59" s="517">
        <v>2012</v>
      </c>
      <c r="AE59" s="607"/>
      <c r="AF59" s="604" t="s">
        <v>105</v>
      </c>
      <c r="AG59" s="501"/>
      <c r="AH59" s="501"/>
      <c r="AI59" s="500" t="s">
        <v>373</v>
      </c>
      <c r="AJ59" s="492"/>
      <c r="CM59" s="491" t="str">
        <f t="shared" si="51"/>
        <v/>
      </c>
      <c r="CN59" s="491" t="str">
        <f t="shared" si="46"/>
        <v>Baschong Clemens</v>
      </c>
      <c r="CP59" s="494">
        <f t="shared" si="47"/>
        <v>15</v>
      </c>
      <c r="CQ59" s="491" t="str">
        <f t="shared" si="48"/>
        <v>C</v>
      </c>
      <c r="CR59" s="445" t="str">
        <f t="shared" si="52"/>
        <v>C</v>
      </c>
      <c r="CS59" s="519">
        <v>4311</v>
      </c>
      <c r="CT59" s="514">
        <v>782</v>
      </c>
      <c r="CU59" s="512">
        <f t="shared" si="49"/>
        <v>8</v>
      </c>
      <c r="CV59" s="511" t="str">
        <f t="shared" si="50"/>
        <v>Projektingenieur 8 (Umwelt)</v>
      </c>
      <c r="CW59" s="514">
        <v>782</v>
      </c>
      <c r="CX59" s="512">
        <f t="shared" si="53"/>
        <v>8</v>
      </c>
      <c r="CY59" s="511" t="str">
        <f t="shared" si="54"/>
        <v>Projektingenieur 8 (Umwelt)</v>
      </c>
      <c r="CZ59" s="514">
        <v>782</v>
      </c>
      <c r="DA59" s="512">
        <f>VLOOKUP($CZ59,Funktionsbezeichnungen,3,0)</f>
        <v>8</v>
      </c>
      <c r="DB59" s="511" t="str">
        <f>VLOOKUP($CZ59,Funktionsbezeichnungen,2,0)</f>
        <v>Projektingenieur 8 (Umwelt)</v>
      </c>
      <c r="DC59" s="514"/>
      <c r="DD59" s="512"/>
      <c r="DE59" s="511"/>
      <c r="DF59" s="514"/>
      <c r="DG59" s="512"/>
      <c r="DH59" s="511"/>
      <c r="DI59" s="513"/>
      <c r="DJ59" s="512"/>
      <c r="DK59" s="512"/>
      <c r="DL59" s="511"/>
      <c r="DQ59" s="491">
        <f t="shared" si="55"/>
        <v>4311</v>
      </c>
      <c r="DR59" s="494">
        <v>2</v>
      </c>
      <c r="DS59" s="491">
        <v>2</v>
      </c>
      <c r="DT59" s="491" t="s">
        <v>952</v>
      </c>
      <c r="EV59" s="519">
        <v>8569</v>
      </c>
      <c r="EW59" s="491" t="s">
        <v>105</v>
      </c>
    </row>
    <row r="60" spans="1:153" s="491" customFormat="1" hidden="1" x14ac:dyDescent="0.25">
      <c r="A60" s="510"/>
      <c r="B60" s="510"/>
      <c r="C60" s="510">
        <f t="shared" si="44"/>
        <v>1</v>
      </c>
      <c r="D60" s="509"/>
      <c r="E60" s="509">
        <v>1</v>
      </c>
      <c r="F60" s="538"/>
      <c r="G60" s="539"/>
      <c r="H60" s="539"/>
      <c r="I60" s="538"/>
      <c r="J60" s="539"/>
      <c r="K60" s="538"/>
      <c r="L60" s="538"/>
      <c r="M60" s="538"/>
      <c r="N60" s="489"/>
      <c r="O60" s="489"/>
      <c r="P60" s="476" t="s">
        <v>1301</v>
      </c>
      <c r="Q60" s="472" t="s">
        <v>528</v>
      </c>
      <c r="R60" s="472" t="s">
        <v>1514</v>
      </c>
      <c r="S60" s="597"/>
      <c r="T60" s="536" t="s">
        <v>529</v>
      </c>
      <c r="U60" s="502">
        <v>1984</v>
      </c>
      <c r="V60" s="507" t="s">
        <v>1552</v>
      </c>
      <c r="W60" s="502">
        <v>2009</v>
      </c>
      <c r="X60" s="504"/>
      <c r="Y60" s="470"/>
      <c r="Z60" s="505"/>
      <c r="AA60" s="535"/>
      <c r="AB60" s="532">
        <f t="shared" si="45"/>
        <v>15</v>
      </c>
      <c r="AC60" s="518" t="s">
        <v>1542</v>
      </c>
      <c r="AD60" s="517">
        <v>2009</v>
      </c>
      <c r="AE60" s="607"/>
      <c r="AF60" s="604" t="s">
        <v>105</v>
      </c>
      <c r="AG60" s="501"/>
      <c r="AH60" s="501"/>
      <c r="AI60" s="500" t="s">
        <v>373</v>
      </c>
      <c r="AJ60" s="492"/>
      <c r="CM60" s="491" t="str">
        <f t="shared" si="51"/>
        <v/>
      </c>
      <c r="CN60" s="491" t="str">
        <f t="shared" si="46"/>
        <v>Jung Roman</v>
      </c>
      <c r="CP60" s="494">
        <f t="shared" si="47"/>
        <v>15</v>
      </c>
      <c r="CQ60" s="491" t="str">
        <f t="shared" si="48"/>
        <v>C</v>
      </c>
      <c r="CR60" s="445" t="str">
        <f t="shared" si="52"/>
        <v>C</v>
      </c>
      <c r="CS60" s="519">
        <v>8565</v>
      </c>
      <c r="CT60" s="514">
        <v>772</v>
      </c>
      <c r="CU60" s="512">
        <f t="shared" si="49"/>
        <v>8</v>
      </c>
      <c r="CV60" s="511" t="str">
        <f t="shared" si="50"/>
        <v>Projektingenieur 8 (Bau)</v>
      </c>
      <c r="CW60" s="514">
        <v>772</v>
      </c>
      <c r="CX60" s="512">
        <f t="shared" si="53"/>
        <v>8</v>
      </c>
      <c r="CY60" s="511" t="str">
        <f t="shared" si="54"/>
        <v>Projektingenieur 8 (Bau)</v>
      </c>
      <c r="CZ60" s="514">
        <v>772</v>
      </c>
      <c r="DA60" s="512">
        <f>VLOOKUP($CZ60,Funktionsbezeichnungen,3,0)</f>
        <v>8</v>
      </c>
      <c r="DB60" s="511" t="str">
        <f>VLOOKUP($CZ60,Funktionsbezeichnungen,2,0)</f>
        <v>Projektingenieur 8 (Bau)</v>
      </c>
      <c r="DC60" s="514">
        <v>771</v>
      </c>
      <c r="DD60" s="512">
        <f>VLOOKUP($DC60,Funktionsbezeichnungen,3,0)</f>
        <v>7</v>
      </c>
      <c r="DE60" s="511" t="str">
        <f>VLOOKUP($DC60,Funktionsbezeichnungen,2,0)</f>
        <v>Projektingenieur 7 (Bau)</v>
      </c>
      <c r="DF60" s="514">
        <v>771</v>
      </c>
      <c r="DG60" s="512">
        <f>VLOOKUP($DF60,Funktionsbezeichnungen,3,0)</f>
        <v>7</v>
      </c>
      <c r="DH60" s="511" t="str">
        <f>VLOOKUP($DF60,Funktionsbezeichnungen,2,0)</f>
        <v>Projektingenieur 7 (Bau)</v>
      </c>
      <c r="DI60" s="513"/>
      <c r="DJ60" s="512">
        <v>771</v>
      </c>
      <c r="DK60" s="512">
        <f>VLOOKUP($DJ60,Funktionsbezeichnungen,3,0)</f>
        <v>7</v>
      </c>
      <c r="DL60" s="511" t="str">
        <f>VLOOKUP($DJ60,Funktionsbezeichnungen,2,0)</f>
        <v>Projektingenieur 7 (Bau)</v>
      </c>
      <c r="DQ60" s="491">
        <f t="shared" si="55"/>
        <v>8565</v>
      </c>
      <c r="DR60" s="494">
        <v>2</v>
      </c>
      <c r="DS60" s="491">
        <v>3</v>
      </c>
      <c r="DT60" s="491" t="s">
        <v>951</v>
      </c>
      <c r="EV60" s="519">
        <v>4906</v>
      </c>
      <c r="EW60" s="491" t="s">
        <v>105</v>
      </c>
    </row>
    <row r="61" spans="1:153" s="491" customFormat="1" hidden="1" x14ac:dyDescent="0.25">
      <c r="A61" s="510"/>
      <c r="B61" s="510"/>
      <c r="C61" s="510">
        <f t="shared" si="44"/>
        <v>1</v>
      </c>
      <c r="D61" s="509"/>
      <c r="E61" s="509">
        <v>1</v>
      </c>
      <c r="F61" s="538"/>
      <c r="G61" s="539"/>
      <c r="H61" s="539"/>
      <c r="I61" s="538"/>
      <c r="J61" s="539"/>
      <c r="K61" s="538"/>
      <c r="L61" s="538"/>
      <c r="M61" s="538"/>
      <c r="N61" s="489"/>
      <c r="O61" s="489"/>
      <c r="P61" s="476" t="s">
        <v>1301</v>
      </c>
      <c r="Q61" s="472" t="s">
        <v>1135</v>
      </c>
      <c r="R61" s="472" t="s">
        <v>1514</v>
      </c>
      <c r="S61" s="597"/>
      <c r="T61" s="536" t="s">
        <v>1136</v>
      </c>
      <c r="U61" s="502">
        <v>1986</v>
      </c>
      <c r="V61" s="507" t="s">
        <v>1191</v>
      </c>
      <c r="W61" s="502">
        <v>2010</v>
      </c>
      <c r="X61" s="504"/>
      <c r="Y61" s="470"/>
      <c r="Z61" s="505"/>
      <c r="AA61" s="535"/>
      <c r="AB61" s="532">
        <f t="shared" si="45"/>
        <v>14</v>
      </c>
      <c r="AC61" s="518" t="s">
        <v>698</v>
      </c>
      <c r="AD61" s="517">
        <v>2015</v>
      </c>
      <c r="AE61" s="607"/>
      <c r="AF61" s="604" t="s">
        <v>105</v>
      </c>
      <c r="AG61" s="501"/>
      <c r="AH61" s="501"/>
      <c r="AI61" s="500" t="s">
        <v>376</v>
      </c>
      <c r="AJ61" s="492"/>
      <c r="CM61" s="491" t="e">
        <f t="shared" si="51"/>
        <v>#N/A</v>
      </c>
      <c r="CN61" s="491" t="str">
        <f t="shared" si="46"/>
        <v>Berzi Patrick</v>
      </c>
      <c r="CP61" s="494">
        <f t="shared" si="47"/>
        <v>14</v>
      </c>
      <c r="CQ61" s="494" t="str">
        <f t="shared" si="48"/>
        <v>C</v>
      </c>
      <c r="CR61" s="445" t="e">
        <f t="shared" si="52"/>
        <v>#N/A</v>
      </c>
      <c r="CS61" s="519">
        <v>4911</v>
      </c>
      <c r="CT61" s="514">
        <v>772</v>
      </c>
      <c r="CU61" s="512">
        <f t="shared" si="49"/>
        <v>8</v>
      </c>
      <c r="CV61" s="511" t="str">
        <f t="shared" si="50"/>
        <v>Projektingenieur 8 (Bau)</v>
      </c>
      <c r="CW61" s="514">
        <v>772</v>
      </c>
      <c r="CX61" s="512">
        <f t="shared" si="53"/>
        <v>8</v>
      </c>
      <c r="CY61" s="511" t="str">
        <f t="shared" si="54"/>
        <v>Projektingenieur 8 (Bau)</v>
      </c>
      <c r="CZ61" s="514"/>
      <c r="DA61" s="512"/>
      <c r="DB61" s="511"/>
      <c r="DC61" s="514"/>
      <c r="DD61" s="512"/>
      <c r="DE61" s="511"/>
      <c r="DF61" s="514"/>
      <c r="DG61" s="512"/>
      <c r="DH61" s="511"/>
      <c r="DI61" s="513"/>
      <c r="DJ61" s="512"/>
      <c r="DK61" s="512"/>
      <c r="DL61" s="511"/>
      <c r="DQ61" s="491">
        <f t="shared" si="55"/>
        <v>4911</v>
      </c>
      <c r="DR61" s="494">
        <v>2</v>
      </c>
      <c r="DS61" s="491">
        <v>3</v>
      </c>
      <c r="DT61" s="491" t="s">
        <v>951</v>
      </c>
      <c r="EV61" s="519">
        <v>7706</v>
      </c>
      <c r="EW61" s="494" t="s">
        <v>105</v>
      </c>
    </row>
    <row r="62" spans="1:153" s="491" customFormat="1" hidden="1" x14ac:dyDescent="0.25">
      <c r="A62" s="510"/>
      <c r="B62" s="510">
        <v>1</v>
      </c>
      <c r="C62" s="510">
        <f t="shared" si="44"/>
        <v>1</v>
      </c>
      <c r="D62" s="509"/>
      <c r="E62" s="509">
        <v>1</v>
      </c>
      <c r="F62" s="538"/>
      <c r="G62" s="539"/>
      <c r="H62" s="539"/>
      <c r="I62" s="538"/>
      <c r="J62" s="539"/>
      <c r="K62" s="538"/>
      <c r="L62" s="538"/>
      <c r="M62" s="538"/>
      <c r="N62" s="489"/>
      <c r="O62" s="489"/>
      <c r="P62" s="476" t="s">
        <v>1301</v>
      </c>
      <c r="Q62" s="472" t="s">
        <v>635</v>
      </c>
      <c r="R62" s="472" t="s">
        <v>1514</v>
      </c>
      <c r="S62" s="597"/>
      <c r="T62" s="536" t="s">
        <v>636</v>
      </c>
      <c r="U62" s="502">
        <v>1986</v>
      </c>
      <c r="V62" s="507" t="s">
        <v>1552</v>
      </c>
      <c r="W62" s="502">
        <v>2010</v>
      </c>
      <c r="X62" s="504"/>
      <c r="Y62" s="470"/>
      <c r="Z62" s="505"/>
      <c r="AA62" s="535"/>
      <c r="AB62" s="532">
        <f t="shared" si="45"/>
        <v>14</v>
      </c>
      <c r="AC62" s="518" t="s">
        <v>916</v>
      </c>
      <c r="AD62" s="517">
        <v>2010</v>
      </c>
      <c r="AE62" s="607"/>
      <c r="AF62" s="604" t="s">
        <v>105</v>
      </c>
      <c r="AG62" s="501"/>
      <c r="AH62" s="501"/>
      <c r="AI62" s="500" t="s">
        <v>375</v>
      </c>
      <c r="AJ62" s="492"/>
      <c r="CM62" s="491" t="str">
        <f t="shared" si="51"/>
        <v/>
      </c>
      <c r="CN62" s="491" t="str">
        <f t="shared" si="46"/>
        <v>Bianchi Emmanuelle</v>
      </c>
      <c r="CP62" s="494">
        <f t="shared" si="47"/>
        <v>14</v>
      </c>
      <c r="CQ62" s="494" t="str">
        <f t="shared" si="48"/>
        <v>C</v>
      </c>
      <c r="CR62" s="445" t="str">
        <f t="shared" si="52"/>
        <v>C</v>
      </c>
      <c r="CS62" s="519">
        <v>7706</v>
      </c>
      <c r="CT62" s="514">
        <v>772</v>
      </c>
      <c r="CU62" s="512">
        <f t="shared" si="49"/>
        <v>8</v>
      </c>
      <c r="CV62" s="511" t="str">
        <f t="shared" si="50"/>
        <v>Projektingenieur 8 (Bau)</v>
      </c>
      <c r="CW62" s="514">
        <v>772</v>
      </c>
      <c r="CX62" s="512">
        <f t="shared" si="53"/>
        <v>8</v>
      </c>
      <c r="CY62" s="511" t="str">
        <f t="shared" si="54"/>
        <v>Projektingenieur 8 (Bau)</v>
      </c>
      <c r="CZ62" s="514">
        <v>772</v>
      </c>
      <c r="DA62" s="512">
        <f>VLOOKUP($CZ62,Funktionsbezeichnungen,3,0)</f>
        <v>8</v>
      </c>
      <c r="DB62" s="511" t="str">
        <f>VLOOKUP($CZ62,Funktionsbezeichnungen,2,0)</f>
        <v>Projektingenieur 8 (Bau)</v>
      </c>
      <c r="DC62" s="514">
        <v>771</v>
      </c>
      <c r="DD62" s="512">
        <f>VLOOKUP($DC62,Funktionsbezeichnungen,3,0)</f>
        <v>7</v>
      </c>
      <c r="DE62" s="511" t="str">
        <f>VLOOKUP($DC62,Funktionsbezeichnungen,2,0)</f>
        <v>Projektingenieur 7 (Bau)</v>
      </c>
      <c r="DF62" s="514">
        <v>770</v>
      </c>
      <c r="DG62" s="512">
        <f>VLOOKUP($DF62,Funktionsbezeichnungen,3,0)</f>
        <v>6</v>
      </c>
      <c r="DH62" s="511" t="str">
        <f>VLOOKUP($DF62,Funktionsbezeichnungen,2,0)</f>
        <v>Vorstufe Projektingenieur (Bau)</v>
      </c>
      <c r="DI62" s="513"/>
      <c r="DJ62" s="512">
        <v>771</v>
      </c>
      <c r="DK62" s="512">
        <f>VLOOKUP($DJ62,Funktionsbezeichnungen,3,0)</f>
        <v>7</v>
      </c>
      <c r="DL62" s="511" t="str">
        <f>VLOOKUP($DJ62,Funktionsbezeichnungen,2,0)</f>
        <v>Projektingenieur 7 (Bau)</v>
      </c>
      <c r="DQ62" s="491">
        <f t="shared" si="55"/>
        <v>7706</v>
      </c>
      <c r="DR62" s="494">
        <v>2</v>
      </c>
      <c r="DS62" s="491">
        <v>3</v>
      </c>
      <c r="DT62" s="491" t="s">
        <v>951</v>
      </c>
      <c r="EV62" s="519">
        <v>4901</v>
      </c>
      <c r="EW62" s="494" t="s">
        <v>105</v>
      </c>
    </row>
    <row r="63" spans="1:153" s="491" customFormat="1" hidden="1" x14ac:dyDescent="0.25">
      <c r="A63" s="510"/>
      <c r="B63" s="510">
        <v>1</v>
      </c>
      <c r="C63" s="510">
        <f t="shared" si="44"/>
        <v>1</v>
      </c>
      <c r="D63" s="509"/>
      <c r="E63" s="509">
        <v>1</v>
      </c>
      <c r="F63" s="538"/>
      <c r="G63" s="539"/>
      <c r="H63" s="539"/>
      <c r="I63" s="538"/>
      <c r="J63" s="539"/>
      <c r="K63" s="538"/>
      <c r="L63" s="538"/>
      <c r="M63" s="538"/>
      <c r="N63" s="489"/>
      <c r="O63" s="489"/>
      <c r="P63" s="476" t="s">
        <v>1301</v>
      </c>
      <c r="Q63" s="472" t="s">
        <v>1138</v>
      </c>
      <c r="R63" s="472" t="s">
        <v>1514</v>
      </c>
      <c r="S63" s="597"/>
      <c r="T63" s="536" t="s">
        <v>1139</v>
      </c>
      <c r="U63" s="502">
        <v>1981</v>
      </c>
      <c r="V63" s="507" t="s">
        <v>1552</v>
      </c>
      <c r="W63" s="502">
        <v>2010</v>
      </c>
      <c r="X63" s="504"/>
      <c r="Y63" s="470"/>
      <c r="Z63" s="505"/>
      <c r="AA63" s="535"/>
      <c r="AB63" s="532">
        <f t="shared" si="45"/>
        <v>14</v>
      </c>
      <c r="AC63" s="518" t="s">
        <v>916</v>
      </c>
      <c r="AD63" s="517">
        <v>2015</v>
      </c>
      <c r="AE63" s="607"/>
      <c r="AF63" s="604" t="s">
        <v>105</v>
      </c>
      <c r="AG63" s="501"/>
      <c r="AH63" s="501"/>
      <c r="AI63" s="500" t="s">
        <v>375</v>
      </c>
      <c r="AJ63" s="492"/>
      <c r="CM63" s="491" t="str">
        <f t="shared" si="51"/>
        <v/>
      </c>
      <c r="CN63" s="491" t="str">
        <f t="shared" si="46"/>
        <v>Kanagasabai Manoja</v>
      </c>
      <c r="CP63" s="494">
        <f t="shared" si="47"/>
        <v>14</v>
      </c>
      <c r="CQ63" s="494" t="str">
        <f t="shared" si="48"/>
        <v>C</v>
      </c>
      <c r="CR63" s="445" t="str">
        <f t="shared" si="52"/>
        <v>C</v>
      </c>
      <c r="CS63" s="519">
        <v>4910</v>
      </c>
      <c r="CT63" s="514">
        <v>772</v>
      </c>
      <c r="CU63" s="512">
        <f t="shared" si="49"/>
        <v>8</v>
      </c>
      <c r="CV63" s="511" t="str">
        <f t="shared" si="50"/>
        <v>Projektingenieur 8 (Bau)</v>
      </c>
      <c r="CW63" s="514">
        <v>772</v>
      </c>
      <c r="CX63" s="512">
        <f t="shared" si="53"/>
        <v>8</v>
      </c>
      <c r="CY63" s="511" t="str">
        <f t="shared" si="54"/>
        <v>Projektingenieur 8 (Bau)</v>
      </c>
      <c r="CZ63" s="514"/>
      <c r="DA63" s="512"/>
      <c r="DB63" s="511"/>
      <c r="DC63" s="514">
        <v>771</v>
      </c>
      <c r="DD63" s="512">
        <f>VLOOKUP($DC63,Funktionsbezeichnungen,3,0)</f>
        <v>7</v>
      </c>
      <c r="DE63" s="511" t="str">
        <f>VLOOKUP($DC63,Funktionsbezeichnungen,2,0)</f>
        <v>Projektingenieur 7 (Bau)</v>
      </c>
      <c r="DF63" s="514">
        <v>770</v>
      </c>
      <c r="DG63" s="512">
        <f>VLOOKUP($DF63,Funktionsbezeichnungen,3,0)</f>
        <v>6</v>
      </c>
      <c r="DH63" s="511" t="str">
        <f>VLOOKUP($DF63,Funktionsbezeichnungen,2,0)</f>
        <v>Vorstufe Projektingenieur (Bau)</v>
      </c>
      <c r="DI63" s="513"/>
      <c r="DJ63" s="512">
        <v>771</v>
      </c>
      <c r="DK63" s="512">
        <f>VLOOKUP($DJ63,Funktionsbezeichnungen,3,0)</f>
        <v>7</v>
      </c>
      <c r="DL63" s="511" t="str">
        <f>VLOOKUP($DJ63,Funktionsbezeichnungen,2,0)</f>
        <v>Projektingenieur 7 (Bau)</v>
      </c>
      <c r="DQ63" s="491">
        <f t="shared" si="55"/>
        <v>4910</v>
      </c>
      <c r="DR63" s="494">
        <v>2</v>
      </c>
      <c r="DS63" s="491">
        <v>3</v>
      </c>
      <c r="DT63" s="491" t="s">
        <v>951</v>
      </c>
      <c r="EV63" s="519">
        <v>4910</v>
      </c>
      <c r="EW63" s="494" t="s">
        <v>105</v>
      </c>
    </row>
    <row r="64" spans="1:153" s="491" customFormat="1" hidden="1" x14ac:dyDescent="0.25">
      <c r="A64" s="510"/>
      <c r="B64" s="510"/>
      <c r="C64" s="510">
        <f t="shared" si="44"/>
        <v>1</v>
      </c>
      <c r="D64" s="509"/>
      <c r="E64" s="509">
        <v>1</v>
      </c>
      <c r="F64" s="538"/>
      <c r="G64" s="539"/>
      <c r="H64" s="539"/>
      <c r="I64" s="538"/>
      <c r="J64" s="539"/>
      <c r="K64" s="538"/>
      <c r="L64" s="538"/>
      <c r="M64" s="538"/>
      <c r="N64" s="489"/>
      <c r="O64" s="489"/>
      <c r="P64" s="476" t="s">
        <v>358</v>
      </c>
      <c r="Q64" s="472" t="s">
        <v>699</v>
      </c>
      <c r="R64" s="472" t="s">
        <v>1514</v>
      </c>
      <c r="S64" s="597"/>
      <c r="T64" s="536" t="s">
        <v>697</v>
      </c>
      <c r="U64" s="502">
        <v>1984</v>
      </c>
      <c r="V64" s="507" t="s">
        <v>1552</v>
      </c>
      <c r="W64" s="502">
        <v>2010</v>
      </c>
      <c r="X64" s="504"/>
      <c r="Y64" s="470"/>
      <c r="Z64" s="505"/>
      <c r="AA64" s="535"/>
      <c r="AB64" s="532">
        <f t="shared" si="45"/>
        <v>14</v>
      </c>
      <c r="AC64" s="518" t="s">
        <v>698</v>
      </c>
      <c r="AD64" s="517">
        <v>2011</v>
      </c>
      <c r="AE64" s="607"/>
      <c r="AF64" s="604" t="s">
        <v>105</v>
      </c>
      <c r="AG64" s="501"/>
      <c r="AH64" s="501"/>
      <c r="AI64" s="500" t="s">
        <v>373</v>
      </c>
      <c r="AJ64" s="492"/>
      <c r="CM64" s="491" t="str">
        <f t="shared" si="51"/>
        <v/>
      </c>
      <c r="CN64" s="491" t="str">
        <f t="shared" si="46"/>
        <v>Indermitte Martin</v>
      </c>
      <c r="CP64" s="494">
        <f t="shared" si="47"/>
        <v>14</v>
      </c>
      <c r="CQ64" s="494" t="str">
        <f t="shared" si="48"/>
        <v>C</v>
      </c>
      <c r="CR64" s="445" t="str">
        <f t="shared" si="52"/>
        <v>C</v>
      </c>
      <c r="CS64" s="519">
        <v>4901</v>
      </c>
      <c r="CT64" s="514">
        <v>772</v>
      </c>
      <c r="CU64" s="512">
        <f t="shared" si="49"/>
        <v>8</v>
      </c>
      <c r="CV64" s="511" t="str">
        <f t="shared" si="50"/>
        <v>Projektingenieur 8 (Bau)</v>
      </c>
      <c r="CW64" s="514">
        <v>772</v>
      </c>
      <c r="CX64" s="512">
        <f t="shared" si="53"/>
        <v>8</v>
      </c>
      <c r="CY64" s="511" t="str">
        <f t="shared" si="54"/>
        <v>Projektingenieur 8 (Bau)</v>
      </c>
      <c r="CZ64" s="514">
        <v>772</v>
      </c>
      <c r="DA64" s="512">
        <f>VLOOKUP($CZ64,Funktionsbezeichnungen,3,0)</f>
        <v>8</v>
      </c>
      <c r="DB64" s="511" t="str">
        <f>VLOOKUP($CZ64,Funktionsbezeichnungen,2,0)</f>
        <v>Projektingenieur 8 (Bau)</v>
      </c>
      <c r="DC64" s="514">
        <v>771</v>
      </c>
      <c r="DD64" s="512">
        <f>VLOOKUP($DC64,Funktionsbezeichnungen,3,0)</f>
        <v>7</v>
      </c>
      <c r="DE64" s="511" t="str">
        <f>VLOOKUP($DC64,Funktionsbezeichnungen,2,0)</f>
        <v>Projektingenieur 7 (Bau)</v>
      </c>
      <c r="DF64" s="514">
        <v>770</v>
      </c>
      <c r="DG64" s="512">
        <f>VLOOKUP($DF64,Funktionsbezeichnungen,3,0)</f>
        <v>6</v>
      </c>
      <c r="DH64" s="511" t="str">
        <f>VLOOKUP($DF64,Funktionsbezeichnungen,2,0)</f>
        <v>Vorstufe Projektingenieur (Bau)</v>
      </c>
      <c r="DI64" s="513"/>
      <c r="DJ64" s="512">
        <v>771</v>
      </c>
      <c r="DK64" s="512">
        <f>VLOOKUP($DJ64,Funktionsbezeichnungen,3,0)</f>
        <v>7</v>
      </c>
      <c r="DL64" s="511" t="str">
        <f>VLOOKUP($DJ64,Funktionsbezeichnungen,2,0)</f>
        <v>Projektingenieur 7 (Bau)</v>
      </c>
      <c r="DQ64" s="491">
        <f t="shared" si="55"/>
        <v>4901</v>
      </c>
      <c r="DR64" s="494">
        <v>2</v>
      </c>
      <c r="DS64" s="491">
        <v>3</v>
      </c>
      <c r="DT64" s="491" t="s">
        <v>951</v>
      </c>
      <c r="EV64" s="519">
        <v>4356</v>
      </c>
      <c r="EW64" s="494" t="s">
        <v>121</v>
      </c>
    </row>
    <row r="65" spans="1:153" s="491" customFormat="1" hidden="1" x14ac:dyDescent="0.25">
      <c r="A65" s="510"/>
      <c r="B65" s="510"/>
      <c r="C65" s="510">
        <f t="shared" si="44"/>
        <v>1</v>
      </c>
      <c r="D65" s="509"/>
      <c r="E65" s="509">
        <v>1</v>
      </c>
      <c r="F65" s="538"/>
      <c r="G65" s="539"/>
      <c r="H65" s="539"/>
      <c r="I65" s="538"/>
      <c r="J65" s="539"/>
      <c r="K65" s="538"/>
      <c r="L65" s="538"/>
      <c r="M65" s="538"/>
      <c r="N65" s="489"/>
      <c r="O65" s="489"/>
      <c r="P65" s="476" t="s">
        <v>358</v>
      </c>
      <c r="Q65" s="472" t="s">
        <v>1094</v>
      </c>
      <c r="R65" s="472" t="s">
        <v>1514</v>
      </c>
      <c r="S65" s="597"/>
      <c r="T65" s="536" t="s">
        <v>1095</v>
      </c>
      <c r="U65" s="502">
        <v>1985</v>
      </c>
      <c r="V65" s="507" t="s">
        <v>1552</v>
      </c>
      <c r="W65" s="502">
        <v>2011</v>
      </c>
      <c r="X65" s="504"/>
      <c r="Y65" s="470"/>
      <c r="Z65" s="505"/>
      <c r="AA65" s="535"/>
      <c r="AB65" s="532">
        <f t="shared" si="45"/>
        <v>13</v>
      </c>
      <c r="AC65" s="518" t="s">
        <v>698</v>
      </c>
      <c r="AD65" s="517">
        <v>2014</v>
      </c>
      <c r="AE65" s="607"/>
      <c r="AF65" s="604" t="s">
        <v>105</v>
      </c>
      <c r="AG65" s="501"/>
      <c r="AH65" s="501"/>
      <c r="AI65" s="500" t="s">
        <v>373</v>
      </c>
      <c r="AJ65" s="492"/>
      <c r="CM65" s="533" t="str">
        <f t="shared" si="51"/>
        <v>anders</v>
      </c>
      <c r="CN65" s="491" t="str">
        <f t="shared" si="46"/>
        <v>Brem Jakob</v>
      </c>
      <c r="CP65" s="494">
        <f t="shared" si="47"/>
        <v>13</v>
      </c>
      <c r="CQ65" s="494" t="str">
        <f t="shared" si="48"/>
        <v>C</v>
      </c>
      <c r="CR65" s="445" t="str">
        <f t="shared" si="52"/>
        <v>D</v>
      </c>
      <c r="CS65" s="519">
        <v>4356</v>
      </c>
      <c r="CT65" s="514">
        <v>772</v>
      </c>
      <c r="CU65" s="512">
        <f t="shared" si="49"/>
        <v>8</v>
      </c>
      <c r="CV65" s="511" t="str">
        <f t="shared" si="50"/>
        <v>Projektingenieur 8 (Bau)</v>
      </c>
      <c r="CW65" s="514">
        <v>772</v>
      </c>
      <c r="CX65" s="512">
        <f t="shared" si="53"/>
        <v>8</v>
      </c>
      <c r="CY65" s="511" t="str">
        <f t="shared" si="54"/>
        <v>Projektingenieur 8 (Bau)</v>
      </c>
      <c r="CZ65" s="514"/>
      <c r="DA65" s="512"/>
      <c r="DB65" s="511"/>
      <c r="DC65" s="514"/>
      <c r="DD65" s="512"/>
      <c r="DE65" s="511"/>
      <c r="DF65" s="514"/>
      <c r="DG65" s="512"/>
      <c r="DH65" s="511"/>
      <c r="DI65" s="513"/>
      <c r="DJ65" s="512"/>
      <c r="DK65" s="512"/>
      <c r="DL65" s="511"/>
      <c r="DQ65" s="491">
        <f t="shared" si="55"/>
        <v>4356</v>
      </c>
      <c r="DR65" s="494">
        <v>2</v>
      </c>
      <c r="DS65" s="491">
        <v>3</v>
      </c>
      <c r="DT65" s="491" t="s">
        <v>951</v>
      </c>
      <c r="EV65" s="519">
        <v>4907</v>
      </c>
      <c r="EW65" s="494" t="s">
        <v>121</v>
      </c>
    </row>
    <row r="66" spans="1:153" s="491" customFormat="1" hidden="1" x14ac:dyDescent="0.25">
      <c r="A66" s="510"/>
      <c r="B66" s="510"/>
      <c r="C66" s="510">
        <f t="shared" si="44"/>
        <v>1</v>
      </c>
      <c r="D66" s="509"/>
      <c r="E66" s="509">
        <v>1</v>
      </c>
      <c r="F66" s="538"/>
      <c r="G66" s="539"/>
      <c r="H66" s="539"/>
      <c r="I66" s="538"/>
      <c r="J66" s="539"/>
      <c r="K66" s="538"/>
      <c r="L66" s="538"/>
      <c r="M66" s="538"/>
      <c r="N66" s="489"/>
      <c r="O66" s="489"/>
      <c r="P66" s="476" t="s">
        <v>358</v>
      </c>
      <c r="Q66" s="472" t="s">
        <v>1008</v>
      </c>
      <c r="R66" s="472" t="s">
        <v>1514</v>
      </c>
      <c r="S66" s="597"/>
      <c r="T66" s="536" t="s">
        <v>1009</v>
      </c>
      <c r="U66" s="502">
        <v>1987</v>
      </c>
      <c r="V66" s="507" t="s">
        <v>1552</v>
      </c>
      <c r="W66" s="502">
        <v>2011</v>
      </c>
      <c r="X66" s="504"/>
      <c r="Y66" s="470"/>
      <c r="Z66" s="505"/>
      <c r="AA66" s="535"/>
      <c r="AB66" s="532">
        <f t="shared" si="45"/>
        <v>13</v>
      </c>
      <c r="AC66" s="518" t="s">
        <v>698</v>
      </c>
      <c r="AD66" s="517">
        <v>2013</v>
      </c>
      <c r="AE66" s="607"/>
      <c r="AF66" s="604" t="s">
        <v>105</v>
      </c>
      <c r="AG66" s="501"/>
      <c r="AH66" s="501"/>
      <c r="AI66" s="500" t="s">
        <v>373</v>
      </c>
      <c r="AJ66" s="492"/>
      <c r="CM66" s="533" t="str">
        <f t="shared" si="51"/>
        <v>anders</v>
      </c>
      <c r="CN66" s="491" t="str">
        <f t="shared" si="46"/>
        <v>Bürgin Johannes</v>
      </c>
      <c r="CP66" s="494">
        <f t="shared" si="47"/>
        <v>13</v>
      </c>
      <c r="CQ66" s="494" t="str">
        <f t="shared" si="48"/>
        <v>C</v>
      </c>
      <c r="CR66" s="445" t="str">
        <f t="shared" si="52"/>
        <v>D</v>
      </c>
      <c r="CS66" s="519">
        <v>4907</v>
      </c>
      <c r="CT66" s="514">
        <v>772</v>
      </c>
      <c r="CU66" s="512">
        <f t="shared" si="49"/>
        <v>8</v>
      </c>
      <c r="CV66" s="511" t="str">
        <f t="shared" si="50"/>
        <v>Projektingenieur 8 (Bau)</v>
      </c>
      <c r="CW66" s="514">
        <v>772</v>
      </c>
      <c r="CX66" s="512">
        <f t="shared" si="53"/>
        <v>8</v>
      </c>
      <c r="CY66" s="511" t="str">
        <f t="shared" si="54"/>
        <v>Projektingenieur 8 (Bau)</v>
      </c>
      <c r="CZ66" s="514">
        <v>771</v>
      </c>
      <c r="DA66" s="512">
        <f>VLOOKUP($CZ66,Funktionsbezeichnungen,3,0)</f>
        <v>7</v>
      </c>
      <c r="DB66" s="511" t="str">
        <f>VLOOKUP($CZ66,Funktionsbezeichnungen,2,0)</f>
        <v>Projektingenieur 7 (Bau)</v>
      </c>
      <c r="DC66" s="514"/>
      <c r="DD66" s="512"/>
      <c r="DE66" s="511"/>
      <c r="DF66" s="514"/>
      <c r="DG66" s="512"/>
      <c r="DH66" s="511"/>
      <c r="DI66" s="513"/>
      <c r="DJ66" s="512"/>
      <c r="DK66" s="512"/>
      <c r="DL66" s="511"/>
      <c r="DQ66" s="491">
        <f t="shared" si="55"/>
        <v>4907</v>
      </c>
      <c r="DR66" s="494">
        <v>2</v>
      </c>
      <c r="DS66" s="491">
        <v>3</v>
      </c>
      <c r="DT66" s="491" t="s">
        <v>951</v>
      </c>
      <c r="EV66" s="519">
        <v>4308</v>
      </c>
      <c r="EW66" s="494" t="s">
        <v>121</v>
      </c>
    </row>
    <row r="67" spans="1:153" s="491" customFormat="1" hidden="1" x14ac:dyDescent="0.25">
      <c r="A67" s="510"/>
      <c r="B67" s="510"/>
      <c r="C67" s="510">
        <f t="shared" si="44"/>
        <v>1</v>
      </c>
      <c r="D67" s="509"/>
      <c r="E67" s="509"/>
      <c r="F67" s="538">
        <v>1</v>
      </c>
      <c r="G67" s="539">
        <v>1</v>
      </c>
      <c r="H67" s="539"/>
      <c r="I67" s="538"/>
      <c r="J67" s="539"/>
      <c r="K67" s="538"/>
      <c r="L67" s="538"/>
      <c r="M67" s="538"/>
      <c r="N67" s="489"/>
      <c r="O67" s="489"/>
      <c r="P67" s="476" t="s">
        <v>1140</v>
      </c>
      <c r="Q67" s="472" t="s">
        <v>1244</v>
      </c>
      <c r="R67" s="472" t="s">
        <v>1514</v>
      </c>
      <c r="S67" s="597"/>
      <c r="T67" s="536" t="s">
        <v>1245</v>
      </c>
      <c r="U67" s="502">
        <v>1976</v>
      </c>
      <c r="V67" s="507" t="s">
        <v>1252</v>
      </c>
      <c r="W67" s="502">
        <v>2012</v>
      </c>
      <c r="X67" s="504"/>
      <c r="Y67" s="470"/>
      <c r="Z67" s="505"/>
      <c r="AA67" s="535"/>
      <c r="AB67" s="532">
        <f t="shared" si="45"/>
        <v>12</v>
      </c>
      <c r="AC67" s="518" t="s">
        <v>1600</v>
      </c>
      <c r="AD67" s="517">
        <v>2017</v>
      </c>
      <c r="AE67" s="607"/>
      <c r="AF67" s="604" t="s">
        <v>105</v>
      </c>
      <c r="AG67" s="501"/>
      <c r="AH67" s="501"/>
      <c r="AI67" s="500" t="s">
        <v>1247</v>
      </c>
      <c r="AJ67" s="492"/>
      <c r="CM67" s="533" t="e">
        <f t="shared" si="51"/>
        <v>#N/A</v>
      </c>
      <c r="CN67" s="495" t="str">
        <f t="shared" si="46"/>
        <v>Armando Martin</v>
      </c>
      <c r="CO67" s="495"/>
      <c r="CP67" s="520">
        <f t="shared" si="47"/>
        <v>12</v>
      </c>
      <c r="CQ67" s="520" t="str">
        <f t="shared" si="48"/>
        <v>C</v>
      </c>
      <c r="CR67" s="445" t="e">
        <f t="shared" si="52"/>
        <v>#N/A</v>
      </c>
      <c r="CS67" s="515">
        <v>4324</v>
      </c>
      <c r="CT67" s="514">
        <v>542</v>
      </c>
      <c r="CU67" s="512">
        <f t="shared" si="49"/>
        <v>7</v>
      </c>
      <c r="CV67" s="511" t="str">
        <f t="shared" si="50"/>
        <v>Technischer Sachbearbeiter 7</v>
      </c>
      <c r="CW67" s="514"/>
      <c r="CX67" s="512"/>
      <c r="CY67" s="511"/>
      <c r="CZ67" s="514"/>
      <c r="DA67" s="512"/>
      <c r="DB67" s="511"/>
      <c r="DC67" s="514"/>
      <c r="DD67" s="512"/>
      <c r="DE67" s="511"/>
      <c r="DF67" s="514"/>
      <c r="DG67" s="512"/>
      <c r="DH67" s="511"/>
      <c r="DI67" s="513"/>
      <c r="DJ67" s="512"/>
      <c r="DK67" s="512"/>
      <c r="DL67" s="511"/>
      <c r="DQ67" s="491">
        <f t="shared" si="55"/>
        <v>4324</v>
      </c>
      <c r="DR67" s="494">
        <v>2</v>
      </c>
      <c r="DS67" s="491">
        <v>3</v>
      </c>
      <c r="DT67" s="491" t="s">
        <v>951</v>
      </c>
      <c r="EV67" s="519">
        <v>4310</v>
      </c>
      <c r="EW67" s="494" t="s">
        <v>121</v>
      </c>
    </row>
    <row r="68" spans="1:153" s="491" customFormat="1" hidden="1" x14ac:dyDescent="0.25">
      <c r="A68" s="510"/>
      <c r="B68" s="510"/>
      <c r="C68" s="510">
        <f t="shared" si="44"/>
        <v>1</v>
      </c>
      <c r="D68" s="509"/>
      <c r="E68" s="509">
        <v>1</v>
      </c>
      <c r="F68" s="538"/>
      <c r="G68" s="539"/>
      <c r="H68" s="539"/>
      <c r="I68" s="538"/>
      <c r="J68" s="539"/>
      <c r="K68" s="538"/>
      <c r="L68" s="538"/>
      <c r="M68" s="538"/>
      <c r="N68" s="489"/>
      <c r="O68" s="489"/>
      <c r="P68" s="476" t="s">
        <v>358</v>
      </c>
      <c r="Q68" s="472" t="s">
        <v>909</v>
      </c>
      <c r="R68" s="472" t="s">
        <v>1514</v>
      </c>
      <c r="S68" s="597"/>
      <c r="T68" s="536" t="s">
        <v>910</v>
      </c>
      <c r="U68" s="502">
        <v>1987</v>
      </c>
      <c r="V68" s="507" t="s">
        <v>1552</v>
      </c>
      <c r="W68" s="549">
        <v>2012</v>
      </c>
      <c r="X68" s="504"/>
      <c r="Y68" s="470"/>
      <c r="Z68" s="505"/>
      <c r="AA68" s="535"/>
      <c r="AB68" s="532">
        <f t="shared" si="45"/>
        <v>12</v>
      </c>
      <c r="AC68" s="518" t="s">
        <v>698</v>
      </c>
      <c r="AD68" s="517">
        <v>2012</v>
      </c>
      <c r="AE68" s="607"/>
      <c r="AF68" s="604" t="s">
        <v>105</v>
      </c>
      <c r="AG68" s="501"/>
      <c r="AH68" s="501"/>
      <c r="AI68" s="500" t="s">
        <v>373</v>
      </c>
      <c r="AJ68" s="492"/>
      <c r="CM68" s="533" t="str">
        <f t="shared" si="51"/>
        <v>anders</v>
      </c>
      <c r="CN68" s="491" t="str">
        <f t="shared" si="46"/>
        <v>Frei Lukas</v>
      </c>
      <c r="CP68" s="494">
        <f t="shared" si="47"/>
        <v>12</v>
      </c>
      <c r="CQ68" s="494" t="str">
        <f t="shared" si="48"/>
        <v>C</v>
      </c>
      <c r="CR68" s="445" t="str">
        <f t="shared" si="52"/>
        <v>D</v>
      </c>
      <c r="CS68" s="519">
        <v>4308</v>
      </c>
      <c r="CT68" s="514">
        <v>772</v>
      </c>
      <c r="CU68" s="512">
        <f t="shared" si="49"/>
        <v>8</v>
      </c>
      <c r="CV68" s="511" t="str">
        <f t="shared" si="50"/>
        <v>Projektingenieur 8 (Bau)</v>
      </c>
      <c r="CW68" s="514">
        <v>772</v>
      </c>
      <c r="CX68" s="512">
        <f>VLOOKUP($CW68,Funktionsbezeichnungen,3,0)</f>
        <v>8</v>
      </c>
      <c r="CY68" s="511" t="str">
        <f>VLOOKUP($CW68,Funktionsbezeichnungen,2,0)</f>
        <v>Projektingenieur 8 (Bau)</v>
      </c>
      <c r="CZ68" s="514">
        <v>771</v>
      </c>
      <c r="DA68" s="512">
        <f>VLOOKUP($CZ68,Funktionsbezeichnungen,3,0)</f>
        <v>7</v>
      </c>
      <c r="DB68" s="511" t="str">
        <f>VLOOKUP($CZ68,Funktionsbezeichnungen,2,0)</f>
        <v>Projektingenieur 7 (Bau)</v>
      </c>
      <c r="DC68" s="514"/>
      <c r="DD68" s="512"/>
      <c r="DE68" s="511"/>
      <c r="DF68" s="514"/>
      <c r="DG68" s="512"/>
      <c r="DH68" s="511"/>
      <c r="DI68" s="513"/>
      <c r="DJ68" s="512"/>
      <c r="DK68" s="512"/>
      <c r="DL68" s="511"/>
      <c r="DQ68" s="491">
        <f t="shared" si="55"/>
        <v>4308</v>
      </c>
      <c r="DR68" s="494">
        <v>2</v>
      </c>
      <c r="DS68" s="491">
        <v>3</v>
      </c>
      <c r="DT68" s="491" t="s">
        <v>951</v>
      </c>
      <c r="EV68" s="519">
        <v>8579</v>
      </c>
      <c r="EW68" s="494" t="s">
        <v>121</v>
      </c>
    </row>
    <row r="69" spans="1:153" s="491" customFormat="1" hidden="1" x14ac:dyDescent="0.25">
      <c r="A69" s="510"/>
      <c r="B69" s="510"/>
      <c r="C69" s="510">
        <f t="shared" ref="C69:C100" si="56">IF(AB69&gt;=10,1,"")</f>
        <v>1</v>
      </c>
      <c r="D69" s="509"/>
      <c r="E69" s="509">
        <v>1</v>
      </c>
      <c r="F69" s="538"/>
      <c r="G69" s="539"/>
      <c r="H69" s="539"/>
      <c r="I69" s="538"/>
      <c r="J69" s="539"/>
      <c r="K69" s="538"/>
      <c r="L69" s="538"/>
      <c r="M69" s="538"/>
      <c r="N69" s="489"/>
      <c r="O69" s="489"/>
      <c r="P69" s="476" t="s">
        <v>1301</v>
      </c>
      <c r="Q69" s="472" t="s">
        <v>912</v>
      </c>
      <c r="R69" s="472" t="s">
        <v>1514</v>
      </c>
      <c r="S69" s="597"/>
      <c r="T69" s="536" t="s">
        <v>913</v>
      </c>
      <c r="U69" s="502">
        <v>1987</v>
      </c>
      <c r="V69" s="507" t="s">
        <v>1552</v>
      </c>
      <c r="W69" s="502">
        <v>2012</v>
      </c>
      <c r="X69" s="504" t="s">
        <v>1182</v>
      </c>
      <c r="Y69" s="470">
        <v>2015</v>
      </c>
      <c r="Z69" s="505"/>
      <c r="AA69" s="535" t="s">
        <v>91</v>
      </c>
      <c r="AB69" s="532">
        <f t="shared" ref="AB69:AB100" si="57">IF(Z69="",YEAR($AC$1)-$W69,YEAR($AC$1)-$Y69)</f>
        <v>12</v>
      </c>
      <c r="AC69" s="518" t="s">
        <v>108</v>
      </c>
      <c r="AD69" s="517">
        <v>2012</v>
      </c>
      <c r="AE69" s="607"/>
      <c r="AF69" s="604" t="s">
        <v>105</v>
      </c>
      <c r="AG69" s="501"/>
      <c r="AH69" s="501"/>
      <c r="AI69" s="500" t="s">
        <v>375</v>
      </c>
      <c r="AJ69" s="492"/>
      <c r="CM69" s="533" t="str">
        <f t="shared" si="51"/>
        <v>anders</v>
      </c>
      <c r="CN69" s="491" t="str">
        <f t="shared" ref="CN69:CN89" si="58">+T69</f>
        <v>D'Arco Marcel</v>
      </c>
      <c r="CP69" s="494">
        <f t="shared" si="47"/>
        <v>12</v>
      </c>
      <c r="CQ69" s="494" t="str">
        <f t="shared" si="48"/>
        <v>C</v>
      </c>
      <c r="CR69" s="445" t="str">
        <f t="shared" si="52"/>
        <v>D</v>
      </c>
      <c r="CS69" s="519">
        <v>4310</v>
      </c>
      <c r="CT69" s="514">
        <v>772</v>
      </c>
      <c r="CU69" s="512">
        <f t="shared" si="49"/>
        <v>8</v>
      </c>
      <c r="CV69" s="511" t="str">
        <f t="shared" si="50"/>
        <v>Projektingenieur 8 (Bau)</v>
      </c>
      <c r="CW69" s="514">
        <v>772</v>
      </c>
      <c r="CX69" s="512">
        <f>VLOOKUP($CW69,Funktionsbezeichnungen,3,0)</f>
        <v>8</v>
      </c>
      <c r="CY69" s="511" t="str">
        <f>VLOOKUP($CW69,Funktionsbezeichnungen,2,0)</f>
        <v>Projektingenieur 8 (Bau)</v>
      </c>
      <c r="CZ69" s="514">
        <v>771</v>
      </c>
      <c r="DA69" s="512">
        <f>VLOOKUP($CZ69,Funktionsbezeichnungen,3,0)</f>
        <v>7</v>
      </c>
      <c r="DB69" s="511" t="str">
        <f>VLOOKUP($CZ69,Funktionsbezeichnungen,2,0)</f>
        <v>Projektingenieur 7 (Bau)</v>
      </c>
      <c r="DC69" s="514"/>
      <c r="DD69" s="512"/>
      <c r="DE69" s="511"/>
      <c r="DF69" s="514"/>
      <c r="DG69" s="512"/>
      <c r="DH69" s="511"/>
      <c r="DI69" s="513"/>
      <c r="DJ69" s="512"/>
      <c r="DK69" s="512"/>
      <c r="DL69" s="511"/>
      <c r="DQ69" s="491">
        <f t="shared" si="55"/>
        <v>4310</v>
      </c>
      <c r="DR69" s="494">
        <v>2</v>
      </c>
      <c r="DS69" s="491">
        <v>3</v>
      </c>
      <c r="DT69" s="491" t="s">
        <v>951</v>
      </c>
      <c r="EV69" s="519">
        <v>4322</v>
      </c>
      <c r="EW69" s="494" t="s">
        <v>121</v>
      </c>
    </row>
    <row r="70" spans="1:153" s="491" customFormat="1" hidden="1" x14ac:dyDescent="0.25">
      <c r="A70" s="510"/>
      <c r="B70" s="510"/>
      <c r="C70" s="510">
        <f t="shared" si="56"/>
        <v>1</v>
      </c>
      <c r="D70" s="509"/>
      <c r="E70" s="509">
        <v>1</v>
      </c>
      <c r="F70" s="538"/>
      <c r="G70" s="539"/>
      <c r="H70" s="539"/>
      <c r="I70" s="538"/>
      <c r="J70" s="539"/>
      <c r="K70" s="538"/>
      <c r="L70" s="538"/>
      <c r="M70" s="538"/>
      <c r="N70" s="489"/>
      <c r="O70" s="489"/>
      <c r="P70" s="476" t="s">
        <v>1301</v>
      </c>
      <c r="Q70" s="472" t="s">
        <v>1503</v>
      </c>
      <c r="R70" s="472" t="s">
        <v>1514</v>
      </c>
      <c r="S70" s="597"/>
      <c r="T70" s="536" t="s">
        <v>1504</v>
      </c>
      <c r="U70" s="502">
        <v>1975</v>
      </c>
      <c r="V70" s="507" t="s">
        <v>1552</v>
      </c>
      <c r="W70" s="502">
        <v>2010</v>
      </c>
      <c r="X70" s="504"/>
      <c r="Y70" s="470"/>
      <c r="Z70" s="505"/>
      <c r="AA70" s="535"/>
      <c r="AB70" s="532">
        <f t="shared" si="57"/>
        <v>14</v>
      </c>
      <c r="AC70" s="518" t="s">
        <v>698</v>
      </c>
      <c r="AD70" s="517">
        <v>2018</v>
      </c>
      <c r="AE70" s="607"/>
      <c r="AF70" s="604" t="s">
        <v>121</v>
      </c>
      <c r="AG70" s="501"/>
      <c r="AH70" s="501"/>
      <c r="AI70" s="500" t="s">
        <v>375</v>
      </c>
      <c r="AJ70" s="492"/>
      <c r="CM70" s="533" t="e">
        <f t="shared" si="51"/>
        <v>#N/A</v>
      </c>
      <c r="CN70" s="548" t="str">
        <f t="shared" si="58"/>
        <v>Said Ari</v>
      </c>
      <c r="CP70" s="494">
        <f t="shared" si="47"/>
        <v>14</v>
      </c>
      <c r="CQ70" s="494" t="str">
        <f t="shared" si="48"/>
        <v>D</v>
      </c>
      <c r="CR70" s="445" t="e">
        <f t="shared" si="52"/>
        <v>#N/A</v>
      </c>
      <c r="CS70" s="547">
        <v>4333</v>
      </c>
      <c r="CT70" s="514">
        <v>772</v>
      </c>
      <c r="CU70" s="512">
        <f t="shared" si="49"/>
        <v>8</v>
      </c>
      <c r="CV70" s="511" t="str">
        <f t="shared" si="50"/>
        <v>Projektingenieur 8 (Bau)</v>
      </c>
      <c r="CW70" s="514"/>
      <c r="CX70" s="512"/>
      <c r="CY70" s="511"/>
      <c r="CZ70" s="514"/>
      <c r="DA70" s="512"/>
      <c r="DB70" s="511"/>
      <c r="DC70" s="514"/>
      <c r="DD70" s="512"/>
      <c r="DE70" s="511"/>
      <c r="DF70" s="514"/>
      <c r="DG70" s="512"/>
      <c r="DH70" s="511"/>
      <c r="DI70" s="513"/>
      <c r="DJ70" s="512"/>
      <c r="DK70" s="512"/>
      <c r="DL70" s="511"/>
      <c r="DQ70" s="491">
        <f t="shared" si="55"/>
        <v>4333</v>
      </c>
      <c r="DR70" s="494">
        <v>2</v>
      </c>
      <c r="DS70" s="491">
        <v>3</v>
      </c>
      <c r="DT70" s="491" t="s">
        <v>951</v>
      </c>
      <c r="EV70" s="519">
        <v>4308</v>
      </c>
      <c r="EW70" s="494" t="s">
        <v>121</v>
      </c>
    </row>
    <row r="71" spans="1:153" s="491" customFormat="1" ht="27" hidden="1" x14ac:dyDescent="0.25">
      <c r="A71" s="510"/>
      <c r="B71" s="510">
        <v>1</v>
      </c>
      <c r="C71" s="510">
        <f t="shared" si="56"/>
        <v>1</v>
      </c>
      <c r="D71" s="509"/>
      <c r="E71" s="509">
        <v>1</v>
      </c>
      <c r="F71" s="538"/>
      <c r="G71" s="539"/>
      <c r="H71" s="539"/>
      <c r="I71" s="538"/>
      <c r="J71" s="539"/>
      <c r="K71" s="538"/>
      <c r="L71" s="538"/>
      <c r="M71" s="538"/>
      <c r="N71" s="489"/>
      <c r="O71" s="489"/>
      <c r="P71" s="476" t="s">
        <v>1301</v>
      </c>
      <c r="Q71" s="472" t="s">
        <v>1014</v>
      </c>
      <c r="R71" s="472" t="s">
        <v>1514</v>
      </c>
      <c r="S71" s="597"/>
      <c r="T71" s="536" t="s">
        <v>1015</v>
      </c>
      <c r="U71" s="502">
        <v>1980</v>
      </c>
      <c r="V71" s="507" t="s">
        <v>1515</v>
      </c>
      <c r="W71" s="502">
        <v>2002</v>
      </c>
      <c r="X71" s="504" t="s">
        <v>1552</v>
      </c>
      <c r="Y71" s="470">
        <v>2013</v>
      </c>
      <c r="Z71" s="534" t="s">
        <v>1547</v>
      </c>
      <c r="AA71" s="535"/>
      <c r="AB71" s="532">
        <f t="shared" si="57"/>
        <v>11</v>
      </c>
      <c r="AC71" s="518" t="s">
        <v>916</v>
      </c>
      <c r="AD71" s="517">
        <v>2013</v>
      </c>
      <c r="AE71" s="607"/>
      <c r="AF71" s="604" t="s">
        <v>121</v>
      </c>
      <c r="AG71" s="501"/>
      <c r="AH71" s="501"/>
      <c r="AI71" s="500" t="s">
        <v>375</v>
      </c>
      <c r="AJ71" s="492"/>
      <c r="CM71" s="491" t="str">
        <f t="shared" si="51"/>
        <v/>
      </c>
      <c r="CN71" s="491" t="str">
        <f t="shared" si="58"/>
        <v>Hochuli Antonina</v>
      </c>
      <c r="CP71" s="494">
        <f t="shared" si="47"/>
        <v>11</v>
      </c>
      <c r="CQ71" s="494" t="str">
        <f t="shared" si="48"/>
        <v>D</v>
      </c>
      <c r="CR71" s="445" t="str">
        <f t="shared" si="52"/>
        <v>D</v>
      </c>
      <c r="CS71" s="519">
        <v>8579</v>
      </c>
      <c r="CT71" s="514">
        <v>771</v>
      </c>
      <c r="CU71" s="512">
        <f t="shared" si="49"/>
        <v>7</v>
      </c>
      <c r="CV71" s="511" t="str">
        <f t="shared" si="50"/>
        <v>Projektingenieur 7 (Bau)</v>
      </c>
      <c r="CW71" s="514">
        <v>771</v>
      </c>
      <c r="CX71" s="512">
        <f>VLOOKUP($CW71,Funktionsbezeichnungen,3,0)</f>
        <v>7</v>
      </c>
      <c r="CY71" s="511" t="str">
        <f>VLOOKUP($CW71,Funktionsbezeichnungen,2,0)</f>
        <v>Projektingenieur 7 (Bau)</v>
      </c>
      <c r="CZ71" s="514">
        <v>770</v>
      </c>
      <c r="DA71" s="512">
        <f>VLOOKUP($CZ71,Funktionsbezeichnungen,3,0)</f>
        <v>6</v>
      </c>
      <c r="DB71" s="511" t="str">
        <f>VLOOKUP($CZ71,Funktionsbezeichnungen,2,0)</f>
        <v>Vorstufe Projektingenieur (Bau)</v>
      </c>
      <c r="DC71" s="514"/>
      <c r="DD71" s="512"/>
      <c r="DE71" s="511"/>
      <c r="DF71" s="514"/>
      <c r="DG71" s="512"/>
      <c r="DH71" s="511"/>
      <c r="DI71" s="513"/>
      <c r="DJ71" s="512"/>
      <c r="DK71" s="512"/>
      <c r="DL71" s="511"/>
      <c r="DQ71" s="491">
        <f t="shared" si="55"/>
        <v>8579</v>
      </c>
      <c r="DR71" s="494">
        <v>2</v>
      </c>
      <c r="DS71" s="491">
        <v>3</v>
      </c>
      <c r="DT71" s="491" t="s">
        <v>951</v>
      </c>
      <c r="EV71" s="519">
        <v>4313</v>
      </c>
      <c r="EW71" s="494" t="s">
        <v>121</v>
      </c>
    </row>
    <row r="72" spans="1:153" s="491" customFormat="1" hidden="1" x14ac:dyDescent="0.25">
      <c r="A72" s="510"/>
      <c r="B72" s="510"/>
      <c r="C72" s="510">
        <f t="shared" si="56"/>
        <v>1</v>
      </c>
      <c r="D72" s="509"/>
      <c r="E72" s="509">
        <v>1</v>
      </c>
      <c r="F72" s="538"/>
      <c r="G72" s="539"/>
      <c r="H72" s="539"/>
      <c r="I72" s="538"/>
      <c r="J72" s="539"/>
      <c r="K72" s="538"/>
      <c r="L72" s="538"/>
      <c r="M72" s="538"/>
      <c r="N72" s="489"/>
      <c r="O72" s="489"/>
      <c r="P72" s="476" t="s">
        <v>1301</v>
      </c>
      <c r="Q72" s="472" t="s">
        <v>1074</v>
      </c>
      <c r="R72" s="472" t="s">
        <v>1514</v>
      </c>
      <c r="S72" s="597"/>
      <c r="T72" s="536" t="s">
        <v>1075</v>
      </c>
      <c r="U72" s="502">
        <v>1987</v>
      </c>
      <c r="V72" s="507" t="s">
        <v>1302</v>
      </c>
      <c r="W72" s="502">
        <v>2013</v>
      </c>
      <c r="X72" s="504"/>
      <c r="Y72" s="470"/>
      <c r="Z72" s="505"/>
      <c r="AA72" s="535"/>
      <c r="AB72" s="532">
        <f t="shared" si="57"/>
        <v>11</v>
      </c>
      <c r="AC72" s="518" t="s">
        <v>698</v>
      </c>
      <c r="AD72" s="517">
        <v>2014</v>
      </c>
      <c r="AE72" s="607"/>
      <c r="AF72" s="604" t="s">
        <v>121</v>
      </c>
      <c r="AG72" s="501"/>
      <c r="AH72" s="501"/>
      <c r="AI72" s="500" t="s">
        <v>375</v>
      </c>
      <c r="AJ72" s="492"/>
      <c r="CM72" s="491" t="e">
        <f t="shared" si="51"/>
        <v>#N/A</v>
      </c>
      <c r="CN72" s="491" t="str">
        <f t="shared" si="58"/>
        <v>Meisch Raoul</v>
      </c>
      <c r="CP72" s="494">
        <f t="shared" si="47"/>
        <v>11</v>
      </c>
      <c r="CQ72" s="494" t="str">
        <f t="shared" si="48"/>
        <v>D</v>
      </c>
      <c r="CR72" s="445" t="e">
        <f t="shared" si="52"/>
        <v>#N/A</v>
      </c>
      <c r="CS72" s="519">
        <v>4315</v>
      </c>
      <c r="CT72" s="514">
        <v>771</v>
      </c>
      <c r="CU72" s="512">
        <f t="shared" si="49"/>
        <v>7</v>
      </c>
      <c r="CV72" s="511" t="str">
        <f t="shared" si="50"/>
        <v>Projektingenieur 7 (Bau)</v>
      </c>
      <c r="CW72" s="514">
        <v>771</v>
      </c>
      <c r="CX72" s="512">
        <f>VLOOKUP($CW72,Funktionsbezeichnungen,3,0)</f>
        <v>7</v>
      </c>
      <c r="CY72" s="511" t="str">
        <f>VLOOKUP($CW72,Funktionsbezeichnungen,2,0)</f>
        <v>Projektingenieur 7 (Bau)</v>
      </c>
      <c r="CZ72" s="514"/>
      <c r="DA72" s="512"/>
      <c r="DB72" s="511"/>
      <c r="DC72" s="514"/>
      <c r="DD72" s="512"/>
      <c r="DE72" s="511"/>
      <c r="DF72" s="514"/>
      <c r="DG72" s="512"/>
      <c r="DH72" s="511"/>
      <c r="DI72" s="513"/>
      <c r="DJ72" s="512"/>
      <c r="DK72" s="512"/>
      <c r="DL72" s="511"/>
      <c r="DQ72" s="491">
        <f t="shared" si="55"/>
        <v>4315</v>
      </c>
      <c r="DR72" s="494">
        <v>2</v>
      </c>
      <c r="DS72" s="491">
        <v>3</v>
      </c>
      <c r="DT72" s="491" t="s">
        <v>951</v>
      </c>
      <c r="EV72" s="519">
        <v>4318</v>
      </c>
      <c r="EW72" s="494" t="s">
        <v>121</v>
      </c>
    </row>
    <row r="73" spans="1:153" s="491" customFormat="1" hidden="1" x14ac:dyDescent="0.25">
      <c r="A73" s="510"/>
      <c r="B73" s="510">
        <v>1</v>
      </c>
      <c r="C73" s="510">
        <f t="shared" si="56"/>
        <v>1</v>
      </c>
      <c r="D73" s="509"/>
      <c r="E73" s="509">
        <v>1</v>
      </c>
      <c r="F73" s="538"/>
      <c r="G73" s="539"/>
      <c r="H73" s="539"/>
      <c r="I73" s="538"/>
      <c r="J73" s="539"/>
      <c r="K73" s="538"/>
      <c r="L73" s="538"/>
      <c r="M73" s="538"/>
      <c r="N73" s="489"/>
      <c r="O73" s="489"/>
      <c r="P73" s="476" t="s">
        <v>359</v>
      </c>
      <c r="Q73" s="472" t="s">
        <v>1597</v>
      </c>
      <c r="R73" s="472" t="s">
        <v>1514</v>
      </c>
      <c r="S73" s="597"/>
      <c r="T73" s="621" t="s">
        <v>1596</v>
      </c>
      <c r="U73" s="622">
        <v>1989</v>
      </c>
      <c r="V73" s="623" t="s">
        <v>1552</v>
      </c>
      <c r="W73" s="622">
        <v>2013</v>
      </c>
      <c r="X73" s="624"/>
      <c r="Y73" s="625"/>
      <c r="Z73" s="626"/>
      <c r="AA73" s="627" t="s">
        <v>1510</v>
      </c>
      <c r="AB73" s="628">
        <f t="shared" si="57"/>
        <v>11</v>
      </c>
      <c r="AC73" s="629" t="s">
        <v>1628</v>
      </c>
      <c r="AD73" s="630">
        <v>2013</v>
      </c>
      <c r="AE73" s="631" t="s">
        <v>1625</v>
      </c>
      <c r="AF73" s="632" t="s">
        <v>105</v>
      </c>
      <c r="AG73" s="501"/>
      <c r="AH73" s="501"/>
      <c r="AI73" s="500" t="s">
        <v>373</v>
      </c>
      <c r="AJ73" s="492"/>
      <c r="CM73" s="491" t="str">
        <f t="shared" si="51"/>
        <v>anders</v>
      </c>
      <c r="CN73" s="491" t="str">
        <f t="shared" si="58"/>
        <v>Tsoulfas Jessica</v>
      </c>
      <c r="CP73" s="494">
        <f t="shared" si="47"/>
        <v>11</v>
      </c>
      <c r="CQ73" s="494" t="str">
        <f t="shared" si="48"/>
        <v>C</v>
      </c>
      <c r="CR73" s="445" t="str">
        <f t="shared" si="52"/>
        <v>D</v>
      </c>
      <c r="CS73" s="519">
        <v>4313</v>
      </c>
      <c r="CT73" s="514">
        <v>771</v>
      </c>
      <c r="CU73" s="512">
        <f t="shared" si="49"/>
        <v>7</v>
      </c>
      <c r="CV73" s="511" t="str">
        <f t="shared" si="50"/>
        <v>Projektingenieur 7 (Bau)</v>
      </c>
      <c r="CW73" s="514">
        <v>771</v>
      </c>
      <c r="CX73" s="512">
        <f>VLOOKUP($CW73,Funktionsbezeichnungen,3,0)</f>
        <v>7</v>
      </c>
      <c r="CY73" s="511" t="str">
        <f>VLOOKUP($CW73,Funktionsbezeichnungen,2,0)</f>
        <v>Projektingenieur 7 (Bau)</v>
      </c>
      <c r="CZ73" s="514">
        <v>770</v>
      </c>
      <c r="DA73" s="512">
        <f>VLOOKUP($CZ73,Funktionsbezeichnungen,3,0)</f>
        <v>6</v>
      </c>
      <c r="DB73" s="511" t="str">
        <f>VLOOKUP($CZ73,Funktionsbezeichnungen,2,0)</f>
        <v>Vorstufe Projektingenieur (Bau)</v>
      </c>
      <c r="DC73" s="514"/>
      <c r="DD73" s="512"/>
      <c r="DE73" s="511"/>
      <c r="DF73" s="514"/>
      <c r="DG73" s="512"/>
      <c r="DH73" s="511"/>
      <c r="DI73" s="513"/>
      <c r="DJ73" s="512"/>
      <c r="DK73" s="512"/>
      <c r="DL73" s="511"/>
      <c r="DQ73" s="491">
        <f t="shared" si="55"/>
        <v>4313</v>
      </c>
      <c r="DR73" s="494">
        <v>2</v>
      </c>
      <c r="DS73" s="491">
        <v>3</v>
      </c>
      <c r="DT73" s="491" t="s">
        <v>951</v>
      </c>
      <c r="EV73" s="519">
        <v>4319</v>
      </c>
      <c r="EW73" s="494" t="s">
        <v>121</v>
      </c>
    </row>
    <row r="74" spans="1:153" s="491" customFormat="1" ht="27" hidden="1" x14ac:dyDescent="0.25">
      <c r="A74" s="510"/>
      <c r="B74" s="510"/>
      <c r="C74" s="510" t="str">
        <f t="shared" si="56"/>
        <v/>
      </c>
      <c r="D74" s="509"/>
      <c r="E74" s="509">
        <v>1</v>
      </c>
      <c r="F74" s="538"/>
      <c r="G74" s="539"/>
      <c r="H74" s="539">
        <v>1</v>
      </c>
      <c r="I74" s="538"/>
      <c r="J74" s="539"/>
      <c r="K74" s="538"/>
      <c r="L74" s="538"/>
      <c r="M74" s="538"/>
      <c r="N74" s="489"/>
      <c r="O74" s="489"/>
      <c r="P74" s="476" t="s">
        <v>358</v>
      </c>
      <c r="Q74" s="472" t="s">
        <v>1173</v>
      </c>
      <c r="R74" s="472" t="s">
        <v>1514</v>
      </c>
      <c r="S74" s="597"/>
      <c r="T74" s="536" t="s">
        <v>1172</v>
      </c>
      <c r="U74" s="502">
        <v>1986</v>
      </c>
      <c r="V74" s="507" t="s">
        <v>1549</v>
      </c>
      <c r="W74" s="502">
        <v>2011</v>
      </c>
      <c r="X74" s="504" t="s">
        <v>1552</v>
      </c>
      <c r="Y74" s="470">
        <v>2015</v>
      </c>
      <c r="Z74" s="534" t="s">
        <v>1547</v>
      </c>
      <c r="AA74" s="535"/>
      <c r="AB74" s="532">
        <f t="shared" si="57"/>
        <v>9</v>
      </c>
      <c r="AC74" s="518" t="s">
        <v>1563</v>
      </c>
      <c r="AD74" s="517">
        <v>2015</v>
      </c>
      <c r="AE74" s="607"/>
      <c r="AF74" s="604" t="s">
        <v>121</v>
      </c>
      <c r="AG74" s="501"/>
      <c r="AH74" s="501"/>
      <c r="AI74" s="500" t="s">
        <v>376</v>
      </c>
      <c r="AJ74" s="492"/>
      <c r="CM74" s="491" t="str">
        <f t="shared" si="51"/>
        <v/>
      </c>
      <c r="CN74" s="491" t="str">
        <f t="shared" si="58"/>
        <v>Völlmin Daniel</v>
      </c>
      <c r="CP74" s="494">
        <f t="shared" si="47"/>
        <v>9</v>
      </c>
      <c r="CQ74" s="494" t="str">
        <f t="shared" si="48"/>
        <v>D</v>
      </c>
      <c r="CR74" s="445" t="str">
        <f t="shared" si="52"/>
        <v>D</v>
      </c>
      <c r="CS74" s="519">
        <v>4319</v>
      </c>
      <c r="CT74" s="514">
        <v>771</v>
      </c>
      <c r="CU74" s="512">
        <f t="shared" si="49"/>
        <v>7</v>
      </c>
      <c r="CV74" s="511" t="str">
        <f t="shared" si="50"/>
        <v>Projektingenieur 7 (Bau)</v>
      </c>
      <c r="CW74" s="514">
        <v>771</v>
      </c>
      <c r="CX74" s="512">
        <f>VLOOKUP($CW74,Funktionsbezeichnungen,3,0)</f>
        <v>7</v>
      </c>
      <c r="CY74" s="511" t="str">
        <f>VLOOKUP($CW74,Funktionsbezeichnungen,2,0)</f>
        <v>Projektingenieur 7 (Bau)</v>
      </c>
      <c r="CZ74" s="514"/>
      <c r="DA74" s="512"/>
      <c r="DB74" s="511"/>
      <c r="DC74" s="514"/>
      <c r="DD74" s="512"/>
      <c r="DE74" s="511"/>
      <c r="DF74" s="514"/>
      <c r="DG74" s="512"/>
      <c r="DH74" s="511"/>
      <c r="DI74" s="513"/>
      <c r="DJ74" s="512"/>
      <c r="DK74" s="512"/>
      <c r="DL74" s="511"/>
      <c r="DQ74" s="491">
        <f t="shared" si="55"/>
        <v>4319</v>
      </c>
      <c r="DR74" s="494">
        <v>2</v>
      </c>
      <c r="DS74" s="491">
        <v>3</v>
      </c>
      <c r="DT74" s="491" t="s">
        <v>951</v>
      </c>
      <c r="EV74" s="519">
        <v>3211</v>
      </c>
      <c r="EW74" s="491" t="s">
        <v>105</v>
      </c>
    </row>
    <row r="75" spans="1:153" s="491" customFormat="1" hidden="1" x14ac:dyDescent="0.25">
      <c r="A75" s="510"/>
      <c r="B75" s="510"/>
      <c r="C75" s="510" t="str">
        <f t="shared" si="56"/>
        <v/>
      </c>
      <c r="D75" s="509">
        <v>1</v>
      </c>
      <c r="E75" s="509"/>
      <c r="F75" s="538"/>
      <c r="G75" s="539"/>
      <c r="H75" s="539"/>
      <c r="I75" s="538"/>
      <c r="J75" s="539"/>
      <c r="K75" s="538"/>
      <c r="L75" s="538"/>
      <c r="M75" s="538"/>
      <c r="N75" s="489"/>
      <c r="O75" s="489"/>
      <c r="P75" s="476" t="s">
        <v>1301</v>
      </c>
      <c r="Q75" s="472" t="s">
        <v>1016</v>
      </c>
      <c r="R75" s="472" t="s">
        <v>1514</v>
      </c>
      <c r="S75" s="597"/>
      <c r="T75" s="536" t="s">
        <v>1017</v>
      </c>
      <c r="U75" s="502">
        <v>1988</v>
      </c>
      <c r="V75" s="507" t="s">
        <v>1553</v>
      </c>
      <c r="W75" s="502">
        <v>2016</v>
      </c>
      <c r="X75" s="504"/>
      <c r="Y75" s="470"/>
      <c r="Z75" s="505"/>
      <c r="AA75" s="535"/>
      <c r="AB75" s="532">
        <f t="shared" si="57"/>
        <v>8</v>
      </c>
      <c r="AC75" s="518" t="s">
        <v>698</v>
      </c>
      <c r="AD75" s="517">
        <v>2015</v>
      </c>
      <c r="AE75" s="607"/>
      <c r="AF75" s="604" t="s">
        <v>121</v>
      </c>
      <c r="AG75" s="501"/>
      <c r="AH75" s="501"/>
      <c r="AI75" s="500" t="s">
        <v>375</v>
      </c>
      <c r="AJ75" s="492"/>
      <c r="CM75" s="491" t="e">
        <f t="shared" si="51"/>
        <v>#N/A</v>
      </c>
      <c r="CN75" s="491" t="str">
        <f t="shared" si="58"/>
        <v>Burger Stefan</v>
      </c>
      <c r="CP75" s="491">
        <f t="shared" si="47"/>
        <v>8</v>
      </c>
      <c r="CQ75" s="491" t="str">
        <f t="shared" si="48"/>
        <v>D</v>
      </c>
      <c r="CR75" s="445" t="e">
        <f t="shared" si="52"/>
        <v>#N/A</v>
      </c>
      <c r="CS75" s="519">
        <v>9748</v>
      </c>
      <c r="CT75" s="514">
        <v>771</v>
      </c>
      <c r="CU75" s="512">
        <f t="shared" si="49"/>
        <v>7</v>
      </c>
      <c r="CV75" s="511" t="str">
        <f t="shared" si="50"/>
        <v>Projektingenieur 7 (Bau)</v>
      </c>
      <c r="CW75" s="514">
        <v>771</v>
      </c>
      <c r="CX75" s="512">
        <f>VLOOKUP($CW75,Funktionsbezeichnungen,3,0)</f>
        <v>7</v>
      </c>
      <c r="CY75" s="511" t="str">
        <f>VLOOKUP($CW75,Funktionsbezeichnungen,2,0)</f>
        <v>Projektingenieur 7 (Bau)</v>
      </c>
      <c r="CZ75" s="514"/>
      <c r="DA75" s="512"/>
      <c r="DB75" s="511"/>
      <c r="DC75" s="514"/>
      <c r="DD75" s="512"/>
      <c r="DE75" s="511"/>
      <c r="DF75" s="514"/>
      <c r="DG75" s="512"/>
      <c r="DH75" s="511"/>
      <c r="DI75" s="513"/>
      <c r="DJ75" s="514"/>
      <c r="DK75" s="512"/>
      <c r="DL75" s="511"/>
      <c r="DQ75" s="491">
        <f t="shared" si="55"/>
        <v>9748</v>
      </c>
      <c r="DR75" s="494">
        <v>2</v>
      </c>
      <c r="DS75" s="491">
        <v>3</v>
      </c>
      <c r="DT75" s="493" t="s">
        <v>951</v>
      </c>
      <c r="EV75" s="519">
        <v>6622</v>
      </c>
      <c r="EW75" s="491" t="s">
        <v>105</v>
      </c>
    </row>
    <row r="76" spans="1:153" s="491" customFormat="1" ht="17.25" hidden="1" customHeight="1" x14ac:dyDescent="0.25">
      <c r="A76" s="510"/>
      <c r="B76" s="510"/>
      <c r="C76" s="510" t="str">
        <f t="shared" si="56"/>
        <v/>
      </c>
      <c r="D76" s="509">
        <v>1</v>
      </c>
      <c r="E76" s="509"/>
      <c r="F76" s="538"/>
      <c r="G76" s="539"/>
      <c r="H76" s="539"/>
      <c r="I76" s="538"/>
      <c r="J76" s="539"/>
      <c r="K76" s="538"/>
      <c r="L76" s="538"/>
      <c r="M76" s="538"/>
      <c r="N76" s="489"/>
      <c r="O76" s="489"/>
      <c r="P76" s="476" t="s">
        <v>1301</v>
      </c>
      <c r="Q76" s="472" t="s">
        <v>1255</v>
      </c>
      <c r="R76" s="472" t="s">
        <v>1514</v>
      </c>
      <c r="S76" s="597"/>
      <c r="T76" s="536" t="s">
        <v>1256</v>
      </c>
      <c r="U76" s="502">
        <v>1984</v>
      </c>
      <c r="V76" s="507" t="s">
        <v>1216</v>
      </c>
      <c r="W76" s="502">
        <v>2016</v>
      </c>
      <c r="X76" s="504"/>
      <c r="Y76" s="470"/>
      <c r="Z76" s="505"/>
      <c r="AA76" s="535"/>
      <c r="AB76" s="532">
        <f t="shared" si="57"/>
        <v>8</v>
      </c>
      <c r="AC76" s="518" t="s">
        <v>698</v>
      </c>
      <c r="AD76" s="517">
        <v>2017</v>
      </c>
      <c r="AE76" s="607"/>
      <c r="AF76" s="604" t="s">
        <v>121</v>
      </c>
      <c r="AG76" s="501"/>
      <c r="AH76" s="501"/>
      <c r="AI76" s="500" t="s">
        <v>375</v>
      </c>
      <c r="AJ76" s="492"/>
      <c r="CM76" s="533" t="e">
        <f t="shared" si="51"/>
        <v>#N/A</v>
      </c>
      <c r="CN76" s="495" t="str">
        <f t="shared" si="58"/>
        <v>Aleinikov Dimitri</v>
      </c>
      <c r="CP76" s="491">
        <f t="shared" si="47"/>
        <v>8</v>
      </c>
      <c r="CQ76" s="491" t="str">
        <f t="shared" si="48"/>
        <v>D</v>
      </c>
      <c r="CR76" s="445" t="e">
        <f t="shared" si="52"/>
        <v>#N/A</v>
      </c>
      <c r="CS76" s="515">
        <v>4327</v>
      </c>
      <c r="CT76" s="514">
        <v>771</v>
      </c>
      <c r="CU76" s="512">
        <f t="shared" si="49"/>
        <v>7</v>
      </c>
      <c r="CV76" s="511" t="str">
        <f t="shared" si="50"/>
        <v>Projektingenieur 7 (Bau)</v>
      </c>
      <c r="CW76" s="514"/>
      <c r="CX76" s="512"/>
      <c r="CY76" s="511"/>
      <c r="CZ76" s="514"/>
      <c r="DA76" s="512"/>
      <c r="DB76" s="511"/>
      <c r="DC76" s="514"/>
      <c r="DD76" s="512"/>
      <c r="DE76" s="511"/>
      <c r="DF76" s="514"/>
      <c r="DG76" s="512"/>
      <c r="DH76" s="511"/>
      <c r="DI76" s="513"/>
      <c r="DJ76" s="514"/>
      <c r="DK76" s="512"/>
      <c r="DL76" s="511"/>
      <c r="DQ76" s="491">
        <f t="shared" si="55"/>
        <v>4327</v>
      </c>
      <c r="DR76" s="494">
        <v>2</v>
      </c>
      <c r="DS76" s="491">
        <v>3</v>
      </c>
      <c r="DT76" s="493" t="s">
        <v>951</v>
      </c>
      <c r="EV76" s="519">
        <v>7622</v>
      </c>
      <c r="EW76" s="491" t="s">
        <v>105</v>
      </c>
    </row>
    <row r="77" spans="1:153" s="491" customFormat="1" x14ac:dyDescent="0.25">
      <c r="A77" s="510"/>
      <c r="B77" s="510"/>
      <c r="C77" s="510" t="str">
        <f t="shared" si="56"/>
        <v/>
      </c>
      <c r="D77" s="509">
        <v>1</v>
      </c>
      <c r="E77" s="509"/>
      <c r="F77" s="538"/>
      <c r="G77" s="539"/>
      <c r="H77" s="539"/>
      <c r="I77" s="538"/>
      <c r="J77" s="539"/>
      <c r="K77" s="538"/>
      <c r="L77" s="538"/>
      <c r="M77" s="538"/>
      <c r="N77" s="489"/>
      <c r="O77" s="489"/>
      <c r="P77" s="476" t="s">
        <v>359</v>
      </c>
      <c r="Q77" s="472" t="s">
        <v>897</v>
      </c>
      <c r="R77" s="472" t="s">
        <v>1514</v>
      </c>
      <c r="S77" s="597" t="s">
        <v>1616</v>
      </c>
      <c r="T77" s="568" t="s">
        <v>896</v>
      </c>
      <c r="U77" s="549">
        <v>1990</v>
      </c>
      <c r="V77" s="633" t="s">
        <v>1216</v>
      </c>
      <c r="W77" s="549">
        <v>2017</v>
      </c>
      <c r="X77" s="634"/>
      <c r="Y77" s="479"/>
      <c r="Z77" s="635"/>
      <c r="AA77" s="617" t="s">
        <v>1511</v>
      </c>
      <c r="AB77" s="636">
        <f t="shared" si="57"/>
        <v>7</v>
      </c>
      <c r="AC77" s="615" t="s">
        <v>698</v>
      </c>
      <c r="AD77" s="637">
        <v>2017</v>
      </c>
      <c r="AE77" s="615" t="s">
        <v>1639</v>
      </c>
      <c r="AF77" s="616" t="s">
        <v>105</v>
      </c>
      <c r="AG77" s="640"/>
      <c r="AH77" s="640"/>
      <c r="AI77" s="500" t="s">
        <v>375</v>
      </c>
      <c r="AJ77" s="492"/>
      <c r="CM77" s="533" t="e">
        <f t="shared" si="51"/>
        <v>#N/A</v>
      </c>
      <c r="CN77" s="495" t="str">
        <f t="shared" si="58"/>
        <v>Lüthi Tobias</v>
      </c>
      <c r="CP77" s="491">
        <f t="shared" si="47"/>
        <v>7</v>
      </c>
      <c r="CQ77" s="491" t="str">
        <f t="shared" si="48"/>
        <v>C</v>
      </c>
      <c r="CR77" s="445" t="e">
        <f t="shared" si="52"/>
        <v>#N/A</v>
      </c>
      <c r="CS77" s="515">
        <v>8580</v>
      </c>
      <c r="CT77" s="514">
        <v>771</v>
      </c>
      <c r="CU77" s="512">
        <f t="shared" si="49"/>
        <v>7</v>
      </c>
      <c r="CV77" s="511" t="str">
        <f t="shared" si="50"/>
        <v>Projektingenieur 7 (Bau)</v>
      </c>
      <c r="CW77" s="514"/>
      <c r="CX77" s="512"/>
      <c r="CY77" s="511"/>
      <c r="CZ77" s="514"/>
      <c r="DA77" s="512"/>
      <c r="DB77" s="511"/>
      <c r="DC77" s="514"/>
      <c r="DD77" s="512"/>
      <c r="DE77" s="511"/>
      <c r="DF77" s="514"/>
      <c r="DG77" s="512"/>
      <c r="DH77" s="511"/>
      <c r="DI77" s="513"/>
      <c r="DJ77" s="514"/>
      <c r="DK77" s="512"/>
      <c r="DL77" s="511"/>
      <c r="DQ77" s="491">
        <f t="shared" si="55"/>
        <v>8580</v>
      </c>
      <c r="DR77" s="494">
        <v>2</v>
      </c>
      <c r="DS77" s="491">
        <v>3</v>
      </c>
      <c r="DT77" s="493" t="s">
        <v>951</v>
      </c>
      <c r="EV77" s="519">
        <v>9658</v>
      </c>
      <c r="EW77" s="491" t="s">
        <v>105</v>
      </c>
    </row>
    <row r="78" spans="1:153" s="491" customFormat="1" outlineLevel="1" x14ac:dyDescent="0.25">
      <c r="A78" s="510"/>
      <c r="B78" s="510">
        <v>1</v>
      </c>
      <c r="C78" s="510" t="str">
        <f t="shared" ref="C78" si="59">IF(AB78&gt;=10,1,"")</f>
        <v/>
      </c>
      <c r="D78" s="509"/>
      <c r="E78" s="509">
        <v>1</v>
      </c>
      <c r="F78" s="538"/>
      <c r="G78" s="539"/>
      <c r="H78" s="539"/>
      <c r="I78" s="538"/>
      <c r="J78" s="539"/>
      <c r="K78" s="538"/>
      <c r="L78" s="538"/>
      <c r="M78" s="538"/>
      <c r="N78" s="489"/>
      <c r="O78" s="489"/>
      <c r="P78" s="476" t="s">
        <v>359</v>
      </c>
      <c r="Q78" s="472" t="s">
        <v>1271</v>
      </c>
      <c r="R78" s="472" t="s">
        <v>1514</v>
      </c>
      <c r="S78" s="597" t="s">
        <v>1616</v>
      </c>
      <c r="T78" s="568" t="s">
        <v>1632</v>
      </c>
      <c r="U78" s="549">
        <v>1991</v>
      </c>
      <c r="V78" s="633" t="s">
        <v>1553</v>
      </c>
      <c r="W78" s="549">
        <v>2019</v>
      </c>
      <c r="X78" s="634"/>
      <c r="Y78" s="479"/>
      <c r="Z78" s="635"/>
      <c r="AA78" s="617"/>
      <c r="AB78" s="636">
        <f t="shared" ref="AB78" si="60">IF(Z78="",YEAR($AC$1)-$W78,YEAR($AC$1)-$Y78)</f>
        <v>5</v>
      </c>
      <c r="AC78" s="615" t="s">
        <v>698</v>
      </c>
      <c r="AD78" s="637">
        <v>2019</v>
      </c>
      <c r="AE78" s="615" t="s">
        <v>1638</v>
      </c>
      <c r="AF78" s="616" t="s">
        <v>121</v>
      </c>
      <c r="AG78" s="640"/>
      <c r="AH78" s="640"/>
      <c r="AI78" s="500" t="s">
        <v>375</v>
      </c>
      <c r="AJ78" s="492"/>
      <c r="CM78" s="533" t="e">
        <f t="shared" ref="CM78" si="61">IF(CQ78=CR78,"","anders")</f>
        <v>#N/A</v>
      </c>
      <c r="CN78" s="495" t="str">
        <f t="shared" ref="CN78" si="62">+T78</f>
        <v>Meier Lukas</v>
      </c>
      <c r="CP78" s="491">
        <f t="shared" ref="CP78" si="63">+AB78</f>
        <v>5</v>
      </c>
      <c r="CQ78" s="491" t="str">
        <f t="shared" ref="CQ78" si="64">+AF78</f>
        <v>D</v>
      </c>
      <c r="CR78" s="445" t="e">
        <f t="shared" ref="CR78" si="65">VLOOKUP(CS78,Kategorie,2,0)</f>
        <v>#N/A</v>
      </c>
      <c r="CS78" s="515">
        <v>4325</v>
      </c>
      <c r="CT78" s="514">
        <v>781</v>
      </c>
      <c r="CU78" s="512">
        <f t="shared" si="49"/>
        <v>7</v>
      </c>
      <c r="CV78" s="511" t="str">
        <f t="shared" si="50"/>
        <v>Projektingenieur 7 (Umwelt)</v>
      </c>
      <c r="CW78" s="514"/>
      <c r="CX78" s="512"/>
      <c r="CY78" s="511"/>
      <c r="CZ78" s="514"/>
      <c r="DA78" s="512"/>
      <c r="DB78" s="511"/>
      <c r="DC78" s="514"/>
      <c r="DD78" s="512"/>
      <c r="DE78" s="511"/>
      <c r="DF78" s="514"/>
      <c r="DG78" s="512"/>
      <c r="DH78" s="511"/>
      <c r="DI78" s="513"/>
      <c r="DJ78" s="514"/>
      <c r="DK78" s="512"/>
      <c r="DL78" s="511"/>
      <c r="DQ78" s="491">
        <f t="shared" ref="DQ78" si="66">+CS78</f>
        <v>4325</v>
      </c>
      <c r="DR78" s="494">
        <v>2</v>
      </c>
      <c r="DS78" s="491">
        <v>3</v>
      </c>
      <c r="DT78" s="493" t="s">
        <v>951</v>
      </c>
      <c r="EV78" s="519">
        <v>4249</v>
      </c>
      <c r="EW78" s="491" t="s">
        <v>1322</v>
      </c>
    </row>
    <row r="79" spans="1:153" s="491" customFormat="1" hidden="1" outlineLevel="1" x14ac:dyDescent="0.25">
      <c r="A79" s="510"/>
      <c r="B79" s="510">
        <v>1</v>
      </c>
      <c r="C79" s="510" t="str">
        <f t="shared" si="56"/>
        <v/>
      </c>
      <c r="D79" s="509"/>
      <c r="E79" s="509">
        <v>1</v>
      </c>
      <c r="F79" s="538"/>
      <c r="G79" s="539"/>
      <c r="H79" s="539"/>
      <c r="I79" s="538"/>
      <c r="J79" s="539"/>
      <c r="K79" s="538"/>
      <c r="L79" s="538"/>
      <c r="M79" s="538"/>
      <c r="N79" s="489"/>
      <c r="O79" s="489"/>
      <c r="P79" s="476" t="s">
        <v>359</v>
      </c>
      <c r="Q79" s="472" t="s">
        <v>1271</v>
      </c>
      <c r="R79" s="472" t="s">
        <v>1514</v>
      </c>
      <c r="S79" s="597"/>
      <c r="T79" s="536" t="s">
        <v>1272</v>
      </c>
      <c r="U79" s="502">
        <v>1990</v>
      </c>
      <c r="V79" s="507" t="s">
        <v>1273</v>
      </c>
      <c r="W79" s="502">
        <v>2017</v>
      </c>
      <c r="X79" s="504"/>
      <c r="Y79" s="470"/>
      <c r="Z79" s="505"/>
      <c r="AA79" s="535" t="s">
        <v>106</v>
      </c>
      <c r="AB79" s="532">
        <f t="shared" si="57"/>
        <v>7</v>
      </c>
      <c r="AC79" s="518" t="s">
        <v>1512</v>
      </c>
      <c r="AD79" s="517">
        <v>2017</v>
      </c>
      <c r="AE79" s="607"/>
      <c r="AF79" s="604" t="s">
        <v>121</v>
      </c>
      <c r="AG79" s="501"/>
      <c r="AH79" s="501"/>
      <c r="AI79" s="500" t="s">
        <v>375</v>
      </c>
      <c r="AJ79" s="492"/>
      <c r="CM79" s="533" t="e">
        <f t="shared" si="51"/>
        <v>#N/A</v>
      </c>
      <c r="CN79" s="495" t="str">
        <f t="shared" si="58"/>
        <v>Schilliger Raphaela</v>
      </c>
      <c r="CP79" s="491">
        <f t="shared" si="47"/>
        <v>7</v>
      </c>
      <c r="CQ79" s="491" t="str">
        <f t="shared" si="48"/>
        <v>D</v>
      </c>
      <c r="CR79" s="445" t="e">
        <f t="shared" si="52"/>
        <v>#N/A</v>
      </c>
      <c r="CS79" s="515">
        <v>4325</v>
      </c>
      <c r="CT79" s="514">
        <v>781</v>
      </c>
      <c r="CU79" s="512">
        <f t="shared" si="49"/>
        <v>7</v>
      </c>
      <c r="CV79" s="511" t="str">
        <f t="shared" si="50"/>
        <v>Projektingenieur 7 (Umwelt)</v>
      </c>
      <c r="CW79" s="514"/>
      <c r="CX79" s="512"/>
      <c r="CY79" s="511"/>
      <c r="CZ79" s="514"/>
      <c r="DA79" s="512"/>
      <c r="DB79" s="511"/>
      <c r="DC79" s="514"/>
      <c r="DD79" s="512"/>
      <c r="DE79" s="511"/>
      <c r="DF79" s="514"/>
      <c r="DG79" s="512"/>
      <c r="DH79" s="511"/>
      <c r="DI79" s="513"/>
      <c r="DJ79" s="514"/>
      <c r="DK79" s="512"/>
      <c r="DL79" s="511"/>
      <c r="DQ79" s="491">
        <f t="shared" si="55"/>
        <v>4325</v>
      </c>
      <c r="DR79" s="494">
        <v>2</v>
      </c>
      <c r="DS79" s="491">
        <v>3</v>
      </c>
      <c r="DT79" s="493" t="s">
        <v>951</v>
      </c>
      <c r="EV79" s="519">
        <v>4249</v>
      </c>
      <c r="EW79" s="491" t="s">
        <v>1322</v>
      </c>
    </row>
    <row r="80" spans="1:153" s="491" customFormat="1" hidden="1" outlineLevel="1" x14ac:dyDescent="0.25">
      <c r="A80" s="510"/>
      <c r="B80" s="510"/>
      <c r="C80" s="510" t="str">
        <f t="shared" si="56"/>
        <v/>
      </c>
      <c r="D80" s="509"/>
      <c r="E80" s="509">
        <v>1</v>
      </c>
      <c r="F80" s="538"/>
      <c r="G80" s="539"/>
      <c r="H80" s="539"/>
      <c r="I80" s="538"/>
      <c r="J80" s="539"/>
      <c r="K80" s="538"/>
      <c r="L80" s="538"/>
      <c r="M80" s="538"/>
      <c r="N80" s="489"/>
      <c r="O80" s="489"/>
      <c r="P80" s="476" t="s">
        <v>1301</v>
      </c>
      <c r="Q80" s="472" t="s">
        <v>1595</v>
      </c>
      <c r="R80" s="472" t="s">
        <v>1514</v>
      </c>
      <c r="S80" s="597"/>
      <c r="T80" s="536" t="s">
        <v>1594</v>
      </c>
      <c r="U80" s="502">
        <v>1991</v>
      </c>
      <c r="V80" s="507" t="s">
        <v>1552</v>
      </c>
      <c r="W80" s="502">
        <v>2016</v>
      </c>
      <c r="X80" s="504" t="s">
        <v>1182</v>
      </c>
      <c r="Y80" s="470">
        <v>2018</v>
      </c>
      <c r="Z80" s="505"/>
      <c r="AA80" s="535"/>
      <c r="AB80" s="532">
        <f t="shared" si="57"/>
        <v>8</v>
      </c>
      <c r="AC80" s="518" t="s">
        <v>698</v>
      </c>
      <c r="AD80" s="517">
        <v>2018</v>
      </c>
      <c r="AE80" s="607"/>
      <c r="AF80" s="604" t="s">
        <v>121</v>
      </c>
      <c r="AG80" s="501"/>
      <c r="AH80" s="501"/>
      <c r="AI80" s="500" t="s">
        <v>375</v>
      </c>
      <c r="AJ80" s="492"/>
      <c r="CM80" s="533"/>
      <c r="CN80" s="495" t="str">
        <f t="shared" si="58"/>
        <v>Schwendener Marvin</v>
      </c>
      <c r="CQ80" s="491" t="str">
        <f t="shared" si="48"/>
        <v>D</v>
      </c>
      <c r="CR80" s="445"/>
      <c r="CS80" s="515"/>
      <c r="CT80" s="514"/>
      <c r="CU80" s="512"/>
      <c r="CV80" s="511"/>
      <c r="CW80" s="514"/>
      <c r="CX80" s="512"/>
      <c r="CY80" s="511"/>
      <c r="CZ80" s="514"/>
      <c r="DA80" s="512"/>
      <c r="DB80" s="511"/>
      <c r="DC80" s="514"/>
      <c r="DD80" s="512"/>
      <c r="DE80" s="511"/>
      <c r="DF80" s="514"/>
      <c r="DG80" s="512"/>
      <c r="DH80" s="511"/>
      <c r="DI80" s="513"/>
      <c r="DJ80" s="514"/>
      <c r="DK80" s="512"/>
      <c r="DL80" s="511"/>
      <c r="DR80" s="494"/>
      <c r="DT80" s="493"/>
      <c r="EV80" s="519"/>
    </row>
    <row r="81" spans="1:16367" s="491" customFormat="1" hidden="1" outlineLevel="1" x14ac:dyDescent="0.25">
      <c r="A81" s="510"/>
      <c r="B81" s="510"/>
      <c r="C81" s="510" t="str">
        <f t="shared" si="56"/>
        <v/>
      </c>
      <c r="D81" s="509">
        <v>1</v>
      </c>
      <c r="E81" s="509"/>
      <c r="F81" s="538"/>
      <c r="G81" s="539"/>
      <c r="H81" s="539"/>
      <c r="I81" s="538"/>
      <c r="J81" s="539"/>
      <c r="K81" s="538"/>
      <c r="L81" s="538"/>
      <c r="M81" s="538"/>
      <c r="N81" s="489"/>
      <c r="O81" s="489"/>
      <c r="P81" s="476" t="s">
        <v>358</v>
      </c>
      <c r="Q81" s="472" t="s">
        <v>1608</v>
      </c>
      <c r="R81" s="472" t="s">
        <v>1514</v>
      </c>
      <c r="S81" s="597"/>
      <c r="T81" s="536" t="s">
        <v>1607</v>
      </c>
      <c r="U81" s="502">
        <v>1991</v>
      </c>
      <c r="V81" s="507" t="s">
        <v>194</v>
      </c>
      <c r="W81" s="502">
        <v>2018</v>
      </c>
      <c r="X81" s="504"/>
      <c r="Y81" s="470"/>
      <c r="Z81" s="505"/>
      <c r="AA81" s="535"/>
      <c r="AB81" s="532">
        <f t="shared" si="57"/>
        <v>6</v>
      </c>
      <c r="AC81" s="518" t="s">
        <v>698</v>
      </c>
      <c r="AD81" s="517">
        <v>2018</v>
      </c>
      <c r="AE81" s="607"/>
      <c r="AF81" s="604" t="s">
        <v>121</v>
      </c>
      <c r="AG81" s="501"/>
      <c r="AH81" s="501"/>
      <c r="AI81" s="500" t="s">
        <v>375</v>
      </c>
      <c r="AJ81" s="492"/>
      <c r="CM81" s="533"/>
      <c r="CN81" s="495" t="str">
        <f t="shared" si="58"/>
        <v>Leimgruber Andrin</v>
      </c>
      <c r="CR81" s="445"/>
      <c r="CS81" s="515"/>
      <c r="CT81" s="514"/>
      <c r="CU81" s="512"/>
      <c r="CV81" s="511"/>
      <c r="CW81" s="514"/>
      <c r="CX81" s="512"/>
      <c r="CY81" s="511"/>
      <c r="CZ81" s="514"/>
      <c r="DA81" s="512"/>
      <c r="DB81" s="511"/>
      <c r="DC81" s="514"/>
      <c r="DD81" s="512"/>
      <c r="DE81" s="511"/>
      <c r="DF81" s="514"/>
      <c r="DG81" s="512"/>
      <c r="DH81" s="511"/>
      <c r="DI81" s="513"/>
      <c r="DJ81" s="514"/>
      <c r="DK81" s="512"/>
      <c r="DL81" s="511"/>
      <c r="DR81" s="494"/>
      <c r="DT81" s="493"/>
      <c r="EV81" s="519"/>
    </row>
    <row r="82" spans="1:16367" s="491" customFormat="1" hidden="1" outlineLevel="1" x14ac:dyDescent="0.25">
      <c r="A82" s="510"/>
      <c r="B82" s="510"/>
      <c r="C82" s="510" t="str">
        <f t="shared" si="56"/>
        <v/>
      </c>
      <c r="D82" s="509"/>
      <c r="E82" s="509">
        <v>1</v>
      </c>
      <c r="F82" s="538"/>
      <c r="G82" s="539"/>
      <c r="H82" s="539"/>
      <c r="I82" s="538"/>
      <c r="J82" s="539"/>
      <c r="K82" s="538"/>
      <c r="L82" s="538"/>
      <c r="M82" s="538"/>
      <c r="N82" s="489"/>
      <c r="O82" s="489"/>
      <c r="P82" s="476" t="s">
        <v>1303</v>
      </c>
      <c r="Q82" s="472" t="s">
        <v>1606</v>
      </c>
      <c r="R82" s="472" t="s">
        <v>1514</v>
      </c>
      <c r="S82" s="597"/>
      <c r="T82" s="536" t="s">
        <v>1605</v>
      </c>
      <c r="U82" s="502">
        <v>1992</v>
      </c>
      <c r="V82" s="507" t="s">
        <v>1552</v>
      </c>
      <c r="W82" s="502">
        <v>2018</v>
      </c>
      <c r="X82" s="504"/>
      <c r="Y82" s="470"/>
      <c r="Z82" s="505"/>
      <c r="AA82" s="535"/>
      <c r="AB82" s="532">
        <f t="shared" si="57"/>
        <v>6</v>
      </c>
      <c r="AC82" s="518" t="s">
        <v>698</v>
      </c>
      <c r="AD82" s="517">
        <v>2018</v>
      </c>
      <c r="AE82" s="607"/>
      <c r="AF82" s="604" t="s">
        <v>121</v>
      </c>
      <c r="AG82" s="501"/>
      <c r="AH82" s="501"/>
      <c r="AI82" s="500" t="s">
        <v>375</v>
      </c>
      <c r="AJ82" s="492"/>
      <c r="CM82" s="533"/>
      <c r="CN82" s="495" t="str">
        <f t="shared" si="58"/>
        <v>Büchler Kevin</v>
      </c>
      <c r="CR82" s="445"/>
      <c r="CS82" s="515"/>
      <c r="CT82" s="514"/>
      <c r="CU82" s="512"/>
      <c r="CV82" s="511"/>
      <c r="CW82" s="514"/>
      <c r="CX82" s="512"/>
      <c r="CY82" s="511"/>
      <c r="CZ82" s="514"/>
      <c r="DA82" s="512"/>
      <c r="DB82" s="511"/>
      <c r="DC82" s="514"/>
      <c r="DD82" s="512"/>
      <c r="DE82" s="511"/>
      <c r="DF82" s="514"/>
      <c r="DG82" s="512"/>
      <c r="DH82" s="511"/>
      <c r="DI82" s="513"/>
      <c r="DJ82" s="514"/>
      <c r="DK82" s="512"/>
      <c r="DL82" s="511"/>
      <c r="DR82" s="494"/>
      <c r="DT82" s="493"/>
      <c r="EV82" s="519"/>
    </row>
    <row r="83" spans="1:16367" s="491" customFormat="1" hidden="1" outlineLevel="1" x14ac:dyDescent="0.25">
      <c r="A83" s="510"/>
      <c r="B83" s="510"/>
      <c r="C83" s="510">
        <f t="shared" si="56"/>
        <v>1</v>
      </c>
      <c r="D83" s="509"/>
      <c r="E83" s="509"/>
      <c r="F83" s="538"/>
      <c r="G83" s="539"/>
      <c r="H83" s="539">
        <v>1</v>
      </c>
      <c r="I83" s="538">
        <v>1</v>
      </c>
      <c r="J83" s="539"/>
      <c r="K83" s="538"/>
      <c r="L83" s="538"/>
      <c r="M83" s="538"/>
      <c r="N83" s="489">
        <v>1</v>
      </c>
      <c r="O83" s="489"/>
      <c r="P83" s="476" t="s">
        <v>358</v>
      </c>
      <c r="Q83" s="472" t="s">
        <v>1125</v>
      </c>
      <c r="R83" s="472" t="s">
        <v>928</v>
      </c>
      <c r="S83" s="597"/>
      <c r="T83" s="536" t="s">
        <v>1126</v>
      </c>
      <c r="U83" s="502">
        <v>1954</v>
      </c>
      <c r="V83" s="507" t="s">
        <v>126</v>
      </c>
      <c r="W83" s="502">
        <v>1973</v>
      </c>
      <c r="X83" s="504" t="s">
        <v>1127</v>
      </c>
      <c r="Y83" s="470">
        <v>1979</v>
      </c>
      <c r="Z83" s="505"/>
      <c r="AA83" s="535"/>
      <c r="AB83" s="532">
        <f t="shared" si="57"/>
        <v>51</v>
      </c>
      <c r="AC83" s="518" t="s">
        <v>110</v>
      </c>
      <c r="AD83" s="517">
        <v>2015</v>
      </c>
      <c r="AE83" s="607"/>
      <c r="AF83" s="604" t="s">
        <v>105</v>
      </c>
      <c r="AG83" s="501"/>
      <c r="AH83" s="501"/>
      <c r="AI83" s="540" t="s">
        <v>1078</v>
      </c>
      <c r="AJ83" s="492"/>
      <c r="CM83" s="491" t="str">
        <f t="shared" ref="CM83:CM89" si="67">IF(CQ83=CR83,"","anders")</f>
        <v/>
      </c>
      <c r="CN83" s="491" t="str">
        <f t="shared" si="58"/>
        <v>Reber Erich</v>
      </c>
      <c r="CP83" s="491">
        <f t="shared" ref="CP83:CP89" si="68">+AB83</f>
        <v>51</v>
      </c>
      <c r="CQ83" s="491" t="str">
        <f t="shared" ref="CQ83:CQ116" si="69">+AF83</f>
        <v>C</v>
      </c>
      <c r="CR83" s="445" t="str">
        <f t="shared" ref="CR83:CR89" si="70">VLOOKUP(CS83,Kategorie,2,0)</f>
        <v>C</v>
      </c>
      <c r="CS83" s="519">
        <v>3211</v>
      </c>
      <c r="CT83" s="514">
        <v>772</v>
      </c>
      <c r="CU83" s="512">
        <f t="shared" ref="CU83:CU89" si="71">VLOOKUP($CT83,Funktionsbezeichnungen,3,0)</f>
        <v>8</v>
      </c>
      <c r="CV83" s="511" t="str">
        <f t="shared" ref="CV83:CV89" si="72">VLOOKUP($CT83,Funktionsbezeichnungen,2,0)</f>
        <v>Projektingenieur 8 (Bau)</v>
      </c>
      <c r="CW83" s="514">
        <v>772</v>
      </c>
      <c r="CX83" s="512">
        <f>VLOOKUP($CW83,Funktionsbezeichnungen,3,0)</f>
        <v>8</v>
      </c>
      <c r="CY83" s="511" t="str">
        <f>VLOOKUP($CW83,Funktionsbezeichnungen,2,0)</f>
        <v>Projektingenieur 8 (Bau)</v>
      </c>
      <c r="CZ83" s="514"/>
      <c r="DA83" s="512"/>
      <c r="DB83" s="511"/>
      <c r="DC83" s="514"/>
      <c r="DD83" s="512"/>
      <c r="DE83" s="511"/>
      <c r="DF83" s="514"/>
      <c r="DG83" s="512"/>
      <c r="DH83" s="511"/>
      <c r="DI83" s="513"/>
      <c r="DJ83" s="514"/>
      <c r="DK83" s="512"/>
      <c r="DL83" s="511"/>
      <c r="DQ83" s="491">
        <f t="shared" ref="DQ83:DQ89" si="73">+CS83</f>
        <v>3211</v>
      </c>
      <c r="DR83" s="494">
        <v>6</v>
      </c>
      <c r="DS83" s="491">
        <v>0</v>
      </c>
      <c r="DT83" s="493" t="s">
        <v>968</v>
      </c>
      <c r="EV83" s="519">
        <v>4250</v>
      </c>
      <c r="EW83" s="491" t="s">
        <v>1322</v>
      </c>
    </row>
    <row r="84" spans="1:16367" s="491" customFormat="1" ht="15.75" hidden="1" outlineLevel="1" x14ac:dyDescent="0.25">
      <c r="A84" s="510"/>
      <c r="B84" s="510"/>
      <c r="C84" s="510">
        <f t="shared" si="56"/>
        <v>1</v>
      </c>
      <c r="D84" s="509"/>
      <c r="E84" s="509"/>
      <c r="F84" s="538"/>
      <c r="G84" s="539"/>
      <c r="H84" s="539">
        <v>1</v>
      </c>
      <c r="I84" s="538">
        <v>1</v>
      </c>
      <c r="J84" s="539"/>
      <c r="K84" s="538"/>
      <c r="L84" s="538"/>
      <c r="M84" s="538"/>
      <c r="N84" s="489"/>
      <c r="O84" s="489"/>
      <c r="P84" s="476" t="s">
        <v>1303</v>
      </c>
      <c r="Q84" s="472" t="s">
        <v>477</v>
      </c>
      <c r="R84" s="472" t="s">
        <v>928</v>
      </c>
      <c r="S84" s="597"/>
      <c r="T84" s="536" t="s">
        <v>134</v>
      </c>
      <c r="U84" s="502">
        <v>1954</v>
      </c>
      <c r="V84" s="507" t="s">
        <v>126</v>
      </c>
      <c r="W84" s="502">
        <v>1974</v>
      </c>
      <c r="X84" s="504"/>
      <c r="Y84" s="470"/>
      <c r="Z84" s="505"/>
      <c r="AA84" s="535" t="s">
        <v>135</v>
      </c>
      <c r="AB84" s="532">
        <f t="shared" si="57"/>
        <v>50</v>
      </c>
      <c r="AC84" s="518" t="s">
        <v>110</v>
      </c>
      <c r="AD84" s="517">
        <v>1996</v>
      </c>
      <c r="AE84" s="607"/>
      <c r="AF84" s="604" t="s">
        <v>1040</v>
      </c>
      <c r="AG84" s="501"/>
      <c r="AH84" s="501"/>
      <c r="AI84" s="500" t="s">
        <v>404</v>
      </c>
      <c r="AJ84" s="492"/>
      <c r="CM84" s="491" t="str">
        <f t="shared" si="67"/>
        <v/>
      </c>
      <c r="CN84" s="491" t="str">
        <f t="shared" si="58"/>
        <v>Imesch Robert</v>
      </c>
      <c r="CP84" s="491">
        <f t="shared" si="68"/>
        <v>50</v>
      </c>
      <c r="CQ84" s="491" t="str">
        <f t="shared" si="69"/>
        <v xml:space="preserve"> D/C 2)</v>
      </c>
      <c r="CR84" s="445" t="str">
        <f t="shared" si="70"/>
        <v xml:space="preserve"> D/C 2)</v>
      </c>
      <c r="CS84" s="519">
        <v>4249</v>
      </c>
      <c r="CT84" s="514">
        <v>772</v>
      </c>
      <c r="CU84" s="512">
        <f t="shared" si="71"/>
        <v>8</v>
      </c>
      <c r="CV84" s="511" t="str">
        <f t="shared" si="72"/>
        <v>Projektingenieur 8 (Bau)</v>
      </c>
      <c r="CW84" s="514">
        <v>772</v>
      </c>
      <c r="CX84" s="512">
        <f>VLOOKUP($CW84,Funktionsbezeichnungen,3,0)</f>
        <v>8</v>
      </c>
      <c r="CY84" s="511" t="str">
        <f>VLOOKUP($CW84,Funktionsbezeichnungen,2,0)</f>
        <v>Projektingenieur 8 (Bau)</v>
      </c>
      <c r="CZ84" s="514">
        <v>772</v>
      </c>
      <c r="DA84" s="512">
        <f>VLOOKUP($CZ84,Funktionsbezeichnungen,3,0)</f>
        <v>8</v>
      </c>
      <c r="DB84" s="511" t="str">
        <f>VLOOKUP($CZ84,Funktionsbezeichnungen,2,0)</f>
        <v>Projektingenieur 8 (Bau)</v>
      </c>
      <c r="DC84" s="514">
        <v>772</v>
      </c>
      <c r="DD84" s="512">
        <f>VLOOKUP($DC84,Funktionsbezeichnungen,3,0)</f>
        <v>8</v>
      </c>
      <c r="DE84" s="511" t="str">
        <f>VLOOKUP($DC84,Funktionsbezeichnungen,2,0)</f>
        <v>Projektingenieur 8 (Bau)</v>
      </c>
      <c r="DF84" s="514">
        <v>772</v>
      </c>
      <c r="DG84" s="512">
        <f>VLOOKUP($DF84,Funktionsbezeichnungen,3,0)</f>
        <v>8</v>
      </c>
      <c r="DH84" s="511" t="str">
        <f>VLOOKUP($DF84,Funktionsbezeichnungen,2,0)</f>
        <v>Projektingenieur 8 (Bau)</v>
      </c>
      <c r="DI84" s="513"/>
      <c r="DJ84" s="512">
        <v>772</v>
      </c>
      <c r="DK84" s="512">
        <f>VLOOKUP($DJ84,Funktionsbezeichnungen,3,0)</f>
        <v>8</v>
      </c>
      <c r="DL84" s="511" t="str">
        <f>VLOOKUP($DJ84,Funktionsbezeichnungen,2,0)</f>
        <v>Projektingenieur 8 (Bau)</v>
      </c>
      <c r="DQ84" s="491">
        <f t="shared" si="73"/>
        <v>4249</v>
      </c>
      <c r="DR84" s="494">
        <v>6</v>
      </c>
      <c r="DS84" s="491">
        <v>0</v>
      </c>
      <c r="DT84" s="493" t="s">
        <v>968</v>
      </c>
      <c r="EV84" s="519">
        <v>5630</v>
      </c>
      <c r="EW84" s="491" t="s">
        <v>121</v>
      </c>
    </row>
    <row r="85" spans="1:16367" s="491" customFormat="1" ht="15.75" hidden="1" outlineLevel="1" x14ac:dyDescent="0.25">
      <c r="A85" s="510"/>
      <c r="B85" s="510"/>
      <c r="C85" s="510">
        <f t="shared" si="56"/>
        <v>1</v>
      </c>
      <c r="D85" s="509"/>
      <c r="E85" s="509"/>
      <c r="F85" s="538"/>
      <c r="G85" s="539"/>
      <c r="H85" s="539">
        <v>1</v>
      </c>
      <c r="I85" s="538">
        <v>1</v>
      </c>
      <c r="J85" s="539">
        <v>1</v>
      </c>
      <c r="K85" s="538"/>
      <c r="L85" s="538"/>
      <c r="M85" s="538"/>
      <c r="N85" s="489"/>
      <c r="O85" s="489"/>
      <c r="P85" s="476" t="s">
        <v>1303</v>
      </c>
      <c r="Q85" s="472" t="s">
        <v>478</v>
      </c>
      <c r="R85" s="472" t="s">
        <v>928</v>
      </c>
      <c r="S85" s="597"/>
      <c r="T85" s="536" t="s">
        <v>136</v>
      </c>
      <c r="U85" s="502">
        <v>1955</v>
      </c>
      <c r="V85" s="507" t="s">
        <v>126</v>
      </c>
      <c r="W85" s="502">
        <v>1975</v>
      </c>
      <c r="X85" s="504"/>
      <c r="Y85" s="470"/>
      <c r="Z85" s="505"/>
      <c r="AA85" s="535" t="s">
        <v>135</v>
      </c>
      <c r="AB85" s="532">
        <f t="shared" si="57"/>
        <v>49</v>
      </c>
      <c r="AC85" s="518" t="s">
        <v>110</v>
      </c>
      <c r="AD85" s="517">
        <v>1996</v>
      </c>
      <c r="AE85" s="607"/>
      <c r="AF85" s="604" t="s">
        <v>1040</v>
      </c>
      <c r="AG85" s="501"/>
      <c r="AH85" s="501"/>
      <c r="AI85" s="500" t="s">
        <v>404</v>
      </c>
      <c r="AJ85" s="492"/>
      <c r="CM85" s="491" t="str">
        <f t="shared" si="67"/>
        <v/>
      </c>
      <c r="CN85" s="491" t="str">
        <f t="shared" si="58"/>
        <v>Flückiger Hans Peter</v>
      </c>
      <c r="CP85" s="491">
        <f t="shared" si="68"/>
        <v>49</v>
      </c>
      <c r="CQ85" s="491" t="str">
        <f t="shared" si="69"/>
        <v xml:space="preserve"> D/C 2)</v>
      </c>
      <c r="CR85" s="445" t="str">
        <f t="shared" si="70"/>
        <v xml:space="preserve"> D/C 2)</v>
      </c>
      <c r="CS85" s="519">
        <v>4250</v>
      </c>
      <c r="CT85" s="514">
        <v>772</v>
      </c>
      <c r="CU85" s="512">
        <f t="shared" si="71"/>
        <v>8</v>
      </c>
      <c r="CV85" s="511" t="str">
        <f t="shared" si="72"/>
        <v>Projektingenieur 8 (Bau)</v>
      </c>
      <c r="CW85" s="514">
        <v>772</v>
      </c>
      <c r="CX85" s="512">
        <f>VLOOKUP($CW85,Funktionsbezeichnungen,3,0)</f>
        <v>8</v>
      </c>
      <c r="CY85" s="511" t="str">
        <f>VLOOKUP($CW85,Funktionsbezeichnungen,2,0)</f>
        <v>Projektingenieur 8 (Bau)</v>
      </c>
      <c r="CZ85" s="514">
        <v>772</v>
      </c>
      <c r="DA85" s="512">
        <f>VLOOKUP($CZ85,Funktionsbezeichnungen,3,0)</f>
        <v>8</v>
      </c>
      <c r="DB85" s="511" t="str">
        <f>VLOOKUP($CZ85,Funktionsbezeichnungen,2,0)</f>
        <v>Projektingenieur 8 (Bau)</v>
      </c>
      <c r="DC85" s="514">
        <v>772</v>
      </c>
      <c r="DD85" s="512">
        <f>VLOOKUP($DC85,Funktionsbezeichnungen,3,0)</f>
        <v>8</v>
      </c>
      <c r="DE85" s="511" t="str">
        <f>VLOOKUP($DC85,Funktionsbezeichnungen,2,0)</f>
        <v>Projektingenieur 8 (Bau)</v>
      </c>
      <c r="DF85" s="514">
        <v>772</v>
      </c>
      <c r="DG85" s="512">
        <f>VLOOKUP($DF85,Funktionsbezeichnungen,3,0)</f>
        <v>8</v>
      </c>
      <c r="DH85" s="511" t="str">
        <f>VLOOKUP($DF85,Funktionsbezeichnungen,2,0)</f>
        <v>Projektingenieur 8 (Bau)</v>
      </c>
      <c r="DI85" s="513"/>
      <c r="DJ85" s="512">
        <v>772</v>
      </c>
      <c r="DK85" s="512">
        <f>VLOOKUP($DJ85,Funktionsbezeichnungen,3,0)</f>
        <v>8</v>
      </c>
      <c r="DL85" s="511" t="str">
        <f>VLOOKUP($DJ85,Funktionsbezeichnungen,2,0)</f>
        <v>Projektingenieur 8 (Bau)</v>
      </c>
      <c r="DQ85" s="491">
        <f t="shared" si="73"/>
        <v>4250</v>
      </c>
      <c r="DR85" s="494">
        <v>6</v>
      </c>
      <c r="DS85" s="491">
        <v>0</v>
      </c>
      <c r="DT85" s="493" t="s">
        <v>968</v>
      </c>
      <c r="EV85" s="519">
        <v>7641</v>
      </c>
      <c r="EW85" s="491" t="s">
        <v>121</v>
      </c>
    </row>
    <row r="86" spans="1:16367" s="491" customFormat="1" hidden="1" outlineLevel="1" x14ac:dyDescent="0.25">
      <c r="A86" s="510"/>
      <c r="B86" s="510"/>
      <c r="C86" s="510">
        <f t="shared" si="56"/>
        <v>1</v>
      </c>
      <c r="D86" s="509"/>
      <c r="E86" s="509"/>
      <c r="F86" s="538"/>
      <c r="G86" s="539"/>
      <c r="H86" s="539">
        <v>1</v>
      </c>
      <c r="I86" s="538">
        <v>1</v>
      </c>
      <c r="J86" s="539"/>
      <c r="K86" s="538"/>
      <c r="L86" s="538"/>
      <c r="M86" s="538"/>
      <c r="N86" s="489"/>
      <c r="O86" s="489"/>
      <c r="P86" s="476" t="s">
        <v>358</v>
      </c>
      <c r="Q86" s="472" t="s">
        <v>486</v>
      </c>
      <c r="R86" s="472" t="s">
        <v>928</v>
      </c>
      <c r="S86" s="597"/>
      <c r="T86" s="536" t="s">
        <v>138</v>
      </c>
      <c r="U86" s="502">
        <v>1964</v>
      </c>
      <c r="V86" s="507" t="s">
        <v>126</v>
      </c>
      <c r="W86" s="502">
        <v>1985</v>
      </c>
      <c r="X86" s="504"/>
      <c r="Y86" s="470"/>
      <c r="Z86" s="505"/>
      <c r="AA86" s="535" t="s">
        <v>203</v>
      </c>
      <c r="AB86" s="532">
        <f t="shared" si="57"/>
        <v>39</v>
      </c>
      <c r="AC86" s="518" t="s">
        <v>110</v>
      </c>
      <c r="AD86" s="517">
        <v>1985</v>
      </c>
      <c r="AE86" s="607"/>
      <c r="AF86" s="604" t="s">
        <v>105</v>
      </c>
      <c r="AG86" s="501"/>
      <c r="AH86" s="501"/>
      <c r="AI86" s="500" t="s">
        <v>376</v>
      </c>
      <c r="AJ86" s="492"/>
      <c r="CM86" s="491" t="str">
        <f t="shared" si="67"/>
        <v/>
      </c>
      <c r="CN86" s="491" t="str">
        <f t="shared" si="58"/>
        <v>Oehen Beat</v>
      </c>
      <c r="CP86" s="491">
        <f t="shared" si="68"/>
        <v>39</v>
      </c>
      <c r="CQ86" s="491" t="str">
        <f t="shared" si="69"/>
        <v>C</v>
      </c>
      <c r="CR86" s="445" t="str">
        <f t="shared" si="70"/>
        <v>C</v>
      </c>
      <c r="CS86" s="519">
        <v>7622</v>
      </c>
      <c r="CT86" s="514">
        <v>772</v>
      </c>
      <c r="CU86" s="512">
        <f t="shared" si="71"/>
        <v>8</v>
      </c>
      <c r="CV86" s="511" t="str">
        <f t="shared" si="72"/>
        <v>Projektingenieur 8 (Bau)</v>
      </c>
      <c r="CW86" s="514">
        <v>772</v>
      </c>
      <c r="CX86" s="512">
        <f>VLOOKUP($CW86,Funktionsbezeichnungen,3,0)</f>
        <v>8</v>
      </c>
      <c r="CY86" s="511" t="str">
        <f>VLOOKUP($CW86,Funktionsbezeichnungen,2,0)</f>
        <v>Projektingenieur 8 (Bau)</v>
      </c>
      <c r="CZ86" s="514">
        <v>772</v>
      </c>
      <c r="DA86" s="512">
        <f>VLOOKUP($CZ86,Funktionsbezeichnungen,3,0)</f>
        <v>8</v>
      </c>
      <c r="DB86" s="511" t="str">
        <f>VLOOKUP($CZ86,Funktionsbezeichnungen,2,0)</f>
        <v>Projektingenieur 8 (Bau)</v>
      </c>
      <c r="DC86" s="514">
        <v>772</v>
      </c>
      <c r="DD86" s="512">
        <f>VLOOKUP($DC86,Funktionsbezeichnungen,3,0)</f>
        <v>8</v>
      </c>
      <c r="DE86" s="511" t="str">
        <f>VLOOKUP($DC86,Funktionsbezeichnungen,2,0)</f>
        <v>Projektingenieur 8 (Bau)</v>
      </c>
      <c r="DF86" s="514">
        <v>772</v>
      </c>
      <c r="DG86" s="512">
        <f>VLOOKUP($DF86,Funktionsbezeichnungen,3,0)</f>
        <v>8</v>
      </c>
      <c r="DH86" s="511" t="str">
        <f>VLOOKUP($DF86,Funktionsbezeichnungen,2,0)</f>
        <v>Projektingenieur 8 (Bau)</v>
      </c>
      <c r="DI86" s="513"/>
      <c r="DJ86" s="514">
        <v>772</v>
      </c>
      <c r="DK86" s="512">
        <f>VLOOKUP($DJ86,Funktionsbezeichnungen,3,0)</f>
        <v>8</v>
      </c>
      <c r="DL86" s="511" t="str">
        <f>VLOOKUP($DJ86,Funktionsbezeichnungen,2,0)</f>
        <v>Projektingenieur 8 (Bau)</v>
      </c>
      <c r="DQ86" s="491">
        <f t="shared" si="73"/>
        <v>7622</v>
      </c>
      <c r="DR86" s="494">
        <v>6</v>
      </c>
      <c r="DS86" s="491">
        <v>0</v>
      </c>
      <c r="DT86" s="493" t="s">
        <v>968</v>
      </c>
      <c r="EV86" s="519">
        <v>5631</v>
      </c>
      <c r="EW86" s="491" t="s">
        <v>121</v>
      </c>
    </row>
    <row r="87" spans="1:16367" s="491" customFormat="1" ht="27" hidden="1" outlineLevel="1" x14ac:dyDescent="0.25">
      <c r="A87" s="510"/>
      <c r="B87" s="510"/>
      <c r="C87" s="510">
        <f t="shared" si="56"/>
        <v>1</v>
      </c>
      <c r="D87" s="509"/>
      <c r="E87" s="509">
        <v>1</v>
      </c>
      <c r="F87" s="538"/>
      <c r="G87" s="539"/>
      <c r="H87" s="539">
        <v>1</v>
      </c>
      <c r="I87" s="538"/>
      <c r="J87" s="539"/>
      <c r="K87" s="538"/>
      <c r="L87" s="538"/>
      <c r="M87" s="538"/>
      <c r="N87" s="489"/>
      <c r="O87" s="489"/>
      <c r="P87" s="476" t="s">
        <v>1301</v>
      </c>
      <c r="Q87" s="472" t="s">
        <v>1258</v>
      </c>
      <c r="R87" s="472" t="s">
        <v>928</v>
      </c>
      <c r="S87" s="597"/>
      <c r="T87" s="508" t="s">
        <v>1259</v>
      </c>
      <c r="U87" s="502">
        <v>1972</v>
      </c>
      <c r="V87" s="507" t="s">
        <v>1260</v>
      </c>
      <c r="W87" s="502">
        <v>2009</v>
      </c>
      <c r="X87" s="504"/>
      <c r="Y87" s="470"/>
      <c r="Z87" s="505"/>
      <c r="AA87" s="518"/>
      <c r="AB87" s="532">
        <f t="shared" si="57"/>
        <v>15</v>
      </c>
      <c r="AC87" s="505" t="s">
        <v>1261</v>
      </c>
      <c r="AD87" s="516">
        <v>2017</v>
      </c>
      <c r="AE87" s="617" t="s">
        <v>1626</v>
      </c>
      <c r="AF87" s="616" t="s">
        <v>105</v>
      </c>
      <c r="AG87" s="501"/>
      <c r="AH87" s="641"/>
      <c r="AI87" s="546" t="s">
        <v>376</v>
      </c>
      <c r="AJ87" s="492"/>
      <c r="CM87" s="533" t="e">
        <f t="shared" si="67"/>
        <v>#N/A</v>
      </c>
      <c r="CN87" s="495" t="str">
        <f t="shared" si="58"/>
        <v>Hagmann Andreas</v>
      </c>
      <c r="CP87" s="491">
        <f t="shared" si="68"/>
        <v>15</v>
      </c>
      <c r="CQ87" s="491" t="str">
        <f t="shared" si="69"/>
        <v>C</v>
      </c>
      <c r="CR87" s="445" t="e">
        <f t="shared" si="70"/>
        <v>#N/A</v>
      </c>
      <c r="CS87" s="515">
        <v>3216</v>
      </c>
      <c r="CT87" s="514">
        <v>772</v>
      </c>
      <c r="CU87" s="512">
        <f t="shared" si="71"/>
        <v>8</v>
      </c>
      <c r="CV87" s="511" t="str">
        <f t="shared" si="72"/>
        <v>Projektingenieur 8 (Bau)</v>
      </c>
      <c r="CW87" s="514"/>
      <c r="CX87" s="512"/>
      <c r="CY87" s="511"/>
      <c r="CZ87" s="514"/>
      <c r="DA87" s="512"/>
      <c r="DB87" s="511"/>
      <c r="DC87" s="514"/>
      <c r="DD87" s="512"/>
      <c r="DE87" s="511"/>
      <c r="DF87" s="514"/>
      <c r="DG87" s="512"/>
      <c r="DH87" s="511"/>
      <c r="DI87" s="513"/>
      <c r="DJ87" s="514"/>
      <c r="DK87" s="512"/>
      <c r="DL87" s="511"/>
      <c r="DQ87" s="491">
        <f t="shared" si="73"/>
        <v>3216</v>
      </c>
      <c r="DR87" s="494">
        <v>6</v>
      </c>
      <c r="DS87" s="491">
        <v>0</v>
      </c>
      <c r="DT87" s="493" t="s">
        <v>968</v>
      </c>
      <c r="EV87" s="519">
        <v>4354</v>
      </c>
      <c r="EW87" s="491" t="s">
        <v>121</v>
      </c>
    </row>
    <row r="88" spans="1:16367" s="491" customFormat="1" hidden="1" outlineLevel="1" x14ac:dyDescent="0.25">
      <c r="A88" s="510"/>
      <c r="B88" s="510"/>
      <c r="C88" s="510">
        <f t="shared" si="56"/>
        <v>1</v>
      </c>
      <c r="D88" s="509"/>
      <c r="E88" s="509"/>
      <c r="F88" s="538"/>
      <c r="G88" s="539"/>
      <c r="H88" s="539">
        <v>1</v>
      </c>
      <c r="I88" s="538">
        <v>1</v>
      </c>
      <c r="J88" s="539"/>
      <c r="K88" s="538"/>
      <c r="L88" s="538"/>
      <c r="M88" s="538"/>
      <c r="N88" s="489"/>
      <c r="O88" s="489"/>
      <c r="P88" s="476" t="s">
        <v>358</v>
      </c>
      <c r="Q88" s="472" t="s">
        <v>494</v>
      </c>
      <c r="R88" s="472" t="s">
        <v>928</v>
      </c>
      <c r="S88" s="597"/>
      <c r="T88" s="508" t="s">
        <v>178</v>
      </c>
      <c r="U88" s="502">
        <v>1978</v>
      </c>
      <c r="V88" s="507" t="s">
        <v>235</v>
      </c>
      <c r="W88" s="502">
        <v>2001</v>
      </c>
      <c r="X88" s="504"/>
      <c r="Y88" s="470"/>
      <c r="Z88" s="505"/>
      <c r="AA88" s="518" t="s">
        <v>289</v>
      </c>
      <c r="AB88" s="532">
        <f t="shared" si="57"/>
        <v>23</v>
      </c>
      <c r="AC88" s="518" t="s">
        <v>110</v>
      </c>
      <c r="AD88" s="517">
        <v>2002</v>
      </c>
      <c r="AE88" s="607"/>
      <c r="AF88" s="604" t="s">
        <v>105</v>
      </c>
      <c r="AG88" s="501"/>
      <c r="AH88" s="501"/>
      <c r="AI88" s="500" t="s">
        <v>376</v>
      </c>
      <c r="AJ88" s="492"/>
      <c r="CM88" s="491" t="str">
        <f t="shared" si="67"/>
        <v/>
      </c>
      <c r="CN88" s="491" t="str">
        <f t="shared" si="58"/>
        <v>Thalmann Patric</v>
      </c>
      <c r="CP88" s="491">
        <f t="shared" si="68"/>
        <v>23</v>
      </c>
      <c r="CQ88" s="491" t="str">
        <f t="shared" si="69"/>
        <v>C</v>
      </c>
      <c r="CR88" s="445" t="str">
        <f t="shared" si="70"/>
        <v>C</v>
      </c>
      <c r="CS88" s="519">
        <v>9658</v>
      </c>
      <c r="CT88" s="514">
        <v>772</v>
      </c>
      <c r="CU88" s="512">
        <f t="shared" si="71"/>
        <v>8</v>
      </c>
      <c r="CV88" s="511" t="str">
        <f t="shared" si="72"/>
        <v>Projektingenieur 8 (Bau)</v>
      </c>
      <c r="CW88" s="514">
        <v>772</v>
      </c>
      <c r="CX88" s="512">
        <f>VLOOKUP($CW88,Funktionsbezeichnungen,3,0)</f>
        <v>8</v>
      </c>
      <c r="CY88" s="511" t="str">
        <f>VLOOKUP($CW88,Funktionsbezeichnungen,2,0)</f>
        <v>Projektingenieur 8 (Bau)</v>
      </c>
      <c r="CZ88" s="514">
        <v>772</v>
      </c>
      <c r="DA88" s="512">
        <f>VLOOKUP($CZ88,Funktionsbezeichnungen,3,0)</f>
        <v>8</v>
      </c>
      <c r="DB88" s="511" t="str">
        <f>VLOOKUP($CZ88,Funktionsbezeichnungen,2,0)</f>
        <v>Projektingenieur 8 (Bau)</v>
      </c>
      <c r="DC88" s="514">
        <v>771</v>
      </c>
      <c r="DD88" s="512">
        <f>VLOOKUP($DC88,Funktionsbezeichnungen,3,0)</f>
        <v>7</v>
      </c>
      <c r="DE88" s="511" t="str">
        <f>VLOOKUP($DC88,Funktionsbezeichnungen,2,0)</f>
        <v>Projektingenieur 7 (Bau)</v>
      </c>
      <c r="DF88" s="514">
        <v>771</v>
      </c>
      <c r="DG88" s="512">
        <f>VLOOKUP($DF88,Funktionsbezeichnungen,3,0)</f>
        <v>7</v>
      </c>
      <c r="DH88" s="511" t="str">
        <f>VLOOKUP($DF88,Funktionsbezeichnungen,2,0)</f>
        <v>Projektingenieur 7 (Bau)</v>
      </c>
      <c r="DI88" s="513"/>
      <c r="DJ88" s="514">
        <v>771</v>
      </c>
      <c r="DK88" s="512">
        <f>VLOOKUP($DJ88,Funktionsbezeichnungen,3,0)</f>
        <v>7</v>
      </c>
      <c r="DL88" s="511" t="str">
        <f>VLOOKUP($DJ88,Funktionsbezeichnungen,2,0)</f>
        <v>Projektingenieur 7 (Bau)</v>
      </c>
      <c r="DQ88" s="491">
        <f t="shared" si="73"/>
        <v>9658</v>
      </c>
      <c r="DR88" s="494">
        <v>6</v>
      </c>
      <c r="DS88" s="491">
        <v>0</v>
      </c>
      <c r="DT88" s="493" t="s">
        <v>968</v>
      </c>
      <c r="EV88" s="519">
        <v>6659</v>
      </c>
      <c r="EW88" s="491" t="s">
        <v>121</v>
      </c>
    </row>
    <row r="89" spans="1:16367" s="495" customFormat="1" ht="27" hidden="1" outlineLevel="1" x14ac:dyDescent="0.25">
      <c r="A89" s="510"/>
      <c r="B89" s="510"/>
      <c r="C89" s="510">
        <f t="shared" si="56"/>
        <v>1</v>
      </c>
      <c r="D89" s="509"/>
      <c r="E89" s="509">
        <v>1</v>
      </c>
      <c r="F89" s="538"/>
      <c r="G89" s="539"/>
      <c r="H89" s="539"/>
      <c r="I89" s="538"/>
      <c r="J89" s="539"/>
      <c r="K89" s="538"/>
      <c r="L89" s="538"/>
      <c r="M89" s="538"/>
      <c r="N89" s="489"/>
      <c r="O89" s="489"/>
      <c r="P89" s="476" t="s">
        <v>358</v>
      </c>
      <c r="Q89" s="472" t="s">
        <v>617</v>
      </c>
      <c r="R89" s="472" t="s">
        <v>928</v>
      </c>
      <c r="S89" s="597"/>
      <c r="T89" s="508" t="s">
        <v>618</v>
      </c>
      <c r="U89" s="502">
        <v>1985</v>
      </c>
      <c r="V89" s="507" t="s">
        <v>235</v>
      </c>
      <c r="W89" s="502">
        <v>2006</v>
      </c>
      <c r="X89" s="507" t="s">
        <v>1555</v>
      </c>
      <c r="Y89" s="470">
        <v>2015</v>
      </c>
      <c r="Z89" s="534"/>
      <c r="AA89" s="518"/>
      <c r="AB89" s="532">
        <f t="shared" si="57"/>
        <v>18</v>
      </c>
      <c r="AC89" s="505" t="s">
        <v>110</v>
      </c>
      <c r="AD89" s="516">
        <v>2010</v>
      </c>
      <c r="AE89" s="609"/>
      <c r="AF89" s="604" t="s">
        <v>121</v>
      </c>
      <c r="AG89" s="501"/>
      <c r="AH89" s="641"/>
      <c r="AI89" s="546" t="s">
        <v>376</v>
      </c>
      <c r="AJ89" s="492"/>
      <c r="AK89" s="491"/>
      <c r="AL89" s="491"/>
      <c r="AM89" s="491"/>
      <c r="AN89" s="491"/>
      <c r="AO89" s="491"/>
      <c r="AP89" s="491"/>
      <c r="AQ89" s="491"/>
      <c r="AR89" s="491"/>
      <c r="AS89" s="491"/>
      <c r="AT89" s="491"/>
      <c r="AU89" s="491"/>
      <c r="AV89" s="491"/>
      <c r="AW89" s="491"/>
      <c r="AX89" s="491"/>
      <c r="AY89" s="491"/>
      <c r="AZ89" s="491"/>
      <c r="BA89" s="491"/>
      <c r="BB89" s="491"/>
      <c r="BC89" s="491"/>
      <c r="BD89" s="491"/>
      <c r="BE89" s="491"/>
      <c r="BF89" s="491"/>
      <c r="BG89" s="491"/>
      <c r="BH89" s="491"/>
      <c r="BI89" s="491"/>
      <c r="BJ89" s="491"/>
      <c r="BK89" s="491"/>
      <c r="BL89" s="491"/>
      <c r="BM89" s="491"/>
      <c r="BN89" s="491"/>
      <c r="BO89" s="491"/>
      <c r="BP89" s="491"/>
      <c r="BQ89" s="491"/>
      <c r="BR89" s="491"/>
      <c r="BS89" s="491"/>
      <c r="BT89" s="491"/>
      <c r="BU89" s="491"/>
      <c r="BV89" s="491"/>
      <c r="BW89" s="491"/>
      <c r="BX89" s="491"/>
      <c r="BY89" s="491"/>
      <c r="BZ89" s="491"/>
      <c r="CA89" s="491"/>
      <c r="CB89" s="491"/>
      <c r="CC89" s="491"/>
      <c r="CD89" s="491"/>
      <c r="CE89" s="491"/>
      <c r="CF89" s="491"/>
      <c r="CG89" s="491"/>
      <c r="CH89" s="491"/>
      <c r="CI89" s="491"/>
      <c r="CJ89" s="491"/>
      <c r="CK89" s="491"/>
      <c r="CL89" s="491"/>
      <c r="CM89" s="491" t="e">
        <f t="shared" si="67"/>
        <v>#N/A</v>
      </c>
      <c r="CN89" s="491" t="str">
        <f t="shared" si="58"/>
        <v>Zeltner Viktor</v>
      </c>
      <c r="CO89" s="491"/>
      <c r="CP89" s="491">
        <f t="shared" si="68"/>
        <v>18</v>
      </c>
      <c r="CQ89" s="491" t="str">
        <f t="shared" si="69"/>
        <v>D</v>
      </c>
      <c r="CR89" s="445" t="e">
        <f t="shared" si="70"/>
        <v>#N/A</v>
      </c>
      <c r="CS89" s="519">
        <v>6765</v>
      </c>
      <c r="CT89" s="514">
        <v>771</v>
      </c>
      <c r="CU89" s="512">
        <f t="shared" si="71"/>
        <v>7</v>
      </c>
      <c r="CV89" s="511" t="str">
        <f t="shared" si="72"/>
        <v>Projektingenieur 7 (Bau)</v>
      </c>
      <c r="CW89" s="514">
        <v>771</v>
      </c>
      <c r="CX89" s="512">
        <f>VLOOKUP($CW89,Funktionsbezeichnungen,3,0)</f>
        <v>7</v>
      </c>
      <c r="CY89" s="511" t="str">
        <f>VLOOKUP($CW89,Funktionsbezeichnungen,2,0)</f>
        <v>Projektingenieur 7 (Bau)</v>
      </c>
      <c r="CZ89" s="514">
        <v>771</v>
      </c>
      <c r="DA89" s="512">
        <f>VLOOKUP($CZ89,Funktionsbezeichnungen,3,0)</f>
        <v>7</v>
      </c>
      <c r="DB89" s="511" t="str">
        <f>VLOOKUP($CZ89,Funktionsbezeichnungen,2,0)</f>
        <v>Projektingenieur 7 (Bau)</v>
      </c>
      <c r="DC89" s="514">
        <v>733</v>
      </c>
      <c r="DD89" s="512">
        <f>VLOOKUP($DC89,Funktionsbezeichnungen,3,0)</f>
        <v>6</v>
      </c>
      <c r="DE89" s="511" t="str">
        <f>VLOOKUP($DC89,Funktionsbezeichnungen,2,0)</f>
        <v>Konstrukteur 6 / -planer 6 / Gruppenchef 6</v>
      </c>
      <c r="DF89" s="514">
        <v>732</v>
      </c>
      <c r="DG89" s="512">
        <f>VLOOKUP($DF89,Funktionsbezeichnungen,3,0)</f>
        <v>5</v>
      </c>
      <c r="DH89" s="511" t="str">
        <f>VLOOKUP($DF89,Funktionsbezeichnungen,2,0)</f>
        <v>Konstrukteur 5 / -planer 5</v>
      </c>
      <c r="DI89" s="513"/>
      <c r="DJ89" s="512">
        <v>732</v>
      </c>
      <c r="DK89" s="512">
        <f>VLOOKUP($DJ89,Funktionsbezeichnungen,3,0)</f>
        <v>5</v>
      </c>
      <c r="DL89" s="511" t="str">
        <f>VLOOKUP($DJ89,Funktionsbezeichnungen,2,0)</f>
        <v>Konstrukteur 5 / -planer 5</v>
      </c>
      <c r="DM89" s="491"/>
      <c r="DN89" s="491"/>
      <c r="DO89" s="491"/>
      <c r="DP89" s="491"/>
      <c r="DQ89" s="491">
        <f t="shared" si="73"/>
        <v>6765</v>
      </c>
      <c r="DR89" s="494">
        <v>6</v>
      </c>
      <c r="DS89" s="491">
        <v>0</v>
      </c>
      <c r="DT89" s="491" t="s">
        <v>964</v>
      </c>
      <c r="DU89" s="491"/>
      <c r="DV89" s="491"/>
      <c r="DW89" s="491"/>
      <c r="DX89" s="491"/>
      <c r="DY89" s="491"/>
      <c r="DZ89" s="491"/>
      <c r="EA89" s="491"/>
      <c r="EB89" s="491"/>
      <c r="EC89" s="491"/>
      <c r="ED89" s="491"/>
      <c r="EE89" s="491"/>
      <c r="EF89" s="491"/>
      <c r="EG89" s="491"/>
      <c r="EH89" s="491"/>
      <c r="EI89" s="491"/>
      <c r="EJ89" s="491"/>
      <c r="EK89" s="491"/>
      <c r="EL89" s="491"/>
      <c r="EM89" s="491"/>
      <c r="EN89" s="491"/>
      <c r="EO89" s="491"/>
      <c r="EP89" s="491"/>
      <c r="EQ89" s="491"/>
      <c r="ER89" s="491"/>
      <c r="ES89" s="491"/>
      <c r="ET89" s="491"/>
      <c r="EU89" s="491"/>
      <c r="EV89" s="519">
        <v>6741</v>
      </c>
      <c r="EW89" s="491" t="s">
        <v>121</v>
      </c>
      <c r="EX89" s="491"/>
      <c r="EY89" s="491"/>
      <c r="EZ89" s="491"/>
      <c r="FA89" s="491"/>
      <c r="FB89" s="491"/>
      <c r="FC89" s="491"/>
      <c r="FD89" s="491"/>
      <c r="FE89" s="491"/>
      <c r="FF89" s="491"/>
      <c r="FG89" s="491"/>
      <c r="FH89" s="491"/>
      <c r="FI89" s="491"/>
      <c r="FJ89" s="491"/>
      <c r="FK89" s="491"/>
      <c r="FL89" s="491"/>
      <c r="FM89" s="491"/>
      <c r="FN89" s="491"/>
      <c r="FO89" s="491"/>
      <c r="FP89" s="491"/>
      <c r="FQ89" s="491"/>
      <c r="FR89" s="491"/>
      <c r="FS89" s="491"/>
      <c r="FT89" s="491"/>
      <c r="FU89" s="491"/>
      <c r="FV89" s="491"/>
      <c r="FW89" s="491"/>
      <c r="FX89" s="491"/>
      <c r="FY89" s="491"/>
      <c r="FZ89" s="491"/>
      <c r="GA89" s="491"/>
      <c r="GB89" s="491"/>
      <c r="GC89" s="491"/>
      <c r="GD89" s="491"/>
      <c r="GE89" s="491"/>
      <c r="GF89" s="491"/>
      <c r="GG89" s="491"/>
      <c r="GH89" s="491"/>
      <c r="GI89" s="491"/>
      <c r="GJ89" s="491"/>
      <c r="GK89" s="491"/>
      <c r="GL89" s="491"/>
      <c r="GM89" s="491"/>
      <c r="GN89" s="491"/>
      <c r="GO89" s="491"/>
      <c r="GP89" s="491"/>
      <c r="GQ89" s="491"/>
      <c r="GR89" s="491"/>
      <c r="GS89" s="491"/>
      <c r="GT89" s="491"/>
      <c r="GU89" s="491"/>
      <c r="GV89" s="491"/>
      <c r="GW89" s="491"/>
      <c r="GX89" s="491"/>
      <c r="GY89" s="491"/>
      <c r="GZ89" s="491"/>
      <c r="HA89" s="491"/>
      <c r="HB89" s="491"/>
      <c r="HC89" s="491"/>
      <c r="HD89" s="491"/>
      <c r="HE89" s="491"/>
      <c r="HF89" s="491"/>
      <c r="HG89" s="491"/>
      <c r="HH89" s="491"/>
      <c r="HI89" s="491"/>
      <c r="HJ89" s="491"/>
      <c r="HK89" s="491"/>
      <c r="HL89" s="491"/>
      <c r="HM89" s="491"/>
      <c r="HN89" s="491"/>
      <c r="HO89" s="491"/>
      <c r="HP89" s="491"/>
      <c r="HQ89" s="491"/>
      <c r="HR89" s="491"/>
      <c r="HS89" s="491"/>
      <c r="HT89" s="491"/>
      <c r="HU89" s="491"/>
      <c r="HV89" s="491"/>
      <c r="HW89" s="491"/>
      <c r="HX89" s="491"/>
      <c r="HY89" s="491"/>
      <c r="HZ89" s="491"/>
      <c r="IA89" s="491"/>
      <c r="IB89" s="491"/>
      <c r="IC89" s="491"/>
      <c r="ID89" s="491"/>
      <c r="IE89" s="491"/>
      <c r="IF89" s="491"/>
      <c r="IG89" s="491"/>
      <c r="IH89" s="491"/>
      <c r="II89" s="491"/>
      <c r="IJ89" s="491"/>
      <c r="IK89" s="491"/>
      <c r="IL89" s="491"/>
      <c r="IM89" s="491"/>
      <c r="IN89" s="491"/>
      <c r="IO89" s="491"/>
      <c r="IP89" s="491"/>
      <c r="IQ89" s="491"/>
      <c r="IR89" s="491"/>
      <c r="IS89" s="491"/>
      <c r="IT89" s="491"/>
      <c r="IU89" s="491"/>
      <c r="IV89" s="491"/>
      <c r="IW89" s="491"/>
      <c r="IX89" s="491"/>
      <c r="IY89" s="491"/>
      <c r="IZ89" s="491"/>
      <c r="JA89" s="491"/>
      <c r="JB89" s="491"/>
      <c r="JC89" s="491"/>
      <c r="JD89" s="491"/>
      <c r="JE89" s="491"/>
      <c r="JF89" s="491"/>
      <c r="JG89" s="491"/>
      <c r="JH89" s="491"/>
      <c r="JI89" s="491"/>
      <c r="JJ89" s="491"/>
      <c r="JK89" s="491"/>
      <c r="JL89" s="491"/>
      <c r="JM89" s="491"/>
      <c r="JN89" s="491"/>
      <c r="JO89" s="491"/>
      <c r="JP89" s="491"/>
      <c r="JQ89" s="491"/>
      <c r="JR89" s="491"/>
      <c r="JS89" s="491"/>
      <c r="JT89" s="491"/>
      <c r="JU89" s="491"/>
      <c r="JV89" s="491"/>
      <c r="JW89" s="491"/>
      <c r="JX89" s="491"/>
      <c r="JY89" s="491"/>
      <c r="JZ89" s="491"/>
      <c r="KA89" s="491"/>
      <c r="KB89" s="491"/>
      <c r="KC89" s="491"/>
      <c r="KD89" s="491"/>
      <c r="KE89" s="491"/>
      <c r="KF89" s="491"/>
      <c r="KG89" s="491"/>
      <c r="KH89" s="491"/>
      <c r="KI89" s="491"/>
      <c r="KJ89" s="491"/>
      <c r="KK89" s="491"/>
      <c r="KL89" s="491"/>
      <c r="KM89" s="491"/>
      <c r="KN89" s="491"/>
      <c r="KO89" s="491"/>
      <c r="KP89" s="491"/>
      <c r="KQ89" s="491"/>
      <c r="KR89" s="491"/>
      <c r="KS89" s="491"/>
      <c r="KT89" s="491"/>
      <c r="KU89" s="491"/>
      <c r="KV89" s="491"/>
      <c r="KW89" s="491"/>
      <c r="KX89" s="491"/>
      <c r="KY89" s="491"/>
      <c r="KZ89" s="491"/>
      <c r="LA89" s="491"/>
      <c r="LB89" s="491"/>
      <c r="LC89" s="491"/>
      <c r="LD89" s="491"/>
      <c r="LE89" s="491"/>
      <c r="LF89" s="491"/>
      <c r="LG89" s="491"/>
      <c r="LH89" s="491"/>
      <c r="LI89" s="491"/>
      <c r="LJ89" s="491"/>
      <c r="LK89" s="491"/>
      <c r="LL89" s="491"/>
      <c r="LM89" s="491"/>
      <c r="LN89" s="491"/>
      <c r="LO89" s="491"/>
      <c r="LP89" s="491"/>
      <c r="LQ89" s="491"/>
      <c r="LR89" s="491"/>
      <c r="LS89" s="491"/>
      <c r="LT89" s="491"/>
      <c r="LU89" s="491"/>
      <c r="LV89" s="491"/>
      <c r="LW89" s="491"/>
      <c r="LX89" s="491"/>
      <c r="LY89" s="491"/>
      <c r="LZ89" s="491"/>
      <c r="MA89" s="491"/>
      <c r="MB89" s="491"/>
      <c r="MC89" s="491"/>
      <c r="MD89" s="491"/>
      <c r="ME89" s="491"/>
      <c r="MF89" s="491"/>
      <c r="MG89" s="491"/>
      <c r="MH89" s="491"/>
      <c r="MI89" s="491"/>
      <c r="MJ89" s="491"/>
      <c r="MK89" s="491"/>
      <c r="ML89" s="491"/>
      <c r="MM89" s="491"/>
      <c r="MN89" s="491"/>
      <c r="MO89" s="491"/>
      <c r="MP89" s="491"/>
      <c r="MQ89" s="491"/>
      <c r="MR89" s="491"/>
      <c r="MS89" s="491"/>
      <c r="MT89" s="491"/>
      <c r="MU89" s="491"/>
      <c r="MV89" s="491"/>
      <c r="MW89" s="491"/>
      <c r="MX89" s="491"/>
      <c r="MY89" s="491"/>
      <c r="MZ89" s="491"/>
      <c r="NA89" s="491"/>
      <c r="NB89" s="491"/>
      <c r="NC89" s="491"/>
      <c r="ND89" s="491"/>
      <c r="NE89" s="491"/>
      <c r="NF89" s="491"/>
      <c r="NG89" s="491"/>
      <c r="NH89" s="491"/>
      <c r="NI89" s="491"/>
      <c r="NJ89" s="491"/>
      <c r="NK89" s="491"/>
      <c r="NL89" s="491"/>
      <c r="NM89" s="491"/>
      <c r="NN89" s="491"/>
      <c r="NO89" s="491"/>
      <c r="NP89" s="491"/>
      <c r="NQ89" s="491"/>
      <c r="NR89" s="491"/>
      <c r="NS89" s="491"/>
      <c r="NT89" s="491"/>
      <c r="NU89" s="491"/>
      <c r="NV89" s="491"/>
      <c r="NW89" s="491"/>
      <c r="NX89" s="491"/>
      <c r="NY89" s="491"/>
      <c r="NZ89" s="491"/>
      <c r="OA89" s="491"/>
      <c r="OB89" s="491"/>
      <c r="OC89" s="491"/>
      <c r="OD89" s="491"/>
      <c r="OE89" s="491"/>
      <c r="OF89" s="491"/>
      <c r="OG89" s="491"/>
      <c r="OH89" s="491"/>
      <c r="OI89" s="491"/>
      <c r="OJ89" s="491"/>
      <c r="OK89" s="491"/>
      <c r="OL89" s="491"/>
      <c r="OM89" s="491"/>
      <c r="ON89" s="491"/>
      <c r="OO89" s="491"/>
      <c r="OP89" s="491"/>
      <c r="OQ89" s="491"/>
      <c r="OR89" s="491"/>
      <c r="OS89" s="491"/>
      <c r="OT89" s="491"/>
      <c r="OU89" s="491"/>
      <c r="OV89" s="491"/>
      <c r="OW89" s="491"/>
      <c r="OX89" s="491"/>
      <c r="OY89" s="491"/>
      <c r="OZ89" s="491"/>
      <c r="PA89" s="491"/>
      <c r="PB89" s="491"/>
      <c r="PC89" s="491"/>
      <c r="PD89" s="491"/>
      <c r="PE89" s="491"/>
      <c r="PF89" s="491"/>
      <c r="PG89" s="491"/>
      <c r="PH89" s="491"/>
      <c r="PI89" s="491"/>
      <c r="PJ89" s="491"/>
      <c r="PK89" s="491"/>
      <c r="PL89" s="491"/>
      <c r="PM89" s="491"/>
      <c r="PN89" s="491"/>
      <c r="PO89" s="491"/>
      <c r="PP89" s="491"/>
      <c r="PQ89" s="491"/>
      <c r="PR89" s="491"/>
      <c r="PS89" s="491"/>
      <c r="PT89" s="491"/>
      <c r="PU89" s="491"/>
      <c r="PV89" s="491"/>
      <c r="PW89" s="491"/>
      <c r="PX89" s="491"/>
      <c r="PY89" s="491"/>
      <c r="PZ89" s="491"/>
      <c r="QA89" s="491"/>
      <c r="QB89" s="491"/>
      <c r="QC89" s="491"/>
      <c r="QD89" s="491"/>
      <c r="QE89" s="491"/>
      <c r="QF89" s="491"/>
      <c r="QG89" s="491"/>
      <c r="QH89" s="491"/>
      <c r="QI89" s="491"/>
      <c r="QJ89" s="491"/>
      <c r="QK89" s="491"/>
      <c r="QL89" s="491"/>
      <c r="QM89" s="491"/>
      <c r="QN89" s="491"/>
      <c r="QO89" s="491"/>
      <c r="QP89" s="491"/>
      <c r="QQ89" s="491"/>
      <c r="QR89" s="491"/>
      <c r="QS89" s="491"/>
      <c r="QT89" s="491"/>
      <c r="QU89" s="491"/>
      <c r="QV89" s="491"/>
      <c r="QW89" s="491"/>
      <c r="QX89" s="491"/>
      <c r="QY89" s="491"/>
      <c r="QZ89" s="491"/>
      <c r="RA89" s="491"/>
      <c r="RB89" s="491"/>
      <c r="RC89" s="491"/>
      <c r="RD89" s="491"/>
      <c r="RE89" s="491"/>
      <c r="RF89" s="491"/>
      <c r="RG89" s="491"/>
      <c r="RH89" s="491"/>
      <c r="RI89" s="491"/>
      <c r="RJ89" s="491"/>
      <c r="RK89" s="491"/>
      <c r="RL89" s="491"/>
      <c r="RM89" s="491"/>
      <c r="RN89" s="491"/>
      <c r="RO89" s="491"/>
      <c r="RP89" s="491"/>
      <c r="RQ89" s="491"/>
      <c r="RR89" s="491"/>
      <c r="RS89" s="491"/>
      <c r="RT89" s="491"/>
      <c r="RU89" s="491"/>
      <c r="RV89" s="491"/>
      <c r="RW89" s="491"/>
      <c r="RX89" s="491"/>
      <c r="RY89" s="491"/>
      <c r="RZ89" s="491"/>
      <c r="SA89" s="491"/>
      <c r="SB89" s="491"/>
      <c r="SC89" s="491"/>
      <c r="SD89" s="491"/>
      <c r="SE89" s="491"/>
      <c r="SF89" s="491"/>
      <c r="SG89" s="491"/>
      <c r="SH89" s="491"/>
      <c r="SI89" s="491"/>
      <c r="SJ89" s="491"/>
      <c r="SK89" s="491"/>
      <c r="SL89" s="491"/>
      <c r="SM89" s="491"/>
      <c r="SN89" s="491"/>
      <c r="SO89" s="491"/>
      <c r="SP89" s="491"/>
      <c r="SQ89" s="491"/>
      <c r="SR89" s="491"/>
      <c r="SS89" s="491"/>
      <c r="ST89" s="491"/>
      <c r="SU89" s="491"/>
      <c r="SV89" s="491"/>
      <c r="SW89" s="491"/>
      <c r="SX89" s="491"/>
      <c r="SY89" s="491"/>
      <c r="SZ89" s="491"/>
      <c r="TA89" s="491"/>
      <c r="TB89" s="491"/>
      <c r="TC89" s="491"/>
      <c r="TD89" s="491"/>
      <c r="TE89" s="491"/>
      <c r="TF89" s="491"/>
      <c r="TG89" s="491"/>
      <c r="TH89" s="491"/>
      <c r="TI89" s="491"/>
      <c r="TJ89" s="491"/>
      <c r="TK89" s="491"/>
      <c r="TL89" s="491"/>
      <c r="TM89" s="491"/>
      <c r="TN89" s="491"/>
      <c r="TO89" s="491"/>
      <c r="TP89" s="491"/>
      <c r="TQ89" s="491"/>
      <c r="TR89" s="491"/>
      <c r="TS89" s="491"/>
      <c r="TT89" s="491"/>
      <c r="TU89" s="491"/>
      <c r="TV89" s="491"/>
      <c r="TW89" s="491"/>
      <c r="TX89" s="491"/>
      <c r="TY89" s="491"/>
      <c r="TZ89" s="491"/>
      <c r="UA89" s="491"/>
      <c r="UB89" s="491"/>
      <c r="UC89" s="491"/>
      <c r="UD89" s="491"/>
      <c r="UE89" s="491"/>
      <c r="UF89" s="491"/>
      <c r="UG89" s="491"/>
      <c r="UH89" s="491"/>
      <c r="UI89" s="491"/>
      <c r="UJ89" s="491"/>
      <c r="UK89" s="491"/>
      <c r="UL89" s="491"/>
      <c r="UM89" s="491"/>
      <c r="UN89" s="491"/>
      <c r="UO89" s="491"/>
      <c r="UP89" s="491"/>
      <c r="UQ89" s="491"/>
      <c r="UR89" s="491"/>
      <c r="US89" s="491"/>
      <c r="UT89" s="491"/>
      <c r="UU89" s="491"/>
      <c r="UV89" s="491"/>
      <c r="UW89" s="491"/>
      <c r="UX89" s="491"/>
      <c r="UY89" s="491"/>
      <c r="UZ89" s="491"/>
      <c r="VA89" s="491"/>
      <c r="VB89" s="491"/>
      <c r="VC89" s="491"/>
      <c r="VD89" s="491"/>
      <c r="VE89" s="491"/>
      <c r="VF89" s="491"/>
      <c r="VG89" s="491"/>
      <c r="VH89" s="491"/>
      <c r="VI89" s="491"/>
      <c r="VJ89" s="491"/>
      <c r="VK89" s="491"/>
      <c r="VL89" s="491"/>
      <c r="VM89" s="491"/>
      <c r="VN89" s="491"/>
      <c r="VO89" s="491"/>
      <c r="VP89" s="491"/>
      <c r="VQ89" s="491"/>
      <c r="VR89" s="491"/>
      <c r="VS89" s="491"/>
      <c r="VT89" s="491"/>
      <c r="VU89" s="491"/>
      <c r="VV89" s="491"/>
      <c r="VW89" s="491"/>
      <c r="VX89" s="491"/>
      <c r="VY89" s="491"/>
      <c r="VZ89" s="491"/>
      <c r="WA89" s="491"/>
      <c r="WB89" s="491"/>
      <c r="WC89" s="491"/>
      <c r="WD89" s="491"/>
      <c r="WE89" s="491"/>
      <c r="WF89" s="491"/>
      <c r="WG89" s="491"/>
      <c r="WH89" s="491"/>
      <c r="WI89" s="491"/>
      <c r="WJ89" s="491"/>
      <c r="WK89" s="491"/>
      <c r="WL89" s="491"/>
      <c r="WM89" s="491"/>
      <c r="WN89" s="491"/>
      <c r="WO89" s="491"/>
      <c r="WP89" s="491"/>
      <c r="WQ89" s="491"/>
      <c r="WR89" s="491"/>
      <c r="WS89" s="491"/>
      <c r="WT89" s="491"/>
      <c r="WU89" s="491"/>
      <c r="WV89" s="491"/>
      <c r="WW89" s="491"/>
      <c r="WX89" s="491"/>
      <c r="WY89" s="491"/>
      <c r="WZ89" s="491"/>
      <c r="XA89" s="491"/>
      <c r="XB89" s="491"/>
      <c r="XC89" s="491"/>
      <c r="XD89" s="491"/>
      <c r="XE89" s="491"/>
      <c r="XF89" s="491"/>
      <c r="XG89" s="491"/>
      <c r="XH89" s="491"/>
      <c r="XI89" s="491"/>
      <c r="XJ89" s="491"/>
      <c r="XK89" s="491"/>
      <c r="XL89" s="491"/>
      <c r="XM89" s="491"/>
      <c r="XN89" s="491"/>
      <c r="XO89" s="491"/>
      <c r="XP89" s="491"/>
      <c r="XQ89" s="491"/>
      <c r="XR89" s="491"/>
      <c r="XS89" s="491"/>
      <c r="XT89" s="491"/>
      <c r="XU89" s="491"/>
      <c r="XV89" s="491"/>
      <c r="XW89" s="491"/>
      <c r="XX89" s="491"/>
      <c r="XY89" s="491"/>
      <c r="XZ89" s="491"/>
      <c r="YA89" s="491"/>
      <c r="YB89" s="491"/>
      <c r="YC89" s="491"/>
      <c r="YD89" s="491"/>
      <c r="YE89" s="491"/>
      <c r="YF89" s="491"/>
      <c r="YG89" s="491"/>
      <c r="YH89" s="491"/>
      <c r="YI89" s="491"/>
      <c r="YJ89" s="491"/>
      <c r="YK89" s="491"/>
      <c r="YL89" s="491"/>
      <c r="YM89" s="491"/>
      <c r="YN89" s="491"/>
      <c r="YO89" s="491"/>
      <c r="YP89" s="491"/>
      <c r="YQ89" s="491"/>
      <c r="YR89" s="491"/>
      <c r="YS89" s="491"/>
      <c r="YT89" s="491"/>
      <c r="YU89" s="491"/>
      <c r="YV89" s="491"/>
      <c r="YW89" s="491"/>
      <c r="YX89" s="491"/>
      <c r="YY89" s="491"/>
      <c r="YZ89" s="491"/>
      <c r="ZA89" s="491"/>
      <c r="ZB89" s="491"/>
      <c r="ZC89" s="491"/>
      <c r="ZD89" s="491"/>
      <c r="ZE89" s="491"/>
      <c r="ZF89" s="491"/>
      <c r="ZG89" s="491"/>
      <c r="ZH89" s="491"/>
      <c r="ZI89" s="491"/>
      <c r="ZJ89" s="491"/>
      <c r="ZK89" s="491"/>
      <c r="ZL89" s="491"/>
      <c r="ZM89" s="491"/>
      <c r="ZN89" s="491"/>
      <c r="ZO89" s="491"/>
      <c r="ZP89" s="491"/>
      <c r="ZQ89" s="491"/>
      <c r="ZR89" s="491"/>
      <c r="ZS89" s="491"/>
      <c r="ZT89" s="491"/>
      <c r="ZU89" s="491"/>
      <c r="ZV89" s="491"/>
      <c r="ZW89" s="491"/>
      <c r="ZX89" s="491"/>
      <c r="ZY89" s="491"/>
      <c r="ZZ89" s="491"/>
      <c r="AAA89" s="491"/>
      <c r="AAB89" s="491"/>
      <c r="AAC89" s="491"/>
      <c r="AAD89" s="491"/>
      <c r="AAE89" s="491"/>
      <c r="AAF89" s="491"/>
      <c r="AAG89" s="491"/>
      <c r="AAH89" s="491"/>
      <c r="AAI89" s="491"/>
      <c r="AAJ89" s="491"/>
      <c r="AAK89" s="491"/>
      <c r="AAL89" s="491"/>
      <c r="AAM89" s="491"/>
      <c r="AAN89" s="491"/>
      <c r="AAO89" s="491"/>
      <c r="AAP89" s="491"/>
      <c r="AAQ89" s="491"/>
      <c r="AAR89" s="491"/>
      <c r="AAS89" s="491"/>
      <c r="AAT89" s="491"/>
      <c r="AAU89" s="491"/>
      <c r="AAV89" s="491"/>
      <c r="AAW89" s="491"/>
      <c r="AAX89" s="491"/>
      <c r="AAY89" s="491"/>
      <c r="AAZ89" s="491"/>
      <c r="ABA89" s="491"/>
      <c r="ABB89" s="491"/>
      <c r="ABC89" s="491"/>
      <c r="ABD89" s="491"/>
      <c r="ABE89" s="491"/>
      <c r="ABF89" s="491"/>
      <c r="ABG89" s="491"/>
      <c r="ABH89" s="491"/>
      <c r="ABI89" s="491"/>
      <c r="ABJ89" s="491"/>
      <c r="ABK89" s="491"/>
      <c r="ABL89" s="491"/>
      <c r="ABM89" s="491"/>
      <c r="ABN89" s="491"/>
      <c r="ABO89" s="491"/>
      <c r="ABP89" s="491"/>
      <c r="ABQ89" s="491"/>
      <c r="ABR89" s="491"/>
      <c r="ABS89" s="491"/>
      <c r="ABT89" s="491"/>
      <c r="ABU89" s="491"/>
      <c r="ABV89" s="491"/>
      <c r="ABW89" s="491"/>
      <c r="ABX89" s="491"/>
      <c r="ABY89" s="491"/>
      <c r="ABZ89" s="491"/>
      <c r="ACA89" s="491"/>
      <c r="ACB89" s="491"/>
      <c r="ACC89" s="491"/>
      <c r="ACD89" s="491"/>
      <c r="ACE89" s="491"/>
      <c r="ACF89" s="491"/>
      <c r="ACG89" s="491"/>
      <c r="ACH89" s="491"/>
      <c r="ACI89" s="491"/>
      <c r="ACJ89" s="491"/>
      <c r="ACK89" s="491"/>
      <c r="ACL89" s="491"/>
      <c r="ACM89" s="491"/>
      <c r="ACN89" s="491"/>
      <c r="ACO89" s="491"/>
      <c r="ACP89" s="491"/>
      <c r="ACQ89" s="491"/>
      <c r="ACR89" s="491"/>
      <c r="ACS89" s="491"/>
      <c r="ACT89" s="491"/>
      <c r="ACU89" s="491"/>
      <c r="ACV89" s="491"/>
      <c r="ACW89" s="491"/>
      <c r="ACX89" s="491"/>
      <c r="ACY89" s="491"/>
      <c r="ACZ89" s="491"/>
      <c r="ADA89" s="491"/>
      <c r="ADB89" s="491"/>
      <c r="ADC89" s="491"/>
      <c r="ADD89" s="491"/>
      <c r="ADE89" s="491"/>
      <c r="ADF89" s="491"/>
      <c r="ADG89" s="491"/>
      <c r="ADH89" s="491"/>
      <c r="ADI89" s="491"/>
      <c r="ADJ89" s="491"/>
      <c r="ADK89" s="491"/>
      <c r="ADL89" s="491"/>
      <c r="ADM89" s="491"/>
      <c r="ADN89" s="491"/>
      <c r="ADO89" s="491"/>
      <c r="ADP89" s="491"/>
      <c r="ADQ89" s="491"/>
      <c r="ADR89" s="491"/>
      <c r="ADS89" s="491"/>
      <c r="ADT89" s="491"/>
      <c r="ADU89" s="491"/>
      <c r="ADV89" s="491"/>
      <c r="ADW89" s="491"/>
      <c r="ADX89" s="491"/>
      <c r="ADY89" s="491"/>
      <c r="ADZ89" s="491"/>
      <c r="AEA89" s="491"/>
      <c r="AEB89" s="491"/>
      <c r="AEC89" s="491"/>
      <c r="AED89" s="491"/>
      <c r="AEE89" s="491"/>
      <c r="AEF89" s="491"/>
      <c r="AEG89" s="491"/>
      <c r="AEH89" s="491"/>
      <c r="AEI89" s="491"/>
      <c r="AEJ89" s="491"/>
      <c r="AEK89" s="491"/>
      <c r="AEL89" s="491"/>
      <c r="AEM89" s="491"/>
      <c r="AEN89" s="491"/>
      <c r="AEO89" s="491"/>
      <c r="AEP89" s="491"/>
      <c r="AEQ89" s="491"/>
      <c r="AER89" s="491"/>
      <c r="AES89" s="491"/>
      <c r="AET89" s="491"/>
      <c r="AEU89" s="491"/>
      <c r="AEV89" s="491"/>
      <c r="AEW89" s="491"/>
      <c r="AEX89" s="491"/>
      <c r="AEY89" s="491"/>
      <c r="AEZ89" s="491"/>
      <c r="AFA89" s="491"/>
      <c r="AFB89" s="491"/>
      <c r="AFC89" s="491"/>
      <c r="AFD89" s="491"/>
      <c r="AFE89" s="491"/>
      <c r="AFF89" s="491"/>
      <c r="AFG89" s="491"/>
      <c r="AFH89" s="491"/>
      <c r="AFI89" s="491"/>
      <c r="AFJ89" s="491"/>
      <c r="AFK89" s="491"/>
      <c r="AFL89" s="491"/>
      <c r="AFM89" s="491"/>
      <c r="AFN89" s="491"/>
      <c r="AFO89" s="491"/>
      <c r="AFP89" s="491"/>
      <c r="AFQ89" s="491"/>
      <c r="AFR89" s="491"/>
      <c r="AFS89" s="491"/>
      <c r="AFT89" s="491"/>
      <c r="AFU89" s="491"/>
      <c r="AFV89" s="491"/>
      <c r="AFW89" s="491"/>
      <c r="AFX89" s="491"/>
      <c r="AFY89" s="491"/>
      <c r="AFZ89" s="491"/>
      <c r="AGA89" s="491"/>
      <c r="AGB89" s="491"/>
      <c r="AGC89" s="491"/>
      <c r="AGD89" s="491"/>
      <c r="AGE89" s="491"/>
      <c r="AGF89" s="491"/>
      <c r="AGG89" s="491"/>
      <c r="AGH89" s="491"/>
      <c r="AGI89" s="491"/>
      <c r="AGJ89" s="491"/>
      <c r="AGK89" s="491"/>
      <c r="AGL89" s="491"/>
      <c r="AGM89" s="491"/>
      <c r="AGN89" s="491"/>
      <c r="AGO89" s="491"/>
      <c r="AGP89" s="491"/>
      <c r="AGQ89" s="491"/>
      <c r="AGR89" s="491"/>
      <c r="AGS89" s="491"/>
      <c r="AGT89" s="491"/>
      <c r="AGU89" s="491"/>
      <c r="AGV89" s="491"/>
      <c r="AGW89" s="491"/>
      <c r="AGX89" s="491"/>
      <c r="AGY89" s="491"/>
      <c r="AGZ89" s="491"/>
      <c r="AHA89" s="491"/>
      <c r="AHB89" s="491"/>
      <c r="AHC89" s="491"/>
      <c r="AHD89" s="491"/>
      <c r="AHE89" s="491"/>
      <c r="AHF89" s="491"/>
      <c r="AHG89" s="491"/>
      <c r="AHH89" s="491"/>
      <c r="AHI89" s="491"/>
      <c r="AHJ89" s="491"/>
      <c r="AHK89" s="491"/>
      <c r="AHL89" s="491"/>
      <c r="AHM89" s="491"/>
      <c r="AHN89" s="491"/>
      <c r="AHO89" s="491"/>
      <c r="AHP89" s="491"/>
      <c r="AHQ89" s="491"/>
      <c r="AHR89" s="491"/>
      <c r="AHS89" s="491"/>
      <c r="AHT89" s="491"/>
      <c r="AHU89" s="491"/>
      <c r="AHV89" s="491"/>
      <c r="AHW89" s="491"/>
      <c r="AHX89" s="491"/>
      <c r="AHY89" s="491"/>
      <c r="AHZ89" s="491"/>
      <c r="AIA89" s="491"/>
      <c r="AIB89" s="491"/>
      <c r="AIC89" s="491"/>
      <c r="AID89" s="491"/>
      <c r="AIE89" s="491"/>
      <c r="AIF89" s="491"/>
      <c r="AIG89" s="491"/>
      <c r="AIH89" s="491"/>
      <c r="AII89" s="491"/>
      <c r="AIJ89" s="491"/>
      <c r="AIK89" s="491"/>
      <c r="AIL89" s="491"/>
      <c r="AIM89" s="491"/>
      <c r="AIN89" s="491"/>
      <c r="AIO89" s="491"/>
      <c r="AIP89" s="491"/>
      <c r="AIQ89" s="491"/>
      <c r="AIR89" s="491"/>
      <c r="AIS89" s="491"/>
      <c r="AIT89" s="491"/>
      <c r="AIU89" s="491"/>
      <c r="AIV89" s="491"/>
      <c r="AIW89" s="491"/>
      <c r="AIX89" s="491"/>
      <c r="AIY89" s="491"/>
      <c r="AIZ89" s="491"/>
      <c r="AJA89" s="491"/>
      <c r="AJB89" s="491"/>
      <c r="AJC89" s="491"/>
      <c r="AJD89" s="491"/>
      <c r="AJE89" s="491"/>
      <c r="AJF89" s="491"/>
      <c r="AJG89" s="491"/>
      <c r="AJH89" s="491"/>
      <c r="AJI89" s="491"/>
      <c r="AJJ89" s="491"/>
      <c r="AJK89" s="491"/>
      <c r="AJL89" s="491"/>
      <c r="AJM89" s="491"/>
      <c r="AJN89" s="491"/>
      <c r="AJO89" s="491"/>
      <c r="AJP89" s="491"/>
      <c r="AJQ89" s="491"/>
      <c r="AJR89" s="491"/>
      <c r="AJS89" s="491"/>
      <c r="AJT89" s="491"/>
      <c r="AJU89" s="491"/>
      <c r="AJV89" s="491"/>
      <c r="AJW89" s="491"/>
      <c r="AJX89" s="491"/>
      <c r="AJY89" s="491"/>
      <c r="AJZ89" s="491"/>
      <c r="AKA89" s="491"/>
      <c r="AKB89" s="491"/>
      <c r="AKC89" s="491"/>
      <c r="AKD89" s="491"/>
      <c r="AKE89" s="491"/>
      <c r="AKF89" s="491"/>
      <c r="AKG89" s="491"/>
      <c r="AKH89" s="491"/>
      <c r="AKI89" s="491"/>
      <c r="AKJ89" s="491"/>
      <c r="AKK89" s="491"/>
      <c r="AKL89" s="491"/>
      <c r="AKM89" s="491"/>
      <c r="AKN89" s="491"/>
      <c r="AKO89" s="491"/>
      <c r="AKP89" s="491"/>
      <c r="AKQ89" s="491"/>
      <c r="AKR89" s="491"/>
      <c r="AKS89" s="491"/>
      <c r="AKT89" s="491"/>
      <c r="AKU89" s="491"/>
      <c r="AKV89" s="491"/>
      <c r="AKW89" s="491"/>
      <c r="AKX89" s="491"/>
      <c r="AKY89" s="491"/>
      <c r="AKZ89" s="491"/>
      <c r="ALA89" s="491"/>
      <c r="ALB89" s="491"/>
      <c r="ALC89" s="491"/>
      <c r="ALD89" s="491"/>
      <c r="ALE89" s="491"/>
      <c r="ALF89" s="491"/>
      <c r="ALG89" s="491"/>
      <c r="ALH89" s="491"/>
      <c r="ALI89" s="491"/>
      <c r="ALJ89" s="491"/>
      <c r="ALK89" s="491"/>
      <c r="ALL89" s="491"/>
      <c r="ALM89" s="491"/>
      <c r="ALN89" s="491"/>
      <c r="ALO89" s="491"/>
      <c r="ALP89" s="491"/>
      <c r="ALQ89" s="491"/>
      <c r="ALR89" s="491"/>
      <c r="ALS89" s="491"/>
      <c r="ALT89" s="491"/>
      <c r="ALU89" s="491"/>
      <c r="ALV89" s="491"/>
      <c r="ALW89" s="491"/>
      <c r="ALX89" s="491"/>
      <c r="ALY89" s="491"/>
      <c r="ALZ89" s="491"/>
      <c r="AMA89" s="491"/>
      <c r="AMB89" s="491"/>
      <c r="AMC89" s="491"/>
      <c r="AMD89" s="491"/>
      <c r="AME89" s="491"/>
      <c r="AMF89" s="491"/>
      <c r="AMG89" s="491"/>
      <c r="AMH89" s="491"/>
      <c r="AMI89" s="491"/>
      <c r="AMJ89" s="491"/>
      <c r="AMK89" s="491"/>
      <c r="AML89" s="491"/>
      <c r="AMM89" s="491"/>
      <c r="AMN89" s="491"/>
      <c r="AMO89" s="491"/>
      <c r="AMP89" s="491"/>
      <c r="AMQ89" s="491"/>
      <c r="AMR89" s="491"/>
      <c r="AMS89" s="491"/>
      <c r="AMT89" s="491"/>
      <c r="AMU89" s="491"/>
      <c r="AMV89" s="491"/>
      <c r="AMW89" s="491"/>
      <c r="AMX89" s="491"/>
      <c r="AMY89" s="491"/>
      <c r="AMZ89" s="491"/>
      <c r="ANA89" s="491"/>
      <c r="ANB89" s="491"/>
      <c r="ANC89" s="491"/>
      <c r="AND89" s="491"/>
      <c r="ANE89" s="491"/>
      <c r="ANF89" s="491"/>
      <c r="ANG89" s="491"/>
      <c r="ANH89" s="491"/>
      <c r="ANI89" s="491"/>
      <c r="ANJ89" s="491"/>
      <c r="ANK89" s="491"/>
      <c r="ANL89" s="491"/>
      <c r="ANM89" s="491"/>
      <c r="ANN89" s="491"/>
      <c r="ANO89" s="491"/>
      <c r="ANP89" s="491"/>
      <c r="ANQ89" s="491"/>
      <c r="ANR89" s="491"/>
      <c r="ANS89" s="491"/>
      <c r="ANT89" s="491"/>
      <c r="ANU89" s="491"/>
      <c r="ANV89" s="491"/>
      <c r="ANW89" s="491"/>
      <c r="ANX89" s="491"/>
      <c r="ANY89" s="491"/>
      <c r="ANZ89" s="491"/>
      <c r="AOA89" s="491"/>
      <c r="AOB89" s="491"/>
      <c r="AOC89" s="491"/>
      <c r="AOD89" s="491"/>
      <c r="AOE89" s="491"/>
      <c r="AOF89" s="491"/>
      <c r="AOG89" s="491"/>
      <c r="AOH89" s="491"/>
      <c r="AOI89" s="491"/>
      <c r="AOJ89" s="491"/>
      <c r="AOK89" s="491"/>
      <c r="AOL89" s="491"/>
      <c r="AOM89" s="491"/>
      <c r="AON89" s="491"/>
      <c r="AOO89" s="491"/>
      <c r="AOP89" s="491"/>
      <c r="AOQ89" s="491"/>
      <c r="AOR89" s="491"/>
      <c r="AOS89" s="491"/>
      <c r="AOT89" s="491"/>
      <c r="AOU89" s="491"/>
      <c r="AOV89" s="491"/>
      <c r="AOW89" s="491"/>
      <c r="AOX89" s="491"/>
      <c r="AOY89" s="491"/>
      <c r="AOZ89" s="491"/>
      <c r="APA89" s="491"/>
      <c r="APB89" s="491"/>
      <c r="APC89" s="491"/>
      <c r="APD89" s="491"/>
      <c r="APE89" s="491"/>
      <c r="APF89" s="491"/>
      <c r="APG89" s="491"/>
      <c r="APH89" s="491"/>
      <c r="API89" s="491"/>
      <c r="APJ89" s="491"/>
      <c r="APK89" s="491"/>
      <c r="APL89" s="491"/>
      <c r="APM89" s="491"/>
      <c r="APN89" s="491"/>
      <c r="APO89" s="491"/>
      <c r="APP89" s="491"/>
      <c r="APQ89" s="491"/>
      <c r="APR89" s="491"/>
      <c r="APS89" s="491"/>
      <c r="APT89" s="491"/>
      <c r="APU89" s="491"/>
      <c r="APV89" s="491"/>
      <c r="APW89" s="491"/>
      <c r="APX89" s="491"/>
      <c r="APY89" s="491"/>
      <c r="APZ89" s="491"/>
      <c r="AQA89" s="491"/>
      <c r="AQB89" s="491"/>
      <c r="AQC89" s="491"/>
      <c r="AQD89" s="491"/>
      <c r="AQE89" s="491"/>
      <c r="AQF89" s="491"/>
      <c r="AQG89" s="491"/>
      <c r="AQH89" s="491"/>
      <c r="AQI89" s="491"/>
      <c r="AQJ89" s="491"/>
      <c r="AQK89" s="491"/>
      <c r="AQL89" s="491"/>
      <c r="AQM89" s="491"/>
      <c r="AQN89" s="491"/>
      <c r="AQO89" s="491"/>
      <c r="AQP89" s="491"/>
      <c r="AQQ89" s="491"/>
      <c r="AQR89" s="491"/>
      <c r="AQS89" s="491"/>
      <c r="AQT89" s="491"/>
      <c r="AQU89" s="491"/>
      <c r="AQV89" s="491"/>
      <c r="AQW89" s="491"/>
      <c r="AQX89" s="491"/>
      <c r="AQY89" s="491"/>
      <c r="AQZ89" s="491"/>
      <c r="ARA89" s="491"/>
      <c r="ARB89" s="491"/>
      <c r="ARC89" s="491"/>
      <c r="ARD89" s="491"/>
      <c r="ARE89" s="491"/>
      <c r="ARF89" s="491"/>
      <c r="ARG89" s="491"/>
      <c r="ARH89" s="491"/>
      <c r="ARI89" s="491"/>
      <c r="ARJ89" s="491"/>
      <c r="ARK89" s="491"/>
      <c r="ARL89" s="491"/>
      <c r="ARM89" s="491"/>
      <c r="ARN89" s="491"/>
      <c r="ARO89" s="491"/>
      <c r="ARP89" s="491"/>
      <c r="ARQ89" s="491"/>
      <c r="ARR89" s="491"/>
      <c r="ARS89" s="491"/>
      <c r="ART89" s="491"/>
      <c r="ARU89" s="491"/>
      <c r="ARV89" s="491"/>
      <c r="ARW89" s="491"/>
      <c r="ARX89" s="491"/>
      <c r="ARY89" s="491"/>
      <c r="ARZ89" s="491"/>
      <c r="ASA89" s="491"/>
      <c r="ASB89" s="491"/>
      <c r="ASC89" s="491"/>
      <c r="ASD89" s="491"/>
      <c r="ASE89" s="491"/>
      <c r="ASF89" s="491"/>
      <c r="ASG89" s="491"/>
      <c r="ASH89" s="491"/>
      <c r="ASI89" s="491"/>
      <c r="ASJ89" s="491"/>
      <c r="ASK89" s="491"/>
      <c r="ASL89" s="491"/>
      <c r="ASM89" s="491"/>
      <c r="ASN89" s="491"/>
      <c r="ASO89" s="491"/>
      <c r="ASP89" s="491"/>
      <c r="ASQ89" s="491"/>
      <c r="ASR89" s="491"/>
      <c r="ASS89" s="491"/>
      <c r="AST89" s="491"/>
      <c r="ASU89" s="491"/>
      <c r="ASV89" s="491"/>
      <c r="ASW89" s="491"/>
      <c r="ASX89" s="491"/>
      <c r="ASY89" s="491"/>
      <c r="ASZ89" s="491"/>
      <c r="ATA89" s="491"/>
      <c r="ATB89" s="491"/>
      <c r="ATC89" s="491"/>
      <c r="ATD89" s="491"/>
      <c r="ATE89" s="491"/>
      <c r="ATF89" s="491"/>
      <c r="ATG89" s="491"/>
      <c r="ATH89" s="491"/>
      <c r="ATI89" s="491"/>
      <c r="ATJ89" s="491"/>
      <c r="ATK89" s="491"/>
      <c r="ATL89" s="491"/>
      <c r="ATM89" s="491"/>
      <c r="ATN89" s="491"/>
      <c r="ATO89" s="491"/>
      <c r="ATP89" s="491"/>
      <c r="ATQ89" s="491"/>
      <c r="ATR89" s="491"/>
      <c r="ATS89" s="491"/>
      <c r="ATT89" s="491"/>
      <c r="ATU89" s="491"/>
      <c r="ATV89" s="491"/>
      <c r="ATW89" s="491"/>
      <c r="ATX89" s="491"/>
      <c r="ATY89" s="491"/>
      <c r="ATZ89" s="491"/>
      <c r="AUA89" s="491"/>
      <c r="AUB89" s="491"/>
      <c r="AUC89" s="491"/>
      <c r="AUD89" s="491"/>
      <c r="AUE89" s="491"/>
      <c r="AUF89" s="491"/>
      <c r="AUG89" s="491"/>
      <c r="AUH89" s="491"/>
      <c r="AUI89" s="491"/>
      <c r="AUJ89" s="491"/>
      <c r="AUK89" s="491"/>
      <c r="AUL89" s="491"/>
      <c r="AUM89" s="491"/>
      <c r="AUN89" s="491"/>
      <c r="AUO89" s="491"/>
      <c r="AUP89" s="491"/>
      <c r="AUQ89" s="491"/>
      <c r="AUR89" s="491"/>
      <c r="AUS89" s="491"/>
      <c r="AUT89" s="491"/>
      <c r="AUU89" s="491"/>
      <c r="AUV89" s="491"/>
      <c r="AUW89" s="491"/>
      <c r="AUX89" s="491"/>
      <c r="AUY89" s="491"/>
      <c r="AUZ89" s="491"/>
      <c r="AVA89" s="491"/>
      <c r="AVB89" s="491"/>
      <c r="AVC89" s="491"/>
      <c r="AVD89" s="491"/>
      <c r="AVE89" s="491"/>
      <c r="AVF89" s="491"/>
      <c r="AVG89" s="491"/>
      <c r="AVH89" s="491"/>
      <c r="AVI89" s="491"/>
      <c r="AVJ89" s="491"/>
      <c r="AVK89" s="491"/>
      <c r="AVL89" s="491"/>
      <c r="AVM89" s="491"/>
      <c r="AVN89" s="491"/>
      <c r="AVO89" s="491"/>
      <c r="AVP89" s="491"/>
      <c r="AVQ89" s="491"/>
      <c r="AVR89" s="491"/>
      <c r="AVS89" s="491"/>
      <c r="AVT89" s="491"/>
      <c r="AVU89" s="491"/>
      <c r="AVV89" s="491"/>
      <c r="AVW89" s="491"/>
      <c r="AVX89" s="491"/>
      <c r="AVY89" s="491"/>
      <c r="AVZ89" s="491"/>
      <c r="AWA89" s="491"/>
      <c r="AWB89" s="491"/>
      <c r="AWC89" s="491"/>
      <c r="AWD89" s="491"/>
      <c r="AWE89" s="491"/>
      <c r="AWF89" s="491"/>
      <c r="AWG89" s="491"/>
      <c r="AWH89" s="491"/>
      <c r="AWI89" s="491"/>
      <c r="AWJ89" s="491"/>
      <c r="AWK89" s="491"/>
      <c r="AWL89" s="491"/>
      <c r="AWM89" s="491"/>
      <c r="AWN89" s="491"/>
      <c r="AWO89" s="491"/>
      <c r="AWP89" s="491"/>
      <c r="AWQ89" s="491"/>
      <c r="AWR89" s="491"/>
      <c r="AWS89" s="491"/>
      <c r="AWT89" s="491"/>
      <c r="AWU89" s="491"/>
      <c r="AWV89" s="491"/>
      <c r="AWW89" s="491"/>
      <c r="AWX89" s="491"/>
      <c r="AWY89" s="491"/>
      <c r="AWZ89" s="491"/>
      <c r="AXA89" s="491"/>
      <c r="AXB89" s="491"/>
      <c r="AXC89" s="491"/>
      <c r="AXD89" s="491"/>
      <c r="AXE89" s="491"/>
      <c r="AXF89" s="491"/>
      <c r="AXG89" s="491"/>
      <c r="AXH89" s="491"/>
      <c r="AXI89" s="491"/>
      <c r="AXJ89" s="491"/>
      <c r="AXK89" s="491"/>
      <c r="AXL89" s="491"/>
      <c r="AXM89" s="491"/>
      <c r="AXN89" s="491"/>
      <c r="AXO89" s="491"/>
      <c r="AXP89" s="491"/>
      <c r="AXQ89" s="491"/>
      <c r="AXR89" s="491"/>
      <c r="AXS89" s="491"/>
      <c r="AXT89" s="491"/>
      <c r="AXU89" s="491"/>
      <c r="AXV89" s="491"/>
      <c r="AXW89" s="491"/>
      <c r="AXX89" s="491"/>
      <c r="AXY89" s="491"/>
      <c r="AXZ89" s="491"/>
      <c r="AYA89" s="491"/>
      <c r="AYB89" s="491"/>
      <c r="AYC89" s="491"/>
      <c r="AYD89" s="491"/>
      <c r="AYE89" s="491"/>
      <c r="AYF89" s="491"/>
      <c r="AYG89" s="491"/>
      <c r="AYH89" s="491"/>
      <c r="AYI89" s="491"/>
      <c r="AYJ89" s="491"/>
      <c r="AYK89" s="491"/>
      <c r="AYL89" s="491"/>
      <c r="AYM89" s="491"/>
      <c r="AYN89" s="491"/>
      <c r="AYO89" s="491"/>
      <c r="AYP89" s="491"/>
      <c r="AYQ89" s="491"/>
      <c r="AYR89" s="491"/>
      <c r="AYS89" s="491"/>
      <c r="AYT89" s="491"/>
      <c r="AYU89" s="491"/>
      <c r="AYV89" s="491"/>
      <c r="AYW89" s="491"/>
      <c r="AYX89" s="491"/>
      <c r="AYY89" s="491"/>
      <c r="AYZ89" s="491"/>
      <c r="AZA89" s="491"/>
      <c r="AZB89" s="491"/>
      <c r="AZC89" s="491"/>
      <c r="AZD89" s="491"/>
      <c r="AZE89" s="491"/>
      <c r="AZF89" s="491"/>
      <c r="AZG89" s="491"/>
      <c r="AZH89" s="491"/>
      <c r="AZI89" s="491"/>
      <c r="AZJ89" s="491"/>
      <c r="AZK89" s="491"/>
      <c r="AZL89" s="491"/>
      <c r="AZM89" s="491"/>
      <c r="AZN89" s="491"/>
      <c r="AZO89" s="491"/>
      <c r="AZP89" s="491"/>
      <c r="AZQ89" s="491"/>
      <c r="AZR89" s="491"/>
      <c r="AZS89" s="491"/>
      <c r="AZT89" s="491"/>
      <c r="AZU89" s="491"/>
      <c r="AZV89" s="491"/>
      <c r="AZW89" s="491"/>
      <c r="AZX89" s="491"/>
      <c r="AZY89" s="491"/>
      <c r="AZZ89" s="491"/>
      <c r="BAA89" s="491"/>
      <c r="BAB89" s="491"/>
      <c r="BAC89" s="491"/>
      <c r="BAD89" s="491"/>
      <c r="BAE89" s="491"/>
      <c r="BAF89" s="491"/>
      <c r="BAG89" s="491"/>
      <c r="BAH89" s="491"/>
      <c r="BAI89" s="491"/>
      <c r="BAJ89" s="491"/>
      <c r="BAK89" s="491"/>
      <c r="BAL89" s="491"/>
      <c r="BAM89" s="491"/>
      <c r="BAN89" s="491"/>
      <c r="BAO89" s="491"/>
      <c r="BAP89" s="491"/>
      <c r="BAQ89" s="491"/>
      <c r="BAR89" s="491"/>
      <c r="BAS89" s="491"/>
      <c r="BAT89" s="491"/>
      <c r="BAU89" s="491"/>
      <c r="BAV89" s="491"/>
      <c r="BAW89" s="491"/>
      <c r="BAX89" s="491"/>
      <c r="BAY89" s="491"/>
      <c r="BAZ89" s="491"/>
      <c r="BBA89" s="491"/>
      <c r="BBB89" s="491"/>
      <c r="BBC89" s="491"/>
      <c r="BBD89" s="491"/>
      <c r="BBE89" s="491"/>
      <c r="BBF89" s="491"/>
      <c r="BBG89" s="491"/>
      <c r="BBH89" s="491"/>
      <c r="BBI89" s="491"/>
      <c r="BBJ89" s="491"/>
      <c r="BBK89" s="491"/>
      <c r="BBL89" s="491"/>
      <c r="BBM89" s="491"/>
      <c r="BBN89" s="491"/>
      <c r="BBO89" s="491"/>
      <c r="BBP89" s="491"/>
      <c r="BBQ89" s="491"/>
      <c r="BBR89" s="491"/>
      <c r="BBS89" s="491"/>
      <c r="BBT89" s="491"/>
      <c r="BBU89" s="491"/>
      <c r="BBV89" s="491"/>
      <c r="BBW89" s="491"/>
      <c r="BBX89" s="491"/>
      <c r="BBY89" s="491"/>
      <c r="BBZ89" s="491"/>
      <c r="BCA89" s="491"/>
      <c r="BCB89" s="491"/>
      <c r="BCC89" s="491"/>
      <c r="BCD89" s="491"/>
      <c r="BCE89" s="491"/>
      <c r="BCF89" s="491"/>
      <c r="BCG89" s="491"/>
      <c r="BCH89" s="491"/>
      <c r="BCI89" s="491"/>
      <c r="BCJ89" s="491"/>
      <c r="BCK89" s="491"/>
      <c r="BCL89" s="491"/>
      <c r="BCM89" s="491"/>
      <c r="BCN89" s="491"/>
      <c r="BCO89" s="491"/>
      <c r="BCP89" s="491"/>
      <c r="BCQ89" s="491"/>
      <c r="BCR89" s="491"/>
      <c r="BCS89" s="491"/>
      <c r="BCT89" s="491"/>
      <c r="BCU89" s="491"/>
      <c r="BCV89" s="491"/>
      <c r="BCW89" s="491"/>
      <c r="BCX89" s="491"/>
      <c r="BCY89" s="491"/>
      <c r="BCZ89" s="491"/>
      <c r="BDA89" s="491"/>
      <c r="BDB89" s="491"/>
      <c r="BDC89" s="491"/>
      <c r="BDD89" s="491"/>
      <c r="BDE89" s="491"/>
      <c r="BDF89" s="491"/>
      <c r="BDG89" s="491"/>
      <c r="BDH89" s="491"/>
      <c r="BDI89" s="491"/>
      <c r="BDJ89" s="491"/>
      <c r="BDK89" s="491"/>
      <c r="BDL89" s="491"/>
      <c r="BDM89" s="491"/>
      <c r="BDN89" s="491"/>
      <c r="BDO89" s="491"/>
      <c r="BDP89" s="491"/>
      <c r="BDQ89" s="491"/>
      <c r="BDR89" s="491"/>
      <c r="BDS89" s="491"/>
      <c r="BDT89" s="491"/>
      <c r="BDU89" s="491"/>
      <c r="BDV89" s="491"/>
      <c r="BDW89" s="491"/>
      <c r="BDX89" s="491"/>
      <c r="BDY89" s="491"/>
      <c r="BDZ89" s="491"/>
      <c r="BEA89" s="491"/>
      <c r="BEB89" s="491"/>
      <c r="BEC89" s="491"/>
      <c r="BED89" s="491"/>
      <c r="BEE89" s="491"/>
      <c r="BEF89" s="491"/>
      <c r="BEG89" s="491"/>
      <c r="BEH89" s="491"/>
      <c r="BEI89" s="491"/>
      <c r="BEJ89" s="491"/>
      <c r="BEK89" s="491"/>
      <c r="BEL89" s="491"/>
      <c r="BEM89" s="491"/>
      <c r="BEN89" s="491"/>
      <c r="BEO89" s="491"/>
      <c r="BEP89" s="491"/>
      <c r="BEQ89" s="491"/>
      <c r="BER89" s="491"/>
      <c r="BES89" s="491"/>
      <c r="BET89" s="491"/>
      <c r="BEU89" s="491"/>
      <c r="BEV89" s="491"/>
      <c r="BEW89" s="491"/>
      <c r="BEX89" s="491"/>
      <c r="BEY89" s="491"/>
      <c r="BEZ89" s="491"/>
      <c r="BFA89" s="491"/>
      <c r="BFB89" s="491"/>
      <c r="BFC89" s="491"/>
      <c r="BFD89" s="491"/>
      <c r="BFE89" s="491"/>
      <c r="BFF89" s="491"/>
      <c r="BFG89" s="491"/>
      <c r="BFH89" s="491"/>
      <c r="BFI89" s="491"/>
      <c r="BFJ89" s="491"/>
      <c r="BFK89" s="491"/>
      <c r="BFL89" s="491"/>
      <c r="BFM89" s="491"/>
      <c r="BFN89" s="491"/>
      <c r="BFO89" s="491"/>
      <c r="BFP89" s="491"/>
      <c r="BFQ89" s="491"/>
      <c r="BFR89" s="491"/>
      <c r="BFS89" s="491"/>
      <c r="BFT89" s="491"/>
      <c r="BFU89" s="491"/>
      <c r="BFV89" s="491"/>
      <c r="BFW89" s="491"/>
      <c r="BFX89" s="491"/>
      <c r="BFY89" s="491"/>
      <c r="BFZ89" s="491"/>
      <c r="BGA89" s="491"/>
      <c r="BGB89" s="491"/>
      <c r="BGC89" s="491"/>
      <c r="BGD89" s="491"/>
      <c r="BGE89" s="491"/>
      <c r="BGF89" s="491"/>
      <c r="BGG89" s="491"/>
      <c r="BGH89" s="491"/>
      <c r="BGI89" s="491"/>
      <c r="BGJ89" s="491"/>
      <c r="BGK89" s="491"/>
      <c r="BGL89" s="491"/>
      <c r="BGM89" s="491"/>
      <c r="BGN89" s="491"/>
      <c r="BGO89" s="491"/>
      <c r="BGP89" s="491"/>
      <c r="BGQ89" s="491"/>
      <c r="BGR89" s="491"/>
      <c r="BGS89" s="491"/>
      <c r="BGT89" s="491"/>
      <c r="BGU89" s="491"/>
      <c r="BGV89" s="491"/>
      <c r="BGW89" s="491"/>
      <c r="BGX89" s="491"/>
      <c r="BGY89" s="491"/>
      <c r="BGZ89" s="491"/>
      <c r="BHA89" s="491"/>
      <c r="BHB89" s="491"/>
      <c r="BHC89" s="491"/>
      <c r="BHD89" s="491"/>
      <c r="BHE89" s="491"/>
      <c r="BHF89" s="491"/>
      <c r="BHG89" s="491"/>
      <c r="BHH89" s="491"/>
      <c r="BHI89" s="491"/>
      <c r="BHJ89" s="491"/>
      <c r="BHK89" s="491"/>
      <c r="BHL89" s="491"/>
      <c r="BHM89" s="491"/>
      <c r="BHN89" s="491"/>
      <c r="BHO89" s="491"/>
      <c r="BHP89" s="491"/>
      <c r="BHQ89" s="491"/>
      <c r="BHR89" s="491"/>
      <c r="BHS89" s="491"/>
      <c r="BHT89" s="491"/>
      <c r="BHU89" s="491"/>
      <c r="BHV89" s="491"/>
      <c r="BHW89" s="491"/>
      <c r="BHX89" s="491"/>
      <c r="BHY89" s="491"/>
      <c r="BHZ89" s="491"/>
      <c r="BIA89" s="491"/>
      <c r="BIB89" s="491"/>
      <c r="BIC89" s="491"/>
      <c r="BID89" s="491"/>
      <c r="BIE89" s="491"/>
      <c r="BIF89" s="491"/>
      <c r="BIG89" s="491"/>
      <c r="BIH89" s="491"/>
      <c r="BII89" s="491"/>
      <c r="BIJ89" s="491"/>
      <c r="BIK89" s="491"/>
      <c r="BIL89" s="491"/>
      <c r="BIM89" s="491"/>
      <c r="BIN89" s="491"/>
      <c r="BIO89" s="491"/>
      <c r="BIP89" s="491"/>
      <c r="BIQ89" s="491"/>
      <c r="BIR89" s="491"/>
      <c r="BIS89" s="491"/>
      <c r="BIT89" s="491"/>
      <c r="BIU89" s="491"/>
      <c r="BIV89" s="491"/>
      <c r="BIW89" s="491"/>
      <c r="BIX89" s="491"/>
      <c r="BIY89" s="491"/>
      <c r="BIZ89" s="491"/>
      <c r="BJA89" s="491"/>
      <c r="BJB89" s="491"/>
      <c r="BJC89" s="491"/>
      <c r="BJD89" s="491"/>
      <c r="BJE89" s="491"/>
      <c r="BJF89" s="491"/>
      <c r="BJG89" s="491"/>
      <c r="BJH89" s="491"/>
      <c r="BJI89" s="491"/>
      <c r="BJJ89" s="491"/>
      <c r="BJK89" s="491"/>
      <c r="BJL89" s="491"/>
      <c r="BJM89" s="491"/>
      <c r="BJN89" s="491"/>
      <c r="BJO89" s="491"/>
      <c r="BJP89" s="491"/>
      <c r="BJQ89" s="491"/>
      <c r="BJR89" s="491"/>
      <c r="BJS89" s="491"/>
      <c r="BJT89" s="491"/>
      <c r="BJU89" s="491"/>
      <c r="BJV89" s="491"/>
      <c r="BJW89" s="491"/>
      <c r="BJX89" s="491"/>
      <c r="BJY89" s="491"/>
      <c r="BJZ89" s="491"/>
      <c r="BKA89" s="491"/>
      <c r="BKB89" s="491"/>
      <c r="BKC89" s="491"/>
      <c r="BKD89" s="491"/>
      <c r="BKE89" s="491"/>
      <c r="BKF89" s="491"/>
      <c r="BKG89" s="491"/>
      <c r="BKH89" s="491"/>
      <c r="BKI89" s="491"/>
      <c r="BKJ89" s="491"/>
      <c r="BKK89" s="491"/>
      <c r="BKL89" s="491"/>
      <c r="BKM89" s="491"/>
      <c r="BKN89" s="491"/>
      <c r="BKO89" s="491"/>
      <c r="BKP89" s="491"/>
      <c r="BKQ89" s="491"/>
      <c r="BKR89" s="491"/>
      <c r="BKS89" s="491"/>
      <c r="BKT89" s="491"/>
      <c r="BKU89" s="491"/>
      <c r="BKV89" s="491"/>
      <c r="BKW89" s="491"/>
      <c r="BKX89" s="491"/>
      <c r="BKY89" s="491"/>
      <c r="BKZ89" s="491"/>
      <c r="BLA89" s="491"/>
      <c r="BLB89" s="491"/>
      <c r="BLC89" s="491"/>
      <c r="BLD89" s="491"/>
      <c r="BLE89" s="491"/>
      <c r="BLF89" s="491"/>
      <c r="BLG89" s="491"/>
      <c r="BLH89" s="491"/>
      <c r="BLI89" s="491"/>
      <c r="BLJ89" s="491"/>
      <c r="BLK89" s="491"/>
      <c r="BLL89" s="491"/>
      <c r="BLM89" s="491"/>
      <c r="BLN89" s="491"/>
      <c r="BLO89" s="491"/>
      <c r="BLP89" s="491"/>
      <c r="BLQ89" s="491"/>
      <c r="BLR89" s="491"/>
      <c r="BLS89" s="491"/>
      <c r="BLT89" s="491"/>
      <c r="BLU89" s="491"/>
      <c r="BLV89" s="491"/>
      <c r="BLW89" s="491"/>
      <c r="BLX89" s="491"/>
      <c r="BLY89" s="491"/>
      <c r="BLZ89" s="491"/>
      <c r="BMA89" s="491"/>
      <c r="BMB89" s="491"/>
      <c r="BMC89" s="491"/>
      <c r="BMD89" s="491"/>
      <c r="BME89" s="491"/>
      <c r="BMF89" s="491"/>
      <c r="BMG89" s="491"/>
      <c r="BMH89" s="491"/>
      <c r="BMI89" s="491"/>
      <c r="BMJ89" s="491"/>
      <c r="BMK89" s="491"/>
      <c r="BML89" s="491"/>
      <c r="BMM89" s="491"/>
      <c r="BMN89" s="491"/>
      <c r="BMO89" s="491"/>
      <c r="BMP89" s="491"/>
      <c r="BMQ89" s="491"/>
      <c r="BMR89" s="491"/>
      <c r="BMS89" s="491"/>
      <c r="BMT89" s="491"/>
      <c r="BMU89" s="491"/>
      <c r="BMV89" s="491"/>
      <c r="BMW89" s="491"/>
      <c r="BMX89" s="491"/>
      <c r="BMY89" s="491"/>
      <c r="BMZ89" s="491"/>
      <c r="BNA89" s="491"/>
      <c r="BNB89" s="491"/>
      <c r="BNC89" s="491"/>
      <c r="BND89" s="491"/>
      <c r="BNE89" s="491"/>
      <c r="BNF89" s="491"/>
      <c r="BNG89" s="491"/>
      <c r="BNH89" s="491"/>
      <c r="BNI89" s="491"/>
      <c r="BNJ89" s="491"/>
      <c r="BNK89" s="491"/>
      <c r="BNL89" s="491"/>
      <c r="BNM89" s="491"/>
      <c r="BNN89" s="491"/>
      <c r="BNO89" s="491"/>
      <c r="BNP89" s="491"/>
      <c r="BNQ89" s="491"/>
      <c r="BNR89" s="491"/>
      <c r="BNS89" s="491"/>
      <c r="BNT89" s="491"/>
      <c r="BNU89" s="491"/>
      <c r="BNV89" s="491"/>
      <c r="BNW89" s="491"/>
      <c r="BNX89" s="491"/>
      <c r="BNY89" s="491"/>
      <c r="BNZ89" s="491"/>
      <c r="BOA89" s="491"/>
      <c r="BOB89" s="491"/>
      <c r="BOC89" s="491"/>
      <c r="BOD89" s="491"/>
      <c r="BOE89" s="491"/>
      <c r="BOF89" s="491"/>
      <c r="BOG89" s="491"/>
      <c r="BOH89" s="491"/>
      <c r="BOI89" s="491"/>
      <c r="BOJ89" s="491"/>
      <c r="BOK89" s="491"/>
      <c r="BOL89" s="491"/>
      <c r="BOM89" s="491"/>
      <c r="BON89" s="491"/>
      <c r="BOO89" s="491"/>
      <c r="BOP89" s="491"/>
      <c r="BOQ89" s="491"/>
      <c r="BOR89" s="491"/>
      <c r="BOS89" s="491"/>
      <c r="BOT89" s="491"/>
      <c r="BOU89" s="491"/>
      <c r="BOV89" s="491"/>
      <c r="BOW89" s="491"/>
      <c r="BOX89" s="491"/>
      <c r="BOY89" s="491"/>
      <c r="BOZ89" s="491"/>
      <c r="BPA89" s="491"/>
      <c r="BPB89" s="491"/>
      <c r="BPC89" s="491"/>
      <c r="BPD89" s="491"/>
      <c r="BPE89" s="491"/>
      <c r="BPF89" s="491"/>
      <c r="BPG89" s="491"/>
      <c r="BPH89" s="491"/>
      <c r="BPI89" s="491"/>
      <c r="BPJ89" s="491"/>
      <c r="BPK89" s="491"/>
      <c r="BPL89" s="491"/>
      <c r="BPM89" s="491"/>
      <c r="BPN89" s="491"/>
      <c r="BPO89" s="491"/>
      <c r="BPP89" s="491"/>
      <c r="BPQ89" s="491"/>
      <c r="BPR89" s="491"/>
      <c r="BPS89" s="491"/>
      <c r="BPT89" s="491"/>
      <c r="BPU89" s="491"/>
      <c r="BPV89" s="491"/>
      <c r="BPW89" s="491"/>
      <c r="BPX89" s="491"/>
      <c r="BPY89" s="491"/>
      <c r="BPZ89" s="491"/>
      <c r="BQA89" s="491"/>
      <c r="BQB89" s="491"/>
      <c r="BQC89" s="491"/>
      <c r="BQD89" s="491"/>
      <c r="BQE89" s="491"/>
      <c r="BQF89" s="491"/>
      <c r="BQG89" s="491"/>
      <c r="BQH89" s="491"/>
      <c r="BQI89" s="491"/>
      <c r="BQJ89" s="491"/>
      <c r="BQK89" s="491"/>
      <c r="BQL89" s="491"/>
      <c r="BQM89" s="491"/>
      <c r="BQN89" s="491"/>
      <c r="BQO89" s="491"/>
      <c r="BQP89" s="491"/>
      <c r="BQQ89" s="491"/>
      <c r="BQR89" s="491"/>
      <c r="BQS89" s="491"/>
      <c r="BQT89" s="491"/>
      <c r="BQU89" s="491"/>
      <c r="BQV89" s="491"/>
      <c r="BQW89" s="491"/>
      <c r="BQX89" s="491"/>
      <c r="BQY89" s="491"/>
      <c r="BQZ89" s="491"/>
      <c r="BRA89" s="491"/>
      <c r="BRB89" s="491"/>
      <c r="BRC89" s="491"/>
      <c r="BRD89" s="491"/>
      <c r="BRE89" s="491"/>
      <c r="BRF89" s="491"/>
      <c r="BRG89" s="491"/>
      <c r="BRH89" s="491"/>
      <c r="BRI89" s="491"/>
      <c r="BRJ89" s="491"/>
      <c r="BRK89" s="491"/>
      <c r="BRL89" s="491"/>
      <c r="BRM89" s="491"/>
      <c r="BRN89" s="491"/>
      <c r="BRO89" s="491"/>
      <c r="BRP89" s="491"/>
      <c r="BRQ89" s="491"/>
      <c r="BRR89" s="491"/>
      <c r="BRS89" s="491"/>
      <c r="BRT89" s="491"/>
      <c r="BRU89" s="491"/>
      <c r="BRV89" s="491"/>
      <c r="BRW89" s="491"/>
      <c r="BRX89" s="491"/>
      <c r="BRY89" s="491"/>
      <c r="BRZ89" s="491"/>
      <c r="BSA89" s="491"/>
      <c r="BSB89" s="491"/>
      <c r="BSC89" s="491"/>
      <c r="BSD89" s="491"/>
      <c r="BSE89" s="491"/>
      <c r="BSF89" s="491"/>
      <c r="BSG89" s="491"/>
      <c r="BSH89" s="491"/>
      <c r="BSI89" s="491"/>
      <c r="BSJ89" s="491"/>
      <c r="BSK89" s="491"/>
      <c r="BSL89" s="491"/>
      <c r="BSM89" s="491"/>
      <c r="BSN89" s="491"/>
      <c r="BSO89" s="491"/>
      <c r="BSP89" s="491"/>
      <c r="BSQ89" s="491"/>
      <c r="BSR89" s="491"/>
      <c r="BSS89" s="491"/>
      <c r="BST89" s="491"/>
      <c r="BSU89" s="491"/>
      <c r="BSV89" s="491"/>
      <c r="BSW89" s="491"/>
      <c r="BSX89" s="491"/>
      <c r="BSY89" s="491"/>
      <c r="BSZ89" s="491"/>
      <c r="BTA89" s="491"/>
      <c r="BTB89" s="491"/>
      <c r="BTC89" s="491"/>
      <c r="BTD89" s="491"/>
      <c r="BTE89" s="491"/>
      <c r="BTF89" s="491"/>
      <c r="BTG89" s="491"/>
      <c r="BTH89" s="491"/>
      <c r="BTI89" s="491"/>
      <c r="BTJ89" s="491"/>
      <c r="BTK89" s="491"/>
      <c r="BTL89" s="491"/>
      <c r="BTM89" s="491"/>
      <c r="BTN89" s="491"/>
      <c r="BTO89" s="491"/>
      <c r="BTP89" s="491"/>
      <c r="BTQ89" s="491"/>
      <c r="BTR89" s="491"/>
      <c r="BTS89" s="491"/>
      <c r="BTT89" s="491"/>
      <c r="BTU89" s="491"/>
      <c r="BTV89" s="491"/>
      <c r="BTW89" s="491"/>
      <c r="BTX89" s="491"/>
      <c r="BTY89" s="491"/>
      <c r="BTZ89" s="491"/>
      <c r="BUA89" s="491"/>
      <c r="BUB89" s="491"/>
      <c r="BUC89" s="491"/>
      <c r="BUD89" s="491"/>
      <c r="BUE89" s="491"/>
      <c r="BUF89" s="491"/>
      <c r="BUG89" s="491"/>
      <c r="BUH89" s="491"/>
      <c r="BUI89" s="491"/>
      <c r="BUJ89" s="491"/>
      <c r="BUK89" s="491"/>
      <c r="BUL89" s="491"/>
      <c r="BUM89" s="491"/>
      <c r="BUN89" s="491"/>
      <c r="BUO89" s="491"/>
      <c r="BUP89" s="491"/>
      <c r="BUQ89" s="491"/>
      <c r="BUR89" s="491"/>
      <c r="BUS89" s="491"/>
      <c r="BUT89" s="491"/>
      <c r="BUU89" s="491"/>
      <c r="BUV89" s="491"/>
      <c r="BUW89" s="491"/>
      <c r="BUX89" s="491"/>
      <c r="BUY89" s="491"/>
      <c r="BUZ89" s="491"/>
      <c r="BVA89" s="491"/>
      <c r="BVB89" s="491"/>
      <c r="BVC89" s="491"/>
      <c r="BVD89" s="491"/>
      <c r="BVE89" s="491"/>
      <c r="BVF89" s="491"/>
      <c r="BVG89" s="491"/>
      <c r="BVH89" s="491"/>
      <c r="BVI89" s="491"/>
      <c r="BVJ89" s="491"/>
      <c r="BVK89" s="491"/>
      <c r="BVL89" s="491"/>
      <c r="BVM89" s="491"/>
      <c r="BVN89" s="491"/>
      <c r="BVO89" s="491"/>
      <c r="BVP89" s="491"/>
      <c r="BVQ89" s="491"/>
      <c r="BVR89" s="491"/>
      <c r="BVS89" s="491"/>
      <c r="BVT89" s="491"/>
      <c r="BVU89" s="491"/>
      <c r="BVV89" s="491"/>
      <c r="BVW89" s="491"/>
      <c r="BVX89" s="491"/>
      <c r="BVY89" s="491"/>
      <c r="BVZ89" s="491"/>
      <c r="BWA89" s="491"/>
      <c r="BWB89" s="491"/>
      <c r="BWC89" s="491"/>
      <c r="BWD89" s="491"/>
      <c r="BWE89" s="491"/>
      <c r="BWF89" s="491"/>
      <c r="BWG89" s="491"/>
      <c r="BWH89" s="491"/>
      <c r="BWI89" s="491"/>
      <c r="BWJ89" s="491"/>
      <c r="BWK89" s="491"/>
      <c r="BWL89" s="491"/>
      <c r="BWM89" s="491"/>
      <c r="BWN89" s="491"/>
      <c r="BWO89" s="491"/>
      <c r="BWP89" s="491"/>
      <c r="BWQ89" s="491"/>
      <c r="BWR89" s="491"/>
      <c r="BWS89" s="491"/>
      <c r="BWT89" s="491"/>
      <c r="BWU89" s="491"/>
      <c r="BWV89" s="491"/>
      <c r="BWW89" s="491"/>
      <c r="BWX89" s="491"/>
      <c r="BWY89" s="491"/>
      <c r="BWZ89" s="491"/>
      <c r="BXA89" s="491"/>
      <c r="BXB89" s="491"/>
      <c r="BXC89" s="491"/>
      <c r="BXD89" s="491"/>
      <c r="BXE89" s="491"/>
      <c r="BXF89" s="491"/>
      <c r="BXG89" s="491"/>
      <c r="BXH89" s="491"/>
      <c r="BXI89" s="491"/>
      <c r="BXJ89" s="491"/>
      <c r="BXK89" s="491"/>
      <c r="BXL89" s="491"/>
      <c r="BXM89" s="491"/>
      <c r="BXN89" s="491"/>
      <c r="BXO89" s="491"/>
      <c r="BXP89" s="491"/>
      <c r="BXQ89" s="491"/>
      <c r="BXR89" s="491"/>
      <c r="BXS89" s="491"/>
      <c r="BXT89" s="491"/>
      <c r="BXU89" s="491"/>
      <c r="BXV89" s="491"/>
      <c r="BXW89" s="491"/>
      <c r="BXX89" s="491"/>
      <c r="BXY89" s="491"/>
      <c r="BXZ89" s="491"/>
      <c r="BYA89" s="491"/>
      <c r="BYB89" s="491"/>
      <c r="BYC89" s="491"/>
      <c r="BYD89" s="491"/>
      <c r="BYE89" s="491"/>
      <c r="BYF89" s="491"/>
      <c r="BYG89" s="491"/>
      <c r="BYH89" s="491"/>
      <c r="BYI89" s="491"/>
      <c r="BYJ89" s="491"/>
      <c r="BYK89" s="491"/>
      <c r="BYL89" s="491"/>
      <c r="BYM89" s="491"/>
      <c r="BYN89" s="491"/>
      <c r="BYO89" s="491"/>
      <c r="BYP89" s="491"/>
      <c r="BYQ89" s="491"/>
      <c r="BYR89" s="491"/>
      <c r="BYS89" s="491"/>
      <c r="BYT89" s="491"/>
      <c r="BYU89" s="491"/>
      <c r="BYV89" s="491"/>
      <c r="BYW89" s="491"/>
      <c r="BYX89" s="491"/>
      <c r="BYY89" s="491"/>
      <c r="BYZ89" s="491"/>
      <c r="BZA89" s="491"/>
      <c r="BZB89" s="491"/>
      <c r="BZC89" s="491"/>
      <c r="BZD89" s="491"/>
      <c r="BZE89" s="491"/>
      <c r="BZF89" s="491"/>
      <c r="BZG89" s="491"/>
      <c r="BZH89" s="491"/>
      <c r="BZI89" s="491"/>
      <c r="BZJ89" s="491"/>
      <c r="BZK89" s="491"/>
      <c r="BZL89" s="491"/>
      <c r="BZM89" s="491"/>
      <c r="BZN89" s="491"/>
      <c r="BZO89" s="491"/>
      <c r="BZP89" s="491"/>
      <c r="BZQ89" s="491"/>
      <c r="BZR89" s="491"/>
      <c r="BZS89" s="491"/>
      <c r="BZT89" s="491"/>
      <c r="BZU89" s="491"/>
      <c r="BZV89" s="491"/>
      <c r="BZW89" s="491"/>
      <c r="BZX89" s="491"/>
      <c r="BZY89" s="491"/>
      <c r="BZZ89" s="491"/>
      <c r="CAA89" s="491"/>
      <c r="CAB89" s="491"/>
      <c r="CAC89" s="491"/>
      <c r="CAD89" s="491"/>
      <c r="CAE89" s="491"/>
      <c r="CAF89" s="491"/>
      <c r="CAG89" s="491"/>
      <c r="CAH89" s="491"/>
      <c r="CAI89" s="491"/>
      <c r="CAJ89" s="491"/>
      <c r="CAK89" s="491"/>
      <c r="CAL89" s="491"/>
      <c r="CAM89" s="491"/>
      <c r="CAN89" s="491"/>
      <c r="CAO89" s="491"/>
      <c r="CAP89" s="491"/>
      <c r="CAQ89" s="491"/>
      <c r="CAR89" s="491"/>
      <c r="CAS89" s="491"/>
      <c r="CAT89" s="491"/>
      <c r="CAU89" s="491"/>
      <c r="CAV89" s="491"/>
      <c r="CAW89" s="491"/>
      <c r="CAX89" s="491"/>
      <c r="CAY89" s="491"/>
      <c r="CAZ89" s="491"/>
      <c r="CBA89" s="491"/>
      <c r="CBB89" s="491"/>
      <c r="CBC89" s="491"/>
      <c r="CBD89" s="491"/>
      <c r="CBE89" s="491"/>
      <c r="CBF89" s="491"/>
      <c r="CBG89" s="491"/>
      <c r="CBH89" s="491"/>
      <c r="CBI89" s="491"/>
      <c r="CBJ89" s="491"/>
      <c r="CBK89" s="491"/>
      <c r="CBL89" s="491"/>
      <c r="CBM89" s="491"/>
      <c r="CBN89" s="491"/>
      <c r="CBO89" s="491"/>
      <c r="CBP89" s="491"/>
      <c r="CBQ89" s="491"/>
      <c r="CBR89" s="491"/>
      <c r="CBS89" s="491"/>
      <c r="CBT89" s="491"/>
      <c r="CBU89" s="491"/>
      <c r="CBV89" s="491"/>
      <c r="CBW89" s="491"/>
      <c r="CBX89" s="491"/>
      <c r="CBY89" s="491"/>
      <c r="CBZ89" s="491"/>
      <c r="CCA89" s="491"/>
      <c r="CCB89" s="491"/>
      <c r="CCC89" s="491"/>
      <c r="CCD89" s="491"/>
      <c r="CCE89" s="491"/>
      <c r="CCF89" s="491"/>
      <c r="CCG89" s="491"/>
      <c r="CCH89" s="491"/>
      <c r="CCI89" s="491"/>
      <c r="CCJ89" s="491"/>
      <c r="CCK89" s="491"/>
      <c r="CCL89" s="491"/>
      <c r="CCM89" s="491"/>
      <c r="CCN89" s="491"/>
      <c r="CCO89" s="491"/>
      <c r="CCP89" s="491"/>
      <c r="CCQ89" s="491"/>
      <c r="CCR89" s="491"/>
      <c r="CCS89" s="491"/>
      <c r="CCT89" s="491"/>
      <c r="CCU89" s="491"/>
      <c r="CCV89" s="491"/>
      <c r="CCW89" s="491"/>
      <c r="CCX89" s="491"/>
      <c r="CCY89" s="491"/>
      <c r="CCZ89" s="491"/>
      <c r="CDA89" s="491"/>
      <c r="CDB89" s="491"/>
      <c r="CDC89" s="491"/>
      <c r="CDD89" s="491"/>
      <c r="CDE89" s="491"/>
      <c r="CDF89" s="491"/>
      <c r="CDG89" s="491"/>
      <c r="CDH89" s="491"/>
      <c r="CDI89" s="491"/>
      <c r="CDJ89" s="491"/>
      <c r="CDK89" s="491"/>
      <c r="CDL89" s="491"/>
      <c r="CDM89" s="491"/>
      <c r="CDN89" s="491"/>
      <c r="CDO89" s="491"/>
      <c r="CDP89" s="491"/>
      <c r="CDQ89" s="491"/>
      <c r="CDR89" s="491"/>
      <c r="CDS89" s="491"/>
      <c r="CDT89" s="491"/>
      <c r="CDU89" s="491"/>
      <c r="CDV89" s="491"/>
      <c r="CDW89" s="491"/>
      <c r="CDX89" s="491"/>
      <c r="CDY89" s="491"/>
      <c r="CDZ89" s="491"/>
      <c r="CEA89" s="491"/>
      <c r="CEB89" s="491"/>
      <c r="CEC89" s="491"/>
      <c r="CED89" s="491"/>
      <c r="CEE89" s="491"/>
      <c r="CEF89" s="491"/>
      <c r="CEG89" s="491"/>
      <c r="CEH89" s="491"/>
      <c r="CEI89" s="491"/>
      <c r="CEJ89" s="491"/>
      <c r="CEK89" s="491"/>
      <c r="CEL89" s="491"/>
      <c r="CEM89" s="491"/>
      <c r="CEN89" s="491"/>
      <c r="CEO89" s="491"/>
      <c r="CEP89" s="491"/>
      <c r="CEQ89" s="491"/>
      <c r="CER89" s="491"/>
      <c r="CES89" s="491"/>
      <c r="CET89" s="491"/>
      <c r="CEU89" s="491"/>
      <c r="CEV89" s="491"/>
      <c r="CEW89" s="491"/>
      <c r="CEX89" s="491"/>
      <c r="CEY89" s="491"/>
      <c r="CEZ89" s="491"/>
      <c r="CFA89" s="491"/>
      <c r="CFB89" s="491"/>
      <c r="CFC89" s="491"/>
      <c r="CFD89" s="491"/>
      <c r="CFE89" s="491"/>
      <c r="CFF89" s="491"/>
      <c r="CFG89" s="491"/>
      <c r="CFH89" s="491"/>
      <c r="CFI89" s="491"/>
      <c r="CFJ89" s="491"/>
      <c r="CFK89" s="491"/>
      <c r="CFL89" s="491"/>
      <c r="CFM89" s="491"/>
      <c r="CFN89" s="491"/>
      <c r="CFO89" s="491"/>
      <c r="CFP89" s="491"/>
      <c r="CFQ89" s="491"/>
      <c r="CFR89" s="491"/>
      <c r="CFS89" s="491"/>
      <c r="CFT89" s="491"/>
      <c r="CFU89" s="491"/>
      <c r="CFV89" s="491"/>
      <c r="CFW89" s="491"/>
      <c r="CFX89" s="491"/>
      <c r="CFY89" s="491"/>
      <c r="CFZ89" s="491"/>
      <c r="CGA89" s="491"/>
      <c r="CGB89" s="491"/>
      <c r="CGC89" s="491"/>
      <c r="CGD89" s="491"/>
      <c r="CGE89" s="491"/>
      <c r="CGF89" s="491"/>
      <c r="CGG89" s="491"/>
      <c r="CGH89" s="491"/>
      <c r="CGI89" s="491"/>
      <c r="CGJ89" s="491"/>
      <c r="CGK89" s="491"/>
      <c r="CGL89" s="491"/>
      <c r="CGM89" s="491"/>
      <c r="CGN89" s="491"/>
      <c r="CGO89" s="491"/>
      <c r="CGP89" s="491"/>
      <c r="CGQ89" s="491"/>
      <c r="CGR89" s="491"/>
      <c r="CGS89" s="491"/>
      <c r="CGT89" s="491"/>
      <c r="CGU89" s="491"/>
      <c r="CGV89" s="491"/>
      <c r="CGW89" s="491"/>
      <c r="CGX89" s="491"/>
      <c r="CGY89" s="491"/>
      <c r="CGZ89" s="491"/>
      <c r="CHA89" s="491"/>
      <c r="CHB89" s="491"/>
      <c r="CHC89" s="491"/>
      <c r="CHD89" s="491"/>
      <c r="CHE89" s="491"/>
      <c r="CHF89" s="491"/>
      <c r="CHG89" s="491"/>
      <c r="CHH89" s="491"/>
      <c r="CHI89" s="491"/>
      <c r="CHJ89" s="491"/>
      <c r="CHK89" s="491"/>
      <c r="CHL89" s="491"/>
      <c r="CHM89" s="491"/>
      <c r="CHN89" s="491"/>
      <c r="CHO89" s="491"/>
      <c r="CHP89" s="491"/>
      <c r="CHQ89" s="491"/>
      <c r="CHR89" s="491"/>
      <c r="CHS89" s="491"/>
      <c r="CHT89" s="491"/>
      <c r="CHU89" s="491"/>
      <c r="CHV89" s="491"/>
      <c r="CHW89" s="491"/>
      <c r="CHX89" s="491"/>
      <c r="CHY89" s="491"/>
      <c r="CHZ89" s="491"/>
      <c r="CIA89" s="491"/>
      <c r="CIB89" s="491"/>
      <c r="CIC89" s="491"/>
      <c r="CID89" s="491"/>
      <c r="CIE89" s="491"/>
      <c r="CIF89" s="491"/>
      <c r="CIG89" s="491"/>
      <c r="CIH89" s="491"/>
      <c r="CII89" s="491"/>
      <c r="CIJ89" s="491"/>
      <c r="CIK89" s="491"/>
      <c r="CIL89" s="491"/>
      <c r="CIM89" s="491"/>
      <c r="CIN89" s="491"/>
      <c r="CIO89" s="491"/>
      <c r="CIP89" s="491"/>
      <c r="CIQ89" s="491"/>
      <c r="CIR89" s="491"/>
      <c r="CIS89" s="491"/>
      <c r="CIT89" s="491"/>
      <c r="CIU89" s="491"/>
      <c r="CIV89" s="491"/>
      <c r="CIW89" s="491"/>
      <c r="CIX89" s="491"/>
      <c r="CIY89" s="491"/>
      <c r="CIZ89" s="491"/>
      <c r="CJA89" s="491"/>
      <c r="CJB89" s="491"/>
      <c r="CJC89" s="491"/>
      <c r="CJD89" s="491"/>
      <c r="CJE89" s="491"/>
      <c r="CJF89" s="491"/>
      <c r="CJG89" s="491"/>
      <c r="CJH89" s="491"/>
      <c r="CJI89" s="491"/>
      <c r="CJJ89" s="491"/>
      <c r="CJK89" s="491"/>
      <c r="CJL89" s="491"/>
      <c r="CJM89" s="491"/>
      <c r="CJN89" s="491"/>
      <c r="CJO89" s="491"/>
      <c r="CJP89" s="491"/>
      <c r="CJQ89" s="491"/>
      <c r="CJR89" s="491"/>
      <c r="CJS89" s="491"/>
      <c r="CJT89" s="491"/>
      <c r="CJU89" s="491"/>
      <c r="CJV89" s="491"/>
      <c r="CJW89" s="491"/>
      <c r="CJX89" s="491"/>
      <c r="CJY89" s="491"/>
      <c r="CJZ89" s="491"/>
      <c r="CKA89" s="491"/>
      <c r="CKB89" s="491"/>
      <c r="CKC89" s="491"/>
      <c r="CKD89" s="491"/>
      <c r="CKE89" s="491"/>
      <c r="CKF89" s="491"/>
      <c r="CKG89" s="491"/>
      <c r="CKH89" s="491"/>
      <c r="CKI89" s="491"/>
      <c r="CKJ89" s="491"/>
      <c r="CKK89" s="491"/>
      <c r="CKL89" s="491"/>
      <c r="CKM89" s="491"/>
      <c r="CKN89" s="491"/>
      <c r="CKO89" s="491"/>
      <c r="CKP89" s="491"/>
      <c r="CKQ89" s="491"/>
      <c r="CKR89" s="491"/>
      <c r="CKS89" s="491"/>
      <c r="CKT89" s="491"/>
      <c r="CKU89" s="491"/>
      <c r="CKV89" s="491"/>
      <c r="CKW89" s="491"/>
      <c r="CKX89" s="491"/>
      <c r="CKY89" s="491"/>
      <c r="CKZ89" s="491"/>
      <c r="CLA89" s="491"/>
      <c r="CLB89" s="491"/>
      <c r="CLC89" s="491"/>
      <c r="CLD89" s="491"/>
      <c r="CLE89" s="491"/>
      <c r="CLF89" s="491"/>
      <c r="CLG89" s="491"/>
      <c r="CLH89" s="491"/>
      <c r="CLI89" s="491"/>
      <c r="CLJ89" s="491"/>
      <c r="CLK89" s="491"/>
      <c r="CLL89" s="491"/>
      <c r="CLM89" s="491"/>
      <c r="CLN89" s="491"/>
      <c r="CLO89" s="491"/>
      <c r="CLP89" s="491"/>
      <c r="CLQ89" s="491"/>
      <c r="CLR89" s="491"/>
      <c r="CLS89" s="491"/>
      <c r="CLT89" s="491"/>
      <c r="CLU89" s="491"/>
      <c r="CLV89" s="491"/>
      <c r="CLW89" s="491"/>
      <c r="CLX89" s="491"/>
      <c r="CLY89" s="491"/>
      <c r="CLZ89" s="491"/>
      <c r="CMA89" s="491"/>
      <c r="CMB89" s="491"/>
      <c r="CMC89" s="491"/>
      <c r="CMD89" s="491"/>
      <c r="CME89" s="491"/>
      <c r="CMF89" s="491"/>
      <c r="CMG89" s="491"/>
      <c r="CMH89" s="491"/>
      <c r="CMI89" s="491"/>
      <c r="CMJ89" s="491"/>
      <c r="CMK89" s="491"/>
      <c r="CML89" s="491"/>
      <c r="CMM89" s="491"/>
      <c r="CMN89" s="491"/>
      <c r="CMO89" s="491"/>
      <c r="CMP89" s="491"/>
      <c r="CMQ89" s="491"/>
      <c r="CMR89" s="491"/>
      <c r="CMS89" s="491"/>
      <c r="CMT89" s="491"/>
      <c r="CMU89" s="491"/>
      <c r="CMV89" s="491"/>
      <c r="CMW89" s="491"/>
      <c r="CMX89" s="491"/>
      <c r="CMY89" s="491"/>
      <c r="CMZ89" s="491"/>
      <c r="CNA89" s="491"/>
      <c r="CNB89" s="491"/>
      <c r="CNC89" s="491"/>
      <c r="CND89" s="491"/>
      <c r="CNE89" s="491"/>
      <c r="CNF89" s="491"/>
      <c r="CNG89" s="491"/>
      <c r="CNH89" s="491"/>
      <c r="CNI89" s="491"/>
      <c r="CNJ89" s="491"/>
      <c r="CNK89" s="491"/>
      <c r="CNL89" s="491"/>
      <c r="CNM89" s="491"/>
      <c r="CNN89" s="491"/>
      <c r="CNO89" s="491"/>
      <c r="CNP89" s="491"/>
      <c r="CNQ89" s="491"/>
      <c r="CNR89" s="491"/>
      <c r="CNS89" s="491"/>
      <c r="CNT89" s="491"/>
      <c r="CNU89" s="491"/>
      <c r="CNV89" s="491"/>
      <c r="CNW89" s="491"/>
      <c r="CNX89" s="491"/>
      <c r="CNY89" s="491"/>
      <c r="CNZ89" s="491"/>
      <c r="COA89" s="491"/>
      <c r="COB89" s="491"/>
      <c r="COC89" s="491"/>
      <c r="COD89" s="491"/>
      <c r="COE89" s="491"/>
      <c r="COF89" s="491"/>
      <c r="COG89" s="491"/>
      <c r="COH89" s="491"/>
      <c r="COI89" s="491"/>
      <c r="COJ89" s="491"/>
      <c r="COK89" s="491"/>
      <c r="COL89" s="491"/>
      <c r="COM89" s="491"/>
      <c r="CON89" s="491"/>
      <c r="COO89" s="491"/>
      <c r="COP89" s="491"/>
      <c r="COQ89" s="491"/>
      <c r="COR89" s="491"/>
      <c r="COS89" s="491"/>
      <c r="COT89" s="491"/>
      <c r="COU89" s="491"/>
      <c r="COV89" s="491"/>
      <c r="COW89" s="491"/>
      <c r="COX89" s="491"/>
      <c r="COY89" s="491"/>
      <c r="COZ89" s="491"/>
      <c r="CPA89" s="491"/>
      <c r="CPB89" s="491"/>
      <c r="CPC89" s="491"/>
      <c r="CPD89" s="491"/>
      <c r="CPE89" s="491"/>
      <c r="CPF89" s="491"/>
      <c r="CPG89" s="491"/>
      <c r="CPH89" s="491"/>
      <c r="CPI89" s="491"/>
      <c r="CPJ89" s="491"/>
      <c r="CPK89" s="491"/>
      <c r="CPL89" s="491"/>
      <c r="CPM89" s="491"/>
      <c r="CPN89" s="491"/>
      <c r="CPO89" s="491"/>
      <c r="CPP89" s="491"/>
      <c r="CPQ89" s="491"/>
      <c r="CPR89" s="491"/>
      <c r="CPS89" s="491"/>
      <c r="CPT89" s="491"/>
      <c r="CPU89" s="491"/>
      <c r="CPV89" s="491"/>
      <c r="CPW89" s="491"/>
      <c r="CPX89" s="491"/>
      <c r="CPY89" s="491"/>
      <c r="CPZ89" s="491"/>
      <c r="CQA89" s="491"/>
      <c r="CQB89" s="491"/>
      <c r="CQC89" s="491"/>
      <c r="CQD89" s="491"/>
      <c r="CQE89" s="491"/>
      <c r="CQF89" s="491"/>
      <c r="CQG89" s="491"/>
      <c r="CQH89" s="491"/>
      <c r="CQI89" s="491"/>
      <c r="CQJ89" s="491"/>
      <c r="CQK89" s="491"/>
      <c r="CQL89" s="491"/>
      <c r="CQM89" s="491"/>
      <c r="CQN89" s="491"/>
      <c r="CQO89" s="491"/>
      <c r="CQP89" s="491"/>
      <c r="CQQ89" s="491"/>
      <c r="CQR89" s="491"/>
      <c r="CQS89" s="491"/>
      <c r="CQT89" s="491"/>
      <c r="CQU89" s="491"/>
      <c r="CQV89" s="491"/>
      <c r="CQW89" s="491"/>
      <c r="CQX89" s="491"/>
      <c r="CQY89" s="491"/>
      <c r="CQZ89" s="491"/>
      <c r="CRA89" s="491"/>
      <c r="CRB89" s="491"/>
      <c r="CRC89" s="491"/>
      <c r="CRD89" s="491"/>
      <c r="CRE89" s="491"/>
      <c r="CRF89" s="491"/>
      <c r="CRG89" s="491"/>
      <c r="CRH89" s="491"/>
      <c r="CRI89" s="491"/>
      <c r="CRJ89" s="491"/>
      <c r="CRK89" s="491"/>
      <c r="CRL89" s="491"/>
      <c r="CRM89" s="491"/>
      <c r="CRN89" s="491"/>
      <c r="CRO89" s="491"/>
      <c r="CRP89" s="491"/>
      <c r="CRQ89" s="491"/>
      <c r="CRR89" s="491"/>
      <c r="CRS89" s="491"/>
      <c r="CRT89" s="491"/>
      <c r="CRU89" s="491"/>
      <c r="CRV89" s="491"/>
      <c r="CRW89" s="491"/>
      <c r="CRX89" s="491"/>
      <c r="CRY89" s="491"/>
      <c r="CRZ89" s="491"/>
      <c r="CSA89" s="491"/>
      <c r="CSB89" s="491"/>
      <c r="CSC89" s="491"/>
      <c r="CSD89" s="491"/>
      <c r="CSE89" s="491"/>
      <c r="CSF89" s="491"/>
      <c r="CSG89" s="491"/>
      <c r="CSH89" s="491"/>
      <c r="CSI89" s="491"/>
      <c r="CSJ89" s="491"/>
      <c r="CSK89" s="491"/>
      <c r="CSL89" s="491"/>
      <c r="CSM89" s="491"/>
      <c r="CSN89" s="491"/>
      <c r="CSO89" s="491"/>
      <c r="CSP89" s="491"/>
      <c r="CSQ89" s="491"/>
      <c r="CSR89" s="491"/>
      <c r="CSS89" s="491"/>
      <c r="CST89" s="491"/>
      <c r="CSU89" s="491"/>
      <c r="CSV89" s="491"/>
      <c r="CSW89" s="491"/>
      <c r="CSX89" s="491"/>
      <c r="CSY89" s="491"/>
      <c r="CSZ89" s="491"/>
      <c r="CTA89" s="491"/>
      <c r="CTB89" s="491"/>
      <c r="CTC89" s="491"/>
      <c r="CTD89" s="491"/>
      <c r="CTE89" s="491"/>
      <c r="CTF89" s="491"/>
      <c r="CTG89" s="491"/>
      <c r="CTH89" s="491"/>
      <c r="CTI89" s="491"/>
      <c r="CTJ89" s="491"/>
      <c r="CTK89" s="491"/>
      <c r="CTL89" s="491"/>
      <c r="CTM89" s="491"/>
      <c r="CTN89" s="491"/>
      <c r="CTO89" s="491"/>
      <c r="CTP89" s="491"/>
      <c r="CTQ89" s="491"/>
      <c r="CTR89" s="491"/>
      <c r="CTS89" s="491"/>
      <c r="CTT89" s="491"/>
      <c r="CTU89" s="491"/>
      <c r="CTV89" s="491"/>
      <c r="CTW89" s="491"/>
      <c r="CTX89" s="491"/>
      <c r="CTY89" s="491"/>
      <c r="CTZ89" s="491"/>
      <c r="CUA89" s="491"/>
      <c r="CUB89" s="491"/>
      <c r="CUC89" s="491"/>
      <c r="CUD89" s="491"/>
      <c r="CUE89" s="491"/>
      <c r="CUF89" s="491"/>
      <c r="CUG89" s="491"/>
      <c r="CUH89" s="491"/>
      <c r="CUI89" s="491"/>
      <c r="CUJ89" s="491"/>
      <c r="CUK89" s="491"/>
      <c r="CUL89" s="491"/>
      <c r="CUM89" s="491"/>
      <c r="CUN89" s="491"/>
      <c r="CUO89" s="491"/>
      <c r="CUP89" s="491"/>
      <c r="CUQ89" s="491"/>
      <c r="CUR89" s="491"/>
      <c r="CUS89" s="491"/>
      <c r="CUT89" s="491"/>
      <c r="CUU89" s="491"/>
      <c r="CUV89" s="491"/>
      <c r="CUW89" s="491"/>
      <c r="CUX89" s="491"/>
      <c r="CUY89" s="491"/>
      <c r="CUZ89" s="491"/>
      <c r="CVA89" s="491"/>
      <c r="CVB89" s="491"/>
      <c r="CVC89" s="491"/>
      <c r="CVD89" s="491"/>
      <c r="CVE89" s="491"/>
      <c r="CVF89" s="491"/>
      <c r="CVG89" s="491"/>
      <c r="CVH89" s="491"/>
      <c r="CVI89" s="491"/>
      <c r="CVJ89" s="491"/>
      <c r="CVK89" s="491"/>
      <c r="CVL89" s="491"/>
      <c r="CVM89" s="491"/>
      <c r="CVN89" s="491"/>
      <c r="CVO89" s="491"/>
      <c r="CVP89" s="491"/>
      <c r="CVQ89" s="491"/>
      <c r="CVR89" s="491"/>
      <c r="CVS89" s="491"/>
      <c r="CVT89" s="491"/>
      <c r="CVU89" s="491"/>
      <c r="CVV89" s="491"/>
      <c r="CVW89" s="491"/>
      <c r="CVX89" s="491"/>
      <c r="CVY89" s="491"/>
      <c r="CVZ89" s="491"/>
      <c r="CWA89" s="491"/>
      <c r="CWB89" s="491"/>
      <c r="CWC89" s="491"/>
      <c r="CWD89" s="491"/>
      <c r="CWE89" s="491"/>
      <c r="CWF89" s="491"/>
      <c r="CWG89" s="491"/>
      <c r="CWH89" s="491"/>
      <c r="CWI89" s="491"/>
      <c r="CWJ89" s="491"/>
      <c r="CWK89" s="491"/>
      <c r="CWL89" s="491"/>
      <c r="CWM89" s="491"/>
      <c r="CWN89" s="491"/>
      <c r="CWO89" s="491"/>
      <c r="CWP89" s="491"/>
      <c r="CWQ89" s="491"/>
      <c r="CWR89" s="491"/>
      <c r="CWS89" s="491"/>
      <c r="CWT89" s="491"/>
      <c r="CWU89" s="491"/>
      <c r="CWV89" s="491"/>
      <c r="CWW89" s="491"/>
      <c r="CWX89" s="491"/>
      <c r="CWY89" s="491"/>
      <c r="CWZ89" s="491"/>
      <c r="CXA89" s="491"/>
      <c r="CXB89" s="491"/>
      <c r="CXC89" s="491"/>
      <c r="CXD89" s="491"/>
      <c r="CXE89" s="491"/>
      <c r="CXF89" s="491"/>
      <c r="CXG89" s="491"/>
      <c r="CXH89" s="491"/>
      <c r="CXI89" s="491"/>
      <c r="CXJ89" s="491"/>
      <c r="CXK89" s="491"/>
      <c r="CXL89" s="491"/>
      <c r="CXM89" s="491"/>
      <c r="CXN89" s="491"/>
      <c r="CXO89" s="491"/>
      <c r="CXP89" s="491"/>
      <c r="CXQ89" s="491"/>
      <c r="CXR89" s="491"/>
      <c r="CXS89" s="491"/>
      <c r="CXT89" s="491"/>
      <c r="CXU89" s="491"/>
      <c r="CXV89" s="491"/>
      <c r="CXW89" s="491"/>
      <c r="CXX89" s="491"/>
      <c r="CXY89" s="491"/>
      <c r="CXZ89" s="491"/>
      <c r="CYA89" s="491"/>
      <c r="CYB89" s="491"/>
      <c r="CYC89" s="491"/>
      <c r="CYD89" s="491"/>
      <c r="CYE89" s="491"/>
      <c r="CYF89" s="491"/>
      <c r="CYG89" s="491"/>
      <c r="CYH89" s="491"/>
      <c r="CYI89" s="491"/>
      <c r="CYJ89" s="491"/>
      <c r="CYK89" s="491"/>
      <c r="CYL89" s="491"/>
      <c r="CYM89" s="491"/>
      <c r="CYN89" s="491"/>
      <c r="CYO89" s="491"/>
      <c r="CYP89" s="491"/>
      <c r="CYQ89" s="491"/>
      <c r="CYR89" s="491"/>
      <c r="CYS89" s="491"/>
      <c r="CYT89" s="491"/>
      <c r="CYU89" s="491"/>
      <c r="CYV89" s="491"/>
      <c r="CYW89" s="491"/>
      <c r="CYX89" s="491"/>
      <c r="CYY89" s="491"/>
      <c r="CYZ89" s="491"/>
      <c r="CZA89" s="491"/>
      <c r="CZB89" s="491"/>
      <c r="CZC89" s="491"/>
      <c r="CZD89" s="491"/>
      <c r="CZE89" s="491"/>
      <c r="CZF89" s="491"/>
      <c r="CZG89" s="491"/>
      <c r="CZH89" s="491"/>
      <c r="CZI89" s="491"/>
      <c r="CZJ89" s="491"/>
      <c r="CZK89" s="491"/>
      <c r="CZL89" s="491"/>
      <c r="CZM89" s="491"/>
      <c r="CZN89" s="491"/>
      <c r="CZO89" s="491"/>
      <c r="CZP89" s="491"/>
      <c r="CZQ89" s="491"/>
      <c r="CZR89" s="491"/>
      <c r="CZS89" s="491"/>
      <c r="CZT89" s="491"/>
      <c r="CZU89" s="491"/>
      <c r="CZV89" s="491"/>
      <c r="CZW89" s="491"/>
      <c r="CZX89" s="491"/>
      <c r="CZY89" s="491"/>
      <c r="CZZ89" s="491"/>
      <c r="DAA89" s="491"/>
      <c r="DAB89" s="491"/>
      <c r="DAC89" s="491"/>
      <c r="DAD89" s="491"/>
      <c r="DAE89" s="491"/>
      <c r="DAF89" s="491"/>
      <c r="DAG89" s="491"/>
      <c r="DAH89" s="491"/>
      <c r="DAI89" s="491"/>
      <c r="DAJ89" s="491"/>
      <c r="DAK89" s="491"/>
      <c r="DAL89" s="491"/>
      <c r="DAM89" s="491"/>
      <c r="DAN89" s="491"/>
      <c r="DAO89" s="491"/>
      <c r="DAP89" s="491"/>
      <c r="DAQ89" s="491"/>
      <c r="DAR89" s="491"/>
      <c r="DAS89" s="491"/>
      <c r="DAT89" s="491"/>
      <c r="DAU89" s="491"/>
      <c r="DAV89" s="491"/>
      <c r="DAW89" s="491"/>
      <c r="DAX89" s="491"/>
      <c r="DAY89" s="491"/>
      <c r="DAZ89" s="491"/>
      <c r="DBA89" s="491"/>
      <c r="DBB89" s="491"/>
      <c r="DBC89" s="491"/>
      <c r="DBD89" s="491"/>
      <c r="DBE89" s="491"/>
      <c r="DBF89" s="491"/>
      <c r="DBG89" s="491"/>
      <c r="DBH89" s="491"/>
      <c r="DBI89" s="491"/>
      <c r="DBJ89" s="491"/>
      <c r="DBK89" s="491"/>
      <c r="DBL89" s="491"/>
      <c r="DBM89" s="491"/>
      <c r="DBN89" s="491"/>
      <c r="DBO89" s="491"/>
      <c r="DBP89" s="491"/>
      <c r="DBQ89" s="491"/>
      <c r="DBR89" s="491"/>
      <c r="DBS89" s="491"/>
      <c r="DBT89" s="491"/>
      <c r="DBU89" s="491"/>
      <c r="DBV89" s="491"/>
      <c r="DBW89" s="491"/>
      <c r="DBX89" s="491"/>
      <c r="DBY89" s="491"/>
      <c r="DBZ89" s="491"/>
      <c r="DCA89" s="491"/>
      <c r="DCB89" s="491"/>
      <c r="DCC89" s="491"/>
      <c r="DCD89" s="491"/>
      <c r="DCE89" s="491"/>
      <c r="DCF89" s="491"/>
      <c r="DCG89" s="491"/>
      <c r="DCH89" s="491"/>
      <c r="DCI89" s="491"/>
      <c r="DCJ89" s="491"/>
      <c r="DCK89" s="491"/>
      <c r="DCL89" s="491"/>
      <c r="DCM89" s="491"/>
      <c r="DCN89" s="491"/>
      <c r="DCO89" s="491"/>
      <c r="DCP89" s="491"/>
      <c r="DCQ89" s="491"/>
      <c r="DCR89" s="491"/>
      <c r="DCS89" s="491"/>
      <c r="DCT89" s="491"/>
      <c r="DCU89" s="491"/>
      <c r="DCV89" s="491"/>
      <c r="DCW89" s="491"/>
      <c r="DCX89" s="491"/>
      <c r="DCY89" s="491"/>
      <c r="DCZ89" s="491"/>
      <c r="DDA89" s="491"/>
      <c r="DDB89" s="491"/>
      <c r="DDC89" s="491"/>
      <c r="DDD89" s="491"/>
      <c r="DDE89" s="491"/>
      <c r="DDF89" s="491"/>
      <c r="DDG89" s="491"/>
      <c r="DDH89" s="491"/>
      <c r="DDI89" s="491"/>
      <c r="DDJ89" s="491"/>
      <c r="DDK89" s="491"/>
      <c r="DDL89" s="491"/>
      <c r="DDM89" s="491"/>
      <c r="DDN89" s="491"/>
      <c r="DDO89" s="491"/>
      <c r="DDP89" s="491"/>
      <c r="DDQ89" s="491"/>
      <c r="DDR89" s="491"/>
      <c r="DDS89" s="491"/>
      <c r="DDT89" s="491"/>
      <c r="DDU89" s="491"/>
      <c r="DDV89" s="491"/>
      <c r="DDW89" s="491"/>
      <c r="DDX89" s="491"/>
      <c r="DDY89" s="491"/>
      <c r="DDZ89" s="491"/>
      <c r="DEA89" s="491"/>
      <c r="DEB89" s="491"/>
      <c r="DEC89" s="491"/>
      <c r="DED89" s="491"/>
      <c r="DEE89" s="491"/>
      <c r="DEF89" s="491"/>
      <c r="DEG89" s="491"/>
      <c r="DEH89" s="491"/>
      <c r="DEI89" s="491"/>
      <c r="DEJ89" s="491"/>
      <c r="DEK89" s="491"/>
      <c r="DEL89" s="491"/>
      <c r="DEM89" s="491"/>
      <c r="DEN89" s="491"/>
      <c r="DEO89" s="491"/>
      <c r="DEP89" s="491"/>
      <c r="DEQ89" s="491"/>
      <c r="DER89" s="491"/>
      <c r="DES89" s="491"/>
      <c r="DET89" s="491"/>
      <c r="DEU89" s="491"/>
      <c r="DEV89" s="491"/>
      <c r="DEW89" s="491"/>
      <c r="DEX89" s="491"/>
      <c r="DEY89" s="491"/>
      <c r="DEZ89" s="491"/>
      <c r="DFA89" s="491"/>
      <c r="DFB89" s="491"/>
      <c r="DFC89" s="491"/>
      <c r="DFD89" s="491"/>
      <c r="DFE89" s="491"/>
      <c r="DFF89" s="491"/>
      <c r="DFG89" s="491"/>
      <c r="DFH89" s="491"/>
      <c r="DFI89" s="491"/>
      <c r="DFJ89" s="491"/>
      <c r="DFK89" s="491"/>
      <c r="DFL89" s="491"/>
      <c r="DFM89" s="491"/>
      <c r="DFN89" s="491"/>
      <c r="DFO89" s="491"/>
      <c r="DFP89" s="491"/>
      <c r="DFQ89" s="491"/>
      <c r="DFR89" s="491"/>
      <c r="DFS89" s="491"/>
      <c r="DFT89" s="491"/>
      <c r="DFU89" s="491"/>
      <c r="DFV89" s="491"/>
      <c r="DFW89" s="491"/>
      <c r="DFX89" s="491"/>
      <c r="DFY89" s="491"/>
      <c r="DFZ89" s="491"/>
      <c r="DGA89" s="491"/>
      <c r="DGB89" s="491"/>
      <c r="DGC89" s="491"/>
      <c r="DGD89" s="491"/>
      <c r="DGE89" s="491"/>
      <c r="DGF89" s="491"/>
      <c r="DGG89" s="491"/>
      <c r="DGH89" s="491"/>
      <c r="DGI89" s="491"/>
      <c r="DGJ89" s="491"/>
      <c r="DGK89" s="491"/>
      <c r="DGL89" s="491"/>
      <c r="DGM89" s="491"/>
      <c r="DGN89" s="491"/>
      <c r="DGO89" s="491"/>
      <c r="DGP89" s="491"/>
      <c r="DGQ89" s="491"/>
      <c r="DGR89" s="491"/>
      <c r="DGS89" s="491"/>
      <c r="DGT89" s="491"/>
      <c r="DGU89" s="491"/>
      <c r="DGV89" s="491"/>
      <c r="DGW89" s="491"/>
      <c r="DGX89" s="491"/>
      <c r="DGY89" s="491"/>
      <c r="DGZ89" s="491"/>
      <c r="DHA89" s="491"/>
      <c r="DHB89" s="491"/>
      <c r="DHC89" s="491"/>
      <c r="DHD89" s="491"/>
      <c r="DHE89" s="491"/>
      <c r="DHF89" s="491"/>
      <c r="DHG89" s="491"/>
      <c r="DHH89" s="491"/>
      <c r="DHI89" s="491"/>
      <c r="DHJ89" s="491"/>
      <c r="DHK89" s="491"/>
      <c r="DHL89" s="491"/>
      <c r="DHM89" s="491"/>
      <c r="DHN89" s="491"/>
      <c r="DHO89" s="491"/>
      <c r="DHP89" s="491"/>
      <c r="DHQ89" s="491"/>
      <c r="DHR89" s="491"/>
      <c r="DHS89" s="491"/>
      <c r="DHT89" s="491"/>
      <c r="DHU89" s="491"/>
      <c r="DHV89" s="491"/>
      <c r="DHW89" s="491"/>
      <c r="DHX89" s="491"/>
      <c r="DHY89" s="491"/>
      <c r="DHZ89" s="491"/>
      <c r="DIA89" s="491"/>
      <c r="DIB89" s="491"/>
      <c r="DIC89" s="491"/>
      <c r="DID89" s="491"/>
      <c r="DIE89" s="491"/>
      <c r="DIF89" s="491"/>
      <c r="DIG89" s="491"/>
      <c r="DIH89" s="491"/>
      <c r="DII89" s="491"/>
      <c r="DIJ89" s="491"/>
      <c r="DIK89" s="491"/>
      <c r="DIL89" s="491"/>
      <c r="DIM89" s="491"/>
      <c r="DIN89" s="491"/>
      <c r="DIO89" s="491"/>
      <c r="DIP89" s="491"/>
      <c r="DIQ89" s="491"/>
      <c r="DIR89" s="491"/>
      <c r="DIS89" s="491"/>
      <c r="DIT89" s="491"/>
      <c r="DIU89" s="491"/>
      <c r="DIV89" s="491"/>
      <c r="DIW89" s="491"/>
      <c r="DIX89" s="491"/>
      <c r="DIY89" s="491"/>
      <c r="DIZ89" s="491"/>
      <c r="DJA89" s="491"/>
      <c r="DJB89" s="491"/>
      <c r="DJC89" s="491"/>
      <c r="DJD89" s="491"/>
      <c r="DJE89" s="491"/>
      <c r="DJF89" s="491"/>
      <c r="DJG89" s="491"/>
      <c r="DJH89" s="491"/>
      <c r="DJI89" s="491"/>
      <c r="DJJ89" s="491"/>
      <c r="DJK89" s="491"/>
      <c r="DJL89" s="491"/>
      <c r="DJM89" s="491"/>
      <c r="DJN89" s="491"/>
      <c r="DJO89" s="491"/>
      <c r="DJP89" s="491"/>
      <c r="DJQ89" s="491"/>
      <c r="DJR89" s="491"/>
      <c r="DJS89" s="491"/>
      <c r="DJT89" s="491"/>
      <c r="DJU89" s="491"/>
      <c r="DJV89" s="491"/>
      <c r="DJW89" s="491"/>
      <c r="DJX89" s="491"/>
      <c r="DJY89" s="491"/>
      <c r="DJZ89" s="491"/>
      <c r="DKA89" s="491"/>
      <c r="DKB89" s="491"/>
      <c r="DKC89" s="491"/>
      <c r="DKD89" s="491"/>
      <c r="DKE89" s="491"/>
      <c r="DKF89" s="491"/>
      <c r="DKG89" s="491"/>
      <c r="DKH89" s="491"/>
      <c r="DKI89" s="491"/>
      <c r="DKJ89" s="491"/>
      <c r="DKK89" s="491"/>
      <c r="DKL89" s="491"/>
      <c r="DKM89" s="491"/>
      <c r="DKN89" s="491"/>
      <c r="DKO89" s="491"/>
      <c r="DKP89" s="491"/>
      <c r="DKQ89" s="491"/>
      <c r="DKR89" s="491"/>
      <c r="DKS89" s="491"/>
      <c r="DKT89" s="491"/>
      <c r="DKU89" s="491"/>
      <c r="DKV89" s="491"/>
      <c r="DKW89" s="491"/>
      <c r="DKX89" s="491"/>
      <c r="DKY89" s="491"/>
      <c r="DKZ89" s="491"/>
      <c r="DLA89" s="491"/>
      <c r="DLB89" s="491"/>
      <c r="DLC89" s="491"/>
      <c r="DLD89" s="491"/>
      <c r="DLE89" s="491"/>
      <c r="DLF89" s="491"/>
      <c r="DLG89" s="491"/>
      <c r="DLH89" s="491"/>
      <c r="DLI89" s="491"/>
      <c r="DLJ89" s="491"/>
      <c r="DLK89" s="491"/>
      <c r="DLL89" s="491"/>
      <c r="DLM89" s="491"/>
      <c r="DLN89" s="491"/>
      <c r="DLO89" s="491"/>
      <c r="DLP89" s="491"/>
      <c r="DLQ89" s="491"/>
      <c r="DLR89" s="491"/>
      <c r="DLS89" s="491"/>
      <c r="DLT89" s="491"/>
      <c r="DLU89" s="491"/>
      <c r="DLV89" s="491"/>
      <c r="DLW89" s="491"/>
      <c r="DLX89" s="491"/>
      <c r="DLY89" s="491"/>
      <c r="DLZ89" s="491"/>
      <c r="DMA89" s="491"/>
      <c r="DMB89" s="491"/>
      <c r="DMC89" s="491"/>
      <c r="DMD89" s="491"/>
      <c r="DME89" s="491"/>
      <c r="DMF89" s="491"/>
      <c r="DMG89" s="491"/>
      <c r="DMH89" s="491"/>
      <c r="DMI89" s="491"/>
      <c r="DMJ89" s="491"/>
      <c r="DMK89" s="491"/>
      <c r="DML89" s="491"/>
      <c r="DMM89" s="491"/>
      <c r="DMN89" s="491"/>
      <c r="DMO89" s="491"/>
      <c r="DMP89" s="491"/>
      <c r="DMQ89" s="491"/>
      <c r="DMR89" s="491"/>
      <c r="DMS89" s="491"/>
      <c r="DMT89" s="491"/>
      <c r="DMU89" s="491"/>
      <c r="DMV89" s="491"/>
      <c r="DMW89" s="491"/>
      <c r="DMX89" s="491"/>
      <c r="DMY89" s="491"/>
      <c r="DMZ89" s="491"/>
      <c r="DNA89" s="491"/>
      <c r="DNB89" s="491"/>
      <c r="DNC89" s="491"/>
      <c r="DND89" s="491"/>
      <c r="DNE89" s="491"/>
      <c r="DNF89" s="491"/>
      <c r="DNG89" s="491"/>
      <c r="DNH89" s="491"/>
      <c r="DNI89" s="491"/>
      <c r="DNJ89" s="491"/>
      <c r="DNK89" s="491"/>
      <c r="DNL89" s="491"/>
      <c r="DNM89" s="491"/>
      <c r="DNN89" s="491"/>
      <c r="DNO89" s="491"/>
      <c r="DNP89" s="491"/>
      <c r="DNQ89" s="491"/>
      <c r="DNR89" s="491"/>
      <c r="DNS89" s="491"/>
      <c r="DNT89" s="491"/>
      <c r="DNU89" s="491"/>
      <c r="DNV89" s="491"/>
      <c r="DNW89" s="491"/>
      <c r="DNX89" s="491"/>
      <c r="DNY89" s="491"/>
      <c r="DNZ89" s="491"/>
      <c r="DOA89" s="491"/>
      <c r="DOB89" s="491"/>
      <c r="DOC89" s="491"/>
      <c r="DOD89" s="491"/>
      <c r="DOE89" s="491"/>
      <c r="DOF89" s="491"/>
      <c r="DOG89" s="491"/>
      <c r="DOH89" s="491"/>
      <c r="DOI89" s="491"/>
      <c r="DOJ89" s="491"/>
      <c r="DOK89" s="491"/>
      <c r="DOL89" s="491"/>
      <c r="DOM89" s="491"/>
      <c r="DON89" s="491"/>
      <c r="DOO89" s="491"/>
      <c r="DOP89" s="491"/>
      <c r="DOQ89" s="491"/>
      <c r="DOR89" s="491"/>
      <c r="DOS89" s="491"/>
      <c r="DOT89" s="491"/>
      <c r="DOU89" s="491"/>
      <c r="DOV89" s="491"/>
      <c r="DOW89" s="491"/>
      <c r="DOX89" s="491"/>
      <c r="DOY89" s="491"/>
      <c r="DOZ89" s="491"/>
      <c r="DPA89" s="491"/>
      <c r="DPB89" s="491"/>
      <c r="DPC89" s="491"/>
      <c r="DPD89" s="491"/>
      <c r="DPE89" s="491"/>
      <c r="DPF89" s="491"/>
      <c r="DPG89" s="491"/>
      <c r="DPH89" s="491"/>
      <c r="DPI89" s="491"/>
      <c r="DPJ89" s="491"/>
      <c r="DPK89" s="491"/>
      <c r="DPL89" s="491"/>
      <c r="DPM89" s="491"/>
      <c r="DPN89" s="491"/>
      <c r="DPO89" s="491"/>
      <c r="DPP89" s="491"/>
      <c r="DPQ89" s="491"/>
      <c r="DPR89" s="491"/>
      <c r="DPS89" s="491"/>
      <c r="DPT89" s="491"/>
      <c r="DPU89" s="491"/>
      <c r="DPV89" s="491"/>
      <c r="DPW89" s="491"/>
      <c r="DPX89" s="491"/>
      <c r="DPY89" s="491"/>
      <c r="DPZ89" s="491"/>
      <c r="DQA89" s="491"/>
      <c r="DQB89" s="491"/>
      <c r="DQC89" s="491"/>
      <c r="DQD89" s="491"/>
      <c r="DQE89" s="491"/>
      <c r="DQF89" s="491"/>
      <c r="DQG89" s="491"/>
      <c r="DQH89" s="491"/>
      <c r="DQI89" s="491"/>
      <c r="DQJ89" s="491"/>
      <c r="DQK89" s="491"/>
      <c r="DQL89" s="491"/>
      <c r="DQM89" s="491"/>
      <c r="DQN89" s="491"/>
      <c r="DQO89" s="491"/>
      <c r="DQP89" s="491"/>
      <c r="DQQ89" s="491"/>
      <c r="DQR89" s="491"/>
      <c r="DQS89" s="491"/>
      <c r="DQT89" s="491"/>
      <c r="DQU89" s="491"/>
      <c r="DQV89" s="491"/>
      <c r="DQW89" s="491"/>
      <c r="DQX89" s="491"/>
      <c r="DQY89" s="491"/>
      <c r="DQZ89" s="491"/>
      <c r="DRA89" s="491"/>
      <c r="DRB89" s="491"/>
      <c r="DRC89" s="491"/>
      <c r="DRD89" s="491"/>
      <c r="DRE89" s="491"/>
      <c r="DRF89" s="491"/>
      <c r="DRG89" s="491"/>
      <c r="DRH89" s="491"/>
      <c r="DRI89" s="491"/>
      <c r="DRJ89" s="491"/>
      <c r="DRK89" s="491"/>
      <c r="DRL89" s="491"/>
      <c r="DRM89" s="491"/>
      <c r="DRN89" s="491"/>
      <c r="DRO89" s="491"/>
      <c r="DRP89" s="491"/>
      <c r="DRQ89" s="491"/>
      <c r="DRR89" s="491"/>
      <c r="DRS89" s="491"/>
      <c r="DRT89" s="491"/>
      <c r="DRU89" s="491"/>
      <c r="DRV89" s="491"/>
      <c r="DRW89" s="491"/>
      <c r="DRX89" s="491"/>
      <c r="DRY89" s="491"/>
      <c r="DRZ89" s="491"/>
      <c r="DSA89" s="491"/>
      <c r="DSB89" s="491"/>
      <c r="DSC89" s="491"/>
      <c r="DSD89" s="491"/>
      <c r="DSE89" s="491"/>
      <c r="DSF89" s="491"/>
      <c r="DSG89" s="491"/>
      <c r="DSH89" s="491"/>
      <c r="DSI89" s="491"/>
      <c r="DSJ89" s="491"/>
      <c r="DSK89" s="491"/>
      <c r="DSL89" s="491"/>
      <c r="DSM89" s="491"/>
      <c r="DSN89" s="491"/>
      <c r="DSO89" s="491"/>
      <c r="DSP89" s="491"/>
      <c r="DSQ89" s="491"/>
      <c r="DSR89" s="491"/>
      <c r="DSS89" s="491"/>
      <c r="DST89" s="491"/>
      <c r="DSU89" s="491"/>
      <c r="DSV89" s="491"/>
      <c r="DSW89" s="491"/>
      <c r="DSX89" s="491"/>
      <c r="DSY89" s="491"/>
      <c r="DSZ89" s="491"/>
      <c r="DTA89" s="491"/>
      <c r="DTB89" s="491"/>
      <c r="DTC89" s="491"/>
      <c r="DTD89" s="491"/>
      <c r="DTE89" s="491"/>
      <c r="DTF89" s="491"/>
      <c r="DTG89" s="491"/>
      <c r="DTH89" s="491"/>
      <c r="DTI89" s="491"/>
      <c r="DTJ89" s="491"/>
      <c r="DTK89" s="491"/>
      <c r="DTL89" s="491"/>
      <c r="DTM89" s="491"/>
      <c r="DTN89" s="491"/>
      <c r="DTO89" s="491"/>
      <c r="DTP89" s="491"/>
      <c r="DTQ89" s="491"/>
      <c r="DTR89" s="491"/>
      <c r="DTS89" s="491"/>
      <c r="DTT89" s="491"/>
      <c r="DTU89" s="491"/>
      <c r="DTV89" s="491"/>
      <c r="DTW89" s="491"/>
      <c r="DTX89" s="491"/>
      <c r="DTY89" s="491"/>
      <c r="DTZ89" s="491"/>
      <c r="DUA89" s="491"/>
      <c r="DUB89" s="491"/>
      <c r="DUC89" s="491"/>
      <c r="DUD89" s="491"/>
      <c r="DUE89" s="491"/>
      <c r="DUF89" s="491"/>
      <c r="DUG89" s="491"/>
      <c r="DUH89" s="491"/>
      <c r="DUI89" s="491"/>
      <c r="DUJ89" s="491"/>
      <c r="DUK89" s="491"/>
      <c r="DUL89" s="491"/>
      <c r="DUM89" s="491"/>
      <c r="DUN89" s="491"/>
      <c r="DUO89" s="491"/>
      <c r="DUP89" s="491"/>
      <c r="DUQ89" s="491"/>
      <c r="DUR89" s="491"/>
      <c r="DUS89" s="491"/>
      <c r="DUT89" s="491"/>
      <c r="DUU89" s="491"/>
      <c r="DUV89" s="491"/>
      <c r="DUW89" s="491"/>
      <c r="DUX89" s="491"/>
      <c r="DUY89" s="491"/>
      <c r="DUZ89" s="491"/>
      <c r="DVA89" s="491"/>
      <c r="DVB89" s="491"/>
      <c r="DVC89" s="491"/>
      <c r="DVD89" s="491"/>
      <c r="DVE89" s="491"/>
      <c r="DVF89" s="491"/>
      <c r="DVG89" s="491"/>
      <c r="DVH89" s="491"/>
      <c r="DVI89" s="491"/>
      <c r="DVJ89" s="491"/>
      <c r="DVK89" s="491"/>
      <c r="DVL89" s="491"/>
      <c r="DVM89" s="491"/>
      <c r="DVN89" s="491"/>
      <c r="DVO89" s="491"/>
      <c r="DVP89" s="491"/>
      <c r="DVQ89" s="491"/>
      <c r="DVR89" s="491"/>
      <c r="DVS89" s="491"/>
      <c r="DVT89" s="491"/>
      <c r="DVU89" s="491"/>
      <c r="DVV89" s="491"/>
      <c r="DVW89" s="491"/>
      <c r="DVX89" s="491"/>
      <c r="DVY89" s="491"/>
      <c r="DVZ89" s="491"/>
      <c r="DWA89" s="491"/>
      <c r="DWB89" s="491"/>
      <c r="DWC89" s="491"/>
      <c r="DWD89" s="491"/>
      <c r="DWE89" s="491"/>
      <c r="DWF89" s="491"/>
      <c r="DWG89" s="491"/>
      <c r="DWH89" s="491"/>
      <c r="DWI89" s="491"/>
      <c r="DWJ89" s="491"/>
      <c r="DWK89" s="491"/>
      <c r="DWL89" s="491"/>
      <c r="DWM89" s="491"/>
      <c r="DWN89" s="491"/>
      <c r="DWO89" s="491"/>
      <c r="DWP89" s="491"/>
      <c r="DWQ89" s="491"/>
      <c r="DWR89" s="491"/>
      <c r="DWS89" s="491"/>
      <c r="DWT89" s="491"/>
      <c r="DWU89" s="491"/>
      <c r="DWV89" s="491"/>
      <c r="DWW89" s="491"/>
      <c r="DWX89" s="491"/>
      <c r="DWY89" s="491"/>
      <c r="DWZ89" s="491"/>
      <c r="DXA89" s="491"/>
      <c r="DXB89" s="491"/>
      <c r="DXC89" s="491"/>
      <c r="DXD89" s="491"/>
      <c r="DXE89" s="491"/>
      <c r="DXF89" s="491"/>
      <c r="DXG89" s="491"/>
      <c r="DXH89" s="491"/>
      <c r="DXI89" s="491"/>
      <c r="DXJ89" s="491"/>
      <c r="DXK89" s="491"/>
      <c r="DXL89" s="491"/>
      <c r="DXM89" s="491"/>
      <c r="DXN89" s="491"/>
      <c r="DXO89" s="491"/>
      <c r="DXP89" s="491"/>
      <c r="DXQ89" s="491"/>
      <c r="DXR89" s="491"/>
      <c r="DXS89" s="491"/>
      <c r="DXT89" s="491"/>
      <c r="DXU89" s="491"/>
      <c r="DXV89" s="491"/>
      <c r="DXW89" s="491"/>
      <c r="DXX89" s="491"/>
      <c r="DXY89" s="491"/>
      <c r="DXZ89" s="491"/>
      <c r="DYA89" s="491"/>
      <c r="DYB89" s="491"/>
      <c r="DYC89" s="491"/>
      <c r="DYD89" s="491"/>
      <c r="DYE89" s="491"/>
      <c r="DYF89" s="491"/>
      <c r="DYG89" s="491"/>
      <c r="DYH89" s="491"/>
      <c r="DYI89" s="491"/>
      <c r="DYJ89" s="491"/>
      <c r="DYK89" s="491"/>
      <c r="DYL89" s="491"/>
      <c r="DYM89" s="491"/>
      <c r="DYN89" s="491"/>
      <c r="DYO89" s="491"/>
      <c r="DYP89" s="491"/>
      <c r="DYQ89" s="491"/>
      <c r="DYR89" s="491"/>
      <c r="DYS89" s="491"/>
      <c r="DYT89" s="491"/>
      <c r="DYU89" s="491"/>
      <c r="DYV89" s="491"/>
      <c r="DYW89" s="491"/>
      <c r="DYX89" s="491"/>
      <c r="DYY89" s="491"/>
      <c r="DYZ89" s="491"/>
      <c r="DZA89" s="491"/>
      <c r="DZB89" s="491"/>
      <c r="DZC89" s="491"/>
      <c r="DZD89" s="491"/>
      <c r="DZE89" s="491"/>
      <c r="DZF89" s="491"/>
      <c r="DZG89" s="491"/>
      <c r="DZH89" s="491"/>
      <c r="DZI89" s="491"/>
      <c r="DZJ89" s="491"/>
      <c r="DZK89" s="491"/>
      <c r="DZL89" s="491"/>
      <c r="DZM89" s="491"/>
      <c r="DZN89" s="491"/>
      <c r="DZO89" s="491"/>
      <c r="DZP89" s="491"/>
      <c r="DZQ89" s="491"/>
      <c r="DZR89" s="491"/>
      <c r="DZS89" s="491"/>
      <c r="DZT89" s="491"/>
      <c r="DZU89" s="491"/>
      <c r="DZV89" s="491"/>
      <c r="DZW89" s="491"/>
      <c r="DZX89" s="491"/>
      <c r="DZY89" s="491"/>
      <c r="DZZ89" s="491"/>
      <c r="EAA89" s="491"/>
      <c r="EAB89" s="491"/>
      <c r="EAC89" s="491"/>
      <c r="EAD89" s="491"/>
      <c r="EAE89" s="491"/>
      <c r="EAF89" s="491"/>
      <c r="EAG89" s="491"/>
      <c r="EAH89" s="491"/>
      <c r="EAI89" s="491"/>
      <c r="EAJ89" s="491"/>
      <c r="EAK89" s="491"/>
      <c r="EAL89" s="491"/>
      <c r="EAM89" s="491"/>
      <c r="EAN89" s="491"/>
      <c r="EAO89" s="491"/>
      <c r="EAP89" s="491"/>
      <c r="EAQ89" s="491"/>
      <c r="EAR89" s="491"/>
      <c r="EAS89" s="491"/>
      <c r="EAT89" s="491"/>
      <c r="EAU89" s="491"/>
      <c r="EAV89" s="491"/>
      <c r="EAW89" s="491"/>
      <c r="EAX89" s="491"/>
      <c r="EAY89" s="491"/>
      <c r="EAZ89" s="491"/>
      <c r="EBA89" s="491"/>
      <c r="EBB89" s="491"/>
      <c r="EBC89" s="491"/>
      <c r="EBD89" s="491"/>
      <c r="EBE89" s="491"/>
      <c r="EBF89" s="491"/>
      <c r="EBG89" s="491"/>
      <c r="EBH89" s="491"/>
      <c r="EBI89" s="491"/>
      <c r="EBJ89" s="491"/>
      <c r="EBK89" s="491"/>
      <c r="EBL89" s="491"/>
      <c r="EBM89" s="491"/>
      <c r="EBN89" s="491"/>
      <c r="EBO89" s="491"/>
      <c r="EBP89" s="491"/>
      <c r="EBQ89" s="491"/>
      <c r="EBR89" s="491"/>
      <c r="EBS89" s="491"/>
      <c r="EBT89" s="491"/>
      <c r="EBU89" s="491"/>
      <c r="EBV89" s="491"/>
      <c r="EBW89" s="491"/>
      <c r="EBX89" s="491"/>
      <c r="EBY89" s="491"/>
      <c r="EBZ89" s="491"/>
      <c r="ECA89" s="491"/>
      <c r="ECB89" s="491"/>
      <c r="ECC89" s="491"/>
      <c r="ECD89" s="491"/>
      <c r="ECE89" s="491"/>
      <c r="ECF89" s="491"/>
      <c r="ECG89" s="491"/>
      <c r="ECH89" s="491"/>
      <c r="ECI89" s="491"/>
      <c r="ECJ89" s="491"/>
      <c r="ECK89" s="491"/>
      <c r="ECL89" s="491"/>
      <c r="ECM89" s="491"/>
      <c r="ECN89" s="491"/>
      <c r="ECO89" s="491"/>
      <c r="ECP89" s="491"/>
      <c r="ECQ89" s="491"/>
      <c r="ECR89" s="491"/>
      <c r="ECS89" s="491"/>
      <c r="ECT89" s="491"/>
      <c r="ECU89" s="491"/>
      <c r="ECV89" s="491"/>
      <c r="ECW89" s="491"/>
      <c r="ECX89" s="491"/>
      <c r="ECY89" s="491"/>
      <c r="ECZ89" s="491"/>
      <c r="EDA89" s="491"/>
      <c r="EDB89" s="491"/>
      <c r="EDC89" s="491"/>
      <c r="EDD89" s="491"/>
      <c r="EDE89" s="491"/>
      <c r="EDF89" s="491"/>
      <c r="EDG89" s="491"/>
      <c r="EDH89" s="491"/>
      <c r="EDI89" s="491"/>
      <c r="EDJ89" s="491"/>
      <c r="EDK89" s="491"/>
      <c r="EDL89" s="491"/>
      <c r="EDM89" s="491"/>
      <c r="EDN89" s="491"/>
      <c r="EDO89" s="491"/>
      <c r="EDP89" s="491"/>
      <c r="EDQ89" s="491"/>
      <c r="EDR89" s="491"/>
      <c r="EDS89" s="491"/>
      <c r="EDT89" s="491"/>
      <c r="EDU89" s="491"/>
      <c r="EDV89" s="491"/>
      <c r="EDW89" s="491"/>
      <c r="EDX89" s="491"/>
      <c r="EDY89" s="491"/>
      <c r="EDZ89" s="491"/>
      <c r="EEA89" s="491"/>
      <c r="EEB89" s="491"/>
      <c r="EEC89" s="491"/>
      <c r="EED89" s="491"/>
      <c r="EEE89" s="491"/>
      <c r="EEF89" s="491"/>
      <c r="EEG89" s="491"/>
      <c r="EEH89" s="491"/>
      <c r="EEI89" s="491"/>
      <c r="EEJ89" s="491"/>
      <c r="EEK89" s="491"/>
      <c r="EEL89" s="491"/>
      <c r="EEM89" s="491"/>
      <c r="EEN89" s="491"/>
      <c r="EEO89" s="491"/>
      <c r="EEP89" s="491"/>
      <c r="EEQ89" s="491"/>
      <c r="EER89" s="491"/>
      <c r="EES89" s="491"/>
      <c r="EET89" s="491"/>
      <c r="EEU89" s="491"/>
      <c r="EEV89" s="491"/>
      <c r="EEW89" s="491"/>
      <c r="EEX89" s="491"/>
      <c r="EEY89" s="491"/>
      <c r="EEZ89" s="491"/>
      <c r="EFA89" s="491"/>
      <c r="EFB89" s="491"/>
      <c r="EFC89" s="491"/>
      <c r="EFD89" s="491"/>
      <c r="EFE89" s="491"/>
      <c r="EFF89" s="491"/>
      <c r="EFG89" s="491"/>
      <c r="EFH89" s="491"/>
      <c r="EFI89" s="491"/>
      <c r="EFJ89" s="491"/>
      <c r="EFK89" s="491"/>
      <c r="EFL89" s="491"/>
      <c r="EFM89" s="491"/>
      <c r="EFN89" s="491"/>
      <c r="EFO89" s="491"/>
      <c r="EFP89" s="491"/>
      <c r="EFQ89" s="491"/>
      <c r="EFR89" s="491"/>
      <c r="EFS89" s="491"/>
      <c r="EFT89" s="491"/>
      <c r="EFU89" s="491"/>
      <c r="EFV89" s="491"/>
      <c r="EFW89" s="491"/>
      <c r="EFX89" s="491"/>
      <c r="EFY89" s="491"/>
      <c r="EFZ89" s="491"/>
      <c r="EGA89" s="491"/>
      <c r="EGB89" s="491"/>
      <c r="EGC89" s="491"/>
      <c r="EGD89" s="491"/>
      <c r="EGE89" s="491"/>
      <c r="EGF89" s="491"/>
      <c r="EGG89" s="491"/>
      <c r="EGH89" s="491"/>
      <c r="EGI89" s="491"/>
      <c r="EGJ89" s="491"/>
      <c r="EGK89" s="491"/>
      <c r="EGL89" s="491"/>
      <c r="EGM89" s="491"/>
      <c r="EGN89" s="491"/>
      <c r="EGO89" s="491"/>
      <c r="EGP89" s="491"/>
      <c r="EGQ89" s="491"/>
      <c r="EGR89" s="491"/>
      <c r="EGS89" s="491"/>
      <c r="EGT89" s="491"/>
      <c r="EGU89" s="491"/>
      <c r="EGV89" s="491"/>
      <c r="EGW89" s="491"/>
      <c r="EGX89" s="491"/>
      <c r="EGY89" s="491"/>
      <c r="EGZ89" s="491"/>
      <c r="EHA89" s="491"/>
      <c r="EHB89" s="491"/>
      <c r="EHC89" s="491"/>
      <c r="EHD89" s="491"/>
      <c r="EHE89" s="491"/>
      <c r="EHF89" s="491"/>
      <c r="EHG89" s="491"/>
      <c r="EHH89" s="491"/>
      <c r="EHI89" s="491"/>
      <c r="EHJ89" s="491"/>
      <c r="EHK89" s="491"/>
      <c r="EHL89" s="491"/>
      <c r="EHM89" s="491"/>
      <c r="EHN89" s="491"/>
      <c r="EHO89" s="491"/>
      <c r="EHP89" s="491"/>
      <c r="EHQ89" s="491"/>
      <c r="EHR89" s="491"/>
      <c r="EHS89" s="491"/>
      <c r="EHT89" s="491"/>
      <c r="EHU89" s="491"/>
      <c r="EHV89" s="491"/>
      <c r="EHW89" s="491"/>
      <c r="EHX89" s="491"/>
      <c r="EHY89" s="491"/>
      <c r="EHZ89" s="491"/>
      <c r="EIA89" s="491"/>
      <c r="EIB89" s="491"/>
      <c r="EIC89" s="491"/>
      <c r="EID89" s="491"/>
      <c r="EIE89" s="491"/>
      <c r="EIF89" s="491"/>
      <c r="EIG89" s="491"/>
      <c r="EIH89" s="491"/>
      <c r="EII89" s="491"/>
      <c r="EIJ89" s="491"/>
      <c r="EIK89" s="491"/>
      <c r="EIL89" s="491"/>
      <c r="EIM89" s="491"/>
      <c r="EIN89" s="491"/>
      <c r="EIO89" s="491"/>
      <c r="EIP89" s="491"/>
      <c r="EIQ89" s="491"/>
      <c r="EIR89" s="491"/>
      <c r="EIS89" s="491"/>
      <c r="EIT89" s="491"/>
      <c r="EIU89" s="491"/>
      <c r="EIV89" s="491"/>
      <c r="EIW89" s="491"/>
      <c r="EIX89" s="491"/>
      <c r="EIY89" s="491"/>
      <c r="EIZ89" s="491"/>
      <c r="EJA89" s="491"/>
      <c r="EJB89" s="491"/>
      <c r="EJC89" s="491"/>
      <c r="EJD89" s="491"/>
      <c r="EJE89" s="491"/>
      <c r="EJF89" s="491"/>
      <c r="EJG89" s="491"/>
      <c r="EJH89" s="491"/>
      <c r="EJI89" s="491"/>
      <c r="EJJ89" s="491"/>
      <c r="EJK89" s="491"/>
      <c r="EJL89" s="491"/>
      <c r="EJM89" s="491"/>
      <c r="EJN89" s="491"/>
      <c r="EJO89" s="491"/>
      <c r="EJP89" s="491"/>
      <c r="EJQ89" s="491"/>
      <c r="EJR89" s="491"/>
      <c r="EJS89" s="491"/>
      <c r="EJT89" s="491"/>
      <c r="EJU89" s="491"/>
      <c r="EJV89" s="491"/>
      <c r="EJW89" s="491"/>
      <c r="EJX89" s="491"/>
      <c r="EJY89" s="491"/>
      <c r="EJZ89" s="491"/>
      <c r="EKA89" s="491"/>
      <c r="EKB89" s="491"/>
      <c r="EKC89" s="491"/>
      <c r="EKD89" s="491"/>
      <c r="EKE89" s="491"/>
      <c r="EKF89" s="491"/>
      <c r="EKG89" s="491"/>
      <c r="EKH89" s="491"/>
      <c r="EKI89" s="491"/>
      <c r="EKJ89" s="491"/>
      <c r="EKK89" s="491"/>
      <c r="EKL89" s="491"/>
      <c r="EKM89" s="491"/>
      <c r="EKN89" s="491"/>
      <c r="EKO89" s="491"/>
      <c r="EKP89" s="491"/>
      <c r="EKQ89" s="491"/>
      <c r="EKR89" s="491"/>
      <c r="EKS89" s="491"/>
      <c r="EKT89" s="491"/>
      <c r="EKU89" s="491"/>
      <c r="EKV89" s="491"/>
      <c r="EKW89" s="491"/>
      <c r="EKX89" s="491"/>
      <c r="EKY89" s="491"/>
      <c r="EKZ89" s="491"/>
      <c r="ELA89" s="491"/>
      <c r="ELB89" s="491"/>
      <c r="ELC89" s="491"/>
      <c r="ELD89" s="491"/>
      <c r="ELE89" s="491"/>
      <c r="ELF89" s="491"/>
      <c r="ELG89" s="491"/>
      <c r="ELH89" s="491"/>
      <c r="ELI89" s="491"/>
      <c r="ELJ89" s="491"/>
      <c r="ELK89" s="491"/>
      <c r="ELL89" s="491"/>
      <c r="ELM89" s="491"/>
      <c r="ELN89" s="491"/>
      <c r="ELO89" s="491"/>
      <c r="ELP89" s="491"/>
      <c r="ELQ89" s="491"/>
      <c r="ELR89" s="491"/>
      <c r="ELS89" s="491"/>
      <c r="ELT89" s="491"/>
      <c r="ELU89" s="491"/>
      <c r="ELV89" s="491"/>
      <c r="ELW89" s="491"/>
      <c r="ELX89" s="491"/>
      <c r="ELY89" s="491"/>
      <c r="ELZ89" s="491"/>
      <c r="EMA89" s="491"/>
      <c r="EMB89" s="491"/>
      <c r="EMC89" s="491"/>
      <c r="EMD89" s="491"/>
      <c r="EME89" s="491"/>
      <c r="EMF89" s="491"/>
      <c r="EMG89" s="491"/>
      <c r="EMH89" s="491"/>
      <c r="EMI89" s="491"/>
      <c r="EMJ89" s="491"/>
      <c r="EMK89" s="491"/>
      <c r="EML89" s="491"/>
      <c r="EMM89" s="491"/>
      <c r="EMN89" s="491"/>
      <c r="EMO89" s="491"/>
      <c r="EMP89" s="491"/>
      <c r="EMQ89" s="491"/>
      <c r="EMR89" s="491"/>
      <c r="EMS89" s="491"/>
      <c r="EMT89" s="491"/>
      <c r="EMU89" s="491"/>
      <c r="EMV89" s="491"/>
      <c r="EMW89" s="491"/>
      <c r="EMX89" s="491"/>
      <c r="EMY89" s="491"/>
      <c r="EMZ89" s="491"/>
      <c r="ENA89" s="491"/>
      <c r="ENB89" s="491"/>
      <c r="ENC89" s="491"/>
      <c r="END89" s="491"/>
      <c r="ENE89" s="491"/>
      <c r="ENF89" s="491"/>
      <c r="ENG89" s="491"/>
      <c r="ENH89" s="491"/>
      <c r="ENI89" s="491"/>
      <c r="ENJ89" s="491"/>
      <c r="ENK89" s="491"/>
      <c r="ENL89" s="491"/>
      <c r="ENM89" s="491"/>
      <c r="ENN89" s="491"/>
      <c r="ENO89" s="491"/>
      <c r="ENP89" s="491"/>
      <c r="ENQ89" s="491"/>
      <c r="ENR89" s="491"/>
      <c r="ENS89" s="491"/>
      <c r="ENT89" s="491"/>
      <c r="ENU89" s="491"/>
      <c r="ENV89" s="491"/>
      <c r="ENW89" s="491"/>
      <c r="ENX89" s="491"/>
      <c r="ENY89" s="491"/>
      <c r="ENZ89" s="491"/>
      <c r="EOA89" s="491"/>
      <c r="EOB89" s="491"/>
      <c r="EOC89" s="491"/>
      <c r="EOD89" s="491"/>
      <c r="EOE89" s="491"/>
      <c r="EOF89" s="491"/>
      <c r="EOG89" s="491"/>
      <c r="EOH89" s="491"/>
      <c r="EOI89" s="491"/>
      <c r="EOJ89" s="491"/>
      <c r="EOK89" s="491"/>
      <c r="EOL89" s="491"/>
      <c r="EOM89" s="491"/>
      <c r="EON89" s="491"/>
      <c r="EOO89" s="491"/>
      <c r="EOP89" s="491"/>
      <c r="EOQ89" s="491"/>
      <c r="EOR89" s="491"/>
      <c r="EOS89" s="491"/>
      <c r="EOT89" s="491"/>
      <c r="EOU89" s="491"/>
      <c r="EOV89" s="491"/>
      <c r="EOW89" s="491"/>
      <c r="EOX89" s="491"/>
      <c r="EOY89" s="491"/>
      <c r="EOZ89" s="491"/>
      <c r="EPA89" s="491"/>
      <c r="EPB89" s="491"/>
      <c r="EPC89" s="491"/>
      <c r="EPD89" s="491"/>
      <c r="EPE89" s="491"/>
      <c r="EPF89" s="491"/>
      <c r="EPG89" s="491"/>
      <c r="EPH89" s="491"/>
      <c r="EPI89" s="491"/>
      <c r="EPJ89" s="491"/>
      <c r="EPK89" s="491"/>
      <c r="EPL89" s="491"/>
      <c r="EPM89" s="491"/>
      <c r="EPN89" s="491"/>
      <c r="EPO89" s="491"/>
      <c r="EPP89" s="491"/>
      <c r="EPQ89" s="491"/>
      <c r="EPR89" s="491"/>
      <c r="EPS89" s="491"/>
      <c r="EPT89" s="491"/>
      <c r="EPU89" s="491"/>
      <c r="EPV89" s="491"/>
      <c r="EPW89" s="491"/>
      <c r="EPX89" s="491"/>
      <c r="EPY89" s="491"/>
      <c r="EPZ89" s="491"/>
      <c r="EQA89" s="491"/>
      <c r="EQB89" s="491"/>
      <c r="EQC89" s="491"/>
      <c r="EQD89" s="491"/>
      <c r="EQE89" s="491"/>
      <c r="EQF89" s="491"/>
      <c r="EQG89" s="491"/>
      <c r="EQH89" s="491"/>
      <c r="EQI89" s="491"/>
      <c r="EQJ89" s="491"/>
      <c r="EQK89" s="491"/>
      <c r="EQL89" s="491"/>
      <c r="EQM89" s="491"/>
      <c r="EQN89" s="491"/>
      <c r="EQO89" s="491"/>
      <c r="EQP89" s="491"/>
      <c r="EQQ89" s="491"/>
      <c r="EQR89" s="491"/>
      <c r="EQS89" s="491"/>
      <c r="EQT89" s="491"/>
      <c r="EQU89" s="491"/>
      <c r="EQV89" s="491"/>
      <c r="EQW89" s="491"/>
      <c r="EQX89" s="491"/>
      <c r="EQY89" s="491"/>
      <c r="EQZ89" s="491"/>
      <c r="ERA89" s="491"/>
      <c r="ERB89" s="491"/>
      <c r="ERC89" s="491"/>
      <c r="ERD89" s="491"/>
      <c r="ERE89" s="491"/>
      <c r="ERF89" s="491"/>
      <c r="ERG89" s="491"/>
      <c r="ERH89" s="491"/>
      <c r="ERI89" s="491"/>
      <c r="ERJ89" s="491"/>
      <c r="ERK89" s="491"/>
      <c r="ERL89" s="491"/>
      <c r="ERM89" s="491"/>
      <c r="ERN89" s="491"/>
      <c r="ERO89" s="491"/>
      <c r="ERP89" s="491"/>
      <c r="ERQ89" s="491"/>
      <c r="ERR89" s="491"/>
      <c r="ERS89" s="491"/>
      <c r="ERT89" s="491"/>
      <c r="ERU89" s="491"/>
      <c r="ERV89" s="491"/>
      <c r="ERW89" s="491"/>
      <c r="ERX89" s="491"/>
      <c r="ERY89" s="491"/>
      <c r="ERZ89" s="491"/>
      <c r="ESA89" s="491"/>
      <c r="ESB89" s="491"/>
      <c r="ESC89" s="491"/>
      <c r="ESD89" s="491"/>
      <c r="ESE89" s="491"/>
      <c r="ESF89" s="491"/>
      <c r="ESG89" s="491"/>
      <c r="ESH89" s="491"/>
      <c r="ESI89" s="491"/>
      <c r="ESJ89" s="491"/>
      <c r="ESK89" s="491"/>
      <c r="ESL89" s="491"/>
      <c r="ESM89" s="491"/>
      <c r="ESN89" s="491"/>
      <c r="ESO89" s="491"/>
      <c r="ESP89" s="491"/>
      <c r="ESQ89" s="491"/>
      <c r="ESR89" s="491"/>
      <c r="ESS89" s="491"/>
      <c r="EST89" s="491"/>
      <c r="ESU89" s="491"/>
      <c r="ESV89" s="491"/>
      <c r="ESW89" s="491"/>
      <c r="ESX89" s="491"/>
      <c r="ESY89" s="491"/>
      <c r="ESZ89" s="491"/>
      <c r="ETA89" s="491"/>
      <c r="ETB89" s="491"/>
      <c r="ETC89" s="491"/>
      <c r="ETD89" s="491"/>
      <c r="ETE89" s="491"/>
      <c r="ETF89" s="491"/>
      <c r="ETG89" s="491"/>
      <c r="ETH89" s="491"/>
      <c r="ETI89" s="491"/>
      <c r="ETJ89" s="491"/>
      <c r="ETK89" s="491"/>
      <c r="ETL89" s="491"/>
      <c r="ETM89" s="491"/>
      <c r="ETN89" s="491"/>
      <c r="ETO89" s="491"/>
      <c r="ETP89" s="491"/>
      <c r="ETQ89" s="491"/>
      <c r="ETR89" s="491"/>
      <c r="ETS89" s="491"/>
      <c r="ETT89" s="491"/>
      <c r="ETU89" s="491"/>
      <c r="ETV89" s="491"/>
      <c r="ETW89" s="491"/>
      <c r="ETX89" s="491"/>
      <c r="ETY89" s="491"/>
      <c r="ETZ89" s="491"/>
      <c r="EUA89" s="491"/>
      <c r="EUB89" s="491"/>
      <c r="EUC89" s="491"/>
      <c r="EUD89" s="491"/>
      <c r="EUE89" s="491"/>
      <c r="EUF89" s="491"/>
      <c r="EUG89" s="491"/>
      <c r="EUH89" s="491"/>
      <c r="EUI89" s="491"/>
      <c r="EUJ89" s="491"/>
      <c r="EUK89" s="491"/>
      <c r="EUL89" s="491"/>
      <c r="EUM89" s="491"/>
      <c r="EUN89" s="491"/>
      <c r="EUO89" s="491"/>
      <c r="EUP89" s="491"/>
      <c r="EUQ89" s="491"/>
      <c r="EUR89" s="491"/>
      <c r="EUS89" s="491"/>
      <c r="EUT89" s="491"/>
      <c r="EUU89" s="491"/>
      <c r="EUV89" s="491"/>
      <c r="EUW89" s="491"/>
      <c r="EUX89" s="491"/>
      <c r="EUY89" s="491"/>
      <c r="EUZ89" s="491"/>
      <c r="EVA89" s="491"/>
      <c r="EVB89" s="491"/>
      <c r="EVC89" s="491"/>
      <c r="EVD89" s="491"/>
      <c r="EVE89" s="491"/>
      <c r="EVF89" s="491"/>
      <c r="EVG89" s="491"/>
      <c r="EVH89" s="491"/>
      <c r="EVI89" s="491"/>
      <c r="EVJ89" s="491"/>
      <c r="EVK89" s="491"/>
      <c r="EVL89" s="491"/>
      <c r="EVM89" s="491"/>
      <c r="EVN89" s="491"/>
      <c r="EVO89" s="491"/>
      <c r="EVP89" s="491"/>
      <c r="EVQ89" s="491"/>
      <c r="EVR89" s="491"/>
      <c r="EVS89" s="491"/>
      <c r="EVT89" s="491"/>
      <c r="EVU89" s="491"/>
      <c r="EVV89" s="491"/>
      <c r="EVW89" s="491"/>
      <c r="EVX89" s="491"/>
      <c r="EVY89" s="491"/>
      <c r="EVZ89" s="491"/>
      <c r="EWA89" s="491"/>
      <c r="EWB89" s="491"/>
      <c r="EWC89" s="491"/>
      <c r="EWD89" s="491"/>
      <c r="EWE89" s="491"/>
      <c r="EWF89" s="491"/>
      <c r="EWG89" s="491"/>
      <c r="EWH89" s="491"/>
      <c r="EWI89" s="491"/>
      <c r="EWJ89" s="491"/>
      <c r="EWK89" s="491"/>
      <c r="EWL89" s="491"/>
      <c r="EWM89" s="491"/>
      <c r="EWN89" s="491"/>
      <c r="EWO89" s="491"/>
      <c r="EWP89" s="491"/>
      <c r="EWQ89" s="491"/>
      <c r="EWR89" s="491"/>
      <c r="EWS89" s="491"/>
      <c r="EWT89" s="491"/>
      <c r="EWU89" s="491"/>
      <c r="EWV89" s="491"/>
      <c r="EWW89" s="491"/>
      <c r="EWX89" s="491"/>
      <c r="EWY89" s="491"/>
      <c r="EWZ89" s="491"/>
      <c r="EXA89" s="491"/>
      <c r="EXB89" s="491"/>
      <c r="EXC89" s="491"/>
      <c r="EXD89" s="491"/>
      <c r="EXE89" s="491"/>
      <c r="EXF89" s="491"/>
      <c r="EXG89" s="491"/>
      <c r="EXH89" s="491"/>
      <c r="EXI89" s="491"/>
      <c r="EXJ89" s="491"/>
      <c r="EXK89" s="491"/>
      <c r="EXL89" s="491"/>
      <c r="EXM89" s="491"/>
      <c r="EXN89" s="491"/>
      <c r="EXO89" s="491"/>
      <c r="EXP89" s="491"/>
      <c r="EXQ89" s="491"/>
      <c r="EXR89" s="491"/>
      <c r="EXS89" s="491"/>
      <c r="EXT89" s="491"/>
      <c r="EXU89" s="491"/>
      <c r="EXV89" s="491"/>
      <c r="EXW89" s="491"/>
      <c r="EXX89" s="491"/>
      <c r="EXY89" s="491"/>
      <c r="EXZ89" s="491"/>
      <c r="EYA89" s="491"/>
      <c r="EYB89" s="491"/>
      <c r="EYC89" s="491"/>
      <c r="EYD89" s="491"/>
      <c r="EYE89" s="491"/>
      <c r="EYF89" s="491"/>
      <c r="EYG89" s="491"/>
      <c r="EYH89" s="491"/>
      <c r="EYI89" s="491"/>
      <c r="EYJ89" s="491"/>
      <c r="EYK89" s="491"/>
      <c r="EYL89" s="491"/>
      <c r="EYM89" s="491"/>
      <c r="EYN89" s="491"/>
      <c r="EYO89" s="491"/>
      <c r="EYP89" s="491"/>
      <c r="EYQ89" s="491"/>
      <c r="EYR89" s="491"/>
      <c r="EYS89" s="491"/>
      <c r="EYT89" s="491"/>
      <c r="EYU89" s="491"/>
      <c r="EYV89" s="491"/>
      <c r="EYW89" s="491"/>
      <c r="EYX89" s="491"/>
      <c r="EYY89" s="491"/>
      <c r="EYZ89" s="491"/>
      <c r="EZA89" s="491"/>
      <c r="EZB89" s="491"/>
      <c r="EZC89" s="491"/>
      <c r="EZD89" s="491"/>
      <c r="EZE89" s="491"/>
      <c r="EZF89" s="491"/>
      <c r="EZG89" s="491"/>
      <c r="EZH89" s="491"/>
      <c r="EZI89" s="491"/>
      <c r="EZJ89" s="491"/>
      <c r="EZK89" s="491"/>
      <c r="EZL89" s="491"/>
      <c r="EZM89" s="491"/>
      <c r="EZN89" s="491"/>
      <c r="EZO89" s="491"/>
      <c r="EZP89" s="491"/>
      <c r="EZQ89" s="491"/>
      <c r="EZR89" s="491"/>
      <c r="EZS89" s="491"/>
      <c r="EZT89" s="491"/>
      <c r="EZU89" s="491"/>
      <c r="EZV89" s="491"/>
      <c r="EZW89" s="491"/>
      <c r="EZX89" s="491"/>
      <c r="EZY89" s="491"/>
      <c r="EZZ89" s="491"/>
      <c r="FAA89" s="491"/>
      <c r="FAB89" s="491"/>
      <c r="FAC89" s="491"/>
      <c r="FAD89" s="491"/>
      <c r="FAE89" s="491"/>
      <c r="FAF89" s="491"/>
      <c r="FAG89" s="491"/>
      <c r="FAH89" s="491"/>
      <c r="FAI89" s="491"/>
      <c r="FAJ89" s="491"/>
      <c r="FAK89" s="491"/>
      <c r="FAL89" s="491"/>
      <c r="FAM89" s="491"/>
      <c r="FAN89" s="491"/>
      <c r="FAO89" s="491"/>
      <c r="FAP89" s="491"/>
      <c r="FAQ89" s="491"/>
      <c r="FAR89" s="491"/>
      <c r="FAS89" s="491"/>
      <c r="FAT89" s="491"/>
      <c r="FAU89" s="491"/>
      <c r="FAV89" s="491"/>
      <c r="FAW89" s="491"/>
      <c r="FAX89" s="491"/>
      <c r="FAY89" s="491"/>
      <c r="FAZ89" s="491"/>
      <c r="FBA89" s="491"/>
      <c r="FBB89" s="491"/>
      <c r="FBC89" s="491"/>
      <c r="FBD89" s="491"/>
      <c r="FBE89" s="491"/>
      <c r="FBF89" s="491"/>
      <c r="FBG89" s="491"/>
      <c r="FBH89" s="491"/>
      <c r="FBI89" s="491"/>
      <c r="FBJ89" s="491"/>
      <c r="FBK89" s="491"/>
      <c r="FBL89" s="491"/>
      <c r="FBM89" s="491"/>
      <c r="FBN89" s="491"/>
      <c r="FBO89" s="491"/>
      <c r="FBP89" s="491"/>
      <c r="FBQ89" s="491"/>
      <c r="FBR89" s="491"/>
      <c r="FBS89" s="491"/>
      <c r="FBT89" s="491"/>
      <c r="FBU89" s="491"/>
      <c r="FBV89" s="491"/>
      <c r="FBW89" s="491"/>
      <c r="FBX89" s="491"/>
      <c r="FBY89" s="491"/>
      <c r="FBZ89" s="491"/>
      <c r="FCA89" s="491"/>
      <c r="FCB89" s="491"/>
      <c r="FCC89" s="491"/>
      <c r="FCD89" s="491"/>
      <c r="FCE89" s="491"/>
      <c r="FCF89" s="491"/>
      <c r="FCG89" s="491"/>
      <c r="FCH89" s="491"/>
      <c r="FCI89" s="491"/>
      <c r="FCJ89" s="491"/>
      <c r="FCK89" s="491"/>
      <c r="FCL89" s="491"/>
      <c r="FCM89" s="491"/>
      <c r="FCN89" s="491"/>
      <c r="FCO89" s="491"/>
      <c r="FCP89" s="491"/>
      <c r="FCQ89" s="491"/>
      <c r="FCR89" s="491"/>
      <c r="FCS89" s="491"/>
      <c r="FCT89" s="491"/>
      <c r="FCU89" s="491"/>
      <c r="FCV89" s="491"/>
      <c r="FCW89" s="491"/>
      <c r="FCX89" s="491"/>
      <c r="FCY89" s="491"/>
      <c r="FCZ89" s="491"/>
      <c r="FDA89" s="491"/>
      <c r="FDB89" s="491"/>
      <c r="FDC89" s="491"/>
      <c r="FDD89" s="491"/>
      <c r="FDE89" s="491"/>
      <c r="FDF89" s="491"/>
      <c r="FDG89" s="491"/>
      <c r="FDH89" s="491"/>
      <c r="FDI89" s="491"/>
      <c r="FDJ89" s="491"/>
      <c r="FDK89" s="491"/>
      <c r="FDL89" s="491"/>
      <c r="FDM89" s="491"/>
      <c r="FDN89" s="491"/>
      <c r="FDO89" s="491"/>
      <c r="FDP89" s="491"/>
      <c r="FDQ89" s="491"/>
      <c r="FDR89" s="491"/>
      <c r="FDS89" s="491"/>
      <c r="FDT89" s="491"/>
      <c r="FDU89" s="491"/>
      <c r="FDV89" s="491"/>
      <c r="FDW89" s="491"/>
      <c r="FDX89" s="491"/>
      <c r="FDY89" s="491"/>
      <c r="FDZ89" s="491"/>
      <c r="FEA89" s="491"/>
      <c r="FEB89" s="491"/>
      <c r="FEC89" s="491"/>
      <c r="FED89" s="491"/>
      <c r="FEE89" s="491"/>
      <c r="FEF89" s="491"/>
      <c r="FEG89" s="491"/>
      <c r="FEH89" s="491"/>
      <c r="FEI89" s="491"/>
      <c r="FEJ89" s="491"/>
      <c r="FEK89" s="491"/>
      <c r="FEL89" s="491"/>
      <c r="FEM89" s="491"/>
      <c r="FEN89" s="491"/>
      <c r="FEO89" s="491"/>
      <c r="FEP89" s="491"/>
      <c r="FEQ89" s="491"/>
      <c r="FER89" s="491"/>
      <c r="FES89" s="491"/>
      <c r="FET89" s="491"/>
      <c r="FEU89" s="491"/>
      <c r="FEV89" s="491"/>
      <c r="FEW89" s="491"/>
      <c r="FEX89" s="491"/>
      <c r="FEY89" s="491"/>
      <c r="FEZ89" s="491"/>
      <c r="FFA89" s="491"/>
      <c r="FFB89" s="491"/>
      <c r="FFC89" s="491"/>
      <c r="FFD89" s="491"/>
      <c r="FFE89" s="491"/>
      <c r="FFF89" s="491"/>
      <c r="FFG89" s="491"/>
      <c r="FFH89" s="491"/>
      <c r="FFI89" s="491"/>
      <c r="FFJ89" s="491"/>
      <c r="FFK89" s="491"/>
      <c r="FFL89" s="491"/>
      <c r="FFM89" s="491"/>
      <c r="FFN89" s="491"/>
      <c r="FFO89" s="491"/>
      <c r="FFP89" s="491"/>
      <c r="FFQ89" s="491"/>
      <c r="FFR89" s="491"/>
      <c r="FFS89" s="491"/>
      <c r="FFT89" s="491"/>
      <c r="FFU89" s="491"/>
      <c r="FFV89" s="491"/>
      <c r="FFW89" s="491"/>
      <c r="FFX89" s="491"/>
      <c r="FFY89" s="491"/>
      <c r="FFZ89" s="491"/>
      <c r="FGA89" s="491"/>
      <c r="FGB89" s="491"/>
      <c r="FGC89" s="491"/>
      <c r="FGD89" s="491"/>
      <c r="FGE89" s="491"/>
      <c r="FGF89" s="491"/>
      <c r="FGG89" s="491"/>
      <c r="FGH89" s="491"/>
      <c r="FGI89" s="491"/>
      <c r="FGJ89" s="491"/>
      <c r="FGK89" s="491"/>
      <c r="FGL89" s="491"/>
      <c r="FGM89" s="491"/>
      <c r="FGN89" s="491"/>
      <c r="FGO89" s="491"/>
      <c r="FGP89" s="491"/>
      <c r="FGQ89" s="491"/>
      <c r="FGR89" s="491"/>
      <c r="FGS89" s="491"/>
      <c r="FGT89" s="491"/>
      <c r="FGU89" s="491"/>
      <c r="FGV89" s="491"/>
      <c r="FGW89" s="491"/>
      <c r="FGX89" s="491"/>
      <c r="FGY89" s="491"/>
      <c r="FGZ89" s="491"/>
      <c r="FHA89" s="491"/>
      <c r="FHB89" s="491"/>
      <c r="FHC89" s="491"/>
      <c r="FHD89" s="491"/>
      <c r="FHE89" s="491"/>
      <c r="FHF89" s="491"/>
      <c r="FHG89" s="491"/>
      <c r="FHH89" s="491"/>
      <c r="FHI89" s="491"/>
      <c r="FHJ89" s="491"/>
      <c r="FHK89" s="491"/>
      <c r="FHL89" s="491"/>
      <c r="FHM89" s="491"/>
      <c r="FHN89" s="491"/>
      <c r="FHO89" s="491"/>
      <c r="FHP89" s="491"/>
      <c r="FHQ89" s="491"/>
      <c r="FHR89" s="491"/>
      <c r="FHS89" s="491"/>
      <c r="FHT89" s="491"/>
      <c r="FHU89" s="491"/>
      <c r="FHV89" s="491"/>
      <c r="FHW89" s="491"/>
      <c r="FHX89" s="491"/>
      <c r="FHY89" s="491"/>
      <c r="FHZ89" s="491"/>
      <c r="FIA89" s="491"/>
      <c r="FIB89" s="491"/>
      <c r="FIC89" s="491"/>
      <c r="FID89" s="491"/>
      <c r="FIE89" s="491"/>
      <c r="FIF89" s="491"/>
      <c r="FIG89" s="491"/>
      <c r="FIH89" s="491"/>
      <c r="FII89" s="491"/>
      <c r="FIJ89" s="491"/>
      <c r="FIK89" s="491"/>
      <c r="FIL89" s="491"/>
      <c r="FIM89" s="491"/>
      <c r="FIN89" s="491"/>
      <c r="FIO89" s="491"/>
      <c r="FIP89" s="491"/>
      <c r="FIQ89" s="491"/>
      <c r="FIR89" s="491"/>
      <c r="FIS89" s="491"/>
      <c r="FIT89" s="491"/>
      <c r="FIU89" s="491"/>
      <c r="FIV89" s="491"/>
      <c r="FIW89" s="491"/>
      <c r="FIX89" s="491"/>
      <c r="FIY89" s="491"/>
      <c r="FIZ89" s="491"/>
      <c r="FJA89" s="491"/>
      <c r="FJB89" s="491"/>
      <c r="FJC89" s="491"/>
      <c r="FJD89" s="491"/>
      <c r="FJE89" s="491"/>
      <c r="FJF89" s="491"/>
      <c r="FJG89" s="491"/>
      <c r="FJH89" s="491"/>
      <c r="FJI89" s="491"/>
      <c r="FJJ89" s="491"/>
      <c r="FJK89" s="491"/>
      <c r="FJL89" s="491"/>
      <c r="FJM89" s="491"/>
      <c r="FJN89" s="491"/>
      <c r="FJO89" s="491"/>
      <c r="FJP89" s="491"/>
      <c r="FJQ89" s="491"/>
      <c r="FJR89" s="491"/>
      <c r="FJS89" s="491"/>
      <c r="FJT89" s="491"/>
      <c r="FJU89" s="491"/>
      <c r="FJV89" s="491"/>
      <c r="FJW89" s="491"/>
      <c r="FJX89" s="491"/>
      <c r="FJY89" s="491"/>
      <c r="FJZ89" s="491"/>
      <c r="FKA89" s="491"/>
      <c r="FKB89" s="491"/>
      <c r="FKC89" s="491"/>
      <c r="FKD89" s="491"/>
      <c r="FKE89" s="491"/>
      <c r="FKF89" s="491"/>
      <c r="FKG89" s="491"/>
      <c r="FKH89" s="491"/>
      <c r="FKI89" s="491"/>
      <c r="FKJ89" s="491"/>
      <c r="FKK89" s="491"/>
      <c r="FKL89" s="491"/>
      <c r="FKM89" s="491"/>
      <c r="FKN89" s="491"/>
      <c r="FKO89" s="491"/>
      <c r="FKP89" s="491"/>
      <c r="FKQ89" s="491"/>
      <c r="FKR89" s="491"/>
      <c r="FKS89" s="491"/>
      <c r="FKT89" s="491"/>
      <c r="FKU89" s="491"/>
      <c r="FKV89" s="491"/>
      <c r="FKW89" s="491"/>
      <c r="FKX89" s="491"/>
      <c r="FKY89" s="491"/>
      <c r="FKZ89" s="491"/>
      <c r="FLA89" s="491"/>
      <c r="FLB89" s="491"/>
      <c r="FLC89" s="491"/>
      <c r="FLD89" s="491"/>
      <c r="FLE89" s="491"/>
      <c r="FLF89" s="491"/>
      <c r="FLG89" s="491"/>
      <c r="FLH89" s="491"/>
      <c r="FLI89" s="491"/>
      <c r="FLJ89" s="491"/>
      <c r="FLK89" s="491"/>
      <c r="FLL89" s="491"/>
      <c r="FLM89" s="491"/>
      <c r="FLN89" s="491"/>
      <c r="FLO89" s="491"/>
      <c r="FLP89" s="491"/>
      <c r="FLQ89" s="491"/>
      <c r="FLR89" s="491"/>
      <c r="FLS89" s="491"/>
      <c r="FLT89" s="491"/>
      <c r="FLU89" s="491"/>
      <c r="FLV89" s="491"/>
      <c r="FLW89" s="491"/>
      <c r="FLX89" s="491"/>
      <c r="FLY89" s="491"/>
      <c r="FLZ89" s="491"/>
      <c r="FMA89" s="491"/>
      <c r="FMB89" s="491"/>
      <c r="FMC89" s="491"/>
      <c r="FMD89" s="491"/>
      <c r="FME89" s="491"/>
      <c r="FMF89" s="491"/>
      <c r="FMG89" s="491"/>
      <c r="FMH89" s="491"/>
      <c r="FMI89" s="491"/>
      <c r="FMJ89" s="491"/>
      <c r="FMK89" s="491"/>
      <c r="FML89" s="491"/>
      <c r="FMM89" s="491"/>
      <c r="FMN89" s="491"/>
      <c r="FMO89" s="491"/>
      <c r="FMP89" s="491"/>
      <c r="FMQ89" s="491"/>
      <c r="FMR89" s="491"/>
      <c r="FMS89" s="491"/>
      <c r="FMT89" s="491"/>
      <c r="FMU89" s="491"/>
      <c r="FMV89" s="491"/>
      <c r="FMW89" s="491"/>
      <c r="FMX89" s="491"/>
      <c r="FMY89" s="491"/>
      <c r="FMZ89" s="491"/>
      <c r="FNA89" s="491"/>
      <c r="FNB89" s="491"/>
      <c r="FNC89" s="491"/>
      <c r="FND89" s="491"/>
      <c r="FNE89" s="491"/>
      <c r="FNF89" s="491"/>
      <c r="FNG89" s="491"/>
      <c r="FNH89" s="491"/>
      <c r="FNI89" s="491"/>
      <c r="FNJ89" s="491"/>
      <c r="FNK89" s="491"/>
      <c r="FNL89" s="491"/>
      <c r="FNM89" s="491"/>
      <c r="FNN89" s="491"/>
      <c r="FNO89" s="491"/>
      <c r="FNP89" s="491"/>
      <c r="FNQ89" s="491"/>
      <c r="FNR89" s="491"/>
      <c r="FNS89" s="491"/>
      <c r="FNT89" s="491"/>
      <c r="FNU89" s="491"/>
      <c r="FNV89" s="491"/>
      <c r="FNW89" s="491"/>
      <c r="FNX89" s="491"/>
      <c r="FNY89" s="491"/>
      <c r="FNZ89" s="491"/>
      <c r="FOA89" s="491"/>
      <c r="FOB89" s="491"/>
      <c r="FOC89" s="491"/>
      <c r="FOD89" s="491"/>
      <c r="FOE89" s="491"/>
      <c r="FOF89" s="491"/>
      <c r="FOG89" s="491"/>
      <c r="FOH89" s="491"/>
      <c r="FOI89" s="491"/>
      <c r="FOJ89" s="491"/>
      <c r="FOK89" s="491"/>
      <c r="FOL89" s="491"/>
      <c r="FOM89" s="491"/>
      <c r="FON89" s="491"/>
      <c r="FOO89" s="491"/>
      <c r="FOP89" s="491"/>
      <c r="FOQ89" s="491"/>
      <c r="FOR89" s="491"/>
      <c r="FOS89" s="491"/>
      <c r="FOT89" s="491"/>
      <c r="FOU89" s="491"/>
      <c r="FOV89" s="491"/>
      <c r="FOW89" s="491"/>
      <c r="FOX89" s="491"/>
      <c r="FOY89" s="491"/>
      <c r="FOZ89" s="491"/>
      <c r="FPA89" s="491"/>
      <c r="FPB89" s="491"/>
      <c r="FPC89" s="491"/>
      <c r="FPD89" s="491"/>
      <c r="FPE89" s="491"/>
      <c r="FPF89" s="491"/>
      <c r="FPG89" s="491"/>
      <c r="FPH89" s="491"/>
      <c r="FPI89" s="491"/>
      <c r="FPJ89" s="491"/>
      <c r="FPK89" s="491"/>
      <c r="FPL89" s="491"/>
      <c r="FPM89" s="491"/>
      <c r="FPN89" s="491"/>
      <c r="FPO89" s="491"/>
      <c r="FPP89" s="491"/>
      <c r="FPQ89" s="491"/>
      <c r="FPR89" s="491"/>
      <c r="FPS89" s="491"/>
      <c r="FPT89" s="491"/>
      <c r="FPU89" s="491"/>
      <c r="FPV89" s="491"/>
      <c r="FPW89" s="491"/>
      <c r="FPX89" s="491"/>
      <c r="FPY89" s="491"/>
      <c r="FPZ89" s="491"/>
      <c r="FQA89" s="491"/>
      <c r="FQB89" s="491"/>
      <c r="FQC89" s="491"/>
      <c r="FQD89" s="491"/>
      <c r="FQE89" s="491"/>
      <c r="FQF89" s="491"/>
      <c r="FQG89" s="491"/>
      <c r="FQH89" s="491"/>
      <c r="FQI89" s="491"/>
      <c r="FQJ89" s="491"/>
      <c r="FQK89" s="491"/>
      <c r="FQL89" s="491"/>
      <c r="FQM89" s="491"/>
      <c r="FQN89" s="491"/>
      <c r="FQO89" s="491"/>
      <c r="FQP89" s="491"/>
      <c r="FQQ89" s="491"/>
      <c r="FQR89" s="491"/>
      <c r="FQS89" s="491"/>
      <c r="FQT89" s="491"/>
      <c r="FQU89" s="491"/>
      <c r="FQV89" s="491"/>
      <c r="FQW89" s="491"/>
      <c r="FQX89" s="491"/>
      <c r="FQY89" s="491"/>
      <c r="FQZ89" s="491"/>
      <c r="FRA89" s="491"/>
      <c r="FRB89" s="491"/>
      <c r="FRC89" s="491"/>
      <c r="FRD89" s="491"/>
      <c r="FRE89" s="491"/>
      <c r="FRF89" s="491"/>
      <c r="FRG89" s="491"/>
      <c r="FRH89" s="491"/>
      <c r="FRI89" s="491"/>
      <c r="FRJ89" s="491"/>
      <c r="FRK89" s="491"/>
      <c r="FRL89" s="491"/>
      <c r="FRM89" s="491"/>
      <c r="FRN89" s="491"/>
      <c r="FRO89" s="491"/>
      <c r="FRP89" s="491"/>
      <c r="FRQ89" s="491"/>
      <c r="FRR89" s="491"/>
      <c r="FRS89" s="491"/>
      <c r="FRT89" s="491"/>
      <c r="FRU89" s="491"/>
      <c r="FRV89" s="491"/>
      <c r="FRW89" s="491"/>
      <c r="FRX89" s="491"/>
      <c r="FRY89" s="491"/>
      <c r="FRZ89" s="491"/>
      <c r="FSA89" s="491"/>
      <c r="FSB89" s="491"/>
      <c r="FSC89" s="491"/>
      <c r="FSD89" s="491"/>
      <c r="FSE89" s="491"/>
      <c r="FSF89" s="491"/>
      <c r="FSG89" s="491"/>
      <c r="FSH89" s="491"/>
      <c r="FSI89" s="491"/>
      <c r="FSJ89" s="491"/>
      <c r="FSK89" s="491"/>
      <c r="FSL89" s="491"/>
      <c r="FSM89" s="491"/>
      <c r="FSN89" s="491"/>
      <c r="FSO89" s="491"/>
      <c r="FSP89" s="491"/>
      <c r="FSQ89" s="491"/>
      <c r="FSR89" s="491"/>
      <c r="FSS89" s="491"/>
      <c r="FST89" s="491"/>
      <c r="FSU89" s="491"/>
      <c r="FSV89" s="491"/>
      <c r="FSW89" s="491"/>
      <c r="FSX89" s="491"/>
      <c r="FSY89" s="491"/>
      <c r="FSZ89" s="491"/>
      <c r="FTA89" s="491"/>
      <c r="FTB89" s="491"/>
      <c r="FTC89" s="491"/>
      <c r="FTD89" s="491"/>
      <c r="FTE89" s="491"/>
      <c r="FTF89" s="491"/>
      <c r="FTG89" s="491"/>
      <c r="FTH89" s="491"/>
      <c r="FTI89" s="491"/>
      <c r="FTJ89" s="491"/>
      <c r="FTK89" s="491"/>
      <c r="FTL89" s="491"/>
      <c r="FTM89" s="491"/>
      <c r="FTN89" s="491"/>
      <c r="FTO89" s="491"/>
      <c r="FTP89" s="491"/>
      <c r="FTQ89" s="491"/>
      <c r="FTR89" s="491"/>
      <c r="FTS89" s="491"/>
      <c r="FTT89" s="491"/>
      <c r="FTU89" s="491"/>
      <c r="FTV89" s="491"/>
      <c r="FTW89" s="491"/>
      <c r="FTX89" s="491"/>
      <c r="FTY89" s="491"/>
      <c r="FTZ89" s="491"/>
      <c r="FUA89" s="491"/>
      <c r="FUB89" s="491"/>
      <c r="FUC89" s="491"/>
      <c r="FUD89" s="491"/>
      <c r="FUE89" s="491"/>
      <c r="FUF89" s="491"/>
      <c r="FUG89" s="491"/>
      <c r="FUH89" s="491"/>
      <c r="FUI89" s="491"/>
      <c r="FUJ89" s="491"/>
      <c r="FUK89" s="491"/>
      <c r="FUL89" s="491"/>
      <c r="FUM89" s="491"/>
      <c r="FUN89" s="491"/>
      <c r="FUO89" s="491"/>
      <c r="FUP89" s="491"/>
      <c r="FUQ89" s="491"/>
      <c r="FUR89" s="491"/>
      <c r="FUS89" s="491"/>
      <c r="FUT89" s="491"/>
      <c r="FUU89" s="491"/>
      <c r="FUV89" s="491"/>
      <c r="FUW89" s="491"/>
      <c r="FUX89" s="491"/>
      <c r="FUY89" s="491"/>
      <c r="FUZ89" s="491"/>
      <c r="FVA89" s="491"/>
      <c r="FVB89" s="491"/>
      <c r="FVC89" s="491"/>
      <c r="FVD89" s="491"/>
      <c r="FVE89" s="491"/>
      <c r="FVF89" s="491"/>
      <c r="FVG89" s="491"/>
      <c r="FVH89" s="491"/>
      <c r="FVI89" s="491"/>
      <c r="FVJ89" s="491"/>
      <c r="FVK89" s="491"/>
      <c r="FVL89" s="491"/>
      <c r="FVM89" s="491"/>
      <c r="FVN89" s="491"/>
      <c r="FVO89" s="491"/>
      <c r="FVP89" s="491"/>
      <c r="FVQ89" s="491"/>
      <c r="FVR89" s="491"/>
      <c r="FVS89" s="491"/>
      <c r="FVT89" s="491"/>
      <c r="FVU89" s="491"/>
      <c r="FVV89" s="491"/>
      <c r="FVW89" s="491"/>
      <c r="FVX89" s="491"/>
      <c r="FVY89" s="491"/>
      <c r="FVZ89" s="491"/>
      <c r="FWA89" s="491"/>
      <c r="FWB89" s="491"/>
      <c r="FWC89" s="491"/>
      <c r="FWD89" s="491"/>
      <c r="FWE89" s="491"/>
      <c r="FWF89" s="491"/>
      <c r="FWG89" s="491"/>
      <c r="FWH89" s="491"/>
      <c r="FWI89" s="491"/>
      <c r="FWJ89" s="491"/>
      <c r="FWK89" s="491"/>
      <c r="FWL89" s="491"/>
      <c r="FWM89" s="491"/>
      <c r="FWN89" s="491"/>
      <c r="FWO89" s="491"/>
      <c r="FWP89" s="491"/>
      <c r="FWQ89" s="491"/>
      <c r="FWR89" s="491"/>
      <c r="FWS89" s="491"/>
      <c r="FWT89" s="491"/>
      <c r="FWU89" s="491"/>
      <c r="FWV89" s="491"/>
      <c r="FWW89" s="491"/>
      <c r="FWX89" s="491"/>
      <c r="FWY89" s="491"/>
      <c r="FWZ89" s="491"/>
      <c r="FXA89" s="491"/>
      <c r="FXB89" s="491"/>
      <c r="FXC89" s="491"/>
      <c r="FXD89" s="491"/>
      <c r="FXE89" s="491"/>
      <c r="FXF89" s="491"/>
      <c r="FXG89" s="491"/>
      <c r="FXH89" s="491"/>
      <c r="FXI89" s="491"/>
      <c r="FXJ89" s="491"/>
      <c r="FXK89" s="491"/>
      <c r="FXL89" s="491"/>
      <c r="FXM89" s="491"/>
      <c r="FXN89" s="491"/>
      <c r="FXO89" s="491"/>
      <c r="FXP89" s="491"/>
      <c r="FXQ89" s="491"/>
      <c r="FXR89" s="491"/>
      <c r="FXS89" s="491"/>
      <c r="FXT89" s="491"/>
      <c r="FXU89" s="491"/>
      <c r="FXV89" s="491"/>
      <c r="FXW89" s="491"/>
      <c r="FXX89" s="491"/>
      <c r="FXY89" s="491"/>
      <c r="FXZ89" s="491"/>
      <c r="FYA89" s="491"/>
      <c r="FYB89" s="491"/>
      <c r="FYC89" s="491"/>
      <c r="FYD89" s="491"/>
      <c r="FYE89" s="491"/>
      <c r="FYF89" s="491"/>
      <c r="FYG89" s="491"/>
      <c r="FYH89" s="491"/>
      <c r="FYI89" s="491"/>
      <c r="FYJ89" s="491"/>
      <c r="FYK89" s="491"/>
      <c r="FYL89" s="491"/>
      <c r="FYM89" s="491"/>
      <c r="FYN89" s="491"/>
      <c r="FYO89" s="491"/>
      <c r="FYP89" s="491"/>
      <c r="FYQ89" s="491"/>
      <c r="FYR89" s="491"/>
      <c r="FYS89" s="491"/>
      <c r="FYT89" s="491"/>
      <c r="FYU89" s="491"/>
      <c r="FYV89" s="491"/>
      <c r="FYW89" s="491"/>
      <c r="FYX89" s="491"/>
      <c r="FYY89" s="491"/>
      <c r="FYZ89" s="491"/>
      <c r="FZA89" s="491"/>
      <c r="FZB89" s="491"/>
      <c r="FZC89" s="491"/>
      <c r="FZD89" s="491"/>
      <c r="FZE89" s="491"/>
      <c r="FZF89" s="491"/>
      <c r="FZG89" s="491"/>
      <c r="FZH89" s="491"/>
      <c r="FZI89" s="491"/>
      <c r="FZJ89" s="491"/>
      <c r="FZK89" s="491"/>
      <c r="FZL89" s="491"/>
      <c r="FZM89" s="491"/>
      <c r="FZN89" s="491"/>
      <c r="FZO89" s="491"/>
      <c r="FZP89" s="491"/>
      <c r="FZQ89" s="491"/>
      <c r="FZR89" s="491"/>
      <c r="FZS89" s="491"/>
      <c r="FZT89" s="491"/>
      <c r="FZU89" s="491"/>
      <c r="FZV89" s="491"/>
      <c r="FZW89" s="491"/>
      <c r="FZX89" s="491"/>
      <c r="FZY89" s="491"/>
      <c r="FZZ89" s="491"/>
      <c r="GAA89" s="491"/>
      <c r="GAB89" s="491"/>
      <c r="GAC89" s="491"/>
      <c r="GAD89" s="491"/>
      <c r="GAE89" s="491"/>
      <c r="GAF89" s="491"/>
      <c r="GAG89" s="491"/>
      <c r="GAH89" s="491"/>
      <c r="GAI89" s="491"/>
      <c r="GAJ89" s="491"/>
      <c r="GAK89" s="491"/>
      <c r="GAL89" s="491"/>
      <c r="GAM89" s="491"/>
      <c r="GAN89" s="491"/>
      <c r="GAO89" s="491"/>
      <c r="GAP89" s="491"/>
      <c r="GAQ89" s="491"/>
      <c r="GAR89" s="491"/>
      <c r="GAS89" s="491"/>
      <c r="GAT89" s="491"/>
      <c r="GAU89" s="491"/>
      <c r="GAV89" s="491"/>
      <c r="GAW89" s="491"/>
      <c r="GAX89" s="491"/>
      <c r="GAY89" s="491"/>
      <c r="GAZ89" s="491"/>
      <c r="GBA89" s="491"/>
      <c r="GBB89" s="491"/>
      <c r="GBC89" s="491"/>
      <c r="GBD89" s="491"/>
      <c r="GBE89" s="491"/>
      <c r="GBF89" s="491"/>
      <c r="GBG89" s="491"/>
      <c r="GBH89" s="491"/>
      <c r="GBI89" s="491"/>
      <c r="GBJ89" s="491"/>
      <c r="GBK89" s="491"/>
      <c r="GBL89" s="491"/>
      <c r="GBM89" s="491"/>
      <c r="GBN89" s="491"/>
      <c r="GBO89" s="491"/>
      <c r="GBP89" s="491"/>
      <c r="GBQ89" s="491"/>
      <c r="GBR89" s="491"/>
      <c r="GBS89" s="491"/>
      <c r="GBT89" s="491"/>
      <c r="GBU89" s="491"/>
      <c r="GBV89" s="491"/>
      <c r="GBW89" s="491"/>
      <c r="GBX89" s="491"/>
      <c r="GBY89" s="491"/>
      <c r="GBZ89" s="491"/>
      <c r="GCA89" s="491"/>
      <c r="GCB89" s="491"/>
      <c r="GCC89" s="491"/>
      <c r="GCD89" s="491"/>
      <c r="GCE89" s="491"/>
      <c r="GCF89" s="491"/>
      <c r="GCG89" s="491"/>
      <c r="GCH89" s="491"/>
      <c r="GCI89" s="491"/>
      <c r="GCJ89" s="491"/>
      <c r="GCK89" s="491"/>
      <c r="GCL89" s="491"/>
      <c r="GCM89" s="491"/>
      <c r="GCN89" s="491"/>
      <c r="GCO89" s="491"/>
      <c r="GCP89" s="491"/>
      <c r="GCQ89" s="491"/>
      <c r="GCR89" s="491"/>
      <c r="GCS89" s="491"/>
      <c r="GCT89" s="491"/>
      <c r="GCU89" s="491"/>
      <c r="GCV89" s="491"/>
      <c r="GCW89" s="491"/>
      <c r="GCX89" s="491"/>
      <c r="GCY89" s="491"/>
      <c r="GCZ89" s="491"/>
      <c r="GDA89" s="491"/>
      <c r="GDB89" s="491"/>
      <c r="GDC89" s="491"/>
      <c r="GDD89" s="491"/>
      <c r="GDE89" s="491"/>
      <c r="GDF89" s="491"/>
      <c r="GDG89" s="491"/>
      <c r="GDH89" s="491"/>
      <c r="GDI89" s="491"/>
      <c r="GDJ89" s="491"/>
      <c r="GDK89" s="491"/>
      <c r="GDL89" s="491"/>
      <c r="GDM89" s="491"/>
      <c r="GDN89" s="491"/>
      <c r="GDO89" s="491"/>
      <c r="GDP89" s="491"/>
      <c r="GDQ89" s="491"/>
      <c r="GDR89" s="491"/>
      <c r="GDS89" s="491"/>
      <c r="GDT89" s="491"/>
      <c r="GDU89" s="491"/>
      <c r="GDV89" s="491"/>
      <c r="GDW89" s="491"/>
      <c r="GDX89" s="491"/>
      <c r="GDY89" s="491"/>
      <c r="GDZ89" s="491"/>
      <c r="GEA89" s="491"/>
      <c r="GEB89" s="491"/>
      <c r="GEC89" s="491"/>
      <c r="GED89" s="491"/>
      <c r="GEE89" s="491"/>
      <c r="GEF89" s="491"/>
      <c r="GEG89" s="491"/>
      <c r="GEH89" s="491"/>
      <c r="GEI89" s="491"/>
      <c r="GEJ89" s="491"/>
      <c r="GEK89" s="491"/>
      <c r="GEL89" s="491"/>
      <c r="GEM89" s="491"/>
      <c r="GEN89" s="491"/>
      <c r="GEO89" s="491"/>
      <c r="GEP89" s="491"/>
      <c r="GEQ89" s="491"/>
      <c r="GER89" s="491"/>
      <c r="GES89" s="491"/>
      <c r="GET89" s="491"/>
      <c r="GEU89" s="491"/>
      <c r="GEV89" s="491"/>
      <c r="GEW89" s="491"/>
      <c r="GEX89" s="491"/>
      <c r="GEY89" s="491"/>
      <c r="GEZ89" s="491"/>
      <c r="GFA89" s="491"/>
      <c r="GFB89" s="491"/>
      <c r="GFC89" s="491"/>
      <c r="GFD89" s="491"/>
      <c r="GFE89" s="491"/>
      <c r="GFF89" s="491"/>
      <c r="GFG89" s="491"/>
      <c r="GFH89" s="491"/>
      <c r="GFI89" s="491"/>
      <c r="GFJ89" s="491"/>
      <c r="GFK89" s="491"/>
      <c r="GFL89" s="491"/>
      <c r="GFM89" s="491"/>
      <c r="GFN89" s="491"/>
      <c r="GFO89" s="491"/>
      <c r="GFP89" s="491"/>
      <c r="GFQ89" s="491"/>
      <c r="GFR89" s="491"/>
      <c r="GFS89" s="491"/>
      <c r="GFT89" s="491"/>
      <c r="GFU89" s="491"/>
      <c r="GFV89" s="491"/>
      <c r="GFW89" s="491"/>
      <c r="GFX89" s="491"/>
      <c r="GFY89" s="491"/>
      <c r="GFZ89" s="491"/>
      <c r="GGA89" s="491"/>
      <c r="GGB89" s="491"/>
      <c r="GGC89" s="491"/>
      <c r="GGD89" s="491"/>
      <c r="GGE89" s="491"/>
      <c r="GGF89" s="491"/>
      <c r="GGG89" s="491"/>
      <c r="GGH89" s="491"/>
      <c r="GGI89" s="491"/>
      <c r="GGJ89" s="491"/>
      <c r="GGK89" s="491"/>
      <c r="GGL89" s="491"/>
      <c r="GGM89" s="491"/>
      <c r="GGN89" s="491"/>
      <c r="GGO89" s="491"/>
      <c r="GGP89" s="491"/>
      <c r="GGQ89" s="491"/>
      <c r="GGR89" s="491"/>
      <c r="GGS89" s="491"/>
      <c r="GGT89" s="491"/>
      <c r="GGU89" s="491"/>
      <c r="GGV89" s="491"/>
      <c r="GGW89" s="491"/>
      <c r="GGX89" s="491"/>
      <c r="GGY89" s="491"/>
      <c r="GGZ89" s="491"/>
      <c r="GHA89" s="491"/>
      <c r="GHB89" s="491"/>
      <c r="GHC89" s="491"/>
      <c r="GHD89" s="491"/>
      <c r="GHE89" s="491"/>
      <c r="GHF89" s="491"/>
      <c r="GHG89" s="491"/>
      <c r="GHH89" s="491"/>
      <c r="GHI89" s="491"/>
      <c r="GHJ89" s="491"/>
      <c r="GHK89" s="491"/>
      <c r="GHL89" s="491"/>
      <c r="GHM89" s="491"/>
      <c r="GHN89" s="491"/>
      <c r="GHO89" s="491"/>
      <c r="GHP89" s="491"/>
      <c r="GHQ89" s="491"/>
      <c r="GHR89" s="491"/>
      <c r="GHS89" s="491"/>
      <c r="GHT89" s="491"/>
      <c r="GHU89" s="491"/>
      <c r="GHV89" s="491"/>
      <c r="GHW89" s="491"/>
      <c r="GHX89" s="491"/>
      <c r="GHY89" s="491"/>
      <c r="GHZ89" s="491"/>
      <c r="GIA89" s="491"/>
      <c r="GIB89" s="491"/>
      <c r="GIC89" s="491"/>
      <c r="GID89" s="491"/>
      <c r="GIE89" s="491"/>
      <c r="GIF89" s="491"/>
      <c r="GIG89" s="491"/>
      <c r="GIH89" s="491"/>
      <c r="GII89" s="491"/>
      <c r="GIJ89" s="491"/>
      <c r="GIK89" s="491"/>
      <c r="GIL89" s="491"/>
      <c r="GIM89" s="491"/>
      <c r="GIN89" s="491"/>
      <c r="GIO89" s="491"/>
      <c r="GIP89" s="491"/>
      <c r="GIQ89" s="491"/>
      <c r="GIR89" s="491"/>
      <c r="GIS89" s="491"/>
      <c r="GIT89" s="491"/>
      <c r="GIU89" s="491"/>
      <c r="GIV89" s="491"/>
      <c r="GIW89" s="491"/>
      <c r="GIX89" s="491"/>
      <c r="GIY89" s="491"/>
      <c r="GIZ89" s="491"/>
      <c r="GJA89" s="491"/>
      <c r="GJB89" s="491"/>
      <c r="GJC89" s="491"/>
      <c r="GJD89" s="491"/>
      <c r="GJE89" s="491"/>
      <c r="GJF89" s="491"/>
      <c r="GJG89" s="491"/>
      <c r="GJH89" s="491"/>
      <c r="GJI89" s="491"/>
      <c r="GJJ89" s="491"/>
      <c r="GJK89" s="491"/>
      <c r="GJL89" s="491"/>
      <c r="GJM89" s="491"/>
      <c r="GJN89" s="491"/>
      <c r="GJO89" s="491"/>
      <c r="GJP89" s="491"/>
      <c r="GJQ89" s="491"/>
      <c r="GJR89" s="491"/>
      <c r="GJS89" s="491"/>
      <c r="GJT89" s="491"/>
      <c r="GJU89" s="491"/>
      <c r="GJV89" s="491"/>
      <c r="GJW89" s="491"/>
      <c r="GJX89" s="491"/>
      <c r="GJY89" s="491"/>
      <c r="GJZ89" s="491"/>
      <c r="GKA89" s="491"/>
      <c r="GKB89" s="491"/>
      <c r="GKC89" s="491"/>
      <c r="GKD89" s="491"/>
      <c r="GKE89" s="491"/>
      <c r="GKF89" s="491"/>
      <c r="GKG89" s="491"/>
      <c r="GKH89" s="491"/>
      <c r="GKI89" s="491"/>
      <c r="GKJ89" s="491"/>
      <c r="GKK89" s="491"/>
      <c r="GKL89" s="491"/>
      <c r="GKM89" s="491"/>
      <c r="GKN89" s="491"/>
      <c r="GKO89" s="491"/>
      <c r="GKP89" s="491"/>
      <c r="GKQ89" s="491"/>
      <c r="GKR89" s="491"/>
      <c r="GKS89" s="491"/>
      <c r="GKT89" s="491"/>
      <c r="GKU89" s="491"/>
      <c r="GKV89" s="491"/>
      <c r="GKW89" s="491"/>
      <c r="GKX89" s="491"/>
      <c r="GKY89" s="491"/>
      <c r="GKZ89" s="491"/>
      <c r="GLA89" s="491"/>
      <c r="GLB89" s="491"/>
      <c r="GLC89" s="491"/>
      <c r="GLD89" s="491"/>
      <c r="GLE89" s="491"/>
      <c r="GLF89" s="491"/>
      <c r="GLG89" s="491"/>
      <c r="GLH89" s="491"/>
      <c r="GLI89" s="491"/>
      <c r="GLJ89" s="491"/>
      <c r="GLK89" s="491"/>
      <c r="GLL89" s="491"/>
      <c r="GLM89" s="491"/>
      <c r="GLN89" s="491"/>
      <c r="GLO89" s="491"/>
      <c r="GLP89" s="491"/>
      <c r="GLQ89" s="491"/>
      <c r="GLR89" s="491"/>
      <c r="GLS89" s="491"/>
      <c r="GLT89" s="491"/>
      <c r="GLU89" s="491"/>
      <c r="GLV89" s="491"/>
      <c r="GLW89" s="491"/>
      <c r="GLX89" s="491"/>
      <c r="GLY89" s="491"/>
      <c r="GLZ89" s="491"/>
      <c r="GMA89" s="491"/>
      <c r="GMB89" s="491"/>
      <c r="GMC89" s="491"/>
      <c r="GMD89" s="491"/>
      <c r="GME89" s="491"/>
      <c r="GMF89" s="491"/>
      <c r="GMG89" s="491"/>
      <c r="GMH89" s="491"/>
      <c r="GMI89" s="491"/>
      <c r="GMJ89" s="491"/>
      <c r="GMK89" s="491"/>
      <c r="GML89" s="491"/>
      <c r="GMM89" s="491"/>
      <c r="GMN89" s="491"/>
      <c r="GMO89" s="491"/>
      <c r="GMP89" s="491"/>
      <c r="GMQ89" s="491"/>
      <c r="GMR89" s="491"/>
      <c r="GMS89" s="491"/>
      <c r="GMT89" s="491"/>
      <c r="GMU89" s="491"/>
      <c r="GMV89" s="491"/>
      <c r="GMW89" s="491"/>
      <c r="GMX89" s="491"/>
      <c r="GMY89" s="491"/>
      <c r="GMZ89" s="491"/>
      <c r="GNA89" s="491"/>
      <c r="GNB89" s="491"/>
      <c r="GNC89" s="491"/>
      <c r="GND89" s="491"/>
      <c r="GNE89" s="491"/>
      <c r="GNF89" s="491"/>
      <c r="GNG89" s="491"/>
      <c r="GNH89" s="491"/>
      <c r="GNI89" s="491"/>
      <c r="GNJ89" s="491"/>
      <c r="GNK89" s="491"/>
      <c r="GNL89" s="491"/>
      <c r="GNM89" s="491"/>
      <c r="GNN89" s="491"/>
      <c r="GNO89" s="491"/>
      <c r="GNP89" s="491"/>
      <c r="GNQ89" s="491"/>
      <c r="GNR89" s="491"/>
      <c r="GNS89" s="491"/>
      <c r="GNT89" s="491"/>
      <c r="GNU89" s="491"/>
      <c r="GNV89" s="491"/>
      <c r="GNW89" s="491"/>
      <c r="GNX89" s="491"/>
      <c r="GNY89" s="491"/>
      <c r="GNZ89" s="491"/>
      <c r="GOA89" s="491"/>
      <c r="GOB89" s="491"/>
      <c r="GOC89" s="491"/>
      <c r="GOD89" s="491"/>
      <c r="GOE89" s="491"/>
      <c r="GOF89" s="491"/>
      <c r="GOG89" s="491"/>
      <c r="GOH89" s="491"/>
      <c r="GOI89" s="491"/>
      <c r="GOJ89" s="491"/>
      <c r="GOK89" s="491"/>
      <c r="GOL89" s="491"/>
      <c r="GOM89" s="491"/>
      <c r="GON89" s="491"/>
      <c r="GOO89" s="491"/>
      <c r="GOP89" s="491"/>
      <c r="GOQ89" s="491"/>
      <c r="GOR89" s="491"/>
      <c r="GOS89" s="491"/>
      <c r="GOT89" s="491"/>
      <c r="GOU89" s="491"/>
      <c r="GOV89" s="491"/>
      <c r="GOW89" s="491"/>
      <c r="GOX89" s="491"/>
      <c r="GOY89" s="491"/>
      <c r="GOZ89" s="491"/>
      <c r="GPA89" s="491"/>
      <c r="GPB89" s="491"/>
      <c r="GPC89" s="491"/>
      <c r="GPD89" s="491"/>
      <c r="GPE89" s="491"/>
      <c r="GPF89" s="491"/>
      <c r="GPG89" s="491"/>
      <c r="GPH89" s="491"/>
      <c r="GPI89" s="491"/>
      <c r="GPJ89" s="491"/>
      <c r="GPK89" s="491"/>
      <c r="GPL89" s="491"/>
      <c r="GPM89" s="491"/>
      <c r="GPN89" s="491"/>
      <c r="GPO89" s="491"/>
      <c r="GPP89" s="491"/>
      <c r="GPQ89" s="491"/>
      <c r="GPR89" s="491"/>
      <c r="GPS89" s="491"/>
      <c r="GPT89" s="491"/>
      <c r="GPU89" s="491"/>
      <c r="GPV89" s="491"/>
      <c r="GPW89" s="491"/>
      <c r="GPX89" s="491"/>
      <c r="GPY89" s="491"/>
      <c r="GPZ89" s="491"/>
      <c r="GQA89" s="491"/>
      <c r="GQB89" s="491"/>
      <c r="GQC89" s="491"/>
      <c r="GQD89" s="491"/>
      <c r="GQE89" s="491"/>
      <c r="GQF89" s="491"/>
      <c r="GQG89" s="491"/>
      <c r="GQH89" s="491"/>
      <c r="GQI89" s="491"/>
      <c r="GQJ89" s="491"/>
      <c r="GQK89" s="491"/>
      <c r="GQL89" s="491"/>
      <c r="GQM89" s="491"/>
      <c r="GQN89" s="491"/>
      <c r="GQO89" s="491"/>
      <c r="GQP89" s="491"/>
      <c r="GQQ89" s="491"/>
      <c r="GQR89" s="491"/>
      <c r="GQS89" s="491"/>
      <c r="GQT89" s="491"/>
      <c r="GQU89" s="491"/>
      <c r="GQV89" s="491"/>
      <c r="GQW89" s="491"/>
      <c r="GQX89" s="491"/>
      <c r="GQY89" s="491"/>
      <c r="GQZ89" s="491"/>
      <c r="GRA89" s="491"/>
      <c r="GRB89" s="491"/>
      <c r="GRC89" s="491"/>
      <c r="GRD89" s="491"/>
      <c r="GRE89" s="491"/>
      <c r="GRF89" s="491"/>
      <c r="GRG89" s="491"/>
      <c r="GRH89" s="491"/>
      <c r="GRI89" s="491"/>
      <c r="GRJ89" s="491"/>
      <c r="GRK89" s="491"/>
      <c r="GRL89" s="491"/>
      <c r="GRM89" s="491"/>
      <c r="GRN89" s="491"/>
      <c r="GRO89" s="491"/>
      <c r="GRP89" s="491"/>
      <c r="GRQ89" s="491"/>
      <c r="GRR89" s="491"/>
      <c r="GRS89" s="491"/>
      <c r="GRT89" s="491"/>
      <c r="GRU89" s="491"/>
      <c r="GRV89" s="491"/>
      <c r="GRW89" s="491"/>
      <c r="GRX89" s="491"/>
      <c r="GRY89" s="491"/>
      <c r="GRZ89" s="491"/>
      <c r="GSA89" s="491"/>
      <c r="GSB89" s="491"/>
      <c r="GSC89" s="491"/>
      <c r="GSD89" s="491"/>
      <c r="GSE89" s="491"/>
      <c r="GSF89" s="491"/>
      <c r="GSG89" s="491"/>
      <c r="GSH89" s="491"/>
      <c r="GSI89" s="491"/>
      <c r="GSJ89" s="491"/>
      <c r="GSK89" s="491"/>
      <c r="GSL89" s="491"/>
      <c r="GSM89" s="491"/>
      <c r="GSN89" s="491"/>
      <c r="GSO89" s="491"/>
      <c r="GSP89" s="491"/>
      <c r="GSQ89" s="491"/>
      <c r="GSR89" s="491"/>
      <c r="GSS89" s="491"/>
      <c r="GST89" s="491"/>
      <c r="GSU89" s="491"/>
      <c r="GSV89" s="491"/>
      <c r="GSW89" s="491"/>
      <c r="GSX89" s="491"/>
      <c r="GSY89" s="491"/>
      <c r="GSZ89" s="491"/>
      <c r="GTA89" s="491"/>
      <c r="GTB89" s="491"/>
      <c r="GTC89" s="491"/>
      <c r="GTD89" s="491"/>
      <c r="GTE89" s="491"/>
      <c r="GTF89" s="491"/>
      <c r="GTG89" s="491"/>
      <c r="GTH89" s="491"/>
      <c r="GTI89" s="491"/>
      <c r="GTJ89" s="491"/>
      <c r="GTK89" s="491"/>
      <c r="GTL89" s="491"/>
      <c r="GTM89" s="491"/>
      <c r="GTN89" s="491"/>
      <c r="GTO89" s="491"/>
      <c r="GTP89" s="491"/>
      <c r="GTQ89" s="491"/>
      <c r="GTR89" s="491"/>
      <c r="GTS89" s="491"/>
      <c r="GTT89" s="491"/>
      <c r="GTU89" s="491"/>
      <c r="GTV89" s="491"/>
      <c r="GTW89" s="491"/>
      <c r="GTX89" s="491"/>
      <c r="GTY89" s="491"/>
      <c r="GTZ89" s="491"/>
      <c r="GUA89" s="491"/>
      <c r="GUB89" s="491"/>
      <c r="GUC89" s="491"/>
      <c r="GUD89" s="491"/>
      <c r="GUE89" s="491"/>
      <c r="GUF89" s="491"/>
      <c r="GUG89" s="491"/>
      <c r="GUH89" s="491"/>
      <c r="GUI89" s="491"/>
      <c r="GUJ89" s="491"/>
      <c r="GUK89" s="491"/>
      <c r="GUL89" s="491"/>
      <c r="GUM89" s="491"/>
      <c r="GUN89" s="491"/>
      <c r="GUO89" s="491"/>
      <c r="GUP89" s="491"/>
      <c r="GUQ89" s="491"/>
      <c r="GUR89" s="491"/>
      <c r="GUS89" s="491"/>
      <c r="GUT89" s="491"/>
      <c r="GUU89" s="491"/>
      <c r="GUV89" s="491"/>
      <c r="GUW89" s="491"/>
      <c r="GUX89" s="491"/>
      <c r="GUY89" s="491"/>
      <c r="GUZ89" s="491"/>
      <c r="GVA89" s="491"/>
      <c r="GVB89" s="491"/>
      <c r="GVC89" s="491"/>
      <c r="GVD89" s="491"/>
      <c r="GVE89" s="491"/>
      <c r="GVF89" s="491"/>
      <c r="GVG89" s="491"/>
      <c r="GVH89" s="491"/>
      <c r="GVI89" s="491"/>
      <c r="GVJ89" s="491"/>
      <c r="GVK89" s="491"/>
      <c r="GVL89" s="491"/>
      <c r="GVM89" s="491"/>
      <c r="GVN89" s="491"/>
      <c r="GVO89" s="491"/>
      <c r="GVP89" s="491"/>
      <c r="GVQ89" s="491"/>
      <c r="GVR89" s="491"/>
      <c r="GVS89" s="491"/>
      <c r="GVT89" s="491"/>
      <c r="GVU89" s="491"/>
      <c r="GVV89" s="491"/>
      <c r="GVW89" s="491"/>
      <c r="GVX89" s="491"/>
      <c r="GVY89" s="491"/>
      <c r="GVZ89" s="491"/>
      <c r="GWA89" s="491"/>
      <c r="GWB89" s="491"/>
      <c r="GWC89" s="491"/>
      <c r="GWD89" s="491"/>
      <c r="GWE89" s="491"/>
      <c r="GWF89" s="491"/>
      <c r="GWG89" s="491"/>
      <c r="GWH89" s="491"/>
      <c r="GWI89" s="491"/>
      <c r="GWJ89" s="491"/>
      <c r="GWK89" s="491"/>
      <c r="GWL89" s="491"/>
      <c r="GWM89" s="491"/>
      <c r="GWN89" s="491"/>
      <c r="GWO89" s="491"/>
      <c r="GWP89" s="491"/>
      <c r="GWQ89" s="491"/>
      <c r="GWR89" s="491"/>
      <c r="GWS89" s="491"/>
      <c r="GWT89" s="491"/>
      <c r="GWU89" s="491"/>
      <c r="GWV89" s="491"/>
      <c r="GWW89" s="491"/>
      <c r="GWX89" s="491"/>
      <c r="GWY89" s="491"/>
      <c r="GWZ89" s="491"/>
      <c r="GXA89" s="491"/>
      <c r="GXB89" s="491"/>
      <c r="GXC89" s="491"/>
      <c r="GXD89" s="491"/>
      <c r="GXE89" s="491"/>
      <c r="GXF89" s="491"/>
      <c r="GXG89" s="491"/>
      <c r="GXH89" s="491"/>
      <c r="GXI89" s="491"/>
      <c r="GXJ89" s="491"/>
      <c r="GXK89" s="491"/>
      <c r="GXL89" s="491"/>
      <c r="GXM89" s="491"/>
      <c r="GXN89" s="491"/>
      <c r="GXO89" s="491"/>
      <c r="GXP89" s="491"/>
      <c r="GXQ89" s="491"/>
      <c r="GXR89" s="491"/>
      <c r="GXS89" s="491"/>
      <c r="GXT89" s="491"/>
      <c r="GXU89" s="491"/>
      <c r="GXV89" s="491"/>
      <c r="GXW89" s="491"/>
      <c r="GXX89" s="491"/>
      <c r="GXY89" s="491"/>
      <c r="GXZ89" s="491"/>
      <c r="GYA89" s="491"/>
      <c r="GYB89" s="491"/>
      <c r="GYC89" s="491"/>
      <c r="GYD89" s="491"/>
      <c r="GYE89" s="491"/>
      <c r="GYF89" s="491"/>
      <c r="GYG89" s="491"/>
      <c r="GYH89" s="491"/>
      <c r="GYI89" s="491"/>
      <c r="GYJ89" s="491"/>
      <c r="GYK89" s="491"/>
      <c r="GYL89" s="491"/>
      <c r="GYM89" s="491"/>
      <c r="GYN89" s="491"/>
      <c r="GYO89" s="491"/>
      <c r="GYP89" s="491"/>
      <c r="GYQ89" s="491"/>
      <c r="GYR89" s="491"/>
      <c r="GYS89" s="491"/>
      <c r="GYT89" s="491"/>
      <c r="GYU89" s="491"/>
      <c r="GYV89" s="491"/>
      <c r="GYW89" s="491"/>
      <c r="GYX89" s="491"/>
      <c r="GYY89" s="491"/>
      <c r="GYZ89" s="491"/>
      <c r="GZA89" s="491"/>
      <c r="GZB89" s="491"/>
      <c r="GZC89" s="491"/>
      <c r="GZD89" s="491"/>
      <c r="GZE89" s="491"/>
      <c r="GZF89" s="491"/>
      <c r="GZG89" s="491"/>
      <c r="GZH89" s="491"/>
      <c r="GZI89" s="491"/>
      <c r="GZJ89" s="491"/>
      <c r="GZK89" s="491"/>
      <c r="GZL89" s="491"/>
      <c r="GZM89" s="491"/>
      <c r="GZN89" s="491"/>
      <c r="GZO89" s="491"/>
      <c r="GZP89" s="491"/>
      <c r="GZQ89" s="491"/>
      <c r="GZR89" s="491"/>
      <c r="GZS89" s="491"/>
      <c r="GZT89" s="491"/>
      <c r="GZU89" s="491"/>
      <c r="GZV89" s="491"/>
      <c r="GZW89" s="491"/>
      <c r="GZX89" s="491"/>
      <c r="GZY89" s="491"/>
      <c r="GZZ89" s="491"/>
      <c r="HAA89" s="491"/>
      <c r="HAB89" s="491"/>
      <c r="HAC89" s="491"/>
      <c r="HAD89" s="491"/>
      <c r="HAE89" s="491"/>
      <c r="HAF89" s="491"/>
      <c r="HAG89" s="491"/>
      <c r="HAH89" s="491"/>
      <c r="HAI89" s="491"/>
      <c r="HAJ89" s="491"/>
      <c r="HAK89" s="491"/>
      <c r="HAL89" s="491"/>
      <c r="HAM89" s="491"/>
      <c r="HAN89" s="491"/>
      <c r="HAO89" s="491"/>
      <c r="HAP89" s="491"/>
      <c r="HAQ89" s="491"/>
      <c r="HAR89" s="491"/>
      <c r="HAS89" s="491"/>
      <c r="HAT89" s="491"/>
      <c r="HAU89" s="491"/>
      <c r="HAV89" s="491"/>
      <c r="HAW89" s="491"/>
      <c r="HAX89" s="491"/>
      <c r="HAY89" s="491"/>
      <c r="HAZ89" s="491"/>
      <c r="HBA89" s="491"/>
      <c r="HBB89" s="491"/>
      <c r="HBC89" s="491"/>
      <c r="HBD89" s="491"/>
      <c r="HBE89" s="491"/>
      <c r="HBF89" s="491"/>
      <c r="HBG89" s="491"/>
      <c r="HBH89" s="491"/>
      <c r="HBI89" s="491"/>
      <c r="HBJ89" s="491"/>
      <c r="HBK89" s="491"/>
      <c r="HBL89" s="491"/>
      <c r="HBM89" s="491"/>
      <c r="HBN89" s="491"/>
      <c r="HBO89" s="491"/>
      <c r="HBP89" s="491"/>
      <c r="HBQ89" s="491"/>
      <c r="HBR89" s="491"/>
      <c r="HBS89" s="491"/>
      <c r="HBT89" s="491"/>
      <c r="HBU89" s="491"/>
      <c r="HBV89" s="491"/>
      <c r="HBW89" s="491"/>
      <c r="HBX89" s="491"/>
      <c r="HBY89" s="491"/>
      <c r="HBZ89" s="491"/>
      <c r="HCA89" s="491"/>
      <c r="HCB89" s="491"/>
      <c r="HCC89" s="491"/>
      <c r="HCD89" s="491"/>
      <c r="HCE89" s="491"/>
      <c r="HCF89" s="491"/>
      <c r="HCG89" s="491"/>
      <c r="HCH89" s="491"/>
      <c r="HCI89" s="491"/>
      <c r="HCJ89" s="491"/>
      <c r="HCK89" s="491"/>
      <c r="HCL89" s="491"/>
      <c r="HCM89" s="491"/>
      <c r="HCN89" s="491"/>
      <c r="HCO89" s="491"/>
      <c r="HCP89" s="491"/>
      <c r="HCQ89" s="491"/>
      <c r="HCR89" s="491"/>
      <c r="HCS89" s="491"/>
      <c r="HCT89" s="491"/>
      <c r="HCU89" s="491"/>
      <c r="HCV89" s="491"/>
      <c r="HCW89" s="491"/>
      <c r="HCX89" s="491"/>
      <c r="HCY89" s="491"/>
      <c r="HCZ89" s="491"/>
      <c r="HDA89" s="491"/>
      <c r="HDB89" s="491"/>
      <c r="HDC89" s="491"/>
      <c r="HDD89" s="491"/>
      <c r="HDE89" s="491"/>
      <c r="HDF89" s="491"/>
      <c r="HDG89" s="491"/>
      <c r="HDH89" s="491"/>
      <c r="HDI89" s="491"/>
      <c r="HDJ89" s="491"/>
      <c r="HDK89" s="491"/>
      <c r="HDL89" s="491"/>
      <c r="HDM89" s="491"/>
      <c r="HDN89" s="491"/>
      <c r="HDO89" s="491"/>
      <c r="HDP89" s="491"/>
      <c r="HDQ89" s="491"/>
      <c r="HDR89" s="491"/>
      <c r="HDS89" s="491"/>
      <c r="HDT89" s="491"/>
      <c r="HDU89" s="491"/>
      <c r="HDV89" s="491"/>
      <c r="HDW89" s="491"/>
      <c r="HDX89" s="491"/>
      <c r="HDY89" s="491"/>
      <c r="HDZ89" s="491"/>
      <c r="HEA89" s="491"/>
      <c r="HEB89" s="491"/>
      <c r="HEC89" s="491"/>
      <c r="HED89" s="491"/>
      <c r="HEE89" s="491"/>
      <c r="HEF89" s="491"/>
      <c r="HEG89" s="491"/>
      <c r="HEH89" s="491"/>
      <c r="HEI89" s="491"/>
      <c r="HEJ89" s="491"/>
      <c r="HEK89" s="491"/>
      <c r="HEL89" s="491"/>
      <c r="HEM89" s="491"/>
      <c r="HEN89" s="491"/>
      <c r="HEO89" s="491"/>
      <c r="HEP89" s="491"/>
      <c r="HEQ89" s="491"/>
      <c r="HER89" s="491"/>
      <c r="HES89" s="491"/>
      <c r="HET89" s="491"/>
      <c r="HEU89" s="491"/>
      <c r="HEV89" s="491"/>
      <c r="HEW89" s="491"/>
      <c r="HEX89" s="491"/>
      <c r="HEY89" s="491"/>
      <c r="HEZ89" s="491"/>
      <c r="HFA89" s="491"/>
      <c r="HFB89" s="491"/>
      <c r="HFC89" s="491"/>
      <c r="HFD89" s="491"/>
      <c r="HFE89" s="491"/>
      <c r="HFF89" s="491"/>
      <c r="HFG89" s="491"/>
      <c r="HFH89" s="491"/>
      <c r="HFI89" s="491"/>
      <c r="HFJ89" s="491"/>
      <c r="HFK89" s="491"/>
      <c r="HFL89" s="491"/>
      <c r="HFM89" s="491"/>
      <c r="HFN89" s="491"/>
      <c r="HFO89" s="491"/>
      <c r="HFP89" s="491"/>
      <c r="HFQ89" s="491"/>
      <c r="HFR89" s="491"/>
      <c r="HFS89" s="491"/>
      <c r="HFT89" s="491"/>
      <c r="HFU89" s="491"/>
      <c r="HFV89" s="491"/>
      <c r="HFW89" s="491"/>
      <c r="HFX89" s="491"/>
      <c r="HFY89" s="491"/>
      <c r="HFZ89" s="491"/>
      <c r="HGA89" s="491"/>
      <c r="HGB89" s="491"/>
      <c r="HGC89" s="491"/>
      <c r="HGD89" s="491"/>
      <c r="HGE89" s="491"/>
      <c r="HGF89" s="491"/>
      <c r="HGG89" s="491"/>
      <c r="HGH89" s="491"/>
      <c r="HGI89" s="491"/>
      <c r="HGJ89" s="491"/>
      <c r="HGK89" s="491"/>
      <c r="HGL89" s="491"/>
      <c r="HGM89" s="491"/>
      <c r="HGN89" s="491"/>
      <c r="HGO89" s="491"/>
      <c r="HGP89" s="491"/>
      <c r="HGQ89" s="491"/>
      <c r="HGR89" s="491"/>
      <c r="HGS89" s="491"/>
      <c r="HGT89" s="491"/>
      <c r="HGU89" s="491"/>
      <c r="HGV89" s="491"/>
      <c r="HGW89" s="491"/>
      <c r="HGX89" s="491"/>
      <c r="HGY89" s="491"/>
      <c r="HGZ89" s="491"/>
      <c r="HHA89" s="491"/>
      <c r="HHB89" s="491"/>
      <c r="HHC89" s="491"/>
      <c r="HHD89" s="491"/>
      <c r="HHE89" s="491"/>
      <c r="HHF89" s="491"/>
      <c r="HHG89" s="491"/>
      <c r="HHH89" s="491"/>
      <c r="HHI89" s="491"/>
      <c r="HHJ89" s="491"/>
      <c r="HHK89" s="491"/>
      <c r="HHL89" s="491"/>
      <c r="HHM89" s="491"/>
      <c r="HHN89" s="491"/>
      <c r="HHO89" s="491"/>
      <c r="HHP89" s="491"/>
      <c r="HHQ89" s="491"/>
      <c r="HHR89" s="491"/>
      <c r="HHS89" s="491"/>
      <c r="HHT89" s="491"/>
      <c r="HHU89" s="491"/>
      <c r="HHV89" s="491"/>
      <c r="HHW89" s="491"/>
      <c r="HHX89" s="491"/>
      <c r="HHY89" s="491"/>
      <c r="HHZ89" s="491"/>
      <c r="HIA89" s="491"/>
      <c r="HIB89" s="491"/>
      <c r="HIC89" s="491"/>
      <c r="HID89" s="491"/>
      <c r="HIE89" s="491"/>
      <c r="HIF89" s="491"/>
      <c r="HIG89" s="491"/>
      <c r="HIH89" s="491"/>
      <c r="HII89" s="491"/>
      <c r="HIJ89" s="491"/>
      <c r="HIK89" s="491"/>
      <c r="HIL89" s="491"/>
      <c r="HIM89" s="491"/>
      <c r="HIN89" s="491"/>
      <c r="HIO89" s="491"/>
      <c r="HIP89" s="491"/>
      <c r="HIQ89" s="491"/>
      <c r="HIR89" s="491"/>
      <c r="HIS89" s="491"/>
      <c r="HIT89" s="491"/>
      <c r="HIU89" s="491"/>
      <c r="HIV89" s="491"/>
      <c r="HIW89" s="491"/>
      <c r="HIX89" s="491"/>
      <c r="HIY89" s="491"/>
      <c r="HIZ89" s="491"/>
      <c r="HJA89" s="491"/>
      <c r="HJB89" s="491"/>
      <c r="HJC89" s="491"/>
      <c r="HJD89" s="491"/>
      <c r="HJE89" s="491"/>
      <c r="HJF89" s="491"/>
      <c r="HJG89" s="491"/>
      <c r="HJH89" s="491"/>
      <c r="HJI89" s="491"/>
      <c r="HJJ89" s="491"/>
      <c r="HJK89" s="491"/>
      <c r="HJL89" s="491"/>
      <c r="HJM89" s="491"/>
      <c r="HJN89" s="491"/>
      <c r="HJO89" s="491"/>
      <c r="HJP89" s="491"/>
      <c r="HJQ89" s="491"/>
      <c r="HJR89" s="491"/>
      <c r="HJS89" s="491"/>
      <c r="HJT89" s="491"/>
      <c r="HJU89" s="491"/>
      <c r="HJV89" s="491"/>
      <c r="HJW89" s="491"/>
      <c r="HJX89" s="491"/>
      <c r="HJY89" s="491"/>
      <c r="HJZ89" s="491"/>
      <c r="HKA89" s="491"/>
      <c r="HKB89" s="491"/>
      <c r="HKC89" s="491"/>
      <c r="HKD89" s="491"/>
      <c r="HKE89" s="491"/>
      <c r="HKF89" s="491"/>
      <c r="HKG89" s="491"/>
      <c r="HKH89" s="491"/>
      <c r="HKI89" s="491"/>
      <c r="HKJ89" s="491"/>
      <c r="HKK89" s="491"/>
      <c r="HKL89" s="491"/>
      <c r="HKM89" s="491"/>
      <c r="HKN89" s="491"/>
      <c r="HKO89" s="491"/>
      <c r="HKP89" s="491"/>
      <c r="HKQ89" s="491"/>
      <c r="HKR89" s="491"/>
      <c r="HKS89" s="491"/>
      <c r="HKT89" s="491"/>
      <c r="HKU89" s="491"/>
      <c r="HKV89" s="491"/>
      <c r="HKW89" s="491"/>
      <c r="HKX89" s="491"/>
      <c r="HKY89" s="491"/>
      <c r="HKZ89" s="491"/>
      <c r="HLA89" s="491"/>
      <c r="HLB89" s="491"/>
      <c r="HLC89" s="491"/>
      <c r="HLD89" s="491"/>
      <c r="HLE89" s="491"/>
      <c r="HLF89" s="491"/>
      <c r="HLG89" s="491"/>
      <c r="HLH89" s="491"/>
      <c r="HLI89" s="491"/>
      <c r="HLJ89" s="491"/>
      <c r="HLK89" s="491"/>
      <c r="HLL89" s="491"/>
      <c r="HLM89" s="491"/>
      <c r="HLN89" s="491"/>
      <c r="HLO89" s="491"/>
      <c r="HLP89" s="491"/>
      <c r="HLQ89" s="491"/>
      <c r="HLR89" s="491"/>
      <c r="HLS89" s="491"/>
      <c r="HLT89" s="491"/>
      <c r="HLU89" s="491"/>
      <c r="HLV89" s="491"/>
      <c r="HLW89" s="491"/>
      <c r="HLX89" s="491"/>
      <c r="HLY89" s="491"/>
      <c r="HLZ89" s="491"/>
      <c r="HMA89" s="491"/>
      <c r="HMB89" s="491"/>
      <c r="HMC89" s="491"/>
      <c r="HMD89" s="491"/>
      <c r="HME89" s="491"/>
      <c r="HMF89" s="491"/>
      <c r="HMG89" s="491"/>
      <c r="HMH89" s="491"/>
      <c r="HMI89" s="491"/>
      <c r="HMJ89" s="491"/>
      <c r="HMK89" s="491"/>
      <c r="HML89" s="491"/>
      <c r="HMM89" s="491"/>
      <c r="HMN89" s="491"/>
      <c r="HMO89" s="491"/>
      <c r="HMP89" s="491"/>
      <c r="HMQ89" s="491"/>
      <c r="HMR89" s="491"/>
      <c r="HMS89" s="491"/>
      <c r="HMT89" s="491"/>
      <c r="HMU89" s="491"/>
      <c r="HMV89" s="491"/>
      <c r="HMW89" s="491"/>
      <c r="HMX89" s="491"/>
      <c r="HMY89" s="491"/>
      <c r="HMZ89" s="491"/>
      <c r="HNA89" s="491"/>
      <c r="HNB89" s="491"/>
      <c r="HNC89" s="491"/>
      <c r="HND89" s="491"/>
      <c r="HNE89" s="491"/>
      <c r="HNF89" s="491"/>
      <c r="HNG89" s="491"/>
      <c r="HNH89" s="491"/>
      <c r="HNI89" s="491"/>
      <c r="HNJ89" s="491"/>
      <c r="HNK89" s="491"/>
      <c r="HNL89" s="491"/>
      <c r="HNM89" s="491"/>
      <c r="HNN89" s="491"/>
      <c r="HNO89" s="491"/>
      <c r="HNP89" s="491"/>
      <c r="HNQ89" s="491"/>
      <c r="HNR89" s="491"/>
      <c r="HNS89" s="491"/>
      <c r="HNT89" s="491"/>
      <c r="HNU89" s="491"/>
      <c r="HNV89" s="491"/>
      <c r="HNW89" s="491"/>
      <c r="HNX89" s="491"/>
      <c r="HNY89" s="491"/>
      <c r="HNZ89" s="491"/>
      <c r="HOA89" s="491"/>
      <c r="HOB89" s="491"/>
      <c r="HOC89" s="491"/>
      <c r="HOD89" s="491"/>
      <c r="HOE89" s="491"/>
      <c r="HOF89" s="491"/>
      <c r="HOG89" s="491"/>
      <c r="HOH89" s="491"/>
      <c r="HOI89" s="491"/>
      <c r="HOJ89" s="491"/>
      <c r="HOK89" s="491"/>
      <c r="HOL89" s="491"/>
      <c r="HOM89" s="491"/>
      <c r="HON89" s="491"/>
      <c r="HOO89" s="491"/>
      <c r="HOP89" s="491"/>
      <c r="HOQ89" s="491"/>
      <c r="HOR89" s="491"/>
      <c r="HOS89" s="491"/>
      <c r="HOT89" s="491"/>
      <c r="HOU89" s="491"/>
      <c r="HOV89" s="491"/>
      <c r="HOW89" s="491"/>
      <c r="HOX89" s="491"/>
      <c r="HOY89" s="491"/>
      <c r="HOZ89" s="491"/>
      <c r="HPA89" s="491"/>
      <c r="HPB89" s="491"/>
      <c r="HPC89" s="491"/>
      <c r="HPD89" s="491"/>
      <c r="HPE89" s="491"/>
      <c r="HPF89" s="491"/>
      <c r="HPG89" s="491"/>
      <c r="HPH89" s="491"/>
      <c r="HPI89" s="491"/>
      <c r="HPJ89" s="491"/>
      <c r="HPK89" s="491"/>
      <c r="HPL89" s="491"/>
      <c r="HPM89" s="491"/>
      <c r="HPN89" s="491"/>
      <c r="HPO89" s="491"/>
      <c r="HPP89" s="491"/>
      <c r="HPQ89" s="491"/>
      <c r="HPR89" s="491"/>
      <c r="HPS89" s="491"/>
      <c r="HPT89" s="491"/>
      <c r="HPU89" s="491"/>
      <c r="HPV89" s="491"/>
      <c r="HPW89" s="491"/>
      <c r="HPX89" s="491"/>
      <c r="HPY89" s="491"/>
      <c r="HPZ89" s="491"/>
      <c r="HQA89" s="491"/>
      <c r="HQB89" s="491"/>
      <c r="HQC89" s="491"/>
      <c r="HQD89" s="491"/>
      <c r="HQE89" s="491"/>
      <c r="HQF89" s="491"/>
      <c r="HQG89" s="491"/>
      <c r="HQH89" s="491"/>
      <c r="HQI89" s="491"/>
      <c r="HQJ89" s="491"/>
      <c r="HQK89" s="491"/>
      <c r="HQL89" s="491"/>
      <c r="HQM89" s="491"/>
      <c r="HQN89" s="491"/>
      <c r="HQO89" s="491"/>
      <c r="HQP89" s="491"/>
      <c r="HQQ89" s="491"/>
      <c r="HQR89" s="491"/>
      <c r="HQS89" s="491"/>
      <c r="HQT89" s="491"/>
      <c r="HQU89" s="491"/>
      <c r="HQV89" s="491"/>
      <c r="HQW89" s="491"/>
      <c r="HQX89" s="491"/>
      <c r="HQY89" s="491"/>
      <c r="HQZ89" s="491"/>
      <c r="HRA89" s="491"/>
      <c r="HRB89" s="491"/>
      <c r="HRC89" s="491"/>
      <c r="HRD89" s="491"/>
      <c r="HRE89" s="491"/>
      <c r="HRF89" s="491"/>
      <c r="HRG89" s="491"/>
      <c r="HRH89" s="491"/>
      <c r="HRI89" s="491"/>
      <c r="HRJ89" s="491"/>
      <c r="HRK89" s="491"/>
      <c r="HRL89" s="491"/>
      <c r="HRM89" s="491"/>
      <c r="HRN89" s="491"/>
      <c r="HRO89" s="491"/>
      <c r="HRP89" s="491"/>
      <c r="HRQ89" s="491"/>
      <c r="HRR89" s="491"/>
      <c r="HRS89" s="491"/>
      <c r="HRT89" s="491"/>
      <c r="HRU89" s="491"/>
      <c r="HRV89" s="491"/>
      <c r="HRW89" s="491"/>
      <c r="HRX89" s="491"/>
      <c r="HRY89" s="491"/>
      <c r="HRZ89" s="491"/>
      <c r="HSA89" s="491"/>
      <c r="HSB89" s="491"/>
      <c r="HSC89" s="491"/>
      <c r="HSD89" s="491"/>
      <c r="HSE89" s="491"/>
      <c r="HSF89" s="491"/>
      <c r="HSG89" s="491"/>
      <c r="HSH89" s="491"/>
      <c r="HSI89" s="491"/>
      <c r="HSJ89" s="491"/>
      <c r="HSK89" s="491"/>
      <c r="HSL89" s="491"/>
      <c r="HSM89" s="491"/>
      <c r="HSN89" s="491"/>
      <c r="HSO89" s="491"/>
      <c r="HSP89" s="491"/>
      <c r="HSQ89" s="491"/>
      <c r="HSR89" s="491"/>
      <c r="HSS89" s="491"/>
      <c r="HST89" s="491"/>
      <c r="HSU89" s="491"/>
      <c r="HSV89" s="491"/>
      <c r="HSW89" s="491"/>
      <c r="HSX89" s="491"/>
      <c r="HSY89" s="491"/>
      <c r="HSZ89" s="491"/>
      <c r="HTA89" s="491"/>
      <c r="HTB89" s="491"/>
      <c r="HTC89" s="491"/>
      <c r="HTD89" s="491"/>
      <c r="HTE89" s="491"/>
      <c r="HTF89" s="491"/>
      <c r="HTG89" s="491"/>
      <c r="HTH89" s="491"/>
      <c r="HTI89" s="491"/>
      <c r="HTJ89" s="491"/>
      <c r="HTK89" s="491"/>
      <c r="HTL89" s="491"/>
      <c r="HTM89" s="491"/>
      <c r="HTN89" s="491"/>
      <c r="HTO89" s="491"/>
      <c r="HTP89" s="491"/>
      <c r="HTQ89" s="491"/>
      <c r="HTR89" s="491"/>
      <c r="HTS89" s="491"/>
      <c r="HTT89" s="491"/>
      <c r="HTU89" s="491"/>
      <c r="HTV89" s="491"/>
      <c r="HTW89" s="491"/>
      <c r="HTX89" s="491"/>
      <c r="HTY89" s="491"/>
      <c r="HTZ89" s="491"/>
      <c r="HUA89" s="491"/>
      <c r="HUB89" s="491"/>
      <c r="HUC89" s="491"/>
      <c r="HUD89" s="491"/>
      <c r="HUE89" s="491"/>
      <c r="HUF89" s="491"/>
      <c r="HUG89" s="491"/>
      <c r="HUH89" s="491"/>
      <c r="HUI89" s="491"/>
      <c r="HUJ89" s="491"/>
      <c r="HUK89" s="491"/>
      <c r="HUL89" s="491"/>
      <c r="HUM89" s="491"/>
      <c r="HUN89" s="491"/>
      <c r="HUO89" s="491"/>
      <c r="HUP89" s="491"/>
      <c r="HUQ89" s="491"/>
      <c r="HUR89" s="491"/>
      <c r="HUS89" s="491"/>
      <c r="HUT89" s="491"/>
      <c r="HUU89" s="491"/>
      <c r="HUV89" s="491"/>
      <c r="HUW89" s="491"/>
      <c r="HUX89" s="491"/>
      <c r="HUY89" s="491"/>
      <c r="HUZ89" s="491"/>
      <c r="HVA89" s="491"/>
      <c r="HVB89" s="491"/>
      <c r="HVC89" s="491"/>
      <c r="HVD89" s="491"/>
      <c r="HVE89" s="491"/>
      <c r="HVF89" s="491"/>
      <c r="HVG89" s="491"/>
      <c r="HVH89" s="491"/>
      <c r="HVI89" s="491"/>
      <c r="HVJ89" s="491"/>
      <c r="HVK89" s="491"/>
      <c r="HVL89" s="491"/>
      <c r="HVM89" s="491"/>
      <c r="HVN89" s="491"/>
      <c r="HVO89" s="491"/>
      <c r="HVP89" s="491"/>
      <c r="HVQ89" s="491"/>
      <c r="HVR89" s="491"/>
      <c r="HVS89" s="491"/>
      <c r="HVT89" s="491"/>
      <c r="HVU89" s="491"/>
      <c r="HVV89" s="491"/>
      <c r="HVW89" s="491"/>
      <c r="HVX89" s="491"/>
      <c r="HVY89" s="491"/>
      <c r="HVZ89" s="491"/>
      <c r="HWA89" s="491"/>
      <c r="HWB89" s="491"/>
      <c r="HWC89" s="491"/>
      <c r="HWD89" s="491"/>
      <c r="HWE89" s="491"/>
      <c r="HWF89" s="491"/>
      <c r="HWG89" s="491"/>
      <c r="HWH89" s="491"/>
      <c r="HWI89" s="491"/>
      <c r="HWJ89" s="491"/>
      <c r="HWK89" s="491"/>
      <c r="HWL89" s="491"/>
      <c r="HWM89" s="491"/>
      <c r="HWN89" s="491"/>
      <c r="HWO89" s="491"/>
      <c r="HWP89" s="491"/>
      <c r="HWQ89" s="491"/>
      <c r="HWR89" s="491"/>
      <c r="HWS89" s="491"/>
      <c r="HWT89" s="491"/>
      <c r="HWU89" s="491"/>
      <c r="HWV89" s="491"/>
      <c r="HWW89" s="491"/>
      <c r="HWX89" s="491"/>
      <c r="HWY89" s="491"/>
      <c r="HWZ89" s="491"/>
      <c r="HXA89" s="491"/>
      <c r="HXB89" s="491"/>
      <c r="HXC89" s="491"/>
      <c r="HXD89" s="491"/>
      <c r="HXE89" s="491"/>
      <c r="HXF89" s="491"/>
      <c r="HXG89" s="491"/>
      <c r="HXH89" s="491"/>
      <c r="HXI89" s="491"/>
      <c r="HXJ89" s="491"/>
      <c r="HXK89" s="491"/>
      <c r="HXL89" s="491"/>
      <c r="HXM89" s="491"/>
      <c r="HXN89" s="491"/>
      <c r="HXO89" s="491"/>
      <c r="HXP89" s="491"/>
      <c r="HXQ89" s="491"/>
      <c r="HXR89" s="491"/>
      <c r="HXS89" s="491"/>
      <c r="HXT89" s="491"/>
      <c r="HXU89" s="491"/>
      <c r="HXV89" s="491"/>
      <c r="HXW89" s="491"/>
      <c r="HXX89" s="491"/>
      <c r="HXY89" s="491"/>
      <c r="HXZ89" s="491"/>
      <c r="HYA89" s="491"/>
      <c r="HYB89" s="491"/>
      <c r="HYC89" s="491"/>
      <c r="HYD89" s="491"/>
      <c r="HYE89" s="491"/>
      <c r="HYF89" s="491"/>
      <c r="HYG89" s="491"/>
      <c r="HYH89" s="491"/>
      <c r="HYI89" s="491"/>
      <c r="HYJ89" s="491"/>
      <c r="HYK89" s="491"/>
      <c r="HYL89" s="491"/>
      <c r="HYM89" s="491"/>
      <c r="HYN89" s="491"/>
      <c r="HYO89" s="491"/>
      <c r="HYP89" s="491"/>
      <c r="HYQ89" s="491"/>
      <c r="HYR89" s="491"/>
      <c r="HYS89" s="491"/>
      <c r="HYT89" s="491"/>
      <c r="HYU89" s="491"/>
      <c r="HYV89" s="491"/>
      <c r="HYW89" s="491"/>
      <c r="HYX89" s="491"/>
      <c r="HYY89" s="491"/>
      <c r="HYZ89" s="491"/>
      <c r="HZA89" s="491"/>
      <c r="HZB89" s="491"/>
      <c r="HZC89" s="491"/>
      <c r="HZD89" s="491"/>
      <c r="HZE89" s="491"/>
      <c r="HZF89" s="491"/>
      <c r="HZG89" s="491"/>
      <c r="HZH89" s="491"/>
      <c r="HZI89" s="491"/>
      <c r="HZJ89" s="491"/>
      <c r="HZK89" s="491"/>
      <c r="HZL89" s="491"/>
      <c r="HZM89" s="491"/>
      <c r="HZN89" s="491"/>
      <c r="HZO89" s="491"/>
      <c r="HZP89" s="491"/>
      <c r="HZQ89" s="491"/>
      <c r="HZR89" s="491"/>
      <c r="HZS89" s="491"/>
      <c r="HZT89" s="491"/>
      <c r="HZU89" s="491"/>
      <c r="HZV89" s="491"/>
      <c r="HZW89" s="491"/>
      <c r="HZX89" s="491"/>
      <c r="HZY89" s="491"/>
      <c r="HZZ89" s="491"/>
      <c r="IAA89" s="491"/>
      <c r="IAB89" s="491"/>
      <c r="IAC89" s="491"/>
      <c r="IAD89" s="491"/>
      <c r="IAE89" s="491"/>
      <c r="IAF89" s="491"/>
      <c r="IAG89" s="491"/>
      <c r="IAH89" s="491"/>
      <c r="IAI89" s="491"/>
      <c r="IAJ89" s="491"/>
      <c r="IAK89" s="491"/>
      <c r="IAL89" s="491"/>
      <c r="IAM89" s="491"/>
      <c r="IAN89" s="491"/>
      <c r="IAO89" s="491"/>
      <c r="IAP89" s="491"/>
      <c r="IAQ89" s="491"/>
      <c r="IAR89" s="491"/>
      <c r="IAS89" s="491"/>
      <c r="IAT89" s="491"/>
      <c r="IAU89" s="491"/>
      <c r="IAV89" s="491"/>
      <c r="IAW89" s="491"/>
      <c r="IAX89" s="491"/>
      <c r="IAY89" s="491"/>
      <c r="IAZ89" s="491"/>
      <c r="IBA89" s="491"/>
      <c r="IBB89" s="491"/>
      <c r="IBC89" s="491"/>
      <c r="IBD89" s="491"/>
      <c r="IBE89" s="491"/>
      <c r="IBF89" s="491"/>
      <c r="IBG89" s="491"/>
      <c r="IBH89" s="491"/>
      <c r="IBI89" s="491"/>
      <c r="IBJ89" s="491"/>
      <c r="IBK89" s="491"/>
      <c r="IBL89" s="491"/>
      <c r="IBM89" s="491"/>
      <c r="IBN89" s="491"/>
      <c r="IBO89" s="491"/>
      <c r="IBP89" s="491"/>
      <c r="IBQ89" s="491"/>
      <c r="IBR89" s="491"/>
      <c r="IBS89" s="491"/>
      <c r="IBT89" s="491"/>
      <c r="IBU89" s="491"/>
      <c r="IBV89" s="491"/>
      <c r="IBW89" s="491"/>
      <c r="IBX89" s="491"/>
      <c r="IBY89" s="491"/>
      <c r="IBZ89" s="491"/>
      <c r="ICA89" s="491"/>
      <c r="ICB89" s="491"/>
      <c r="ICC89" s="491"/>
      <c r="ICD89" s="491"/>
      <c r="ICE89" s="491"/>
      <c r="ICF89" s="491"/>
      <c r="ICG89" s="491"/>
      <c r="ICH89" s="491"/>
      <c r="ICI89" s="491"/>
      <c r="ICJ89" s="491"/>
      <c r="ICK89" s="491"/>
      <c r="ICL89" s="491"/>
      <c r="ICM89" s="491"/>
      <c r="ICN89" s="491"/>
      <c r="ICO89" s="491"/>
      <c r="ICP89" s="491"/>
      <c r="ICQ89" s="491"/>
      <c r="ICR89" s="491"/>
      <c r="ICS89" s="491"/>
      <c r="ICT89" s="491"/>
      <c r="ICU89" s="491"/>
      <c r="ICV89" s="491"/>
      <c r="ICW89" s="491"/>
      <c r="ICX89" s="491"/>
      <c r="ICY89" s="491"/>
      <c r="ICZ89" s="491"/>
      <c r="IDA89" s="491"/>
      <c r="IDB89" s="491"/>
      <c r="IDC89" s="491"/>
      <c r="IDD89" s="491"/>
      <c r="IDE89" s="491"/>
      <c r="IDF89" s="491"/>
      <c r="IDG89" s="491"/>
      <c r="IDH89" s="491"/>
      <c r="IDI89" s="491"/>
      <c r="IDJ89" s="491"/>
      <c r="IDK89" s="491"/>
      <c r="IDL89" s="491"/>
      <c r="IDM89" s="491"/>
      <c r="IDN89" s="491"/>
      <c r="IDO89" s="491"/>
      <c r="IDP89" s="491"/>
      <c r="IDQ89" s="491"/>
      <c r="IDR89" s="491"/>
      <c r="IDS89" s="491"/>
      <c r="IDT89" s="491"/>
      <c r="IDU89" s="491"/>
      <c r="IDV89" s="491"/>
      <c r="IDW89" s="491"/>
      <c r="IDX89" s="491"/>
      <c r="IDY89" s="491"/>
      <c r="IDZ89" s="491"/>
      <c r="IEA89" s="491"/>
      <c r="IEB89" s="491"/>
      <c r="IEC89" s="491"/>
      <c r="IED89" s="491"/>
      <c r="IEE89" s="491"/>
      <c r="IEF89" s="491"/>
      <c r="IEG89" s="491"/>
      <c r="IEH89" s="491"/>
      <c r="IEI89" s="491"/>
      <c r="IEJ89" s="491"/>
      <c r="IEK89" s="491"/>
      <c r="IEL89" s="491"/>
      <c r="IEM89" s="491"/>
      <c r="IEN89" s="491"/>
      <c r="IEO89" s="491"/>
      <c r="IEP89" s="491"/>
      <c r="IEQ89" s="491"/>
      <c r="IER89" s="491"/>
      <c r="IES89" s="491"/>
      <c r="IET89" s="491"/>
      <c r="IEU89" s="491"/>
      <c r="IEV89" s="491"/>
      <c r="IEW89" s="491"/>
      <c r="IEX89" s="491"/>
      <c r="IEY89" s="491"/>
      <c r="IEZ89" s="491"/>
      <c r="IFA89" s="491"/>
      <c r="IFB89" s="491"/>
      <c r="IFC89" s="491"/>
      <c r="IFD89" s="491"/>
      <c r="IFE89" s="491"/>
      <c r="IFF89" s="491"/>
      <c r="IFG89" s="491"/>
      <c r="IFH89" s="491"/>
      <c r="IFI89" s="491"/>
      <c r="IFJ89" s="491"/>
      <c r="IFK89" s="491"/>
      <c r="IFL89" s="491"/>
      <c r="IFM89" s="491"/>
      <c r="IFN89" s="491"/>
      <c r="IFO89" s="491"/>
      <c r="IFP89" s="491"/>
      <c r="IFQ89" s="491"/>
      <c r="IFR89" s="491"/>
      <c r="IFS89" s="491"/>
      <c r="IFT89" s="491"/>
      <c r="IFU89" s="491"/>
      <c r="IFV89" s="491"/>
      <c r="IFW89" s="491"/>
      <c r="IFX89" s="491"/>
      <c r="IFY89" s="491"/>
      <c r="IFZ89" s="491"/>
      <c r="IGA89" s="491"/>
      <c r="IGB89" s="491"/>
      <c r="IGC89" s="491"/>
      <c r="IGD89" s="491"/>
      <c r="IGE89" s="491"/>
      <c r="IGF89" s="491"/>
      <c r="IGG89" s="491"/>
      <c r="IGH89" s="491"/>
      <c r="IGI89" s="491"/>
      <c r="IGJ89" s="491"/>
      <c r="IGK89" s="491"/>
      <c r="IGL89" s="491"/>
      <c r="IGM89" s="491"/>
      <c r="IGN89" s="491"/>
      <c r="IGO89" s="491"/>
      <c r="IGP89" s="491"/>
      <c r="IGQ89" s="491"/>
      <c r="IGR89" s="491"/>
      <c r="IGS89" s="491"/>
      <c r="IGT89" s="491"/>
      <c r="IGU89" s="491"/>
      <c r="IGV89" s="491"/>
      <c r="IGW89" s="491"/>
      <c r="IGX89" s="491"/>
      <c r="IGY89" s="491"/>
      <c r="IGZ89" s="491"/>
      <c r="IHA89" s="491"/>
      <c r="IHB89" s="491"/>
      <c r="IHC89" s="491"/>
      <c r="IHD89" s="491"/>
      <c r="IHE89" s="491"/>
      <c r="IHF89" s="491"/>
      <c r="IHG89" s="491"/>
      <c r="IHH89" s="491"/>
      <c r="IHI89" s="491"/>
      <c r="IHJ89" s="491"/>
      <c r="IHK89" s="491"/>
      <c r="IHL89" s="491"/>
      <c r="IHM89" s="491"/>
      <c r="IHN89" s="491"/>
      <c r="IHO89" s="491"/>
      <c r="IHP89" s="491"/>
      <c r="IHQ89" s="491"/>
      <c r="IHR89" s="491"/>
      <c r="IHS89" s="491"/>
      <c r="IHT89" s="491"/>
      <c r="IHU89" s="491"/>
      <c r="IHV89" s="491"/>
      <c r="IHW89" s="491"/>
      <c r="IHX89" s="491"/>
      <c r="IHY89" s="491"/>
      <c r="IHZ89" s="491"/>
      <c r="IIA89" s="491"/>
      <c r="IIB89" s="491"/>
      <c r="IIC89" s="491"/>
      <c r="IID89" s="491"/>
      <c r="IIE89" s="491"/>
      <c r="IIF89" s="491"/>
      <c r="IIG89" s="491"/>
      <c r="IIH89" s="491"/>
      <c r="III89" s="491"/>
      <c r="IIJ89" s="491"/>
      <c r="IIK89" s="491"/>
      <c r="IIL89" s="491"/>
      <c r="IIM89" s="491"/>
      <c r="IIN89" s="491"/>
      <c r="IIO89" s="491"/>
      <c r="IIP89" s="491"/>
      <c r="IIQ89" s="491"/>
      <c r="IIR89" s="491"/>
      <c r="IIS89" s="491"/>
      <c r="IIT89" s="491"/>
      <c r="IIU89" s="491"/>
      <c r="IIV89" s="491"/>
      <c r="IIW89" s="491"/>
      <c r="IIX89" s="491"/>
      <c r="IIY89" s="491"/>
      <c r="IIZ89" s="491"/>
      <c r="IJA89" s="491"/>
      <c r="IJB89" s="491"/>
      <c r="IJC89" s="491"/>
      <c r="IJD89" s="491"/>
      <c r="IJE89" s="491"/>
      <c r="IJF89" s="491"/>
      <c r="IJG89" s="491"/>
      <c r="IJH89" s="491"/>
      <c r="IJI89" s="491"/>
      <c r="IJJ89" s="491"/>
      <c r="IJK89" s="491"/>
      <c r="IJL89" s="491"/>
      <c r="IJM89" s="491"/>
      <c r="IJN89" s="491"/>
      <c r="IJO89" s="491"/>
      <c r="IJP89" s="491"/>
      <c r="IJQ89" s="491"/>
      <c r="IJR89" s="491"/>
      <c r="IJS89" s="491"/>
      <c r="IJT89" s="491"/>
      <c r="IJU89" s="491"/>
      <c r="IJV89" s="491"/>
      <c r="IJW89" s="491"/>
      <c r="IJX89" s="491"/>
      <c r="IJY89" s="491"/>
      <c r="IJZ89" s="491"/>
      <c r="IKA89" s="491"/>
      <c r="IKB89" s="491"/>
      <c r="IKC89" s="491"/>
      <c r="IKD89" s="491"/>
      <c r="IKE89" s="491"/>
      <c r="IKF89" s="491"/>
      <c r="IKG89" s="491"/>
      <c r="IKH89" s="491"/>
      <c r="IKI89" s="491"/>
      <c r="IKJ89" s="491"/>
      <c r="IKK89" s="491"/>
      <c r="IKL89" s="491"/>
      <c r="IKM89" s="491"/>
      <c r="IKN89" s="491"/>
      <c r="IKO89" s="491"/>
      <c r="IKP89" s="491"/>
      <c r="IKQ89" s="491"/>
      <c r="IKR89" s="491"/>
      <c r="IKS89" s="491"/>
      <c r="IKT89" s="491"/>
      <c r="IKU89" s="491"/>
      <c r="IKV89" s="491"/>
      <c r="IKW89" s="491"/>
      <c r="IKX89" s="491"/>
      <c r="IKY89" s="491"/>
      <c r="IKZ89" s="491"/>
      <c r="ILA89" s="491"/>
      <c r="ILB89" s="491"/>
      <c r="ILC89" s="491"/>
      <c r="ILD89" s="491"/>
      <c r="ILE89" s="491"/>
      <c r="ILF89" s="491"/>
      <c r="ILG89" s="491"/>
      <c r="ILH89" s="491"/>
      <c r="ILI89" s="491"/>
      <c r="ILJ89" s="491"/>
      <c r="ILK89" s="491"/>
      <c r="ILL89" s="491"/>
      <c r="ILM89" s="491"/>
      <c r="ILN89" s="491"/>
      <c r="ILO89" s="491"/>
      <c r="ILP89" s="491"/>
      <c r="ILQ89" s="491"/>
      <c r="ILR89" s="491"/>
      <c r="ILS89" s="491"/>
      <c r="ILT89" s="491"/>
      <c r="ILU89" s="491"/>
      <c r="ILV89" s="491"/>
      <c r="ILW89" s="491"/>
      <c r="ILX89" s="491"/>
      <c r="ILY89" s="491"/>
      <c r="ILZ89" s="491"/>
      <c r="IMA89" s="491"/>
      <c r="IMB89" s="491"/>
      <c r="IMC89" s="491"/>
      <c r="IMD89" s="491"/>
      <c r="IME89" s="491"/>
      <c r="IMF89" s="491"/>
      <c r="IMG89" s="491"/>
      <c r="IMH89" s="491"/>
      <c r="IMI89" s="491"/>
      <c r="IMJ89" s="491"/>
      <c r="IMK89" s="491"/>
      <c r="IML89" s="491"/>
      <c r="IMM89" s="491"/>
      <c r="IMN89" s="491"/>
      <c r="IMO89" s="491"/>
      <c r="IMP89" s="491"/>
      <c r="IMQ89" s="491"/>
      <c r="IMR89" s="491"/>
      <c r="IMS89" s="491"/>
      <c r="IMT89" s="491"/>
      <c r="IMU89" s="491"/>
      <c r="IMV89" s="491"/>
      <c r="IMW89" s="491"/>
      <c r="IMX89" s="491"/>
      <c r="IMY89" s="491"/>
      <c r="IMZ89" s="491"/>
      <c r="INA89" s="491"/>
      <c r="INB89" s="491"/>
      <c r="INC89" s="491"/>
      <c r="IND89" s="491"/>
      <c r="INE89" s="491"/>
      <c r="INF89" s="491"/>
      <c r="ING89" s="491"/>
      <c r="INH89" s="491"/>
      <c r="INI89" s="491"/>
      <c r="INJ89" s="491"/>
      <c r="INK89" s="491"/>
      <c r="INL89" s="491"/>
      <c r="INM89" s="491"/>
      <c r="INN89" s="491"/>
      <c r="INO89" s="491"/>
      <c r="INP89" s="491"/>
      <c r="INQ89" s="491"/>
      <c r="INR89" s="491"/>
      <c r="INS89" s="491"/>
      <c r="INT89" s="491"/>
      <c r="INU89" s="491"/>
      <c r="INV89" s="491"/>
      <c r="INW89" s="491"/>
      <c r="INX89" s="491"/>
      <c r="INY89" s="491"/>
      <c r="INZ89" s="491"/>
      <c r="IOA89" s="491"/>
      <c r="IOB89" s="491"/>
      <c r="IOC89" s="491"/>
      <c r="IOD89" s="491"/>
      <c r="IOE89" s="491"/>
      <c r="IOF89" s="491"/>
      <c r="IOG89" s="491"/>
      <c r="IOH89" s="491"/>
      <c r="IOI89" s="491"/>
      <c r="IOJ89" s="491"/>
      <c r="IOK89" s="491"/>
      <c r="IOL89" s="491"/>
      <c r="IOM89" s="491"/>
      <c r="ION89" s="491"/>
      <c r="IOO89" s="491"/>
      <c r="IOP89" s="491"/>
      <c r="IOQ89" s="491"/>
      <c r="IOR89" s="491"/>
      <c r="IOS89" s="491"/>
      <c r="IOT89" s="491"/>
      <c r="IOU89" s="491"/>
      <c r="IOV89" s="491"/>
      <c r="IOW89" s="491"/>
      <c r="IOX89" s="491"/>
      <c r="IOY89" s="491"/>
      <c r="IOZ89" s="491"/>
      <c r="IPA89" s="491"/>
      <c r="IPB89" s="491"/>
      <c r="IPC89" s="491"/>
      <c r="IPD89" s="491"/>
      <c r="IPE89" s="491"/>
      <c r="IPF89" s="491"/>
      <c r="IPG89" s="491"/>
      <c r="IPH89" s="491"/>
      <c r="IPI89" s="491"/>
      <c r="IPJ89" s="491"/>
      <c r="IPK89" s="491"/>
      <c r="IPL89" s="491"/>
      <c r="IPM89" s="491"/>
      <c r="IPN89" s="491"/>
      <c r="IPO89" s="491"/>
      <c r="IPP89" s="491"/>
      <c r="IPQ89" s="491"/>
      <c r="IPR89" s="491"/>
      <c r="IPS89" s="491"/>
      <c r="IPT89" s="491"/>
      <c r="IPU89" s="491"/>
      <c r="IPV89" s="491"/>
      <c r="IPW89" s="491"/>
      <c r="IPX89" s="491"/>
      <c r="IPY89" s="491"/>
      <c r="IPZ89" s="491"/>
      <c r="IQA89" s="491"/>
      <c r="IQB89" s="491"/>
      <c r="IQC89" s="491"/>
      <c r="IQD89" s="491"/>
      <c r="IQE89" s="491"/>
      <c r="IQF89" s="491"/>
      <c r="IQG89" s="491"/>
      <c r="IQH89" s="491"/>
      <c r="IQI89" s="491"/>
      <c r="IQJ89" s="491"/>
      <c r="IQK89" s="491"/>
      <c r="IQL89" s="491"/>
      <c r="IQM89" s="491"/>
      <c r="IQN89" s="491"/>
      <c r="IQO89" s="491"/>
      <c r="IQP89" s="491"/>
      <c r="IQQ89" s="491"/>
      <c r="IQR89" s="491"/>
      <c r="IQS89" s="491"/>
      <c r="IQT89" s="491"/>
      <c r="IQU89" s="491"/>
      <c r="IQV89" s="491"/>
      <c r="IQW89" s="491"/>
      <c r="IQX89" s="491"/>
      <c r="IQY89" s="491"/>
      <c r="IQZ89" s="491"/>
      <c r="IRA89" s="491"/>
      <c r="IRB89" s="491"/>
      <c r="IRC89" s="491"/>
      <c r="IRD89" s="491"/>
      <c r="IRE89" s="491"/>
      <c r="IRF89" s="491"/>
      <c r="IRG89" s="491"/>
      <c r="IRH89" s="491"/>
      <c r="IRI89" s="491"/>
      <c r="IRJ89" s="491"/>
      <c r="IRK89" s="491"/>
      <c r="IRL89" s="491"/>
      <c r="IRM89" s="491"/>
      <c r="IRN89" s="491"/>
      <c r="IRO89" s="491"/>
      <c r="IRP89" s="491"/>
      <c r="IRQ89" s="491"/>
      <c r="IRR89" s="491"/>
      <c r="IRS89" s="491"/>
      <c r="IRT89" s="491"/>
      <c r="IRU89" s="491"/>
      <c r="IRV89" s="491"/>
      <c r="IRW89" s="491"/>
      <c r="IRX89" s="491"/>
      <c r="IRY89" s="491"/>
      <c r="IRZ89" s="491"/>
      <c r="ISA89" s="491"/>
      <c r="ISB89" s="491"/>
      <c r="ISC89" s="491"/>
      <c r="ISD89" s="491"/>
      <c r="ISE89" s="491"/>
      <c r="ISF89" s="491"/>
      <c r="ISG89" s="491"/>
      <c r="ISH89" s="491"/>
      <c r="ISI89" s="491"/>
      <c r="ISJ89" s="491"/>
      <c r="ISK89" s="491"/>
      <c r="ISL89" s="491"/>
      <c r="ISM89" s="491"/>
      <c r="ISN89" s="491"/>
      <c r="ISO89" s="491"/>
      <c r="ISP89" s="491"/>
      <c r="ISQ89" s="491"/>
      <c r="ISR89" s="491"/>
      <c r="ISS89" s="491"/>
      <c r="IST89" s="491"/>
      <c r="ISU89" s="491"/>
      <c r="ISV89" s="491"/>
      <c r="ISW89" s="491"/>
      <c r="ISX89" s="491"/>
      <c r="ISY89" s="491"/>
      <c r="ISZ89" s="491"/>
      <c r="ITA89" s="491"/>
      <c r="ITB89" s="491"/>
      <c r="ITC89" s="491"/>
      <c r="ITD89" s="491"/>
      <c r="ITE89" s="491"/>
      <c r="ITF89" s="491"/>
      <c r="ITG89" s="491"/>
      <c r="ITH89" s="491"/>
      <c r="ITI89" s="491"/>
      <c r="ITJ89" s="491"/>
      <c r="ITK89" s="491"/>
      <c r="ITL89" s="491"/>
      <c r="ITM89" s="491"/>
      <c r="ITN89" s="491"/>
      <c r="ITO89" s="491"/>
      <c r="ITP89" s="491"/>
      <c r="ITQ89" s="491"/>
      <c r="ITR89" s="491"/>
      <c r="ITS89" s="491"/>
      <c r="ITT89" s="491"/>
      <c r="ITU89" s="491"/>
      <c r="ITV89" s="491"/>
      <c r="ITW89" s="491"/>
      <c r="ITX89" s="491"/>
      <c r="ITY89" s="491"/>
      <c r="ITZ89" s="491"/>
      <c r="IUA89" s="491"/>
      <c r="IUB89" s="491"/>
      <c r="IUC89" s="491"/>
      <c r="IUD89" s="491"/>
      <c r="IUE89" s="491"/>
      <c r="IUF89" s="491"/>
      <c r="IUG89" s="491"/>
      <c r="IUH89" s="491"/>
      <c r="IUI89" s="491"/>
      <c r="IUJ89" s="491"/>
      <c r="IUK89" s="491"/>
      <c r="IUL89" s="491"/>
      <c r="IUM89" s="491"/>
      <c r="IUN89" s="491"/>
      <c r="IUO89" s="491"/>
      <c r="IUP89" s="491"/>
      <c r="IUQ89" s="491"/>
      <c r="IUR89" s="491"/>
      <c r="IUS89" s="491"/>
      <c r="IUT89" s="491"/>
      <c r="IUU89" s="491"/>
      <c r="IUV89" s="491"/>
      <c r="IUW89" s="491"/>
      <c r="IUX89" s="491"/>
      <c r="IUY89" s="491"/>
      <c r="IUZ89" s="491"/>
      <c r="IVA89" s="491"/>
      <c r="IVB89" s="491"/>
      <c r="IVC89" s="491"/>
      <c r="IVD89" s="491"/>
      <c r="IVE89" s="491"/>
      <c r="IVF89" s="491"/>
      <c r="IVG89" s="491"/>
      <c r="IVH89" s="491"/>
      <c r="IVI89" s="491"/>
      <c r="IVJ89" s="491"/>
      <c r="IVK89" s="491"/>
      <c r="IVL89" s="491"/>
      <c r="IVM89" s="491"/>
      <c r="IVN89" s="491"/>
      <c r="IVO89" s="491"/>
      <c r="IVP89" s="491"/>
      <c r="IVQ89" s="491"/>
      <c r="IVR89" s="491"/>
      <c r="IVS89" s="491"/>
      <c r="IVT89" s="491"/>
      <c r="IVU89" s="491"/>
      <c r="IVV89" s="491"/>
      <c r="IVW89" s="491"/>
      <c r="IVX89" s="491"/>
      <c r="IVY89" s="491"/>
      <c r="IVZ89" s="491"/>
      <c r="IWA89" s="491"/>
      <c r="IWB89" s="491"/>
      <c r="IWC89" s="491"/>
      <c r="IWD89" s="491"/>
      <c r="IWE89" s="491"/>
      <c r="IWF89" s="491"/>
      <c r="IWG89" s="491"/>
      <c r="IWH89" s="491"/>
      <c r="IWI89" s="491"/>
      <c r="IWJ89" s="491"/>
      <c r="IWK89" s="491"/>
      <c r="IWL89" s="491"/>
      <c r="IWM89" s="491"/>
      <c r="IWN89" s="491"/>
      <c r="IWO89" s="491"/>
      <c r="IWP89" s="491"/>
      <c r="IWQ89" s="491"/>
      <c r="IWR89" s="491"/>
      <c r="IWS89" s="491"/>
      <c r="IWT89" s="491"/>
      <c r="IWU89" s="491"/>
      <c r="IWV89" s="491"/>
      <c r="IWW89" s="491"/>
      <c r="IWX89" s="491"/>
      <c r="IWY89" s="491"/>
      <c r="IWZ89" s="491"/>
      <c r="IXA89" s="491"/>
      <c r="IXB89" s="491"/>
      <c r="IXC89" s="491"/>
      <c r="IXD89" s="491"/>
      <c r="IXE89" s="491"/>
      <c r="IXF89" s="491"/>
      <c r="IXG89" s="491"/>
      <c r="IXH89" s="491"/>
      <c r="IXI89" s="491"/>
      <c r="IXJ89" s="491"/>
      <c r="IXK89" s="491"/>
      <c r="IXL89" s="491"/>
      <c r="IXM89" s="491"/>
      <c r="IXN89" s="491"/>
      <c r="IXO89" s="491"/>
      <c r="IXP89" s="491"/>
      <c r="IXQ89" s="491"/>
      <c r="IXR89" s="491"/>
      <c r="IXS89" s="491"/>
      <c r="IXT89" s="491"/>
      <c r="IXU89" s="491"/>
      <c r="IXV89" s="491"/>
      <c r="IXW89" s="491"/>
      <c r="IXX89" s="491"/>
      <c r="IXY89" s="491"/>
      <c r="IXZ89" s="491"/>
      <c r="IYA89" s="491"/>
      <c r="IYB89" s="491"/>
      <c r="IYC89" s="491"/>
      <c r="IYD89" s="491"/>
      <c r="IYE89" s="491"/>
      <c r="IYF89" s="491"/>
      <c r="IYG89" s="491"/>
      <c r="IYH89" s="491"/>
      <c r="IYI89" s="491"/>
      <c r="IYJ89" s="491"/>
      <c r="IYK89" s="491"/>
      <c r="IYL89" s="491"/>
      <c r="IYM89" s="491"/>
      <c r="IYN89" s="491"/>
      <c r="IYO89" s="491"/>
      <c r="IYP89" s="491"/>
      <c r="IYQ89" s="491"/>
      <c r="IYR89" s="491"/>
      <c r="IYS89" s="491"/>
      <c r="IYT89" s="491"/>
      <c r="IYU89" s="491"/>
      <c r="IYV89" s="491"/>
      <c r="IYW89" s="491"/>
      <c r="IYX89" s="491"/>
      <c r="IYY89" s="491"/>
      <c r="IYZ89" s="491"/>
      <c r="IZA89" s="491"/>
      <c r="IZB89" s="491"/>
      <c r="IZC89" s="491"/>
      <c r="IZD89" s="491"/>
      <c r="IZE89" s="491"/>
      <c r="IZF89" s="491"/>
      <c r="IZG89" s="491"/>
      <c r="IZH89" s="491"/>
      <c r="IZI89" s="491"/>
      <c r="IZJ89" s="491"/>
      <c r="IZK89" s="491"/>
      <c r="IZL89" s="491"/>
      <c r="IZM89" s="491"/>
      <c r="IZN89" s="491"/>
      <c r="IZO89" s="491"/>
      <c r="IZP89" s="491"/>
      <c r="IZQ89" s="491"/>
      <c r="IZR89" s="491"/>
      <c r="IZS89" s="491"/>
      <c r="IZT89" s="491"/>
      <c r="IZU89" s="491"/>
      <c r="IZV89" s="491"/>
      <c r="IZW89" s="491"/>
      <c r="IZX89" s="491"/>
      <c r="IZY89" s="491"/>
      <c r="IZZ89" s="491"/>
      <c r="JAA89" s="491"/>
      <c r="JAB89" s="491"/>
      <c r="JAC89" s="491"/>
      <c r="JAD89" s="491"/>
      <c r="JAE89" s="491"/>
      <c r="JAF89" s="491"/>
      <c r="JAG89" s="491"/>
      <c r="JAH89" s="491"/>
      <c r="JAI89" s="491"/>
      <c r="JAJ89" s="491"/>
      <c r="JAK89" s="491"/>
      <c r="JAL89" s="491"/>
      <c r="JAM89" s="491"/>
      <c r="JAN89" s="491"/>
      <c r="JAO89" s="491"/>
      <c r="JAP89" s="491"/>
      <c r="JAQ89" s="491"/>
      <c r="JAR89" s="491"/>
      <c r="JAS89" s="491"/>
      <c r="JAT89" s="491"/>
      <c r="JAU89" s="491"/>
      <c r="JAV89" s="491"/>
      <c r="JAW89" s="491"/>
      <c r="JAX89" s="491"/>
      <c r="JAY89" s="491"/>
      <c r="JAZ89" s="491"/>
      <c r="JBA89" s="491"/>
      <c r="JBB89" s="491"/>
      <c r="JBC89" s="491"/>
      <c r="JBD89" s="491"/>
      <c r="JBE89" s="491"/>
      <c r="JBF89" s="491"/>
      <c r="JBG89" s="491"/>
      <c r="JBH89" s="491"/>
      <c r="JBI89" s="491"/>
      <c r="JBJ89" s="491"/>
      <c r="JBK89" s="491"/>
      <c r="JBL89" s="491"/>
      <c r="JBM89" s="491"/>
      <c r="JBN89" s="491"/>
      <c r="JBO89" s="491"/>
      <c r="JBP89" s="491"/>
      <c r="JBQ89" s="491"/>
      <c r="JBR89" s="491"/>
      <c r="JBS89" s="491"/>
      <c r="JBT89" s="491"/>
      <c r="JBU89" s="491"/>
      <c r="JBV89" s="491"/>
      <c r="JBW89" s="491"/>
      <c r="JBX89" s="491"/>
      <c r="JBY89" s="491"/>
      <c r="JBZ89" s="491"/>
      <c r="JCA89" s="491"/>
      <c r="JCB89" s="491"/>
      <c r="JCC89" s="491"/>
      <c r="JCD89" s="491"/>
      <c r="JCE89" s="491"/>
      <c r="JCF89" s="491"/>
      <c r="JCG89" s="491"/>
      <c r="JCH89" s="491"/>
      <c r="JCI89" s="491"/>
      <c r="JCJ89" s="491"/>
      <c r="JCK89" s="491"/>
      <c r="JCL89" s="491"/>
      <c r="JCM89" s="491"/>
      <c r="JCN89" s="491"/>
      <c r="JCO89" s="491"/>
      <c r="JCP89" s="491"/>
      <c r="JCQ89" s="491"/>
      <c r="JCR89" s="491"/>
      <c r="JCS89" s="491"/>
      <c r="JCT89" s="491"/>
      <c r="JCU89" s="491"/>
      <c r="JCV89" s="491"/>
      <c r="JCW89" s="491"/>
      <c r="JCX89" s="491"/>
      <c r="JCY89" s="491"/>
      <c r="JCZ89" s="491"/>
      <c r="JDA89" s="491"/>
      <c r="JDB89" s="491"/>
      <c r="JDC89" s="491"/>
      <c r="JDD89" s="491"/>
      <c r="JDE89" s="491"/>
      <c r="JDF89" s="491"/>
      <c r="JDG89" s="491"/>
      <c r="JDH89" s="491"/>
      <c r="JDI89" s="491"/>
      <c r="JDJ89" s="491"/>
      <c r="JDK89" s="491"/>
      <c r="JDL89" s="491"/>
      <c r="JDM89" s="491"/>
      <c r="JDN89" s="491"/>
      <c r="JDO89" s="491"/>
      <c r="JDP89" s="491"/>
      <c r="JDQ89" s="491"/>
      <c r="JDR89" s="491"/>
      <c r="JDS89" s="491"/>
      <c r="JDT89" s="491"/>
      <c r="JDU89" s="491"/>
      <c r="JDV89" s="491"/>
      <c r="JDW89" s="491"/>
      <c r="JDX89" s="491"/>
      <c r="JDY89" s="491"/>
      <c r="JDZ89" s="491"/>
      <c r="JEA89" s="491"/>
      <c r="JEB89" s="491"/>
      <c r="JEC89" s="491"/>
      <c r="JED89" s="491"/>
      <c r="JEE89" s="491"/>
      <c r="JEF89" s="491"/>
      <c r="JEG89" s="491"/>
      <c r="JEH89" s="491"/>
      <c r="JEI89" s="491"/>
      <c r="JEJ89" s="491"/>
      <c r="JEK89" s="491"/>
      <c r="JEL89" s="491"/>
      <c r="JEM89" s="491"/>
      <c r="JEN89" s="491"/>
      <c r="JEO89" s="491"/>
      <c r="JEP89" s="491"/>
      <c r="JEQ89" s="491"/>
      <c r="JER89" s="491"/>
      <c r="JES89" s="491"/>
      <c r="JET89" s="491"/>
      <c r="JEU89" s="491"/>
      <c r="JEV89" s="491"/>
      <c r="JEW89" s="491"/>
      <c r="JEX89" s="491"/>
      <c r="JEY89" s="491"/>
      <c r="JEZ89" s="491"/>
      <c r="JFA89" s="491"/>
      <c r="JFB89" s="491"/>
      <c r="JFC89" s="491"/>
      <c r="JFD89" s="491"/>
      <c r="JFE89" s="491"/>
      <c r="JFF89" s="491"/>
      <c r="JFG89" s="491"/>
      <c r="JFH89" s="491"/>
      <c r="JFI89" s="491"/>
      <c r="JFJ89" s="491"/>
      <c r="JFK89" s="491"/>
      <c r="JFL89" s="491"/>
      <c r="JFM89" s="491"/>
      <c r="JFN89" s="491"/>
      <c r="JFO89" s="491"/>
      <c r="JFP89" s="491"/>
      <c r="JFQ89" s="491"/>
      <c r="JFR89" s="491"/>
      <c r="JFS89" s="491"/>
      <c r="JFT89" s="491"/>
      <c r="JFU89" s="491"/>
      <c r="JFV89" s="491"/>
      <c r="JFW89" s="491"/>
      <c r="JFX89" s="491"/>
      <c r="JFY89" s="491"/>
      <c r="JFZ89" s="491"/>
      <c r="JGA89" s="491"/>
      <c r="JGB89" s="491"/>
      <c r="JGC89" s="491"/>
      <c r="JGD89" s="491"/>
      <c r="JGE89" s="491"/>
      <c r="JGF89" s="491"/>
      <c r="JGG89" s="491"/>
      <c r="JGH89" s="491"/>
      <c r="JGI89" s="491"/>
      <c r="JGJ89" s="491"/>
      <c r="JGK89" s="491"/>
      <c r="JGL89" s="491"/>
      <c r="JGM89" s="491"/>
      <c r="JGN89" s="491"/>
      <c r="JGO89" s="491"/>
      <c r="JGP89" s="491"/>
      <c r="JGQ89" s="491"/>
      <c r="JGR89" s="491"/>
      <c r="JGS89" s="491"/>
      <c r="JGT89" s="491"/>
      <c r="JGU89" s="491"/>
      <c r="JGV89" s="491"/>
      <c r="JGW89" s="491"/>
      <c r="JGX89" s="491"/>
      <c r="JGY89" s="491"/>
      <c r="JGZ89" s="491"/>
      <c r="JHA89" s="491"/>
      <c r="JHB89" s="491"/>
      <c r="JHC89" s="491"/>
      <c r="JHD89" s="491"/>
      <c r="JHE89" s="491"/>
      <c r="JHF89" s="491"/>
      <c r="JHG89" s="491"/>
      <c r="JHH89" s="491"/>
      <c r="JHI89" s="491"/>
      <c r="JHJ89" s="491"/>
      <c r="JHK89" s="491"/>
      <c r="JHL89" s="491"/>
      <c r="JHM89" s="491"/>
      <c r="JHN89" s="491"/>
      <c r="JHO89" s="491"/>
      <c r="JHP89" s="491"/>
      <c r="JHQ89" s="491"/>
      <c r="JHR89" s="491"/>
      <c r="JHS89" s="491"/>
      <c r="JHT89" s="491"/>
      <c r="JHU89" s="491"/>
      <c r="JHV89" s="491"/>
      <c r="JHW89" s="491"/>
      <c r="JHX89" s="491"/>
      <c r="JHY89" s="491"/>
      <c r="JHZ89" s="491"/>
      <c r="JIA89" s="491"/>
      <c r="JIB89" s="491"/>
      <c r="JIC89" s="491"/>
      <c r="JID89" s="491"/>
      <c r="JIE89" s="491"/>
      <c r="JIF89" s="491"/>
      <c r="JIG89" s="491"/>
      <c r="JIH89" s="491"/>
      <c r="JII89" s="491"/>
      <c r="JIJ89" s="491"/>
      <c r="JIK89" s="491"/>
      <c r="JIL89" s="491"/>
      <c r="JIM89" s="491"/>
      <c r="JIN89" s="491"/>
      <c r="JIO89" s="491"/>
      <c r="JIP89" s="491"/>
      <c r="JIQ89" s="491"/>
      <c r="JIR89" s="491"/>
      <c r="JIS89" s="491"/>
      <c r="JIT89" s="491"/>
      <c r="JIU89" s="491"/>
      <c r="JIV89" s="491"/>
      <c r="JIW89" s="491"/>
      <c r="JIX89" s="491"/>
      <c r="JIY89" s="491"/>
      <c r="JIZ89" s="491"/>
      <c r="JJA89" s="491"/>
      <c r="JJB89" s="491"/>
      <c r="JJC89" s="491"/>
      <c r="JJD89" s="491"/>
      <c r="JJE89" s="491"/>
      <c r="JJF89" s="491"/>
      <c r="JJG89" s="491"/>
      <c r="JJH89" s="491"/>
      <c r="JJI89" s="491"/>
      <c r="JJJ89" s="491"/>
      <c r="JJK89" s="491"/>
      <c r="JJL89" s="491"/>
      <c r="JJM89" s="491"/>
      <c r="JJN89" s="491"/>
      <c r="JJO89" s="491"/>
      <c r="JJP89" s="491"/>
      <c r="JJQ89" s="491"/>
      <c r="JJR89" s="491"/>
      <c r="JJS89" s="491"/>
      <c r="JJT89" s="491"/>
      <c r="JJU89" s="491"/>
      <c r="JJV89" s="491"/>
      <c r="JJW89" s="491"/>
      <c r="JJX89" s="491"/>
      <c r="JJY89" s="491"/>
      <c r="JJZ89" s="491"/>
      <c r="JKA89" s="491"/>
      <c r="JKB89" s="491"/>
      <c r="JKC89" s="491"/>
      <c r="JKD89" s="491"/>
      <c r="JKE89" s="491"/>
      <c r="JKF89" s="491"/>
      <c r="JKG89" s="491"/>
      <c r="JKH89" s="491"/>
      <c r="JKI89" s="491"/>
      <c r="JKJ89" s="491"/>
      <c r="JKK89" s="491"/>
      <c r="JKL89" s="491"/>
      <c r="JKM89" s="491"/>
      <c r="JKN89" s="491"/>
      <c r="JKO89" s="491"/>
      <c r="JKP89" s="491"/>
      <c r="JKQ89" s="491"/>
      <c r="JKR89" s="491"/>
      <c r="JKS89" s="491"/>
      <c r="JKT89" s="491"/>
      <c r="JKU89" s="491"/>
      <c r="JKV89" s="491"/>
      <c r="JKW89" s="491"/>
      <c r="JKX89" s="491"/>
      <c r="JKY89" s="491"/>
      <c r="JKZ89" s="491"/>
      <c r="JLA89" s="491"/>
      <c r="JLB89" s="491"/>
      <c r="JLC89" s="491"/>
      <c r="JLD89" s="491"/>
      <c r="JLE89" s="491"/>
      <c r="JLF89" s="491"/>
      <c r="JLG89" s="491"/>
      <c r="JLH89" s="491"/>
      <c r="JLI89" s="491"/>
      <c r="JLJ89" s="491"/>
      <c r="JLK89" s="491"/>
      <c r="JLL89" s="491"/>
      <c r="JLM89" s="491"/>
      <c r="JLN89" s="491"/>
      <c r="JLO89" s="491"/>
      <c r="JLP89" s="491"/>
      <c r="JLQ89" s="491"/>
      <c r="JLR89" s="491"/>
      <c r="JLS89" s="491"/>
      <c r="JLT89" s="491"/>
      <c r="JLU89" s="491"/>
      <c r="JLV89" s="491"/>
      <c r="JLW89" s="491"/>
      <c r="JLX89" s="491"/>
      <c r="JLY89" s="491"/>
      <c r="JLZ89" s="491"/>
      <c r="JMA89" s="491"/>
      <c r="JMB89" s="491"/>
      <c r="JMC89" s="491"/>
      <c r="JMD89" s="491"/>
      <c r="JME89" s="491"/>
      <c r="JMF89" s="491"/>
      <c r="JMG89" s="491"/>
      <c r="JMH89" s="491"/>
      <c r="JMI89" s="491"/>
      <c r="JMJ89" s="491"/>
      <c r="JMK89" s="491"/>
      <c r="JML89" s="491"/>
      <c r="JMM89" s="491"/>
      <c r="JMN89" s="491"/>
      <c r="JMO89" s="491"/>
      <c r="JMP89" s="491"/>
      <c r="JMQ89" s="491"/>
      <c r="JMR89" s="491"/>
      <c r="JMS89" s="491"/>
      <c r="JMT89" s="491"/>
      <c r="JMU89" s="491"/>
      <c r="JMV89" s="491"/>
      <c r="JMW89" s="491"/>
      <c r="JMX89" s="491"/>
      <c r="JMY89" s="491"/>
      <c r="JMZ89" s="491"/>
      <c r="JNA89" s="491"/>
      <c r="JNB89" s="491"/>
      <c r="JNC89" s="491"/>
      <c r="JND89" s="491"/>
      <c r="JNE89" s="491"/>
      <c r="JNF89" s="491"/>
      <c r="JNG89" s="491"/>
      <c r="JNH89" s="491"/>
      <c r="JNI89" s="491"/>
      <c r="JNJ89" s="491"/>
      <c r="JNK89" s="491"/>
      <c r="JNL89" s="491"/>
      <c r="JNM89" s="491"/>
      <c r="JNN89" s="491"/>
      <c r="JNO89" s="491"/>
      <c r="JNP89" s="491"/>
      <c r="JNQ89" s="491"/>
      <c r="JNR89" s="491"/>
      <c r="JNS89" s="491"/>
      <c r="JNT89" s="491"/>
      <c r="JNU89" s="491"/>
      <c r="JNV89" s="491"/>
      <c r="JNW89" s="491"/>
      <c r="JNX89" s="491"/>
      <c r="JNY89" s="491"/>
      <c r="JNZ89" s="491"/>
      <c r="JOA89" s="491"/>
      <c r="JOB89" s="491"/>
      <c r="JOC89" s="491"/>
      <c r="JOD89" s="491"/>
      <c r="JOE89" s="491"/>
      <c r="JOF89" s="491"/>
      <c r="JOG89" s="491"/>
      <c r="JOH89" s="491"/>
      <c r="JOI89" s="491"/>
      <c r="JOJ89" s="491"/>
      <c r="JOK89" s="491"/>
      <c r="JOL89" s="491"/>
      <c r="JOM89" s="491"/>
      <c r="JON89" s="491"/>
      <c r="JOO89" s="491"/>
      <c r="JOP89" s="491"/>
      <c r="JOQ89" s="491"/>
      <c r="JOR89" s="491"/>
      <c r="JOS89" s="491"/>
      <c r="JOT89" s="491"/>
      <c r="JOU89" s="491"/>
      <c r="JOV89" s="491"/>
      <c r="JOW89" s="491"/>
      <c r="JOX89" s="491"/>
      <c r="JOY89" s="491"/>
      <c r="JOZ89" s="491"/>
      <c r="JPA89" s="491"/>
      <c r="JPB89" s="491"/>
      <c r="JPC89" s="491"/>
      <c r="JPD89" s="491"/>
      <c r="JPE89" s="491"/>
      <c r="JPF89" s="491"/>
      <c r="JPG89" s="491"/>
      <c r="JPH89" s="491"/>
      <c r="JPI89" s="491"/>
      <c r="JPJ89" s="491"/>
      <c r="JPK89" s="491"/>
      <c r="JPL89" s="491"/>
      <c r="JPM89" s="491"/>
      <c r="JPN89" s="491"/>
      <c r="JPO89" s="491"/>
      <c r="JPP89" s="491"/>
      <c r="JPQ89" s="491"/>
      <c r="JPR89" s="491"/>
      <c r="JPS89" s="491"/>
      <c r="JPT89" s="491"/>
      <c r="JPU89" s="491"/>
      <c r="JPV89" s="491"/>
      <c r="JPW89" s="491"/>
      <c r="JPX89" s="491"/>
      <c r="JPY89" s="491"/>
      <c r="JPZ89" s="491"/>
      <c r="JQA89" s="491"/>
      <c r="JQB89" s="491"/>
      <c r="JQC89" s="491"/>
      <c r="JQD89" s="491"/>
      <c r="JQE89" s="491"/>
      <c r="JQF89" s="491"/>
      <c r="JQG89" s="491"/>
      <c r="JQH89" s="491"/>
      <c r="JQI89" s="491"/>
      <c r="JQJ89" s="491"/>
      <c r="JQK89" s="491"/>
      <c r="JQL89" s="491"/>
      <c r="JQM89" s="491"/>
      <c r="JQN89" s="491"/>
      <c r="JQO89" s="491"/>
      <c r="JQP89" s="491"/>
      <c r="JQQ89" s="491"/>
      <c r="JQR89" s="491"/>
      <c r="JQS89" s="491"/>
      <c r="JQT89" s="491"/>
      <c r="JQU89" s="491"/>
      <c r="JQV89" s="491"/>
      <c r="JQW89" s="491"/>
      <c r="JQX89" s="491"/>
      <c r="JQY89" s="491"/>
      <c r="JQZ89" s="491"/>
      <c r="JRA89" s="491"/>
      <c r="JRB89" s="491"/>
      <c r="JRC89" s="491"/>
      <c r="JRD89" s="491"/>
      <c r="JRE89" s="491"/>
      <c r="JRF89" s="491"/>
      <c r="JRG89" s="491"/>
      <c r="JRH89" s="491"/>
      <c r="JRI89" s="491"/>
      <c r="JRJ89" s="491"/>
      <c r="JRK89" s="491"/>
      <c r="JRL89" s="491"/>
      <c r="JRM89" s="491"/>
      <c r="JRN89" s="491"/>
      <c r="JRO89" s="491"/>
      <c r="JRP89" s="491"/>
      <c r="JRQ89" s="491"/>
      <c r="JRR89" s="491"/>
      <c r="JRS89" s="491"/>
      <c r="JRT89" s="491"/>
      <c r="JRU89" s="491"/>
      <c r="JRV89" s="491"/>
      <c r="JRW89" s="491"/>
      <c r="JRX89" s="491"/>
      <c r="JRY89" s="491"/>
      <c r="JRZ89" s="491"/>
      <c r="JSA89" s="491"/>
      <c r="JSB89" s="491"/>
      <c r="JSC89" s="491"/>
      <c r="JSD89" s="491"/>
      <c r="JSE89" s="491"/>
      <c r="JSF89" s="491"/>
      <c r="JSG89" s="491"/>
      <c r="JSH89" s="491"/>
      <c r="JSI89" s="491"/>
      <c r="JSJ89" s="491"/>
      <c r="JSK89" s="491"/>
      <c r="JSL89" s="491"/>
      <c r="JSM89" s="491"/>
      <c r="JSN89" s="491"/>
      <c r="JSO89" s="491"/>
      <c r="JSP89" s="491"/>
      <c r="JSQ89" s="491"/>
      <c r="JSR89" s="491"/>
      <c r="JSS89" s="491"/>
      <c r="JST89" s="491"/>
      <c r="JSU89" s="491"/>
      <c r="JSV89" s="491"/>
      <c r="JSW89" s="491"/>
      <c r="JSX89" s="491"/>
      <c r="JSY89" s="491"/>
      <c r="JSZ89" s="491"/>
      <c r="JTA89" s="491"/>
      <c r="JTB89" s="491"/>
      <c r="JTC89" s="491"/>
      <c r="JTD89" s="491"/>
      <c r="JTE89" s="491"/>
      <c r="JTF89" s="491"/>
      <c r="JTG89" s="491"/>
      <c r="JTH89" s="491"/>
      <c r="JTI89" s="491"/>
      <c r="JTJ89" s="491"/>
      <c r="JTK89" s="491"/>
      <c r="JTL89" s="491"/>
      <c r="JTM89" s="491"/>
      <c r="JTN89" s="491"/>
      <c r="JTO89" s="491"/>
      <c r="JTP89" s="491"/>
      <c r="JTQ89" s="491"/>
      <c r="JTR89" s="491"/>
      <c r="JTS89" s="491"/>
      <c r="JTT89" s="491"/>
      <c r="JTU89" s="491"/>
      <c r="JTV89" s="491"/>
      <c r="JTW89" s="491"/>
      <c r="JTX89" s="491"/>
      <c r="JTY89" s="491"/>
      <c r="JTZ89" s="491"/>
      <c r="JUA89" s="491"/>
      <c r="JUB89" s="491"/>
      <c r="JUC89" s="491"/>
      <c r="JUD89" s="491"/>
      <c r="JUE89" s="491"/>
      <c r="JUF89" s="491"/>
      <c r="JUG89" s="491"/>
      <c r="JUH89" s="491"/>
      <c r="JUI89" s="491"/>
      <c r="JUJ89" s="491"/>
      <c r="JUK89" s="491"/>
      <c r="JUL89" s="491"/>
      <c r="JUM89" s="491"/>
      <c r="JUN89" s="491"/>
      <c r="JUO89" s="491"/>
      <c r="JUP89" s="491"/>
      <c r="JUQ89" s="491"/>
      <c r="JUR89" s="491"/>
      <c r="JUS89" s="491"/>
      <c r="JUT89" s="491"/>
      <c r="JUU89" s="491"/>
      <c r="JUV89" s="491"/>
      <c r="JUW89" s="491"/>
      <c r="JUX89" s="491"/>
      <c r="JUY89" s="491"/>
      <c r="JUZ89" s="491"/>
      <c r="JVA89" s="491"/>
      <c r="JVB89" s="491"/>
      <c r="JVC89" s="491"/>
      <c r="JVD89" s="491"/>
      <c r="JVE89" s="491"/>
      <c r="JVF89" s="491"/>
      <c r="JVG89" s="491"/>
      <c r="JVH89" s="491"/>
      <c r="JVI89" s="491"/>
      <c r="JVJ89" s="491"/>
      <c r="JVK89" s="491"/>
      <c r="JVL89" s="491"/>
      <c r="JVM89" s="491"/>
      <c r="JVN89" s="491"/>
      <c r="JVO89" s="491"/>
      <c r="JVP89" s="491"/>
      <c r="JVQ89" s="491"/>
      <c r="JVR89" s="491"/>
      <c r="JVS89" s="491"/>
      <c r="JVT89" s="491"/>
      <c r="JVU89" s="491"/>
      <c r="JVV89" s="491"/>
      <c r="JVW89" s="491"/>
      <c r="JVX89" s="491"/>
      <c r="JVY89" s="491"/>
      <c r="JVZ89" s="491"/>
      <c r="JWA89" s="491"/>
      <c r="JWB89" s="491"/>
      <c r="JWC89" s="491"/>
      <c r="JWD89" s="491"/>
      <c r="JWE89" s="491"/>
      <c r="JWF89" s="491"/>
      <c r="JWG89" s="491"/>
      <c r="JWH89" s="491"/>
      <c r="JWI89" s="491"/>
      <c r="JWJ89" s="491"/>
      <c r="JWK89" s="491"/>
      <c r="JWL89" s="491"/>
      <c r="JWM89" s="491"/>
      <c r="JWN89" s="491"/>
      <c r="JWO89" s="491"/>
      <c r="JWP89" s="491"/>
      <c r="JWQ89" s="491"/>
      <c r="JWR89" s="491"/>
      <c r="JWS89" s="491"/>
      <c r="JWT89" s="491"/>
      <c r="JWU89" s="491"/>
      <c r="JWV89" s="491"/>
      <c r="JWW89" s="491"/>
      <c r="JWX89" s="491"/>
      <c r="JWY89" s="491"/>
      <c r="JWZ89" s="491"/>
      <c r="JXA89" s="491"/>
      <c r="JXB89" s="491"/>
      <c r="JXC89" s="491"/>
      <c r="JXD89" s="491"/>
      <c r="JXE89" s="491"/>
      <c r="JXF89" s="491"/>
      <c r="JXG89" s="491"/>
      <c r="JXH89" s="491"/>
      <c r="JXI89" s="491"/>
      <c r="JXJ89" s="491"/>
      <c r="JXK89" s="491"/>
      <c r="JXL89" s="491"/>
      <c r="JXM89" s="491"/>
      <c r="JXN89" s="491"/>
      <c r="JXO89" s="491"/>
      <c r="JXP89" s="491"/>
      <c r="JXQ89" s="491"/>
      <c r="JXR89" s="491"/>
      <c r="JXS89" s="491"/>
      <c r="JXT89" s="491"/>
      <c r="JXU89" s="491"/>
      <c r="JXV89" s="491"/>
      <c r="JXW89" s="491"/>
      <c r="JXX89" s="491"/>
      <c r="JXY89" s="491"/>
      <c r="JXZ89" s="491"/>
      <c r="JYA89" s="491"/>
      <c r="JYB89" s="491"/>
      <c r="JYC89" s="491"/>
      <c r="JYD89" s="491"/>
      <c r="JYE89" s="491"/>
      <c r="JYF89" s="491"/>
      <c r="JYG89" s="491"/>
      <c r="JYH89" s="491"/>
      <c r="JYI89" s="491"/>
      <c r="JYJ89" s="491"/>
      <c r="JYK89" s="491"/>
      <c r="JYL89" s="491"/>
      <c r="JYM89" s="491"/>
      <c r="JYN89" s="491"/>
      <c r="JYO89" s="491"/>
      <c r="JYP89" s="491"/>
      <c r="JYQ89" s="491"/>
      <c r="JYR89" s="491"/>
      <c r="JYS89" s="491"/>
      <c r="JYT89" s="491"/>
      <c r="JYU89" s="491"/>
      <c r="JYV89" s="491"/>
      <c r="JYW89" s="491"/>
      <c r="JYX89" s="491"/>
      <c r="JYY89" s="491"/>
      <c r="JYZ89" s="491"/>
      <c r="JZA89" s="491"/>
      <c r="JZB89" s="491"/>
      <c r="JZC89" s="491"/>
      <c r="JZD89" s="491"/>
      <c r="JZE89" s="491"/>
      <c r="JZF89" s="491"/>
      <c r="JZG89" s="491"/>
      <c r="JZH89" s="491"/>
      <c r="JZI89" s="491"/>
      <c r="JZJ89" s="491"/>
      <c r="JZK89" s="491"/>
      <c r="JZL89" s="491"/>
      <c r="JZM89" s="491"/>
      <c r="JZN89" s="491"/>
      <c r="JZO89" s="491"/>
      <c r="JZP89" s="491"/>
      <c r="JZQ89" s="491"/>
      <c r="JZR89" s="491"/>
      <c r="JZS89" s="491"/>
      <c r="JZT89" s="491"/>
      <c r="JZU89" s="491"/>
      <c r="JZV89" s="491"/>
      <c r="JZW89" s="491"/>
      <c r="JZX89" s="491"/>
      <c r="JZY89" s="491"/>
      <c r="JZZ89" s="491"/>
      <c r="KAA89" s="491"/>
      <c r="KAB89" s="491"/>
      <c r="KAC89" s="491"/>
      <c r="KAD89" s="491"/>
      <c r="KAE89" s="491"/>
      <c r="KAF89" s="491"/>
      <c r="KAG89" s="491"/>
      <c r="KAH89" s="491"/>
      <c r="KAI89" s="491"/>
      <c r="KAJ89" s="491"/>
      <c r="KAK89" s="491"/>
      <c r="KAL89" s="491"/>
      <c r="KAM89" s="491"/>
      <c r="KAN89" s="491"/>
      <c r="KAO89" s="491"/>
      <c r="KAP89" s="491"/>
      <c r="KAQ89" s="491"/>
      <c r="KAR89" s="491"/>
      <c r="KAS89" s="491"/>
      <c r="KAT89" s="491"/>
      <c r="KAU89" s="491"/>
      <c r="KAV89" s="491"/>
      <c r="KAW89" s="491"/>
      <c r="KAX89" s="491"/>
      <c r="KAY89" s="491"/>
      <c r="KAZ89" s="491"/>
      <c r="KBA89" s="491"/>
      <c r="KBB89" s="491"/>
      <c r="KBC89" s="491"/>
      <c r="KBD89" s="491"/>
      <c r="KBE89" s="491"/>
      <c r="KBF89" s="491"/>
      <c r="KBG89" s="491"/>
      <c r="KBH89" s="491"/>
      <c r="KBI89" s="491"/>
      <c r="KBJ89" s="491"/>
      <c r="KBK89" s="491"/>
      <c r="KBL89" s="491"/>
      <c r="KBM89" s="491"/>
      <c r="KBN89" s="491"/>
      <c r="KBO89" s="491"/>
      <c r="KBP89" s="491"/>
      <c r="KBQ89" s="491"/>
      <c r="KBR89" s="491"/>
      <c r="KBS89" s="491"/>
      <c r="KBT89" s="491"/>
      <c r="KBU89" s="491"/>
      <c r="KBV89" s="491"/>
      <c r="KBW89" s="491"/>
      <c r="KBX89" s="491"/>
      <c r="KBY89" s="491"/>
      <c r="KBZ89" s="491"/>
      <c r="KCA89" s="491"/>
      <c r="KCB89" s="491"/>
      <c r="KCC89" s="491"/>
      <c r="KCD89" s="491"/>
      <c r="KCE89" s="491"/>
      <c r="KCF89" s="491"/>
      <c r="KCG89" s="491"/>
      <c r="KCH89" s="491"/>
      <c r="KCI89" s="491"/>
      <c r="KCJ89" s="491"/>
      <c r="KCK89" s="491"/>
      <c r="KCL89" s="491"/>
      <c r="KCM89" s="491"/>
      <c r="KCN89" s="491"/>
      <c r="KCO89" s="491"/>
      <c r="KCP89" s="491"/>
      <c r="KCQ89" s="491"/>
      <c r="KCR89" s="491"/>
      <c r="KCS89" s="491"/>
      <c r="KCT89" s="491"/>
      <c r="KCU89" s="491"/>
      <c r="KCV89" s="491"/>
      <c r="KCW89" s="491"/>
      <c r="KCX89" s="491"/>
      <c r="KCY89" s="491"/>
      <c r="KCZ89" s="491"/>
      <c r="KDA89" s="491"/>
      <c r="KDB89" s="491"/>
      <c r="KDC89" s="491"/>
      <c r="KDD89" s="491"/>
      <c r="KDE89" s="491"/>
      <c r="KDF89" s="491"/>
      <c r="KDG89" s="491"/>
      <c r="KDH89" s="491"/>
      <c r="KDI89" s="491"/>
      <c r="KDJ89" s="491"/>
      <c r="KDK89" s="491"/>
      <c r="KDL89" s="491"/>
      <c r="KDM89" s="491"/>
      <c r="KDN89" s="491"/>
      <c r="KDO89" s="491"/>
      <c r="KDP89" s="491"/>
      <c r="KDQ89" s="491"/>
      <c r="KDR89" s="491"/>
      <c r="KDS89" s="491"/>
      <c r="KDT89" s="491"/>
      <c r="KDU89" s="491"/>
      <c r="KDV89" s="491"/>
      <c r="KDW89" s="491"/>
      <c r="KDX89" s="491"/>
      <c r="KDY89" s="491"/>
      <c r="KDZ89" s="491"/>
      <c r="KEA89" s="491"/>
      <c r="KEB89" s="491"/>
      <c r="KEC89" s="491"/>
      <c r="KED89" s="491"/>
      <c r="KEE89" s="491"/>
      <c r="KEF89" s="491"/>
      <c r="KEG89" s="491"/>
      <c r="KEH89" s="491"/>
      <c r="KEI89" s="491"/>
      <c r="KEJ89" s="491"/>
      <c r="KEK89" s="491"/>
      <c r="KEL89" s="491"/>
      <c r="KEM89" s="491"/>
      <c r="KEN89" s="491"/>
      <c r="KEO89" s="491"/>
      <c r="KEP89" s="491"/>
      <c r="KEQ89" s="491"/>
      <c r="KER89" s="491"/>
      <c r="KES89" s="491"/>
      <c r="KET89" s="491"/>
      <c r="KEU89" s="491"/>
      <c r="KEV89" s="491"/>
      <c r="KEW89" s="491"/>
      <c r="KEX89" s="491"/>
      <c r="KEY89" s="491"/>
      <c r="KEZ89" s="491"/>
      <c r="KFA89" s="491"/>
      <c r="KFB89" s="491"/>
      <c r="KFC89" s="491"/>
      <c r="KFD89" s="491"/>
      <c r="KFE89" s="491"/>
      <c r="KFF89" s="491"/>
      <c r="KFG89" s="491"/>
      <c r="KFH89" s="491"/>
      <c r="KFI89" s="491"/>
      <c r="KFJ89" s="491"/>
      <c r="KFK89" s="491"/>
      <c r="KFL89" s="491"/>
      <c r="KFM89" s="491"/>
      <c r="KFN89" s="491"/>
      <c r="KFO89" s="491"/>
      <c r="KFP89" s="491"/>
      <c r="KFQ89" s="491"/>
      <c r="KFR89" s="491"/>
      <c r="KFS89" s="491"/>
      <c r="KFT89" s="491"/>
      <c r="KFU89" s="491"/>
      <c r="KFV89" s="491"/>
      <c r="KFW89" s="491"/>
      <c r="KFX89" s="491"/>
      <c r="KFY89" s="491"/>
      <c r="KFZ89" s="491"/>
      <c r="KGA89" s="491"/>
      <c r="KGB89" s="491"/>
      <c r="KGC89" s="491"/>
      <c r="KGD89" s="491"/>
      <c r="KGE89" s="491"/>
      <c r="KGF89" s="491"/>
      <c r="KGG89" s="491"/>
      <c r="KGH89" s="491"/>
      <c r="KGI89" s="491"/>
      <c r="KGJ89" s="491"/>
      <c r="KGK89" s="491"/>
      <c r="KGL89" s="491"/>
      <c r="KGM89" s="491"/>
      <c r="KGN89" s="491"/>
      <c r="KGO89" s="491"/>
      <c r="KGP89" s="491"/>
      <c r="KGQ89" s="491"/>
      <c r="KGR89" s="491"/>
      <c r="KGS89" s="491"/>
      <c r="KGT89" s="491"/>
      <c r="KGU89" s="491"/>
      <c r="KGV89" s="491"/>
      <c r="KGW89" s="491"/>
      <c r="KGX89" s="491"/>
      <c r="KGY89" s="491"/>
      <c r="KGZ89" s="491"/>
      <c r="KHA89" s="491"/>
      <c r="KHB89" s="491"/>
      <c r="KHC89" s="491"/>
      <c r="KHD89" s="491"/>
      <c r="KHE89" s="491"/>
      <c r="KHF89" s="491"/>
      <c r="KHG89" s="491"/>
      <c r="KHH89" s="491"/>
      <c r="KHI89" s="491"/>
      <c r="KHJ89" s="491"/>
      <c r="KHK89" s="491"/>
      <c r="KHL89" s="491"/>
      <c r="KHM89" s="491"/>
      <c r="KHN89" s="491"/>
      <c r="KHO89" s="491"/>
      <c r="KHP89" s="491"/>
      <c r="KHQ89" s="491"/>
      <c r="KHR89" s="491"/>
      <c r="KHS89" s="491"/>
      <c r="KHT89" s="491"/>
      <c r="KHU89" s="491"/>
      <c r="KHV89" s="491"/>
      <c r="KHW89" s="491"/>
      <c r="KHX89" s="491"/>
      <c r="KHY89" s="491"/>
      <c r="KHZ89" s="491"/>
      <c r="KIA89" s="491"/>
      <c r="KIB89" s="491"/>
      <c r="KIC89" s="491"/>
      <c r="KID89" s="491"/>
      <c r="KIE89" s="491"/>
      <c r="KIF89" s="491"/>
      <c r="KIG89" s="491"/>
      <c r="KIH89" s="491"/>
      <c r="KII89" s="491"/>
      <c r="KIJ89" s="491"/>
      <c r="KIK89" s="491"/>
      <c r="KIL89" s="491"/>
      <c r="KIM89" s="491"/>
      <c r="KIN89" s="491"/>
      <c r="KIO89" s="491"/>
      <c r="KIP89" s="491"/>
      <c r="KIQ89" s="491"/>
      <c r="KIR89" s="491"/>
      <c r="KIS89" s="491"/>
      <c r="KIT89" s="491"/>
      <c r="KIU89" s="491"/>
      <c r="KIV89" s="491"/>
      <c r="KIW89" s="491"/>
      <c r="KIX89" s="491"/>
      <c r="KIY89" s="491"/>
      <c r="KIZ89" s="491"/>
      <c r="KJA89" s="491"/>
      <c r="KJB89" s="491"/>
      <c r="KJC89" s="491"/>
      <c r="KJD89" s="491"/>
      <c r="KJE89" s="491"/>
      <c r="KJF89" s="491"/>
      <c r="KJG89" s="491"/>
      <c r="KJH89" s="491"/>
      <c r="KJI89" s="491"/>
      <c r="KJJ89" s="491"/>
      <c r="KJK89" s="491"/>
      <c r="KJL89" s="491"/>
      <c r="KJM89" s="491"/>
      <c r="KJN89" s="491"/>
      <c r="KJO89" s="491"/>
      <c r="KJP89" s="491"/>
      <c r="KJQ89" s="491"/>
      <c r="KJR89" s="491"/>
      <c r="KJS89" s="491"/>
      <c r="KJT89" s="491"/>
      <c r="KJU89" s="491"/>
      <c r="KJV89" s="491"/>
      <c r="KJW89" s="491"/>
      <c r="KJX89" s="491"/>
      <c r="KJY89" s="491"/>
      <c r="KJZ89" s="491"/>
      <c r="KKA89" s="491"/>
      <c r="KKB89" s="491"/>
      <c r="KKC89" s="491"/>
      <c r="KKD89" s="491"/>
      <c r="KKE89" s="491"/>
      <c r="KKF89" s="491"/>
      <c r="KKG89" s="491"/>
      <c r="KKH89" s="491"/>
      <c r="KKI89" s="491"/>
      <c r="KKJ89" s="491"/>
      <c r="KKK89" s="491"/>
      <c r="KKL89" s="491"/>
      <c r="KKM89" s="491"/>
      <c r="KKN89" s="491"/>
      <c r="KKO89" s="491"/>
      <c r="KKP89" s="491"/>
      <c r="KKQ89" s="491"/>
      <c r="KKR89" s="491"/>
      <c r="KKS89" s="491"/>
      <c r="KKT89" s="491"/>
      <c r="KKU89" s="491"/>
      <c r="KKV89" s="491"/>
      <c r="KKW89" s="491"/>
      <c r="KKX89" s="491"/>
      <c r="KKY89" s="491"/>
      <c r="KKZ89" s="491"/>
      <c r="KLA89" s="491"/>
      <c r="KLB89" s="491"/>
      <c r="KLC89" s="491"/>
      <c r="KLD89" s="491"/>
      <c r="KLE89" s="491"/>
      <c r="KLF89" s="491"/>
      <c r="KLG89" s="491"/>
      <c r="KLH89" s="491"/>
      <c r="KLI89" s="491"/>
      <c r="KLJ89" s="491"/>
      <c r="KLK89" s="491"/>
      <c r="KLL89" s="491"/>
      <c r="KLM89" s="491"/>
      <c r="KLN89" s="491"/>
      <c r="KLO89" s="491"/>
      <c r="KLP89" s="491"/>
      <c r="KLQ89" s="491"/>
      <c r="KLR89" s="491"/>
      <c r="KLS89" s="491"/>
      <c r="KLT89" s="491"/>
      <c r="KLU89" s="491"/>
      <c r="KLV89" s="491"/>
      <c r="KLW89" s="491"/>
      <c r="KLX89" s="491"/>
      <c r="KLY89" s="491"/>
      <c r="KLZ89" s="491"/>
      <c r="KMA89" s="491"/>
      <c r="KMB89" s="491"/>
      <c r="KMC89" s="491"/>
      <c r="KMD89" s="491"/>
      <c r="KME89" s="491"/>
      <c r="KMF89" s="491"/>
      <c r="KMG89" s="491"/>
      <c r="KMH89" s="491"/>
      <c r="KMI89" s="491"/>
      <c r="KMJ89" s="491"/>
      <c r="KMK89" s="491"/>
      <c r="KML89" s="491"/>
      <c r="KMM89" s="491"/>
      <c r="KMN89" s="491"/>
      <c r="KMO89" s="491"/>
      <c r="KMP89" s="491"/>
      <c r="KMQ89" s="491"/>
      <c r="KMR89" s="491"/>
      <c r="KMS89" s="491"/>
      <c r="KMT89" s="491"/>
      <c r="KMU89" s="491"/>
      <c r="KMV89" s="491"/>
      <c r="KMW89" s="491"/>
      <c r="KMX89" s="491"/>
      <c r="KMY89" s="491"/>
      <c r="KMZ89" s="491"/>
      <c r="KNA89" s="491"/>
      <c r="KNB89" s="491"/>
      <c r="KNC89" s="491"/>
      <c r="KND89" s="491"/>
      <c r="KNE89" s="491"/>
      <c r="KNF89" s="491"/>
      <c r="KNG89" s="491"/>
      <c r="KNH89" s="491"/>
      <c r="KNI89" s="491"/>
      <c r="KNJ89" s="491"/>
      <c r="KNK89" s="491"/>
      <c r="KNL89" s="491"/>
      <c r="KNM89" s="491"/>
      <c r="KNN89" s="491"/>
      <c r="KNO89" s="491"/>
      <c r="KNP89" s="491"/>
      <c r="KNQ89" s="491"/>
      <c r="KNR89" s="491"/>
      <c r="KNS89" s="491"/>
      <c r="KNT89" s="491"/>
      <c r="KNU89" s="491"/>
      <c r="KNV89" s="491"/>
      <c r="KNW89" s="491"/>
      <c r="KNX89" s="491"/>
      <c r="KNY89" s="491"/>
      <c r="KNZ89" s="491"/>
      <c r="KOA89" s="491"/>
      <c r="KOB89" s="491"/>
      <c r="KOC89" s="491"/>
      <c r="KOD89" s="491"/>
      <c r="KOE89" s="491"/>
      <c r="KOF89" s="491"/>
      <c r="KOG89" s="491"/>
      <c r="KOH89" s="491"/>
      <c r="KOI89" s="491"/>
      <c r="KOJ89" s="491"/>
      <c r="KOK89" s="491"/>
      <c r="KOL89" s="491"/>
      <c r="KOM89" s="491"/>
      <c r="KON89" s="491"/>
      <c r="KOO89" s="491"/>
      <c r="KOP89" s="491"/>
      <c r="KOQ89" s="491"/>
      <c r="KOR89" s="491"/>
      <c r="KOS89" s="491"/>
      <c r="KOT89" s="491"/>
      <c r="KOU89" s="491"/>
      <c r="KOV89" s="491"/>
      <c r="KOW89" s="491"/>
      <c r="KOX89" s="491"/>
      <c r="KOY89" s="491"/>
      <c r="KOZ89" s="491"/>
      <c r="KPA89" s="491"/>
      <c r="KPB89" s="491"/>
      <c r="KPC89" s="491"/>
      <c r="KPD89" s="491"/>
      <c r="KPE89" s="491"/>
      <c r="KPF89" s="491"/>
      <c r="KPG89" s="491"/>
      <c r="KPH89" s="491"/>
      <c r="KPI89" s="491"/>
      <c r="KPJ89" s="491"/>
      <c r="KPK89" s="491"/>
      <c r="KPL89" s="491"/>
      <c r="KPM89" s="491"/>
      <c r="KPN89" s="491"/>
      <c r="KPO89" s="491"/>
      <c r="KPP89" s="491"/>
      <c r="KPQ89" s="491"/>
      <c r="KPR89" s="491"/>
      <c r="KPS89" s="491"/>
      <c r="KPT89" s="491"/>
      <c r="KPU89" s="491"/>
      <c r="KPV89" s="491"/>
      <c r="KPW89" s="491"/>
      <c r="KPX89" s="491"/>
      <c r="KPY89" s="491"/>
      <c r="KPZ89" s="491"/>
      <c r="KQA89" s="491"/>
      <c r="KQB89" s="491"/>
      <c r="KQC89" s="491"/>
      <c r="KQD89" s="491"/>
      <c r="KQE89" s="491"/>
      <c r="KQF89" s="491"/>
      <c r="KQG89" s="491"/>
      <c r="KQH89" s="491"/>
      <c r="KQI89" s="491"/>
      <c r="KQJ89" s="491"/>
      <c r="KQK89" s="491"/>
      <c r="KQL89" s="491"/>
      <c r="KQM89" s="491"/>
      <c r="KQN89" s="491"/>
      <c r="KQO89" s="491"/>
      <c r="KQP89" s="491"/>
      <c r="KQQ89" s="491"/>
      <c r="KQR89" s="491"/>
      <c r="KQS89" s="491"/>
      <c r="KQT89" s="491"/>
      <c r="KQU89" s="491"/>
      <c r="KQV89" s="491"/>
      <c r="KQW89" s="491"/>
      <c r="KQX89" s="491"/>
      <c r="KQY89" s="491"/>
      <c r="KQZ89" s="491"/>
      <c r="KRA89" s="491"/>
      <c r="KRB89" s="491"/>
      <c r="KRC89" s="491"/>
      <c r="KRD89" s="491"/>
      <c r="KRE89" s="491"/>
      <c r="KRF89" s="491"/>
      <c r="KRG89" s="491"/>
      <c r="KRH89" s="491"/>
      <c r="KRI89" s="491"/>
      <c r="KRJ89" s="491"/>
      <c r="KRK89" s="491"/>
      <c r="KRL89" s="491"/>
      <c r="KRM89" s="491"/>
      <c r="KRN89" s="491"/>
      <c r="KRO89" s="491"/>
      <c r="KRP89" s="491"/>
      <c r="KRQ89" s="491"/>
      <c r="KRR89" s="491"/>
      <c r="KRS89" s="491"/>
      <c r="KRT89" s="491"/>
      <c r="KRU89" s="491"/>
      <c r="KRV89" s="491"/>
      <c r="KRW89" s="491"/>
      <c r="KRX89" s="491"/>
      <c r="KRY89" s="491"/>
      <c r="KRZ89" s="491"/>
      <c r="KSA89" s="491"/>
      <c r="KSB89" s="491"/>
      <c r="KSC89" s="491"/>
      <c r="KSD89" s="491"/>
      <c r="KSE89" s="491"/>
      <c r="KSF89" s="491"/>
      <c r="KSG89" s="491"/>
      <c r="KSH89" s="491"/>
      <c r="KSI89" s="491"/>
      <c r="KSJ89" s="491"/>
      <c r="KSK89" s="491"/>
      <c r="KSL89" s="491"/>
      <c r="KSM89" s="491"/>
      <c r="KSN89" s="491"/>
      <c r="KSO89" s="491"/>
      <c r="KSP89" s="491"/>
      <c r="KSQ89" s="491"/>
      <c r="KSR89" s="491"/>
      <c r="KSS89" s="491"/>
      <c r="KST89" s="491"/>
      <c r="KSU89" s="491"/>
      <c r="KSV89" s="491"/>
      <c r="KSW89" s="491"/>
      <c r="KSX89" s="491"/>
      <c r="KSY89" s="491"/>
      <c r="KSZ89" s="491"/>
      <c r="KTA89" s="491"/>
      <c r="KTB89" s="491"/>
      <c r="KTC89" s="491"/>
      <c r="KTD89" s="491"/>
      <c r="KTE89" s="491"/>
      <c r="KTF89" s="491"/>
      <c r="KTG89" s="491"/>
      <c r="KTH89" s="491"/>
      <c r="KTI89" s="491"/>
      <c r="KTJ89" s="491"/>
      <c r="KTK89" s="491"/>
      <c r="KTL89" s="491"/>
      <c r="KTM89" s="491"/>
      <c r="KTN89" s="491"/>
      <c r="KTO89" s="491"/>
      <c r="KTP89" s="491"/>
      <c r="KTQ89" s="491"/>
      <c r="KTR89" s="491"/>
      <c r="KTS89" s="491"/>
      <c r="KTT89" s="491"/>
      <c r="KTU89" s="491"/>
      <c r="KTV89" s="491"/>
      <c r="KTW89" s="491"/>
      <c r="KTX89" s="491"/>
      <c r="KTY89" s="491"/>
      <c r="KTZ89" s="491"/>
      <c r="KUA89" s="491"/>
      <c r="KUB89" s="491"/>
      <c r="KUC89" s="491"/>
      <c r="KUD89" s="491"/>
      <c r="KUE89" s="491"/>
      <c r="KUF89" s="491"/>
      <c r="KUG89" s="491"/>
      <c r="KUH89" s="491"/>
      <c r="KUI89" s="491"/>
      <c r="KUJ89" s="491"/>
      <c r="KUK89" s="491"/>
      <c r="KUL89" s="491"/>
      <c r="KUM89" s="491"/>
      <c r="KUN89" s="491"/>
      <c r="KUO89" s="491"/>
      <c r="KUP89" s="491"/>
      <c r="KUQ89" s="491"/>
      <c r="KUR89" s="491"/>
      <c r="KUS89" s="491"/>
      <c r="KUT89" s="491"/>
      <c r="KUU89" s="491"/>
      <c r="KUV89" s="491"/>
      <c r="KUW89" s="491"/>
      <c r="KUX89" s="491"/>
      <c r="KUY89" s="491"/>
      <c r="KUZ89" s="491"/>
      <c r="KVA89" s="491"/>
      <c r="KVB89" s="491"/>
      <c r="KVC89" s="491"/>
      <c r="KVD89" s="491"/>
      <c r="KVE89" s="491"/>
      <c r="KVF89" s="491"/>
      <c r="KVG89" s="491"/>
      <c r="KVH89" s="491"/>
      <c r="KVI89" s="491"/>
      <c r="KVJ89" s="491"/>
      <c r="KVK89" s="491"/>
      <c r="KVL89" s="491"/>
      <c r="KVM89" s="491"/>
      <c r="KVN89" s="491"/>
      <c r="KVO89" s="491"/>
      <c r="KVP89" s="491"/>
      <c r="KVQ89" s="491"/>
      <c r="KVR89" s="491"/>
      <c r="KVS89" s="491"/>
      <c r="KVT89" s="491"/>
      <c r="KVU89" s="491"/>
      <c r="KVV89" s="491"/>
      <c r="KVW89" s="491"/>
      <c r="KVX89" s="491"/>
      <c r="KVY89" s="491"/>
      <c r="KVZ89" s="491"/>
      <c r="KWA89" s="491"/>
      <c r="KWB89" s="491"/>
      <c r="KWC89" s="491"/>
      <c r="KWD89" s="491"/>
      <c r="KWE89" s="491"/>
      <c r="KWF89" s="491"/>
      <c r="KWG89" s="491"/>
      <c r="KWH89" s="491"/>
      <c r="KWI89" s="491"/>
      <c r="KWJ89" s="491"/>
      <c r="KWK89" s="491"/>
      <c r="KWL89" s="491"/>
      <c r="KWM89" s="491"/>
      <c r="KWN89" s="491"/>
      <c r="KWO89" s="491"/>
      <c r="KWP89" s="491"/>
      <c r="KWQ89" s="491"/>
      <c r="KWR89" s="491"/>
      <c r="KWS89" s="491"/>
      <c r="KWT89" s="491"/>
      <c r="KWU89" s="491"/>
      <c r="KWV89" s="491"/>
      <c r="KWW89" s="491"/>
      <c r="KWX89" s="491"/>
      <c r="KWY89" s="491"/>
      <c r="KWZ89" s="491"/>
      <c r="KXA89" s="491"/>
      <c r="KXB89" s="491"/>
      <c r="KXC89" s="491"/>
      <c r="KXD89" s="491"/>
      <c r="KXE89" s="491"/>
      <c r="KXF89" s="491"/>
      <c r="KXG89" s="491"/>
      <c r="KXH89" s="491"/>
      <c r="KXI89" s="491"/>
      <c r="KXJ89" s="491"/>
      <c r="KXK89" s="491"/>
      <c r="KXL89" s="491"/>
      <c r="KXM89" s="491"/>
      <c r="KXN89" s="491"/>
      <c r="KXO89" s="491"/>
      <c r="KXP89" s="491"/>
      <c r="KXQ89" s="491"/>
      <c r="KXR89" s="491"/>
      <c r="KXS89" s="491"/>
      <c r="KXT89" s="491"/>
      <c r="KXU89" s="491"/>
      <c r="KXV89" s="491"/>
      <c r="KXW89" s="491"/>
      <c r="KXX89" s="491"/>
      <c r="KXY89" s="491"/>
      <c r="KXZ89" s="491"/>
      <c r="KYA89" s="491"/>
      <c r="KYB89" s="491"/>
      <c r="KYC89" s="491"/>
      <c r="KYD89" s="491"/>
      <c r="KYE89" s="491"/>
      <c r="KYF89" s="491"/>
      <c r="KYG89" s="491"/>
      <c r="KYH89" s="491"/>
      <c r="KYI89" s="491"/>
      <c r="KYJ89" s="491"/>
      <c r="KYK89" s="491"/>
      <c r="KYL89" s="491"/>
      <c r="KYM89" s="491"/>
      <c r="KYN89" s="491"/>
      <c r="KYO89" s="491"/>
      <c r="KYP89" s="491"/>
      <c r="KYQ89" s="491"/>
      <c r="KYR89" s="491"/>
      <c r="KYS89" s="491"/>
      <c r="KYT89" s="491"/>
      <c r="KYU89" s="491"/>
      <c r="KYV89" s="491"/>
      <c r="KYW89" s="491"/>
      <c r="KYX89" s="491"/>
      <c r="KYY89" s="491"/>
      <c r="KYZ89" s="491"/>
      <c r="KZA89" s="491"/>
      <c r="KZB89" s="491"/>
      <c r="KZC89" s="491"/>
      <c r="KZD89" s="491"/>
      <c r="KZE89" s="491"/>
      <c r="KZF89" s="491"/>
      <c r="KZG89" s="491"/>
      <c r="KZH89" s="491"/>
      <c r="KZI89" s="491"/>
      <c r="KZJ89" s="491"/>
      <c r="KZK89" s="491"/>
      <c r="KZL89" s="491"/>
      <c r="KZM89" s="491"/>
      <c r="KZN89" s="491"/>
      <c r="KZO89" s="491"/>
      <c r="KZP89" s="491"/>
      <c r="KZQ89" s="491"/>
      <c r="KZR89" s="491"/>
      <c r="KZS89" s="491"/>
      <c r="KZT89" s="491"/>
      <c r="KZU89" s="491"/>
      <c r="KZV89" s="491"/>
      <c r="KZW89" s="491"/>
      <c r="KZX89" s="491"/>
      <c r="KZY89" s="491"/>
      <c r="KZZ89" s="491"/>
      <c r="LAA89" s="491"/>
      <c r="LAB89" s="491"/>
      <c r="LAC89" s="491"/>
      <c r="LAD89" s="491"/>
      <c r="LAE89" s="491"/>
      <c r="LAF89" s="491"/>
      <c r="LAG89" s="491"/>
      <c r="LAH89" s="491"/>
      <c r="LAI89" s="491"/>
      <c r="LAJ89" s="491"/>
      <c r="LAK89" s="491"/>
      <c r="LAL89" s="491"/>
      <c r="LAM89" s="491"/>
      <c r="LAN89" s="491"/>
      <c r="LAO89" s="491"/>
      <c r="LAP89" s="491"/>
      <c r="LAQ89" s="491"/>
      <c r="LAR89" s="491"/>
      <c r="LAS89" s="491"/>
      <c r="LAT89" s="491"/>
      <c r="LAU89" s="491"/>
      <c r="LAV89" s="491"/>
      <c r="LAW89" s="491"/>
      <c r="LAX89" s="491"/>
      <c r="LAY89" s="491"/>
      <c r="LAZ89" s="491"/>
      <c r="LBA89" s="491"/>
      <c r="LBB89" s="491"/>
      <c r="LBC89" s="491"/>
      <c r="LBD89" s="491"/>
      <c r="LBE89" s="491"/>
      <c r="LBF89" s="491"/>
      <c r="LBG89" s="491"/>
      <c r="LBH89" s="491"/>
      <c r="LBI89" s="491"/>
      <c r="LBJ89" s="491"/>
      <c r="LBK89" s="491"/>
      <c r="LBL89" s="491"/>
      <c r="LBM89" s="491"/>
      <c r="LBN89" s="491"/>
      <c r="LBO89" s="491"/>
      <c r="LBP89" s="491"/>
      <c r="LBQ89" s="491"/>
      <c r="LBR89" s="491"/>
      <c r="LBS89" s="491"/>
      <c r="LBT89" s="491"/>
      <c r="LBU89" s="491"/>
      <c r="LBV89" s="491"/>
      <c r="LBW89" s="491"/>
      <c r="LBX89" s="491"/>
      <c r="LBY89" s="491"/>
      <c r="LBZ89" s="491"/>
      <c r="LCA89" s="491"/>
      <c r="LCB89" s="491"/>
      <c r="LCC89" s="491"/>
      <c r="LCD89" s="491"/>
      <c r="LCE89" s="491"/>
      <c r="LCF89" s="491"/>
      <c r="LCG89" s="491"/>
      <c r="LCH89" s="491"/>
      <c r="LCI89" s="491"/>
      <c r="LCJ89" s="491"/>
      <c r="LCK89" s="491"/>
      <c r="LCL89" s="491"/>
      <c r="LCM89" s="491"/>
      <c r="LCN89" s="491"/>
      <c r="LCO89" s="491"/>
      <c r="LCP89" s="491"/>
      <c r="LCQ89" s="491"/>
      <c r="LCR89" s="491"/>
      <c r="LCS89" s="491"/>
      <c r="LCT89" s="491"/>
      <c r="LCU89" s="491"/>
      <c r="LCV89" s="491"/>
      <c r="LCW89" s="491"/>
      <c r="LCX89" s="491"/>
      <c r="LCY89" s="491"/>
      <c r="LCZ89" s="491"/>
      <c r="LDA89" s="491"/>
      <c r="LDB89" s="491"/>
      <c r="LDC89" s="491"/>
      <c r="LDD89" s="491"/>
      <c r="LDE89" s="491"/>
      <c r="LDF89" s="491"/>
      <c r="LDG89" s="491"/>
      <c r="LDH89" s="491"/>
      <c r="LDI89" s="491"/>
      <c r="LDJ89" s="491"/>
      <c r="LDK89" s="491"/>
      <c r="LDL89" s="491"/>
      <c r="LDM89" s="491"/>
      <c r="LDN89" s="491"/>
      <c r="LDO89" s="491"/>
      <c r="LDP89" s="491"/>
      <c r="LDQ89" s="491"/>
      <c r="LDR89" s="491"/>
      <c r="LDS89" s="491"/>
      <c r="LDT89" s="491"/>
      <c r="LDU89" s="491"/>
      <c r="LDV89" s="491"/>
      <c r="LDW89" s="491"/>
      <c r="LDX89" s="491"/>
      <c r="LDY89" s="491"/>
      <c r="LDZ89" s="491"/>
      <c r="LEA89" s="491"/>
      <c r="LEB89" s="491"/>
      <c r="LEC89" s="491"/>
      <c r="LED89" s="491"/>
      <c r="LEE89" s="491"/>
      <c r="LEF89" s="491"/>
      <c r="LEG89" s="491"/>
      <c r="LEH89" s="491"/>
      <c r="LEI89" s="491"/>
      <c r="LEJ89" s="491"/>
      <c r="LEK89" s="491"/>
      <c r="LEL89" s="491"/>
      <c r="LEM89" s="491"/>
      <c r="LEN89" s="491"/>
      <c r="LEO89" s="491"/>
      <c r="LEP89" s="491"/>
      <c r="LEQ89" s="491"/>
      <c r="LER89" s="491"/>
      <c r="LES89" s="491"/>
      <c r="LET89" s="491"/>
      <c r="LEU89" s="491"/>
      <c r="LEV89" s="491"/>
      <c r="LEW89" s="491"/>
      <c r="LEX89" s="491"/>
      <c r="LEY89" s="491"/>
      <c r="LEZ89" s="491"/>
      <c r="LFA89" s="491"/>
      <c r="LFB89" s="491"/>
      <c r="LFC89" s="491"/>
      <c r="LFD89" s="491"/>
      <c r="LFE89" s="491"/>
      <c r="LFF89" s="491"/>
      <c r="LFG89" s="491"/>
      <c r="LFH89" s="491"/>
      <c r="LFI89" s="491"/>
      <c r="LFJ89" s="491"/>
      <c r="LFK89" s="491"/>
      <c r="LFL89" s="491"/>
      <c r="LFM89" s="491"/>
      <c r="LFN89" s="491"/>
      <c r="LFO89" s="491"/>
      <c r="LFP89" s="491"/>
      <c r="LFQ89" s="491"/>
      <c r="LFR89" s="491"/>
      <c r="LFS89" s="491"/>
      <c r="LFT89" s="491"/>
      <c r="LFU89" s="491"/>
      <c r="LFV89" s="491"/>
      <c r="LFW89" s="491"/>
      <c r="LFX89" s="491"/>
      <c r="LFY89" s="491"/>
      <c r="LFZ89" s="491"/>
      <c r="LGA89" s="491"/>
      <c r="LGB89" s="491"/>
      <c r="LGC89" s="491"/>
      <c r="LGD89" s="491"/>
      <c r="LGE89" s="491"/>
      <c r="LGF89" s="491"/>
      <c r="LGG89" s="491"/>
      <c r="LGH89" s="491"/>
      <c r="LGI89" s="491"/>
      <c r="LGJ89" s="491"/>
      <c r="LGK89" s="491"/>
      <c r="LGL89" s="491"/>
      <c r="LGM89" s="491"/>
      <c r="LGN89" s="491"/>
      <c r="LGO89" s="491"/>
      <c r="LGP89" s="491"/>
      <c r="LGQ89" s="491"/>
      <c r="LGR89" s="491"/>
      <c r="LGS89" s="491"/>
      <c r="LGT89" s="491"/>
      <c r="LGU89" s="491"/>
      <c r="LGV89" s="491"/>
      <c r="LGW89" s="491"/>
      <c r="LGX89" s="491"/>
      <c r="LGY89" s="491"/>
      <c r="LGZ89" s="491"/>
      <c r="LHA89" s="491"/>
      <c r="LHB89" s="491"/>
      <c r="LHC89" s="491"/>
      <c r="LHD89" s="491"/>
      <c r="LHE89" s="491"/>
      <c r="LHF89" s="491"/>
      <c r="LHG89" s="491"/>
      <c r="LHH89" s="491"/>
      <c r="LHI89" s="491"/>
      <c r="LHJ89" s="491"/>
      <c r="LHK89" s="491"/>
      <c r="LHL89" s="491"/>
      <c r="LHM89" s="491"/>
      <c r="LHN89" s="491"/>
      <c r="LHO89" s="491"/>
      <c r="LHP89" s="491"/>
      <c r="LHQ89" s="491"/>
      <c r="LHR89" s="491"/>
      <c r="LHS89" s="491"/>
      <c r="LHT89" s="491"/>
      <c r="LHU89" s="491"/>
      <c r="LHV89" s="491"/>
      <c r="LHW89" s="491"/>
      <c r="LHX89" s="491"/>
      <c r="LHY89" s="491"/>
      <c r="LHZ89" s="491"/>
      <c r="LIA89" s="491"/>
      <c r="LIB89" s="491"/>
      <c r="LIC89" s="491"/>
      <c r="LID89" s="491"/>
      <c r="LIE89" s="491"/>
      <c r="LIF89" s="491"/>
      <c r="LIG89" s="491"/>
      <c r="LIH89" s="491"/>
      <c r="LII89" s="491"/>
      <c r="LIJ89" s="491"/>
      <c r="LIK89" s="491"/>
      <c r="LIL89" s="491"/>
      <c r="LIM89" s="491"/>
      <c r="LIN89" s="491"/>
      <c r="LIO89" s="491"/>
      <c r="LIP89" s="491"/>
      <c r="LIQ89" s="491"/>
      <c r="LIR89" s="491"/>
      <c r="LIS89" s="491"/>
      <c r="LIT89" s="491"/>
      <c r="LIU89" s="491"/>
      <c r="LIV89" s="491"/>
      <c r="LIW89" s="491"/>
      <c r="LIX89" s="491"/>
      <c r="LIY89" s="491"/>
      <c r="LIZ89" s="491"/>
      <c r="LJA89" s="491"/>
      <c r="LJB89" s="491"/>
      <c r="LJC89" s="491"/>
      <c r="LJD89" s="491"/>
      <c r="LJE89" s="491"/>
      <c r="LJF89" s="491"/>
      <c r="LJG89" s="491"/>
      <c r="LJH89" s="491"/>
      <c r="LJI89" s="491"/>
      <c r="LJJ89" s="491"/>
      <c r="LJK89" s="491"/>
      <c r="LJL89" s="491"/>
      <c r="LJM89" s="491"/>
      <c r="LJN89" s="491"/>
      <c r="LJO89" s="491"/>
      <c r="LJP89" s="491"/>
      <c r="LJQ89" s="491"/>
      <c r="LJR89" s="491"/>
      <c r="LJS89" s="491"/>
      <c r="LJT89" s="491"/>
      <c r="LJU89" s="491"/>
      <c r="LJV89" s="491"/>
      <c r="LJW89" s="491"/>
      <c r="LJX89" s="491"/>
      <c r="LJY89" s="491"/>
      <c r="LJZ89" s="491"/>
      <c r="LKA89" s="491"/>
      <c r="LKB89" s="491"/>
      <c r="LKC89" s="491"/>
      <c r="LKD89" s="491"/>
      <c r="LKE89" s="491"/>
      <c r="LKF89" s="491"/>
      <c r="LKG89" s="491"/>
      <c r="LKH89" s="491"/>
      <c r="LKI89" s="491"/>
      <c r="LKJ89" s="491"/>
      <c r="LKK89" s="491"/>
      <c r="LKL89" s="491"/>
      <c r="LKM89" s="491"/>
      <c r="LKN89" s="491"/>
      <c r="LKO89" s="491"/>
      <c r="LKP89" s="491"/>
      <c r="LKQ89" s="491"/>
      <c r="LKR89" s="491"/>
      <c r="LKS89" s="491"/>
      <c r="LKT89" s="491"/>
      <c r="LKU89" s="491"/>
      <c r="LKV89" s="491"/>
      <c r="LKW89" s="491"/>
      <c r="LKX89" s="491"/>
      <c r="LKY89" s="491"/>
      <c r="LKZ89" s="491"/>
      <c r="LLA89" s="491"/>
      <c r="LLB89" s="491"/>
      <c r="LLC89" s="491"/>
      <c r="LLD89" s="491"/>
      <c r="LLE89" s="491"/>
      <c r="LLF89" s="491"/>
      <c r="LLG89" s="491"/>
      <c r="LLH89" s="491"/>
      <c r="LLI89" s="491"/>
      <c r="LLJ89" s="491"/>
      <c r="LLK89" s="491"/>
      <c r="LLL89" s="491"/>
      <c r="LLM89" s="491"/>
      <c r="LLN89" s="491"/>
      <c r="LLO89" s="491"/>
      <c r="LLP89" s="491"/>
      <c r="LLQ89" s="491"/>
      <c r="LLR89" s="491"/>
      <c r="LLS89" s="491"/>
      <c r="LLT89" s="491"/>
      <c r="LLU89" s="491"/>
      <c r="LLV89" s="491"/>
      <c r="LLW89" s="491"/>
      <c r="LLX89" s="491"/>
      <c r="LLY89" s="491"/>
      <c r="LLZ89" s="491"/>
      <c r="LMA89" s="491"/>
      <c r="LMB89" s="491"/>
      <c r="LMC89" s="491"/>
      <c r="LMD89" s="491"/>
      <c r="LME89" s="491"/>
      <c r="LMF89" s="491"/>
      <c r="LMG89" s="491"/>
      <c r="LMH89" s="491"/>
      <c r="LMI89" s="491"/>
      <c r="LMJ89" s="491"/>
      <c r="LMK89" s="491"/>
      <c r="LML89" s="491"/>
      <c r="LMM89" s="491"/>
      <c r="LMN89" s="491"/>
      <c r="LMO89" s="491"/>
      <c r="LMP89" s="491"/>
      <c r="LMQ89" s="491"/>
      <c r="LMR89" s="491"/>
      <c r="LMS89" s="491"/>
      <c r="LMT89" s="491"/>
      <c r="LMU89" s="491"/>
      <c r="LMV89" s="491"/>
      <c r="LMW89" s="491"/>
      <c r="LMX89" s="491"/>
      <c r="LMY89" s="491"/>
      <c r="LMZ89" s="491"/>
      <c r="LNA89" s="491"/>
      <c r="LNB89" s="491"/>
      <c r="LNC89" s="491"/>
      <c r="LND89" s="491"/>
      <c r="LNE89" s="491"/>
      <c r="LNF89" s="491"/>
      <c r="LNG89" s="491"/>
      <c r="LNH89" s="491"/>
      <c r="LNI89" s="491"/>
      <c r="LNJ89" s="491"/>
      <c r="LNK89" s="491"/>
      <c r="LNL89" s="491"/>
      <c r="LNM89" s="491"/>
      <c r="LNN89" s="491"/>
      <c r="LNO89" s="491"/>
      <c r="LNP89" s="491"/>
      <c r="LNQ89" s="491"/>
      <c r="LNR89" s="491"/>
      <c r="LNS89" s="491"/>
      <c r="LNT89" s="491"/>
      <c r="LNU89" s="491"/>
      <c r="LNV89" s="491"/>
      <c r="LNW89" s="491"/>
      <c r="LNX89" s="491"/>
      <c r="LNY89" s="491"/>
      <c r="LNZ89" s="491"/>
      <c r="LOA89" s="491"/>
      <c r="LOB89" s="491"/>
      <c r="LOC89" s="491"/>
      <c r="LOD89" s="491"/>
      <c r="LOE89" s="491"/>
      <c r="LOF89" s="491"/>
      <c r="LOG89" s="491"/>
      <c r="LOH89" s="491"/>
      <c r="LOI89" s="491"/>
      <c r="LOJ89" s="491"/>
      <c r="LOK89" s="491"/>
      <c r="LOL89" s="491"/>
      <c r="LOM89" s="491"/>
      <c r="LON89" s="491"/>
      <c r="LOO89" s="491"/>
      <c r="LOP89" s="491"/>
      <c r="LOQ89" s="491"/>
      <c r="LOR89" s="491"/>
      <c r="LOS89" s="491"/>
      <c r="LOT89" s="491"/>
      <c r="LOU89" s="491"/>
      <c r="LOV89" s="491"/>
      <c r="LOW89" s="491"/>
      <c r="LOX89" s="491"/>
      <c r="LOY89" s="491"/>
      <c r="LOZ89" s="491"/>
      <c r="LPA89" s="491"/>
      <c r="LPB89" s="491"/>
      <c r="LPC89" s="491"/>
      <c r="LPD89" s="491"/>
      <c r="LPE89" s="491"/>
      <c r="LPF89" s="491"/>
      <c r="LPG89" s="491"/>
      <c r="LPH89" s="491"/>
      <c r="LPI89" s="491"/>
      <c r="LPJ89" s="491"/>
      <c r="LPK89" s="491"/>
      <c r="LPL89" s="491"/>
      <c r="LPM89" s="491"/>
      <c r="LPN89" s="491"/>
      <c r="LPO89" s="491"/>
      <c r="LPP89" s="491"/>
      <c r="LPQ89" s="491"/>
      <c r="LPR89" s="491"/>
      <c r="LPS89" s="491"/>
      <c r="LPT89" s="491"/>
      <c r="LPU89" s="491"/>
      <c r="LPV89" s="491"/>
      <c r="LPW89" s="491"/>
      <c r="LPX89" s="491"/>
      <c r="LPY89" s="491"/>
      <c r="LPZ89" s="491"/>
      <c r="LQA89" s="491"/>
      <c r="LQB89" s="491"/>
      <c r="LQC89" s="491"/>
      <c r="LQD89" s="491"/>
      <c r="LQE89" s="491"/>
      <c r="LQF89" s="491"/>
      <c r="LQG89" s="491"/>
      <c r="LQH89" s="491"/>
      <c r="LQI89" s="491"/>
      <c r="LQJ89" s="491"/>
      <c r="LQK89" s="491"/>
      <c r="LQL89" s="491"/>
      <c r="LQM89" s="491"/>
      <c r="LQN89" s="491"/>
      <c r="LQO89" s="491"/>
      <c r="LQP89" s="491"/>
      <c r="LQQ89" s="491"/>
      <c r="LQR89" s="491"/>
      <c r="LQS89" s="491"/>
      <c r="LQT89" s="491"/>
      <c r="LQU89" s="491"/>
      <c r="LQV89" s="491"/>
      <c r="LQW89" s="491"/>
      <c r="LQX89" s="491"/>
      <c r="LQY89" s="491"/>
      <c r="LQZ89" s="491"/>
      <c r="LRA89" s="491"/>
      <c r="LRB89" s="491"/>
      <c r="LRC89" s="491"/>
      <c r="LRD89" s="491"/>
      <c r="LRE89" s="491"/>
      <c r="LRF89" s="491"/>
      <c r="LRG89" s="491"/>
      <c r="LRH89" s="491"/>
      <c r="LRI89" s="491"/>
      <c r="LRJ89" s="491"/>
      <c r="LRK89" s="491"/>
      <c r="LRL89" s="491"/>
      <c r="LRM89" s="491"/>
      <c r="LRN89" s="491"/>
      <c r="LRO89" s="491"/>
      <c r="LRP89" s="491"/>
      <c r="LRQ89" s="491"/>
      <c r="LRR89" s="491"/>
      <c r="LRS89" s="491"/>
      <c r="LRT89" s="491"/>
      <c r="LRU89" s="491"/>
      <c r="LRV89" s="491"/>
      <c r="LRW89" s="491"/>
      <c r="LRX89" s="491"/>
      <c r="LRY89" s="491"/>
      <c r="LRZ89" s="491"/>
      <c r="LSA89" s="491"/>
      <c r="LSB89" s="491"/>
      <c r="LSC89" s="491"/>
      <c r="LSD89" s="491"/>
      <c r="LSE89" s="491"/>
      <c r="LSF89" s="491"/>
      <c r="LSG89" s="491"/>
      <c r="LSH89" s="491"/>
      <c r="LSI89" s="491"/>
      <c r="LSJ89" s="491"/>
      <c r="LSK89" s="491"/>
      <c r="LSL89" s="491"/>
      <c r="LSM89" s="491"/>
      <c r="LSN89" s="491"/>
      <c r="LSO89" s="491"/>
      <c r="LSP89" s="491"/>
      <c r="LSQ89" s="491"/>
      <c r="LSR89" s="491"/>
      <c r="LSS89" s="491"/>
      <c r="LST89" s="491"/>
      <c r="LSU89" s="491"/>
      <c r="LSV89" s="491"/>
      <c r="LSW89" s="491"/>
      <c r="LSX89" s="491"/>
      <c r="LSY89" s="491"/>
      <c r="LSZ89" s="491"/>
      <c r="LTA89" s="491"/>
      <c r="LTB89" s="491"/>
      <c r="LTC89" s="491"/>
      <c r="LTD89" s="491"/>
      <c r="LTE89" s="491"/>
      <c r="LTF89" s="491"/>
      <c r="LTG89" s="491"/>
      <c r="LTH89" s="491"/>
      <c r="LTI89" s="491"/>
      <c r="LTJ89" s="491"/>
      <c r="LTK89" s="491"/>
      <c r="LTL89" s="491"/>
      <c r="LTM89" s="491"/>
      <c r="LTN89" s="491"/>
      <c r="LTO89" s="491"/>
      <c r="LTP89" s="491"/>
      <c r="LTQ89" s="491"/>
      <c r="LTR89" s="491"/>
      <c r="LTS89" s="491"/>
      <c r="LTT89" s="491"/>
      <c r="LTU89" s="491"/>
      <c r="LTV89" s="491"/>
      <c r="LTW89" s="491"/>
      <c r="LTX89" s="491"/>
      <c r="LTY89" s="491"/>
      <c r="LTZ89" s="491"/>
      <c r="LUA89" s="491"/>
      <c r="LUB89" s="491"/>
      <c r="LUC89" s="491"/>
      <c r="LUD89" s="491"/>
      <c r="LUE89" s="491"/>
      <c r="LUF89" s="491"/>
      <c r="LUG89" s="491"/>
      <c r="LUH89" s="491"/>
      <c r="LUI89" s="491"/>
      <c r="LUJ89" s="491"/>
      <c r="LUK89" s="491"/>
      <c r="LUL89" s="491"/>
      <c r="LUM89" s="491"/>
      <c r="LUN89" s="491"/>
      <c r="LUO89" s="491"/>
      <c r="LUP89" s="491"/>
      <c r="LUQ89" s="491"/>
      <c r="LUR89" s="491"/>
      <c r="LUS89" s="491"/>
      <c r="LUT89" s="491"/>
      <c r="LUU89" s="491"/>
      <c r="LUV89" s="491"/>
      <c r="LUW89" s="491"/>
      <c r="LUX89" s="491"/>
      <c r="LUY89" s="491"/>
      <c r="LUZ89" s="491"/>
      <c r="LVA89" s="491"/>
      <c r="LVB89" s="491"/>
      <c r="LVC89" s="491"/>
      <c r="LVD89" s="491"/>
      <c r="LVE89" s="491"/>
      <c r="LVF89" s="491"/>
      <c r="LVG89" s="491"/>
      <c r="LVH89" s="491"/>
      <c r="LVI89" s="491"/>
      <c r="LVJ89" s="491"/>
      <c r="LVK89" s="491"/>
      <c r="LVL89" s="491"/>
      <c r="LVM89" s="491"/>
      <c r="LVN89" s="491"/>
      <c r="LVO89" s="491"/>
      <c r="LVP89" s="491"/>
      <c r="LVQ89" s="491"/>
      <c r="LVR89" s="491"/>
      <c r="LVS89" s="491"/>
      <c r="LVT89" s="491"/>
      <c r="LVU89" s="491"/>
      <c r="LVV89" s="491"/>
      <c r="LVW89" s="491"/>
      <c r="LVX89" s="491"/>
      <c r="LVY89" s="491"/>
      <c r="LVZ89" s="491"/>
      <c r="LWA89" s="491"/>
      <c r="LWB89" s="491"/>
      <c r="LWC89" s="491"/>
      <c r="LWD89" s="491"/>
      <c r="LWE89" s="491"/>
      <c r="LWF89" s="491"/>
      <c r="LWG89" s="491"/>
      <c r="LWH89" s="491"/>
      <c r="LWI89" s="491"/>
      <c r="LWJ89" s="491"/>
      <c r="LWK89" s="491"/>
      <c r="LWL89" s="491"/>
      <c r="LWM89" s="491"/>
      <c r="LWN89" s="491"/>
      <c r="LWO89" s="491"/>
      <c r="LWP89" s="491"/>
      <c r="LWQ89" s="491"/>
      <c r="LWR89" s="491"/>
      <c r="LWS89" s="491"/>
      <c r="LWT89" s="491"/>
      <c r="LWU89" s="491"/>
      <c r="LWV89" s="491"/>
      <c r="LWW89" s="491"/>
      <c r="LWX89" s="491"/>
      <c r="LWY89" s="491"/>
      <c r="LWZ89" s="491"/>
      <c r="LXA89" s="491"/>
      <c r="LXB89" s="491"/>
      <c r="LXC89" s="491"/>
      <c r="LXD89" s="491"/>
      <c r="LXE89" s="491"/>
      <c r="LXF89" s="491"/>
      <c r="LXG89" s="491"/>
      <c r="LXH89" s="491"/>
      <c r="LXI89" s="491"/>
      <c r="LXJ89" s="491"/>
      <c r="LXK89" s="491"/>
      <c r="LXL89" s="491"/>
      <c r="LXM89" s="491"/>
      <c r="LXN89" s="491"/>
      <c r="LXO89" s="491"/>
      <c r="LXP89" s="491"/>
      <c r="LXQ89" s="491"/>
      <c r="LXR89" s="491"/>
      <c r="LXS89" s="491"/>
      <c r="LXT89" s="491"/>
      <c r="LXU89" s="491"/>
      <c r="LXV89" s="491"/>
      <c r="LXW89" s="491"/>
      <c r="LXX89" s="491"/>
      <c r="LXY89" s="491"/>
      <c r="LXZ89" s="491"/>
      <c r="LYA89" s="491"/>
      <c r="LYB89" s="491"/>
      <c r="LYC89" s="491"/>
      <c r="LYD89" s="491"/>
      <c r="LYE89" s="491"/>
      <c r="LYF89" s="491"/>
      <c r="LYG89" s="491"/>
      <c r="LYH89" s="491"/>
      <c r="LYI89" s="491"/>
      <c r="LYJ89" s="491"/>
      <c r="LYK89" s="491"/>
      <c r="LYL89" s="491"/>
      <c r="LYM89" s="491"/>
      <c r="LYN89" s="491"/>
      <c r="LYO89" s="491"/>
      <c r="LYP89" s="491"/>
      <c r="LYQ89" s="491"/>
      <c r="LYR89" s="491"/>
      <c r="LYS89" s="491"/>
      <c r="LYT89" s="491"/>
      <c r="LYU89" s="491"/>
      <c r="LYV89" s="491"/>
      <c r="LYW89" s="491"/>
      <c r="LYX89" s="491"/>
      <c r="LYY89" s="491"/>
      <c r="LYZ89" s="491"/>
      <c r="LZA89" s="491"/>
      <c r="LZB89" s="491"/>
      <c r="LZC89" s="491"/>
      <c r="LZD89" s="491"/>
      <c r="LZE89" s="491"/>
      <c r="LZF89" s="491"/>
      <c r="LZG89" s="491"/>
      <c r="LZH89" s="491"/>
      <c r="LZI89" s="491"/>
      <c r="LZJ89" s="491"/>
      <c r="LZK89" s="491"/>
      <c r="LZL89" s="491"/>
      <c r="LZM89" s="491"/>
      <c r="LZN89" s="491"/>
      <c r="LZO89" s="491"/>
      <c r="LZP89" s="491"/>
      <c r="LZQ89" s="491"/>
      <c r="LZR89" s="491"/>
      <c r="LZS89" s="491"/>
      <c r="LZT89" s="491"/>
      <c r="LZU89" s="491"/>
      <c r="LZV89" s="491"/>
      <c r="LZW89" s="491"/>
      <c r="LZX89" s="491"/>
      <c r="LZY89" s="491"/>
      <c r="LZZ89" s="491"/>
      <c r="MAA89" s="491"/>
      <c r="MAB89" s="491"/>
      <c r="MAC89" s="491"/>
      <c r="MAD89" s="491"/>
      <c r="MAE89" s="491"/>
      <c r="MAF89" s="491"/>
      <c r="MAG89" s="491"/>
      <c r="MAH89" s="491"/>
      <c r="MAI89" s="491"/>
      <c r="MAJ89" s="491"/>
      <c r="MAK89" s="491"/>
      <c r="MAL89" s="491"/>
      <c r="MAM89" s="491"/>
      <c r="MAN89" s="491"/>
      <c r="MAO89" s="491"/>
      <c r="MAP89" s="491"/>
      <c r="MAQ89" s="491"/>
      <c r="MAR89" s="491"/>
      <c r="MAS89" s="491"/>
      <c r="MAT89" s="491"/>
      <c r="MAU89" s="491"/>
      <c r="MAV89" s="491"/>
      <c r="MAW89" s="491"/>
      <c r="MAX89" s="491"/>
      <c r="MAY89" s="491"/>
      <c r="MAZ89" s="491"/>
      <c r="MBA89" s="491"/>
      <c r="MBB89" s="491"/>
      <c r="MBC89" s="491"/>
      <c r="MBD89" s="491"/>
      <c r="MBE89" s="491"/>
      <c r="MBF89" s="491"/>
      <c r="MBG89" s="491"/>
      <c r="MBH89" s="491"/>
      <c r="MBI89" s="491"/>
      <c r="MBJ89" s="491"/>
      <c r="MBK89" s="491"/>
      <c r="MBL89" s="491"/>
      <c r="MBM89" s="491"/>
      <c r="MBN89" s="491"/>
      <c r="MBO89" s="491"/>
      <c r="MBP89" s="491"/>
      <c r="MBQ89" s="491"/>
      <c r="MBR89" s="491"/>
      <c r="MBS89" s="491"/>
      <c r="MBT89" s="491"/>
      <c r="MBU89" s="491"/>
      <c r="MBV89" s="491"/>
      <c r="MBW89" s="491"/>
      <c r="MBX89" s="491"/>
      <c r="MBY89" s="491"/>
      <c r="MBZ89" s="491"/>
      <c r="MCA89" s="491"/>
      <c r="MCB89" s="491"/>
      <c r="MCC89" s="491"/>
      <c r="MCD89" s="491"/>
      <c r="MCE89" s="491"/>
      <c r="MCF89" s="491"/>
      <c r="MCG89" s="491"/>
      <c r="MCH89" s="491"/>
      <c r="MCI89" s="491"/>
      <c r="MCJ89" s="491"/>
      <c r="MCK89" s="491"/>
      <c r="MCL89" s="491"/>
      <c r="MCM89" s="491"/>
      <c r="MCN89" s="491"/>
      <c r="MCO89" s="491"/>
      <c r="MCP89" s="491"/>
      <c r="MCQ89" s="491"/>
      <c r="MCR89" s="491"/>
      <c r="MCS89" s="491"/>
      <c r="MCT89" s="491"/>
      <c r="MCU89" s="491"/>
      <c r="MCV89" s="491"/>
      <c r="MCW89" s="491"/>
      <c r="MCX89" s="491"/>
      <c r="MCY89" s="491"/>
      <c r="MCZ89" s="491"/>
      <c r="MDA89" s="491"/>
      <c r="MDB89" s="491"/>
      <c r="MDC89" s="491"/>
      <c r="MDD89" s="491"/>
      <c r="MDE89" s="491"/>
      <c r="MDF89" s="491"/>
      <c r="MDG89" s="491"/>
      <c r="MDH89" s="491"/>
      <c r="MDI89" s="491"/>
      <c r="MDJ89" s="491"/>
      <c r="MDK89" s="491"/>
      <c r="MDL89" s="491"/>
      <c r="MDM89" s="491"/>
      <c r="MDN89" s="491"/>
      <c r="MDO89" s="491"/>
      <c r="MDP89" s="491"/>
      <c r="MDQ89" s="491"/>
      <c r="MDR89" s="491"/>
      <c r="MDS89" s="491"/>
      <c r="MDT89" s="491"/>
      <c r="MDU89" s="491"/>
      <c r="MDV89" s="491"/>
      <c r="MDW89" s="491"/>
      <c r="MDX89" s="491"/>
      <c r="MDY89" s="491"/>
      <c r="MDZ89" s="491"/>
      <c r="MEA89" s="491"/>
      <c r="MEB89" s="491"/>
      <c r="MEC89" s="491"/>
      <c r="MED89" s="491"/>
      <c r="MEE89" s="491"/>
      <c r="MEF89" s="491"/>
      <c r="MEG89" s="491"/>
      <c r="MEH89" s="491"/>
      <c r="MEI89" s="491"/>
      <c r="MEJ89" s="491"/>
      <c r="MEK89" s="491"/>
      <c r="MEL89" s="491"/>
      <c r="MEM89" s="491"/>
      <c r="MEN89" s="491"/>
      <c r="MEO89" s="491"/>
      <c r="MEP89" s="491"/>
      <c r="MEQ89" s="491"/>
      <c r="MER89" s="491"/>
      <c r="MES89" s="491"/>
      <c r="MET89" s="491"/>
      <c r="MEU89" s="491"/>
      <c r="MEV89" s="491"/>
      <c r="MEW89" s="491"/>
      <c r="MEX89" s="491"/>
      <c r="MEY89" s="491"/>
      <c r="MEZ89" s="491"/>
      <c r="MFA89" s="491"/>
      <c r="MFB89" s="491"/>
      <c r="MFC89" s="491"/>
      <c r="MFD89" s="491"/>
      <c r="MFE89" s="491"/>
      <c r="MFF89" s="491"/>
      <c r="MFG89" s="491"/>
      <c r="MFH89" s="491"/>
      <c r="MFI89" s="491"/>
      <c r="MFJ89" s="491"/>
      <c r="MFK89" s="491"/>
      <c r="MFL89" s="491"/>
      <c r="MFM89" s="491"/>
      <c r="MFN89" s="491"/>
      <c r="MFO89" s="491"/>
      <c r="MFP89" s="491"/>
      <c r="MFQ89" s="491"/>
      <c r="MFR89" s="491"/>
      <c r="MFS89" s="491"/>
      <c r="MFT89" s="491"/>
      <c r="MFU89" s="491"/>
      <c r="MFV89" s="491"/>
      <c r="MFW89" s="491"/>
      <c r="MFX89" s="491"/>
      <c r="MFY89" s="491"/>
      <c r="MFZ89" s="491"/>
      <c r="MGA89" s="491"/>
      <c r="MGB89" s="491"/>
      <c r="MGC89" s="491"/>
      <c r="MGD89" s="491"/>
      <c r="MGE89" s="491"/>
      <c r="MGF89" s="491"/>
      <c r="MGG89" s="491"/>
      <c r="MGH89" s="491"/>
      <c r="MGI89" s="491"/>
      <c r="MGJ89" s="491"/>
      <c r="MGK89" s="491"/>
      <c r="MGL89" s="491"/>
      <c r="MGM89" s="491"/>
      <c r="MGN89" s="491"/>
      <c r="MGO89" s="491"/>
      <c r="MGP89" s="491"/>
      <c r="MGQ89" s="491"/>
      <c r="MGR89" s="491"/>
      <c r="MGS89" s="491"/>
      <c r="MGT89" s="491"/>
      <c r="MGU89" s="491"/>
      <c r="MGV89" s="491"/>
      <c r="MGW89" s="491"/>
      <c r="MGX89" s="491"/>
      <c r="MGY89" s="491"/>
      <c r="MGZ89" s="491"/>
      <c r="MHA89" s="491"/>
      <c r="MHB89" s="491"/>
      <c r="MHC89" s="491"/>
      <c r="MHD89" s="491"/>
      <c r="MHE89" s="491"/>
      <c r="MHF89" s="491"/>
      <c r="MHG89" s="491"/>
      <c r="MHH89" s="491"/>
      <c r="MHI89" s="491"/>
      <c r="MHJ89" s="491"/>
      <c r="MHK89" s="491"/>
      <c r="MHL89" s="491"/>
      <c r="MHM89" s="491"/>
      <c r="MHN89" s="491"/>
      <c r="MHO89" s="491"/>
      <c r="MHP89" s="491"/>
      <c r="MHQ89" s="491"/>
      <c r="MHR89" s="491"/>
      <c r="MHS89" s="491"/>
      <c r="MHT89" s="491"/>
      <c r="MHU89" s="491"/>
      <c r="MHV89" s="491"/>
      <c r="MHW89" s="491"/>
      <c r="MHX89" s="491"/>
      <c r="MHY89" s="491"/>
      <c r="MHZ89" s="491"/>
      <c r="MIA89" s="491"/>
      <c r="MIB89" s="491"/>
      <c r="MIC89" s="491"/>
      <c r="MID89" s="491"/>
      <c r="MIE89" s="491"/>
      <c r="MIF89" s="491"/>
      <c r="MIG89" s="491"/>
      <c r="MIH89" s="491"/>
      <c r="MII89" s="491"/>
      <c r="MIJ89" s="491"/>
      <c r="MIK89" s="491"/>
      <c r="MIL89" s="491"/>
      <c r="MIM89" s="491"/>
      <c r="MIN89" s="491"/>
      <c r="MIO89" s="491"/>
      <c r="MIP89" s="491"/>
      <c r="MIQ89" s="491"/>
      <c r="MIR89" s="491"/>
      <c r="MIS89" s="491"/>
      <c r="MIT89" s="491"/>
      <c r="MIU89" s="491"/>
      <c r="MIV89" s="491"/>
      <c r="MIW89" s="491"/>
      <c r="MIX89" s="491"/>
      <c r="MIY89" s="491"/>
      <c r="MIZ89" s="491"/>
      <c r="MJA89" s="491"/>
      <c r="MJB89" s="491"/>
      <c r="MJC89" s="491"/>
      <c r="MJD89" s="491"/>
      <c r="MJE89" s="491"/>
      <c r="MJF89" s="491"/>
      <c r="MJG89" s="491"/>
      <c r="MJH89" s="491"/>
      <c r="MJI89" s="491"/>
      <c r="MJJ89" s="491"/>
      <c r="MJK89" s="491"/>
      <c r="MJL89" s="491"/>
      <c r="MJM89" s="491"/>
      <c r="MJN89" s="491"/>
      <c r="MJO89" s="491"/>
      <c r="MJP89" s="491"/>
      <c r="MJQ89" s="491"/>
      <c r="MJR89" s="491"/>
      <c r="MJS89" s="491"/>
      <c r="MJT89" s="491"/>
      <c r="MJU89" s="491"/>
      <c r="MJV89" s="491"/>
      <c r="MJW89" s="491"/>
      <c r="MJX89" s="491"/>
      <c r="MJY89" s="491"/>
      <c r="MJZ89" s="491"/>
      <c r="MKA89" s="491"/>
      <c r="MKB89" s="491"/>
      <c r="MKC89" s="491"/>
      <c r="MKD89" s="491"/>
      <c r="MKE89" s="491"/>
      <c r="MKF89" s="491"/>
      <c r="MKG89" s="491"/>
      <c r="MKH89" s="491"/>
      <c r="MKI89" s="491"/>
      <c r="MKJ89" s="491"/>
      <c r="MKK89" s="491"/>
      <c r="MKL89" s="491"/>
      <c r="MKM89" s="491"/>
      <c r="MKN89" s="491"/>
      <c r="MKO89" s="491"/>
      <c r="MKP89" s="491"/>
      <c r="MKQ89" s="491"/>
      <c r="MKR89" s="491"/>
      <c r="MKS89" s="491"/>
      <c r="MKT89" s="491"/>
      <c r="MKU89" s="491"/>
      <c r="MKV89" s="491"/>
      <c r="MKW89" s="491"/>
      <c r="MKX89" s="491"/>
      <c r="MKY89" s="491"/>
      <c r="MKZ89" s="491"/>
      <c r="MLA89" s="491"/>
      <c r="MLB89" s="491"/>
      <c r="MLC89" s="491"/>
      <c r="MLD89" s="491"/>
      <c r="MLE89" s="491"/>
      <c r="MLF89" s="491"/>
      <c r="MLG89" s="491"/>
      <c r="MLH89" s="491"/>
      <c r="MLI89" s="491"/>
      <c r="MLJ89" s="491"/>
      <c r="MLK89" s="491"/>
      <c r="MLL89" s="491"/>
      <c r="MLM89" s="491"/>
      <c r="MLN89" s="491"/>
      <c r="MLO89" s="491"/>
      <c r="MLP89" s="491"/>
      <c r="MLQ89" s="491"/>
      <c r="MLR89" s="491"/>
      <c r="MLS89" s="491"/>
      <c r="MLT89" s="491"/>
      <c r="MLU89" s="491"/>
      <c r="MLV89" s="491"/>
      <c r="MLW89" s="491"/>
      <c r="MLX89" s="491"/>
      <c r="MLY89" s="491"/>
      <c r="MLZ89" s="491"/>
      <c r="MMA89" s="491"/>
      <c r="MMB89" s="491"/>
      <c r="MMC89" s="491"/>
      <c r="MMD89" s="491"/>
      <c r="MME89" s="491"/>
      <c r="MMF89" s="491"/>
      <c r="MMG89" s="491"/>
      <c r="MMH89" s="491"/>
      <c r="MMI89" s="491"/>
      <c r="MMJ89" s="491"/>
      <c r="MMK89" s="491"/>
      <c r="MML89" s="491"/>
      <c r="MMM89" s="491"/>
      <c r="MMN89" s="491"/>
      <c r="MMO89" s="491"/>
      <c r="MMP89" s="491"/>
      <c r="MMQ89" s="491"/>
      <c r="MMR89" s="491"/>
      <c r="MMS89" s="491"/>
      <c r="MMT89" s="491"/>
      <c r="MMU89" s="491"/>
      <c r="MMV89" s="491"/>
      <c r="MMW89" s="491"/>
      <c r="MMX89" s="491"/>
      <c r="MMY89" s="491"/>
      <c r="MMZ89" s="491"/>
      <c r="MNA89" s="491"/>
      <c r="MNB89" s="491"/>
      <c r="MNC89" s="491"/>
      <c r="MND89" s="491"/>
      <c r="MNE89" s="491"/>
      <c r="MNF89" s="491"/>
      <c r="MNG89" s="491"/>
      <c r="MNH89" s="491"/>
      <c r="MNI89" s="491"/>
      <c r="MNJ89" s="491"/>
      <c r="MNK89" s="491"/>
      <c r="MNL89" s="491"/>
      <c r="MNM89" s="491"/>
      <c r="MNN89" s="491"/>
      <c r="MNO89" s="491"/>
      <c r="MNP89" s="491"/>
      <c r="MNQ89" s="491"/>
      <c r="MNR89" s="491"/>
      <c r="MNS89" s="491"/>
      <c r="MNT89" s="491"/>
      <c r="MNU89" s="491"/>
      <c r="MNV89" s="491"/>
      <c r="MNW89" s="491"/>
      <c r="MNX89" s="491"/>
      <c r="MNY89" s="491"/>
      <c r="MNZ89" s="491"/>
      <c r="MOA89" s="491"/>
      <c r="MOB89" s="491"/>
      <c r="MOC89" s="491"/>
      <c r="MOD89" s="491"/>
      <c r="MOE89" s="491"/>
      <c r="MOF89" s="491"/>
      <c r="MOG89" s="491"/>
      <c r="MOH89" s="491"/>
      <c r="MOI89" s="491"/>
      <c r="MOJ89" s="491"/>
      <c r="MOK89" s="491"/>
      <c r="MOL89" s="491"/>
      <c r="MOM89" s="491"/>
      <c r="MON89" s="491"/>
      <c r="MOO89" s="491"/>
      <c r="MOP89" s="491"/>
      <c r="MOQ89" s="491"/>
      <c r="MOR89" s="491"/>
      <c r="MOS89" s="491"/>
      <c r="MOT89" s="491"/>
      <c r="MOU89" s="491"/>
      <c r="MOV89" s="491"/>
      <c r="MOW89" s="491"/>
      <c r="MOX89" s="491"/>
      <c r="MOY89" s="491"/>
      <c r="MOZ89" s="491"/>
      <c r="MPA89" s="491"/>
      <c r="MPB89" s="491"/>
      <c r="MPC89" s="491"/>
      <c r="MPD89" s="491"/>
      <c r="MPE89" s="491"/>
      <c r="MPF89" s="491"/>
      <c r="MPG89" s="491"/>
      <c r="MPH89" s="491"/>
      <c r="MPI89" s="491"/>
      <c r="MPJ89" s="491"/>
      <c r="MPK89" s="491"/>
      <c r="MPL89" s="491"/>
      <c r="MPM89" s="491"/>
      <c r="MPN89" s="491"/>
      <c r="MPO89" s="491"/>
      <c r="MPP89" s="491"/>
      <c r="MPQ89" s="491"/>
      <c r="MPR89" s="491"/>
      <c r="MPS89" s="491"/>
      <c r="MPT89" s="491"/>
      <c r="MPU89" s="491"/>
      <c r="MPV89" s="491"/>
      <c r="MPW89" s="491"/>
      <c r="MPX89" s="491"/>
      <c r="MPY89" s="491"/>
      <c r="MPZ89" s="491"/>
      <c r="MQA89" s="491"/>
      <c r="MQB89" s="491"/>
      <c r="MQC89" s="491"/>
      <c r="MQD89" s="491"/>
      <c r="MQE89" s="491"/>
      <c r="MQF89" s="491"/>
      <c r="MQG89" s="491"/>
      <c r="MQH89" s="491"/>
      <c r="MQI89" s="491"/>
      <c r="MQJ89" s="491"/>
      <c r="MQK89" s="491"/>
      <c r="MQL89" s="491"/>
      <c r="MQM89" s="491"/>
      <c r="MQN89" s="491"/>
      <c r="MQO89" s="491"/>
      <c r="MQP89" s="491"/>
      <c r="MQQ89" s="491"/>
      <c r="MQR89" s="491"/>
      <c r="MQS89" s="491"/>
      <c r="MQT89" s="491"/>
      <c r="MQU89" s="491"/>
      <c r="MQV89" s="491"/>
      <c r="MQW89" s="491"/>
      <c r="MQX89" s="491"/>
      <c r="MQY89" s="491"/>
      <c r="MQZ89" s="491"/>
      <c r="MRA89" s="491"/>
      <c r="MRB89" s="491"/>
      <c r="MRC89" s="491"/>
      <c r="MRD89" s="491"/>
      <c r="MRE89" s="491"/>
      <c r="MRF89" s="491"/>
      <c r="MRG89" s="491"/>
      <c r="MRH89" s="491"/>
      <c r="MRI89" s="491"/>
      <c r="MRJ89" s="491"/>
      <c r="MRK89" s="491"/>
      <c r="MRL89" s="491"/>
      <c r="MRM89" s="491"/>
      <c r="MRN89" s="491"/>
      <c r="MRO89" s="491"/>
      <c r="MRP89" s="491"/>
      <c r="MRQ89" s="491"/>
      <c r="MRR89" s="491"/>
      <c r="MRS89" s="491"/>
      <c r="MRT89" s="491"/>
      <c r="MRU89" s="491"/>
      <c r="MRV89" s="491"/>
      <c r="MRW89" s="491"/>
      <c r="MRX89" s="491"/>
      <c r="MRY89" s="491"/>
      <c r="MRZ89" s="491"/>
      <c r="MSA89" s="491"/>
      <c r="MSB89" s="491"/>
      <c r="MSC89" s="491"/>
      <c r="MSD89" s="491"/>
      <c r="MSE89" s="491"/>
      <c r="MSF89" s="491"/>
      <c r="MSG89" s="491"/>
      <c r="MSH89" s="491"/>
      <c r="MSI89" s="491"/>
      <c r="MSJ89" s="491"/>
      <c r="MSK89" s="491"/>
      <c r="MSL89" s="491"/>
      <c r="MSM89" s="491"/>
      <c r="MSN89" s="491"/>
      <c r="MSO89" s="491"/>
      <c r="MSP89" s="491"/>
      <c r="MSQ89" s="491"/>
      <c r="MSR89" s="491"/>
      <c r="MSS89" s="491"/>
      <c r="MST89" s="491"/>
      <c r="MSU89" s="491"/>
      <c r="MSV89" s="491"/>
      <c r="MSW89" s="491"/>
      <c r="MSX89" s="491"/>
      <c r="MSY89" s="491"/>
      <c r="MSZ89" s="491"/>
      <c r="MTA89" s="491"/>
      <c r="MTB89" s="491"/>
      <c r="MTC89" s="491"/>
      <c r="MTD89" s="491"/>
      <c r="MTE89" s="491"/>
      <c r="MTF89" s="491"/>
      <c r="MTG89" s="491"/>
      <c r="MTH89" s="491"/>
      <c r="MTI89" s="491"/>
      <c r="MTJ89" s="491"/>
      <c r="MTK89" s="491"/>
      <c r="MTL89" s="491"/>
      <c r="MTM89" s="491"/>
      <c r="MTN89" s="491"/>
      <c r="MTO89" s="491"/>
      <c r="MTP89" s="491"/>
      <c r="MTQ89" s="491"/>
      <c r="MTR89" s="491"/>
      <c r="MTS89" s="491"/>
      <c r="MTT89" s="491"/>
      <c r="MTU89" s="491"/>
      <c r="MTV89" s="491"/>
      <c r="MTW89" s="491"/>
      <c r="MTX89" s="491"/>
      <c r="MTY89" s="491"/>
      <c r="MTZ89" s="491"/>
      <c r="MUA89" s="491"/>
      <c r="MUB89" s="491"/>
      <c r="MUC89" s="491"/>
      <c r="MUD89" s="491"/>
      <c r="MUE89" s="491"/>
      <c r="MUF89" s="491"/>
      <c r="MUG89" s="491"/>
      <c r="MUH89" s="491"/>
      <c r="MUI89" s="491"/>
      <c r="MUJ89" s="491"/>
      <c r="MUK89" s="491"/>
      <c r="MUL89" s="491"/>
      <c r="MUM89" s="491"/>
      <c r="MUN89" s="491"/>
      <c r="MUO89" s="491"/>
      <c r="MUP89" s="491"/>
      <c r="MUQ89" s="491"/>
      <c r="MUR89" s="491"/>
      <c r="MUS89" s="491"/>
      <c r="MUT89" s="491"/>
      <c r="MUU89" s="491"/>
      <c r="MUV89" s="491"/>
      <c r="MUW89" s="491"/>
      <c r="MUX89" s="491"/>
      <c r="MUY89" s="491"/>
      <c r="MUZ89" s="491"/>
      <c r="MVA89" s="491"/>
      <c r="MVB89" s="491"/>
      <c r="MVC89" s="491"/>
      <c r="MVD89" s="491"/>
      <c r="MVE89" s="491"/>
      <c r="MVF89" s="491"/>
      <c r="MVG89" s="491"/>
      <c r="MVH89" s="491"/>
      <c r="MVI89" s="491"/>
      <c r="MVJ89" s="491"/>
      <c r="MVK89" s="491"/>
      <c r="MVL89" s="491"/>
      <c r="MVM89" s="491"/>
      <c r="MVN89" s="491"/>
      <c r="MVO89" s="491"/>
      <c r="MVP89" s="491"/>
      <c r="MVQ89" s="491"/>
      <c r="MVR89" s="491"/>
      <c r="MVS89" s="491"/>
      <c r="MVT89" s="491"/>
      <c r="MVU89" s="491"/>
      <c r="MVV89" s="491"/>
      <c r="MVW89" s="491"/>
      <c r="MVX89" s="491"/>
      <c r="MVY89" s="491"/>
      <c r="MVZ89" s="491"/>
      <c r="MWA89" s="491"/>
      <c r="MWB89" s="491"/>
      <c r="MWC89" s="491"/>
      <c r="MWD89" s="491"/>
      <c r="MWE89" s="491"/>
      <c r="MWF89" s="491"/>
      <c r="MWG89" s="491"/>
      <c r="MWH89" s="491"/>
      <c r="MWI89" s="491"/>
      <c r="MWJ89" s="491"/>
      <c r="MWK89" s="491"/>
      <c r="MWL89" s="491"/>
      <c r="MWM89" s="491"/>
      <c r="MWN89" s="491"/>
      <c r="MWO89" s="491"/>
      <c r="MWP89" s="491"/>
      <c r="MWQ89" s="491"/>
      <c r="MWR89" s="491"/>
      <c r="MWS89" s="491"/>
      <c r="MWT89" s="491"/>
      <c r="MWU89" s="491"/>
      <c r="MWV89" s="491"/>
      <c r="MWW89" s="491"/>
      <c r="MWX89" s="491"/>
      <c r="MWY89" s="491"/>
      <c r="MWZ89" s="491"/>
      <c r="MXA89" s="491"/>
      <c r="MXB89" s="491"/>
      <c r="MXC89" s="491"/>
      <c r="MXD89" s="491"/>
      <c r="MXE89" s="491"/>
      <c r="MXF89" s="491"/>
      <c r="MXG89" s="491"/>
      <c r="MXH89" s="491"/>
      <c r="MXI89" s="491"/>
      <c r="MXJ89" s="491"/>
      <c r="MXK89" s="491"/>
      <c r="MXL89" s="491"/>
      <c r="MXM89" s="491"/>
      <c r="MXN89" s="491"/>
      <c r="MXO89" s="491"/>
      <c r="MXP89" s="491"/>
      <c r="MXQ89" s="491"/>
      <c r="MXR89" s="491"/>
      <c r="MXS89" s="491"/>
      <c r="MXT89" s="491"/>
      <c r="MXU89" s="491"/>
      <c r="MXV89" s="491"/>
      <c r="MXW89" s="491"/>
      <c r="MXX89" s="491"/>
      <c r="MXY89" s="491"/>
      <c r="MXZ89" s="491"/>
      <c r="MYA89" s="491"/>
      <c r="MYB89" s="491"/>
      <c r="MYC89" s="491"/>
      <c r="MYD89" s="491"/>
      <c r="MYE89" s="491"/>
      <c r="MYF89" s="491"/>
      <c r="MYG89" s="491"/>
      <c r="MYH89" s="491"/>
      <c r="MYI89" s="491"/>
      <c r="MYJ89" s="491"/>
      <c r="MYK89" s="491"/>
      <c r="MYL89" s="491"/>
      <c r="MYM89" s="491"/>
      <c r="MYN89" s="491"/>
      <c r="MYO89" s="491"/>
      <c r="MYP89" s="491"/>
      <c r="MYQ89" s="491"/>
      <c r="MYR89" s="491"/>
      <c r="MYS89" s="491"/>
      <c r="MYT89" s="491"/>
      <c r="MYU89" s="491"/>
      <c r="MYV89" s="491"/>
      <c r="MYW89" s="491"/>
      <c r="MYX89" s="491"/>
      <c r="MYY89" s="491"/>
      <c r="MYZ89" s="491"/>
      <c r="MZA89" s="491"/>
      <c r="MZB89" s="491"/>
      <c r="MZC89" s="491"/>
      <c r="MZD89" s="491"/>
      <c r="MZE89" s="491"/>
      <c r="MZF89" s="491"/>
      <c r="MZG89" s="491"/>
      <c r="MZH89" s="491"/>
      <c r="MZI89" s="491"/>
      <c r="MZJ89" s="491"/>
      <c r="MZK89" s="491"/>
      <c r="MZL89" s="491"/>
      <c r="MZM89" s="491"/>
      <c r="MZN89" s="491"/>
      <c r="MZO89" s="491"/>
      <c r="MZP89" s="491"/>
      <c r="MZQ89" s="491"/>
      <c r="MZR89" s="491"/>
      <c r="MZS89" s="491"/>
      <c r="MZT89" s="491"/>
      <c r="MZU89" s="491"/>
      <c r="MZV89" s="491"/>
      <c r="MZW89" s="491"/>
      <c r="MZX89" s="491"/>
      <c r="MZY89" s="491"/>
      <c r="MZZ89" s="491"/>
      <c r="NAA89" s="491"/>
      <c r="NAB89" s="491"/>
      <c r="NAC89" s="491"/>
      <c r="NAD89" s="491"/>
      <c r="NAE89" s="491"/>
      <c r="NAF89" s="491"/>
      <c r="NAG89" s="491"/>
      <c r="NAH89" s="491"/>
      <c r="NAI89" s="491"/>
      <c r="NAJ89" s="491"/>
      <c r="NAK89" s="491"/>
      <c r="NAL89" s="491"/>
      <c r="NAM89" s="491"/>
      <c r="NAN89" s="491"/>
      <c r="NAO89" s="491"/>
      <c r="NAP89" s="491"/>
      <c r="NAQ89" s="491"/>
      <c r="NAR89" s="491"/>
      <c r="NAS89" s="491"/>
      <c r="NAT89" s="491"/>
      <c r="NAU89" s="491"/>
      <c r="NAV89" s="491"/>
      <c r="NAW89" s="491"/>
      <c r="NAX89" s="491"/>
      <c r="NAY89" s="491"/>
      <c r="NAZ89" s="491"/>
      <c r="NBA89" s="491"/>
      <c r="NBB89" s="491"/>
      <c r="NBC89" s="491"/>
      <c r="NBD89" s="491"/>
      <c r="NBE89" s="491"/>
      <c r="NBF89" s="491"/>
      <c r="NBG89" s="491"/>
      <c r="NBH89" s="491"/>
      <c r="NBI89" s="491"/>
      <c r="NBJ89" s="491"/>
      <c r="NBK89" s="491"/>
      <c r="NBL89" s="491"/>
      <c r="NBM89" s="491"/>
      <c r="NBN89" s="491"/>
      <c r="NBO89" s="491"/>
      <c r="NBP89" s="491"/>
      <c r="NBQ89" s="491"/>
      <c r="NBR89" s="491"/>
      <c r="NBS89" s="491"/>
      <c r="NBT89" s="491"/>
      <c r="NBU89" s="491"/>
      <c r="NBV89" s="491"/>
      <c r="NBW89" s="491"/>
      <c r="NBX89" s="491"/>
      <c r="NBY89" s="491"/>
      <c r="NBZ89" s="491"/>
      <c r="NCA89" s="491"/>
      <c r="NCB89" s="491"/>
      <c r="NCC89" s="491"/>
      <c r="NCD89" s="491"/>
      <c r="NCE89" s="491"/>
      <c r="NCF89" s="491"/>
      <c r="NCG89" s="491"/>
      <c r="NCH89" s="491"/>
      <c r="NCI89" s="491"/>
      <c r="NCJ89" s="491"/>
      <c r="NCK89" s="491"/>
      <c r="NCL89" s="491"/>
      <c r="NCM89" s="491"/>
      <c r="NCN89" s="491"/>
      <c r="NCO89" s="491"/>
      <c r="NCP89" s="491"/>
      <c r="NCQ89" s="491"/>
      <c r="NCR89" s="491"/>
      <c r="NCS89" s="491"/>
      <c r="NCT89" s="491"/>
      <c r="NCU89" s="491"/>
      <c r="NCV89" s="491"/>
      <c r="NCW89" s="491"/>
      <c r="NCX89" s="491"/>
      <c r="NCY89" s="491"/>
      <c r="NCZ89" s="491"/>
      <c r="NDA89" s="491"/>
      <c r="NDB89" s="491"/>
      <c r="NDC89" s="491"/>
      <c r="NDD89" s="491"/>
      <c r="NDE89" s="491"/>
      <c r="NDF89" s="491"/>
      <c r="NDG89" s="491"/>
      <c r="NDH89" s="491"/>
      <c r="NDI89" s="491"/>
      <c r="NDJ89" s="491"/>
      <c r="NDK89" s="491"/>
      <c r="NDL89" s="491"/>
      <c r="NDM89" s="491"/>
      <c r="NDN89" s="491"/>
      <c r="NDO89" s="491"/>
      <c r="NDP89" s="491"/>
      <c r="NDQ89" s="491"/>
      <c r="NDR89" s="491"/>
      <c r="NDS89" s="491"/>
      <c r="NDT89" s="491"/>
      <c r="NDU89" s="491"/>
      <c r="NDV89" s="491"/>
      <c r="NDW89" s="491"/>
      <c r="NDX89" s="491"/>
      <c r="NDY89" s="491"/>
      <c r="NDZ89" s="491"/>
      <c r="NEA89" s="491"/>
      <c r="NEB89" s="491"/>
      <c r="NEC89" s="491"/>
      <c r="NED89" s="491"/>
      <c r="NEE89" s="491"/>
      <c r="NEF89" s="491"/>
      <c r="NEG89" s="491"/>
      <c r="NEH89" s="491"/>
      <c r="NEI89" s="491"/>
      <c r="NEJ89" s="491"/>
      <c r="NEK89" s="491"/>
      <c r="NEL89" s="491"/>
      <c r="NEM89" s="491"/>
      <c r="NEN89" s="491"/>
      <c r="NEO89" s="491"/>
      <c r="NEP89" s="491"/>
      <c r="NEQ89" s="491"/>
      <c r="NER89" s="491"/>
      <c r="NES89" s="491"/>
      <c r="NET89" s="491"/>
      <c r="NEU89" s="491"/>
      <c r="NEV89" s="491"/>
      <c r="NEW89" s="491"/>
      <c r="NEX89" s="491"/>
      <c r="NEY89" s="491"/>
      <c r="NEZ89" s="491"/>
      <c r="NFA89" s="491"/>
      <c r="NFB89" s="491"/>
      <c r="NFC89" s="491"/>
      <c r="NFD89" s="491"/>
      <c r="NFE89" s="491"/>
      <c r="NFF89" s="491"/>
      <c r="NFG89" s="491"/>
      <c r="NFH89" s="491"/>
      <c r="NFI89" s="491"/>
      <c r="NFJ89" s="491"/>
      <c r="NFK89" s="491"/>
      <c r="NFL89" s="491"/>
      <c r="NFM89" s="491"/>
      <c r="NFN89" s="491"/>
      <c r="NFO89" s="491"/>
      <c r="NFP89" s="491"/>
      <c r="NFQ89" s="491"/>
      <c r="NFR89" s="491"/>
      <c r="NFS89" s="491"/>
      <c r="NFT89" s="491"/>
      <c r="NFU89" s="491"/>
      <c r="NFV89" s="491"/>
      <c r="NFW89" s="491"/>
      <c r="NFX89" s="491"/>
      <c r="NFY89" s="491"/>
      <c r="NFZ89" s="491"/>
      <c r="NGA89" s="491"/>
      <c r="NGB89" s="491"/>
      <c r="NGC89" s="491"/>
      <c r="NGD89" s="491"/>
      <c r="NGE89" s="491"/>
      <c r="NGF89" s="491"/>
      <c r="NGG89" s="491"/>
      <c r="NGH89" s="491"/>
      <c r="NGI89" s="491"/>
      <c r="NGJ89" s="491"/>
      <c r="NGK89" s="491"/>
      <c r="NGL89" s="491"/>
      <c r="NGM89" s="491"/>
      <c r="NGN89" s="491"/>
      <c r="NGO89" s="491"/>
      <c r="NGP89" s="491"/>
      <c r="NGQ89" s="491"/>
      <c r="NGR89" s="491"/>
      <c r="NGS89" s="491"/>
      <c r="NGT89" s="491"/>
      <c r="NGU89" s="491"/>
      <c r="NGV89" s="491"/>
      <c r="NGW89" s="491"/>
      <c r="NGX89" s="491"/>
      <c r="NGY89" s="491"/>
      <c r="NGZ89" s="491"/>
      <c r="NHA89" s="491"/>
      <c r="NHB89" s="491"/>
      <c r="NHC89" s="491"/>
      <c r="NHD89" s="491"/>
      <c r="NHE89" s="491"/>
      <c r="NHF89" s="491"/>
      <c r="NHG89" s="491"/>
      <c r="NHH89" s="491"/>
      <c r="NHI89" s="491"/>
      <c r="NHJ89" s="491"/>
      <c r="NHK89" s="491"/>
      <c r="NHL89" s="491"/>
      <c r="NHM89" s="491"/>
      <c r="NHN89" s="491"/>
      <c r="NHO89" s="491"/>
      <c r="NHP89" s="491"/>
      <c r="NHQ89" s="491"/>
      <c r="NHR89" s="491"/>
      <c r="NHS89" s="491"/>
      <c r="NHT89" s="491"/>
      <c r="NHU89" s="491"/>
      <c r="NHV89" s="491"/>
      <c r="NHW89" s="491"/>
      <c r="NHX89" s="491"/>
      <c r="NHY89" s="491"/>
      <c r="NHZ89" s="491"/>
      <c r="NIA89" s="491"/>
      <c r="NIB89" s="491"/>
      <c r="NIC89" s="491"/>
      <c r="NID89" s="491"/>
      <c r="NIE89" s="491"/>
      <c r="NIF89" s="491"/>
      <c r="NIG89" s="491"/>
      <c r="NIH89" s="491"/>
      <c r="NII89" s="491"/>
      <c r="NIJ89" s="491"/>
      <c r="NIK89" s="491"/>
      <c r="NIL89" s="491"/>
      <c r="NIM89" s="491"/>
      <c r="NIN89" s="491"/>
      <c r="NIO89" s="491"/>
      <c r="NIP89" s="491"/>
      <c r="NIQ89" s="491"/>
      <c r="NIR89" s="491"/>
      <c r="NIS89" s="491"/>
      <c r="NIT89" s="491"/>
      <c r="NIU89" s="491"/>
      <c r="NIV89" s="491"/>
      <c r="NIW89" s="491"/>
      <c r="NIX89" s="491"/>
      <c r="NIY89" s="491"/>
      <c r="NIZ89" s="491"/>
      <c r="NJA89" s="491"/>
      <c r="NJB89" s="491"/>
      <c r="NJC89" s="491"/>
      <c r="NJD89" s="491"/>
      <c r="NJE89" s="491"/>
      <c r="NJF89" s="491"/>
      <c r="NJG89" s="491"/>
      <c r="NJH89" s="491"/>
      <c r="NJI89" s="491"/>
      <c r="NJJ89" s="491"/>
      <c r="NJK89" s="491"/>
      <c r="NJL89" s="491"/>
      <c r="NJM89" s="491"/>
      <c r="NJN89" s="491"/>
      <c r="NJO89" s="491"/>
      <c r="NJP89" s="491"/>
      <c r="NJQ89" s="491"/>
      <c r="NJR89" s="491"/>
      <c r="NJS89" s="491"/>
      <c r="NJT89" s="491"/>
      <c r="NJU89" s="491"/>
      <c r="NJV89" s="491"/>
      <c r="NJW89" s="491"/>
      <c r="NJX89" s="491"/>
      <c r="NJY89" s="491"/>
      <c r="NJZ89" s="491"/>
      <c r="NKA89" s="491"/>
      <c r="NKB89" s="491"/>
      <c r="NKC89" s="491"/>
      <c r="NKD89" s="491"/>
      <c r="NKE89" s="491"/>
      <c r="NKF89" s="491"/>
      <c r="NKG89" s="491"/>
      <c r="NKH89" s="491"/>
      <c r="NKI89" s="491"/>
      <c r="NKJ89" s="491"/>
      <c r="NKK89" s="491"/>
      <c r="NKL89" s="491"/>
      <c r="NKM89" s="491"/>
      <c r="NKN89" s="491"/>
      <c r="NKO89" s="491"/>
      <c r="NKP89" s="491"/>
      <c r="NKQ89" s="491"/>
      <c r="NKR89" s="491"/>
      <c r="NKS89" s="491"/>
      <c r="NKT89" s="491"/>
      <c r="NKU89" s="491"/>
      <c r="NKV89" s="491"/>
      <c r="NKW89" s="491"/>
      <c r="NKX89" s="491"/>
      <c r="NKY89" s="491"/>
      <c r="NKZ89" s="491"/>
      <c r="NLA89" s="491"/>
      <c r="NLB89" s="491"/>
      <c r="NLC89" s="491"/>
      <c r="NLD89" s="491"/>
      <c r="NLE89" s="491"/>
      <c r="NLF89" s="491"/>
      <c r="NLG89" s="491"/>
      <c r="NLH89" s="491"/>
      <c r="NLI89" s="491"/>
      <c r="NLJ89" s="491"/>
      <c r="NLK89" s="491"/>
      <c r="NLL89" s="491"/>
      <c r="NLM89" s="491"/>
      <c r="NLN89" s="491"/>
      <c r="NLO89" s="491"/>
      <c r="NLP89" s="491"/>
      <c r="NLQ89" s="491"/>
      <c r="NLR89" s="491"/>
      <c r="NLS89" s="491"/>
      <c r="NLT89" s="491"/>
      <c r="NLU89" s="491"/>
      <c r="NLV89" s="491"/>
      <c r="NLW89" s="491"/>
      <c r="NLX89" s="491"/>
      <c r="NLY89" s="491"/>
      <c r="NLZ89" s="491"/>
      <c r="NMA89" s="491"/>
      <c r="NMB89" s="491"/>
      <c r="NMC89" s="491"/>
      <c r="NMD89" s="491"/>
      <c r="NME89" s="491"/>
      <c r="NMF89" s="491"/>
      <c r="NMG89" s="491"/>
      <c r="NMH89" s="491"/>
      <c r="NMI89" s="491"/>
      <c r="NMJ89" s="491"/>
      <c r="NMK89" s="491"/>
      <c r="NML89" s="491"/>
      <c r="NMM89" s="491"/>
      <c r="NMN89" s="491"/>
      <c r="NMO89" s="491"/>
      <c r="NMP89" s="491"/>
      <c r="NMQ89" s="491"/>
      <c r="NMR89" s="491"/>
      <c r="NMS89" s="491"/>
      <c r="NMT89" s="491"/>
      <c r="NMU89" s="491"/>
      <c r="NMV89" s="491"/>
      <c r="NMW89" s="491"/>
      <c r="NMX89" s="491"/>
      <c r="NMY89" s="491"/>
      <c r="NMZ89" s="491"/>
      <c r="NNA89" s="491"/>
      <c r="NNB89" s="491"/>
      <c r="NNC89" s="491"/>
      <c r="NND89" s="491"/>
      <c r="NNE89" s="491"/>
      <c r="NNF89" s="491"/>
      <c r="NNG89" s="491"/>
      <c r="NNH89" s="491"/>
      <c r="NNI89" s="491"/>
      <c r="NNJ89" s="491"/>
      <c r="NNK89" s="491"/>
      <c r="NNL89" s="491"/>
      <c r="NNM89" s="491"/>
      <c r="NNN89" s="491"/>
      <c r="NNO89" s="491"/>
      <c r="NNP89" s="491"/>
      <c r="NNQ89" s="491"/>
      <c r="NNR89" s="491"/>
      <c r="NNS89" s="491"/>
      <c r="NNT89" s="491"/>
      <c r="NNU89" s="491"/>
      <c r="NNV89" s="491"/>
      <c r="NNW89" s="491"/>
      <c r="NNX89" s="491"/>
      <c r="NNY89" s="491"/>
      <c r="NNZ89" s="491"/>
      <c r="NOA89" s="491"/>
      <c r="NOB89" s="491"/>
      <c r="NOC89" s="491"/>
      <c r="NOD89" s="491"/>
      <c r="NOE89" s="491"/>
      <c r="NOF89" s="491"/>
      <c r="NOG89" s="491"/>
      <c r="NOH89" s="491"/>
      <c r="NOI89" s="491"/>
      <c r="NOJ89" s="491"/>
      <c r="NOK89" s="491"/>
      <c r="NOL89" s="491"/>
      <c r="NOM89" s="491"/>
      <c r="NON89" s="491"/>
      <c r="NOO89" s="491"/>
      <c r="NOP89" s="491"/>
      <c r="NOQ89" s="491"/>
      <c r="NOR89" s="491"/>
      <c r="NOS89" s="491"/>
      <c r="NOT89" s="491"/>
      <c r="NOU89" s="491"/>
      <c r="NOV89" s="491"/>
      <c r="NOW89" s="491"/>
      <c r="NOX89" s="491"/>
      <c r="NOY89" s="491"/>
      <c r="NOZ89" s="491"/>
      <c r="NPA89" s="491"/>
      <c r="NPB89" s="491"/>
      <c r="NPC89" s="491"/>
      <c r="NPD89" s="491"/>
      <c r="NPE89" s="491"/>
      <c r="NPF89" s="491"/>
      <c r="NPG89" s="491"/>
      <c r="NPH89" s="491"/>
      <c r="NPI89" s="491"/>
      <c r="NPJ89" s="491"/>
      <c r="NPK89" s="491"/>
      <c r="NPL89" s="491"/>
      <c r="NPM89" s="491"/>
      <c r="NPN89" s="491"/>
      <c r="NPO89" s="491"/>
      <c r="NPP89" s="491"/>
      <c r="NPQ89" s="491"/>
      <c r="NPR89" s="491"/>
      <c r="NPS89" s="491"/>
      <c r="NPT89" s="491"/>
      <c r="NPU89" s="491"/>
      <c r="NPV89" s="491"/>
      <c r="NPW89" s="491"/>
      <c r="NPX89" s="491"/>
      <c r="NPY89" s="491"/>
      <c r="NPZ89" s="491"/>
      <c r="NQA89" s="491"/>
      <c r="NQB89" s="491"/>
      <c r="NQC89" s="491"/>
      <c r="NQD89" s="491"/>
      <c r="NQE89" s="491"/>
      <c r="NQF89" s="491"/>
      <c r="NQG89" s="491"/>
      <c r="NQH89" s="491"/>
      <c r="NQI89" s="491"/>
      <c r="NQJ89" s="491"/>
      <c r="NQK89" s="491"/>
      <c r="NQL89" s="491"/>
      <c r="NQM89" s="491"/>
      <c r="NQN89" s="491"/>
      <c r="NQO89" s="491"/>
      <c r="NQP89" s="491"/>
      <c r="NQQ89" s="491"/>
      <c r="NQR89" s="491"/>
      <c r="NQS89" s="491"/>
      <c r="NQT89" s="491"/>
      <c r="NQU89" s="491"/>
      <c r="NQV89" s="491"/>
      <c r="NQW89" s="491"/>
      <c r="NQX89" s="491"/>
      <c r="NQY89" s="491"/>
      <c r="NQZ89" s="491"/>
      <c r="NRA89" s="491"/>
      <c r="NRB89" s="491"/>
      <c r="NRC89" s="491"/>
      <c r="NRD89" s="491"/>
      <c r="NRE89" s="491"/>
      <c r="NRF89" s="491"/>
      <c r="NRG89" s="491"/>
      <c r="NRH89" s="491"/>
      <c r="NRI89" s="491"/>
      <c r="NRJ89" s="491"/>
      <c r="NRK89" s="491"/>
      <c r="NRL89" s="491"/>
      <c r="NRM89" s="491"/>
      <c r="NRN89" s="491"/>
      <c r="NRO89" s="491"/>
      <c r="NRP89" s="491"/>
      <c r="NRQ89" s="491"/>
      <c r="NRR89" s="491"/>
      <c r="NRS89" s="491"/>
      <c r="NRT89" s="491"/>
      <c r="NRU89" s="491"/>
      <c r="NRV89" s="491"/>
      <c r="NRW89" s="491"/>
      <c r="NRX89" s="491"/>
      <c r="NRY89" s="491"/>
      <c r="NRZ89" s="491"/>
      <c r="NSA89" s="491"/>
      <c r="NSB89" s="491"/>
      <c r="NSC89" s="491"/>
      <c r="NSD89" s="491"/>
      <c r="NSE89" s="491"/>
      <c r="NSF89" s="491"/>
      <c r="NSG89" s="491"/>
      <c r="NSH89" s="491"/>
      <c r="NSI89" s="491"/>
      <c r="NSJ89" s="491"/>
      <c r="NSK89" s="491"/>
      <c r="NSL89" s="491"/>
      <c r="NSM89" s="491"/>
      <c r="NSN89" s="491"/>
      <c r="NSO89" s="491"/>
      <c r="NSP89" s="491"/>
      <c r="NSQ89" s="491"/>
      <c r="NSR89" s="491"/>
      <c r="NSS89" s="491"/>
      <c r="NST89" s="491"/>
      <c r="NSU89" s="491"/>
      <c r="NSV89" s="491"/>
      <c r="NSW89" s="491"/>
      <c r="NSX89" s="491"/>
      <c r="NSY89" s="491"/>
      <c r="NSZ89" s="491"/>
      <c r="NTA89" s="491"/>
      <c r="NTB89" s="491"/>
      <c r="NTC89" s="491"/>
      <c r="NTD89" s="491"/>
      <c r="NTE89" s="491"/>
      <c r="NTF89" s="491"/>
      <c r="NTG89" s="491"/>
      <c r="NTH89" s="491"/>
      <c r="NTI89" s="491"/>
      <c r="NTJ89" s="491"/>
      <c r="NTK89" s="491"/>
      <c r="NTL89" s="491"/>
      <c r="NTM89" s="491"/>
      <c r="NTN89" s="491"/>
      <c r="NTO89" s="491"/>
      <c r="NTP89" s="491"/>
      <c r="NTQ89" s="491"/>
      <c r="NTR89" s="491"/>
      <c r="NTS89" s="491"/>
      <c r="NTT89" s="491"/>
      <c r="NTU89" s="491"/>
      <c r="NTV89" s="491"/>
      <c r="NTW89" s="491"/>
      <c r="NTX89" s="491"/>
      <c r="NTY89" s="491"/>
      <c r="NTZ89" s="491"/>
      <c r="NUA89" s="491"/>
      <c r="NUB89" s="491"/>
      <c r="NUC89" s="491"/>
      <c r="NUD89" s="491"/>
      <c r="NUE89" s="491"/>
      <c r="NUF89" s="491"/>
      <c r="NUG89" s="491"/>
      <c r="NUH89" s="491"/>
      <c r="NUI89" s="491"/>
      <c r="NUJ89" s="491"/>
      <c r="NUK89" s="491"/>
      <c r="NUL89" s="491"/>
      <c r="NUM89" s="491"/>
      <c r="NUN89" s="491"/>
      <c r="NUO89" s="491"/>
      <c r="NUP89" s="491"/>
      <c r="NUQ89" s="491"/>
      <c r="NUR89" s="491"/>
      <c r="NUS89" s="491"/>
      <c r="NUT89" s="491"/>
      <c r="NUU89" s="491"/>
      <c r="NUV89" s="491"/>
      <c r="NUW89" s="491"/>
      <c r="NUX89" s="491"/>
      <c r="NUY89" s="491"/>
      <c r="NUZ89" s="491"/>
      <c r="NVA89" s="491"/>
      <c r="NVB89" s="491"/>
      <c r="NVC89" s="491"/>
      <c r="NVD89" s="491"/>
      <c r="NVE89" s="491"/>
      <c r="NVF89" s="491"/>
      <c r="NVG89" s="491"/>
      <c r="NVH89" s="491"/>
      <c r="NVI89" s="491"/>
      <c r="NVJ89" s="491"/>
      <c r="NVK89" s="491"/>
      <c r="NVL89" s="491"/>
      <c r="NVM89" s="491"/>
      <c r="NVN89" s="491"/>
      <c r="NVO89" s="491"/>
      <c r="NVP89" s="491"/>
      <c r="NVQ89" s="491"/>
      <c r="NVR89" s="491"/>
      <c r="NVS89" s="491"/>
      <c r="NVT89" s="491"/>
      <c r="NVU89" s="491"/>
      <c r="NVV89" s="491"/>
      <c r="NVW89" s="491"/>
      <c r="NVX89" s="491"/>
      <c r="NVY89" s="491"/>
      <c r="NVZ89" s="491"/>
      <c r="NWA89" s="491"/>
      <c r="NWB89" s="491"/>
      <c r="NWC89" s="491"/>
      <c r="NWD89" s="491"/>
      <c r="NWE89" s="491"/>
      <c r="NWF89" s="491"/>
      <c r="NWG89" s="491"/>
      <c r="NWH89" s="491"/>
      <c r="NWI89" s="491"/>
      <c r="NWJ89" s="491"/>
      <c r="NWK89" s="491"/>
      <c r="NWL89" s="491"/>
      <c r="NWM89" s="491"/>
      <c r="NWN89" s="491"/>
      <c r="NWO89" s="491"/>
      <c r="NWP89" s="491"/>
      <c r="NWQ89" s="491"/>
      <c r="NWR89" s="491"/>
      <c r="NWS89" s="491"/>
      <c r="NWT89" s="491"/>
      <c r="NWU89" s="491"/>
      <c r="NWV89" s="491"/>
      <c r="NWW89" s="491"/>
      <c r="NWX89" s="491"/>
      <c r="NWY89" s="491"/>
      <c r="NWZ89" s="491"/>
      <c r="NXA89" s="491"/>
      <c r="NXB89" s="491"/>
      <c r="NXC89" s="491"/>
      <c r="NXD89" s="491"/>
      <c r="NXE89" s="491"/>
      <c r="NXF89" s="491"/>
      <c r="NXG89" s="491"/>
      <c r="NXH89" s="491"/>
      <c r="NXI89" s="491"/>
      <c r="NXJ89" s="491"/>
      <c r="NXK89" s="491"/>
      <c r="NXL89" s="491"/>
      <c r="NXM89" s="491"/>
      <c r="NXN89" s="491"/>
      <c r="NXO89" s="491"/>
      <c r="NXP89" s="491"/>
      <c r="NXQ89" s="491"/>
      <c r="NXR89" s="491"/>
      <c r="NXS89" s="491"/>
      <c r="NXT89" s="491"/>
      <c r="NXU89" s="491"/>
      <c r="NXV89" s="491"/>
      <c r="NXW89" s="491"/>
      <c r="NXX89" s="491"/>
      <c r="NXY89" s="491"/>
      <c r="NXZ89" s="491"/>
      <c r="NYA89" s="491"/>
      <c r="NYB89" s="491"/>
      <c r="NYC89" s="491"/>
      <c r="NYD89" s="491"/>
      <c r="NYE89" s="491"/>
      <c r="NYF89" s="491"/>
      <c r="NYG89" s="491"/>
      <c r="NYH89" s="491"/>
      <c r="NYI89" s="491"/>
      <c r="NYJ89" s="491"/>
      <c r="NYK89" s="491"/>
      <c r="NYL89" s="491"/>
      <c r="NYM89" s="491"/>
      <c r="NYN89" s="491"/>
      <c r="NYO89" s="491"/>
      <c r="NYP89" s="491"/>
      <c r="NYQ89" s="491"/>
      <c r="NYR89" s="491"/>
      <c r="NYS89" s="491"/>
      <c r="NYT89" s="491"/>
      <c r="NYU89" s="491"/>
      <c r="NYV89" s="491"/>
      <c r="NYW89" s="491"/>
      <c r="NYX89" s="491"/>
      <c r="NYY89" s="491"/>
      <c r="NYZ89" s="491"/>
      <c r="NZA89" s="491"/>
      <c r="NZB89" s="491"/>
      <c r="NZC89" s="491"/>
      <c r="NZD89" s="491"/>
      <c r="NZE89" s="491"/>
      <c r="NZF89" s="491"/>
      <c r="NZG89" s="491"/>
      <c r="NZH89" s="491"/>
      <c r="NZI89" s="491"/>
      <c r="NZJ89" s="491"/>
      <c r="NZK89" s="491"/>
      <c r="NZL89" s="491"/>
      <c r="NZM89" s="491"/>
      <c r="NZN89" s="491"/>
      <c r="NZO89" s="491"/>
      <c r="NZP89" s="491"/>
      <c r="NZQ89" s="491"/>
      <c r="NZR89" s="491"/>
      <c r="NZS89" s="491"/>
      <c r="NZT89" s="491"/>
      <c r="NZU89" s="491"/>
      <c r="NZV89" s="491"/>
      <c r="NZW89" s="491"/>
      <c r="NZX89" s="491"/>
      <c r="NZY89" s="491"/>
      <c r="NZZ89" s="491"/>
      <c r="OAA89" s="491"/>
      <c r="OAB89" s="491"/>
      <c r="OAC89" s="491"/>
      <c r="OAD89" s="491"/>
      <c r="OAE89" s="491"/>
      <c r="OAF89" s="491"/>
      <c r="OAG89" s="491"/>
      <c r="OAH89" s="491"/>
      <c r="OAI89" s="491"/>
      <c r="OAJ89" s="491"/>
      <c r="OAK89" s="491"/>
      <c r="OAL89" s="491"/>
      <c r="OAM89" s="491"/>
      <c r="OAN89" s="491"/>
      <c r="OAO89" s="491"/>
      <c r="OAP89" s="491"/>
      <c r="OAQ89" s="491"/>
      <c r="OAR89" s="491"/>
      <c r="OAS89" s="491"/>
      <c r="OAT89" s="491"/>
      <c r="OAU89" s="491"/>
      <c r="OAV89" s="491"/>
      <c r="OAW89" s="491"/>
      <c r="OAX89" s="491"/>
      <c r="OAY89" s="491"/>
      <c r="OAZ89" s="491"/>
      <c r="OBA89" s="491"/>
      <c r="OBB89" s="491"/>
      <c r="OBC89" s="491"/>
      <c r="OBD89" s="491"/>
      <c r="OBE89" s="491"/>
      <c r="OBF89" s="491"/>
      <c r="OBG89" s="491"/>
      <c r="OBH89" s="491"/>
      <c r="OBI89" s="491"/>
      <c r="OBJ89" s="491"/>
      <c r="OBK89" s="491"/>
      <c r="OBL89" s="491"/>
      <c r="OBM89" s="491"/>
      <c r="OBN89" s="491"/>
      <c r="OBO89" s="491"/>
      <c r="OBP89" s="491"/>
      <c r="OBQ89" s="491"/>
      <c r="OBR89" s="491"/>
      <c r="OBS89" s="491"/>
      <c r="OBT89" s="491"/>
      <c r="OBU89" s="491"/>
      <c r="OBV89" s="491"/>
      <c r="OBW89" s="491"/>
      <c r="OBX89" s="491"/>
      <c r="OBY89" s="491"/>
      <c r="OBZ89" s="491"/>
      <c r="OCA89" s="491"/>
      <c r="OCB89" s="491"/>
      <c r="OCC89" s="491"/>
      <c r="OCD89" s="491"/>
      <c r="OCE89" s="491"/>
      <c r="OCF89" s="491"/>
      <c r="OCG89" s="491"/>
      <c r="OCH89" s="491"/>
      <c r="OCI89" s="491"/>
      <c r="OCJ89" s="491"/>
      <c r="OCK89" s="491"/>
      <c r="OCL89" s="491"/>
      <c r="OCM89" s="491"/>
      <c r="OCN89" s="491"/>
      <c r="OCO89" s="491"/>
      <c r="OCP89" s="491"/>
      <c r="OCQ89" s="491"/>
      <c r="OCR89" s="491"/>
      <c r="OCS89" s="491"/>
      <c r="OCT89" s="491"/>
      <c r="OCU89" s="491"/>
      <c r="OCV89" s="491"/>
      <c r="OCW89" s="491"/>
      <c r="OCX89" s="491"/>
      <c r="OCY89" s="491"/>
      <c r="OCZ89" s="491"/>
      <c r="ODA89" s="491"/>
      <c r="ODB89" s="491"/>
      <c r="ODC89" s="491"/>
      <c r="ODD89" s="491"/>
      <c r="ODE89" s="491"/>
      <c r="ODF89" s="491"/>
      <c r="ODG89" s="491"/>
      <c r="ODH89" s="491"/>
      <c r="ODI89" s="491"/>
      <c r="ODJ89" s="491"/>
      <c r="ODK89" s="491"/>
      <c r="ODL89" s="491"/>
      <c r="ODM89" s="491"/>
      <c r="ODN89" s="491"/>
      <c r="ODO89" s="491"/>
      <c r="ODP89" s="491"/>
      <c r="ODQ89" s="491"/>
      <c r="ODR89" s="491"/>
      <c r="ODS89" s="491"/>
      <c r="ODT89" s="491"/>
      <c r="ODU89" s="491"/>
      <c r="ODV89" s="491"/>
      <c r="ODW89" s="491"/>
      <c r="ODX89" s="491"/>
      <c r="ODY89" s="491"/>
      <c r="ODZ89" s="491"/>
      <c r="OEA89" s="491"/>
      <c r="OEB89" s="491"/>
      <c r="OEC89" s="491"/>
      <c r="OED89" s="491"/>
      <c r="OEE89" s="491"/>
      <c r="OEF89" s="491"/>
      <c r="OEG89" s="491"/>
      <c r="OEH89" s="491"/>
      <c r="OEI89" s="491"/>
      <c r="OEJ89" s="491"/>
      <c r="OEK89" s="491"/>
      <c r="OEL89" s="491"/>
      <c r="OEM89" s="491"/>
      <c r="OEN89" s="491"/>
      <c r="OEO89" s="491"/>
      <c r="OEP89" s="491"/>
      <c r="OEQ89" s="491"/>
      <c r="OER89" s="491"/>
      <c r="OES89" s="491"/>
      <c r="OET89" s="491"/>
      <c r="OEU89" s="491"/>
      <c r="OEV89" s="491"/>
      <c r="OEW89" s="491"/>
      <c r="OEX89" s="491"/>
      <c r="OEY89" s="491"/>
      <c r="OEZ89" s="491"/>
      <c r="OFA89" s="491"/>
      <c r="OFB89" s="491"/>
      <c r="OFC89" s="491"/>
      <c r="OFD89" s="491"/>
      <c r="OFE89" s="491"/>
      <c r="OFF89" s="491"/>
      <c r="OFG89" s="491"/>
      <c r="OFH89" s="491"/>
      <c r="OFI89" s="491"/>
      <c r="OFJ89" s="491"/>
      <c r="OFK89" s="491"/>
      <c r="OFL89" s="491"/>
      <c r="OFM89" s="491"/>
      <c r="OFN89" s="491"/>
      <c r="OFO89" s="491"/>
      <c r="OFP89" s="491"/>
      <c r="OFQ89" s="491"/>
      <c r="OFR89" s="491"/>
      <c r="OFS89" s="491"/>
      <c r="OFT89" s="491"/>
      <c r="OFU89" s="491"/>
      <c r="OFV89" s="491"/>
      <c r="OFW89" s="491"/>
      <c r="OFX89" s="491"/>
      <c r="OFY89" s="491"/>
      <c r="OFZ89" s="491"/>
      <c r="OGA89" s="491"/>
      <c r="OGB89" s="491"/>
      <c r="OGC89" s="491"/>
      <c r="OGD89" s="491"/>
      <c r="OGE89" s="491"/>
      <c r="OGF89" s="491"/>
      <c r="OGG89" s="491"/>
      <c r="OGH89" s="491"/>
      <c r="OGI89" s="491"/>
      <c r="OGJ89" s="491"/>
      <c r="OGK89" s="491"/>
      <c r="OGL89" s="491"/>
      <c r="OGM89" s="491"/>
      <c r="OGN89" s="491"/>
      <c r="OGO89" s="491"/>
      <c r="OGP89" s="491"/>
      <c r="OGQ89" s="491"/>
      <c r="OGR89" s="491"/>
      <c r="OGS89" s="491"/>
      <c r="OGT89" s="491"/>
      <c r="OGU89" s="491"/>
      <c r="OGV89" s="491"/>
      <c r="OGW89" s="491"/>
      <c r="OGX89" s="491"/>
      <c r="OGY89" s="491"/>
      <c r="OGZ89" s="491"/>
      <c r="OHA89" s="491"/>
      <c r="OHB89" s="491"/>
      <c r="OHC89" s="491"/>
      <c r="OHD89" s="491"/>
      <c r="OHE89" s="491"/>
      <c r="OHF89" s="491"/>
      <c r="OHG89" s="491"/>
      <c r="OHH89" s="491"/>
      <c r="OHI89" s="491"/>
      <c r="OHJ89" s="491"/>
      <c r="OHK89" s="491"/>
      <c r="OHL89" s="491"/>
      <c r="OHM89" s="491"/>
      <c r="OHN89" s="491"/>
      <c r="OHO89" s="491"/>
      <c r="OHP89" s="491"/>
      <c r="OHQ89" s="491"/>
      <c r="OHR89" s="491"/>
      <c r="OHS89" s="491"/>
      <c r="OHT89" s="491"/>
      <c r="OHU89" s="491"/>
      <c r="OHV89" s="491"/>
      <c r="OHW89" s="491"/>
      <c r="OHX89" s="491"/>
      <c r="OHY89" s="491"/>
      <c r="OHZ89" s="491"/>
      <c r="OIA89" s="491"/>
      <c r="OIB89" s="491"/>
      <c r="OIC89" s="491"/>
      <c r="OID89" s="491"/>
      <c r="OIE89" s="491"/>
      <c r="OIF89" s="491"/>
      <c r="OIG89" s="491"/>
      <c r="OIH89" s="491"/>
      <c r="OII89" s="491"/>
      <c r="OIJ89" s="491"/>
      <c r="OIK89" s="491"/>
      <c r="OIL89" s="491"/>
      <c r="OIM89" s="491"/>
      <c r="OIN89" s="491"/>
      <c r="OIO89" s="491"/>
      <c r="OIP89" s="491"/>
      <c r="OIQ89" s="491"/>
      <c r="OIR89" s="491"/>
      <c r="OIS89" s="491"/>
      <c r="OIT89" s="491"/>
      <c r="OIU89" s="491"/>
      <c r="OIV89" s="491"/>
      <c r="OIW89" s="491"/>
      <c r="OIX89" s="491"/>
      <c r="OIY89" s="491"/>
      <c r="OIZ89" s="491"/>
      <c r="OJA89" s="491"/>
      <c r="OJB89" s="491"/>
      <c r="OJC89" s="491"/>
      <c r="OJD89" s="491"/>
      <c r="OJE89" s="491"/>
      <c r="OJF89" s="491"/>
      <c r="OJG89" s="491"/>
      <c r="OJH89" s="491"/>
      <c r="OJI89" s="491"/>
      <c r="OJJ89" s="491"/>
      <c r="OJK89" s="491"/>
      <c r="OJL89" s="491"/>
      <c r="OJM89" s="491"/>
      <c r="OJN89" s="491"/>
      <c r="OJO89" s="491"/>
      <c r="OJP89" s="491"/>
      <c r="OJQ89" s="491"/>
      <c r="OJR89" s="491"/>
      <c r="OJS89" s="491"/>
      <c r="OJT89" s="491"/>
      <c r="OJU89" s="491"/>
      <c r="OJV89" s="491"/>
      <c r="OJW89" s="491"/>
      <c r="OJX89" s="491"/>
      <c r="OJY89" s="491"/>
      <c r="OJZ89" s="491"/>
      <c r="OKA89" s="491"/>
      <c r="OKB89" s="491"/>
      <c r="OKC89" s="491"/>
      <c r="OKD89" s="491"/>
      <c r="OKE89" s="491"/>
      <c r="OKF89" s="491"/>
      <c r="OKG89" s="491"/>
      <c r="OKH89" s="491"/>
      <c r="OKI89" s="491"/>
      <c r="OKJ89" s="491"/>
      <c r="OKK89" s="491"/>
      <c r="OKL89" s="491"/>
      <c r="OKM89" s="491"/>
      <c r="OKN89" s="491"/>
      <c r="OKO89" s="491"/>
      <c r="OKP89" s="491"/>
      <c r="OKQ89" s="491"/>
      <c r="OKR89" s="491"/>
      <c r="OKS89" s="491"/>
      <c r="OKT89" s="491"/>
      <c r="OKU89" s="491"/>
      <c r="OKV89" s="491"/>
      <c r="OKW89" s="491"/>
      <c r="OKX89" s="491"/>
      <c r="OKY89" s="491"/>
      <c r="OKZ89" s="491"/>
      <c r="OLA89" s="491"/>
      <c r="OLB89" s="491"/>
      <c r="OLC89" s="491"/>
      <c r="OLD89" s="491"/>
      <c r="OLE89" s="491"/>
      <c r="OLF89" s="491"/>
      <c r="OLG89" s="491"/>
      <c r="OLH89" s="491"/>
      <c r="OLI89" s="491"/>
      <c r="OLJ89" s="491"/>
      <c r="OLK89" s="491"/>
      <c r="OLL89" s="491"/>
      <c r="OLM89" s="491"/>
      <c r="OLN89" s="491"/>
      <c r="OLO89" s="491"/>
      <c r="OLP89" s="491"/>
      <c r="OLQ89" s="491"/>
      <c r="OLR89" s="491"/>
      <c r="OLS89" s="491"/>
      <c r="OLT89" s="491"/>
      <c r="OLU89" s="491"/>
      <c r="OLV89" s="491"/>
      <c r="OLW89" s="491"/>
      <c r="OLX89" s="491"/>
      <c r="OLY89" s="491"/>
      <c r="OLZ89" s="491"/>
      <c r="OMA89" s="491"/>
      <c r="OMB89" s="491"/>
      <c r="OMC89" s="491"/>
      <c r="OMD89" s="491"/>
      <c r="OME89" s="491"/>
      <c r="OMF89" s="491"/>
      <c r="OMG89" s="491"/>
      <c r="OMH89" s="491"/>
      <c r="OMI89" s="491"/>
      <c r="OMJ89" s="491"/>
      <c r="OMK89" s="491"/>
      <c r="OML89" s="491"/>
      <c r="OMM89" s="491"/>
      <c r="OMN89" s="491"/>
      <c r="OMO89" s="491"/>
      <c r="OMP89" s="491"/>
      <c r="OMQ89" s="491"/>
      <c r="OMR89" s="491"/>
      <c r="OMS89" s="491"/>
      <c r="OMT89" s="491"/>
      <c r="OMU89" s="491"/>
      <c r="OMV89" s="491"/>
      <c r="OMW89" s="491"/>
      <c r="OMX89" s="491"/>
      <c r="OMY89" s="491"/>
      <c r="OMZ89" s="491"/>
      <c r="ONA89" s="491"/>
      <c r="ONB89" s="491"/>
      <c r="ONC89" s="491"/>
      <c r="OND89" s="491"/>
      <c r="ONE89" s="491"/>
      <c r="ONF89" s="491"/>
      <c r="ONG89" s="491"/>
      <c r="ONH89" s="491"/>
      <c r="ONI89" s="491"/>
      <c r="ONJ89" s="491"/>
      <c r="ONK89" s="491"/>
      <c r="ONL89" s="491"/>
      <c r="ONM89" s="491"/>
      <c r="ONN89" s="491"/>
      <c r="ONO89" s="491"/>
      <c r="ONP89" s="491"/>
      <c r="ONQ89" s="491"/>
      <c r="ONR89" s="491"/>
      <c r="ONS89" s="491"/>
      <c r="ONT89" s="491"/>
      <c r="ONU89" s="491"/>
      <c r="ONV89" s="491"/>
      <c r="ONW89" s="491"/>
      <c r="ONX89" s="491"/>
      <c r="ONY89" s="491"/>
      <c r="ONZ89" s="491"/>
      <c r="OOA89" s="491"/>
      <c r="OOB89" s="491"/>
      <c r="OOC89" s="491"/>
      <c r="OOD89" s="491"/>
      <c r="OOE89" s="491"/>
      <c r="OOF89" s="491"/>
      <c r="OOG89" s="491"/>
      <c r="OOH89" s="491"/>
      <c r="OOI89" s="491"/>
      <c r="OOJ89" s="491"/>
      <c r="OOK89" s="491"/>
      <c r="OOL89" s="491"/>
      <c r="OOM89" s="491"/>
      <c r="OON89" s="491"/>
      <c r="OOO89" s="491"/>
      <c r="OOP89" s="491"/>
      <c r="OOQ89" s="491"/>
      <c r="OOR89" s="491"/>
      <c r="OOS89" s="491"/>
      <c r="OOT89" s="491"/>
      <c r="OOU89" s="491"/>
      <c r="OOV89" s="491"/>
      <c r="OOW89" s="491"/>
      <c r="OOX89" s="491"/>
      <c r="OOY89" s="491"/>
      <c r="OOZ89" s="491"/>
      <c r="OPA89" s="491"/>
      <c r="OPB89" s="491"/>
      <c r="OPC89" s="491"/>
      <c r="OPD89" s="491"/>
      <c r="OPE89" s="491"/>
      <c r="OPF89" s="491"/>
      <c r="OPG89" s="491"/>
      <c r="OPH89" s="491"/>
      <c r="OPI89" s="491"/>
      <c r="OPJ89" s="491"/>
      <c r="OPK89" s="491"/>
      <c r="OPL89" s="491"/>
      <c r="OPM89" s="491"/>
      <c r="OPN89" s="491"/>
      <c r="OPO89" s="491"/>
      <c r="OPP89" s="491"/>
      <c r="OPQ89" s="491"/>
      <c r="OPR89" s="491"/>
      <c r="OPS89" s="491"/>
      <c r="OPT89" s="491"/>
      <c r="OPU89" s="491"/>
      <c r="OPV89" s="491"/>
      <c r="OPW89" s="491"/>
      <c r="OPX89" s="491"/>
      <c r="OPY89" s="491"/>
      <c r="OPZ89" s="491"/>
      <c r="OQA89" s="491"/>
      <c r="OQB89" s="491"/>
      <c r="OQC89" s="491"/>
      <c r="OQD89" s="491"/>
      <c r="OQE89" s="491"/>
      <c r="OQF89" s="491"/>
      <c r="OQG89" s="491"/>
      <c r="OQH89" s="491"/>
      <c r="OQI89" s="491"/>
      <c r="OQJ89" s="491"/>
      <c r="OQK89" s="491"/>
      <c r="OQL89" s="491"/>
      <c r="OQM89" s="491"/>
      <c r="OQN89" s="491"/>
      <c r="OQO89" s="491"/>
      <c r="OQP89" s="491"/>
      <c r="OQQ89" s="491"/>
      <c r="OQR89" s="491"/>
      <c r="OQS89" s="491"/>
      <c r="OQT89" s="491"/>
      <c r="OQU89" s="491"/>
      <c r="OQV89" s="491"/>
      <c r="OQW89" s="491"/>
      <c r="OQX89" s="491"/>
      <c r="OQY89" s="491"/>
      <c r="OQZ89" s="491"/>
      <c r="ORA89" s="491"/>
      <c r="ORB89" s="491"/>
      <c r="ORC89" s="491"/>
      <c r="ORD89" s="491"/>
      <c r="ORE89" s="491"/>
      <c r="ORF89" s="491"/>
      <c r="ORG89" s="491"/>
      <c r="ORH89" s="491"/>
      <c r="ORI89" s="491"/>
      <c r="ORJ89" s="491"/>
      <c r="ORK89" s="491"/>
      <c r="ORL89" s="491"/>
      <c r="ORM89" s="491"/>
      <c r="ORN89" s="491"/>
      <c r="ORO89" s="491"/>
      <c r="ORP89" s="491"/>
      <c r="ORQ89" s="491"/>
      <c r="ORR89" s="491"/>
      <c r="ORS89" s="491"/>
      <c r="ORT89" s="491"/>
      <c r="ORU89" s="491"/>
      <c r="ORV89" s="491"/>
      <c r="ORW89" s="491"/>
      <c r="ORX89" s="491"/>
      <c r="ORY89" s="491"/>
      <c r="ORZ89" s="491"/>
      <c r="OSA89" s="491"/>
      <c r="OSB89" s="491"/>
      <c r="OSC89" s="491"/>
      <c r="OSD89" s="491"/>
      <c r="OSE89" s="491"/>
      <c r="OSF89" s="491"/>
      <c r="OSG89" s="491"/>
      <c r="OSH89" s="491"/>
      <c r="OSI89" s="491"/>
      <c r="OSJ89" s="491"/>
      <c r="OSK89" s="491"/>
      <c r="OSL89" s="491"/>
      <c r="OSM89" s="491"/>
      <c r="OSN89" s="491"/>
      <c r="OSO89" s="491"/>
      <c r="OSP89" s="491"/>
      <c r="OSQ89" s="491"/>
      <c r="OSR89" s="491"/>
      <c r="OSS89" s="491"/>
      <c r="OST89" s="491"/>
      <c r="OSU89" s="491"/>
      <c r="OSV89" s="491"/>
      <c r="OSW89" s="491"/>
      <c r="OSX89" s="491"/>
      <c r="OSY89" s="491"/>
      <c r="OSZ89" s="491"/>
      <c r="OTA89" s="491"/>
      <c r="OTB89" s="491"/>
      <c r="OTC89" s="491"/>
      <c r="OTD89" s="491"/>
      <c r="OTE89" s="491"/>
      <c r="OTF89" s="491"/>
      <c r="OTG89" s="491"/>
      <c r="OTH89" s="491"/>
      <c r="OTI89" s="491"/>
      <c r="OTJ89" s="491"/>
      <c r="OTK89" s="491"/>
      <c r="OTL89" s="491"/>
      <c r="OTM89" s="491"/>
      <c r="OTN89" s="491"/>
      <c r="OTO89" s="491"/>
      <c r="OTP89" s="491"/>
      <c r="OTQ89" s="491"/>
      <c r="OTR89" s="491"/>
      <c r="OTS89" s="491"/>
      <c r="OTT89" s="491"/>
      <c r="OTU89" s="491"/>
      <c r="OTV89" s="491"/>
      <c r="OTW89" s="491"/>
      <c r="OTX89" s="491"/>
      <c r="OTY89" s="491"/>
      <c r="OTZ89" s="491"/>
      <c r="OUA89" s="491"/>
      <c r="OUB89" s="491"/>
      <c r="OUC89" s="491"/>
      <c r="OUD89" s="491"/>
      <c r="OUE89" s="491"/>
      <c r="OUF89" s="491"/>
      <c r="OUG89" s="491"/>
      <c r="OUH89" s="491"/>
      <c r="OUI89" s="491"/>
      <c r="OUJ89" s="491"/>
      <c r="OUK89" s="491"/>
      <c r="OUL89" s="491"/>
      <c r="OUM89" s="491"/>
      <c r="OUN89" s="491"/>
      <c r="OUO89" s="491"/>
      <c r="OUP89" s="491"/>
      <c r="OUQ89" s="491"/>
      <c r="OUR89" s="491"/>
      <c r="OUS89" s="491"/>
      <c r="OUT89" s="491"/>
      <c r="OUU89" s="491"/>
      <c r="OUV89" s="491"/>
      <c r="OUW89" s="491"/>
      <c r="OUX89" s="491"/>
      <c r="OUY89" s="491"/>
      <c r="OUZ89" s="491"/>
      <c r="OVA89" s="491"/>
      <c r="OVB89" s="491"/>
      <c r="OVC89" s="491"/>
      <c r="OVD89" s="491"/>
      <c r="OVE89" s="491"/>
      <c r="OVF89" s="491"/>
      <c r="OVG89" s="491"/>
      <c r="OVH89" s="491"/>
      <c r="OVI89" s="491"/>
      <c r="OVJ89" s="491"/>
      <c r="OVK89" s="491"/>
      <c r="OVL89" s="491"/>
      <c r="OVM89" s="491"/>
      <c r="OVN89" s="491"/>
      <c r="OVO89" s="491"/>
      <c r="OVP89" s="491"/>
      <c r="OVQ89" s="491"/>
      <c r="OVR89" s="491"/>
      <c r="OVS89" s="491"/>
      <c r="OVT89" s="491"/>
      <c r="OVU89" s="491"/>
      <c r="OVV89" s="491"/>
      <c r="OVW89" s="491"/>
      <c r="OVX89" s="491"/>
      <c r="OVY89" s="491"/>
      <c r="OVZ89" s="491"/>
      <c r="OWA89" s="491"/>
      <c r="OWB89" s="491"/>
      <c r="OWC89" s="491"/>
      <c r="OWD89" s="491"/>
      <c r="OWE89" s="491"/>
      <c r="OWF89" s="491"/>
      <c r="OWG89" s="491"/>
      <c r="OWH89" s="491"/>
      <c r="OWI89" s="491"/>
      <c r="OWJ89" s="491"/>
      <c r="OWK89" s="491"/>
      <c r="OWL89" s="491"/>
      <c r="OWM89" s="491"/>
      <c r="OWN89" s="491"/>
      <c r="OWO89" s="491"/>
      <c r="OWP89" s="491"/>
      <c r="OWQ89" s="491"/>
      <c r="OWR89" s="491"/>
      <c r="OWS89" s="491"/>
      <c r="OWT89" s="491"/>
      <c r="OWU89" s="491"/>
      <c r="OWV89" s="491"/>
      <c r="OWW89" s="491"/>
      <c r="OWX89" s="491"/>
      <c r="OWY89" s="491"/>
      <c r="OWZ89" s="491"/>
      <c r="OXA89" s="491"/>
      <c r="OXB89" s="491"/>
      <c r="OXC89" s="491"/>
      <c r="OXD89" s="491"/>
      <c r="OXE89" s="491"/>
      <c r="OXF89" s="491"/>
      <c r="OXG89" s="491"/>
      <c r="OXH89" s="491"/>
      <c r="OXI89" s="491"/>
      <c r="OXJ89" s="491"/>
      <c r="OXK89" s="491"/>
      <c r="OXL89" s="491"/>
      <c r="OXM89" s="491"/>
      <c r="OXN89" s="491"/>
      <c r="OXO89" s="491"/>
      <c r="OXP89" s="491"/>
      <c r="OXQ89" s="491"/>
      <c r="OXR89" s="491"/>
      <c r="OXS89" s="491"/>
      <c r="OXT89" s="491"/>
      <c r="OXU89" s="491"/>
      <c r="OXV89" s="491"/>
      <c r="OXW89" s="491"/>
      <c r="OXX89" s="491"/>
      <c r="OXY89" s="491"/>
      <c r="OXZ89" s="491"/>
      <c r="OYA89" s="491"/>
      <c r="OYB89" s="491"/>
      <c r="OYC89" s="491"/>
      <c r="OYD89" s="491"/>
      <c r="OYE89" s="491"/>
      <c r="OYF89" s="491"/>
      <c r="OYG89" s="491"/>
      <c r="OYH89" s="491"/>
      <c r="OYI89" s="491"/>
      <c r="OYJ89" s="491"/>
      <c r="OYK89" s="491"/>
      <c r="OYL89" s="491"/>
      <c r="OYM89" s="491"/>
      <c r="OYN89" s="491"/>
      <c r="OYO89" s="491"/>
      <c r="OYP89" s="491"/>
      <c r="OYQ89" s="491"/>
      <c r="OYR89" s="491"/>
      <c r="OYS89" s="491"/>
      <c r="OYT89" s="491"/>
      <c r="OYU89" s="491"/>
      <c r="OYV89" s="491"/>
      <c r="OYW89" s="491"/>
      <c r="OYX89" s="491"/>
      <c r="OYY89" s="491"/>
      <c r="OYZ89" s="491"/>
      <c r="OZA89" s="491"/>
      <c r="OZB89" s="491"/>
      <c r="OZC89" s="491"/>
      <c r="OZD89" s="491"/>
      <c r="OZE89" s="491"/>
      <c r="OZF89" s="491"/>
      <c r="OZG89" s="491"/>
      <c r="OZH89" s="491"/>
      <c r="OZI89" s="491"/>
      <c r="OZJ89" s="491"/>
      <c r="OZK89" s="491"/>
      <c r="OZL89" s="491"/>
      <c r="OZM89" s="491"/>
      <c r="OZN89" s="491"/>
      <c r="OZO89" s="491"/>
      <c r="OZP89" s="491"/>
      <c r="OZQ89" s="491"/>
      <c r="OZR89" s="491"/>
      <c r="OZS89" s="491"/>
      <c r="OZT89" s="491"/>
      <c r="OZU89" s="491"/>
      <c r="OZV89" s="491"/>
      <c r="OZW89" s="491"/>
      <c r="OZX89" s="491"/>
      <c r="OZY89" s="491"/>
      <c r="OZZ89" s="491"/>
      <c r="PAA89" s="491"/>
      <c r="PAB89" s="491"/>
      <c r="PAC89" s="491"/>
      <c r="PAD89" s="491"/>
      <c r="PAE89" s="491"/>
      <c r="PAF89" s="491"/>
      <c r="PAG89" s="491"/>
      <c r="PAH89" s="491"/>
      <c r="PAI89" s="491"/>
      <c r="PAJ89" s="491"/>
      <c r="PAK89" s="491"/>
      <c r="PAL89" s="491"/>
      <c r="PAM89" s="491"/>
      <c r="PAN89" s="491"/>
      <c r="PAO89" s="491"/>
      <c r="PAP89" s="491"/>
      <c r="PAQ89" s="491"/>
      <c r="PAR89" s="491"/>
      <c r="PAS89" s="491"/>
      <c r="PAT89" s="491"/>
      <c r="PAU89" s="491"/>
      <c r="PAV89" s="491"/>
      <c r="PAW89" s="491"/>
      <c r="PAX89" s="491"/>
      <c r="PAY89" s="491"/>
      <c r="PAZ89" s="491"/>
      <c r="PBA89" s="491"/>
      <c r="PBB89" s="491"/>
      <c r="PBC89" s="491"/>
      <c r="PBD89" s="491"/>
      <c r="PBE89" s="491"/>
      <c r="PBF89" s="491"/>
      <c r="PBG89" s="491"/>
      <c r="PBH89" s="491"/>
      <c r="PBI89" s="491"/>
      <c r="PBJ89" s="491"/>
      <c r="PBK89" s="491"/>
      <c r="PBL89" s="491"/>
      <c r="PBM89" s="491"/>
      <c r="PBN89" s="491"/>
      <c r="PBO89" s="491"/>
      <c r="PBP89" s="491"/>
      <c r="PBQ89" s="491"/>
      <c r="PBR89" s="491"/>
      <c r="PBS89" s="491"/>
      <c r="PBT89" s="491"/>
      <c r="PBU89" s="491"/>
      <c r="PBV89" s="491"/>
      <c r="PBW89" s="491"/>
      <c r="PBX89" s="491"/>
      <c r="PBY89" s="491"/>
      <c r="PBZ89" s="491"/>
      <c r="PCA89" s="491"/>
      <c r="PCB89" s="491"/>
      <c r="PCC89" s="491"/>
      <c r="PCD89" s="491"/>
      <c r="PCE89" s="491"/>
      <c r="PCF89" s="491"/>
      <c r="PCG89" s="491"/>
      <c r="PCH89" s="491"/>
      <c r="PCI89" s="491"/>
      <c r="PCJ89" s="491"/>
      <c r="PCK89" s="491"/>
      <c r="PCL89" s="491"/>
      <c r="PCM89" s="491"/>
      <c r="PCN89" s="491"/>
      <c r="PCO89" s="491"/>
      <c r="PCP89" s="491"/>
      <c r="PCQ89" s="491"/>
      <c r="PCR89" s="491"/>
      <c r="PCS89" s="491"/>
      <c r="PCT89" s="491"/>
      <c r="PCU89" s="491"/>
      <c r="PCV89" s="491"/>
      <c r="PCW89" s="491"/>
      <c r="PCX89" s="491"/>
      <c r="PCY89" s="491"/>
      <c r="PCZ89" s="491"/>
      <c r="PDA89" s="491"/>
      <c r="PDB89" s="491"/>
      <c r="PDC89" s="491"/>
      <c r="PDD89" s="491"/>
      <c r="PDE89" s="491"/>
      <c r="PDF89" s="491"/>
      <c r="PDG89" s="491"/>
      <c r="PDH89" s="491"/>
      <c r="PDI89" s="491"/>
      <c r="PDJ89" s="491"/>
      <c r="PDK89" s="491"/>
      <c r="PDL89" s="491"/>
      <c r="PDM89" s="491"/>
      <c r="PDN89" s="491"/>
      <c r="PDO89" s="491"/>
      <c r="PDP89" s="491"/>
      <c r="PDQ89" s="491"/>
      <c r="PDR89" s="491"/>
      <c r="PDS89" s="491"/>
      <c r="PDT89" s="491"/>
      <c r="PDU89" s="491"/>
      <c r="PDV89" s="491"/>
      <c r="PDW89" s="491"/>
      <c r="PDX89" s="491"/>
      <c r="PDY89" s="491"/>
      <c r="PDZ89" s="491"/>
      <c r="PEA89" s="491"/>
      <c r="PEB89" s="491"/>
      <c r="PEC89" s="491"/>
      <c r="PED89" s="491"/>
      <c r="PEE89" s="491"/>
      <c r="PEF89" s="491"/>
      <c r="PEG89" s="491"/>
      <c r="PEH89" s="491"/>
      <c r="PEI89" s="491"/>
      <c r="PEJ89" s="491"/>
      <c r="PEK89" s="491"/>
      <c r="PEL89" s="491"/>
      <c r="PEM89" s="491"/>
      <c r="PEN89" s="491"/>
      <c r="PEO89" s="491"/>
      <c r="PEP89" s="491"/>
      <c r="PEQ89" s="491"/>
      <c r="PER89" s="491"/>
      <c r="PES89" s="491"/>
      <c r="PET89" s="491"/>
      <c r="PEU89" s="491"/>
      <c r="PEV89" s="491"/>
      <c r="PEW89" s="491"/>
      <c r="PEX89" s="491"/>
      <c r="PEY89" s="491"/>
      <c r="PEZ89" s="491"/>
      <c r="PFA89" s="491"/>
      <c r="PFB89" s="491"/>
      <c r="PFC89" s="491"/>
      <c r="PFD89" s="491"/>
      <c r="PFE89" s="491"/>
      <c r="PFF89" s="491"/>
      <c r="PFG89" s="491"/>
      <c r="PFH89" s="491"/>
      <c r="PFI89" s="491"/>
      <c r="PFJ89" s="491"/>
      <c r="PFK89" s="491"/>
      <c r="PFL89" s="491"/>
      <c r="PFM89" s="491"/>
      <c r="PFN89" s="491"/>
      <c r="PFO89" s="491"/>
      <c r="PFP89" s="491"/>
      <c r="PFQ89" s="491"/>
      <c r="PFR89" s="491"/>
      <c r="PFS89" s="491"/>
      <c r="PFT89" s="491"/>
      <c r="PFU89" s="491"/>
      <c r="PFV89" s="491"/>
      <c r="PFW89" s="491"/>
      <c r="PFX89" s="491"/>
      <c r="PFY89" s="491"/>
      <c r="PFZ89" s="491"/>
      <c r="PGA89" s="491"/>
      <c r="PGB89" s="491"/>
      <c r="PGC89" s="491"/>
      <c r="PGD89" s="491"/>
      <c r="PGE89" s="491"/>
      <c r="PGF89" s="491"/>
      <c r="PGG89" s="491"/>
      <c r="PGH89" s="491"/>
      <c r="PGI89" s="491"/>
      <c r="PGJ89" s="491"/>
      <c r="PGK89" s="491"/>
      <c r="PGL89" s="491"/>
      <c r="PGM89" s="491"/>
      <c r="PGN89" s="491"/>
      <c r="PGO89" s="491"/>
      <c r="PGP89" s="491"/>
      <c r="PGQ89" s="491"/>
      <c r="PGR89" s="491"/>
      <c r="PGS89" s="491"/>
      <c r="PGT89" s="491"/>
      <c r="PGU89" s="491"/>
      <c r="PGV89" s="491"/>
      <c r="PGW89" s="491"/>
      <c r="PGX89" s="491"/>
      <c r="PGY89" s="491"/>
      <c r="PGZ89" s="491"/>
      <c r="PHA89" s="491"/>
      <c r="PHB89" s="491"/>
      <c r="PHC89" s="491"/>
      <c r="PHD89" s="491"/>
      <c r="PHE89" s="491"/>
      <c r="PHF89" s="491"/>
      <c r="PHG89" s="491"/>
      <c r="PHH89" s="491"/>
      <c r="PHI89" s="491"/>
      <c r="PHJ89" s="491"/>
      <c r="PHK89" s="491"/>
      <c r="PHL89" s="491"/>
      <c r="PHM89" s="491"/>
      <c r="PHN89" s="491"/>
      <c r="PHO89" s="491"/>
      <c r="PHP89" s="491"/>
      <c r="PHQ89" s="491"/>
      <c r="PHR89" s="491"/>
      <c r="PHS89" s="491"/>
      <c r="PHT89" s="491"/>
      <c r="PHU89" s="491"/>
      <c r="PHV89" s="491"/>
      <c r="PHW89" s="491"/>
      <c r="PHX89" s="491"/>
      <c r="PHY89" s="491"/>
      <c r="PHZ89" s="491"/>
      <c r="PIA89" s="491"/>
      <c r="PIB89" s="491"/>
      <c r="PIC89" s="491"/>
      <c r="PID89" s="491"/>
      <c r="PIE89" s="491"/>
      <c r="PIF89" s="491"/>
      <c r="PIG89" s="491"/>
      <c r="PIH89" s="491"/>
      <c r="PII89" s="491"/>
      <c r="PIJ89" s="491"/>
      <c r="PIK89" s="491"/>
      <c r="PIL89" s="491"/>
      <c r="PIM89" s="491"/>
      <c r="PIN89" s="491"/>
      <c r="PIO89" s="491"/>
      <c r="PIP89" s="491"/>
      <c r="PIQ89" s="491"/>
      <c r="PIR89" s="491"/>
      <c r="PIS89" s="491"/>
      <c r="PIT89" s="491"/>
      <c r="PIU89" s="491"/>
      <c r="PIV89" s="491"/>
      <c r="PIW89" s="491"/>
      <c r="PIX89" s="491"/>
      <c r="PIY89" s="491"/>
      <c r="PIZ89" s="491"/>
      <c r="PJA89" s="491"/>
      <c r="PJB89" s="491"/>
      <c r="PJC89" s="491"/>
      <c r="PJD89" s="491"/>
      <c r="PJE89" s="491"/>
      <c r="PJF89" s="491"/>
      <c r="PJG89" s="491"/>
      <c r="PJH89" s="491"/>
      <c r="PJI89" s="491"/>
      <c r="PJJ89" s="491"/>
      <c r="PJK89" s="491"/>
      <c r="PJL89" s="491"/>
      <c r="PJM89" s="491"/>
      <c r="PJN89" s="491"/>
      <c r="PJO89" s="491"/>
      <c r="PJP89" s="491"/>
      <c r="PJQ89" s="491"/>
      <c r="PJR89" s="491"/>
      <c r="PJS89" s="491"/>
      <c r="PJT89" s="491"/>
      <c r="PJU89" s="491"/>
      <c r="PJV89" s="491"/>
      <c r="PJW89" s="491"/>
      <c r="PJX89" s="491"/>
      <c r="PJY89" s="491"/>
      <c r="PJZ89" s="491"/>
      <c r="PKA89" s="491"/>
      <c r="PKB89" s="491"/>
      <c r="PKC89" s="491"/>
      <c r="PKD89" s="491"/>
      <c r="PKE89" s="491"/>
      <c r="PKF89" s="491"/>
      <c r="PKG89" s="491"/>
      <c r="PKH89" s="491"/>
      <c r="PKI89" s="491"/>
      <c r="PKJ89" s="491"/>
      <c r="PKK89" s="491"/>
      <c r="PKL89" s="491"/>
      <c r="PKM89" s="491"/>
      <c r="PKN89" s="491"/>
      <c r="PKO89" s="491"/>
      <c r="PKP89" s="491"/>
      <c r="PKQ89" s="491"/>
      <c r="PKR89" s="491"/>
      <c r="PKS89" s="491"/>
      <c r="PKT89" s="491"/>
      <c r="PKU89" s="491"/>
      <c r="PKV89" s="491"/>
      <c r="PKW89" s="491"/>
      <c r="PKX89" s="491"/>
      <c r="PKY89" s="491"/>
      <c r="PKZ89" s="491"/>
      <c r="PLA89" s="491"/>
      <c r="PLB89" s="491"/>
      <c r="PLC89" s="491"/>
      <c r="PLD89" s="491"/>
      <c r="PLE89" s="491"/>
      <c r="PLF89" s="491"/>
      <c r="PLG89" s="491"/>
      <c r="PLH89" s="491"/>
      <c r="PLI89" s="491"/>
      <c r="PLJ89" s="491"/>
      <c r="PLK89" s="491"/>
      <c r="PLL89" s="491"/>
      <c r="PLM89" s="491"/>
      <c r="PLN89" s="491"/>
      <c r="PLO89" s="491"/>
      <c r="PLP89" s="491"/>
      <c r="PLQ89" s="491"/>
      <c r="PLR89" s="491"/>
      <c r="PLS89" s="491"/>
      <c r="PLT89" s="491"/>
      <c r="PLU89" s="491"/>
      <c r="PLV89" s="491"/>
      <c r="PLW89" s="491"/>
      <c r="PLX89" s="491"/>
      <c r="PLY89" s="491"/>
      <c r="PLZ89" s="491"/>
      <c r="PMA89" s="491"/>
      <c r="PMB89" s="491"/>
      <c r="PMC89" s="491"/>
      <c r="PMD89" s="491"/>
      <c r="PME89" s="491"/>
      <c r="PMF89" s="491"/>
      <c r="PMG89" s="491"/>
      <c r="PMH89" s="491"/>
      <c r="PMI89" s="491"/>
      <c r="PMJ89" s="491"/>
      <c r="PMK89" s="491"/>
      <c r="PML89" s="491"/>
      <c r="PMM89" s="491"/>
      <c r="PMN89" s="491"/>
      <c r="PMO89" s="491"/>
      <c r="PMP89" s="491"/>
      <c r="PMQ89" s="491"/>
      <c r="PMR89" s="491"/>
      <c r="PMS89" s="491"/>
      <c r="PMT89" s="491"/>
      <c r="PMU89" s="491"/>
      <c r="PMV89" s="491"/>
      <c r="PMW89" s="491"/>
      <c r="PMX89" s="491"/>
      <c r="PMY89" s="491"/>
      <c r="PMZ89" s="491"/>
      <c r="PNA89" s="491"/>
      <c r="PNB89" s="491"/>
      <c r="PNC89" s="491"/>
      <c r="PND89" s="491"/>
      <c r="PNE89" s="491"/>
      <c r="PNF89" s="491"/>
      <c r="PNG89" s="491"/>
      <c r="PNH89" s="491"/>
      <c r="PNI89" s="491"/>
      <c r="PNJ89" s="491"/>
      <c r="PNK89" s="491"/>
      <c r="PNL89" s="491"/>
      <c r="PNM89" s="491"/>
      <c r="PNN89" s="491"/>
      <c r="PNO89" s="491"/>
      <c r="PNP89" s="491"/>
      <c r="PNQ89" s="491"/>
      <c r="PNR89" s="491"/>
      <c r="PNS89" s="491"/>
      <c r="PNT89" s="491"/>
      <c r="PNU89" s="491"/>
      <c r="PNV89" s="491"/>
      <c r="PNW89" s="491"/>
      <c r="PNX89" s="491"/>
      <c r="PNY89" s="491"/>
      <c r="PNZ89" s="491"/>
      <c r="POA89" s="491"/>
      <c r="POB89" s="491"/>
      <c r="POC89" s="491"/>
      <c r="POD89" s="491"/>
      <c r="POE89" s="491"/>
      <c r="POF89" s="491"/>
      <c r="POG89" s="491"/>
      <c r="POH89" s="491"/>
      <c r="POI89" s="491"/>
      <c r="POJ89" s="491"/>
      <c r="POK89" s="491"/>
      <c r="POL89" s="491"/>
      <c r="POM89" s="491"/>
      <c r="PON89" s="491"/>
      <c r="POO89" s="491"/>
      <c r="POP89" s="491"/>
      <c r="POQ89" s="491"/>
      <c r="POR89" s="491"/>
      <c r="POS89" s="491"/>
      <c r="POT89" s="491"/>
      <c r="POU89" s="491"/>
      <c r="POV89" s="491"/>
      <c r="POW89" s="491"/>
      <c r="POX89" s="491"/>
      <c r="POY89" s="491"/>
      <c r="POZ89" s="491"/>
      <c r="PPA89" s="491"/>
      <c r="PPB89" s="491"/>
      <c r="PPC89" s="491"/>
      <c r="PPD89" s="491"/>
      <c r="PPE89" s="491"/>
      <c r="PPF89" s="491"/>
      <c r="PPG89" s="491"/>
      <c r="PPH89" s="491"/>
      <c r="PPI89" s="491"/>
      <c r="PPJ89" s="491"/>
      <c r="PPK89" s="491"/>
      <c r="PPL89" s="491"/>
      <c r="PPM89" s="491"/>
      <c r="PPN89" s="491"/>
      <c r="PPO89" s="491"/>
      <c r="PPP89" s="491"/>
      <c r="PPQ89" s="491"/>
      <c r="PPR89" s="491"/>
      <c r="PPS89" s="491"/>
      <c r="PPT89" s="491"/>
      <c r="PPU89" s="491"/>
      <c r="PPV89" s="491"/>
      <c r="PPW89" s="491"/>
      <c r="PPX89" s="491"/>
      <c r="PPY89" s="491"/>
      <c r="PPZ89" s="491"/>
      <c r="PQA89" s="491"/>
      <c r="PQB89" s="491"/>
      <c r="PQC89" s="491"/>
      <c r="PQD89" s="491"/>
      <c r="PQE89" s="491"/>
      <c r="PQF89" s="491"/>
      <c r="PQG89" s="491"/>
      <c r="PQH89" s="491"/>
      <c r="PQI89" s="491"/>
      <c r="PQJ89" s="491"/>
      <c r="PQK89" s="491"/>
      <c r="PQL89" s="491"/>
      <c r="PQM89" s="491"/>
      <c r="PQN89" s="491"/>
      <c r="PQO89" s="491"/>
      <c r="PQP89" s="491"/>
      <c r="PQQ89" s="491"/>
      <c r="PQR89" s="491"/>
      <c r="PQS89" s="491"/>
      <c r="PQT89" s="491"/>
      <c r="PQU89" s="491"/>
      <c r="PQV89" s="491"/>
      <c r="PQW89" s="491"/>
      <c r="PQX89" s="491"/>
      <c r="PQY89" s="491"/>
      <c r="PQZ89" s="491"/>
      <c r="PRA89" s="491"/>
      <c r="PRB89" s="491"/>
      <c r="PRC89" s="491"/>
      <c r="PRD89" s="491"/>
      <c r="PRE89" s="491"/>
      <c r="PRF89" s="491"/>
      <c r="PRG89" s="491"/>
      <c r="PRH89" s="491"/>
      <c r="PRI89" s="491"/>
      <c r="PRJ89" s="491"/>
      <c r="PRK89" s="491"/>
      <c r="PRL89" s="491"/>
      <c r="PRM89" s="491"/>
      <c r="PRN89" s="491"/>
      <c r="PRO89" s="491"/>
      <c r="PRP89" s="491"/>
      <c r="PRQ89" s="491"/>
      <c r="PRR89" s="491"/>
      <c r="PRS89" s="491"/>
      <c r="PRT89" s="491"/>
      <c r="PRU89" s="491"/>
      <c r="PRV89" s="491"/>
      <c r="PRW89" s="491"/>
      <c r="PRX89" s="491"/>
      <c r="PRY89" s="491"/>
      <c r="PRZ89" s="491"/>
      <c r="PSA89" s="491"/>
      <c r="PSB89" s="491"/>
      <c r="PSC89" s="491"/>
      <c r="PSD89" s="491"/>
      <c r="PSE89" s="491"/>
      <c r="PSF89" s="491"/>
      <c r="PSG89" s="491"/>
      <c r="PSH89" s="491"/>
      <c r="PSI89" s="491"/>
      <c r="PSJ89" s="491"/>
      <c r="PSK89" s="491"/>
      <c r="PSL89" s="491"/>
      <c r="PSM89" s="491"/>
      <c r="PSN89" s="491"/>
      <c r="PSO89" s="491"/>
      <c r="PSP89" s="491"/>
      <c r="PSQ89" s="491"/>
      <c r="PSR89" s="491"/>
      <c r="PSS89" s="491"/>
      <c r="PST89" s="491"/>
      <c r="PSU89" s="491"/>
      <c r="PSV89" s="491"/>
      <c r="PSW89" s="491"/>
      <c r="PSX89" s="491"/>
      <c r="PSY89" s="491"/>
      <c r="PSZ89" s="491"/>
      <c r="PTA89" s="491"/>
      <c r="PTB89" s="491"/>
      <c r="PTC89" s="491"/>
      <c r="PTD89" s="491"/>
      <c r="PTE89" s="491"/>
      <c r="PTF89" s="491"/>
      <c r="PTG89" s="491"/>
      <c r="PTH89" s="491"/>
      <c r="PTI89" s="491"/>
      <c r="PTJ89" s="491"/>
      <c r="PTK89" s="491"/>
      <c r="PTL89" s="491"/>
      <c r="PTM89" s="491"/>
      <c r="PTN89" s="491"/>
      <c r="PTO89" s="491"/>
      <c r="PTP89" s="491"/>
      <c r="PTQ89" s="491"/>
      <c r="PTR89" s="491"/>
      <c r="PTS89" s="491"/>
      <c r="PTT89" s="491"/>
      <c r="PTU89" s="491"/>
      <c r="PTV89" s="491"/>
      <c r="PTW89" s="491"/>
      <c r="PTX89" s="491"/>
      <c r="PTY89" s="491"/>
      <c r="PTZ89" s="491"/>
      <c r="PUA89" s="491"/>
      <c r="PUB89" s="491"/>
      <c r="PUC89" s="491"/>
      <c r="PUD89" s="491"/>
      <c r="PUE89" s="491"/>
      <c r="PUF89" s="491"/>
      <c r="PUG89" s="491"/>
      <c r="PUH89" s="491"/>
      <c r="PUI89" s="491"/>
      <c r="PUJ89" s="491"/>
      <c r="PUK89" s="491"/>
      <c r="PUL89" s="491"/>
      <c r="PUM89" s="491"/>
      <c r="PUN89" s="491"/>
      <c r="PUO89" s="491"/>
      <c r="PUP89" s="491"/>
      <c r="PUQ89" s="491"/>
      <c r="PUR89" s="491"/>
      <c r="PUS89" s="491"/>
      <c r="PUT89" s="491"/>
      <c r="PUU89" s="491"/>
      <c r="PUV89" s="491"/>
      <c r="PUW89" s="491"/>
      <c r="PUX89" s="491"/>
      <c r="PUY89" s="491"/>
      <c r="PUZ89" s="491"/>
      <c r="PVA89" s="491"/>
      <c r="PVB89" s="491"/>
      <c r="PVC89" s="491"/>
      <c r="PVD89" s="491"/>
      <c r="PVE89" s="491"/>
      <c r="PVF89" s="491"/>
      <c r="PVG89" s="491"/>
      <c r="PVH89" s="491"/>
      <c r="PVI89" s="491"/>
      <c r="PVJ89" s="491"/>
      <c r="PVK89" s="491"/>
      <c r="PVL89" s="491"/>
      <c r="PVM89" s="491"/>
      <c r="PVN89" s="491"/>
      <c r="PVO89" s="491"/>
      <c r="PVP89" s="491"/>
      <c r="PVQ89" s="491"/>
      <c r="PVR89" s="491"/>
      <c r="PVS89" s="491"/>
      <c r="PVT89" s="491"/>
      <c r="PVU89" s="491"/>
      <c r="PVV89" s="491"/>
      <c r="PVW89" s="491"/>
      <c r="PVX89" s="491"/>
      <c r="PVY89" s="491"/>
      <c r="PVZ89" s="491"/>
      <c r="PWA89" s="491"/>
      <c r="PWB89" s="491"/>
      <c r="PWC89" s="491"/>
      <c r="PWD89" s="491"/>
      <c r="PWE89" s="491"/>
      <c r="PWF89" s="491"/>
      <c r="PWG89" s="491"/>
      <c r="PWH89" s="491"/>
      <c r="PWI89" s="491"/>
      <c r="PWJ89" s="491"/>
      <c r="PWK89" s="491"/>
      <c r="PWL89" s="491"/>
      <c r="PWM89" s="491"/>
      <c r="PWN89" s="491"/>
      <c r="PWO89" s="491"/>
      <c r="PWP89" s="491"/>
      <c r="PWQ89" s="491"/>
      <c r="PWR89" s="491"/>
      <c r="PWS89" s="491"/>
      <c r="PWT89" s="491"/>
      <c r="PWU89" s="491"/>
      <c r="PWV89" s="491"/>
      <c r="PWW89" s="491"/>
      <c r="PWX89" s="491"/>
      <c r="PWY89" s="491"/>
      <c r="PWZ89" s="491"/>
      <c r="PXA89" s="491"/>
      <c r="PXB89" s="491"/>
      <c r="PXC89" s="491"/>
      <c r="PXD89" s="491"/>
      <c r="PXE89" s="491"/>
      <c r="PXF89" s="491"/>
      <c r="PXG89" s="491"/>
      <c r="PXH89" s="491"/>
      <c r="PXI89" s="491"/>
      <c r="PXJ89" s="491"/>
      <c r="PXK89" s="491"/>
      <c r="PXL89" s="491"/>
      <c r="PXM89" s="491"/>
      <c r="PXN89" s="491"/>
      <c r="PXO89" s="491"/>
      <c r="PXP89" s="491"/>
      <c r="PXQ89" s="491"/>
      <c r="PXR89" s="491"/>
      <c r="PXS89" s="491"/>
      <c r="PXT89" s="491"/>
      <c r="PXU89" s="491"/>
      <c r="PXV89" s="491"/>
      <c r="PXW89" s="491"/>
      <c r="PXX89" s="491"/>
      <c r="PXY89" s="491"/>
      <c r="PXZ89" s="491"/>
      <c r="PYA89" s="491"/>
      <c r="PYB89" s="491"/>
      <c r="PYC89" s="491"/>
      <c r="PYD89" s="491"/>
      <c r="PYE89" s="491"/>
      <c r="PYF89" s="491"/>
      <c r="PYG89" s="491"/>
      <c r="PYH89" s="491"/>
      <c r="PYI89" s="491"/>
      <c r="PYJ89" s="491"/>
      <c r="PYK89" s="491"/>
      <c r="PYL89" s="491"/>
      <c r="PYM89" s="491"/>
      <c r="PYN89" s="491"/>
      <c r="PYO89" s="491"/>
      <c r="PYP89" s="491"/>
      <c r="PYQ89" s="491"/>
      <c r="PYR89" s="491"/>
      <c r="PYS89" s="491"/>
      <c r="PYT89" s="491"/>
      <c r="PYU89" s="491"/>
      <c r="PYV89" s="491"/>
      <c r="PYW89" s="491"/>
      <c r="PYX89" s="491"/>
      <c r="PYY89" s="491"/>
      <c r="PYZ89" s="491"/>
      <c r="PZA89" s="491"/>
      <c r="PZB89" s="491"/>
      <c r="PZC89" s="491"/>
      <c r="PZD89" s="491"/>
      <c r="PZE89" s="491"/>
      <c r="PZF89" s="491"/>
      <c r="PZG89" s="491"/>
      <c r="PZH89" s="491"/>
      <c r="PZI89" s="491"/>
      <c r="PZJ89" s="491"/>
      <c r="PZK89" s="491"/>
      <c r="PZL89" s="491"/>
      <c r="PZM89" s="491"/>
      <c r="PZN89" s="491"/>
      <c r="PZO89" s="491"/>
      <c r="PZP89" s="491"/>
      <c r="PZQ89" s="491"/>
      <c r="PZR89" s="491"/>
      <c r="PZS89" s="491"/>
      <c r="PZT89" s="491"/>
      <c r="PZU89" s="491"/>
      <c r="PZV89" s="491"/>
      <c r="PZW89" s="491"/>
      <c r="PZX89" s="491"/>
      <c r="PZY89" s="491"/>
      <c r="PZZ89" s="491"/>
      <c r="QAA89" s="491"/>
      <c r="QAB89" s="491"/>
      <c r="QAC89" s="491"/>
      <c r="QAD89" s="491"/>
      <c r="QAE89" s="491"/>
      <c r="QAF89" s="491"/>
      <c r="QAG89" s="491"/>
      <c r="QAH89" s="491"/>
      <c r="QAI89" s="491"/>
      <c r="QAJ89" s="491"/>
      <c r="QAK89" s="491"/>
      <c r="QAL89" s="491"/>
      <c r="QAM89" s="491"/>
      <c r="QAN89" s="491"/>
      <c r="QAO89" s="491"/>
      <c r="QAP89" s="491"/>
      <c r="QAQ89" s="491"/>
      <c r="QAR89" s="491"/>
      <c r="QAS89" s="491"/>
      <c r="QAT89" s="491"/>
      <c r="QAU89" s="491"/>
      <c r="QAV89" s="491"/>
      <c r="QAW89" s="491"/>
      <c r="QAX89" s="491"/>
      <c r="QAY89" s="491"/>
      <c r="QAZ89" s="491"/>
      <c r="QBA89" s="491"/>
      <c r="QBB89" s="491"/>
      <c r="QBC89" s="491"/>
      <c r="QBD89" s="491"/>
      <c r="QBE89" s="491"/>
      <c r="QBF89" s="491"/>
      <c r="QBG89" s="491"/>
      <c r="QBH89" s="491"/>
      <c r="QBI89" s="491"/>
      <c r="QBJ89" s="491"/>
      <c r="QBK89" s="491"/>
      <c r="QBL89" s="491"/>
      <c r="QBM89" s="491"/>
      <c r="QBN89" s="491"/>
      <c r="QBO89" s="491"/>
      <c r="QBP89" s="491"/>
      <c r="QBQ89" s="491"/>
      <c r="QBR89" s="491"/>
      <c r="QBS89" s="491"/>
      <c r="QBT89" s="491"/>
      <c r="QBU89" s="491"/>
      <c r="QBV89" s="491"/>
      <c r="QBW89" s="491"/>
      <c r="QBX89" s="491"/>
      <c r="QBY89" s="491"/>
      <c r="QBZ89" s="491"/>
      <c r="QCA89" s="491"/>
      <c r="QCB89" s="491"/>
      <c r="QCC89" s="491"/>
      <c r="QCD89" s="491"/>
      <c r="QCE89" s="491"/>
      <c r="QCF89" s="491"/>
      <c r="QCG89" s="491"/>
      <c r="QCH89" s="491"/>
      <c r="QCI89" s="491"/>
      <c r="QCJ89" s="491"/>
      <c r="QCK89" s="491"/>
      <c r="QCL89" s="491"/>
      <c r="QCM89" s="491"/>
      <c r="QCN89" s="491"/>
      <c r="QCO89" s="491"/>
      <c r="QCP89" s="491"/>
      <c r="QCQ89" s="491"/>
      <c r="QCR89" s="491"/>
      <c r="QCS89" s="491"/>
      <c r="QCT89" s="491"/>
      <c r="QCU89" s="491"/>
      <c r="QCV89" s="491"/>
      <c r="QCW89" s="491"/>
      <c r="QCX89" s="491"/>
      <c r="QCY89" s="491"/>
      <c r="QCZ89" s="491"/>
      <c r="QDA89" s="491"/>
      <c r="QDB89" s="491"/>
      <c r="QDC89" s="491"/>
      <c r="QDD89" s="491"/>
      <c r="QDE89" s="491"/>
      <c r="QDF89" s="491"/>
      <c r="QDG89" s="491"/>
      <c r="QDH89" s="491"/>
      <c r="QDI89" s="491"/>
      <c r="QDJ89" s="491"/>
      <c r="QDK89" s="491"/>
      <c r="QDL89" s="491"/>
      <c r="QDM89" s="491"/>
      <c r="QDN89" s="491"/>
      <c r="QDO89" s="491"/>
      <c r="QDP89" s="491"/>
      <c r="QDQ89" s="491"/>
      <c r="QDR89" s="491"/>
      <c r="QDS89" s="491"/>
      <c r="QDT89" s="491"/>
      <c r="QDU89" s="491"/>
      <c r="QDV89" s="491"/>
      <c r="QDW89" s="491"/>
      <c r="QDX89" s="491"/>
      <c r="QDY89" s="491"/>
      <c r="QDZ89" s="491"/>
      <c r="QEA89" s="491"/>
      <c r="QEB89" s="491"/>
      <c r="QEC89" s="491"/>
      <c r="QED89" s="491"/>
      <c r="QEE89" s="491"/>
      <c r="QEF89" s="491"/>
      <c r="QEG89" s="491"/>
      <c r="QEH89" s="491"/>
      <c r="QEI89" s="491"/>
      <c r="QEJ89" s="491"/>
      <c r="QEK89" s="491"/>
      <c r="QEL89" s="491"/>
      <c r="QEM89" s="491"/>
      <c r="QEN89" s="491"/>
      <c r="QEO89" s="491"/>
      <c r="QEP89" s="491"/>
      <c r="QEQ89" s="491"/>
      <c r="QER89" s="491"/>
      <c r="QES89" s="491"/>
      <c r="QET89" s="491"/>
      <c r="QEU89" s="491"/>
      <c r="QEV89" s="491"/>
      <c r="QEW89" s="491"/>
      <c r="QEX89" s="491"/>
      <c r="QEY89" s="491"/>
      <c r="QEZ89" s="491"/>
      <c r="QFA89" s="491"/>
      <c r="QFB89" s="491"/>
      <c r="QFC89" s="491"/>
      <c r="QFD89" s="491"/>
      <c r="QFE89" s="491"/>
      <c r="QFF89" s="491"/>
      <c r="QFG89" s="491"/>
      <c r="QFH89" s="491"/>
      <c r="QFI89" s="491"/>
      <c r="QFJ89" s="491"/>
      <c r="QFK89" s="491"/>
      <c r="QFL89" s="491"/>
      <c r="QFM89" s="491"/>
      <c r="QFN89" s="491"/>
      <c r="QFO89" s="491"/>
      <c r="QFP89" s="491"/>
      <c r="QFQ89" s="491"/>
      <c r="QFR89" s="491"/>
      <c r="QFS89" s="491"/>
      <c r="QFT89" s="491"/>
      <c r="QFU89" s="491"/>
      <c r="QFV89" s="491"/>
      <c r="QFW89" s="491"/>
      <c r="QFX89" s="491"/>
      <c r="QFY89" s="491"/>
      <c r="QFZ89" s="491"/>
      <c r="QGA89" s="491"/>
      <c r="QGB89" s="491"/>
      <c r="QGC89" s="491"/>
      <c r="QGD89" s="491"/>
      <c r="QGE89" s="491"/>
      <c r="QGF89" s="491"/>
      <c r="QGG89" s="491"/>
      <c r="QGH89" s="491"/>
      <c r="QGI89" s="491"/>
      <c r="QGJ89" s="491"/>
      <c r="QGK89" s="491"/>
      <c r="QGL89" s="491"/>
      <c r="QGM89" s="491"/>
      <c r="QGN89" s="491"/>
      <c r="QGO89" s="491"/>
      <c r="QGP89" s="491"/>
      <c r="QGQ89" s="491"/>
      <c r="QGR89" s="491"/>
      <c r="QGS89" s="491"/>
      <c r="QGT89" s="491"/>
      <c r="QGU89" s="491"/>
      <c r="QGV89" s="491"/>
      <c r="QGW89" s="491"/>
      <c r="QGX89" s="491"/>
      <c r="QGY89" s="491"/>
      <c r="QGZ89" s="491"/>
      <c r="QHA89" s="491"/>
      <c r="QHB89" s="491"/>
      <c r="QHC89" s="491"/>
      <c r="QHD89" s="491"/>
      <c r="QHE89" s="491"/>
      <c r="QHF89" s="491"/>
      <c r="QHG89" s="491"/>
      <c r="QHH89" s="491"/>
      <c r="QHI89" s="491"/>
      <c r="QHJ89" s="491"/>
      <c r="QHK89" s="491"/>
      <c r="QHL89" s="491"/>
      <c r="QHM89" s="491"/>
      <c r="QHN89" s="491"/>
      <c r="QHO89" s="491"/>
      <c r="QHP89" s="491"/>
      <c r="QHQ89" s="491"/>
      <c r="QHR89" s="491"/>
      <c r="QHS89" s="491"/>
      <c r="QHT89" s="491"/>
      <c r="QHU89" s="491"/>
      <c r="QHV89" s="491"/>
      <c r="QHW89" s="491"/>
      <c r="QHX89" s="491"/>
      <c r="QHY89" s="491"/>
      <c r="QHZ89" s="491"/>
      <c r="QIA89" s="491"/>
      <c r="QIB89" s="491"/>
      <c r="QIC89" s="491"/>
      <c r="QID89" s="491"/>
      <c r="QIE89" s="491"/>
      <c r="QIF89" s="491"/>
      <c r="QIG89" s="491"/>
      <c r="QIH89" s="491"/>
      <c r="QII89" s="491"/>
      <c r="QIJ89" s="491"/>
      <c r="QIK89" s="491"/>
      <c r="QIL89" s="491"/>
      <c r="QIM89" s="491"/>
      <c r="QIN89" s="491"/>
      <c r="QIO89" s="491"/>
      <c r="QIP89" s="491"/>
      <c r="QIQ89" s="491"/>
      <c r="QIR89" s="491"/>
      <c r="QIS89" s="491"/>
      <c r="QIT89" s="491"/>
      <c r="QIU89" s="491"/>
      <c r="QIV89" s="491"/>
      <c r="QIW89" s="491"/>
      <c r="QIX89" s="491"/>
      <c r="QIY89" s="491"/>
      <c r="QIZ89" s="491"/>
      <c r="QJA89" s="491"/>
      <c r="QJB89" s="491"/>
      <c r="QJC89" s="491"/>
      <c r="QJD89" s="491"/>
      <c r="QJE89" s="491"/>
      <c r="QJF89" s="491"/>
      <c r="QJG89" s="491"/>
      <c r="QJH89" s="491"/>
      <c r="QJI89" s="491"/>
      <c r="QJJ89" s="491"/>
      <c r="QJK89" s="491"/>
      <c r="QJL89" s="491"/>
      <c r="QJM89" s="491"/>
      <c r="QJN89" s="491"/>
      <c r="QJO89" s="491"/>
      <c r="QJP89" s="491"/>
      <c r="QJQ89" s="491"/>
      <c r="QJR89" s="491"/>
      <c r="QJS89" s="491"/>
      <c r="QJT89" s="491"/>
      <c r="QJU89" s="491"/>
      <c r="QJV89" s="491"/>
      <c r="QJW89" s="491"/>
      <c r="QJX89" s="491"/>
      <c r="QJY89" s="491"/>
      <c r="QJZ89" s="491"/>
      <c r="QKA89" s="491"/>
      <c r="QKB89" s="491"/>
      <c r="QKC89" s="491"/>
      <c r="QKD89" s="491"/>
      <c r="QKE89" s="491"/>
      <c r="QKF89" s="491"/>
      <c r="QKG89" s="491"/>
      <c r="QKH89" s="491"/>
      <c r="QKI89" s="491"/>
      <c r="QKJ89" s="491"/>
      <c r="QKK89" s="491"/>
      <c r="QKL89" s="491"/>
      <c r="QKM89" s="491"/>
      <c r="QKN89" s="491"/>
      <c r="QKO89" s="491"/>
      <c r="QKP89" s="491"/>
      <c r="QKQ89" s="491"/>
      <c r="QKR89" s="491"/>
      <c r="QKS89" s="491"/>
      <c r="QKT89" s="491"/>
      <c r="QKU89" s="491"/>
      <c r="QKV89" s="491"/>
      <c r="QKW89" s="491"/>
      <c r="QKX89" s="491"/>
      <c r="QKY89" s="491"/>
      <c r="QKZ89" s="491"/>
      <c r="QLA89" s="491"/>
      <c r="QLB89" s="491"/>
      <c r="QLC89" s="491"/>
      <c r="QLD89" s="491"/>
      <c r="QLE89" s="491"/>
      <c r="QLF89" s="491"/>
      <c r="QLG89" s="491"/>
      <c r="QLH89" s="491"/>
      <c r="QLI89" s="491"/>
      <c r="QLJ89" s="491"/>
      <c r="QLK89" s="491"/>
      <c r="QLL89" s="491"/>
      <c r="QLM89" s="491"/>
      <c r="QLN89" s="491"/>
      <c r="QLO89" s="491"/>
      <c r="QLP89" s="491"/>
      <c r="QLQ89" s="491"/>
      <c r="QLR89" s="491"/>
      <c r="QLS89" s="491"/>
      <c r="QLT89" s="491"/>
      <c r="QLU89" s="491"/>
      <c r="QLV89" s="491"/>
      <c r="QLW89" s="491"/>
      <c r="QLX89" s="491"/>
      <c r="QLY89" s="491"/>
      <c r="QLZ89" s="491"/>
      <c r="QMA89" s="491"/>
      <c r="QMB89" s="491"/>
      <c r="QMC89" s="491"/>
      <c r="QMD89" s="491"/>
      <c r="QME89" s="491"/>
      <c r="QMF89" s="491"/>
      <c r="QMG89" s="491"/>
      <c r="QMH89" s="491"/>
      <c r="QMI89" s="491"/>
      <c r="QMJ89" s="491"/>
      <c r="QMK89" s="491"/>
      <c r="QML89" s="491"/>
      <c r="QMM89" s="491"/>
      <c r="QMN89" s="491"/>
      <c r="QMO89" s="491"/>
      <c r="QMP89" s="491"/>
      <c r="QMQ89" s="491"/>
      <c r="QMR89" s="491"/>
      <c r="QMS89" s="491"/>
      <c r="QMT89" s="491"/>
      <c r="QMU89" s="491"/>
      <c r="QMV89" s="491"/>
      <c r="QMW89" s="491"/>
      <c r="QMX89" s="491"/>
      <c r="QMY89" s="491"/>
      <c r="QMZ89" s="491"/>
      <c r="QNA89" s="491"/>
      <c r="QNB89" s="491"/>
      <c r="QNC89" s="491"/>
      <c r="QND89" s="491"/>
      <c r="QNE89" s="491"/>
      <c r="QNF89" s="491"/>
      <c r="QNG89" s="491"/>
      <c r="QNH89" s="491"/>
      <c r="QNI89" s="491"/>
      <c r="QNJ89" s="491"/>
      <c r="QNK89" s="491"/>
      <c r="QNL89" s="491"/>
      <c r="QNM89" s="491"/>
      <c r="QNN89" s="491"/>
      <c r="QNO89" s="491"/>
      <c r="QNP89" s="491"/>
      <c r="QNQ89" s="491"/>
      <c r="QNR89" s="491"/>
      <c r="QNS89" s="491"/>
      <c r="QNT89" s="491"/>
      <c r="QNU89" s="491"/>
      <c r="QNV89" s="491"/>
      <c r="QNW89" s="491"/>
      <c r="QNX89" s="491"/>
      <c r="QNY89" s="491"/>
      <c r="QNZ89" s="491"/>
      <c r="QOA89" s="491"/>
      <c r="QOB89" s="491"/>
      <c r="QOC89" s="491"/>
      <c r="QOD89" s="491"/>
      <c r="QOE89" s="491"/>
      <c r="QOF89" s="491"/>
      <c r="QOG89" s="491"/>
      <c r="QOH89" s="491"/>
      <c r="QOI89" s="491"/>
      <c r="QOJ89" s="491"/>
      <c r="QOK89" s="491"/>
      <c r="QOL89" s="491"/>
      <c r="QOM89" s="491"/>
      <c r="QON89" s="491"/>
      <c r="QOO89" s="491"/>
      <c r="QOP89" s="491"/>
      <c r="QOQ89" s="491"/>
      <c r="QOR89" s="491"/>
      <c r="QOS89" s="491"/>
      <c r="QOT89" s="491"/>
      <c r="QOU89" s="491"/>
      <c r="QOV89" s="491"/>
      <c r="QOW89" s="491"/>
      <c r="QOX89" s="491"/>
      <c r="QOY89" s="491"/>
      <c r="QOZ89" s="491"/>
      <c r="QPA89" s="491"/>
      <c r="QPB89" s="491"/>
      <c r="QPC89" s="491"/>
      <c r="QPD89" s="491"/>
      <c r="QPE89" s="491"/>
      <c r="QPF89" s="491"/>
      <c r="QPG89" s="491"/>
      <c r="QPH89" s="491"/>
      <c r="QPI89" s="491"/>
      <c r="QPJ89" s="491"/>
      <c r="QPK89" s="491"/>
      <c r="QPL89" s="491"/>
      <c r="QPM89" s="491"/>
      <c r="QPN89" s="491"/>
      <c r="QPO89" s="491"/>
      <c r="QPP89" s="491"/>
      <c r="QPQ89" s="491"/>
      <c r="QPR89" s="491"/>
      <c r="QPS89" s="491"/>
      <c r="QPT89" s="491"/>
      <c r="QPU89" s="491"/>
      <c r="QPV89" s="491"/>
      <c r="QPW89" s="491"/>
      <c r="QPX89" s="491"/>
      <c r="QPY89" s="491"/>
      <c r="QPZ89" s="491"/>
      <c r="QQA89" s="491"/>
      <c r="QQB89" s="491"/>
      <c r="QQC89" s="491"/>
      <c r="QQD89" s="491"/>
      <c r="QQE89" s="491"/>
      <c r="QQF89" s="491"/>
      <c r="QQG89" s="491"/>
      <c r="QQH89" s="491"/>
      <c r="QQI89" s="491"/>
      <c r="QQJ89" s="491"/>
      <c r="QQK89" s="491"/>
      <c r="QQL89" s="491"/>
      <c r="QQM89" s="491"/>
      <c r="QQN89" s="491"/>
      <c r="QQO89" s="491"/>
      <c r="QQP89" s="491"/>
      <c r="QQQ89" s="491"/>
      <c r="QQR89" s="491"/>
      <c r="QQS89" s="491"/>
      <c r="QQT89" s="491"/>
      <c r="QQU89" s="491"/>
      <c r="QQV89" s="491"/>
      <c r="QQW89" s="491"/>
      <c r="QQX89" s="491"/>
      <c r="QQY89" s="491"/>
      <c r="QQZ89" s="491"/>
      <c r="QRA89" s="491"/>
      <c r="QRB89" s="491"/>
      <c r="QRC89" s="491"/>
      <c r="QRD89" s="491"/>
      <c r="QRE89" s="491"/>
      <c r="QRF89" s="491"/>
      <c r="QRG89" s="491"/>
      <c r="QRH89" s="491"/>
      <c r="QRI89" s="491"/>
      <c r="QRJ89" s="491"/>
      <c r="QRK89" s="491"/>
      <c r="QRL89" s="491"/>
      <c r="QRM89" s="491"/>
      <c r="QRN89" s="491"/>
      <c r="QRO89" s="491"/>
      <c r="QRP89" s="491"/>
      <c r="QRQ89" s="491"/>
      <c r="QRR89" s="491"/>
      <c r="QRS89" s="491"/>
      <c r="QRT89" s="491"/>
      <c r="QRU89" s="491"/>
      <c r="QRV89" s="491"/>
      <c r="QRW89" s="491"/>
      <c r="QRX89" s="491"/>
      <c r="QRY89" s="491"/>
      <c r="QRZ89" s="491"/>
      <c r="QSA89" s="491"/>
      <c r="QSB89" s="491"/>
      <c r="QSC89" s="491"/>
      <c r="QSD89" s="491"/>
      <c r="QSE89" s="491"/>
      <c r="QSF89" s="491"/>
      <c r="QSG89" s="491"/>
      <c r="QSH89" s="491"/>
      <c r="QSI89" s="491"/>
      <c r="QSJ89" s="491"/>
      <c r="QSK89" s="491"/>
      <c r="QSL89" s="491"/>
      <c r="QSM89" s="491"/>
      <c r="QSN89" s="491"/>
      <c r="QSO89" s="491"/>
      <c r="QSP89" s="491"/>
      <c r="QSQ89" s="491"/>
      <c r="QSR89" s="491"/>
      <c r="QSS89" s="491"/>
      <c r="QST89" s="491"/>
      <c r="QSU89" s="491"/>
      <c r="QSV89" s="491"/>
      <c r="QSW89" s="491"/>
      <c r="QSX89" s="491"/>
      <c r="QSY89" s="491"/>
      <c r="QSZ89" s="491"/>
      <c r="QTA89" s="491"/>
      <c r="QTB89" s="491"/>
      <c r="QTC89" s="491"/>
      <c r="QTD89" s="491"/>
      <c r="QTE89" s="491"/>
      <c r="QTF89" s="491"/>
      <c r="QTG89" s="491"/>
      <c r="QTH89" s="491"/>
      <c r="QTI89" s="491"/>
      <c r="QTJ89" s="491"/>
      <c r="QTK89" s="491"/>
      <c r="QTL89" s="491"/>
      <c r="QTM89" s="491"/>
      <c r="QTN89" s="491"/>
      <c r="QTO89" s="491"/>
      <c r="QTP89" s="491"/>
      <c r="QTQ89" s="491"/>
      <c r="QTR89" s="491"/>
      <c r="QTS89" s="491"/>
      <c r="QTT89" s="491"/>
      <c r="QTU89" s="491"/>
      <c r="QTV89" s="491"/>
      <c r="QTW89" s="491"/>
      <c r="QTX89" s="491"/>
      <c r="QTY89" s="491"/>
      <c r="QTZ89" s="491"/>
      <c r="QUA89" s="491"/>
      <c r="QUB89" s="491"/>
      <c r="QUC89" s="491"/>
      <c r="QUD89" s="491"/>
      <c r="QUE89" s="491"/>
      <c r="QUF89" s="491"/>
      <c r="QUG89" s="491"/>
      <c r="QUH89" s="491"/>
      <c r="QUI89" s="491"/>
      <c r="QUJ89" s="491"/>
      <c r="QUK89" s="491"/>
      <c r="QUL89" s="491"/>
      <c r="QUM89" s="491"/>
      <c r="QUN89" s="491"/>
      <c r="QUO89" s="491"/>
      <c r="QUP89" s="491"/>
      <c r="QUQ89" s="491"/>
      <c r="QUR89" s="491"/>
      <c r="QUS89" s="491"/>
      <c r="QUT89" s="491"/>
      <c r="QUU89" s="491"/>
      <c r="QUV89" s="491"/>
      <c r="QUW89" s="491"/>
      <c r="QUX89" s="491"/>
      <c r="QUY89" s="491"/>
      <c r="QUZ89" s="491"/>
      <c r="QVA89" s="491"/>
      <c r="QVB89" s="491"/>
      <c r="QVC89" s="491"/>
      <c r="QVD89" s="491"/>
      <c r="QVE89" s="491"/>
      <c r="QVF89" s="491"/>
      <c r="QVG89" s="491"/>
      <c r="QVH89" s="491"/>
      <c r="QVI89" s="491"/>
      <c r="QVJ89" s="491"/>
      <c r="QVK89" s="491"/>
      <c r="QVL89" s="491"/>
      <c r="QVM89" s="491"/>
      <c r="QVN89" s="491"/>
      <c r="QVO89" s="491"/>
      <c r="QVP89" s="491"/>
      <c r="QVQ89" s="491"/>
      <c r="QVR89" s="491"/>
      <c r="QVS89" s="491"/>
      <c r="QVT89" s="491"/>
      <c r="QVU89" s="491"/>
      <c r="QVV89" s="491"/>
      <c r="QVW89" s="491"/>
      <c r="QVX89" s="491"/>
      <c r="QVY89" s="491"/>
      <c r="QVZ89" s="491"/>
      <c r="QWA89" s="491"/>
      <c r="QWB89" s="491"/>
      <c r="QWC89" s="491"/>
      <c r="QWD89" s="491"/>
      <c r="QWE89" s="491"/>
      <c r="QWF89" s="491"/>
      <c r="QWG89" s="491"/>
      <c r="QWH89" s="491"/>
      <c r="QWI89" s="491"/>
      <c r="QWJ89" s="491"/>
      <c r="QWK89" s="491"/>
      <c r="QWL89" s="491"/>
      <c r="QWM89" s="491"/>
      <c r="QWN89" s="491"/>
      <c r="QWO89" s="491"/>
      <c r="QWP89" s="491"/>
      <c r="QWQ89" s="491"/>
      <c r="QWR89" s="491"/>
      <c r="QWS89" s="491"/>
      <c r="QWT89" s="491"/>
      <c r="QWU89" s="491"/>
      <c r="QWV89" s="491"/>
      <c r="QWW89" s="491"/>
      <c r="QWX89" s="491"/>
      <c r="QWY89" s="491"/>
      <c r="QWZ89" s="491"/>
      <c r="QXA89" s="491"/>
      <c r="QXB89" s="491"/>
      <c r="QXC89" s="491"/>
      <c r="QXD89" s="491"/>
      <c r="QXE89" s="491"/>
      <c r="QXF89" s="491"/>
      <c r="QXG89" s="491"/>
      <c r="QXH89" s="491"/>
      <c r="QXI89" s="491"/>
      <c r="QXJ89" s="491"/>
      <c r="QXK89" s="491"/>
      <c r="QXL89" s="491"/>
      <c r="QXM89" s="491"/>
      <c r="QXN89" s="491"/>
      <c r="QXO89" s="491"/>
      <c r="QXP89" s="491"/>
      <c r="QXQ89" s="491"/>
      <c r="QXR89" s="491"/>
      <c r="QXS89" s="491"/>
      <c r="QXT89" s="491"/>
      <c r="QXU89" s="491"/>
      <c r="QXV89" s="491"/>
      <c r="QXW89" s="491"/>
      <c r="QXX89" s="491"/>
      <c r="QXY89" s="491"/>
      <c r="QXZ89" s="491"/>
      <c r="QYA89" s="491"/>
      <c r="QYB89" s="491"/>
      <c r="QYC89" s="491"/>
      <c r="QYD89" s="491"/>
      <c r="QYE89" s="491"/>
      <c r="QYF89" s="491"/>
      <c r="QYG89" s="491"/>
      <c r="QYH89" s="491"/>
      <c r="QYI89" s="491"/>
      <c r="QYJ89" s="491"/>
      <c r="QYK89" s="491"/>
      <c r="QYL89" s="491"/>
      <c r="QYM89" s="491"/>
      <c r="QYN89" s="491"/>
      <c r="QYO89" s="491"/>
      <c r="QYP89" s="491"/>
      <c r="QYQ89" s="491"/>
      <c r="QYR89" s="491"/>
      <c r="QYS89" s="491"/>
      <c r="QYT89" s="491"/>
      <c r="QYU89" s="491"/>
      <c r="QYV89" s="491"/>
      <c r="QYW89" s="491"/>
      <c r="QYX89" s="491"/>
      <c r="QYY89" s="491"/>
      <c r="QYZ89" s="491"/>
      <c r="QZA89" s="491"/>
      <c r="QZB89" s="491"/>
      <c r="QZC89" s="491"/>
      <c r="QZD89" s="491"/>
      <c r="QZE89" s="491"/>
      <c r="QZF89" s="491"/>
      <c r="QZG89" s="491"/>
      <c r="QZH89" s="491"/>
      <c r="QZI89" s="491"/>
      <c r="QZJ89" s="491"/>
      <c r="QZK89" s="491"/>
      <c r="QZL89" s="491"/>
      <c r="QZM89" s="491"/>
      <c r="QZN89" s="491"/>
      <c r="QZO89" s="491"/>
      <c r="QZP89" s="491"/>
      <c r="QZQ89" s="491"/>
      <c r="QZR89" s="491"/>
      <c r="QZS89" s="491"/>
      <c r="QZT89" s="491"/>
      <c r="QZU89" s="491"/>
      <c r="QZV89" s="491"/>
      <c r="QZW89" s="491"/>
      <c r="QZX89" s="491"/>
      <c r="QZY89" s="491"/>
      <c r="QZZ89" s="491"/>
      <c r="RAA89" s="491"/>
      <c r="RAB89" s="491"/>
      <c r="RAC89" s="491"/>
      <c r="RAD89" s="491"/>
      <c r="RAE89" s="491"/>
      <c r="RAF89" s="491"/>
      <c r="RAG89" s="491"/>
      <c r="RAH89" s="491"/>
      <c r="RAI89" s="491"/>
      <c r="RAJ89" s="491"/>
      <c r="RAK89" s="491"/>
      <c r="RAL89" s="491"/>
      <c r="RAM89" s="491"/>
      <c r="RAN89" s="491"/>
      <c r="RAO89" s="491"/>
      <c r="RAP89" s="491"/>
      <c r="RAQ89" s="491"/>
      <c r="RAR89" s="491"/>
      <c r="RAS89" s="491"/>
      <c r="RAT89" s="491"/>
      <c r="RAU89" s="491"/>
      <c r="RAV89" s="491"/>
      <c r="RAW89" s="491"/>
      <c r="RAX89" s="491"/>
      <c r="RAY89" s="491"/>
      <c r="RAZ89" s="491"/>
      <c r="RBA89" s="491"/>
      <c r="RBB89" s="491"/>
      <c r="RBC89" s="491"/>
      <c r="RBD89" s="491"/>
      <c r="RBE89" s="491"/>
      <c r="RBF89" s="491"/>
      <c r="RBG89" s="491"/>
      <c r="RBH89" s="491"/>
      <c r="RBI89" s="491"/>
      <c r="RBJ89" s="491"/>
      <c r="RBK89" s="491"/>
      <c r="RBL89" s="491"/>
      <c r="RBM89" s="491"/>
      <c r="RBN89" s="491"/>
      <c r="RBO89" s="491"/>
      <c r="RBP89" s="491"/>
      <c r="RBQ89" s="491"/>
      <c r="RBR89" s="491"/>
      <c r="RBS89" s="491"/>
      <c r="RBT89" s="491"/>
      <c r="RBU89" s="491"/>
      <c r="RBV89" s="491"/>
      <c r="RBW89" s="491"/>
      <c r="RBX89" s="491"/>
      <c r="RBY89" s="491"/>
      <c r="RBZ89" s="491"/>
      <c r="RCA89" s="491"/>
      <c r="RCB89" s="491"/>
      <c r="RCC89" s="491"/>
      <c r="RCD89" s="491"/>
      <c r="RCE89" s="491"/>
      <c r="RCF89" s="491"/>
      <c r="RCG89" s="491"/>
      <c r="RCH89" s="491"/>
      <c r="RCI89" s="491"/>
      <c r="RCJ89" s="491"/>
      <c r="RCK89" s="491"/>
      <c r="RCL89" s="491"/>
      <c r="RCM89" s="491"/>
      <c r="RCN89" s="491"/>
      <c r="RCO89" s="491"/>
      <c r="RCP89" s="491"/>
      <c r="RCQ89" s="491"/>
      <c r="RCR89" s="491"/>
      <c r="RCS89" s="491"/>
      <c r="RCT89" s="491"/>
      <c r="RCU89" s="491"/>
      <c r="RCV89" s="491"/>
      <c r="RCW89" s="491"/>
      <c r="RCX89" s="491"/>
      <c r="RCY89" s="491"/>
      <c r="RCZ89" s="491"/>
      <c r="RDA89" s="491"/>
      <c r="RDB89" s="491"/>
      <c r="RDC89" s="491"/>
      <c r="RDD89" s="491"/>
      <c r="RDE89" s="491"/>
      <c r="RDF89" s="491"/>
      <c r="RDG89" s="491"/>
      <c r="RDH89" s="491"/>
      <c r="RDI89" s="491"/>
      <c r="RDJ89" s="491"/>
      <c r="RDK89" s="491"/>
      <c r="RDL89" s="491"/>
      <c r="RDM89" s="491"/>
      <c r="RDN89" s="491"/>
      <c r="RDO89" s="491"/>
      <c r="RDP89" s="491"/>
      <c r="RDQ89" s="491"/>
      <c r="RDR89" s="491"/>
      <c r="RDS89" s="491"/>
      <c r="RDT89" s="491"/>
      <c r="RDU89" s="491"/>
      <c r="RDV89" s="491"/>
      <c r="RDW89" s="491"/>
      <c r="RDX89" s="491"/>
      <c r="RDY89" s="491"/>
      <c r="RDZ89" s="491"/>
      <c r="REA89" s="491"/>
      <c r="REB89" s="491"/>
      <c r="REC89" s="491"/>
      <c r="RED89" s="491"/>
      <c r="REE89" s="491"/>
      <c r="REF89" s="491"/>
      <c r="REG89" s="491"/>
      <c r="REH89" s="491"/>
      <c r="REI89" s="491"/>
      <c r="REJ89" s="491"/>
      <c r="REK89" s="491"/>
      <c r="REL89" s="491"/>
      <c r="REM89" s="491"/>
      <c r="REN89" s="491"/>
      <c r="REO89" s="491"/>
      <c r="REP89" s="491"/>
      <c r="REQ89" s="491"/>
      <c r="RER89" s="491"/>
      <c r="RES89" s="491"/>
      <c r="RET89" s="491"/>
      <c r="REU89" s="491"/>
      <c r="REV89" s="491"/>
      <c r="REW89" s="491"/>
      <c r="REX89" s="491"/>
      <c r="REY89" s="491"/>
      <c r="REZ89" s="491"/>
      <c r="RFA89" s="491"/>
      <c r="RFB89" s="491"/>
      <c r="RFC89" s="491"/>
      <c r="RFD89" s="491"/>
      <c r="RFE89" s="491"/>
      <c r="RFF89" s="491"/>
      <c r="RFG89" s="491"/>
      <c r="RFH89" s="491"/>
      <c r="RFI89" s="491"/>
      <c r="RFJ89" s="491"/>
      <c r="RFK89" s="491"/>
      <c r="RFL89" s="491"/>
      <c r="RFM89" s="491"/>
      <c r="RFN89" s="491"/>
      <c r="RFO89" s="491"/>
      <c r="RFP89" s="491"/>
      <c r="RFQ89" s="491"/>
      <c r="RFR89" s="491"/>
      <c r="RFS89" s="491"/>
      <c r="RFT89" s="491"/>
      <c r="RFU89" s="491"/>
      <c r="RFV89" s="491"/>
      <c r="RFW89" s="491"/>
      <c r="RFX89" s="491"/>
      <c r="RFY89" s="491"/>
      <c r="RFZ89" s="491"/>
      <c r="RGA89" s="491"/>
      <c r="RGB89" s="491"/>
      <c r="RGC89" s="491"/>
      <c r="RGD89" s="491"/>
      <c r="RGE89" s="491"/>
      <c r="RGF89" s="491"/>
      <c r="RGG89" s="491"/>
      <c r="RGH89" s="491"/>
      <c r="RGI89" s="491"/>
      <c r="RGJ89" s="491"/>
      <c r="RGK89" s="491"/>
      <c r="RGL89" s="491"/>
      <c r="RGM89" s="491"/>
      <c r="RGN89" s="491"/>
      <c r="RGO89" s="491"/>
      <c r="RGP89" s="491"/>
      <c r="RGQ89" s="491"/>
      <c r="RGR89" s="491"/>
      <c r="RGS89" s="491"/>
      <c r="RGT89" s="491"/>
      <c r="RGU89" s="491"/>
      <c r="RGV89" s="491"/>
      <c r="RGW89" s="491"/>
      <c r="RGX89" s="491"/>
      <c r="RGY89" s="491"/>
      <c r="RGZ89" s="491"/>
      <c r="RHA89" s="491"/>
      <c r="RHB89" s="491"/>
      <c r="RHC89" s="491"/>
      <c r="RHD89" s="491"/>
      <c r="RHE89" s="491"/>
      <c r="RHF89" s="491"/>
      <c r="RHG89" s="491"/>
      <c r="RHH89" s="491"/>
      <c r="RHI89" s="491"/>
      <c r="RHJ89" s="491"/>
      <c r="RHK89" s="491"/>
      <c r="RHL89" s="491"/>
      <c r="RHM89" s="491"/>
      <c r="RHN89" s="491"/>
      <c r="RHO89" s="491"/>
      <c r="RHP89" s="491"/>
      <c r="RHQ89" s="491"/>
      <c r="RHR89" s="491"/>
      <c r="RHS89" s="491"/>
      <c r="RHT89" s="491"/>
      <c r="RHU89" s="491"/>
      <c r="RHV89" s="491"/>
      <c r="RHW89" s="491"/>
      <c r="RHX89" s="491"/>
      <c r="RHY89" s="491"/>
      <c r="RHZ89" s="491"/>
      <c r="RIA89" s="491"/>
      <c r="RIB89" s="491"/>
      <c r="RIC89" s="491"/>
      <c r="RID89" s="491"/>
      <c r="RIE89" s="491"/>
      <c r="RIF89" s="491"/>
      <c r="RIG89" s="491"/>
      <c r="RIH89" s="491"/>
      <c r="RII89" s="491"/>
      <c r="RIJ89" s="491"/>
      <c r="RIK89" s="491"/>
      <c r="RIL89" s="491"/>
      <c r="RIM89" s="491"/>
      <c r="RIN89" s="491"/>
      <c r="RIO89" s="491"/>
      <c r="RIP89" s="491"/>
      <c r="RIQ89" s="491"/>
      <c r="RIR89" s="491"/>
      <c r="RIS89" s="491"/>
      <c r="RIT89" s="491"/>
      <c r="RIU89" s="491"/>
      <c r="RIV89" s="491"/>
      <c r="RIW89" s="491"/>
      <c r="RIX89" s="491"/>
      <c r="RIY89" s="491"/>
      <c r="RIZ89" s="491"/>
      <c r="RJA89" s="491"/>
      <c r="RJB89" s="491"/>
      <c r="RJC89" s="491"/>
      <c r="RJD89" s="491"/>
      <c r="RJE89" s="491"/>
      <c r="RJF89" s="491"/>
      <c r="RJG89" s="491"/>
      <c r="RJH89" s="491"/>
      <c r="RJI89" s="491"/>
      <c r="RJJ89" s="491"/>
      <c r="RJK89" s="491"/>
      <c r="RJL89" s="491"/>
      <c r="RJM89" s="491"/>
      <c r="RJN89" s="491"/>
      <c r="RJO89" s="491"/>
      <c r="RJP89" s="491"/>
      <c r="RJQ89" s="491"/>
      <c r="RJR89" s="491"/>
      <c r="RJS89" s="491"/>
      <c r="RJT89" s="491"/>
      <c r="RJU89" s="491"/>
      <c r="RJV89" s="491"/>
      <c r="RJW89" s="491"/>
      <c r="RJX89" s="491"/>
      <c r="RJY89" s="491"/>
      <c r="RJZ89" s="491"/>
      <c r="RKA89" s="491"/>
      <c r="RKB89" s="491"/>
      <c r="RKC89" s="491"/>
      <c r="RKD89" s="491"/>
      <c r="RKE89" s="491"/>
      <c r="RKF89" s="491"/>
      <c r="RKG89" s="491"/>
      <c r="RKH89" s="491"/>
      <c r="RKI89" s="491"/>
      <c r="RKJ89" s="491"/>
      <c r="RKK89" s="491"/>
      <c r="RKL89" s="491"/>
      <c r="RKM89" s="491"/>
      <c r="RKN89" s="491"/>
      <c r="RKO89" s="491"/>
      <c r="RKP89" s="491"/>
      <c r="RKQ89" s="491"/>
      <c r="RKR89" s="491"/>
      <c r="RKS89" s="491"/>
      <c r="RKT89" s="491"/>
      <c r="RKU89" s="491"/>
      <c r="RKV89" s="491"/>
      <c r="RKW89" s="491"/>
      <c r="RKX89" s="491"/>
      <c r="RKY89" s="491"/>
      <c r="RKZ89" s="491"/>
      <c r="RLA89" s="491"/>
      <c r="RLB89" s="491"/>
      <c r="RLC89" s="491"/>
      <c r="RLD89" s="491"/>
      <c r="RLE89" s="491"/>
      <c r="RLF89" s="491"/>
      <c r="RLG89" s="491"/>
      <c r="RLH89" s="491"/>
      <c r="RLI89" s="491"/>
      <c r="RLJ89" s="491"/>
      <c r="RLK89" s="491"/>
      <c r="RLL89" s="491"/>
      <c r="RLM89" s="491"/>
      <c r="RLN89" s="491"/>
      <c r="RLO89" s="491"/>
      <c r="RLP89" s="491"/>
      <c r="RLQ89" s="491"/>
      <c r="RLR89" s="491"/>
      <c r="RLS89" s="491"/>
      <c r="RLT89" s="491"/>
      <c r="RLU89" s="491"/>
      <c r="RLV89" s="491"/>
      <c r="RLW89" s="491"/>
      <c r="RLX89" s="491"/>
      <c r="RLY89" s="491"/>
      <c r="RLZ89" s="491"/>
      <c r="RMA89" s="491"/>
      <c r="RMB89" s="491"/>
      <c r="RMC89" s="491"/>
      <c r="RMD89" s="491"/>
      <c r="RME89" s="491"/>
      <c r="RMF89" s="491"/>
      <c r="RMG89" s="491"/>
      <c r="RMH89" s="491"/>
      <c r="RMI89" s="491"/>
      <c r="RMJ89" s="491"/>
      <c r="RMK89" s="491"/>
      <c r="RML89" s="491"/>
      <c r="RMM89" s="491"/>
      <c r="RMN89" s="491"/>
      <c r="RMO89" s="491"/>
      <c r="RMP89" s="491"/>
      <c r="RMQ89" s="491"/>
      <c r="RMR89" s="491"/>
      <c r="RMS89" s="491"/>
      <c r="RMT89" s="491"/>
      <c r="RMU89" s="491"/>
      <c r="RMV89" s="491"/>
      <c r="RMW89" s="491"/>
      <c r="RMX89" s="491"/>
      <c r="RMY89" s="491"/>
      <c r="RMZ89" s="491"/>
      <c r="RNA89" s="491"/>
      <c r="RNB89" s="491"/>
      <c r="RNC89" s="491"/>
      <c r="RND89" s="491"/>
      <c r="RNE89" s="491"/>
      <c r="RNF89" s="491"/>
      <c r="RNG89" s="491"/>
      <c r="RNH89" s="491"/>
      <c r="RNI89" s="491"/>
      <c r="RNJ89" s="491"/>
      <c r="RNK89" s="491"/>
      <c r="RNL89" s="491"/>
      <c r="RNM89" s="491"/>
      <c r="RNN89" s="491"/>
      <c r="RNO89" s="491"/>
      <c r="RNP89" s="491"/>
      <c r="RNQ89" s="491"/>
      <c r="RNR89" s="491"/>
      <c r="RNS89" s="491"/>
      <c r="RNT89" s="491"/>
      <c r="RNU89" s="491"/>
      <c r="RNV89" s="491"/>
      <c r="RNW89" s="491"/>
      <c r="RNX89" s="491"/>
      <c r="RNY89" s="491"/>
      <c r="RNZ89" s="491"/>
      <c r="ROA89" s="491"/>
      <c r="ROB89" s="491"/>
      <c r="ROC89" s="491"/>
      <c r="ROD89" s="491"/>
      <c r="ROE89" s="491"/>
      <c r="ROF89" s="491"/>
      <c r="ROG89" s="491"/>
      <c r="ROH89" s="491"/>
      <c r="ROI89" s="491"/>
      <c r="ROJ89" s="491"/>
      <c r="ROK89" s="491"/>
      <c r="ROL89" s="491"/>
      <c r="ROM89" s="491"/>
      <c r="RON89" s="491"/>
      <c r="ROO89" s="491"/>
      <c r="ROP89" s="491"/>
      <c r="ROQ89" s="491"/>
      <c r="ROR89" s="491"/>
      <c r="ROS89" s="491"/>
      <c r="ROT89" s="491"/>
      <c r="ROU89" s="491"/>
      <c r="ROV89" s="491"/>
      <c r="ROW89" s="491"/>
      <c r="ROX89" s="491"/>
      <c r="ROY89" s="491"/>
      <c r="ROZ89" s="491"/>
      <c r="RPA89" s="491"/>
      <c r="RPB89" s="491"/>
      <c r="RPC89" s="491"/>
      <c r="RPD89" s="491"/>
      <c r="RPE89" s="491"/>
      <c r="RPF89" s="491"/>
      <c r="RPG89" s="491"/>
      <c r="RPH89" s="491"/>
      <c r="RPI89" s="491"/>
      <c r="RPJ89" s="491"/>
      <c r="RPK89" s="491"/>
      <c r="RPL89" s="491"/>
      <c r="RPM89" s="491"/>
      <c r="RPN89" s="491"/>
      <c r="RPO89" s="491"/>
      <c r="RPP89" s="491"/>
      <c r="RPQ89" s="491"/>
      <c r="RPR89" s="491"/>
      <c r="RPS89" s="491"/>
      <c r="RPT89" s="491"/>
      <c r="RPU89" s="491"/>
      <c r="RPV89" s="491"/>
      <c r="RPW89" s="491"/>
      <c r="RPX89" s="491"/>
      <c r="RPY89" s="491"/>
      <c r="RPZ89" s="491"/>
      <c r="RQA89" s="491"/>
      <c r="RQB89" s="491"/>
      <c r="RQC89" s="491"/>
      <c r="RQD89" s="491"/>
      <c r="RQE89" s="491"/>
      <c r="RQF89" s="491"/>
      <c r="RQG89" s="491"/>
      <c r="RQH89" s="491"/>
      <c r="RQI89" s="491"/>
      <c r="RQJ89" s="491"/>
      <c r="RQK89" s="491"/>
      <c r="RQL89" s="491"/>
      <c r="RQM89" s="491"/>
      <c r="RQN89" s="491"/>
      <c r="RQO89" s="491"/>
      <c r="RQP89" s="491"/>
      <c r="RQQ89" s="491"/>
      <c r="RQR89" s="491"/>
      <c r="RQS89" s="491"/>
      <c r="RQT89" s="491"/>
      <c r="RQU89" s="491"/>
      <c r="RQV89" s="491"/>
      <c r="RQW89" s="491"/>
      <c r="RQX89" s="491"/>
      <c r="RQY89" s="491"/>
      <c r="RQZ89" s="491"/>
      <c r="RRA89" s="491"/>
      <c r="RRB89" s="491"/>
      <c r="RRC89" s="491"/>
      <c r="RRD89" s="491"/>
      <c r="RRE89" s="491"/>
      <c r="RRF89" s="491"/>
      <c r="RRG89" s="491"/>
      <c r="RRH89" s="491"/>
      <c r="RRI89" s="491"/>
      <c r="RRJ89" s="491"/>
      <c r="RRK89" s="491"/>
      <c r="RRL89" s="491"/>
      <c r="RRM89" s="491"/>
      <c r="RRN89" s="491"/>
      <c r="RRO89" s="491"/>
      <c r="RRP89" s="491"/>
      <c r="RRQ89" s="491"/>
      <c r="RRR89" s="491"/>
      <c r="RRS89" s="491"/>
      <c r="RRT89" s="491"/>
      <c r="RRU89" s="491"/>
      <c r="RRV89" s="491"/>
      <c r="RRW89" s="491"/>
      <c r="RRX89" s="491"/>
      <c r="RRY89" s="491"/>
      <c r="RRZ89" s="491"/>
      <c r="RSA89" s="491"/>
      <c r="RSB89" s="491"/>
      <c r="RSC89" s="491"/>
      <c r="RSD89" s="491"/>
      <c r="RSE89" s="491"/>
      <c r="RSF89" s="491"/>
      <c r="RSG89" s="491"/>
      <c r="RSH89" s="491"/>
      <c r="RSI89" s="491"/>
      <c r="RSJ89" s="491"/>
      <c r="RSK89" s="491"/>
      <c r="RSL89" s="491"/>
      <c r="RSM89" s="491"/>
      <c r="RSN89" s="491"/>
      <c r="RSO89" s="491"/>
      <c r="RSP89" s="491"/>
      <c r="RSQ89" s="491"/>
      <c r="RSR89" s="491"/>
      <c r="RSS89" s="491"/>
      <c r="RST89" s="491"/>
      <c r="RSU89" s="491"/>
      <c r="RSV89" s="491"/>
      <c r="RSW89" s="491"/>
      <c r="RSX89" s="491"/>
      <c r="RSY89" s="491"/>
      <c r="RSZ89" s="491"/>
      <c r="RTA89" s="491"/>
      <c r="RTB89" s="491"/>
      <c r="RTC89" s="491"/>
      <c r="RTD89" s="491"/>
      <c r="RTE89" s="491"/>
      <c r="RTF89" s="491"/>
      <c r="RTG89" s="491"/>
      <c r="RTH89" s="491"/>
      <c r="RTI89" s="491"/>
      <c r="RTJ89" s="491"/>
      <c r="RTK89" s="491"/>
      <c r="RTL89" s="491"/>
      <c r="RTM89" s="491"/>
      <c r="RTN89" s="491"/>
      <c r="RTO89" s="491"/>
      <c r="RTP89" s="491"/>
      <c r="RTQ89" s="491"/>
      <c r="RTR89" s="491"/>
      <c r="RTS89" s="491"/>
      <c r="RTT89" s="491"/>
      <c r="RTU89" s="491"/>
      <c r="RTV89" s="491"/>
      <c r="RTW89" s="491"/>
      <c r="RTX89" s="491"/>
      <c r="RTY89" s="491"/>
      <c r="RTZ89" s="491"/>
      <c r="RUA89" s="491"/>
      <c r="RUB89" s="491"/>
      <c r="RUC89" s="491"/>
      <c r="RUD89" s="491"/>
      <c r="RUE89" s="491"/>
      <c r="RUF89" s="491"/>
      <c r="RUG89" s="491"/>
      <c r="RUH89" s="491"/>
      <c r="RUI89" s="491"/>
      <c r="RUJ89" s="491"/>
      <c r="RUK89" s="491"/>
      <c r="RUL89" s="491"/>
      <c r="RUM89" s="491"/>
      <c r="RUN89" s="491"/>
      <c r="RUO89" s="491"/>
      <c r="RUP89" s="491"/>
      <c r="RUQ89" s="491"/>
      <c r="RUR89" s="491"/>
      <c r="RUS89" s="491"/>
      <c r="RUT89" s="491"/>
      <c r="RUU89" s="491"/>
      <c r="RUV89" s="491"/>
      <c r="RUW89" s="491"/>
      <c r="RUX89" s="491"/>
      <c r="RUY89" s="491"/>
      <c r="RUZ89" s="491"/>
      <c r="RVA89" s="491"/>
      <c r="RVB89" s="491"/>
      <c r="RVC89" s="491"/>
      <c r="RVD89" s="491"/>
      <c r="RVE89" s="491"/>
      <c r="RVF89" s="491"/>
      <c r="RVG89" s="491"/>
      <c r="RVH89" s="491"/>
      <c r="RVI89" s="491"/>
      <c r="RVJ89" s="491"/>
      <c r="RVK89" s="491"/>
      <c r="RVL89" s="491"/>
      <c r="RVM89" s="491"/>
      <c r="RVN89" s="491"/>
      <c r="RVO89" s="491"/>
      <c r="RVP89" s="491"/>
      <c r="RVQ89" s="491"/>
      <c r="RVR89" s="491"/>
      <c r="RVS89" s="491"/>
      <c r="RVT89" s="491"/>
      <c r="RVU89" s="491"/>
      <c r="RVV89" s="491"/>
      <c r="RVW89" s="491"/>
      <c r="RVX89" s="491"/>
      <c r="RVY89" s="491"/>
      <c r="RVZ89" s="491"/>
      <c r="RWA89" s="491"/>
      <c r="RWB89" s="491"/>
      <c r="RWC89" s="491"/>
      <c r="RWD89" s="491"/>
      <c r="RWE89" s="491"/>
      <c r="RWF89" s="491"/>
      <c r="RWG89" s="491"/>
      <c r="RWH89" s="491"/>
      <c r="RWI89" s="491"/>
      <c r="RWJ89" s="491"/>
      <c r="RWK89" s="491"/>
      <c r="RWL89" s="491"/>
      <c r="RWM89" s="491"/>
      <c r="RWN89" s="491"/>
      <c r="RWO89" s="491"/>
      <c r="RWP89" s="491"/>
      <c r="RWQ89" s="491"/>
      <c r="RWR89" s="491"/>
      <c r="RWS89" s="491"/>
      <c r="RWT89" s="491"/>
      <c r="RWU89" s="491"/>
      <c r="RWV89" s="491"/>
      <c r="RWW89" s="491"/>
      <c r="RWX89" s="491"/>
      <c r="RWY89" s="491"/>
      <c r="RWZ89" s="491"/>
      <c r="RXA89" s="491"/>
      <c r="RXB89" s="491"/>
      <c r="RXC89" s="491"/>
      <c r="RXD89" s="491"/>
      <c r="RXE89" s="491"/>
      <c r="RXF89" s="491"/>
      <c r="RXG89" s="491"/>
      <c r="RXH89" s="491"/>
      <c r="RXI89" s="491"/>
      <c r="RXJ89" s="491"/>
      <c r="RXK89" s="491"/>
      <c r="RXL89" s="491"/>
      <c r="RXM89" s="491"/>
      <c r="RXN89" s="491"/>
      <c r="RXO89" s="491"/>
      <c r="RXP89" s="491"/>
      <c r="RXQ89" s="491"/>
      <c r="RXR89" s="491"/>
      <c r="RXS89" s="491"/>
      <c r="RXT89" s="491"/>
      <c r="RXU89" s="491"/>
      <c r="RXV89" s="491"/>
      <c r="RXW89" s="491"/>
      <c r="RXX89" s="491"/>
      <c r="RXY89" s="491"/>
      <c r="RXZ89" s="491"/>
      <c r="RYA89" s="491"/>
      <c r="RYB89" s="491"/>
      <c r="RYC89" s="491"/>
      <c r="RYD89" s="491"/>
      <c r="RYE89" s="491"/>
      <c r="RYF89" s="491"/>
      <c r="RYG89" s="491"/>
      <c r="RYH89" s="491"/>
      <c r="RYI89" s="491"/>
      <c r="RYJ89" s="491"/>
      <c r="RYK89" s="491"/>
      <c r="RYL89" s="491"/>
      <c r="RYM89" s="491"/>
      <c r="RYN89" s="491"/>
      <c r="RYO89" s="491"/>
      <c r="RYP89" s="491"/>
      <c r="RYQ89" s="491"/>
      <c r="RYR89" s="491"/>
      <c r="RYS89" s="491"/>
      <c r="RYT89" s="491"/>
      <c r="RYU89" s="491"/>
      <c r="RYV89" s="491"/>
      <c r="RYW89" s="491"/>
      <c r="RYX89" s="491"/>
      <c r="RYY89" s="491"/>
      <c r="RYZ89" s="491"/>
      <c r="RZA89" s="491"/>
      <c r="RZB89" s="491"/>
      <c r="RZC89" s="491"/>
      <c r="RZD89" s="491"/>
      <c r="RZE89" s="491"/>
      <c r="RZF89" s="491"/>
      <c r="RZG89" s="491"/>
      <c r="RZH89" s="491"/>
      <c r="RZI89" s="491"/>
      <c r="RZJ89" s="491"/>
      <c r="RZK89" s="491"/>
      <c r="RZL89" s="491"/>
      <c r="RZM89" s="491"/>
      <c r="RZN89" s="491"/>
      <c r="RZO89" s="491"/>
      <c r="RZP89" s="491"/>
      <c r="RZQ89" s="491"/>
      <c r="RZR89" s="491"/>
      <c r="RZS89" s="491"/>
      <c r="RZT89" s="491"/>
      <c r="RZU89" s="491"/>
      <c r="RZV89" s="491"/>
      <c r="RZW89" s="491"/>
      <c r="RZX89" s="491"/>
      <c r="RZY89" s="491"/>
      <c r="RZZ89" s="491"/>
      <c r="SAA89" s="491"/>
      <c r="SAB89" s="491"/>
      <c r="SAC89" s="491"/>
      <c r="SAD89" s="491"/>
      <c r="SAE89" s="491"/>
      <c r="SAF89" s="491"/>
      <c r="SAG89" s="491"/>
      <c r="SAH89" s="491"/>
      <c r="SAI89" s="491"/>
      <c r="SAJ89" s="491"/>
      <c r="SAK89" s="491"/>
      <c r="SAL89" s="491"/>
      <c r="SAM89" s="491"/>
      <c r="SAN89" s="491"/>
      <c r="SAO89" s="491"/>
      <c r="SAP89" s="491"/>
      <c r="SAQ89" s="491"/>
      <c r="SAR89" s="491"/>
      <c r="SAS89" s="491"/>
      <c r="SAT89" s="491"/>
      <c r="SAU89" s="491"/>
      <c r="SAV89" s="491"/>
      <c r="SAW89" s="491"/>
      <c r="SAX89" s="491"/>
      <c r="SAY89" s="491"/>
      <c r="SAZ89" s="491"/>
      <c r="SBA89" s="491"/>
      <c r="SBB89" s="491"/>
      <c r="SBC89" s="491"/>
      <c r="SBD89" s="491"/>
      <c r="SBE89" s="491"/>
      <c r="SBF89" s="491"/>
      <c r="SBG89" s="491"/>
      <c r="SBH89" s="491"/>
      <c r="SBI89" s="491"/>
      <c r="SBJ89" s="491"/>
      <c r="SBK89" s="491"/>
      <c r="SBL89" s="491"/>
      <c r="SBM89" s="491"/>
      <c r="SBN89" s="491"/>
      <c r="SBO89" s="491"/>
      <c r="SBP89" s="491"/>
      <c r="SBQ89" s="491"/>
      <c r="SBR89" s="491"/>
      <c r="SBS89" s="491"/>
      <c r="SBT89" s="491"/>
      <c r="SBU89" s="491"/>
      <c r="SBV89" s="491"/>
      <c r="SBW89" s="491"/>
      <c r="SBX89" s="491"/>
      <c r="SBY89" s="491"/>
      <c r="SBZ89" s="491"/>
      <c r="SCA89" s="491"/>
      <c r="SCB89" s="491"/>
      <c r="SCC89" s="491"/>
      <c r="SCD89" s="491"/>
      <c r="SCE89" s="491"/>
      <c r="SCF89" s="491"/>
      <c r="SCG89" s="491"/>
      <c r="SCH89" s="491"/>
      <c r="SCI89" s="491"/>
      <c r="SCJ89" s="491"/>
      <c r="SCK89" s="491"/>
      <c r="SCL89" s="491"/>
      <c r="SCM89" s="491"/>
      <c r="SCN89" s="491"/>
      <c r="SCO89" s="491"/>
      <c r="SCP89" s="491"/>
      <c r="SCQ89" s="491"/>
      <c r="SCR89" s="491"/>
      <c r="SCS89" s="491"/>
      <c r="SCT89" s="491"/>
      <c r="SCU89" s="491"/>
      <c r="SCV89" s="491"/>
      <c r="SCW89" s="491"/>
      <c r="SCX89" s="491"/>
      <c r="SCY89" s="491"/>
      <c r="SCZ89" s="491"/>
      <c r="SDA89" s="491"/>
      <c r="SDB89" s="491"/>
      <c r="SDC89" s="491"/>
      <c r="SDD89" s="491"/>
      <c r="SDE89" s="491"/>
      <c r="SDF89" s="491"/>
      <c r="SDG89" s="491"/>
      <c r="SDH89" s="491"/>
      <c r="SDI89" s="491"/>
      <c r="SDJ89" s="491"/>
      <c r="SDK89" s="491"/>
      <c r="SDL89" s="491"/>
      <c r="SDM89" s="491"/>
      <c r="SDN89" s="491"/>
      <c r="SDO89" s="491"/>
      <c r="SDP89" s="491"/>
      <c r="SDQ89" s="491"/>
      <c r="SDR89" s="491"/>
      <c r="SDS89" s="491"/>
      <c r="SDT89" s="491"/>
      <c r="SDU89" s="491"/>
      <c r="SDV89" s="491"/>
      <c r="SDW89" s="491"/>
      <c r="SDX89" s="491"/>
      <c r="SDY89" s="491"/>
      <c r="SDZ89" s="491"/>
      <c r="SEA89" s="491"/>
      <c r="SEB89" s="491"/>
      <c r="SEC89" s="491"/>
      <c r="SED89" s="491"/>
      <c r="SEE89" s="491"/>
      <c r="SEF89" s="491"/>
      <c r="SEG89" s="491"/>
      <c r="SEH89" s="491"/>
      <c r="SEI89" s="491"/>
      <c r="SEJ89" s="491"/>
      <c r="SEK89" s="491"/>
      <c r="SEL89" s="491"/>
      <c r="SEM89" s="491"/>
      <c r="SEN89" s="491"/>
      <c r="SEO89" s="491"/>
      <c r="SEP89" s="491"/>
      <c r="SEQ89" s="491"/>
      <c r="SER89" s="491"/>
      <c r="SES89" s="491"/>
      <c r="SET89" s="491"/>
      <c r="SEU89" s="491"/>
      <c r="SEV89" s="491"/>
      <c r="SEW89" s="491"/>
      <c r="SEX89" s="491"/>
      <c r="SEY89" s="491"/>
      <c r="SEZ89" s="491"/>
      <c r="SFA89" s="491"/>
      <c r="SFB89" s="491"/>
      <c r="SFC89" s="491"/>
      <c r="SFD89" s="491"/>
      <c r="SFE89" s="491"/>
      <c r="SFF89" s="491"/>
      <c r="SFG89" s="491"/>
      <c r="SFH89" s="491"/>
      <c r="SFI89" s="491"/>
      <c r="SFJ89" s="491"/>
      <c r="SFK89" s="491"/>
      <c r="SFL89" s="491"/>
      <c r="SFM89" s="491"/>
      <c r="SFN89" s="491"/>
      <c r="SFO89" s="491"/>
      <c r="SFP89" s="491"/>
      <c r="SFQ89" s="491"/>
      <c r="SFR89" s="491"/>
      <c r="SFS89" s="491"/>
      <c r="SFT89" s="491"/>
      <c r="SFU89" s="491"/>
      <c r="SFV89" s="491"/>
      <c r="SFW89" s="491"/>
      <c r="SFX89" s="491"/>
      <c r="SFY89" s="491"/>
      <c r="SFZ89" s="491"/>
      <c r="SGA89" s="491"/>
      <c r="SGB89" s="491"/>
      <c r="SGC89" s="491"/>
      <c r="SGD89" s="491"/>
      <c r="SGE89" s="491"/>
      <c r="SGF89" s="491"/>
      <c r="SGG89" s="491"/>
      <c r="SGH89" s="491"/>
      <c r="SGI89" s="491"/>
      <c r="SGJ89" s="491"/>
      <c r="SGK89" s="491"/>
      <c r="SGL89" s="491"/>
      <c r="SGM89" s="491"/>
      <c r="SGN89" s="491"/>
      <c r="SGO89" s="491"/>
      <c r="SGP89" s="491"/>
      <c r="SGQ89" s="491"/>
      <c r="SGR89" s="491"/>
      <c r="SGS89" s="491"/>
      <c r="SGT89" s="491"/>
      <c r="SGU89" s="491"/>
      <c r="SGV89" s="491"/>
      <c r="SGW89" s="491"/>
      <c r="SGX89" s="491"/>
      <c r="SGY89" s="491"/>
      <c r="SGZ89" s="491"/>
      <c r="SHA89" s="491"/>
      <c r="SHB89" s="491"/>
      <c r="SHC89" s="491"/>
      <c r="SHD89" s="491"/>
      <c r="SHE89" s="491"/>
      <c r="SHF89" s="491"/>
      <c r="SHG89" s="491"/>
      <c r="SHH89" s="491"/>
      <c r="SHI89" s="491"/>
      <c r="SHJ89" s="491"/>
      <c r="SHK89" s="491"/>
      <c r="SHL89" s="491"/>
      <c r="SHM89" s="491"/>
      <c r="SHN89" s="491"/>
      <c r="SHO89" s="491"/>
      <c r="SHP89" s="491"/>
      <c r="SHQ89" s="491"/>
      <c r="SHR89" s="491"/>
      <c r="SHS89" s="491"/>
      <c r="SHT89" s="491"/>
      <c r="SHU89" s="491"/>
      <c r="SHV89" s="491"/>
      <c r="SHW89" s="491"/>
      <c r="SHX89" s="491"/>
      <c r="SHY89" s="491"/>
      <c r="SHZ89" s="491"/>
      <c r="SIA89" s="491"/>
      <c r="SIB89" s="491"/>
      <c r="SIC89" s="491"/>
      <c r="SID89" s="491"/>
      <c r="SIE89" s="491"/>
      <c r="SIF89" s="491"/>
      <c r="SIG89" s="491"/>
      <c r="SIH89" s="491"/>
      <c r="SII89" s="491"/>
      <c r="SIJ89" s="491"/>
      <c r="SIK89" s="491"/>
      <c r="SIL89" s="491"/>
      <c r="SIM89" s="491"/>
      <c r="SIN89" s="491"/>
      <c r="SIO89" s="491"/>
      <c r="SIP89" s="491"/>
      <c r="SIQ89" s="491"/>
      <c r="SIR89" s="491"/>
      <c r="SIS89" s="491"/>
      <c r="SIT89" s="491"/>
      <c r="SIU89" s="491"/>
      <c r="SIV89" s="491"/>
      <c r="SIW89" s="491"/>
      <c r="SIX89" s="491"/>
      <c r="SIY89" s="491"/>
      <c r="SIZ89" s="491"/>
      <c r="SJA89" s="491"/>
      <c r="SJB89" s="491"/>
      <c r="SJC89" s="491"/>
      <c r="SJD89" s="491"/>
      <c r="SJE89" s="491"/>
      <c r="SJF89" s="491"/>
      <c r="SJG89" s="491"/>
      <c r="SJH89" s="491"/>
      <c r="SJI89" s="491"/>
      <c r="SJJ89" s="491"/>
      <c r="SJK89" s="491"/>
      <c r="SJL89" s="491"/>
      <c r="SJM89" s="491"/>
      <c r="SJN89" s="491"/>
      <c r="SJO89" s="491"/>
      <c r="SJP89" s="491"/>
      <c r="SJQ89" s="491"/>
      <c r="SJR89" s="491"/>
      <c r="SJS89" s="491"/>
      <c r="SJT89" s="491"/>
      <c r="SJU89" s="491"/>
      <c r="SJV89" s="491"/>
      <c r="SJW89" s="491"/>
      <c r="SJX89" s="491"/>
      <c r="SJY89" s="491"/>
      <c r="SJZ89" s="491"/>
      <c r="SKA89" s="491"/>
      <c r="SKB89" s="491"/>
      <c r="SKC89" s="491"/>
      <c r="SKD89" s="491"/>
      <c r="SKE89" s="491"/>
      <c r="SKF89" s="491"/>
      <c r="SKG89" s="491"/>
      <c r="SKH89" s="491"/>
      <c r="SKI89" s="491"/>
      <c r="SKJ89" s="491"/>
      <c r="SKK89" s="491"/>
      <c r="SKL89" s="491"/>
      <c r="SKM89" s="491"/>
      <c r="SKN89" s="491"/>
      <c r="SKO89" s="491"/>
      <c r="SKP89" s="491"/>
      <c r="SKQ89" s="491"/>
      <c r="SKR89" s="491"/>
      <c r="SKS89" s="491"/>
      <c r="SKT89" s="491"/>
      <c r="SKU89" s="491"/>
      <c r="SKV89" s="491"/>
      <c r="SKW89" s="491"/>
      <c r="SKX89" s="491"/>
      <c r="SKY89" s="491"/>
      <c r="SKZ89" s="491"/>
      <c r="SLA89" s="491"/>
      <c r="SLB89" s="491"/>
      <c r="SLC89" s="491"/>
      <c r="SLD89" s="491"/>
      <c r="SLE89" s="491"/>
      <c r="SLF89" s="491"/>
      <c r="SLG89" s="491"/>
      <c r="SLH89" s="491"/>
      <c r="SLI89" s="491"/>
      <c r="SLJ89" s="491"/>
      <c r="SLK89" s="491"/>
      <c r="SLL89" s="491"/>
      <c r="SLM89" s="491"/>
      <c r="SLN89" s="491"/>
      <c r="SLO89" s="491"/>
      <c r="SLP89" s="491"/>
      <c r="SLQ89" s="491"/>
      <c r="SLR89" s="491"/>
      <c r="SLS89" s="491"/>
      <c r="SLT89" s="491"/>
      <c r="SLU89" s="491"/>
      <c r="SLV89" s="491"/>
      <c r="SLW89" s="491"/>
      <c r="SLX89" s="491"/>
      <c r="SLY89" s="491"/>
      <c r="SLZ89" s="491"/>
      <c r="SMA89" s="491"/>
      <c r="SMB89" s="491"/>
      <c r="SMC89" s="491"/>
      <c r="SMD89" s="491"/>
      <c r="SME89" s="491"/>
      <c r="SMF89" s="491"/>
      <c r="SMG89" s="491"/>
      <c r="SMH89" s="491"/>
      <c r="SMI89" s="491"/>
      <c r="SMJ89" s="491"/>
      <c r="SMK89" s="491"/>
      <c r="SML89" s="491"/>
      <c r="SMM89" s="491"/>
      <c r="SMN89" s="491"/>
      <c r="SMO89" s="491"/>
      <c r="SMP89" s="491"/>
      <c r="SMQ89" s="491"/>
      <c r="SMR89" s="491"/>
      <c r="SMS89" s="491"/>
      <c r="SMT89" s="491"/>
      <c r="SMU89" s="491"/>
      <c r="SMV89" s="491"/>
      <c r="SMW89" s="491"/>
      <c r="SMX89" s="491"/>
      <c r="SMY89" s="491"/>
      <c r="SMZ89" s="491"/>
      <c r="SNA89" s="491"/>
      <c r="SNB89" s="491"/>
      <c r="SNC89" s="491"/>
      <c r="SND89" s="491"/>
      <c r="SNE89" s="491"/>
      <c r="SNF89" s="491"/>
      <c r="SNG89" s="491"/>
      <c r="SNH89" s="491"/>
      <c r="SNI89" s="491"/>
      <c r="SNJ89" s="491"/>
      <c r="SNK89" s="491"/>
      <c r="SNL89" s="491"/>
      <c r="SNM89" s="491"/>
      <c r="SNN89" s="491"/>
      <c r="SNO89" s="491"/>
      <c r="SNP89" s="491"/>
      <c r="SNQ89" s="491"/>
      <c r="SNR89" s="491"/>
      <c r="SNS89" s="491"/>
      <c r="SNT89" s="491"/>
      <c r="SNU89" s="491"/>
      <c r="SNV89" s="491"/>
      <c r="SNW89" s="491"/>
      <c r="SNX89" s="491"/>
      <c r="SNY89" s="491"/>
      <c r="SNZ89" s="491"/>
      <c r="SOA89" s="491"/>
      <c r="SOB89" s="491"/>
      <c r="SOC89" s="491"/>
      <c r="SOD89" s="491"/>
      <c r="SOE89" s="491"/>
      <c r="SOF89" s="491"/>
      <c r="SOG89" s="491"/>
      <c r="SOH89" s="491"/>
      <c r="SOI89" s="491"/>
      <c r="SOJ89" s="491"/>
      <c r="SOK89" s="491"/>
      <c r="SOL89" s="491"/>
      <c r="SOM89" s="491"/>
      <c r="SON89" s="491"/>
      <c r="SOO89" s="491"/>
      <c r="SOP89" s="491"/>
      <c r="SOQ89" s="491"/>
      <c r="SOR89" s="491"/>
      <c r="SOS89" s="491"/>
      <c r="SOT89" s="491"/>
      <c r="SOU89" s="491"/>
      <c r="SOV89" s="491"/>
      <c r="SOW89" s="491"/>
      <c r="SOX89" s="491"/>
      <c r="SOY89" s="491"/>
      <c r="SOZ89" s="491"/>
      <c r="SPA89" s="491"/>
      <c r="SPB89" s="491"/>
      <c r="SPC89" s="491"/>
      <c r="SPD89" s="491"/>
      <c r="SPE89" s="491"/>
      <c r="SPF89" s="491"/>
      <c r="SPG89" s="491"/>
      <c r="SPH89" s="491"/>
      <c r="SPI89" s="491"/>
      <c r="SPJ89" s="491"/>
      <c r="SPK89" s="491"/>
      <c r="SPL89" s="491"/>
      <c r="SPM89" s="491"/>
      <c r="SPN89" s="491"/>
      <c r="SPO89" s="491"/>
      <c r="SPP89" s="491"/>
      <c r="SPQ89" s="491"/>
      <c r="SPR89" s="491"/>
      <c r="SPS89" s="491"/>
      <c r="SPT89" s="491"/>
      <c r="SPU89" s="491"/>
      <c r="SPV89" s="491"/>
      <c r="SPW89" s="491"/>
      <c r="SPX89" s="491"/>
      <c r="SPY89" s="491"/>
      <c r="SPZ89" s="491"/>
      <c r="SQA89" s="491"/>
      <c r="SQB89" s="491"/>
      <c r="SQC89" s="491"/>
      <c r="SQD89" s="491"/>
      <c r="SQE89" s="491"/>
      <c r="SQF89" s="491"/>
      <c r="SQG89" s="491"/>
      <c r="SQH89" s="491"/>
      <c r="SQI89" s="491"/>
      <c r="SQJ89" s="491"/>
      <c r="SQK89" s="491"/>
      <c r="SQL89" s="491"/>
      <c r="SQM89" s="491"/>
      <c r="SQN89" s="491"/>
      <c r="SQO89" s="491"/>
      <c r="SQP89" s="491"/>
      <c r="SQQ89" s="491"/>
      <c r="SQR89" s="491"/>
      <c r="SQS89" s="491"/>
      <c r="SQT89" s="491"/>
      <c r="SQU89" s="491"/>
      <c r="SQV89" s="491"/>
      <c r="SQW89" s="491"/>
      <c r="SQX89" s="491"/>
      <c r="SQY89" s="491"/>
      <c r="SQZ89" s="491"/>
      <c r="SRA89" s="491"/>
      <c r="SRB89" s="491"/>
      <c r="SRC89" s="491"/>
      <c r="SRD89" s="491"/>
      <c r="SRE89" s="491"/>
      <c r="SRF89" s="491"/>
      <c r="SRG89" s="491"/>
      <c r="SRH89" s="491"/>
      <c r="SRI89" s="491"/>
      <c r="SRJ89" s="491"/>
      <c r="SRK89" s="491"/>
      <c r="SRL89" s="491"/>
      <c r="SRM89" s="491"/>
      <c r="SRN89" s="491"/>
      <c r="SRO89" s="491"/>
      <c r="SRP89" s="491"/>
      <c r="SRQ89" s="491"/>
      <c r="SRR89" s="491"/>
      <c r="SRS89" s="491"/>
      <c r="SRT89" s="491"/>
      <c r="SRU89" s="491"/>
      <c r="SRV89" s="491"/>
      <c r="SRW89" s="491"/>
      <c r="SRX89" s="491"/>
      <c r="SRY89" s="491"/>
      <c r="SRZ89" s="491"/>
      <c r="SSA89" s="491"/>
      <c r="SSB89" s="491"/>
      <c r="SSC89" s="491"/>
      <c r="SSD89" s="491"/>
      <c r="SSE89" s="491"/>
      <c r="SSF89" s="491"/>
      <c r="SSG89" s="491"/>
      <c r="SSH89" s="491"/>
      <c r="SSI89" s="491"/>
      <c r="SSJ89" s="491"/>
      <c r="SSK89" s="491"/>
      <c r="SSL89" s="491"/>
      <c r="SSM89" s="491"/>
      <c r="SSN89" s="491"/>
      <c r="SSO89" s="491"/>
      <c r="SSP89" s="491"/>
      <c r="SSQ89" s="491"/>
      <c r="SSR89" s="491"/>
      <c r="SSS89" s="491"/>
      <c r="SST89" s="491"/>
      <c r="SSU89" s="491"/>
      <c r="SSV89" s="491"/>
      <c r="SSW89" s="491"/>
      <c r="SSX89" s="491"/>
      <c r="SSY89" s="491"/>
      <c r="SSZ89" s="491"/>
      <c r="STA89" s="491"/>
      <c r="STB89" s="491"/>
      <c r="STC89" s="491"/>
      <c r="STD89" s="491"/>
      <c r="STE89" s="491"/>
      <c r="STF89" s="491"/>
      <c r="STG89" s="491"/>
      <c r="STH89" s="491"/>
      <c r="STI89" s="491"/>
      <c r="STJ89" s="491"/>
      <c r="STK89" s="491"/>
      <c r="STL89" s="491"/>
      <c r="STM89" s="491"/>
      <c r="STN89" s="491"/>
      <c r="STO89" s="491"/>
      <c r="STP89" s="491"/>
      <c r="STQ89" s="491"/>
      <c r="STR89" s="491"/>
      <c r="STS89" s="491"/>
      <c r="STT89" s="491"/>
      <c r="STU89" s="491"/>
      <c r="STV89" s="491"/>
      <c r="STW89" s="491"/>
      <c r="STX89" s="491"/>
      <c r="STY89" s="491"/>
      <c r="STZ89" s="491"/>
      <c r="SUA89" s="491"/>
      <c r="SUB89" s="491"/>
      <c r="SUC89" s="491"/>
      <c r="SUD89" s="491"/>
      <c r="SUE89" s="491"/>
      <c r="SUF89" s="491"/>
      <c r="SUG89" s="491"/>
      <c r="SUH89" s="491"/>
      <c r="SUI89" s="491"/>
      <c r="SUJ89" s="491"/>
      <c r="SUK89" s="491"/>
      <c r="SUL89" s="491"/>
      <c r="SUM89" s="491"/>
      <c r="SUN89" s="491"/>
      <c r="SUO89" s="491"/>
      <c r="SUP89" s="491"/>
      <c r="SUQ89" s="491"/>
      <c r="SUR89" s="491"/>
      <c r="SUS89" s="491"/>
      <c r="SUT89" s="491"/>
      <c r="SUU89" s="491"/>
      <c r="SUV89" s="491"/>
      <c r="SUW89" s="491"/>
      <c r="SUX89" s="491"/>
      <c r="SUY89" s="491"/>
      <c r="SUZ89" s="491"/>
      <c r="SVA89" s="491"/>
      <c r="SVB89" s="491"/>
      <c r="SVC89" s="491"/>
      <c r="SVD89" s="491"/>
      <c r="SVE89" s="491"/>
      <c r="SVF89" s="491"/>
      <c r="SVG89" s="491"/>
      <c r="SVH89" s="491"/>
      <c r="SVI89" s="491"/>
      <c r="SVJ89" s="491"/>
      <c r="SVK89" s="491"/>
      <c r="SVL89" s="491"/>
      <c r="SVM89" s="491"/>
      <c r="SVN89" s="491"/>
      <c r="SVO89" s="491"/>
      <c r="SVP89" s="491"/>
      <c r="SVQ89" s="491"/>
      <c r="SVR89" s="491"/>
      <c r="SVS89" s="491"/>
      <c r="SVT89" s="491"/>
      <c r="SVU89" s="491"/>
      <c r="SVV89" s="491"/>
      <c r="SVW89" s="491"/>
      <c r="SVX89" s="491"/>
      <c r="SVY89" s="491"/>
      <c r="SVZ89" s="491"/>
      <c r="SWA89" s="491"/>
      <c r="SWB89" s="491"/>
      <c r="SWC89" s="491"/>
      <c r="SWD89" s="491"/>
      <c r="SWE89" s="491"/>
      <c r="SWF89" s="491"/>
      <c r="SWG89" s="491"/>
      <c r="SWH89" s="491"/>
      <c r="SWI89" s="491"/>
      <c r="SWJ89" s="491"/>
      <c r="SWK89" s="491"/>
      <c r="SWL89" s="491"/>
      <c r="SWM89" s="491"/>
      <c r="SWN89" s="491"/>
      <c r="SWO89" s="491"/>
      <c r="SWP89" s="491"/>
      <c r="SWQ89" s="491"/>
      <c r="SWR89" s="491"/>
      <c r="SWS89" s="491"/>
      <c r="SWT89" s="491"/>
      <c r="SWU89" s="491"/>
      <c r="SWV89" s="491"/>
      <c r="SWW89" s="491"/>
      <c r="SWX89" s="491"/>
      <c r="SWY89" s="491"/>
      <c r="SWZ89" s="491"/>
      <c r="SXA89" s="491"/>
      <c r="SXB89" s="491"/>
      <c r="SXC89" s="491"/>
      <c r="SXD89" s="491"/>
      <c r="SXE89" s="491"/>
      <c r="SXF89" s="491"/>
      <c r="SXG89" s="491"/>
      <c r="SXH89" s="491"/>
      <c r="SXI89" s="491"/>
      <c r="SXJ89" s="491"/>
      <c r="SXK89" s="491"/>
      <c r="SXL89" s="491"/>
      <c r="SXM89" s="491"/>
      <c r="SXN89" s="491"/>
      <c r="SXO89" s="491"/>
      <c r="SXP89" s="491"/>
      <c r="SXQ89" s="491"/>
      <c r="SXR89" s="491"/>
      <c r="SXS89" s="491"/>
      <c r="SXT89" s="491"/>
      <c r="SXU89" s="491"/>
      <c r="SXV89" s="491"/>
      <c r="SXW89" s="491"/>
      <c r="SXX89" s="491"/>
      <c r="SXY89" s="491"/>
      <c r="SXZ89" s="491"/>
      <c r="SYA89" s="491"/>
      <c r="SYB89" s="491"/>
      <c r="SYC89" s="491"/>
      <c r="SYD89" s="491"/>
      <c r="SYE89" s="491"/>
      <c r="SYF89" s="491"/>
      <c r="SYG89" s="491"/>
      <c r="SYH89" s="491"/>
      <c r="SYI89" s="491"/>
      <c r="SYJ89" s="491"/>
      <c r="SYK89" s="491"/>
      <c r="SYL89" s="491"/>
      <c r="SYM89" s="491"/>
      <c r="SYN89" s="491"/>
      <c r="SYO89" s="491"/>
      <c r="SYP89" s="491"/>
      <c r="SYQ89" s="491"/>
      <c r="SYR89" s="491"/>
      <c r="SYS89" s="491"/>
      <c r="SYT89" s="491"/>
      <c r="SYU89" s="491"/>
      <c r="SYV89" s="491"/>
      <c r="SYW89" s="491"/>
      <c r="SYX89" s="491"/>
      <c r="SYY89" s="491"/>
      <c r="SYZ89" s="491"/>
      <c r="SZA89" s="491"/>
      <c r="SZB89" s="491"/>
      <c r="SZC89" s="491"/>
      <c r="SZD89" s="491"/>
      <c r="SZE89" s="491"/>
      <c r="SZF89" s="491"/>
      <c r="SZG89" s="491"/>
      <c r="SZH89" s="491"/>
      <c r="SZI89" s="491"/>
      <c r="SZJ89" s="491"/>
      <c r="SZK89" s="491"/>
      <c r="SZL89" s="491"/>
      <c r="SZM89" s="491"/>
      <c r="SZN89" s="491"/>
      <c r="SZO89" s="491"/>
      <c r="SZP89" s="491"/>
      <c r="SZQ89" s="491"/>
      <c r="SZR89" s="491"/>
      <c r="SZS89" s="491"/>
      <c r="SZT89" s="491"/>
      <c r="SZU89" s="491"/>
      <c r="SZV89" s="491"/>
      <c r="SZW89" s="491"/>
      <c r="SZX89" s="491"/>
      <c r="SZY89" s="491"/>
      <c r="SZZ89" s="491"/>
      <c r="TAA89" s="491"/>
      <c r="TAB89" s="491"/>
      <c r="TAC89" s="491"/>
      <c r="TAD89" s="491"/>
      <c r="TAE89" s="491"/>
      <c r="TAF89" s="491"/>
      <c r="TAG89" s="491"/>
      <c r="TAH89" s="491"/>
      <c r="TAI89" s="491"/>
      <c r="TAJ89" s="491"/>
      <c r="TAK89" s="491"/>
      <c r="TAL89" s="491"/>
      <c r="TAM89" s="491"/>
      <c r="TAN89" s="491"/>
      <c r="TAO89" s="491"/>
      <c r="TAP89" s="491"/>
      <c r="TAQ89" s="491"/>
      <c r="TAR89" s="491"/>
      <c r="TAS89" s="491"/>
      <c r="TAT89" s="491"/>
      <c r="TAU89" s="491"/>
      <c r="TAV89" s="491"/>
      <c r="TAW89" s="491"/>
      <c r="TAX89" s="491"/>
      <c r="TAY89" s="491"/>
      <c r="TAZ89" s="491"/>
      <c r="TBA89" s="491"/>
      <c r="TBB89" s="491"/>
      <c r="TBC89" s="491"/>
      <c r="TBD89" s="491"/>
      <c r="TBE89" s="491"/>
      <c r="TBF89" s="491"/>
      <c r="TBG89" s="491"/>
      <c r="TBH89" s="491"/>
      <c r="TBI89" s="491"/>
      <c r="TBJ89" s="491"/>
      <c r="TBK89" s="491"/>
      <c r="TBL89" s="491"/>
      <c r="TBM89" s="491"/>
      <c r="TBN89" s="491"/>
      <c r="TBO89" s="491"/>
      <c r="TBP89" s="491"/>
      <c r="TBQ89" s="491"/>
      <c r="TBR89" s="491"/>
      <c r="TBS89" s="491"/>
      <c r="TBT89" s="491"/>
      <c r="TBU89" s="491"/>
      <c r="TBV89" s="491"/>
      <c r="TBW89" s="491"/>
      <c r="TBX89" s="491"/>
      <c r="TBY89" s="491"/>
      <c r="TBZ89" s="491"/>
      <c r="TCA89" s="491"/>
      <c r="TCB89" s="491"/>
      <c r="TCC89" s="491"/>
      <c r="TCD89" s="491"/>
      <c r="TCE89" s="491"/>
      <c r="TCF89" s="491"/>
      <c r="TCG89" s="491"/>
      <c r="TCH89" s="491"/>
      <c r="TCI89" s="491"/>
      <c r="TCJ89" s="491"/>
      <c r="TCK89" s="491"/>
      <c r="TCL89" s="491"/>
      <c r="TCM89" s="491"/>
      <c r="TCN89" s="491"/>
      <c r="TCO89" s="491"/>
      <c r="TCP89" s="491"/>
      <c r="TCQ89" s="491"/>
      <c r="TCR89" s="491"/>
      <c r="TCS89" s="491"/>
      <c r="TCT89" s="491"/>
      <c r="TCU89" s="491"/>
      <c r="TCV89" s="491"/>
      <c r="TCW89" s="491"/>
      <c r="TCX89" s="491"/>
      <c r="TCY89" s="491"/>
      <c r="TCZ89" s="491"/>
      <c r="TDA89" s="491"/>
      <c r="TDB89" s="491"/>
      <c r="TDC89" s="491"/>
      <c r="TDD89" s="491"/>
      <c r="TDE89" s="491"/>
      <c r="TDF89" s="491"/>
      <c r="TDG89" s="491"/>
      <c r="TDH89" s="491"/>
      <c r="TDI89" s="491"/>
      <c r="TDJ89" s="491"/>
      <c r="TDK89" s="491"/>
      <c r="TDL89" s="491"/>
      <c r="TDM89" s="491"/>
      <c r="TDN89" s="491"/>
      <c r="TDO89" s="491"/>
      <c r="TDP89" s="491"/>
      <c r="TDQ89" s="491"/>
      <c r="TDR89" s="491"/>
      <c r="TDS89" s="491"/>
      <c r="TDT89" s="491"/>
      <c r="TDU89" s="491"/>
      <c r="TDV89" s="491"/>
      <c r="TDW89" s="491"/>
      <c r="TDX89" s="491"/>
      <c r="TDY89" s="491"/>
      <c r="TDZ89" s="491"/>
      <c r="TEA89" s="491"/>
      <c r="TEB89" s="491"/>
      <c r="TEC89" s="491"/>
      <c r="TED89" s="491"/>
      <c r="TEE89" s="491"/>
      <c r="TEF89" s="491"/>
      <c r="TEG89" s="491"/>
      <c r="TEH89" s="491"/>
      <c r="TEI89" s="491"/>
      <c r="TEJ89" s="491"/>
      <c r="TEK89" s="491"/>
      <c r="TEL89" s="491"/>
      <c r="TEM89" s="491"/>
      <c r="TEN89" s="491"/>
      <c r="TEO89" s="491"/>
      <c r="TEP89" s="491"/>
      <c r="TEQ89" s="491"/>
      <c r="TER89" s="491"/>
      <c r="TES89" s="491"/>
      <c r="TET89" s="491"/>
      <c r="TEU89" s="491"/>
      <c r="TEV89" s="491"/>
      <c r="TEW89" s="491"/>
      <c r="TEX89" s="491"/>
      <c r="TEY89" s="491"/>
      <c r="TEZ89" s="491"/>
      <c r="TFA89" s="491"/>
      <c r="TFB89" s="491"/>
      <c r="TFC89" s="491"/>
      <c r="TFD89" s="491"/>
      <c r="TFE89" s="491"/>
      <c r="TFF89" s="491"/>
      <c r="TFG89" s="491"/>
      <c r="TFH89" s="491"/>
      <c r="TFI89" s="491"/>
      <c r="TFJ89" s="491"/>
      <c r="TFK89" s="491"/>
      <c r="TFL89" s="491"/>
      <c r="TFM89" s="491"/>
      <c r="TFN89" s="491"/>
      <c r="TFO89" s="491"/>
      <c r="TFP89" s="491"/>
      <c r="TFQ89" s="491"/>
      <c r="TFR89" s="491"/>
      <c r="TFS89" s="491"/>
      <c r="TFT89" s="491"/>
      <c r="TFU89" s="491"/>
      <c r="TFV89" s="491"/>
      <c r="TFW89" s="491"/>
      <c r="TFX89" s="491"/>
      <c r="TFY89" s="491"/>
      <c r="TFZ89" s="491"/>
      <c r="TGA89" s="491"/>
      <c r="TGB89" s="491"/>
      <c r="TGC89" s="491"/>
      <c r="TGD89" s="491"/>
      <c r="TGE89" s="491"/>
      <c r="TGF89" s="491"/>
      <c r="TGG89" s="491"/>
      <c r="TGH89" s="491"/>
      <c r="TGI89" s="491"/>
      <c r="TGJ89" s="491"/>
      <c r="TGK89" s="491"/>
      <c r="TGL89" s="491"/>
      <c r="TGM89" s="491"/>
      <c r="TGN89" s="491"/>
      <c r="TGO89" s="491"/>
      <c r="TGP89" s="491"/>
      <c r="TGQ89" s="491"/>
      <c r="TGR89" s="491"/>
      <c r="TGS89" s="491"/>
      <c r="TGT89" s="491"/>
      <c r="TGU89" s="491"/>
      <c r="TGV89" s="491"/>
      <c r="TGW89" s="491"/>
      <c r="TGX89" s="491"/>
      <c r="TGY89" s="491"/>
      <c r="TGZ89" s="491"/>
      <c r="THA89" s="491"/>
      <c r="THB89" s="491"/>
      <c r="THC89" s="491"/>
      <c r="THD89" s="491"/>
      <c r="THE89" s="491"/>
      <c r="THF89" s="491"/>
      <c r="THG89" s="491"/>
      <c r="THH89" s="491"/>
      <c r="THI89" s="491"/>
      <c r="THJ89" s="491"/>
      <c r="THK89" s="491"/>
      <c r="THL89" s="491"/>
      <c r="THM89" s="491"/>
      <c r="THN89" s="491"/>
      <c r="THO89" s="491"/>
      <c r="THP89" s="491"/>
      <c r="THQ89" s="491"/>
      <c r="THR89" s="491"/>
      <c r="THS89" s="491"/>
      <c r="THT89" s="491"/>
      <c r="THU89" s="491"/>
      <c r="THV89" s="491"/>
      <c r="THW89" s="491"/>
      <c r="THX89" s="491"/>
      <c r="THY89" s="491"/>
      <c r="THZ89" s="491"/>
      <c r="TIA89" s="491"/>
      <c r="TIB89" s="491"/>
      <c r="TIC89" s="491"/>
      <c r="TID89" s="491"/>
      <c r="TIE89" s="491"/>
      <c r="TIF89" s="491"/>
      <c r="TIG89" s="491"/>
      <c r="TIH89" s="491"/>
      <c r="TII89" s="491"/>
      <c r="TIJ89" s="491"/>
      <c r="TIK89" s="491"/>
      <c r="TIL89" s="491"/>
      <c r="TIM89" s="491"/>
      <c r="TIN89" s="491"/>
      <c r="TIO89" s="491"/>
      <c r="TIP89" s="491"/>
      <c r="TIQ89" s="491"/>
      <c r="TIR89" s="491"/>
      <c r="TIS89" s="491"/>
      <c r="TIT89" s="491"/>
      <c r="TIU89" s="491"/>
      <c r="TIV89" s="491"/>
      <c r="TIW89" s="491"/>
      <c r="TIX89" s="491"/>
      <c r="TIY89" s="491"/>
      <c r="TIZ89" s="491"/>
      <c r="TJA89" s="491"/>
      <c r="TJB89" s="491"/>
      <c r="TJC89" s="491"/>
      <c r="TJD89" s="491"/>
      <c r="TJE89" s="491"/>
      <c r="TJF89" s="491"/>
      <c r="TJG89" s="491"/>
      <c r="TJH89" s="491"/>
      <c r="TJI89" s="491"/>
      <c r="TJJ89" s="491"/>
      <c r="TJK89" s="491"/>
      <c r="TJL89" s="491"/>
      <c r="TJM89" s="491"/>
      <c r="TJN89" s="491"/>
      <c r="TJO89" s="491"/>
      <c r="TJP89" s="491"/>
      <c r="TJQ89" s="491"/>
      <c r="TJR89" s="491"/>
      <c r="TJS89" s="491"/>
      <c r="TJT89" s="491"/>
      <c r="TJU89" s="491"/>
      <c r="TJV89" s="491"/>
      <c r="TJW89" s="491"/>
      <c r="TJX89" s="491"/>
      <c r="TJY89" s="491"/>
      <c r="TJZ89" s="491"/>
      <c r="TKA89" s="491"/>
      <c r="TKB89" s="491"/>
      <c r="TKC89" s="491"/>
      <c r="TKD89" s="491"/>
      <c r="TKE89" s="491"/>
      <c r="TKF89" s="491"/>
      <c r="TKG89" s="491"/>
      <c r="TKH89" s="491"/>
      <c r="TKI89" s="491"/>
      <c r="TKJ89" s="491"/>
      <c r="TKK89" s="491"/>
      <c r="TKL89" s="491"/>
      <c r="TKM89" s="491"/>
      <c r="TKN89" s="491"/>
      <c r="TKO89" s="491"/>
      <c r="TKP89" s="491"/>
      <c r="TKQ89" s="491"/>
      <c r="TKR89" s="491"/>
      <c r="TKS89" s="491"/>
      <c r="TKT89" s="491"/>
      <c r="TKU89" s="491"/>
      <c r="TKV89" s="491"/>
      <c r="TKW89" s="491"/>
      <c r="TKX89" s="491"/>
      <c r="TKY89" s="491"/>
      <c r="TKZ89" s="491"/>
      <c r="TLA89" s="491"/>
      <c r="TLB89" s="491"/>
      <c r="TLC89" s="491"/>
      <c r="TLD89" s="491"/>
      <c r="TLE89" s="491"/>
      <c r="TLF89" s="491"/>
      <c r="TLG89" s="491"/>
      <c r="TLH89" s="491"/>
      <c r="TLI89" s="491"/>
      <c r="TLJ89" s="491"/>
      <c r="TLK89" s="491"/>
      <c r="TLL89" s="491"/>
      <c r="TLM89" s="491"/>
      <c r="TLN89" s="491"/>
      <c r="TLO89" s="491"/>
      <c r="TLP89" s="491"/>
      <c r="TLQ89" s="491"/>
      <c r="TLR89" s="491"/>
      <c r="TLS89" s="491"/>
      <c r="TLT89" s="491"/>
      <c r="TLU89" s="491"/>
      <c r="TLV89" s="491"/>
      <c r="TLW89" s="491"/>
      <c r="TLX89" s="491"/>
      <c r="TLY89" s="491"/>
      <c r="TLZ89" s="491"/>
      <c r="TMA89" s="491"/>
      <c r="TMB89" s="491"/>
      <c r="TMC89" s="491"/>
      <c r="TMD89" s="491"/>
      <c r="TME89" s="491"/>
      <c r="TMF89" s="491"/>
      <c r="TMG89" s="491"/>
      <c r="TMH89" s="491"/>
      <c r="TMI89" s="491"/>
      <c r="TMJ89" s="491"/>
      <c r="TMK89" s="491"/>
      <c r="TML89" s="491"/>
      <c r="TMM89" s="491"/>
      <c r="TMN89" s="491"/>
      <c r="TMO89" s="491"/>
      <c r="TMP89" s="491"/>
      <c r="TMQ89" s="491"/>
      <c r="TMR89" s="491"/>
      <c r="TMS89" s="491"/>
      <c r="TMT89" s="491"/>
      <c r="TMU89" s="491"/>
      <c r="TMV89" s="491"/>
      <c r="TMW89" s="491"/>
      <c r="TMX89" s="491"/>
      <c r="TMY89" s="491"/>
      <c r="TMZ89" s="491"/>
      <c r="TNA89" s="491"/>
      <c r="TNB89" s="491"/>
      <c r="TNC89" s="491"/>
      <c r="TND89" s="491"/>
      <c r="TNE89" s="491"/>
      <c r="TNF89" s="491"/>
      <c r="TNG89" s="491"/>
      <c r="TNH89" s="491"/>
      <c r="TNI89" s="491"/>
      <c r="TNJ89" s="491"/>
      <c r="TNK89" s="491"/>
      <c r="TNL89" s="491"/>
      <c r="TNM89" s="491"/>
      <c r="TNN89" s="491"/>
      <c r="TNO89" s="491"/>
      <c r="TNP89" s="491"/>
      <c r="TNQ89" s="491"/>
      <c r="TNR89" s="491"/>
      <c r="TNS89" s="491"/>
      <c r="TNT89" s="491"/>
      <c r="TNU89" s="491"/>
      <c r="TNV89" s="491"/>
      <c r="TNW89" s="491"/>
      <c r="TNX89" s="491"/>
      <c r="TNY89" s="491"/>
      <c r="TNZ89" s="491"/>
      <c r="TOA89" s="491"/>
      <c r="TOB89" s="491"/>
      <c r="TOC89" s="491"/>
      <c r="TOD89" s="491"/>
      <c r="TOE89" s="491"/>
      <c r="TOF89" s="491"/>
      <c r="TOG89" s="491"/>
      <c r="TOH89" s="491"/>
      <c r="TOI89" s="491"/>
      <c r="TOJ89" s="491"/>
      <c r="TOK89" s="491"/>
      <c r="TOL89" s="491"/>
      <c r="TOM89" s="491"/>
      <c r="TON89" s="491"/>
      <c r="TOO89" s="491"/>
      <c r="TOP89" s="491"/>
      <c r="TOQ89" s="491"/>
      <c r="TOR89" s="491"/>
      <c r="TOS89" s="491"/>
      <c r="TOT89" s="491"/>
      <c r="TOU89" s="491"/>
      <c r="TOV89" s="491"/>
      <c r="TOW89" s="491"/>
      <c r="TOX89" s="491"/>
      <c r="TOY89" s="491"/>
      <c r="TOZ89" s="491"/>
      <c r="TPA89" s="491"/>
      <c r="TPB89" s="491"/>
      <c r="TPC89" s="491"/>
      <c r="TPD89" s="491"/>
      <c r="TPE89" s="491"/>
      <c r="TPF89" s="491"/>
      <c r="TPG89" s="491"/>
      <c r="TPH89" s="491"/>
      <c r="TPI89" s="491"/>
      <c r="TPJ89" s="491"/>
      <c r="TPK89" s="491"/>
      <c r="TPL89" s="491"/>
      <c r="TPM89" s="491"/>
      <c r="TPN89" s="491"/>
      <c r="TPO89" s="491"/>
      <c r="TPP89" s="491"/>
      <c r="TPQ89" s="491"/>
      <c r="TPR89" s="491"/>
      <c r="TPS89" s="491"/>
      <c r="TPT89" s="491"/>
      <c r="TPU89" s="491"/>
      <c r="TPV89" s="491"/>
      <c r="TPW89" s="491"/>
      <c r="TPX89" s="491"/>
      <c r="TPY89" s="491"/>
      <c r="TPZ89" s="491"/>
      <c r="TQA89" s="491"/>
      <c r="TQB89" s="491"/>
      <c r="TQC89" s="491"/>
      <c r="TQD89" s="491"/>
      <c r="TQE89" s="491"/>
      <c r="TQF89" s="491"/>
      <c r="TQG89" s="491"/>
      <c r="TQH89" s="491"/>
      <c r="TQI89" s="491"/>
      <c r="TQJ89" s="491"/>
      <c r="TQK89" s="491"/>
      <c r="TQL89" s="491"/>
      <c r="TQM89" s="491"/>
      <c r="TQN89" s="491"/>
      <c r="TQO89" s="491"/>
      <c r="TQP89" s="491"/>
      <c r="TQQ89" s="491"/>
      <c r="TQR89" s="491"/>
      <c r="TQS89" s="491"/>
      <c r="TQT89" s="491"/>
      <c r="TQU89" s="491"/>
      <c r="TQV89" s="491"/>
      <c r="TQW89" s="491"/>
      <c r="TQX89" s="491"/>
      <c r="TQY89" s="491"/>
      <c r="TQZ89" s="491"/>
      <c r="TRA89" s="491"/>
      <c r="TRB89" s="491"/>
      <c r="TRC89" s="491"/>
      <c r="TRD89" s="491"/>
      <c r="TRE89" s="491"/>
      <c r="TRF89" s="491"/>
      <c r="TRG89" s="491"/>
      <c r="TRH89" s="491"/>
      <c r="TRI89" s="491"/>
      <c r="TRJ89" s="491"/>
      <c r="TRK89" s="491"/>
      <c r="TRL89" s="491"/>
      <c r="TRM89" s="491"/>
      <c r="TRN89" s="491"/>
      <c r="TRO89" s="491"/>
      <c r="TRP89" s="491"/>
      <c r="TRQ89" s="491"/>
      <c r="TRR89" s="491"/>
      <c r="TRS89" s="491"/>
      <c r="TRT89" s="491"/>
      <c r="TRU89" s="491"/>
      <c r="TRV89" s="491"/>
      <c r="TRW89" s="491"/>
      <c r="TRX89" s="491"/>
      <c r="TRY89" s="491"/>
      <c r="TRZ89" s="491"/>
      <c r="TSA89" s="491"/>
      <c r="TSB89" s="491"/>
      <c r="TSC89" s="491"/>
      <c r="TSD89" s="491"/>
      <c r="TSE89" s="491"/>
      <c r="TSF89" s="491"/>
      <c r="TSG89" s="491"/>
      <c r="TSH89" s="491"/>
      <c r="TSI89" s="491"/>
      <c r="TSJ89" s="491"/>
      <c r="TSK89" s="491"/>
      <c r="TSL89" s="491"/>
      <c r="TSM89" s="491"/>
      <c r="TSN89" s="491"/>
      <c r="TSO89" s="491"/>
      <c r="TSP89" s="491"/>
      <c r="TSQ89" s="491"/>
      <c r="TSR89" s="491"/>
      <c r="TSS89" s="491"/>
      <c r="TST89" s="491"/>
      <c r="TSU89" s="491"/>
      <c r="TSV89" s="491"/>
      <c r="TSW89" s="491"/>
      <c r="TSX89" s="491"/>
      <c r="TSY89" s="491"/>
      <c r="TSZ89" s="491"/>
      <c r="TTA89" s="491"/>
      <c r="TTB89" s="491"/>
      <c r="TTC89" s="491"/>
      <c r="TTD89" s="491"/>
      <c r="TTE89" s="491"/>
      <c r="TTF89" s="491"/>
      <c r="TTG89" s="491"/>
      <c r="TTH89" s="491"/>
      <c r="TTI89" s="491"/>
      <c r="TTJ89" s="491"/>
      <c r="TTK89" s="491"/>
      <c r="TTL89" s="491"/>
      <c r="TTM89" s="491"/>
      <c r="TTN89" s="491"/>
      <c r="TTO89" s="491"/>
      <c r="TTP89" s="491"/>
      <c r="TTQ89" s="491"/>
      <c r="TTR89" s="491"/>
      <c r="TTS89" s="491"/>
      <c r="TTT89" s="491"/>
      <c r="TTU89" s="491"/>
      <c r="TTV89" s="491"/>
      <c r="TTW89" s="491"/>
      <c r="TTX89" s="491"/>
      <c r="TTY89" s="491"/>
      <c r="TTZ89" s="491"/>
      <c r="TUA89" s="491"/>
      <c r="TUB89" s="491"/>
      <c r="TUC89" s="491"/>
      <c r="TUD89" s="491"/>
      <c r="TUE89" s="491"/>
      <c r="TUF89" s="491"/>
      <c r="TUG89" s="491"/>
      <c r="TUH89" s="491"/>
      <c r="TUI89" s="491"/>
      <c r="TUJ89" s="491"/>
      <c r="TUK89" s="491"/>
      <c r="TUL89" s="491"/>
      <c r="TUM89" s="491"/>
      <c r="TUN89" s="491"/>
      <c r="TUO89" s="491"/>
      <c r="TUP89" s="491"/>
      <c r="TUQ89" s="491"/>
      <c r="TUR89" s="491"/>
      <c r="TUS89" s="491"/>
      <c r="TUT89" s="491"/>
      <c r="TUU89" s="491"/>
      <c r="TUV89" s="491"/>
      <c r="TUW89" s="491"/>
      <c r="TUX89" s="491"/>
      <c r="TUY89" s="491"/>
      <c r="TUZ89" s="491"/>
      <c r="TVA89" s="491"/>
      <c r="TVB89" s="491"/>
      <c r="TVC89" s="491"/>
      <c r="TVD89" s="491"/>
      <c r="TVE89" s="491"/>
      <c r="TVF89" s="491"/>
      <c r="TVG89" s="491"/>
      <c r="TVH89" s="491"/>
      <c r="TVI89" s="491"/>
      <c r="TVJ89" s="491"/>
      <c r="TVK89" s="491"/>
      <c r="TVL89" s="491"/>
      <c r="TVM89" s="491"/>
      <c r="TVN89" s="491"/>
      <c r="TVO89" s="491"/>
      <c r="TVP89" s="491"/>
      <c r="TVQ89" s="491"/>
      <c r="TVR89" s="491"/>
      <c r="TVS89" s="491"/>
      <c r="TVT89" s="491"/>
      <c r="TVU89" s="491"/>
      <c r="TVV89" s="491"/>
      <c r="TVW89" s="491"/>
      <c r="TVX89" s="491"/>
      <c r="TVY89" s="491"/>
      <c r="TVZ89" s="491"/>
      <c r="TWA89" s="491"/>
      <c r="TWB89" s="491"/>
      <c r="TWC89" s="491"/>
      <c r="TWD89" s="491"/>
      <c r="TWE89" s="491"/>
      <c r="TWF89" s="491"/>
      <c r="TWG89" s="491"/>
      <c r="TWH89" s="491"/>
      <c r="TWI89" s="491"/>
      <c r="TWJ89" s="491"/>
      <c r="TWK89" s="491"/>
      <c r="TWL89" s="491"/>
      <c r="TWM89" s="491"/>
      <c r="TWN89" s="491"/>
      <c r="TWO89" s="491"/>
      <c r="TWP89" s="491"/>
      <c r="TWQ89" s="491"/>
      <c r="TWR89" s="491"/>
      <c r="TWS89" s="491"/>
      <c r="TWT89" s="491"/>
      <c r="TWU89" s="491"/>
      <c r="TWV89" s="491"/>
      <c r="TWW89" s="491"/>
      <c r="TWX89" s="491"/>
      <c r="TWY89" s="491"/>
      <c r="TWZ89" s="491"/>
      <c r="TXA89" s="491"/>
      <c r="TXB89" s="491"/>
      <c r="TXC89" s="491"/>
      <c r="TXD89" s="491"/>
      <c r="TXE89" s="491"/>
      <c r="TXF89" s="491"/>
      <c r="TXG89" s="491"/>
      <c r="TXH89" s="491"/>
      <c r="TXI89" s="491"/>
      <c r="TXJ89" s="491"/>
      <c r="TXK89" s="491"/>
      <c r="TXL89" s="491"/>
      <c r="TXM89" s="491"/>
      <c r="TXN89" s="491"/>
      <c r="TXO89" s="491"/>
      <c r="TXP89" s="491"/>
      <c r="TXQ89" s="491"/>
      <c r="TXR89" s="491"/>
      <c r="TXS89" s="491"/>
      <c r="TXT89" s="491"/>
      <c r="TXU89" s="491"/>
      <c r="TXV89" s="491"/>
      <c r="TXW89" s="491"/>
      <c r="TXX89" s="491"/>
      <c r="TXY89" s="491"/>
      <c r="TXZ89" s="491"/>
      <c r="TYA89" s="491"/>
      <c r="TYB89" s="491"/>
      <c r="TYC89" s="491"/>
      <c r="TYD89" s="491"/>
      <c r="TYE89" s="491"/>
      <c r="TYF89" s="491"/>
      <c r="TYG89" s="491"/>
      <c r="TYH89" s="491"/>
      <c r="TYI89" s="491"/>
      <c r="TYJ89" s="491"/>
      <c r="TYK89" s="491"/>
      <c r="TYL89" s="491"/>
      <c r="TYM89" s="491"/>
      <c r="TYN89" s="491"/>
      <c r="TYO89" s="491"/>
      <c r="TYP89" s="491"/>
      <c r="TYQ89" s="491"/>
      <c r="TYR89" s="491"/>
      <c r="TYS89" s="491"/>
      <c r="TYT89" s="491"/>
      <c r="TYU89" s="491"/>
      <c r="TYV89" s="491"/>
      <c r="TYW89" s="491"/>
      <c r="TYX89" s="491"/>
      <c r="TYY89" s="491"/>
      <c r="TYZ89" s="491"/>
      <c r="TZA89" s="491"/>
      <c r="TZB89" s="491"/>
      <c r="TZC89" s="491"/>
      <c r="TZD89" s="491"/>
      <c r="TZE89" s="491"/>
      <c r="TZF89" s="491"/>
      <c r="TZG89" s="491"/>
      <c r="TZH89" s="491"/>
      <c r="TZI89" s="491"/>
      <c r="TZJ89" s="491"/>
      <c r="TZK89" s="491"/>
      <c r="TZL89" s="491"/>
      <c r="TZM89" s="491"/>
      <c r="TZN89" s="491"/>
      <c r="TZO89" s="491"/>
      <c r="TZP89" s="491"/>
      <c r="TZQ89" s="491"/>
      <c r="TZR89" s="491"/>
      <c r="TZS89" s="491"/>
      <c r="TZT89" s="491"/>
      <c r="TZU89" s="491"/>
      <c r="TZV89" s="491"/>
      <c r="TZW89" s="491"/>
      <c r="TZX89" s="491"/>
      <c r="TZY89" s="491"/>
      <c r="TZZ89" s="491"/>
      <c r="UAA89" s="491"/>
      <c r="UAB89" s="491"/>
      <c r="UAC89" s="491"/>
      <c r="UAD89" s="491"/>
      <c r="UAE89" s="491"/>
      <c r="UAF89" s="491"/>
      <c r="UAG89" s="491"/>
      <c r="UAH89" s="491"/>
      <c r="UAI89" s="491"/>
      <c r="UAJ89" s="491"/>
      <c r="UAK89" s="491"/>
      <c r="UAL89" s="491"/>
      <c r="UAM89" s="491"/>
      <c r="UAN89" s="491"/>
      <c r="UAO89" s="491"/>
      <c r="UAP89" s="491"/>
      <c r="UAQ89" s="491"/>
      <c r="UAR89" s="491"/>
      <c r="UAS89" s="491"/>
      <c r="UAT89" s="491"/>
      <c r="UAU89" s="491"/>
      <c r="UAV89" s="491"/>
      <c r="UAW89" s="491"/>
      <c r="UAX89" s="491"/>
      <c r="UAY89" s="491"/>
      <c r="UAZ89" s="491"/>
      <c r="UBA89" s="491"/>
      <c r="UBB89" s="491"/>
      <c r="UBC89" s="491"/>
      <c r="UBD89" s="491"/>
      <c r="UBE89" s="491"/>
      <c r="UBF89" s="491"/>
      <c r="UBG89" s="491"/>
      <c r="UBH89" s="491"/>
      <c r="UBI89" s="491"/>
      <c r="UBJ89" s="491"/>
      <c r="UBK89" s="491"/>
      <c r="UBL89" s="491"/>
      <c r="UBM89" s="491"/>
      <c r="UBN89" s="491"/>
      <c r="UBO89" s="491"/>
      <c r="UBP89" s="491"/>
      <c r="UBQ89" s="491"/>
      <c r="UBR89" s="491"/>
      <c r="UBS89" s="491"/>
      <c r="UBT89" s="491"/>
      <c r="UBU89" s="491"/>
      <c r="UBV89" s="491"/>
      <c r="UBW89" s="491"/>
      <c r="UBX89" s="491"/>
      <c r="UBY89" s="491"/>
      <c r="UBZ89" s="491"/>
      <c r="UCA89" s="491"/>
      <c r="UCB89" s="491"/>
      <c r="UCC89" s="491"/>
      <c r="UCD89" s="491"/>
      <c r="UCE89" s="491"/>
      <c r="UCF89" s="491"/>
      <c r="UCG89" s="491"/>
      <c r="UCH89" s="491"/>
      <c r="UCI89" s="491"/>
      <c r="UCJ89" s="491"/>
      <c r="UCK89" s="491"/>
      <c r="UCL89" s="491"/>
      <c r="UCM89" s="491"/>
      <c r="UCN89" s="491"/>
      <c r="UCO89" s="491"/>
      <c r="UCP89" s="491"/>
      <c r="UCQ89" s="491"/>
      <c r="UCR89" s="491"/>
      <c r="UCS89" s="491"/>
      <c r="UCT89" s="491"/>
      <c r="UCU89" s="491"/>
      <c r="UCV89" s="491"/>
      <c r="UCW89" s="491"/>
      <c r="UCX89" s="491"/>
      <c r="UCY89" s="491"/>
      <c r="UCZ89" s="491"/>
      <c r="UDA89" s="491"/>
      <c r="UDB89" s="491"/>
      <c r="UDC89" s="491"/>
      <c r="UDD89" s="491"/>
      <c r="UDE89" s="491"/>
      <c r="UDF89" s="491"/>
      <c r="UDG89" s="491"/>
      <c r="UDH89" s="491"/>
      <c r="UDI89" s="491"/>
      <c r="UDJ89" s="491"/>
      <c r="UDK89" s="491"/>
      <c r="UDL89" s="491"/>
      <c r="UDM89" s="491"/>
      <c r="UDN89" s="491"/>
      <c r="UDO89" s="491"/>
      <c r="UDP89" s="491"/>
      <c r="UDQ89" s="491"/>
      <c r="UDR89" s="491"/>
      <c r="UDS89" s="491"/>
      <c r="UDT89" s="491"/>
      <c r="UDU89" s="491"/>
      <c r="UDV89" s="491"/>
      <c r="UDW89" s="491"/>
      <c r="UDX89" s="491"/>
      <c r="UDY89" s="491"/>
      <c r="UDZ89" s="491"/>
      <c r="UEA89" s="491"/>
      <c r="UEB89" s="491"/>
      <c r="UEC89" s="491"/>
      <c r="UED89" s="491"/>
      <c r="UEE89" s="491"/>
      <c r="UEF89" s="491"/>
      <c r="UEG89" s="491"/>
      <c r="UEH89" s="491"/>
      <c r="UEI89" s="491"/>
      <c r="UEJ89" s="491"/>
      <c r="UEK89" s="491"/>
      <c r="UEL89" s="491"/>
      <c r="UEM89" s="491"/>
      <c r="UEN89" s="491"/>
      <c r="UEO89" s="491"/>
      <c r="UEP89" s="491"/>
      <c r="UEQ89" s="491"/>
      <c r="UER89" s="491"/>
      <c r="UES89" s="491"/>
      <c r="UET89" s="491"/>
      <c r="UEU89" s="491"/>
      <c r="UEV89" s="491"/>
      <c r="UEW89" s="491"/>
      <c r="UEX89" s="491"/>
      <c r="UEY89" s="491"/>
      <c r="UEZ89" s="491"/>
      <c r="UFA89" s="491"/>
      <c r="UFB89" s="491"/>
      <c r="UFC89" s="491"/>
      <c r="UFD89" s="491"/>
      <c r="UFE89" s="491"/>
      <c r="UFF89" s="491"/>
      <c r="UFG89" s="491"/>
      <c r="UFH89" s="491"/>
      <c r="UFI89" s="491"/>
      <c r="UFJ89" s="491"/>
      <c r="UFK89" s="491"/>
      <c r="UFL89" s="491"/>
      <c r="UFM89" s="491"/>
      <c r="UFN89" s="491"/>
      <c r="UFO89" s="491"/>
      <c r="UFP89" s="491"/>
      <c r="UFQ89" s="491"/>
      <c r="UFR89" s="491"/>
      <c r="UFS89" s="491"/>
      <c r="UFT89" s="491"/>
      <c r="UFU89" s="491"/>
      <c r="UFV89" s="491"/>
      <c r="UFW89" s="491"/>
      <c r="UFX89" s="491"/>
      <c r="UFY89" s="491"/>
      <c r="UFZ89" s="491"/>
      <c r="UGA89" s="491"/>
      <c r="UGB89" s="491"/>
      <c r="UGC89" s="491"/>
      <c r="UGD89" s="491"/>
      <c r="UGE89" s="491"/>
      <c r="UGF89" s="491"/>
      <c r="UGG89" s="491"/>
      <c r="UGH89" s="491"/>
      <c r="UGI89" s="491"/>
      <c r="UGJ89" s="491"/>
      <c r="UGK89" s="491"/>
      <c r="UGL89" s="491"/>
      <c r="UGM89" s="491"/>
      <c r="UGN89" s="491"/>
      <c r="UGO89" s="491"/>
      <c r="UGP89" s="491"/>
      <c r="UGQ89" s="491"/>
      <c r="UGR89" s="491"/>
      <c r="UGS89" s="491"/>
      <c r="UGT89" s="491"/>
      <c r="UGU89" s="491"/>
      <c r="UGV89" s="491"/>
      <c r="UGW89" s="491"/>
      <c r="UGX89" s="491"/>
      <c r="UGY89" s="491"/>
      <c r="UGZ89" s="491"/>
      <c r="UHA89" s="491"/>
      <c r="UHB89" s="491"/>
      <c r="UHC89" s="491"/>
      <c r="UHD89" s="491"/>
      <c r="UHE89" s="491"/>
      <c r="UHF89" s="491"/>
      <c r="UHG89" s="491"/>
      <c r="UHH89" s="491"/>
      <c r="UHI89" s="491"/>
      <c r="UHJ89" s="491"/>
      <c r="UHK89" s="491"/>
      <c r="UHL89" s="491"/>
      <c r="UHM89" s="491"/>
      <c r="UHN89" s="491"/>
      <c r="UHO89" s="491"/>
      <c r="UHP89" s="491"/>
      <c r="UHQ89" s="491"/>
      <c r="UHR89" s="491"/>
      <c r="UHS89" s="491"/>
      <c r="UHT89" s="491"/>
      <c r="UHU89" s="491"/>
      <c r="UHV89" s="491"/>
      <c r="UHW89" s="491"/>
      <c r="UHX89" s="491"/>
      <c r="UHY89" s="491"/>
      <c r="UHZ89" s="491"/>
      <c r="UIA89" s="491"/>
      <c r="UIB89" s="491"/>
      <c r="UIC89" s="491"/>
      <c r="UID89" s="491"/>
      <c r="UIE89" s="491"/>
      <c r="UIF89" s="491"/>
      <c r="UIG89" s="491"/>
      <c r="UIH89" s="491"/>
      <c r="UII89" s="491"/>
      <c r="UIJ89" s="491"/>
      <c r="UIK89" s="491"/>
      <c r="UIL89" s="491"/>
      <c r="UIM89" s="491"/>
      <c r="UIN89" s="491"/>
      <c r="UIO89" s="491"/>
      <c r="UIP89" s="491"/>
      <c r="UIQ89" s="491"/>
      <c r="UIR89" s="491"/>
      <c r="UIS89" s="491"/>
      <c r="UIT89" s="491"/>
      <c r="UIU89" s="491"/>
      <c r="UIV89" s="491"/>
      <c r="UIW89" s="491"/>
      <c r="UIX89" s="491"/>
      <c r="UIY89" s="491"/>
      <c r="UIZ89" s="491"/>
      <c r="UJA89" s="491"/>
      <c r="UJB89" s="491"/>
      <c r="UJC89" s="491"/>
      <c r="UJD89" s="491"/>
      <c r="UJE89" s="491"/>
      <c r="UJF89" s="491"/>
      <c r="UJG89" s="491"/>
      <c r="UJH89" s="491"/>
      <c r="UJI89" s="491"/>
      <c r="UJJ89" s="491"/>
      <c r="UJK89" s="491"/>
      <c r="UJL89" s="491"/>
      <c r="UJM89" s="491"/>
      <c r="UJN89" s="491"/>
      <c r="UJO89" s="491"/>
      <c r="UJP89" s="491"/>
      <c r="UJQ89" s="491"/>
      <c r="UJR89" s="491"/>
      <c r="UJS89" s="491"/>
      <c r="UJT89" s="491"/>
      <c r="UJU89" s="491"/>
      <c r="UJV89" s="491"/>
      <c r="UJW89" s="491"/>
      <c r="UJX89" s="491"/>
      <c r="UJY89" s="491"/>
      <c r="UJZ89" s="491"/>
      <c r="UKA89" s="491"/>
      <c r="UKB89" s="491"/>
      <c r="UKC89" s="491"/>
      <c r="UKD89" s="491"/>
      <c r="UKE89" s="491"/>
      <c r="UKF89" s="491"/>
      <c r="UKG89" s="491"/>
      <c r="UKH89" s="491"/>
      <c r="UKI89" s="491"/>
      <c r="UKJ89" s="491"/>
      <c r="UKK89" s="491"/>
      <c r="UKL89" s="491"/>
      <c r="UKM89" s="491"/>
      <c r="UKN89" s="491"/>
      <c r="UKO89" s="491"/>
      <c r="UKP89" s="491"/>
      <c r="UKQ89" s="491"/>
      <c r="UKR89" s="491"/>
      <c r="UKS89" s="491"/>
      <c r="UKT89" s="491"/>
      <c r="UKU89" s="491"/>
      <c r="UKV89" s="491"/>
      <c r="UKW89" s="491"/>
      <c r="UKX89" s="491"/>
      <c r="UKY89" s="491"/>
      <c r="UKZ89" s="491"/>
      <c r="ULA89" s="491"/>
      <c r="ULB89" s="491"/>
      <c r="ULC89" s="491"/>
      <c r="ULD89" s="491"/>
      <c r="ULE89" s="491"/>
      <c r="ULF89" s="491"/>
      <c r="ULG89" s="491"/>
      <c r="ULH89" s="491"/>
      <c r="ULI89" s="491"/>
      <c r="ULJ89" s="491"/>
      <c r="ULK89" s="491"/>
      <c r="ULL89" s="491"/>
      <c r="ULM89" s="491"/>
      <c r="ULN89" s="491"/>
      <c r="ULO89" s="491"/>
      <c r="ULP89" s="491"/>
      <c r="ULQ89" s="491"/>
      <c r="ULR89" s="491"/>
      <c r="ULS89" s="491"/>
      <c r="ULT89" s="491"/>
      <c r="ULU89" s="491"/>
      <c r="ULV89" s="491"/>
      <c r="ULW89" s="491"/>
      <c r="ULX89" s="491"/>
      <c r="ULY89" s="491"/>
      <c r="ULZ89" s="491"/>
      <c r="UMA89" s="491"/>
      <c r="UMB89" s="491"/>
      <c r="UMC89" s="491"/>
      <c r="UMD89" s="491"/>
      <c r="UME89" s="491"/>
      <c r="UMF89" s="491"/>
      <c r="UMG89" s="491"/>
      <c r="UMH89" s="491"/>
      <c r="UMI89" s="491"/>
      <c r="UMJ89" s="491"/>
      <c r="UMK89" s="491"/>
      <c r="UML89" s="491"/>
      <c r="UMM89" s="491"/>
      <c r="UMN89" s="491"/>
      <c r="UMO89" s="491"/>
      <c r="UMP89" s="491"/>
      <c r="UMQ89" s="491"/>
      <c r="UMR89" s="491"/>
      <c r="UMS89" s="491"/>
      <c r="UMT89" s="491"/>
      <c r="UMU89" s="491"/>
      <c r="UMV89" s="491"/>
      <c r="UMW89" s="491"/>
      <c r="UMX89" s="491"/>
      <c r="UMY89" s="491"/>
      <c r="UMZ89" s="491"/>
      <c r="UNA89" s="491"/>
      <c r="UNB89" s="491"/>
      <c r="UNC89" s="491"/>
      <c r="UND89" s="491"/>
      <c r="UNE89" s="491"/>
      <c r="UNF89" s="491"/>
      <c r="UNG89" s="491"/>
      <c r="UNH89" s="491"/>
      <c r="UNI89" s="491"/>
      <c r="UNJ89" s="491"/>
      <c r="UNK89" s="491"/>
      <c r="UNL89" s="491"/>
      <c r="UNM89" s="491"/>
      <c r="UNN89" s="491"/>
      <c r="UNO89" s="491"/>
      <c r="UNP89" s="491"/>
      <c r="UNQ89" s="491"/>
      <c r="UNR89" s="491"/>
      <c r="UNS89" s="491"/>
      <c r="UNT89" s="491"/>
      <c r="UNU89" s="491"/>
      <c r="UNV89" s="491"/>
      <c r="UNW89" s="491"/>
      <c r="UNX89" s="491"/>
      <c r="UNY89" s="491"/>
      <c r="UNZ89" s="491"/>
      <c r="UOA89" s="491"/>
      <c r="UOB89" s="491"/>
      <c r="UOC89" s="491"/>
      <c r="UOD89" s="491"/>
      <c r="UOE89" s="491"/>
      <c r="UOF89" s="491"/>
      <c r="UOG89" s="491"/>
      <c r="UOH89" s="491"/>
      <c r="UOI89" s="491"/>
      <c r="UOJ89" s="491"/>
      <c r="UOK89" s="491"/>
      <c r="UOL89" s="491"/>
      <c r="UOM89" s="491"/>
      <c r="UON89" s="491"/>
      <c r="UOO89" s="491"/>
      <c r="UOP89" s="491"/>
      <c r="UOQ89" s="491"/>
      <c r="UOR89" s="491"/>
      <c r="UOS89" s="491"/>
      <c r="UOT89" s="491"/>
      <c r="UOU89" s="491"/>
      <c r="UOV89" s="491"/>
      <c r="UOW89" s="491"/>
      <c r="UOX89" s="491"/>
      <c r="UOY89" s="491"/>
      <c r="UOZ89" s="491"/>
      <c r="UPA89" s="491"/>
      <c r="UPB89" s="491"/>
      <c r="UPC89" s="491"/>
      <c r="UPD89" s="491"/>
      <c r="UPE89" s="491"/>
      <c r="UPF89" s="491"/>
      <c r="UPG89" s="491"/>
      <c r="UPH89" s="491"/>
      <c r="UPI89" s="491"/>
      <c r="UPJ89" s="491"/>
      <c r="UPK89" s="491"/>
      <c r="UPL89" s="491"/>
      <c r="UPM89" s="491"/>
      <c r="UPN89" s="491"/>
      <c r="UPO89" s="491"/>
      <c r="UPP89" s="491"/>
      <c r="UPQ89" s="491"/>
      <c r="UPR89" s="491"/>
      <c r="UPS89" s="491"/>
      <c r="UPT89" s="491"/>
      <c r="UPU89" s="491"/>
      <c r="UPV89" s="491"/>
      <c r="UPW89" s="491"/>
      <c r="UPX89" s="491"/>
      <c r="UPY89" s="491"/>
      <c r="UPZ89" s="491"/>
      <c r="UQA89" s="491"/>
      <c r="UQB89" s="491"/>
      <c r="UQC89" s="491"/>
      <c r="UQD89" s="491"/>
      <c r="UQE89" s="491"/>
      <c r="UQF89" s="491"/>
      <c r="UQG89" s="491"/>
      <c r="UQH89" s="491"/>
      <c r="UQI89" s="491"/>
      <c r="UQJ89" s="491"/>
      <c r="UQK89" s="491"/>
      <c r="UQL89" s="491"/>
      <c r="UQM89" s="491"/>
      <c r="UQN89" s="491"/>
      <c r="UQO89" s="491"/>
      <c r="UQP89" s="491"/>
      <c r="UQQ89" s="491"/>
      <c r="UQR89" s="491"/>
      <c r="UQS89" s="491"/>
      <c r="UQT89" s="491"/>
      <c r="UQU89" s="491"/>
      <c r="UQV89" s="491"/>
      <c r="UQW89" s="491"/>
      <c r="UQX89" s="491"/>
      <c r="UQY89" s="491"/>
      <c r="UQZ89" s="491"/>
      <c r="URA89" s="491"/>
      <c r="URB89" s="491"/>
      <c r="URC89" s="491"/>
      <c r="URD89" s="491"/>
      <c r="URE89" s="491"/>
      <c r="URF89" s="491"/>
      <c r="URG89" s="491"/>
      <c r="URH89" s="491"/>
      <c r="URI89" s="491"/>
      <c r="URJ89" s="491"/>
      <c r="URK89" s="491"/>
      <c r="URL89" s="491"/>
      <c r="URM89" s="491"/>
      <c r="URN89" s="491"/>
      <c r="URO89" s="491"/>
      <c r="URP89" s="491"/>
      <c r="URQ89" s="491"/>
      <c r="URR89" s="491"/>
      <c r="URS89" s="491"/>
      <c r="URT89" s="491"/>
      <c r="URU89" s="491"/>
      <c r="URV89" s="491"/>
      <c r="URW89" s="491"/>
      <c r="URX89" s="491"/>
      <c r="URY89" s="491"/>
      <c r="URZ89" s="491"/>
      <c r="USA89" s="491"/>
      <c r="USB89" s="491"/>
      <c r="USC89" s="491"/>
      <c r="USD89" s="491"/>
      <c r="USE89" s="491"/>
      <c r="USF89" s="491"/>
      <c r="USG89" s="491"/>
      <c r="USH89" s="491"/>
      <c r="USI89" s="491"/>
      <c r="USJ89" s="491"/>
      <c r="USK89" s="491"/>
      <c r="USL89" s="491"/>
      <c r="USM89" s="491"/>
      <c r="USN89" s="491"/>
      <c r="USO89" s="491"/>
      <c r="USP89" s="491"/>
      <c r="USQ89" s="491"/>
      <c r="USR89" s="491"/>
      <c r="USS89" s="491"/>
      <c r="UST89" s="491"/>
      <c r="USU89" s="491"/>
      <c r="USV89" s="491"/>
      <c r="USW89" s="491"/>
      <c r="USX89" s="491"/>
      <c r="USY89" s="491"/>
      <c r="USZ89" s="491"/>
      <c r="UTA89" s="491"/>
      <c r="UTB89" s="491"/>
      <c r="UTC89" s="491"/>
      <c r="UTD89" s="491"/>
      <c r="UTE89" s="491"/>
      <c r="UTF89" s="491"/>
      <c r="UTG89" s="491"/>
      <c r="UTH89" s="491"/>
      <c r="UTI89" s="491"/>
      <c r="UTJ89" s="491"/>
      <c r="UTK89" s="491"/>
      <c r="UTL89" s="491"/>
      <c r="UTM89" s="491"/>
      <c r="UTN89" s="491"/>
      <c r="UTO89" s="491"/>
      <c r="UTP89" s="491"/>
      <c r="UTQ89" s="491"/>
      <c r="UTR89" s="491"/>
      <c r="UTS89" s="491"/>
      <c r="UTT89" s="491"/>
      <c r="UTU89" s="491"/>
      <c r="UTV89" s="491"/>
      <c r="UTW89" s="491"/>
      <c r="UTX89" s="491"/>
      <c r="UTY89" s="491"/>
      <c r="UTZ89" s="491"/>
      <c r="UUA89" s="491"/>
      <c r="UUB89" s="491"/>
      <c r="UUC89" s="491"/>
      <c r="UUD89" s="491"/>
      <c r="UUE89" s="491"/>
      <c r="UUF89" s="491"/>
      <c r="UUG89" s="491"/>
      <c r="UUH89" s="491"/>
      <c r="UUI89" s="491"/>
      <c r="UUJ89" s="491"/>
      <c r="UUK89" s="491"/>
      <c r="UUL89" s="491"/>
      <c r="UUM89" s="491"/>
      <c r="UUN89" s="491"/>
      <c r="UUO89" s="491"/>
      <c r="UUP89" s="491"/>
      <c r="UUQ89" s="491"/>
      <c r="UUR89" s="491"/>
      <c r="UUS89" s="491"/>
      <c r="UUT89" s="491"/>
      <c r="UUU89" s="491"/>
      <c r="UUV89" s="491"/>
      <c r="UUW89" s="491"/>
      <c r="UUX89" s="491"/>
      <c r="UUY89" s="491"/>
      <c r="UUZ89" s="491"/>
      <c r="UVA89" s="491"/>
      <c r="UVB89" s="491"/>
      <c r="UVC89" s="491"/>
      <c r="UVD89" s="491"/>
      <c r="UVE89" s="491"/>
      <c r="UVF89" s="491"/>
      <c r="UVG89" s="491"/>
      <c r="UVH89" s="491"/>
      <c r="UVI89" s="491"/>
      <c r="UVJ89" s="491"/>
      <c r="UVK89" s="491"/>
      <c r="UVL89" s="491"/>
      <c r="UVM89" s="491"/>
      <c r="UVN89" s="491"/>
      <c r="UVO89" s="491"/>
      <c r="UVP89" s="491"/>
      <c r="UVQ89" s="491"/>
      <c r="UVR89" s="491"/>
      <c r="UVS89" s="491"/>
      <c r="UVT89" s="491"/>
      <c r="UVU89" s="491"/>
      <c r="UVV89" s="491"/>
      <c r="UVW89" s="491"/>
      <c r="UVX89" s="491"/>
      <c r="UVY89" s="491"/>
      <c r="UVZ89" s="491"/>
      <c r="UWA89" s="491"/>
      <c r="UWB89" s="491"/>
      <c r="UWC89" s="491"/>
      <c r="UWD89" s="491"/>
      <c r="UWE89" s="491"/>
      <c r="UWF89" s="491"/>
      <c r="UWG89" s="491"/>
      <c r="UWH89" s="491"/>
      <c r="UWI89" s="491"/>
      <c r="UWJ89" s="491"/>
      <c r="UWK89" s="491"/>
      <c r="UWL89" s="491"/>
      <c r="UWM89" s="491"/>
      <c r="UWN89" s="491"/>
      <c r="UWO89" s="491"/>
      <c r="UWP89" s="491"/>
      <c r="UWQ89" s="491"/>
      <c r="UWR89" s="491"/>
      <c r="UWS89" s="491"/>
      <c r="UWT89" s="491"/>
      <c r="UWU89" s="491"/>
      <c r="UWV89" s="491"/>
      <c r="UWW89" s="491"/>
      <c r="UWX89" s="491"/>
      <c r="UWY89" s="491"/>
      <c r="UWZ89" s="491"/>
      <c r="UXA89" s="491"/>
      <c r="UXB89" s="491"/>
      <c r="UXC89" s="491"/>
      <c r="UXD89" s="491"/>
      <c r="UXE89" s="491"/>
      <c r="UXF89" s="491"/>
      <c r="UXG89" s="491"/>
      <c r="UXH89" s="491"/>
      <c r="UXI89" s="491"/>
      <c r="UXJ89" s="491"/>
      <c r="UXK89" s="491"/>
      <c r="UXL89" s="491"/>
      <c r="UXM89" s="491"/>
      <c r="UXN89" s="491"/>
      <c r="UXO89" s="491"/>
      <c r="UXP89" s="491"/>
      <c r="UXQ89" s="491"/>
      <c r="UXR89" s="491"/>
      <c r="UXS89" s="491"/>
      <c r="UXT89" s="491"/>
      <c r="UXU89" s="491"/>
      <c r="UXV89" s="491"/>
      <c r="UXW89" s="491"/>
      <c r="UXX89" s="491"/>
      <c r="UXY89" s="491"/>
      <c r="UXZ89" s="491"/>
      <c r="UYA89" s="491"/>
      <c r="UYB89" s="491"/>
      <c r="UYC89" s="491"/>
      <c r="UYD89" s="491"/>
      <c r="UYE89" s="491"/>
      <c r="UYF89" s="491"/>
      <c r="UYG89" s="491"/>
      <c r="UYH89" s="491"/>
      <c r="UYI89" s="491"/>
      <c r="UYJ89" s="491"/>
      <c r="UYK89" s="491"/>
      <c r="UYL89" s="491"/>
      <c r="UYM89" s="491"/>
      <c r="UYN89" s="491"/>
      <c r="UYO89" s="491"/>
      <c r="UYP89" s="491"/>
      <c r="UYQ89" s="491"/>
      <c r="UYR89" s="491"/>
      <c r="UYS89" s="491"/>
      <c r="UYT89" s="491"/>
      <c r="UYU89" s="491"/>
      <c r="UYV89" s="491"/>
      <c r="UYW89" s="491"/>
      <c r="UYX89" s="491"/>
      <c r="UYY89" s="491"/>
      <c r="UYZ89" s="491"/>
      <c r="UZA89" s="491"/>
      <c r="UZB89" s="491"/>
      <c r="UZC89" s="491"/>
      <c r="UZD89" s="491"/>
      <c r="UZE89" s="491"/>
      <c r="UZF89" s="491"/>
      <c r="UZG89" s="491"/>
      <c r="UZH89" s="491"/>
      <c r="UZI89" s="491"/>
      <c r="UZJ89" s="491"/>
      <c r="UZK89" s="491"/>
      <c r="UZL89" s="491"/>
      <c r="UZM89" s="491"/>
      <c r="UZN89" s="491"/>
      <c r="UZO89" s="491"/>
      <c r="UZP89" s="491"/>
      <c r="UZQ89" s="491"/>
      <c r="UZR89" s="491"/>
      <c r="UZS89" s="491"/>
      <c r="UZT89" s="491"/>
      <c r="UZU89" s="491"/>
      <c r="UZV89" s="491"/>
      <c r="UZW89" s="491"/>
      <c r="UZX89" s="491"/>
      <c r="UZY89" s="491"/>
      <c r="UZZ89" s="491"/>
      <c r="VAA89" s="491"/>
      <c r="VAB89" s="491"/>
      <c r="VAC89" s="491"/>
      <c r="VAD89" s="491"/>
      <c r="VAE89" s="491"/>
      <c r="VAF89" s="491"/>
      <c r="VAG89" s="491"/>
      <c r="VAH89" s="491"/>
      <c r="VAI89" s="491"/>
      <c r="VAJ89" s="491"/>
      <c r="VAK89" s="491"/>
      <c r="VAL89" s="491"/>
      <c r="VAM89" s="491"/>
      <c r="VAN89" s="491"/>
      <c r="VAO89" s="491"/>
      <c r="VAP89" s="491"/>
      <c r="VAQ89" s="491"/>
      <c r="VAR89" s="491"/>
      <c r="VAS89" s="491"/>
      <c r="VAT89" s="491"/>
      <c r="VAU89" s="491"/>
      <c r="VAV89" s="491"/>
      <c r="VAW89" s="491"/>
      <c r="VAX89" s="491"/>
      <c r="VAY89" s="491"/>
      <c r="VAZ89" s="491"/>
      <c r="VBA89" s="491"/>
      <c r="VBB89" s="491"/>
      <c r="VBC89" s="491"/>
      <c r="VBD89" s="491"/>
      <c r="VBE89" s="491"/>
      <c r="VBF89" s="491"/>
      <c r="VBG89" s="491"/>
      <c r="VBH89" s="491"/>
      <c r="VBI89" s="491"/>
      <c r="VBJ89" s="491"/>
      <c r="VBK89" s="491"/>
      <c r="VBL89" s="491"/>
      <c r="VBM89" s="491"/>
      <c r="VBN89" s="491"/>
      <c r="VBO89" s="491"/>
      <c r="VBP89" s="491"/>
      <c r="VBQ89" s="491"/>
      <c r="VBR89" s="491"/>
      <c r="VBS89" s="491"/>
      <c r="VBT89" s="491"/>
      <c r="VBU89" s="491"/>
      <c r="VBV89" s="491"/>
      <c r="VBW89" s="491"/>
      <c r="VBX89" s="491"/>
      <c r="VBY89" s="491"/>
      <c r="VBZ89" s="491"/>
      <c r="VCA89" s="491"/>
      <c r="VCB89" s="491"/>
      <c r="VCC89" s="491"/>
      <c r="VCD89" s="491"/>
      <c r="VCE89" s="491"/>
      <c r="VCF89" s="491"/>
      <c r="VCG89" s="491"/>
      <c r="VCH89" s="491"/>
      <c r="VCI89" s="491"/>
      <c r="VCJ89" s="491"/>
      <c r="VCK89" s="491"/>
      <c r="VCL89" s="491"/>
      <c r="VCM89" s="491"/>
      <c r="VCN89" s="491"/>
      <c r="VCO89" s="491"/>
      <c r="VCP89" s="491"/>
      <c r="VCQ89" s="491"/>
      <c r="VCR89" s="491"/>
      <c r="VCS89" s="491"/>
      <c r="VCT89" s="491"/>
      <c r="VCU89" s="491"/>
      <c r="VCV89" s="491"/>
      <c r="VCW89" s="491"/>
      <c r="VCX89" s="491"/>
      <c r="VCY89" s="491"/>
      <c r="VCZ89" s="491"/>
      <c r="VDA89" s="491"/>
      <c r="VDB89" s="491"/>
      <c r="VDC89" s="491"/>
      <c r="VDD89" s="491"/>
      <c r="VDE89" s="491"/>
      <c r="VDF89" s="491"/>
      <c r="VDG89" s="491"/>
      <c r="VDH89" s="491"/>
      <c r="VDI89" s="491"/>
      <c r="VDJ89" s="491"/>
      <c r="VDK89" s="491"/>
      <c r="VDL89" s="491"/>
      <c r="VDM89" s="491"/>
      <c r="VDN89" s="491"/>
      <c r="VDO89" s="491"/>
      <c r="VDP89" s="491"/>
      <c r="VDQ89" s="491"/>
      <c r="VDR89" s="491"/>
      <c r="VDS89" s="491"/>
      <c r="VDT89" s="491"/>
      <c r="VDU89" s="491"/>
      <c r="VDV89" s="491"/>
      <c r="VDW89" s="491"/>
      <c r="VDX89" s="491"/>
      <c r="VDY89" s="491"/>
      <c r="VDZ89" s="491"/>
      <c r="VEA89" s="491"/>
      <c r="VEB89" s="491"/>
      <c r="VEC89" s="491"/>
      <c r="VED89" s="491"/>
      <c r="VEE89" s="491"/>
      <c r="VEF89" s="491"/>
      <c r="VEG89" s="491"/>
      <c r="VEH89" s="491"/>
      <c r="VEI89" s="491"/>
      <c r="VEJ89" s="491"/>
      <c r="VEK89" s="491"/>
      <c r="VEL89" s="491"/>
      <c r="VEM89" s="491"/>
      <c r="VEN89" s="491"/>
      <c r="VEO89" s="491"/>
      <c r="VEP89" s="491"/>
      <c r="VEQ89" s="491"/>
      <c r="VER89" s="491"/>
      <c r="VES89" s="491"/>
      <c r="VET89" s="491"/>
      <c r="VEU89" s="491"/>
      <c r="VEV89" s="491"/>
      <c r="VEW89" s="491"/>
      <c r="VEX89" s="491"/>
      <c r="VEY89" s="491"/>
      <c r="VEZ89" s="491"/>
      <c r="VFA89" s="491"/>
      <c r="VFB89" s="491"/>
      <c r="VFC89" s="491"/>
      <c r="VFD89" s="491"/>
      <c r="VFE89" s="491"/>
      <c r="VFF89" s="491"/>
      <c r="VFG89" s="491"/>
      <c r="VFH89" s="491"/>
      <c r="VFI89" s="491"/>
      <c r="VFJ89" s="491"/>
      <c r="VFK89" s="491"/>
      <c r="VFL89" s="491"/>
      <c r="VFM89" s="491"/>
      <c r="VFN89" s="491"/>
      <c r="VFO89" s="491"/>
      <c r="VFP89" s="491"/>
      <c r="VFQ89" s="491"/>
      <c r="VFR89" s="491"/>
      <c r="VFS89" s="491"/>
      <c r="VFT89" s="491"/>
      <c r="VFU89" s="491"/>
      <c r="VFV89" s="491"/>
      <c r="VFW89" s="491"/>
      <c r="VFX89" s="491"/>
      <c r="VFY89" s="491"/>
      <c r="VFZ89" s="491"/>
      <c r="VGA89" s="491"/>
      <c r="VGB89" s="491"/>
      <c r="VGC89" s="491"/>
      <c r="VGD89" s="491"/>
      <c r="VGE89" s="491"/>
      <c r="VGF89" s="491"/>
      <c r="VGG89" s="491"/>
      <c r="VGH89" s="491"/>
      <c r="VGI89" s="491"/>
      <c r="VGJ89" s="491"/>
      <c r="VGK89" s="491"/>
      <c r="VGL89" s="491"/>
      <c r="VGM89" s="491"/>
      <c r="VGN89" s="491"/>
      <c r="VGO89" s="491"/>
      <c r="VGP89" s="491"/>
      <c r="VGQ89" s="491"/>
      <c r="VGR89" s="491"/>
      <c r="VGS89" s="491"/>
      <c r="VGT89" s="491"/>
      <c r="VGU89" s="491"/>
      <c r="VGV89" s="491"/>
      <c r="VGW89" s="491"/>
      <c r="VGX89" s="491"/>
      <c r="VGY89" s="491"/>
      <c r="VGZ89" s="491"/>
      <c r="VHA89" s="491"/>
      <c r="VHB89" s="491"/>
      <c r="VHC89" s="491"/>
      <c r="VHD89" s="491"/>
      <c r="VHE89" s="491"/>
      <c r="VHF89" s="491"/>
      <c r="VHG89" s="491"/>
      <c r="VHH89" s="491"/>
      <c r="VHI89" s="491"/>
      <c r="VHJ89" s="491"/>
      <c r="VHK89" s="491"/>
      <c r="VHL89" s="491"/>
      <c r="VHM89" s="491"/>
      <c r="VHN89" s="491"/>
      <c r="VHO89" s="491"/>
      <c r="VHP89" s="491"/>
      <c r="VHQ89" s="491"/>
      <c r="VHR89" s="491"/>
      <c r="VHS89" s="491"/>
      <c r="VHT89" s="491"/>
      <c r="VHU89" s="491"/>
      <c r="VHV89" s="491"/>
      <c r="VHW89" s="491"/>
      <c r="VHX89" s="491"/>
      <c r="VHY89" s="491"/>
      <c r="VHZ89" s="491"/>
      <c r="VIA89" s="491"/>
      <c r="VIB89" s="491"/>
      <c r="VIC89" s="491"/>
      <c r="VID89" s="491"/>
      <c r="VIE89" s="491"/>
      <c r="VIF89" s="491"/>
      <c r="VIG89" s="491"/>
      <c r="VIH89" s="491"/>
      <c r="VII89" s="491"/>
      <c r="VIJ89" s="491"/>
      <c r="VIK89" s="491"/>
      <c r="VIL89" s="491"/>
      <c r="VIM89" s="491"/>
      <c r="VIN89" s="491"/>
      <c r="VIO89" s="491"/>
      <c r="VIP89" s="491"/>
      <c r="VIQ89" s="491"/>
      <c r="VIR89" s="491"/>
      <c r="VIS89" s="491"/>
      <c r="VIT89" s="491"/>
      <c r="VIU89" s="491"/>
      <c r="VIV89" s="491"/>
      <c r="VIW89" s="491"/>
      <c r="VIX89" s="491"/>
      <c r="VIY89" s="491"/>
      <c r="VIZ89" s="491"/>
      <c r="VJA89" s="491"/>
      <c r="VJB89" s="491"/>
      <c r="VJC89" s="491"/>
      <c r="VJD89" s="491"/>
      <c r="VJE89" s="491"/>
      <c r="VJF89" s="491"/>
      <c r="VJG89" s="491"/>
      <c r="VJH89" s="491"/>
      <c r="VJI89" s="491"/>
      <c r="VJJ89" s="491"/>
      <c r="VJK89" s="491"/>
      <c r="VJL89" s="491"/>
      <c r="VJM89" s="491"/>
      <c r="VJN89" s="491"/>
      <c r="VJO89" s="491"/>
      <c r="VJP89" s="491"/>
      <c r="VJQ89" s="491"/>
      <c r="VJR89" s="491"/>
      <c r="VJS89" s="491"/>
      <c r="VJT89" s="491"/>
      <c r="VJU89" s="491"/>
      <c r="VJV89" s="491"/>
      <c r="VJW89" s="491"/>
      <c r="VJX89" s="491"/>
      <c r="VJY89" s="491"/>
      <c r="VJZ89" s="491"/>
      <c r="VKA89" s="491"/>
      <c r="VKB89" s="491"/>
      <c r="VKC89" s="491"/>
      <c r="VKD89" s="491"/>
      <c r="VKE89" s="491"/>
      <c r="VKF89" s="491"/>
      <c r="VKG89" s="491"/>
      <c r="VKH89" s="491"/>
      <c r="VKI89" s="491"/>
      <c r="VKJ89" s="491"/>
      <c r="VKK89" s="491"/>
      <c r="VKL89" s="491"/>
      <c r="VKM89" s="491"/>
      <c r="VKN89" s="491"/>
      <c r="VKO89" s="491"/>
      <c r="VKP89" s="491"/>
      <c r="VKQ89" s="491"/>
      <c r="VKR89" s="491"/>
      <c r="VKS89" s="491"/>
      <c r="VKT89" s="491"/>
      <c r="VKU89" s="491"/>
      <c r="VKV89" s="491"/>
      <c r="VKW89" s="491"/>
      <c r="VKX89" s="491"/>
      <c r="VKY89" s="491"/>
      <c r="VKZ89" s="491"/>
      <c r="VLA89" s="491"/>
      <c r="VLB89" s="491"/>
      <c r="VLC89" s="491"/>
      <c r="VLD89" s="491"/>
      <c r="VLE89" s="491"/>
      <c r="VLF89" s="491"/>
      <c r="VLG89" s="491"/>
      <c r="VLH89" s="491"/>
      <c r="VLI89" s="491"/>
      <c r="VLJ89" s="491"/>
      <c r="VLK89" s="491"/>
      <c r="VLL89" s="491"/>
      <c r="VLM89" s="491"/>
      <c r="VLN89" s="491"/>
      <c r="VLO89" s="491"/>
      <c r="VLP89" s="491"/>
      <c r="VLQ89" s="491"/>
      <c r="VLR89" s="491"/>
      <c r="VLS89" s="491"/>
      <c r="VLT89" s="491"/>
      <c r="VLU89" s="491"/>
      <c r="VLV89" s="491"/>
      <c r="VLW89" s="491"/>
      <c r="VLX89" s="491"/>
      <c r="VLY89" s="491"/>
      <c r="VLZ89" s="491"/>
      <c r="VMA89" s="491"/>
      <c r="VMB89" s="491"/>
      <c r="VMC89" s="491"/>
      <c r="VMD89" s="491"/>
      <c r="VME89" s="491"/>
      <c r="VMF89" s="491"/>
      <c r="VMG89" s="491"/>
      <c r="VMH89" s="491"/>
      <c r="VMI89" s="491"/>
      <c r="VMJ89" s="491"/>
      <c r="VMK89" s="491"/>
      <c r="VML89" s="491"/>
      <c r="VMM89" s="491"/>
      <c r="VMN89" s="491"/>
      <c r="VMO89" s="491"/>
      <c r="VMP89" s="491"/>
      <c r="VMQ89" s="491"/>
      <c r="VMR89" s="491"/>
      <c r="VMS89" s="491"/>
      <c r="VMT89" s="491"/>
      <c r="VMU89" s="491"/>
      <c r="VMV89" s="491"/>
      <c r="VMW89" s="491"/>
      <c r="VMX89" s="491"/>
      <c r="VMY89" s="491"/>
      <c r="VMZ89" s="491"/>
      <c r="VNA89" s="491"/>
      <c r="VNB89" s="491"/>
      <c r="VNC89" s="491"/>
      <c r="VND89" s="491"/>
      <c r="VNE89" s="491"/>
      <c r="VNF89" s="491"/>
      <c r="VNG89" s="491"/>
      <c r="VNH89" s="491"/>
      <c r="VNI89" s="491"/>
      <c r="VNJ89" s="491"/>
      <c r="VNK89" s="491"/>
      <c r="VNL89" s="491"/>
      <c r="VNM89" s="491"/>
      <c r="VNN89" s="491"/>
      <c r="VNO89" s="491"/>
      <c r="VNP89" s="491"/>
      <c r="VNQ89" s="491"/>
      <c r="VNR89" s="491"/>
      <c r="VNS89" s="491"/>
      <c r="VNT89" s="491"/>
      <c r="VNU89" s="491"/>
      <c r="VNV89" s="491"/>
      <c r="VNW89" s="491"/>
      <c r="VNX89" s="491"/>
      <c r="VNY89" s="491"/>
      <c r="VNZ89" s="491"/>
      <c r="VOA89" s="491"/>
      <c r="VOB89" s="491"/>
      <c r="VOC89" s="491"/>
      <c r="VOD89" s="491"/>
      <c r="VOE89" s="491"/>
      <c r="VOF89" s="491"/>
      <c r="VOG89" s="491"/>
      <c r="VOH89" s="491"/>
      <c r="VOI89" s="491"/>
      <c r="VOJ89" s="491"/>
      <c r="VOK89" s="491"/>
      <c r="VOL89" s="491"/>
      <c r="VOM89" s="491"/>
      <c r="VON89" s="491"/>
      <c r="VOO89" s="491"/>
      <c r="VOP89" s="491"/>
      <c r="VOQ89" s="491"/>
      <c r="VOR89" s="491"/>
      <c r="VOS89" s="491"/>
      <c r="VOT89" s="491"/>
      <c r="VOU89" s="491"/>
      <c r="VOV89" s="491"/>
      <c r="VOW89" s="491"/>
      <c r="VOX89" s="491"/>
      <c r="VOY89" s="491"/>
      <c r="VOZ89" s="491"/>
      <c r="VPA89" s="491"/>
      <c r="VPB89" s="491"/>
      <c r="VPC89" s="491"/>
      <c r="VPD89" s="491"/>
      <c r="VPE89" s="491"/>
      <c r="VPF89" s="491"/>
      <c r="VPG89" s="491"/>
      <c r="VPH89" s="491"/>
      <c r="VPI89" s="491"/>
      <c r="VPJ89" s="491"/>
      <c r="VPK89" s="491"/>
      <c r="VPL89" s="491"/>
      <c r="VPM89" s="491"/>
      <c r="VPN89" s="491"/>
      <c r="VPO89" s="491"/>
      <c r="VPP89" s="491"/>
      <c r="VPQ89" s="491"/>
      <c r="VPR89" s="491"/>
      <c r="VPS89" s="491"/>
      <c r="VPT89" s="491"/>
      <c r="VPU89" s="491"/>
      <c r="VPV89" s="491"/>
      <c r="VPW89" s="491"/>
      <c r="VPX89" s="491"/>
      <c r="VPY89" s="491"/>
      <c r="VPZ89" s="491"/>
      <c r="VQA89" s="491"/>
      <c r="VQB89" s="491"/>
      <c r="VQC89" s="491"/>
      <c r="VQD89" s="491"/>
      <c r="VQE89" s="491"/>
      <c r="VQF89" s="491"/>
      <c r="VQG89" s="491"/>
      <c r="VQH89" s="491"/>
      <c r="VQI89" s="491"/>
      <c r="VQJ89" s="491"/>
      <c r="VQK89" s="491"/>
      <c r="VQL89" s="491"/>
      <c r="VQM89" s="491"/>
      <c r="VQN89" s="491"/>
      <c r="VQO89" s="491"/>
      <c r="VQP89" s="491"/>
      <c r="VQQ89" s="491"/>
      <c r="VQR89" s="491"/>
      <c r="VQS89" s="491"/>
      <c r="VQT89" s="491"/>
      <c r="VQU89" s="491"/>
      <c r="VQV89" s="491"/>
      <c r="VQW89" s="491"/>
      <c r="VQX89" s="491"/>
      <c r="VQY89" s="491"/>
      <c r="VQZ89" s="491"/>
      <c r="VRA89" s="491"/>
      <c r="VRB89" s="491"/>
      <c r="VRC89" s="491"/>
      <c r="VRD89" s="491"/>
      <c r="VRE89" s="491"/>
      <c r="VRF89" s="491"/>
      <c r="VRG89" s="491"/>
      <c r="VRH89" s="491"/>
      <c r="VRI89" s="491"/>
      <c r="VRJ89" s="491"/>
      <c r="VRK89" s="491"/>
      <c r="VRL89" s="491"/>
      <c r="VRM89" s="491"/>
      <c r="VRN89" s="491"/>
      <c r="VRO89" s="491"/>
      <c r="VRP89" s="491"/>
      <c r="VRQ89" s="491"/>
      <c r="VRR89" s="491"/>
      <c r="VRS89" s="491"/>
      <c r="VRT89" s="491"/>
      <c r="VRU89" s="491"/>
      <c r="VRV89" s="491"/>
      <c r="VRW89" s="491"/>
      <c r="VRX89" s="491"/>
      <c r="VRY89" s="491"/>
      <c r="VRZ89" s="491"/>
      <c r="VSA89" s="491"/>
      <c r="VSB89" s="491"/>
      <c r="VSC89" s="491"/>
      <c r="VSD89" s="491"/>
      <c r="VSE89" s="491"/>
      <c r="VSF89" s="491"/>
      <c r="VSG89" s="491"/>
      <c r="VSH89" s="491"/>
      <c r="VSI89" s="491"/>
      <c r="VSJ89" s="491"/>
      <c r="VSK89" s="491"/>
      <c r="VSL89" s="491"/>
      <c r="VSM89" s="491"/>
      <c r="VSN89" s="491"/>
      <c r="VSO89" s="491"/>
      <c r="VSP89" s="491"/>
      <c r="VSQ89" s="491"/>
      <c r="VSR89" s="491"/>
      <c r="VSS89" s="491"/>
      <c r="VST89" s="491"/>
      <c r="VSU89" s="491"/>
      <c r="VSV89" s="491"/>
      <c r="VSW89" s="491"/>
      <c r="VSX89" s="491"/>
      <c r="VSY89" s="491"/>
      <c r="VSZ89" s="491"/>
      <c r="VTA89" s="491"/>
      <c r="VTB89" s="491"/>
      <c r="VTC89" s="491"/>
      <c r="VTD89" s="491"/>
      <c r="VTE89" s="491"/>
      <c r="VTF89" s="491"/>
      <c r="VTG89" s="491"/>
      <c r="VTH89" s="491"/>
      <c r="VTI89" s="491"/>
      <c r="VTJ89" s="491"/>
      <c r="VTK89" s="491"/>
      <c r="VTL89" s="491"/>
      <c r="VTM89" s="491"/>
      <c r="VTN89" s="491"/>
      <c r="VTO89" s="491"/>
      <c r="VTP89" s="491"/>
      <c r="VTQ89" s="491"/>
      <c r="VTR89" s="491"/>
      <c r="VTS89" s="491"/>
      <c r="VTT89" s="491"/>
      <c r="VTU89" s="491"/>
      <c r="VTV89" s="491"/>
      <c r="VTW89" s="491"/>
      <c r="VTX89" s="491"/>
      <c r="VTY89" s="491"/>
      <c r="VTZ89" s="491"/>
      <c r="VUA89" s="491"/>
      <c r="VUB89" s="491"/>
      <c r="VUC89" s="491"/>
      <c r="VUD89" s="491"/>
      <c r="VUE89" s="491"/>
      <c r="VUF89" s="491"/>
      <c r="VUG89" s="491"/>
      <c r="VUH89" s="491"/>
      <c r="VUI89" s="491"/>
      <c r="VUJ89" s="491"/>
      <c r="VUK89" s="491"/>
      <c r="VUL89" s="491"/>
      <c r="VUM89" s="491"/>
      <c r="VUN89" s="491"/>
      <c r="VUO89" s="491"/>
      <c r="VUP89" s="491"/>
      <c r="VUQ89" s="491"/>
      <c r="VUR89" s="491"/>
      <c r="VUS89" s="491"/>
      <c r="VUT89" s="491"/>
      <c r="VUU89" s="491"/>
      <c r="VUV89" s="491"/>
      <c r="VUW89" s="491"/>
      <c r="VUX89" s="491"/>
      <c r="VUY89" s="491"/>
      <c r="VUZ89" s="491"/>
      <c r="VVA89" s="491"/>
      <c r="VVB89" s="491"/>
      <c r="VVC89" s="491"/>
      <c r="VVD89" s="491"/>
      <c r="VVE89" s="491"/>
      <c r="VVF89" s="491"/>
      <c r="VVG89" s="491"/>
      <c r="VVH89" s="491"/>
      <c r="VVI89" s="491"/>
      <c r="VVJ89" s="491"/>
      <c r="VVK89" s="491"/>
      <c r="VVL89" s="491"/>
      <c r="VVM89" s="491"/>
      <c r="VVN89" s="491"/>
      <c r="VVO89" s="491"/>
      <c r="VVP89" s="491"/>
      <c r="VVQ89" s="491"/>
      <c r="VVR89" s="491"/>
      <c r="VVS89" s="491"/>
      <c r="VVT89" s="491"/>
      <c r="VVU89" s="491"/>
      <c r="VVV89" s="491"/>
      <c r="VVW89" s="491"/>
      <c r="VVX89" s="491"/>
      <c r="VVY89" s="491"/>
      <c r="VVZ89" s="491"/>
      <c r="VWA89" s="491"/>
      <c r="VWB89" s="491"/>
      <c r="VWC89" s="491"/>
      <c r="VWD89" s="491"/>
      <c r="VWE89" s="491"/>
      <c r="VWF89" s="491"/>
      <c r="VWG89" s="491"/>
      <c r="VWH89" s="491"/>
      <c r="VWI89" s="491"/>
      <c r="VWJ89" s="491"/>
      <c r="VWK89" s="491"/>
      <c r="VWL89" s="491"/>
      <c r="VWM89" s="491"/>
      <c r="VWN89" s="491"/>
      <c r="VWO89" s="491"/>
      <c r="VWP89" s="491"/>
      <c r="VWQ89" s="491"/>
      <c r="VWR89" s="491"/>
      <c r="VWS89" s="491"/>
      <c r="VWT89" s="491"/>
      <c r="VWU89" s="491"/>
      <c r="VWV89" s="491"/>
      <c r="VWW89" s="491"/>
      <c r="VWX89" s="491"/>
      <c r="VWY89" s="491"/>
      <c r="VWZ89" s="491"/>
      <c r="VXA89" s="491"/>
      <c r="VXB89" s="491"/>
      <c r="VXC89" s="491"/>
      <c r="VXD89" s="491"/>
      <c r="VXE89" s="491"/>
      <c r="VXF89" s="491"/>
      <c r="VXG89" s="491"/>
      <c r="VXH89" s="491"/>
      <c r="VXI89" s="491"/>
      <c r="VXJ89" s="491"/>
      <c r="VXK89" s="491"/>
      <c r="VXL89" s="491"/>
      <c r="VXM89" s="491"/>
      <c r="VXN89" s="491"/>
      <c r="VXO89" s="491"/>
      <c r="VXP89" s="491"/>
      <c r="VXQ89" s="491"/>
      <c r="VXR89" s="491"/>
      <c r="VXS89" s="491"/>
      <c r="VXT89" s="491"/>
      <c r="VXU89" s="491"/>
      <c r="VXV89" s="491"/>
      <c r="VXW89" s="491"/>
      <c r="VXX89" s="491"/>
      <c r="VXY89" s="491"/>
      <c r="VXZ89" s="491"/>
      <c r="VYA89" s="491"/>
      <c r="VYB89" s="491"/>
      <c r="VYC89" s="491"/>
      <c r="VYD89" s="491"/>
      <c r="VYE89" s="491"/>
      <c r="VYF89" s="491"/>
      <c r="VYG89" s="491"/>
      <c r="VYH89" s="491"/>
      <c r="VYI89" s="491"/>
      <c r="VYJ89" s="491"/>
      <c r="VYK89" s="491"/>
      <c r="VYL89" s="491"/>
      <c r="VYM89" s="491"/>
      <c r="VYN89" s="491"/>
      <c r="VYO89" s="491"/>
      <c r="VYP89" s="491"/>
      <c r="VYQ89" s="491"/>
      <c r="VYR89" s="491"/>
      <c r="VYS89" s="491"/>
      <c r="VYT89" s="491"/>
      <c r="VYU89" s="491"/>
      <c r="VYV89" s="491"/>
      <c r="VYW89" s="491"/>
      <c r="VYX89" s="491"/>
      <c r="VYY89" s="491"/>
      <c r="VYZ89" s="491"/>
      <c r="VZA89" s="491"/>
      <c r="VZB89" s="491"/>
      <c r="VZC89" s="491"/>
      <c r="VZD89" s="491"/>
      <c r="VZE89" s="491"/>
      <c r="VZF89" s="491"/>
      <c r="VZG89" s="491"/>
      <c r="VZH89" s="491"/>
      <c r="VZI89" s="491"/>
      <c r="VZJ89" s="491"/>
      <c r="VZK89" s="491"/>
      <c r="VZL89" s="491"/>
      <c r="VZM89" s="491"/>
      <c r="VZN89" s="491"/>
      <c r="VZO89" s="491"/>
      <c r="VZP89" s="491"/>
      <c r="VZQ89" s="491"/>
      <c r="VZR89" s="491"/>
      <c r="VZS89" s="491"/>
      <c r="VZT89" s="491"/>
      <c r="VZU89" s="491"/>
      <c r="VZV89" s="491"/>
      <c r="VZW89" s="491"/>
      <c r="VZX89" s="491"/>
      <c r="VZY89" s="491"/>
      <c r="VZZ89" s="491"/>
      <c r="WAA89" s="491"/>
      <c r="WAB89" s="491"/>
      <c r="WAC89" s="491"/>
      <c r="WAD89" s="491"/>
      <c r="WAE89" s="491"/>
      <c r="WAF89" s="491"/>
      <c r="WAG89" s="491"/>
      <c r="WAH89" s="491"/>
      <c r="WAI89" s="491"/>
      <c r="WAJ89" s="491"/>
      <c r="WAK89" s="491"/>
      <c r="WAL89" s="491"/>
      <c r="WAM89" s="491"/>
      <c r="WAN89" s="491"/>
      <c r="WAO89" s="491"/>
      <c r="WAP89" s="491"/>
      <c r="WAQ89" s="491"/>
      <c r="WAR89" s="491"/>
      <c r="WAS89" s="491"/>
      <c r="WAT89" s="491"/>
      <c r="WAU89" s="491"/>
      <c r="WAV89" s="491"/>
      <c r="WAW89" s="491"/>
      <c r="WAX89" s="491"/>
      <c r="WAY89" s="491"/>
      <c r="WAZ89" s="491"/>
      <c r="WBA89" s="491"/>
      <c r="WBB89" s="491"/>
      <c r="WBC89" s="491"/>
      <c r="WBD89" s="491"/>
      <c r="WBE89" s="491"/>
      <c r="WBF89" s="491"/>
      <c r="WBG89" s="491"/>
      <c r="WBH89" s="491"/>
      <c r="WBI89" s="491"/>
      <c r="WBJ89" s="491"/>
      <c r="WBK89" s="491"/>
      <c r="WBL89" s="491"/>
      <c r="WBM89" s="491"/>
      <c r="WBN89" s="491"/>
      <c r="WBO89" s="491"/>
      <c r="WBP89" s="491"/>
      <c r="WBQ89" s="491"/>
      <c r="WBR89" s="491"/>
      <c r="WBS89" s="491"/>
      <c r="WBT89" s="491"/>
      <c r="WBU89" s="491"/>
      <c r="WBV89" s="491"/>
      <c r="WBW89" s="491"/>
      <c r="WBX89" s="491"/>
      <c r="WBY89" s="491"/>
      <c r="WBZ89" s="491"/>
      <c r="WCA89" s="491"/>
      <c r="WCB89" s="491"/>
      <c r="WCC89" s="491"/>
      <c r="WCD89" s="491"/>
      <c r="WCE89" s="491"/>
      <c r="WCF89" s="491"/>
      <c r="WCG89" s="491"/>
      <c r="WCH89" s="491"/>
      <c r="WCI89" s="491"/>
      <c r="WCJ89" s="491"/>
      <c r="WCK89" s="491"/>
      <c r="WCL89" s="491"/>
      <c r="WCM89" s="491"/>
      <c r="WCN89" s="491"/>
      <c r="WCO89" s="491"/>
      <c r="WCP89" s="491"/>
      <c r="WCQ89" s="491"/>
      <c r="WCR89" s="491"/>
      <c r="WCS89" s="491"/>
      <c r="WCT89" s="491"/>
      <c r="WCU89" s="491"/>
      <c r="WCV89" s="491"/>
      <c r="WCW89" s="491"/>
      <c r="WCX89" s="491"/>
      <c r="WCY89" s="491"/>
      <c r="WCZ89" s="491"/>
      <c r="WDA89" s="491"/>
      <c r="WDB89" s="491"/>
      <c r="WDC89" s="491"/>
      <c r="WDD89" s="491"/>
      <c r="WDE89" s="491"/>
      <c r="WDF89" s="491"/>
      <c r="WDG89" s="491"/>
      <c r="WDH89" s="491"/>
      <c r="WDI89" s="491"/>
      <c r="WDJ89" s="491"/>
      <c r="WDK89" s="491"/>
      <c r="WDL89" s="491"/>
      <c r="WDM89" s="491"/>
      <c r="WDN89" s="491"/>
      <c r="WDO89" s="491"/>
      <c r="WDP89" s="491"/>
      <c r="WDQ89" s="491"/>
      <c r="WDR89" s="491"/>
      <c r="WDS89" s="491"/>
      <c r="WDT89" s="491"/>
      <c r="WDU89" s="491"/>
      <c r="WDV89" s="491"/>
      <c r="WDW89" s="491"/>
      <c r="WDX89" s="491"/>
      <c r="WDY89" s="491"/>
      <c r="WDZ89" s="491"/>
      <c r="WEA89" s="491"/>
      <c r="WEB89" s="491"/>
      <c r="WEC89" s="491"/>
      <c r="WED89" s="491"/>
      <c r="WEE89" s="491"/>
      <c r="WEF89" s="491"/>
      <c r="WEG89" s="491"/>
      <c r="WEH89" s="491"/>
      <c r="WEI89" s="491"/>
      <c r="WEJ89" s="491"/>
      <c r="WEK89" s="491"/>
      <c r="WEL89" s="491"/>
      <c r="WEM89" s="491"/>
      <c r="WEN89" s="491"/>
      <c r="WEO89" s="491"/>
      <c r="WEP89" s="491"/>
      <c r="WEQ89" s="491"/>
      <c r="WER89" s="491"/>
      <c r="WES89" s="491"/>
      <c r="WET89" s="491"/>
      <c r="WEU89" s="491"/>
      <c r="WEV89" s="491"/>
      <c r="WEW89" s="491"/>
      <c r="WEX89" s="491"/>
      <c r="WEY89" s="491"/>
      <c r="WEZ89" s="491"/>
      <c r="WFA89" s="491"/>
      <c r="WFB89" s="491"/>
      <c r="WFC89" s="491"/>
      <c r="WFD89" s="491"/>
      <c r="WFE89" s="491"/>
      <c r="WFF89" s="491"/>
      <c r="WFG89" s="491"/>
      <c r="WFH89" s="491"/>
      <c r="WFI89" s="491"/>
      <c r="WFJ89" s="491"/>
      <c r="WFK89" s="491"/>
      <c r="WFL89" s="491"/>
      <c r="WFM89" s="491"/>
      <c r="WFN89" s="491"/>
      <c r="WFO89" s="491"/>
      <c r="WFP89" s="491"/>
      <c r="WFQ89" s="491"/>
      <c r="WFR89" s="491"/>
      <c r="WFS89" s="491"/>
      <c r="WFT89" s="491"/>
      <c r="WFU89" s="491"/>
      <c r="WFV89" s="491"/>
      <c r="WFW89" s="491"/>
      <c r="WFX89" s="491"/>
      <c r="WFY89" s="491"/>
      <c r="WFZ89" s="491"/>
      <c r="WGA89" s="491"/>
      <c r="WGB89" s="491"/>
      <c r="WGC89" s="491"/>
      <c r="WGD89" s="491"/>
      <c r="WGE89" s="491"/>
      <c r="WGF89" s="491"/>
      <c r="WGG89" s="491"/>
      <c r="WGH89" s="491"/>
      <c r="WGI89" s="491"/>
      <c r="WGJ89" s="491"/>
      <c r="WGK89" s="491"/>
      <c r="WGL89" s="491"/>
      <c r="WGM89" s="491"/>
      <c r="WGN89" s="491"/>
      <c r="WGO89" s="491"/>
      <c r="WGP89" s="491"/>
      <c r="WGQ89" s="491"/>
      <c r="WGR89" s="491"/>
      <c r="WGS89" s="491"/>
      <c r="WGT89" s="491"/>
      <c r="WGU89" s="491"/>
      <c r="WGV89" s="491"/>
      <c r="WGW89" s="491"/>
      <c r="WGX89" s="491"/>
      <c r="WGY89" s="491"/>
      <c r="WGZ89" s="491"/>
      <c r="WHA89" s="491"/>
      <c r="WHB89" s="491"/>
      <c r="WHC89" s="491"/>
      <c r="WHD89" s="491"/>
      <c r="WHE89" s="491"/>
      <c r="WHF89" s="491"/>
      <c r="WHG89" s="491"/>
      <c r="WHH89" s="491"/>
      <c r="WHI89" s="491"/>
      <c r="WHJ89" s="491"/>
      <c r="WHK89" s="491"/>
      <c r="WHL89" s="491"/>
      <c r="WHM89" s="491"/>
      <c r="WHN89" s="491"/>
      <c r="WHO89" s="491"/>
      <c r="WHP89" s="491"/>
      <c r="WHQ89" s="491"/>
      <c r="WHR89" s="491"/>
      <c r="WHS89" s="491"/>
      <c r="WHT89" s="491"/>
      <c r="WHU89" s="491"/>
      <c r="WHV89" s="491"/>
      <c r="WHW89" s="491"/>
      <c r="WHX89" s="491"/>
      <c r="WHY89" s="491"/>
      <c r="WHZ89" s="491"/>
      <c r="WIA89" s="491"/>
      <c r="WIB89" s="491"/>
      <c r="WIC89" s="491"/>
      <c r="WID89" s="491"/>
      <c r="WIE89" s="491"/>
      <c r="WIF89" s="491"/>
      <c r="WIG89" s="491"/>
      <c r="WIH89" s="491"/>
      <c r="WII89" s="491"/>
      <c r="WIJ89" s="491"/>
      <c r="WIK89" s="491"/>
      <c r="WIL89" s="491"/>
      <c r="WIM89" s="491"/>
      <c r="WIN89" s="491"/>
      <c r="WIO89" s="491"/>
      <c r="WIP89" s="491"/>
      <c r="WIQ89" s="491"/>
      <c r="WIR89" s="491"/>
      <c r="WIS89" s="491"/>
      <c r="WIT89" s="491"/>
      <c r="WIU89" s="491"/>
      <c r="WIV89" s="491"/>
      <c r="WIW89" s="491"/>
      <c r="WIX89" s="491"/>
      <c r="WIY89" s="491"/>
      <c r="WIZ89" s="491"/>
      <c r="WJA89" s="491"/>
      <c r="WJB89" s="491"/>
      <c r="WJC89" s="491"/>
      <c r="WJD89" s="491"/>
      <c r="WJE89" s="491"/>
      <c r="WJF89" s="491"/>
      <c r="WJG89" s="491"/>
      <c r="WJH89" s="491"/>
      <c r="WJI89" s="491"/>
      <c r="WJJ89" s="491"/>
      <c r="WJK89" s="491"/>
      <c r="WJL89" s="491"/>
      <c r="WJM89" s="491"/>
      <c r="WJN89" s="491"/>
      <c r="WJO89" s="491"/>
      <c r="WJP89" s="491"/>
      <c r="WJQ89" s="491"/>
      <c r="WJR89" s="491"/>
      <c r="WJS89" s="491"/>
      <c r="WJT89" s="491"/>
      <c r="WJU89" s="491"/>
      <c r="WJV89" s="491"/>
      <c r="WJW89" s="491"/>
      <c r="WJX89" s="491"/>
      <c r="WJY89" s="491"/>
      <c r="WJZ89" s="491"/>
      <c r="WKA89" s="491"/>
      <c r="WKB89" s="491"/>
      <c r="WKC89" s="491"/>
      <c r="WKD89" s="491"/>
      <c r="WKE89" s="491"/>
      <c r="WKF89" s="491"/>
      <c r="WKG89" s="491"/>
      <c r="WKH89" s="491"/>
      <c r="WKI89" s="491"/>
      <c r="WKJ89" s="491"/>
      <c r="WKK89" s="491"/>
      <c r="WKL89" s="491"/>
      <c r="WKM89" s="491"/>
      <c r="WKN89" s="491"/>
      <c r="WKO89" s="491"/>
      <c r="WKP89" s="491"/>
      <c r="WKQ89" s="491"/>
      <c r="WKR89" s="491"/>
      <c r="WKS89" s="491"/>
      <c r="WKT89" s="491"/>
      <c r="WKU89" s="491"/>
      <c r="WKV89" s="491"/>
      <c r="WKW89" s="491"/>
      <c r="WKX89" s="491"/>
      <c r="WKY89" s="491"/>
      <c r="WKZ89" s="491"/>
      <c r="WLA89" s="491"/>
      <c r="WLB89" s="491"/>
      <c r="WLC89" s="491"/>
      <c r="WLD89" s="491"/>
      <c r="WLE89" s="491"/>
      <c r="WLF89" s="491"/>
      <c r="WLG89" s="491"/>
      <c r="WLH89" s="491"/>
      <c r="WLI89" s="491"/>
      <c r="WLJ89" s="491"/>
      <c r="WLK89" s="491"/>
      <c r="WLL89" s="491"/>
      <c r="WLM89" s="491"/>
      <c r="WLN89" s="491"/>
      <c r="WLO89" s="491"/>
      <c r="WLP89" s="491"/>
      <c r="WLQ89" s="491"/>
      <c r="WLR89" s="491"/>
      <c r="WLS89" s="491"/>
      <c r="WLT89" s="491"/>
      <c r="WLU89" s="491"/>
      <c r="WLV89" s="491"/>
      <c r="WLW89" s="491"/>
      <c r="WLX89" s="491"/>
      <c r="WLY89" s="491"/>
      <c r="WLZ89" s="491"/>
      <c r="WMA89" s="491"/>
      <c r="WMB89" s="491"/>
      <c r="WMC89" s="491"/>
      <c r="WMD89" s="491"/>
      <c r="WME89" s="491"/>
      <c r="WMF89" s="491"/>
      <c r="WMG89" s="491"/>
      <c r="WMH89" s="491"/>
      <c r="WMI89" s="491"/>
      <c r="WMJ89" s="491"/>
      <c r="WMK89" s="491"/>
      <c r="WML89" s="491"/>
      <c r="WMM89" s="491"/>
      <c r="WMN89" s="491"/>
      <c r="WMO89" s="491"/>
      <c r="WMP89" s="491"/>
      <c r="WMQ89" s="491"/>
      <c r="WMR89" s="491"/>
      <c r="WMS89" s="491"/>
      <c r="WMT89" s="491"/>
      <c r="WMU89" s="491"/>
      <c r="WMV89" s="491"/>
      <c r="WMW89" s="491"/>
      <c r="WMX89" s="491"/>
      <c r="WMY89" s="491"/>
      <c r="WMZ89" s="491"/>
      <c r="WNA89" s="491"/>
      <c r="WNB89" s="491"/>
      <c r="WNC89" s="491"/>
      <c r="WND89" s="491"/>
      <c r="WNE89" s="491"/>
      <c r="WNF89" s="491"/>
      <c r="WNG89" s="491"/>
      <c r="WNH89" s="491"/>
      <c r="WNI89" s="491"/>
      <c r="WNJ89" s="491"/>
      <c r="WNK89" s="491"/>
      <c r="WNL89" s="491"/>
      <c r="WNM89" s="491"/>
      <c r="WNN89" s="491"/>
      <c r="WNO89" s="491"/>
      <c r="WNP89" s="491"/>
      <c r="WNQ89" s="491"/>
      <c r="WNR89" s="491"/>
      <c r="WNS89" s="491"/>
      <c r="WNT89" s="491"/>
      <c r="WNU89" s="491"/>
      <c r="WNV89" s="491"/>
      <c r="WNW89" s="491"/>
      <c r="WNX89" s="491"/>
      <c r="WNY89" s="491"/>
      <c r="WNZ89" s="491"/>
      <c r="WOA89" s="491"/>
      <c r="WOB89" s="491"/>
      <c r="WOC89" s="491"/>
      <c r="WOD89" s="491"/>
      <c r="WOE89" s="491"/>
      <c r="WOF89" s="491"/>
      <c r="WOG89" s="491"/>
      <c r="WOH89" s="491"/>
      <c r="WOI89" s="491"/>
      <c r="WOJ89" s="491"/>
      <c r="WOK89" s="491"/>
      <c r="WOL89" s="491"/>
      <c r="WOM89" s="491"/>
      <c r="WON89" s="491"/>
      <c r="WOO89" s="491"/>
      <c r="WOP89" s="491"/>
      <c r="WOQ89" s="491"/>
      <c r="WOR89" s="491"/>
      <c r="WOS89" s="491"/>
      <c r="WOT89" s="491"/>
      <c r="WOU89" s="491"/>
      <c r="WOV89" s="491"/>
      <c r="WOW89" s="491"/>
      <c r="WOX89" s="491"/>
      <c r="WOY89" s="491"/>
      <c r="WOZ89" s="491"/>
      <c r="WPA89" s="491"/>
      <c r="WPB89" s="491"/>
      <c r="WPC89" s="491"/>
      <c r="WPD89" s="491"/>
      <c r="WPE89" s="491"/>
      <c r="WPF89" s="491"/>
      <c r="WPG89" s="491"/>
      <c r="WPH89" s="491"/>
      <c r="WPI89" s="491"/>
      <c r="WPJ89" s="491"/>
      <c r="WPK89" s="491"/>
      <c r="WPL89" s="491"/>
      <c r="WPM89" s="491"/>
      <c r="WPN89" s="491"/>
      <c r="WPO89" s="491"/>
      <c r="WPP89" s="491"/>
      <c r="WPQ89" s="491"/>
      <c r="WPR89" s="491"/>
      <c r="WPS89" s="491"/>
      <c r="WPT89" s="491"/>
      <c r="WPU89" s="491"/>
      <c r="WPV89" s="491"/>
      <c r="WPW89" s="491"/>
      <c r="WPX89" s="491"/>
      <c r="WPY89" s="491"/>
      <c r="WPZ89" s="491"/>
      <c r="WQA89" s="491"/>
      <c r="WQB89" s="491"/>
      <c r="WQC89" s="491"/>
      <c r="WQD89" s="491"/>
      <c r="WQE89" s="491"/>
      <c r="WQF89" s="491"/>
      <c r="WQG89" s="491"/>
      <c r="WQH89" s="491"/>
      <c r="WQI89" s="491"/>
      <c r="WQJ89" s="491"/>
      <c r="WQK89" s="491"/>
      <c r="WQL89" s="491"/>
      <c r="WQM89" s="491"/>
      <c r="WQN89" s="491"/>
      <c r="WQO89" s="491"/>
      <c r="WQP89" s="491"/>
      <c r="WQQ89" s="491"/>
      <c r="WQR89" s="491"/>
      <c r="WQS89" s="491"/>
      <c r="WQT89" s="491"/>
      <c r="WQU89" s="491"/>
      <c r="WQV89" s="491"/>
      <c r="WQW89" s="491"/>
      <c r="WQX89" s="491"/>
      <c r="WQY89" s="491"/>
      <c r="WQZ89" s="491"/>
      <c r="WRA89" s="491"/>
      <c r="WRB89" s="491"/>
      <c r="WRC89" s="491"/>
      <c r="WRD89" s="491"/>
      <c r="WRE89" s="491"/>
      <c r="WRF89" s="491"/>
      <c r="WRG89" s="491"/>
      <c r="WRH89" s="491"/>
      <c r="WRI89" s="491"/>
      <c r="WRJ89" s="491"/>
      <c r="WRK89" s="491"/>
      <c r="WRL89" s="491"/>
      <c r="WRM89" s="491"/>
      <c r="WRN89" s="491"/>
      <c r="WRO89" s="491"/>
      <c r="WRP89" s="491"/>
      <c r="WRQ89" s="491"/>
      <c r="WRR89" s="491"/>
      <c r="WRS89" s="491"/>
      <c r="WRT89" s="491"/>
      <c r="WRU89" s="491"/>
      <c r="WRV89" s="491"/>
      <c r="WRW89" s="491"/>
      <c r="WRX89" s="491"/>
      <c r="WRY89" s="491"/>
      <c r="WRZ89" s="491"/>
      <c r="WSA89" s="491"/>
      <c r="WSB89" s="491"/>
      <c r="WSC89" s="491"/>
      <c r="WSD89" s="491"/>
      <c r="WSE89" s="491"/>
      <c r="WSF89" s="491"/>
      <c r="WSG89" s="491"/>
      <c r="WSH89" s="491"/>
      <c r="WSI89" s="491"/>
      <c r="WSJ89" s="491"/>
      <c r="WSK89" s="491"/>
      <c r="WSL89" s="491"/>
      <c r="WSM89" s="491"/>
      <c r="WSN89" s="491"/>
      <c r="WSO89" s="491"/>
      <c r="WSP89" s="491"/>
      <c r="WSQ89" s="491"/>
      <c r="WSR89" s="491"/>
      <c r="WSS89" s="491"/>
      <c r="WST89" s="491"/>
      <c r="WSU89" s="491"/>
      <c r="WSV89" s="491"/>
      <c r="WSW89" s="491"/>
      <c r="WSX89" s="491"/>
      <c r="WSY89" s="491"/>
      <c r="WSZ89" s="491"/>
      <c r="WTA89" s="491"/>
      <c r="WTB89" s="491"/>
      <c r="WTC89" s="491"/>
      <c r="WTD89" s="491"/>
      <c r="WTE89" s="491"/>
      <c r="WTF89" s="491"/>
      <c r="WTG89" s="491"/>
      <c r="WTH89" s="491"/>
      <c r="WTI89" s="491"/>
      <c r="WTJ89" s="491"/>
      <c r="WTK89" s="491"/>
      <c r="WTL89" s="491"/>
      <c r="WTM89" s="491"/>
      <c r="WTN89" s="491"/>
      <c r="WTO89" s="491"/>
      <c r="WTP89" s="491"/>
      <c r="WTQ89" s="491"/>
      <c r="WTR89" s="491"/>
      <c r="WTS89" s="491"/>
      <c r="WTT89" s="491"/>
      <c r="WTU89" s="491"/>
      <c r="WTV89" s="491"/>
      <c r="WTW89" s="491"/>
      <c r="WTX89" s="491"/>
      <c r="WTY89" s="491"/>
      <c r="WTZ89" s="491"/>
      <c r="WUA89" s="491"/>
      <c r="WUB89" s="491"/>
      <c r="WUC89" s="491"/>
      <c r="WUD89" s="491"/>
      <c r="WUE89" s="491"/>
      <c r="WUF89" s="491"/>
      <c r="WUG89" s="491"/>
      <c r="WUH89" s="491"/>
      <c r="WUI89" s="491"/>
      <c r="WUJ89" s="491"/>
      <c r="WUK89" s="491"/>
      <c r="WUL89" s="491"/>
      <c r="WUM89" s="491"/>
      <c r="WUN89" s="491"/>
      <c r="WUO89" s="491"/>
      <c r="WUP89" s="491"/>
      <c r="WUQ89" s="491"/>
      <c r="WUR89" s="491"/>
      <c r="WUS89" s="491"/>
      <c r="WUT89" s="491"/>
      <c r="WUU89" s="491"/>
      <c r="WUV89" s="491"/>
      <c r="WUW89" s="491"/>
      <c r="WUX89" s="491"/>
      <c r="WUY89" s="491"/>
      <c r="WUZ89" s="491"/>
      <c r="WVA89" s="491"/>
      <c r="WVB89" s="491"/>
      <c r="WVC89" s="491"/>
      <c r="WVD89" s="491"/>
      <c r="WVE89" s="491"/>
      <c r="WVF89" s="491"/>
      <c r="WVG89" s="491"/>
      <c r="WVH89" s="491"/>
      <c r="WVI89" s="491"/>
      <c r="WVJ89" s="491"/>
      <c r="WVK89" s="491"/>
      <c r="WVL89" s="491"/>
      <c r="WVM89" s="491"/>
      <c r="WVN89" s="491"/>
      <c r="WVO89" s="491"/>
      <c r="WVP89" s="491"/>
      <c r="WVQ89" s="491"/>
      <c r="WVR89" s="491"/>
      <c r="WVS89" s="491"/>
      <c r="WVT89" s="491"/>
      <c r="WVU89" s="491"/>
      <c r="WVV89" s="491"/>
      <c r="WVW89" s="491"/>
      <c r="WVX89" s="491"/>
      <c r="WVY89" s="491"/>
      <c r="WVZ89" s="491"/>
      <c r="WWA89" s="491"/>
      <c r="WWB89" s="491"/>
      <c r="WWC89" s="491"/>
      <c r="WWD89" s="491"/>
      <c r="WWE89" s="491"/>
      <c r="WWF89" s="491"/>
      <c r="WWG89" s="491"/>
      <c r="WWH89" s="491"/>
      <c r="WWI89" s="491"/>
      <c r="WWJ89" s="491"/>
      <c r="WWK89" s="491"/>
      <c r="WWL89" s="491"/>
      <c r="WWM89" s="491"/>
      <c r="WWN89" s="491"/>
      <c r="WWO89" s="491"/>
      <c r="WWP89" s="491"/>
      <c r="WWQ89" s="491"/>
      <c r="WWR89" s="491"/>
      <c r="WWS89" s="491"/>
      <c r="WWT89" s="491"/>
      <c r="WWU89" s="491"/>
      <c r="WWV89" s="491"/>
      <c r="WWW89" s="491"/>
      <c r="WWX89" s="491"/>
      <c r="WWY89" s="491"/>
      <c r="WWZ89" s="491"/>
      <c r="WXA89" s="491"/>
      <c r="WXB89" s="491"/>
      <c r="WXC89" s="491"/>
      <c r="WXD89" s="491"/>
      <c r="WXE89" s="491"/>
      <c r="WXF89" s="491"/>
      <c r="WXG89" s="491"/>
      <c r="WXH89" s="491"/>
      <c r="WXI89" s="491"/>
      <c r="WXJ89" s="491"/>
      <c r="WXK89" s="491"/>
      <c r="WXL89" s="491"/>
      <c r="WXM89" s="491"/>
      <c r="WXN89" s="491"/>
      <c r="WXO89" s="491"/>
      <c r="WXP89" s="491"/>
      <c r="WXQ89" s="491"/>
      <c r="WXR89" s="491"/>
      <c r="WXS89" s="491"/>
      <c r="WXT89" s="491"/>
      <c r="WXU89" s="491"/>
      <c r="WXV89" s="491"/>
      <c r="WXW89" s="491"/>
      <c r="WXX89" s="491"/>
      <c r="WXY89" s="491"/>
      <c r="WXZ89" s="491"/>
      <c r="WYA89" s="491"/>
      <c r="WYB89" s="491"/>
      <c r="WYC89" s="491"/>
      <c r="WYD89" s="491"/>
      <c r="WYE89" s="491"/>
      <c r="WYF89" s="491"/>
      <c r="WYG89" s="491"/>
      <c r="WYH89" s="491"/>
      <c r="WYI89" s="491"/>
      <c r="WYJ89" s="491"/>
      <c r="WYK89" s="491"/>
      <c r="WYL89" s="491"/>
      <c r="WYM89" s="491"/>
      <c r="WYN89" s="491"/>
      <c r="WYO89" s="491"/>
      <c r="WYP89" s="491"/>
      <c r="WYQ89" s="491"/>
      <c r="WYR89" s="491"/>
      <c r="WYS89" s="491"/>
      <c r="WYT89" s="491"/>
      <c r="WYU89" s="491"/>
      <c r="WYV89" s="491"/>
      <c r="WYW89" s="491"/>
      <c r="WYX89" s="491"/>
      <c r="WYY89" s="491"/>
      <c r="WYZ89" s="491"/>
      <c r="WZA89" s="491"/>
      <c r="WZB89" s="491"/>
      <c r="WZC89" s="491"/>
      <c r="WZD89" s="491"/>
      <c r="WZE89" s="491"/>
      <c r="WZF89" s="491"/>
      <c r="WZG89" s="491"/>
      <c r="WZH89" s="491"/>
      <c r="WZI89" s="491"/>
      <c r="WZJ89" s="491"/>
      <c r="WZK89" s="491"/>
      <c r="WZL89" s="491"/>
      <c r="WZM89" s="491"/>
      <c r="WZN89" s="491"/>
      <c r="WZO89" s="491"/>
      <c r="WZP89" s="491"/>
      <c r="WZQ89" s="491"/>
      <c r="WZR89" s="491"/>
      <c r="WZS89" s="491"/>
      <c r="WZT89" s="491"/>
      <c r="WZU89" s="491"/>
      <c r="WZV89" s="491"/>
      <c r="WZW89" s="491"/>
      <c r="WZX89" s="491"/>
      <c r="WZY89" s="491"/>
      <c r="WZZ89" s="491"/>
      <c r="XAA89" s="491"/>
      <c r="XAB89" s="491"/>
      <c r="XAC89" s="491"/>
      <c r="XAD89" s="491"/>
      <c r="XAE89" s="491"/>
      <c r="XAF89" s="491"/>
      <c r="XAG89" s="491"/>
      <c r="XAH89" s="491"/>
      <c r="XAI89" s="491"/>
      <c r="XAJ89" s="491"/>
      <c r="XAK89" s="491"/>
      <c r="XAL89" s="491"/>
      <c r="XAM89" s="491"/>
      <c r="XAN89" s="491"/>
      <c r="XAO89" s="491"/>
      <c r="XAP89" s="491"/>
      <c r="XAQ89" s="491"/>
      <c r="XAR89" s="491"/>
      <c r="XAS89" s="491"/>
      <c r="XAT89" s="491"/>
      <c r="XAU89" s="491"/>
      <c r="XAV89" s="491"/>
      <c r="XAW89" s="491"/>
      <c r="XAX89" s="491"/>
      <c r="XAY89" s="491"/>
      <c r="XAZ89" s="491"/>
      <c r="XBA89" s="491"/>
      <c r="XBB89" s="491"/>
      <c r="XBC89" s="491"/>
      <c r="XBD89" s="491"/>
      <c r="XBE89" s="491"/>
      <c r="XBF89" s="491"/>
      <c r="XBG89" s="491"/>
      <c r="XBH89" s="491"/>
      <c r="XBI89" s="491"/>
      <c r="XBJ89" s="491"/>
      <c r="XBK89" s="491"/>
      <c r="XBL89" s="491"/>
      <c r="XBM89" s="491"/>
      <c r="XBN89" s="491"/>
      <c r="XBO89" s="491"/>
      <c r="XBP89" s="491"/>
      <c r="XBQ89" s="491"/>
      <c r="XBR89" s="491"/>
      <c r="XBS89" s="491"/>
      <c r="XBT89" s="491"/>
      <c r="XBU89" s="491"/>
      <c r="XBV89" s="491"/>
      <c r="XBW89" s="491"/>
      <c r="XBX89" s="491"/>
      <c r="XBY89" s="491"/>
      <c r="XBZ89" s="491"/>
      <c r="XCA89" s="491"/>
      <c r="XCB89" s="491"/>
      <c r="XCC89" s="491"/>
      <c r="XCD89" s="491"/>
      <c r="XCE89" s="491"/>
      <c r="XCF89" s="491"/>
      <c r="XCG89" s="491"/>
      <c r="XCH89" s="491"/>
      <c r="XCI89" s="491"/>
      <c r="XCJ89" s="491"/>
      <c r="XCK89" s="491"/>
      <c r="XCL89" s="491"/>
      <c r="XCM89" s="491"/>
      <c r="XCN89" s="491"/>
      <c r="XCO89" s="491"/>
      <c r="XCP89" s="491"/>
      <c r="XCQ89" s="491"/>
      <c r="XCR89" s="491"/>
      <c r="XCS89" s="491"/>
      <c r="XCT89" s="491"/>
      <c r="XCU89" s="491"/>
      <c r="XCV89" s="491"/>
      <c r="XCW89" s="491"/>
      <c r="XCX89" s="491"/>
      <c r="XCY89" s="491"/>
      <c r="XCZ89" s="491"/>
      <c r="XDA89" s="491"/>
      <c r="XDB89" s="491"/>
      <c r="XDC89" s="491"/>
      <c r="XDD89" s="491"/>
      <c r="XDE89" s="491"/>
      <c r="XDF89" s="491"/>
      <c r="XDG89" s="491"/>
      <c r="XDH89" s="491"/>
      <c r="XDI89" s="491"/>
      <c r="XDJ89" s="491"/>
      <c r="XDK89" s="491"/>
      <c r="XDL89" s="491"/>
      <c r="XDM89" s="491"/>
      <c r="XDN89" s="491"/>
      <c r="XDO89" s="491"/>
      <c r="XDP89" s="491"/>
      <c r="XDQ89" s="491"/>
      <c r="XDR89" s="491"/>
      <c r="XDS89" s="491"/>
      <c r="XDT89" s="491"/>
      <c r="XDU89" s="491"/>
      <c r="XDV89" s="491"/>
      <c r="XDW89" s="491"/>
      <c r="XDX89" s="491"/>
      <c r="XDY89" s="491"/>
      <c r="XDZ89" s="491"/>
      <c r="XEA89" s="491"/>
      <c r="XEB89" s="491"/>
      <c r="XEC89" s="491"/>
      <c r="XED89" s="491"/>
      <c r="XEE89" s="491"/>
      <c r="XEF89" s="491"/>
      <c r="XEG89" s="491"/>
      <c r="XEH89" s="491"/>
      <c r="XEI89" s="491"/>
      <c r="XEJ89" s="491"/>
      <c r="XEK89" s="491"/>
      <c r="XEL89" s="491"/>
      <c r="XEM89" s="491"/>
    </row>
    <row r="90" spans="1:16367" s="491" customFormat="1" hidden="1" outlineLevel="1" x14ac:dyDescent="0.25">
      <c r="A90" s="510"/>
      <c r="B90" s="510"/>
      <c r="C90" s="510">
        <f t="shared" si="56"/>
        <v>1</v>
      </c>
      <c r="D90" s="509"/>
      <c r="E90" s="509"/>
      <c r="F90" s="538">
        <v>1</v>
      </c>
      <c r="G90" s="539"/>
      <c r="H90" s="539">
        <v>1</v>
      </c>
      <c r="I90" s="538"/>
      <c r="J90" s="539"/>
      <c r="K90" s="538"/>
      <c r="L90" s="538"/>
      <c r="M90" s="538"/>
      <c r="N90" s="489"/>
      <c r="O90" s="489"/>
      <c r="P90" s="476" t="s">
        <v>1301</v>
      </c>
      <c r="Q90" s="472" t="s">
        <v>1528</v>
      </c>
      <c r="R90" s="472" t="s">
        <v>928</v>
      </c>
      <c r="S90" s="597"/>
      <c r="T90" s="508" t="s">
        <v>1529</v>
      </c>
      <c r="U90" s="502">
        <v>1989</v>
      </c>
      <c r="V90" s="507" t="s">
        <v>1531</v>
      </c>
      <c r="W90" s="502">
        <v>2008</v>
      </c>
      <c r="X90" s="507" t="s">
        <v>1530</v>
      </c>
      <c r="Y90" s="470">
        <v>2014</v>
      </c>
      <c r="Z90" s="534" t="s">
        <v>1547</v>
      </c>
      <c r="AA90" s="518"/>
      <c r="AB90" s="532">
        <f t="shared" si="57"/>
        <v>10</v>
      </c>
      <c r="AC90" s="505" t="s">
        <v>110</v>
      </c>
      <c r="AD90" s="516">
        <v>2018</v>
      </c>
      <c r="AE90" s="609"/>
      <c r="AF90" s="604" t="s">
        <v>121</v>
      </c>
      <c r="AG90" s="528"/>
      <c r="AH90" s="642"/>
      <c r="AI90" s="546" t="s">
        <v>376</v>
      </c>
      <c r="AJ90" s="526"/>
      <c r="AK90" s="495"/>
      <c r="AL90" s="495"/>
      <c r="AM90" s="495"/>
      <c r="AN90" s="495"/>
      <c r="AO90" s="495"/>
      <c r="AP90" s="495"/>
      <c r="AQ90" s="495"/>
      <c r="AR90" s="495"/>
      <c r="AS90" s="495"/>
      <c r="AT90" s="495"/>
      <c r="AU90" s="495"/>
      <c r="AV90" s="495"/>
      <c r="AW90" s="495"/>
      <c r="AX90" s="495"/>
      <c r="AY90" s="495"/>
      <c r="AZ90" s="495"/>
      <c r="BA90" s="495"/>
      <c r="BB90" s="495"/>
      <c r="BC90" s="495"/>
      <c r="BD90" s="495"/>
      <c r="BE90" s="495"/>
      <c r="BF90" s="495"/>
      <c r="BG90" s="495"/>
      <c r="BH90" s="495"/>
      <c r="BI90" s="495"/>
      <c r="BJ90" s="495"/>
      <c r="BK90" s="495"/>
      <c r="BL90" s="495"/>
      <c r="BM90" s="495"/>
      <c r="BN90" s="495"/>
      <c r="BO90" s="495"/>
      <c r="BP90" s="495"/>
      <c r="BQ90" s="495"/>
      <c r="BR90" s="495"/>
      <c r="BS90" s="495"/>
      <c r="BT90" s="495"/>
      <c r="BU90" s="495"/>
      <c r="BV90" s="495"/>
      <c r="BW90" s="495"/>
      <c r="BX90" s="495"/>
      <c r="BY90" s="495"/>
      <c r="BZ90" s="495"/>
      <c r="CA90" s="495"/>
      <c r="CB90" s="495"/>
      <c r="CC90" s="495"/>
      <c r="CD90" s="495"/>
      <c r="CE90" s="495"/>
      <c r="CF90" s="495"/>
      <c r="CG90" s="495"/>
      <c r="CH90" s="495"/>
      <c r="CI90" s="495"/>
      <c r="CJ90" s="495"/>
      <c r="CK90" s="495"/>
      <c r="CL90" s="495"/>
      <c r="CM90" s="495"/>
      <c r="CN90" s="495"/>
      <c r="CO90" s="495"/>
      <c r="CP90" s="495"/>
      <c r="CQ90" s="495" t="str">
        <f t="shared" si="69"/>
        <v>D</v>
      </c>
      <c r="CR90" s="525"/>
      <c r="CS90" s="515"/>
      <c r="CT90" s="523"/>
      <c r="CU90" s="522"/>
      <c r="CV90" s="521"/>
      <c r="CW90" s="523"/>
      <c r="CX90" s="522"/>
      <c r="CY90" s="521"/>
      <c r="CZ90" s="523"/>
      <c r="DA90" s="522"/>
      <c r="DB90" s="521"/>
      <c r="DC90" s="523"/>
      <c r="DD90" s="522"/>
      <c r="DE90" s="521"/>
      <c r="DF90" s="523"/>
      <c r="DG90" s="522"/>
      <c r="DH90" s="521"/>
      <c r="DI90" s="524"/>
      <c r="DJ90" s="522"/>
      <c r="DK90" s="522"/>
      <c r="DL90" s="521"/>
      <c r="DM90" s="495"/>
      <c r="DN90" s="495"/>
      <c r="DO90" s="495"/>
      <c r="DP90" s="495"/>
      <c r="DQ90" s="495"/>
      <c r="DR90" s="520"/>
      <c r="DS90" s="495"/>
      <c r="DT90" s="495"/>
      <c r="DU90" s="495"/>
      <c r="DV90" s="495"/>
      <c r="DW90" s="495"/>
      <c r="DX90" s="495"/>
      <c r="DY90" s="495"/>
      <c r="DZ90" s="495"/>
      <c r="EA90" s="495"/>
      <c r="EB90" s="495"/>
      <c r="EC90" s="495"/>
      <c r="ED90" s="495"/>
      <c r="EE90" s="495"/>
      <c r="EF90" s="495"/>
      <c r="EG90" s="495"/>
      <c r="EH90" s="495"/>
      <c r="EI90" s="495"/>
      <c r="EJ90" s="495"/>
      <c r="EK90" s="495"/>
      <c r="EL90" s="495"/>
      <c r="EM90" s="495"/>
      <c r="EN90" s="495"/>
      <c r="EO90" s="495"/>
      <c r="EP90" s="495"/>
      <c r="EQ90" s="495"/>
      <c r="ER90" s="495"/>
      <c r="ES90" s="495"/>
      <c r="ET90" s="495"/>
      <c r="EU90" s="495"/>
      <c r="EV90" s="515"/>
      <c r="EW90" s="495"/>
      <c r="EX90" s="495"/>
      <c r="EY90" s="495"/>
      <c r="EZ90" s="495"/>
      <c r="FA90" s="495"/>
      <c r="FB90" s="495"/>
      <c r="FC90" s="495"/>
      <c r="FD90" s="495"/>
      <c r="FE90" s="495"/>
      <c r="FF90" s="495"/>
      <c r="FG90" s="495"/>
      <c r="FH90" s="495"/>
      <c r="FI90" s="495"/>
      <c r="FJ90" s="495"/>
      <c r="FK90" s="495"/>
      <c r="FL90" s="495"/>
      <c r="FM90" s="495"/>
      <c r="FN90" s="495"/>
      <c r="FO90" s="495"/>
      <c r="FP90" s="495"/>
      <c r="FQ90" s="495"/>
      <c r="FR90" s="495"/>
      <c r="FS90" s="495"/>
      <c r="FT90" s="495"/>
      <c r="FU90" s="495"/>
      <c r="FV90" s="495"/>
      <c r="FW90" s="495"/>
      <c r="FX90" s="495"/>
      <c r="FY90" s="495"/>
      <c r="FZ90" s="495"/>
      <c r="GA90" s="495"/>
      <c r="GB90" s="495"/>
      <c r="GC90" s="495"/>
      <c r="GD90" s="495"/>
      <c r="GE90" s="495"/>
      <c r="GF90" s="495"/>
      <c r="GG90" s="495"/>
      <c r="GH90" s="495"/>
      <c r="GI90" s="495"/>
      <c r="GJ90" s="495"/>
      <c r="GK90" s="495"/>
      <c r="GL90" s="495"/>
      <c r="GM90" s="495"/>
      <c r="GN90" s="495"/>
      <c r="GO90" s="495"/>
      <c r="GP90" s="495"/>
      <c r="GQ90" s="495"/>
      <c r="GR90" s="495"/>
      <c r="GS90" s="495"/>
      <c r="GT90" s="495"/>
      <c r="GU90" s="495"/>
      <c r="GV90" s="495"/>
      <c r="GW90" s="495"/>
      <c r="GX90" s="495"/>
      <c r="GY90" s="495"/>
      <c r="GZ90" s="495"/>
      <c r="HA90" s="495"/>
      <c r="HB90" s="495"/>
      <c r="HC90" s="495"/>
      <c r="HD90" s="495"/>
      <c r="HE90" s="495"/>
      <c r="HF90" s="495"/>
      <c r="HG90" s="495"/>
      <c r="HH90" s="495"/>
      <c r="HI90" s="495"/>
      <c r="HJ90" s="495"/>
      <c r="HK90" s="495"/>
      <c r="HL90" s="495"/>
      <c r="HM90" s="495"/>
      <c r="HN90" s="495"/>
      <c r="HO90" s="495"/>
      <c r="HP90" s="495"/>
      <c r="HQ90" s="495"/>
      <c r="HR90" s="495"/>
      <c r="HS90" s="495"/>
      <c r="HT90" s="495"/>
      <c r="HU90" s="495"/>
      <c r="HV90" s="495"/>
      <c r="HW90" s="495"/>
      <c r="HX90" s="495"/>
      <c r="HY90" s="495"/>
      <c r="HZ90" s="495"/>
      <c r="IA90" s="495"/>
      <c r="IB90" s="495"/>
      <c r="IC90" s="495"/>
      <c r="ID90" s="495"/>
      <c r="IE90" s="495"/>
      <c r="IF90" s="495"/>
      <c r="IG90" s="495"/>
      <c r="IH90" s="495"/>
      <c r="II90" s="495"/>
      <c r="IJ90" s="495"/>
      <c r="IK90" s="495"/>
      <c r="IL90" s="495"/>
      <c r="IM90" s="495"/>
      <c r="IN90" s="495"/>
      <c r="IO90" s="495"/>
      <c r="IP90" s="495"/>
      <c r="IQ90" s="495"/>
      <c r="IR90" s="495"/>
      <c r="IS90" s="495"/>
      <c r="IT90" s="495"/>
      <c r="IU90" s="495"/>
      <c r="IV90" s="495"/>
      <c r="IW90" s="495"/>
      <c r="IX90" s="495"/>
      <c r="IY90" s="495"/>
      <c r="IZ90" s="495"/>
      <c r="JA90" s="495"/>
      <c r="JB90" s="495"/>
      <c r="JC90" s="495"/>
      <c r="JD90" s="495"/>
      <c r="JE90" s="495"/>
      <c r="JF90" s="495"/>
      <c r="JG90" s="495"/>
      <c r="JH90" s="495"/>
      <c r="JI90" s="495"/>
      <c r="JJ90" s="495"/>
      <c r="JK90" s="495"/>
      <c r="JL90" s="495"/>
      <c r="JM90" s="495"/>
      <c r="JN90" s="495"/>
      <c r="JO90" s="495"/>
      <c r="JP90" s="495"/>
      <c r="JQ90" s="495"/>
      <c r="JR90" s="495"/>
      <c r="JS90" s="495"/>
      <c r="JT90" s="495"/>
      <c r="JU90" s="495"/>
      <c r="JV90" s="495"/>
      <c r="JW90" s="495"/>
      <c r="JX90" s="495"/>
      <c r="JY90" s="495"/>
      <c r="JZ90" s="495"/>
      <c r="KA90" s="495"/>
      <c r="KB90" s="495"/>
      <c r="KC90" s="495"/>
      <c r="KD90" s="495"/>
      <c r="KE90" s="495"/>
      <c r="KF90" s="495"/>
      <c r="KG90" s="495"/>
      <c r="KH90" s="495"/>
      <c r="KI90" s="495"/>
      <c r="KJ90" s="495"/>
      <c r="KK90" s="495"/>
      <c r="KL90" s="495"/>
      <c r="KM90" s="495"/>
      <c r="KN90" s="495"/>
      <c r="KO90" s="495"/>
      <c r="KP90" s="495"/>
      <c r="KQ90" s="495"/>
      <c r="KR90" s="495"/>
      <c r="KS90" s="495"/>
      <c r="KT90" s="495"/>
      <c r="KU90" s="495"/>
      <c r="KV90" s="495"/>
      <c r="KW90" s="495"/>
      <c r="KX90" s="495"/>
      <c r="KY90" s="495"/>
      <c r="KZ90" s="495"/>
      <c r="LA90" s="495"/>
      <c r="LB90" s="495"/>
      <c r="LC90" s="495"/>
      <c r="LD90" s="495"/>
      <c r="LE90" s="495"/>
      <c r="LF90" s="495"/>
      <c r="LG90" s="495"/>
      <c r="LH90" s="495"/>
      <c r="LI90" s="495"/>
      <c r="LJ90" s="495"/>
      <c r="LK90" s="495"/>
      <c r="LL90" s="495"/>
      <c r="LM90" s="495"/>
      <c r="LN90" s="495"/>
      <c r="LO90" s="495"/>
      <c r="LP90" s="495"/>
      <c r="LQ90" s="495"/>
      <c r="LR90" s="495"/>
      <c r="LS90" s="495"/>
      <c r="LT90" s="495"/>
      <c r="LU90" s="495"/>
      <c r="LV90" s="495"/>
      <c r="LW90" s="495"/>
      <c r="LX90" s="495"/>
      <c r="LY90" s="495"/>
      <c r="LZ90" s="495"/>
      <c r="MA90" s="495"/>
      <c r="MB90" s="495"/>
      <c r="MC90" s="495"/>
      <c r="MD90" s="495"/>
      <c r="ME90" s="495"/>
      <c r="MF90" s="495"/>
      <c r="MG90" s="495"/>
      <c r="MH90" s="495"/>
      <c r="MI90" s="495"/>
      <c r="MJ90" s="495"/>
      <c r="MK90" s="495"/>
      <c r="ML90" s="495"/>
      <c r="MM90" s="495"/>
      <c r="MN90" s="495"/>
      <c r="MO90" s="495"/>
      <c r="MP90" s="495"/>
      <c r="MQ90" s="495"/>
      <c r="MR90" s="495"/>
      <c r="MS90" s="495"/>
      <c r="MT90" s="495"/>
      <c r="MU90" s="495"/>
      <c r="MV90" s="495"/>
      <c r="MW90" s="495"/>
      <c r="MX90" s="495"/>
      <c r="MY90" s="495"/>
      <c r="MZ90" s="495"/>
      <c r="NA90" s="495"/>
      <c r="NB90" s="495"/>
      <c r="NC90" s="495"/>
      <c r="ND90" s="495"/>
      <c r="NE90" s="495"/>
      <c r="NF90" s="495"/>
      <c r="NG90" s="495"/>
      <c r="NH90" s="495"/>
      <c r="NI90" s="495"/>
      <c r="NJ90" s="495"/>
      <c r="NK90" s="495"/>
      <c r="NL90" s="495"/>
      <c r="NM90" s="495"/>
      <c r="NN90" s="495"/>
      <c r="NO90" s="495"/>
      <c r="NP90" s="495"/>
      <c r="NQ90" s="495"/>
      <c r="NR90" s="495"/>
      <c r="NS90" s="495"/>
      <c r="NT90" s="495"/>
      <c r="NU90" s="495"/>
      <c r="NV90" s="495"/>
      <c r="NW90" s="495"/>
      <c r="NX90" s="495"/>
      <c r="NY90" s="495"/>
      <c r="NZ90" s="495"/>
      <c r="OA90" s="495"/>
      <c r="OB90" s="495"/>
      <c r="OC90" s="495"/>
      <c r="OD90" s="495"/>
      <c r="OE90" s="495"/>
      <c r="OF90" s="495"/>
      <c r="OG90" s="495"/>
      <c r="OH90" s="495"/>
      <c r="OI90" s="495"/>
      <c r="OJ90" s="495"/>
      <c r="OK90" s="495"/>
      <c r="OL90" s="495"/>
      <c r="OM90" s="495"/>
      <c r="ON90" s="495"/>
      <c r="OO90" s="495"/>
      <c r="OP90" s="495"/>
      <c r="OQ90" s="495"/>
      <c r="OR90" s="495"/>
      <c r="OS90" s="495"/>
      <c r="OT90" s="495"/>
      <c r="OU90" s="495"/>
      <c r="OV90" s="495"/>
      <c r="OW90" s="495"/>
      <c r="OX90" s="495"/>
      <c r="OY90" s="495"/>
      <c r="OZ90" s="495"/>
      <c r="PA90" s="495"/>
      <c r="PB90" s="495"/>
      <c r="PC90" s="495"/>
      <c r="PD90" s="495"/>
      <c r="PE90" s="495"/>
      <c r="PF90" s="495"/>
      <c r="PG90" s="495"/>
      <c r="PH90" s="495"/>
      <c r="PI90" s="495"/>
      <c r="PJ90" s="495"/>
      <c r="PK90" s="495"/>
      <c r="PL90" s="495"/>
      <c r="PM90" s="495"/>
      <c r="PN90" s="495"/>
      <c r="PO90" s="495"/>
      <c r="PP90" s="495"/>
      <c r="PQ90" s="495"/>
      <c r="PR90" s="495"/>
      <c r="PS90" s="495"/>
      <c r="PT90" s="495"/>
      <c r="PU90" s="495"/>
      <c r="PV90" s="495"/>
      <c r="PW90" s="495"/>
      <c r="PX90" s="495"/>
      <c r="PY90" s="495"/>
      <c r="PZ90" s="495"/>
      <c r="QA90" s="495"/>
      <c r="QB90" s="495"/>
      <c r="QC90" s="495"/>
      <c r="QD90" s="495"/>
      <c r="QE90" s="495"/>
      <c r="QF90" s="495"/>
      <c r="QG90" s="495"/>
      <c r="QH90" s="495"/>
      <c r="QI90" s="495"/>
      <c r="QJ90" s="495"/>
      <c r="QK90" s="495"/>
      <c r="QL90" s="495"/>
      <c r="QM90" s="495"/>
      <c r="QN90" s="495"/>
      <c r="QO90" s="495"/>
      <c r="QP90" s="495"/>
      <c r="QQ90" s="495"/>
      <c r="QR90" s="495"/>
      <c r="QS90" s="495"/>
      <c r="QT90" s="495"/>
      <c r="QU90" s="495"/>
      <c r="QV90" s="495"/>
      <c r="QW90" s="495"/>
      <c r="QX90" s="495"/>
      <c r="QY90" s="495"/>
      <c r="QZ90" s="495"/>
      <c r="RA90" s="495"/>
      <c r="RB90" s="495"/>
      <c r="RC90" s="495"/>
      <c r="RD90" s="495"/>
      <c r="RE90" s="495"/>
      <c r="RF90" s="495"/>
      <c r="RG90" s="495"/>
      <c r="RH90" s="495"/>
      <c r="RI90" s="495"/>
      <c r="RJ90" s="495"/>
      <c r="RK90" s="495"/>
      <c r="RL90" s="495"/>
      <c r="RM90" s="495"/>
      <c r="RN90" s="495"/>
      <c r="RO90" s="495"/>
      <c r="RP90" s="495"/>
      <c r="RQ90" s="495"/>
      <c r="RR90" s="495"/>
      <c r="RS90" s="495"/>
      <c r="RT90" s="495"/>
      <c r="RU90" s="495"/>
      <c r="RV90" s="495"/>
      <c r="RW90" s="495"/>
      <c r="RX90" s="495"/>
      <c r="RY90" s="495"/>
      <c r="RZ90" s="495"/>
      <c r="SA90" s="495"/>
      <c r="SB90" s="495"/>
      <c r="SC90" s="495"/>
      <c r="SD90" s="495"/>
      <c r="SE90" s="495"/>
      <c r="SF90" s="495"/>
      <c r="SG90" s="495"/>
      <c r="SH90" s="495"/>
      <c r="SI90" s="495"/>
      <c r="SJ90" s="495"/>
      <c r="SK90" s="495"/>
      <c r="SL90" s="495"/>
      <c r="SM90" s="495"/>
      <c r="SN90" s="495"/>
      <c r="SO90" s="495"/>
      <c r="SP90" s="495"/>
      <c r="SQ90" s="495"/>
      <c r="SR90" s="495"/>
      <c r="SS90" s="495"/>
      <c r="ST90" s="495"/>
      <c r="SU90" s="495"/>
      <c r="SV90" s="495"/>
      <c r="SW90" s="495"/>
      <c r="SX90" s="495"/>
      <c r="SY90" s="495"/>
      <c r="SZ90" s="495"/>
      <c r="TA90" s="495"/>
      <c r="TB90" s="495"/>
      <c r="TC90" s="495"/>
      <c r="TD90" s="495"/>
      <c r="TE90" s="495"/>
      <c r="TF90" s="495"/>
      <c r="TG90" s="495"/>
      <c r="TH90" s="495"/>
      <c r="TI90" s="495"/>
      <c r="TJ90" s="495"/>
      <c r="TK90" s="495"/>
      <c r="TL90" s="495"/>
      <c r="TM90" s="495"/>
      <c r="TN90" s="495"/>
      <c r="TO90" s="495"/>
      <c r="TP90" s="495"/>
      <c r="TQ90" s="495"/>
      <c r="TR90" s="495"/>
      <c r="TS90" s="495"/>
      <c r="TT90" s="495"/>
      <c r="TU90" s="495"/>
      <c r="TV90" s="495"/>
      <c r="TW90" s="495"/>
      <c r="TX90" s="495"/>
      <c r="TY90" s="495"/>
      <c r="TZ90" s="495"/>
      <c r="UA90" s="495"/>
      <c r="UB90" s="495"/>
      <c r="UC90" s="495"/>
      <c r="UD90" s="495"/>
      <c r="UE90" s="495"/>
      <c r="UF90" s="495"/>
      <c r="UG90" s="495"/>
      <c r="UH90" s="495"/>
      <c r="UI90" s="495"/>
      <c r="UJ90" s="495"/>
      <c r="UK90" s="495"/>
      <c r="UL90" s="495"/>
      <c r="UM90" s="495"/>
      <c r="UN90" s="495"/>
      <c r="UO90" s="495"/>
      <c r="UP90" s="495"/>
      <c r="UQ90" s="495"/>
      <c r="UR90" s="495"/>
      <c r="US90" s="495"/>
      <c r="UT90" s="495"/>
      <c r="UU90" s="495"/>
      <c r="UV90" s="495"/>
      <c r="UW90" s="495"/>
      <c r="UX90" s="495"/>
      <c r="UY90" s="495"/>
      <c r="UZ90" s="495"/>
      <c r="VA90" s="495"/>
      <c r="VB90" s="495"/>
      <c r="VC90" s="495"/>
      <c r="VD90" s="495"/>
      <c r="VE90" s="495"/>
      <c r="VF90" s="495"/>
      <c r="VG90" s="495"/>
      <c r="VH90" s="495"/>
      <c r="VI90" s="495"/>
      <c r="VJ90" s="495"/>
      <c r="VK90" s="495"/>
      <c r="VL90" s="495"/>
      <c r="VM90" s="495"/>
      <c r="VN90" s="495"/>
      <c r="VO90" s="495"/>
      <c r="VP90" s="495"/>
      <c r="VQ90" s="495"/>
      <c r="VR90" s="495"/>
      <c r="VS90" s="495"/>
      <c r="VT90" s="495"/>
      <c r="VU90" s="495"/>
      <c r="VV90" s="495"/>
      <c r="VW90" s="495"/>
      <c r="VX90" s="495"/>
      <c r="VY90" s="495"/>
      <c r="VZ90" s="495"/>
      <c r="WA90" s="495"/>
      <c r="WB90" s="495"/>
      <c r="WC90" s="495"/>
      <c r="WD90" s="495"/>
      <c r="WE90" s="495"/>
      <c r="WF90" s="495"/>
      <c r="WG90" s="495"/>
      <c r="WH90" s="495"/>
      <c r="WI90" s="495"/>
      <c r="WJ90" s="495"/>
      <c r="WK90" s="495"/>
      <c r="WL90" s="495"/>
      <c r="WM90" s="495"/>
      <c r="WN90" s="495"/>
      <c r="WO90" s="495"/>
      <c r="WP90" s="495"/>
      <c r="WQ90" s="495"/>
      <c r="WR90" s="495"/>
      <c r="WS90" s="495"/>
      <c r="WT90" s="495"/>
      <c r="WU90" s="495"/>
      <c r="WV90" s="495"/>
      <c r="WW90" s="495"/>
      <c r="WX90" s="495"/>
      <c r="WY90" s="495"/>
      <c r="WZ90" s="495"/>
      <c r="XA90" s="495"/>
      <c r="XB90" s="495"/>
      <c r="XC90" s="495"/>
      <c r="XD90" s="495"/>
      <c r="XE90" s="495"/>
      <c r="XF90" s="495"/>
      <c r="XG90" s="495"/>
      <c r="XH90" s="495"/>
      <c r="XI90" s="495"/>
      <c r="XJ90" s="495"/>
      <c r="XK90" s="495"/>
      <c r="XL90" s="495"/>
      <c r="XM90" s="495"/>
      <c r="XN90" s="495"/>
      <c r="XO90" s="495"/>
      <c r="XP90" s="495"/>
      <c r="XQ90" s="495"/>
      <c r="XR90" s="495"/>
      <c r="XS90" s="495"/>
      <c r="XT90" s="495"/>
      <c r="XU90" s="495"/>
      <c r="XV90" s="495"/>
      <c r="XW90" s="495"/>
      <c r="XX90" s="495"/>
      <c r="XY90" s="495"/>
      <c r="XZ90" s="495"/>
      <c r="YA90" s="495"/>
      <c r="YB90" s="495"/>
      <c r="YC90" s="495"/>
      <c r="YD90" s="495"/>
      <c r="YE90" s="495"/>
      <c r="YF90" s="495"/>
      <c r="YG90" s="495"/>
      <c r="YH90" s="495"/>
      <c r="YI90" s="495"/>
      <c r="YJ90" s="495"/>
      <c r="YK90" s="495"/>
      <c r="YL90" s="495"/>
      <c r="YM90" s="495"/>
      <c r="YN90" s="495"/>
      <c r="YO90" s="495"/>
      <c r="YP90" s="495"/>
      <c r="YQ90" s="495"/>
      <c r="YR90" s="495"/>
      <c r="YS90" s="495"/>
      <c r="YT90" s="495"/>
      <c r="YU90" s="495"/>
      <c r="YV90" s="495"/>
      <c r="YW90" s="495"/>
      <c r="YX90" s="495"/>
      <c r="YY90" s="495"/>
      <c r="YZ90" s="495"/>
      <c r="ZA90" s="495"/>
      <c r="ZB90" s="495"/>
      <c r="ZC90" s="495"/>
      <c r="ZD90" s="495"/>
      <c r="ZE90" s="495"/>
      <c r="ZF90" s="495"/>
      <c r="ZG90" s="495"/>
      <c r="ZH90" s="495"/>
      <c r="ZI90" s="495"/>
      <c r="ZJ90" s="495"/>
      <c r="ZK90" s="495"/>
      <c r="ZL90" s="495"/>
      <c r="ZM90" s="495"/>
      <c r="ZN90" s="495"/>
      <c r="ZO90" s="495"/>
      <c r="ZP90" s="495"/>
      <c r="ZQ90" s="495"/>
      <c r="ZR90" s="495"/>
      <c r="ZS90" s="495"/>
      <c r="ZT90" s="495"/>
      <c r="ZU90" s="495"/>
      <c r="ZV90" s="495"/>
      <c r="ZW90" s="495"/>
      <c r="ZX90" s="495"/>
      <c r="ZY90" s="495"/>
      <c r="ZZ90" s="495"/>
      <c r="AAA90" s="495"/>
      <c r="AAB90" s="495"/>
      <c r="AAC90" s="495"/>
      <c r="AAD90" s="495"/>
      <c r="AAE90" s="495"/>
      <c r="AAF90" s="495"/>
      <c r="AAG90" s="495"/>
      <c r="AAH90" s="495"/>
      <c r="AAI90" s="495"/>
      <c r="AAJ90" s="495"/>
      <c r="AAK90" s="495"/>
      <c r="AAL90" s="495"/>
      <c r="AAM90" s="495"/>
      <c r="AAN90" s="495"/>
      <c r="AAO90" s="495"/>
      <c r="AAP90" s="495"/>
      <c r="AAQ90" s="495"/>
      <c r="AAR90" s="495"/>
      <c r="AAS90" s="495"/>
      <c r="AAT90" s="495"/>
      <c r="AAU90" s="495"/>
      <c r="AAV90" s="495"/>
      <c r="AAW90" s="495"/>
      <c r="AAX90" s="495"/>
      <c r="AAY90" s="495"/>
      <c r="AAZ90" s="495"/>
      <c r="ABA90" s="495"/>
      <c r="ABB90" s="495"/>
      <c r="ABC90" s="495"/>
      <c r="ABD90" s="495"/>
      <c r="ABE90" s="495"/>
      <c r="ABF90" s="495"/>
      <c r="ABG90" s="495"/>
      <c r="ABH90" s="495"/>
      <c r="ABI90" s="495"/>
      <c r="ABJ90" s="495"/>
      <c r="ABK90" s="495"/>
      <c r="ABL90" s="495"/>
      <c r="ABM90" s="495"/>
      <c r="ABN90" s="495"/>
      <c r="ABO90" s="495"/>
      <c r="ABP90" s="495"/>
      <c r="ABQ90" s="495"/>
      <c r="ABR90" s="495"/>
      <c r="ABS90" s="495"/>
      <c r="ABT90" s="495"/>
      <c r="ABU90" s="495"/>
      <c r="ABV90" s="495"/>
      <c r="ABW90" s="495"/>
      <c r="ABX90" s="495"/>
      <c r="ABY90" s="495"/>
      <c r="ABZ90" s="495"/>
      <c r="ACA90" s="495"/>
      <c r="ACB90" s="495"/>
      <c r="ACC90" s="495"/>
      <c r="ACD90" s="495"/>
      <c r="ACE90" s="495"/>
      <c r="ACF90" s="495"/>
      <c r="ACG90" s="495"/>
      <c r="ACH90" s="495"/>
      <c r="ACI90" s="495"/>
      <c r="ACJ90" s="495"/>
      <c r="ACK90" s="495"/>
      <c r="ACL90" s="495"/>
      <c r="ACM90" s="495"/>
      <c r="ACN90" s="495"/>
      <c r="ACO90" s="495"/>
      <c r="ACP90" s="495"/>
      <c r="ACQ90" s="495"/>
      <c r="ACR90" s="495"/>
      <c r="ACS90" s="495"/>
      <c r="ACT90" s="495"/>
      <c r="ACU90" s="495"/>
      <c r="ACV90" s="495"/>
      <c r="ACW90" s="495"/>
      <c r="ACX90" s="495"/>
      <c r="ACY90" s="495"/>
      <c r="ACZ90" s="495"/>
      <c r="ADA90" s="495"/>
      <c r="ADB90" s="495"/>
      <c r="ADC90" s="495"/>
      <c r="ADD90" s="495"/>
      <c r="ADE90" s="495"/>
      <c r="ADF90" s="495"/>
      <c r="ADG90" s="495"/>
      <c r="ADH90" s="495"/>
      <c r="ADI90" s="495"/>
      <c r="ADJ90" s="495"/>
      <c r="ADK90" s="495"/>
      <c r="ADL90" s="495"/>
      <c r="ADM90" s="495"/>
      <c r="ADN90" s="495"/>
      <c r="ADO90" s="495"/>
      <c r="ADP90" s="495"/>
      <c r="ADQ90" s="495"/>
      <c r="ADR90" s="495"/>
      <c r="ADS90" s="495"/>
      <c r="ADT90" s="495"/>
      <c r="ADU90" s="495"/>
      <c r="ADV90" s="495"/>
      <c r="ADW90" s="495"/>
      <c r="ADX90" s="495"/>
      <c r="ADY90" s="495"/>
      <c r="ADZ90" s="495"/>
      <c r="AEA90" s="495"/>
      <c r="AEB90" s="495"/>
      <c r="AEC90" s="495"/>
      <c r="AED90" s="495"/>
      <c r="AEE90" s="495"/>
      <c r="AEF90" s="495"/>
      <c r="AEG90" s="495"/>
      <c r="AEH90" s="495"/>
      <c r="AEI90" s="495"/>
      <c r="AEJ90" s="495"/>
      <c r="AEK90" s="495"/>
      <c r="AEL90" s="495"/>
      <c r="AEM90" s="495"/>
      <c r="AEN90" s="495"/>
      <c r="AEO90" s="495"/>
      <c r="AEP90" s="495"/>
      <c r="AEQ90" s="495"/>
      <c r="AER90" s="495"/>
      <c r="AES90" s="495"/>
      <c r="AET90" s="495"/>
      <c r="AEU90" s="495"/>
      <c r="AEV90" s="495"/>
      <c r="AEW90" s="495"/>
      <c r="AEX90" s="495"/>
      <c r="AEY90" s="495"/>
      <c r="AEZ90" s="495"/>
      <c r="AFA90" s="495"/>
      <c r="AFB90" s="495"/>
      <c r="AFC90" s="495"/>
      <c r="AFD90" s="495"/>
      <c r="AFE90" s="495"/>
      <c r="AFF90" s="495"/>
      <c r="AFG90" s="495"/>
      <c r="AFH90" s="495"/>
      <c r="AFI90" s="495"/>
      <c r="AFJ90" s="495"/>
      <c r="AFK90" s="495"/>
      <c r="AFL90" s="495"/>
      <c r="AFM90" s="495"/>
      <c r="AFN90" s="495"/>
      <c r="AFO90" s="495"/>
      <c r="AFP90" s="495"/>
      <c r="AFQ90" s="495"/>
      <c r="AFR90" s="495"/>
      <c r="AFS90" s="495"/>
      <c r="AFT90" s="495"/>
      <c r="AFU90" s="495"/>
      <c r="AFV90" s="495"/>
      <c r="AFW90" s="495"/>
      <c r="AFX90" s="495"/>
      <c r="AFY90" s="495"/>
      <c r="AFZ90" s="495"/>
      <c r="AGA90" s="495"/>
      <c r="AGB90" s="495"/>
      <c r="AGC90" s="495"/>
      <c r="AGD90" s="495"/>
      <c r="AGE90" s="495"/>
      <c r="AGF90" s="495"/>
      <c r="AGG90" s="495"/>
      <c r="AGH90" s="495"/>
      <c r="AGI90" s="495"/>
      <c r="AGJ90" s="495"/>
      <c r="AGK90" s="495"/>
      <c r="AGL90" s="495"/>
      <c r="AGM90" s="495"/>
      <c r="AGN90" s="495"/>
      <c r="AGO90" s="495"/>
      <c r="AGP90" s="495"/>
      <c r="AGQ90" s="495"/>
      <c r="AGR90" s="495"/>
      <c r="AGS90" s="495"/>
      <c r="AGT90" s="495"/>
      <c r="AGU90" s="495"/>
      <c r="AGV90" s="495"/>
      <c r="AGW90" s="495"/>
      <c r="AGX90" s="495"/>
      <c r="AGY90" s="495"/>
      <c r="AGZ90" s="495"/>
      <c r="AHA90" s="495"/>
      <c r="AHB90" s="495"/>
      <c r="AHC90" s="495"/>
      <c r="AHD90" s="495"/>
      <c r="AHE90" s="495"/>
      <c r="AHF90" s="495"/>
      <c r="AHG90" s="495"/>
      <c r="AHH90" s="495"/>
      <c r="AHI90" s="495"/>
      <c r="AHJ90" s="495"/>
      <c r="AHK90" s="495"/>
      <c r="AHL90" s="495"/>
      <c r="AHM90" s="495"/>
      <c r="AHN90" s="495"/>
      <c r="AHO90" s="495"/>
      <c r="AHP90" s="495"/>
      <c r="AHQ90" s="495"/>
      <c r="AHR90" s="495"/>
      <c r="AHS90" s="495"/>
      <c r="AHT90" s="495"/>
      <c r="AHU90" s="495"/>
      <c r="AHV90" s="495"/>
      <c r="AHW90" s="495"/>
      <c r="AHX90" s="495"/>
      <c r="AHY90" s="495"/>
      <c r="AHZ90" s="495"/>
      <c r="AIA90" s="495"/>
      <c r="AIB90" s="495"/>
      <c r="AIC90" s="495"/>
      <c r="AID90" s="495"/>
      <c r="AIE90" s="495"/>
      <c r="AIF90" s="495"/>
      <c r="AIG90" s="495"/>
      <c r="AIH90" s="495"/>
      <c r="AII90" s="495"/>
      <c r="AIJ90" s="495"/>
      <c r="AIK90" s="495"/>
      <c r="AIL90" s="495"/>
      <c r="AIM90" s="495"/>
      <c r="AIN90" s="495"/>
      <c r="AIO90" s="495"/>
      <c r="AIP90" s="495"/>
      <c r="AIQ90" s="495"/>
      <c r="AIR90" s="495"/>
      <c r="AIS90" s="495"/>
      <c r="AIT90" s="495"/>
      <c r="AIU90" s="495"/>
      <c r="AIV90" s="495"/>
      <c r="AIW90" s="495"/>
      <c r="AIX90" s="495"/>
      <c r="AIY90" s="495"/>
      <c r="AIZ90" s="495"/>
      <c r="AJA90" s="495"/>
      <c r="AJB90" s="495"/>
      <c r="AJC90" s="495"/>
      <c r="AJD90" s="495"/>
      <c r="AJE90" s="495"/>
      <c r="AJF90" s="495"/>
      <c r="AJG90" s="495"/>
      <c r="AJH90" s="495"/>
      <c r="AJI90" s="495"/>
      <c r="AJJ90" s="495"/>
      <c r="AJK90" s="495"/>
      <c r="AJL90" s="495"/>
      <c r="AJM90" s="495"/>
      <c r="AJN90" s="495"/>
      <c r="AJO90" s="495"/>
      <c r="AJP90" s="495"/>
      <c r="AJQ90" s="495"/>
      <c r="AJR90" s="495"/>
      <c r="AJS90" s="495"/>
      <c r="AJT90" s="495"/>
      <c r="AJU90" s="495"/>
      <c r="AJV90" s="495"/>
      <c r="AJW90" s="495"/>
      <c r="AJX90" s="495"/>
      <c r="AJY90" s="495"/>
      <c r="AJZ90" s="495"/>
      <c r="AKA90" s="495"/>
      <c r="AKB90" s="495"/>
      <c r="AKC90" s="495"/>
      <c r="AKD90" s="495"/>
      <c r="AKE90" s="495"/>
      <c r="AKF90" s="495"/>
      <c r="AKG90" s="495"/>
      <c r="AKH90" s="495"/>
      <c r="AKI90" s="495"/>
      <c r="AKJ90" s="495"/>
      <c r="AKK90" s="495"/>
      <c r="AKL90" s="495"/>
      <c r="AKM90" s="495"/>
      <c r="AKN90" s="495"/>
      <c r="AKO90" s="495"/>
      <c r="AKP90" s="495"/>
      <c r="AKQ90" s="495"/>
      <c r="AKR90" s="495"/>
      <c r="AKS90" s="495"/>
      <c r="AKT90" s="495"/>
      <c r="AKU90" s="495"/>
      <c r="AKV90" s="495"/>
      <c r="AKW90" s="495"/>
      <c r="AKX90" s="495"/>
      <c r="AKY90" s="495"/>
      <c r="AKZ90" s="495"/>
      <c r="ALA90" s="495"/>
      <c r="ALB90" s="495"/>
      <c r="ALC90" s="495"/>
      <c r="ALD90" s="495"/>
      <c r="ALE90" s="495"/>
      <c r="ALF90" s="495"/>
      <c r="ALG90" s="495"/>
      <c r="ALH90" s="495"/>
      <c r="ALI90" s="495"/>
      <c r="ALJ90" s="495"/>
      <c r="ALK90" s="495"/>
      <c r="ALL90" s="495"/>
      <c r="ALM90" s="495"/>
      <c r="ALN90" s="495"/>
      <c r="ALO90" s="495"/>
      <c r="ALP90" s="495"/>
      <c r="ALQ90" s="495"/>
      <c r="ALR90" s="495"/>
      <c r="ALS90" s="495"/>
      <c r="ALT90" s="495"/>
      <c r="ALU90" s="495"/>
      <c r="ALV90" s="495"/>
      <c r="ALW90" s="495"/>
      <c r="ALX90" s="495"/>
      <c r="ALY90" s="495"/>
      <c r="ALZ90" s="495"/>
      <c r="AMA90" s="495"/>
      <c r="AMB90" s="495"/>
      <c r="AMC90" s="495"/>
      <c r="AMD90" s="495"/>
      <c r="AME90" s="495"/>
      <c r="AMF90" s="495"/>
      <c r="AMG90" s="495"/>
      <c r="AMH90" s="495"/>
      <c r="AMI90" s="495"/>
      <c r="AMJ90" s="495"/>
      <c r="AMK90" s="495"/>
      <c r="AML90" s="495"/>
      <c r="AMM90" s="495"/>
      <c r="AMN90" s="495"/>
      <c r="AMO90" s="495"/>
      <c r="AMP90" s="495"/>
      <c r="AMQ90" s="495"/>
      <c r="AMR90" s="495"/>
      <c r="AMS90" s="495"/>
      <c r="AMT90" s="495"/>
      <c r="AMU90" s="495"/>
      <c r="AMV90" s="495"/>
      <c r="AMW90" s="495"/>
      <c r="AMX90" s="495"/>
      <c r="AMY90" s="495"/>
      <c r="AMZ90" s="495"/>
      <c r="ANA90" s="495"/>
      <c r="ANB90" s="495"/>
      <c r="ANC90" s="495"/>
      <c r="AND90" s="495"/>
      <c r="ANE90" s="495"/>
      <c r="ANF90" s="495"/>
      <c r="ANG90" s="495"/>
      <c r="ANH90" s="495"/>
      <c r="ANI90" s="495"/>
      <c r="ANJ90" s="495"/>
      <c r="ANK90" s="495"/>
      <c r="ANL90" s="495"/>
      <c r="ANM90" s="495"/>
      <c r="ANN90" s="495"/>
      <c r="ANO90" s="495"/>
      <c r="ANP90" s="495"/>
      <c r="ANQ90" s="495"/>
      <c r="ANR90" s="495"/>
      <c r="ANS90" s="495"/>
      <c r="ANT90" s="495"/>
      <c r="ANU90" s="495"/>
      <c r="ANV90" s="495"/>
      <c r="ANW90" s="495"/>
      <c r="ANX90" s="495"/>
      <c r="ANY90" s="495"/>
      <c r="ANZ90" s="495"/>
      <c r="AOA90" s="495"/>
      <c r="AOB90" s="495"/>
      <c r="AOC90" s="495"/>
      <c r="AOD90" s="495"/>
      <c r="AOE90" s="495"/>
      <c r="AOF90" s="495"/>
      <c r="AOG90" s="495"/>
      <c r="AOH90" s="495"/>
      <c r="AOI90" s="495"/>
      <c r="AOJ90" s="495"/>
      <c r="AOK90" s="495"/>
      <c r="AOL90" s="495"/>
      <c r="AOM90" s="495"/>
      <c r="AON90" s="495"/>
      <c r="AOO90" s="495"/>
      <c r="AOP90" s="495"/>
      <c r="AOQ90" s="495"/>
      <c r="AOR90" s="495"/>
      <c r="AOS90" s="495"/>
      <c r="AOT90" s="495"/>
      <c r="AOU90" s="495"/>
      <c r="AOV90" s="495"/>
      <c r="AOW90" s="495"/>
      <c r="AOX90" s="495"/>
      <c r="AOY90" s="495"/>
      <c r="AOZ90" s="495"/>
      <c r="APA90" s="495"/>
      <c r="APB90" s="495"/>
      <c r="APC90" s="495"/>
      <c r="APD90" s="495"/>
      <c r="APE90" s="495"/>
      <c r="APF90" s="495"/>
      <c r="APG90" s="495"/>
      <c r="APH90" s="495"/>
      <c r="API90" s="495"/>
      <c r="APJ90" s="495"/>
      <c r="APK90" s="495"/>
      <c r="APL90" s="495"/>
      <c r="APM90" s="495"/>
      <c r="APN90" s="495"/>
      <c r="APO90" s="495"/>
      <c r="APP90" s="495"/>
      <c r="APQ90" s="495"/>
      <c r="APR90" s="495"/>
      <c r="APS90" s="495"/>
      <c r="APT90" s="495"/>
      <c r="APU90" s="495"/>
      <c r="APV90" s="495"/>
      <c r="APW90" s="495"/>
      <c r="APX90" s="495"/>
      <c r="APY90" s="495"/>
      <c r="APZ90" s="495"/>
      <c r="AQA90" s="495"/>
      <c r="AQB90" s="495"/>
      <c r="AQC90" s="495"/>
      <c r="AQD90" s="495"/>
      <c r="AQE90" s="495"/>
      <c r="AQF90" s="495"/>
      <c r="AQG90" s="495"/>
      <c r="AQH90" s="495"/>
      <c r="AQI90" s="495"/>
      <c r="AQJ90" s="495"/>
      <c r="AQK90" s="495"/>
      <c r="AQL90" s="495"/>
      <c r="AQM90" s="495"/>
      <c r="AQN90" s="495"/>
      <c r="AQO90" s="495"/>
      <c r="AQP90" s="495"/>
      <c r="AQQ90" s="495"/>
      <c r="AQR90" s="495"/>
      <c r="AQS90" s="495"/>
      <c r="AQT90" s="495"/>
      <c r="AQU90" s="495"/>
      <c r="AQV90" s="495"/>
      <c r="AQW90" s="495"/>
      <c r="AQX90" s="495"/>
      <c r="AQY90" s="495"/>
      <c r="AQZ90" s="495"/>
      <c r="ARA90" s="495"/>
      <c r="ARB90" s="495"/>
      <c r="ARC90" s="495"/>
      <c r="ARD90" s="495"/>
      <c r="ARE90" s="495"/>
      <c r="ARF90" s="495"/>
      <c r="ARG90" s="495"/>
      <c r="ARH90" s="495"/>
      <c r="ARI90" s="495"/>
      <c r="ARJ90" s="495"/>
      <c r="ARK90" s="495"/>
      <c r="ARL90" s="495"/>
      <c r="ARM90" s="495"/>
      <c r="ARN90" s="495"/>
      <c r="ARO90" s="495"/>
      <c r="ARP90" s="495"/>
      <c r="ARQ90" s="495"/>
      <c r="ARR90" s="495"/>
      <c r="ARS90" s="495"/>
      <c r="ART90" s="495"/>
      <c r="ARU90" s="495"/>
      <c r="ARV90" s="495"/>
      <c r="ARW90" s="495"/>
      <c r="ARX90" s="495"/>
      <c r="ARY90" s="495"/>
      <c r="ARZ90" s="495"/>
      <c r="ASA90" s="495"/>
      <c r="ASB90" s="495"/>
      <c r="ASC90" s="495"/>
      <c r="ASD90" s="495"/>
      <c r="ASE90" s="495"/>
      <c r="ASF90" s="495"/>
      <c r="ASG90" s="495"/>
      <c r="ASH90" s="495"/>
      <c r="ASI90" s="495"/>
      <c r="ASJ90" s="495"/>
      <c r="ASK90" s="495"/>
      <c r="ASL90" s="495"/>
      <c r="ASM90" s="495"/>
      <c r="ASN90" s="495"/>
      <c r="ASO90" s="495"/>
      <c r="ASP90" s="495"/>
      <c r="ASQ90" s="495"/>
      <c r="ASR90" s="495"/>
      <c r="ASS90" s="495"/>
      <c r="AST90" s="495"/>
      <c r="ASU90" s="495"/>
      <c r="ASV90" s="495"/>
      <c r="ASW90" s="495"/>
      <c r="ASX90" s="495"/>
      <c r="ASY90" s="495"/>
      <c r="ASZ90" s="495"/>
      <c r="ATA90" s="495"/>
      <c r="ATB90" s="495"/>
      <c r="ATC90" s="495"/>
      <c r="ATD90" s="495"/>
      <c r="ATE90" s="495"/>
      <c r="ATF90" s="495"/>
      <c r="ATG90" s="495"/>
      <c r="ATH90" s="495"/>
      <c r="ATI90" s="495"/>
      <c r="ATJ90" s="495"/>
      <c r="ATK90" s="495"/>
      <c r="ATL90" s="495"/>
      <c r="ATM90" s="495"/>
      <c r="ATN90" s="495"/>
      <c r="ATO90" s="495"/>
      <c r="ATP90" s="495"/>
      <c r="ATQ90" s="495"/>
      <c r="ATR90" s="495"/>
      <c r="ATS90" s="495"/>
      <c r="ATT90" s="495"/>
      <c r="ATU90" s="495"/>
      <c r="ATV90" s="495"/>
      <c r="ATW90" s="495"/>
      <c r="ATX90" s="495"/>
      <c r="ATY90" s="495"/>
      <c r="ATZ90" s="495"/>
      <c r="AUA90" s="495"/>
      <c r="AUB90" s="495"/>
      <c r="AUC90" s="495"/>
      <c r="AUD90" s="495"/>
      <c r="AUE90" s="495"/>
      <c r="AUF90" s="495"/>
      <c r="AUG90" s="495"/>
      <c r="AUH90" s="495"/>
      <c r="AUI90" s="495"/>
      <c r="AUJ90" s="495"/>
      <c r="AUK90" s="495"/>
      <c r="AUL90" s="495"/>
      <c r="AUM90" s="495"/>
      <c r="AUN90" s="495"/>
      <c r="AUO90" s="495"/>
      <c r="AUP90" s="495"/>
      <c r="AUQ90" s="495"/>
      <c r="AUR90" s="495"/>
      <c r="AUS90" s="495"/>
      <c r="AUT90" s="495"/>
      <c r="AUU90" s="495"/>
      <c r="AUV90" s="495"/>
      <c r="AUW90" s="495"/>
      <c r="AUX90" s="495"/>
      <c r="AUY90" s="495"/>
      <c r="AUZ90" s="495"/>
      <c r="AVA90" s="495"/>
      <c r="AVB90" s="495"/>
      <c r="AVC90" s="495"/>
      <c r="AVD90" s="495"/>
      <c r="AVE90" s="495"/>
      <c r="AVF90" s="495"/>
      <c r="AVG90" s="495"/>
      <c r="AVH90" s="495"/>
      <c r="AVI90" s="495"/>
      <c r="AVJ90" s="495"/>
      <c r="AVK90" s="495"/>
      <c r="AVL90" s="495"/>
      <c r="AVM90" s="495"/>
      <c r="AVN90" s="495"/>
      <c r="AVO90" s="495"/>
      <c r="AVP90" s="495"/>
      <c r="AVQ90" s="495"/>
      <c r="AVR90" s="495"/>
      <c r="AVS90" s="495"/>
      <c r="AVT90" s="495"/>
      <c r="AVU90" s="495"/>
      <c r="AVV90" s="495"/>
      <c r="AVW90" s="495"/>
      <c r="AVX90" s="495"/>
      <c r="AVY90" s="495"/>
      <c r="AVZ90" s="495"/>
      <c r="AWA90" s="495"/>
      <c r="AWB90" s="495"/>
      <c r="AWC90" s="495"/>
      <c r="AWD90" s="495"/>
      <c r="AWE90" s="495"/>
      <c r="AWF90" s="495"/>
      <c r="AWG90" s="495"/>
      <c r="AWH90" s="495"/>
      <c r="AWI90" s="495"/>
      <c r="AWJ90" s="495"/>
      <c r="AWK90" s="495"/>
      <c r="AWL90" s="495"/>
      <c r="AWM90" s="495"/>
      <c r="AWN90" s="495"/>
      <c r="AWO90" s="495"/>
      <c r="AWP90" s="495"/>
      <c r="AWQ90" s="495"/>
      <c r="AWR90" s="495"/>
      <c r="AWS90" s="495"/>
      <c r="AWT90" s="495"/>
      <c r="AWU90" s="495"/>
      <c r="AWV90" s="495"/>
      <c r="AWW90" s="495"/>
      <c r="AWX90" s="495"/>
      <c r="AWY90" s="495"/>
      <c r="AWZ90" s="495"/>
      <c r="AXA90" s="495"/>
      <c r="AXB90" s="495"/>
      <c r="AXC90" s="495"/>
      <c r="AXD90" s="495"/>
      <c r="AXE90" s="495"/>
      <c r="AXF90" s="495"/>
      <c r="AXG90" s="495"/>
      <c r="AXH90" s="495"/>
      <c r="AXI90" s="495"/>
      <c r="AXJ90" s="495"/>
      <c r="AXK90" s="495"/>
      <c r="AXL90" s="495"/>
      <c r="AXM90" s="495"/>
      <c r="AXN90" s="495"/>
      <c r="AXO90" s="495"/>
      <c r="AXP90" s="495"/>
      <c r="AXQ90" s="495"/>
      <c r="AXR90" s="495"/>
      <c r="AXS90" s="495"/>
      <c r="AXT90" s="495"/>
      <c r="AXU90" s="495"/>
      <c r="AXV90" s="495"/>
      <c r="AXW90" s="495"/>
      <c r="AXX90" s="495"/>
      <c r="AXY90" s="495"/>
      <c r="AXZ90" s="495"/>
      <c r="AYA90" s="495"/>
      <c r="AYB90" s="495"/>
      <c r="AYC90" s="495"/>
      <c r="AYD90" s="495"/>
      <c r="AYE90" s="495"/>
      <c r="AYF90" s="495"/>
      <c r="AYG90" s="495"/>
      <c r="AYH90" s="495"/>
      <c r="AYI90" s="495"/>
      <c r="AYJ90" s="495"/>
      <c r="AYK90" s="495"/>
      <c r="AYL90" s="495"/>
      <c r="AYM90" s="495"/>
      <c r="AYN90" s="495"/>
      <c r="AYO90" s="495"/>
      <c r="AYP90" s="495"/>
      <c r="AYQ90" s="495"/>
      <c r="AYR90" s="495"/>
      <c r="AYS90" s="495"/>
      <c r="AYT90" s="495"/>
      <c r="AYU90" s="495"/>
      <c r="AYV90" s="495"/>
      <c r="AYW90" s="495"/>
      <c r="AYX90" s="495"/>
      <c r="AYY90" s="495"/>
      <c r="AYZ90" s="495"/>
      <c r="AZA90" s="495"/>
      <c r="AZB90" s="495"/>
      <c r="AZC90" s="495"/>
      <c r="AZD90" s="495"/>
      <c r="AZE90" s="495"/>
      <c r="AZF90" s="495"/>
      <c r="AZG90" s="495"/>
      <c r="AZH90" s="495"/>
      <c r="AZI90" s="495"/>
      <c r="AZJ90" s="495"/>
      <c r="AZK90" s="495"/>
      <c r="AZL90" s="495"/>
      <c r="AZM90" s="495"/>
      <c r="AZN90" s="495"/>
      <c r="AZO90" s="495"/>
      <c r="AZP90" s="495"/>
      <c r="AZQ90" s="495"/>
      <c r="AZR90" s="495"/>
      <c r="AZS90" s="495"/>
      <c r="AZT90" s="495"/>
      <c r="AZU90" s="495"/>
      <c r="AZV90" s="495"/>
      <c r="AZW90" s="495"/>
      <c r="AZX90" s="495"/>
      <c r="AZY90" s="495"/>
      <c r="AZZ90" s="495"/>
      <c r="BAA90" s="495"/>
      <c r="BAB90" s="495"/>
      <c r="BAC90" s="495"/>
      <c r="BAD90" s="495"/>
      <c r="BAE90" s="495"/>
      <c r="BAF90" s="495"/>
      <c r="BAG90" s="495"/>
      <c r="BAH90" s="495"/>
      <c r="BAI90" s="495"/>
      <c r="BAJ90" s="495"/>
      <c r="BAK90" s="495"/>
      <c r="BAL90" s="495"/>
      <c r="BAM90" s="495"/>
      <c r="BAN90" s="495"/>
      <c r="BAO90" s="495"/>
      <c r="BAP90" s="495"/>
      <c r="BAQ90" s="495"/>
      <c r="BAR90" s="495"/>
      <c r="BAS90" s="495"/>
      <c r="BAT90" s="495"/>
      <c r="BAU90" s="495"/>
      <c r="BAV90" s="495"/>
      <c r="BAW90" s="495"/>
      <c r="BAX90" s="495"/>
      <c r="BAY90" s="495"/>
      <c r="BAZ90" s="495"/>
      <c r="BBA90" s="495"/>
      <c r="BBB90" s="495"/>
      <c r="BBC90" s="495"/>
      <c r="BBD90" s="495"/>
      <c r="BBE90" s="495"/>
      <c r="BBF90" s="495"/>
      <c r="BBG90" s="495"/>
      <c r="BBH90" s="495"/>
      <c r="BBI90" s="495"/>
      <c r="BBJ90" s="495"/>
      <c r="BBK90" s="495"/>
      <c r="BBL90" s="495"/>
      <c r="BBM90" s="495"/>
      <c r="BBN90" s="495"/>
      <c r="BBO90" s="495"/>
      <c r="BBP90" s="495"/>
      <c r="BBQ90" s="495"/>
      <c r="BBR90" s="495"/>
      <c r="BBS90" s="495"/>
      <c r="BBT90" s="495"/>
      <c r="BBU90" s="495"/>
      <c r="BBV90" s="495"/>
      <c r="BBW90" s="495"/>
      <c r="BBX90" s="495"/>
      <c r="BBY90" s="495"/>
      <c r="BBZ90" s="495"/>
      <c r="BCA90" s="495"/>
      <c r="BCB90" s="495"/>
      <c r="BCC90" s="495"/>
      <c r="BCD90" s="495"/>
      <c r="BCE90" s="495"/>
      <c r="BCF90" s="495"/>
      <c r="BCG90" s="495"/>
      <c r="BCH90" s="495"/>
      <c r="BCI90" s="495"/>
      <c r="BCJ90" s="495"/>
      <c r="BCK90" s="495"/>
      <c r="BCL90" s="495"/>
      <c r="BCM90" s="495"/>
      <c r="BCN90" s="495"/>
      <c r="BCO90" s="495"/>
      <c r="BCP90" s="495"/>
      <c r="BCQ90" s="495"/>
      <c r="BCR90" s="495"/>
      <c r="BCS90" s="495"/>
      <c r="BCT90" s="495"/>
      <c r="BCU90" s="495"/>
      <c r="BCV90" s="495"/>
      <c r="BCW90" s="495"/>
      <c r="BCX90" s="495"/>
      <c r="BCY90" s="495"/>
      <c r="BCZ90" s="495"/>
      <c r="BDA90" s="495"/>
      <c r="BDB90" s="495"/>
      <c r="BDC90" s="495"/>
      <c r="BDD90" s="495"/>
      <c r="BDE90" s="495"/>
      <c r="BDF90" s="495"/>
      <c r="BDG90" s="495"/>
      <c r="BDH90" s="495"/>
      <c r="BDI90" s="495"/>
      <c r="BDJ90" s="495"/>
      <c r="BDK90" s="495"/>
      <c r="BDL90" s="495"/>
      <c r="BDM90" s="495"/>
      <c r="BDN90" s="495"/>
      <c r="BDO90" s="495"/>
      <c r="BDP90" s="495"/>
      <c r="BDQ90" s="495"/>
      <c r="BDR90" s="495"/>
      <c r="BDS90" s="495"/>
      <c r="BDT90" s="495"/>
      <c r="BDU90" s="495"/>
      <c r="BDV90" s="495"/>
      <c r="BDW90" s="495"/>
      <c r="BDX90" s="495"/>
      <c r="BDY90" s="495"/>
      <c r="BDZ90" s="495"/>
      <c r="BEA90" s="495"/>
      <c r="BEB90" s="495"/>
      <c r="BEC90" s="495"/>
      <c r="BED90" s="495"/>
      <c r="BEE90" s="495"/>
      <c r="BEF90" s="495"/>
      <c r="BEG90" s="495"/>
      <c r="BEH90" s="495"/>
      <c r="BEI90" s="495"/>
      <c r="BEJ90" s="495"/>
      <c r="BEK90" s="495"/>
      <c r="BEL90" s="495"/>
      <c r="BEM90" s="495"/>
      <c r="BEN90" s="495"/>
      <c r="BEO90" s="495"/>
      <c r="BEP90" s="495"/>
      <c r="BEQ90" s="495"/>
      <c r="BER90" s="495"/>
      <c r="BES90" s="495"/>
      <c r="BET90" s="495"/>
      <c r="BEU90" s="495"/>
      <c r="BEV90" s="495"/>
      <c r="BEW90" s="495"/>
      <c r="BEX90" s="495"/>
      <c r="BEY90" s="495"/>
      <c r="BEZ90" s="495"/>
      <c r="BFA90" s="495"/>
      <c r="BFB90" s="495"/>
      <c r="BFC90" s="495"/>
      <c r="BFD90" s="495"/>
      <c r="BFE90" s="495"/>
      <c r="BFF90" s="495"/>
      <c r="BFG90" s="495"/>
      <c r="BFH90" s="495"/>
      <c r="BFI90" s="495"/>
      <c r="BFJ90" s="495"/>
      <c r="BFK90" s="495"/>
      <c r="BFL90" s="495"/>
      <c r="BFM90" s="495"/>
      <c r="BFN90" s="495"/>
      <c r="BFO90" s="495"/>
      <c r="BFP90" s="495"/>
      <c r="BFQ90" s="495"/>
      <c r="BFR90" s="495"/>
      <c r="BFS90" s="495"/>
      <c r="BFT90" s="495"/>
      <c r="BFU90" s="495"/>
      <c r="BFV90" s="495"/>
      <c r="BFW90" s="495"/>
      <c r="BFX90" s="495"/>
      <c r="BFY90" s="495"/>
      <c r="BFZ90" s="495"/>
      <c r="BGA90" s="495"/>
      <c r="BGB90" s="495"/>
      <c r="BGC90" s="495"/>
      <c r="BGD90" s="495"/>
      <c r="BGE90" s="495"/>
      <c r="BGF90" s="495"/>
      <c r="BGG90" s="495"/>
      <c r="BGH90" s="495"/>
      <c r="BGI90" s="495"/>
      <c r="BGJ90" s="495"/>
      <c r="BGK90" s="495"/>
      <c r="BGL90" s="495"/>
      <c r="BGM90" s="495"/>
      <c r="BGN90" s="495"/>
      <c r="BGO90" s="495"/>
      <c r="BGP90" s="495"/>
      <c r="BGQ90" s="495"/>
      <c r="BGR90" s="495"/>
      <c r="BGS90" s="495"/>
      <c r="BGT90" s="495"/>
      <c r="BGU90" s="495"/>
      <c r="BGV90" s="495"/>
      <c r="BGW90" s="495"/>
      <c r="BGX90" s="495"/>
      <c r="BGY90" s="495"/>
      <c r="BGZ90" s="495"/>
      <c r="BHA90" s="495"/>
      <c r="BHB90" s="495"/>
      <c r="BHC90" s="495"/>
      <c r="BHD90" s="495"/>
      <c r="BHE90" s="495"/>
      <c r="BHF90" s="495"/>
      <c r="BHG90" s="495"/>
      <c r="BHH90" s="495"/>
      <c r="BHI90" s="495"/>
      <c r="BHJ90" s="495"/>
      <c r="BHK90" s="495"/>
      <c r="BHL90" s="495"/>
      <c r="BHM90" s="495"/>
      <c r="BHN90" s="495"/>
      <c r="BHO90" s="495"/>
      <c r="BHP90" s="495"/>
      <c r="BHQ90" s="495"/>
      <c r="BHR90" s="495"/>
      <c r="BHS90" s="495"/>
      <c r="BHT90" s="495"/>
      <c r="BHU90" s="495"/>
      <c r="BHV90" s="495"/>
      <c r="BHW90" s="495"/>
      <c r="BHX90" s="495"/>
      <c r="BHY90" s="495"/>
      <c r="BHZ90" s="495"/>
      <c r="BIA90" s="495"/>
      <c r="BIB90" s="495"/>
      <c r="BIC90" s="495"/>
      <c r="BID90" s="495"/>
      <c r="BIE90" s="495"/>
      <c r="BIF90" s="495"/>
      <c r="BIG90" s="495"/>
      <c r="BIH90" s="495"/>
      <c r="BII90" s="495"/>
      <c r="BIJ90" s="495"/>
      <c r="BIK90" s="495"/>
      <c r="BIL90" s="495"/>
      <c r="BIM90" s="495"/>
      <c r="BIN90" s="495"/>
      <c r="BIO90" s="495"/>
      <c r="BIP90" s="495"/>
      <c r="BIQ90" s="495"/>
      <c r="BIR90" s="495"/>
      <c r="BIS90" s="495"/>
      <c r="BIT90" s="495"/>
      <c r="BIU90" s="495"/>
      <c r="BIV90" s="495"/>
      <c r="BIW90" s="495"/>
      <c r="BIX90" s="495"/>
      <c r="BIY90" s="495"/>
      <c r="BIZ90" s="495"/>
      <c r="BJA90" s="495"/>
      <c r="BJB90" s="495"/>
      <c r="BJC90" s="495"/>
      <c r="BJD90" s="495"/>
      <c r="BJE90" s="495"/>
      <c r="BJF90" s="495"/>
      <c r="BJG90" s="495"/>
      <c r="BJH90" s="495"/>
      <c r="BJI90" s="495"/>
      <c r="BJJ90" s="495"/>
      <c r="BJK90" s="495"/>
      <c r="BJL90" s="495"/>
      <c r="BJM90" s="495"/>
      <c r="BJN90" s="495"/>
      <c r="BJO90" s="495"/>
      <c r="BJP90" s="495"/>
      <c r="BJQ90" s="495"/>
      <c r="BJR90" s="495"/>
      <c r="BJS90" s="495"/>
      <c r="BJT90" s="495"/>
      <c r="BJU90" s="495"/>
      <c r="BJV90" s="495"/>
      <c r="BJW90" s="495"/>
      <c r="BJX90" s="495"/>
      <c r="BJY90" s="495"/>
      <c r="BJZ90" s="495"/>
      <c r="BKA90" s="495"/>
      <c r="BKB90" s="495"/>
      <c r="BKC90" s="495"/>
      <c r="BKD90" s="495"/>
      <c r="BKE90" s="495"/>
      <c r="BKF90" s="495"/>
      <c r="BKG90" s="495"/>
      <c r="BKH90" s="495"/>
      <c r="BKI90" s="495"/>
      <c r="BKJ90" s="495"/>
      <c r="BKK90" s="495"/>
      <c r="BKL90" s="495"/>
      <c r="BKM90" s="495"/>
      <c r="BKN90" s="495"/>
      <c r="BKO90" s="495"/>
      <c r="BKP90" s="495"/>
      <c r="BKQ90" s="495"/>
      <c r="BKR90" s="495"/>
      <c r="BKS90" s="495"/>
      <c r="BKT90" s="495"/>
      <c r="BKU90" s="495"/>
      <c r="BKV90" s="495"/>
      <c r="BKW90" s="495"/>
      <c r="BKX90" s="495"/>
      <c r="BKY90" s="495"/>
      <c r="BKZ90" s="495"/>
      <c r="BLA90" s="495"/>
      <c r="BLB90" s="495"/>
      <c r="BLC90" s="495"/>
      <c r="BLD90" s="495"/>
      <c r="BLE90" s="495"/>
      <c r="BLF90" s="495"/>
      <c r="BLG90" s="495"/>
      <c r="BLH90" s="495"/>
      <c r="BLI90" s="495"/>
      <c r="BLJ90" s="495"/>
      <c r="BLK90" s="495"/>
      <c r="BLL90" s="495"/>
      <c r="BLM90" s="495"/>
      <c r="BLN90" s="495"/>
      <c r="BLO90" s="495"/>
      <c r="BLP90" s="495"/>
      <c r="BLQ90" s="495"/>
      <c r="BLR90" s="495"/>
      <c r="BLS90" s="495"/>
      <c r="BLT90" s="495"/>
      <c r="BLU90" s="495"/>
      <c r="BLV90" s="495"/>
      <c r="BLW90" s="495"/>
      <c r="BLX90" s="495"/>
      <c r="BLY90" s="495"/>
      <c r="BLZ90" s="495"/>
      <c r="BMA90" s="495"/>
      <c r="BMB90" s="495"/>
      <c r="BMC90" s="495"/>
      <c r="BMD90" s="495"/>
      <c r="BME90" s="495"/>
      <c r="BMF90" s="495"/>
      <c r="BMG90" s="495"/>
      <c r="BMH90" s="495"/>
      <c r="BMI90" s="495"/>
      <c r="BMJ90" s="495"/>
      <c r="BMK90" s="495"/>
      <c r="BML90" s="495"/>
      <c r="BMM90" s="495"/>
      <c r="BMN90" s="495"/>
      <c r="BMO90" s="495"/>
      <c r="BMP90" s="495"/>
      <c r="BMQ90" s="495"/>
      <c r="BMR90" s="495"/>
      <c r="BMS90" s="495"/>
      <c r="BMT90" s="495"/>
      <c r="BMU90" s="495"/>
      <c r="BMV90" s="495"/>
      <c r="BMW90" s="495"/>
      <c r="BMX90" s="495"/>
      <c r="BMY90" s="495"/>
      <c r="BMZ90" s="495"/>
      <c r="BNA90" s="495"/>
      <c r="BNB90" s="495"/>
      <c r="BNC90" s="495"/>
      <c r="BND90" s="495"/>
      <c r="BNE90" s="495"/>
      <c r="BNF90" s="495"/>
      <c r="BNG90" s="495"/>
      <c r="BNH90" s="495"/>
      <c r="BNI90" s="495"/>
      <c r="BNJ90" s="495"/>
      <c r="BNK90" s="495"/>
      <c r="BNL90" s="495"/>
      <c r="BNM90" s="495"/>
      <c r="BNN90" s="495"/>
      <c r="BNO90" s="495"/>
      <c r="BNP90" s="495"/>
      <c r="BNQ90" s="495"/>
      <c r="BNR90" s="495"/>
      <c r="BNS90" s="495"/>
      <c r="BNT90" s="495"/>
      <c r="BNU90" s="495"/>
      <c r="BNV90" s="495"/>
      <c r="BNW90" s="495"/>
      <c r="BNX90" s="495"/>
      <c r="BNY90" s="495"/>
      <c r="BNZ90" s="495"/>
      <c r="BOA90" s="495"/>
      <c r="BOB90" s="495"/>
      <c r="BOC90" s="495"/>
      <c r="BOD90" s="495"/>
      <c r="BOE90" s="495"/>
      <c r="BOF90" s="495"/>
      <c r="BOG90" s="495"/>
      <c r="BOH90" s="495"/>
      <c r="BOI90" s="495"/>
      <c r="BOJ90" s="495"/>
      <c r="BOK90" s="495"/>
      <c r="BOL90" s="495"/>
      <c r="BOM90" s="495"/>
      <c r="BON90" s="495"/>
      <c r="BOO90" s="495"/>
      <c r="BOP90" s="495"/>
      <c r="BOQ90" s="495"/>
      <c r="BOR90" s="495"/>
      <c r="BOS90" s="495"/>
      <c r="BOT90" s="495"/>
      <c r="BOU90" s="495"/>
      <c r="BOV90" s="495"/>
      <c r="BOW90" s="495"/>
      <c r="BOX90" s="495"/>
      <c r="BOY90" s="495"/>
      <c r="BOZ90" s="495"/>
      <c r="BPA90" s="495"/>
      <c r="BPB90" s="495"/>
      <c r="BPC90" s="495"/>
      <c r="BPD90" s="495"/>
      <c r="BPE90" s="495"/>
      <c r="BPF90" s="495"/>
      <c r="BPG90" s="495"/>
      <c r="BPH90" s="495"/>
      <c r="BPI90" s="495"/>
      <c r="BPJ90" s="495"/>
      <c r="BPK90" s="495"/>
      <c r="BPL90" s="495"/>
      <c r="BPM90" s="495"/>
      <c r="BPN90" s="495"/>
      <c r="BPO90" s="495"/>
      <c r="BPP90" s="495"/>
      <c r="BPQ90" s="495"/>
      <c r="BPR90" s="495"/>
      <c r="BPS90" s="495"/>
      <c r="BPT90" s="495"/>
      <c r="BPU90" s="495"/>
      <c r="BPV90" s="495"/>
      <c r="BPW90" s="495"/>
      <c r="BPX90" s="495"/>
      <c r="BPY90" s="495"/>
      <c r="BPZ90" s="495"/>
      <c r="BQA90" s="495"/>
      <c r="BQB90" s="495"/>
      <c r="BQC90" s="495"/>
      <c r="BQD90" s="495"/>
      <c r="BQE90" s="495"/>
      <c r="BQF90" s="495"/>
      <c r="BQG90" s="495"/>
      <c r="BQH90" s="495"/>
      <c r="BQI90" s="495"/>
      <c r="BQJ90" s="495"/>
      <c r="BQK90" s="495"/>
      <c r="BQL90" s="495"/>
      <c r="BQM90" s="495"/>
      <c r="BQN90" s="495"/>
      <c r="BQO90" s="495"/>
      <c r="BQP90" s="495"/>
      <c r="BQQ90" s="495"/>
      <c r="BQR90" s="495"/>
      <c r="BQS90" s="495"/>
      <c r="BQT90" s="495"/>
      <c r="BQU90" s="495"/>
      <c r="BQV90" s="495"/>
      <c r="BQW90" s="495"/>
      <c r="BQX90" s="495"/>
      <c r="BQY90" s="495"/>
      <c r="BQZ90" s="495"/>
      <c r="BRA90" s="495"/>
      <c r="BRB90" s="495"/>
      <c r="BRC90" s="495"/>
      <c r="BRD90" s="495"/>
      <c r="BRE90" s="495"/>
      <c r="BRF90" s="495"/>
      <c r="BRG90" s="495"/>
      <c r="BRH90" s="495"/>
      <c r="BRI90" s="495"/>
      <c r="BRJ90" s="495"/>
      <c r="BRK90" s="495"/>
      <c r="BRL90" s="495"/>
      <c r="BRM90" s="495"/>
      <c r="BRN90" s="495"/>
      <c r="BRO90" s="495"/>
      <c r="BRP90" s="495"/>
      <c r="BRQ90" s="495"/>
      <c r="BRR90" s="495"/>
      <c r="BRS90" s="495"/>
      <c r="BRT90" s="495"/>
      <c r="BRU90" s="495"/>
      <c r="BRV90" s="495"/>
      <c r="BRW90" s="495"/>
      <c r="BRX90" s="495"/>
      <c r="BRY90" s="495"/>
      <c r="BRZ90" s="495"/>
      <c r="BSA90" s="495"/>
      <c r="BSB90" s="495"/>
      <c r="BSC90" s="495"/>
      <c r="BSD90" s="495"/>
      <c r="BSE90" s="495"/>
      <c r="BSF90" s="495"/>
      <c r="BSG90" s="495"/>
      <c r="BSH90" s="495"/>
      <c r="BSI90" s="495"/>
      <c r="BSJ90" s="495"/>
      <c r="BSK90" s="495"/>
      <c r="BSL90" s="495"/>
      <c r="BSM90" s="495"/>
      <c r="BSN90" s="495"/>
      <c r="BSO90" s="495"/>
      <c r="BSP90" s="495"/>
      <c r="BSQ90" s="495"/>
      <c r="BSR90" s="495"/>
      <c r="BSS90" s="495"/>
      <c r="BST90" s="495"/>
      <c r="BSU90" s="495"/>
      <c r="BSV90" s="495"/>
      <c r="BSW90" s="495"/>
      <c r="BSX90" s="495"/>
      <c r="BSY90" s="495"/>
      <c r="BSZ90" s="495"/>
      <c r="BTA90" s="495"/>
      <c r="BTB90" s="495"/>
      <c r="BTC90" s="495"/>
      <c r="BTD90" s="495"/>
      <c r="BTE90" s="495"/>
      <c r="BTF90" s="495"/>
      <c r="BTG90" s="495"/>
      <c r="BTH90" s="495"/>
      <c r="BTI90" s="495"/>
      <c r="BTJ90" s="495"/>
      <c r="BTK90" s="495"/>
      <c r="BTL90" s="495"/>
      <c r="BTM90" s="495"/>
      <c r="BTN90" s="495"/>
      <c r="BTO90" s="495"/>
      <c r="BTP90" s="495"/>
      <c r="BTQ90" s="495"/>
      <c r="BTR90" s="495"/>
      <c r="BTS90" s="495"/>
      <c r="BTT90" s="495"/>
      <c r="BTU90" s="495"/>
      <c r="BTV90" s="495"/>
      <c r="BTW90" s="495"/>
      <c r="BTX90" s="495"/>
      <c r="BTY90" s="495"/>
      <c r="BTZ90" s="495"/>
      <c r="BUA90" s="495"/>
      <c r="BUB90" s="495"/>
      <c r="BUC90" s="495"/>
      <c r="BUD90" s="495"/>
      <c r="BUE90" s="495"/>
      <c r="BUF90" s="495"/>
      <c r="BUG90" s="495"/>
      <c r="BUH90" s="495"/>
      <c r="BUI90" s="495"/>
      <c r="BUJ90" s="495"/>
      <c r="BUK90" s="495"/>
      <c r="BUL90" s="495"/>
      <c r="BUM90" s="495"/>
      <c r="BUN90" s="495"/>
      <c r="BUO90" s="495"/>
      <c r="BUP90" s="495"/>
      <c r="BUQ90" s="495"/>
      <c r="BUR90" s="495"/>
      <c r="BUS90" s="495"/>
      <c r="BUT90" s="495"/>
      <c r="BUU90" s="495"/>
      <c r="BUV90" s="495"/>
      <c r="BUW90" s="495"/>
      <c r="BUX90" s="495"/>
      <c r="BUY90" s="495"/>
      <c r="BUZ90" s="495"/>
      <c r="BVA90" s="495"/>
      <c r="BVB90" s="495"/>
      <c r="BVC90" s="495"/>
      <c r="BVD90" s="495"/>
      <c r="BVE90" s="495"/>
      <c r="BVF90" s="495"/>
      <c r="BVG90" s="495"/>
      <c r="BVH90" s="495"/>
      <c r="BVI90" s="495"/>
      <c r="BVJ90" s="495"/>
      <c r="BVK90" s="495"/>
      <c r="BVL90" s="495"/>
      <c r="BVM90" s="495"/>
      <c r="BVN90" s="495"/>
      <c r="BVO90" s="495"/>
      <c r="BVP90" s="495"/>
      <c r="BVQ90" s="495"/>
      <c r="BVR90" s="495"/>
      <c r="BVS90" s="495"/>
      <c r="BVT90" s="495"/>
      <c r="BVU90" s="495"/>
      <c r="BVV90" s="495"/>
      <c r="BVW90" s="495"/>
      <c r="BVX90" s="495"/>
      <c r="BVY90" s="495"/>
      <c r="BVZ90" s="495"/>
      <c r="BWA90" s="495"/>
      <c r="BWB90" s="495"/>
      <c r="BWC90" s="495"/>
      <c r="BWD90" s="495"/>
      <c r="BWE90" s="495"/>
      <c r="BWF90" s="495"/>
      <c r="BWG90" s="495"/>
      <c r="BWH90" s="495"/>
      <c r="BWI90" s="495"/>
      <c r="BWJ90" s="495"/>
      <c r="BWK90" s="495"/>
      <c r="BWL90" s="495"/>
      <c r="BWM90" s="495"/>
      <c r="BWN90" s="495"/>
      <c r="BWO90" s="495"/>
      <c r="BWP90" s="495"/>
      <c r="BWQ90" s="495"/>
      <c r="BWR90" s="495"/>
      <c r="BWS90" s="495"/>
      <c r="BWT90" s="495"/>
      <c r="BWU90" s="495"/>
      <c r="BWV90" s="495"/>
      <c r="BWW90" s="495"/>
      <c r="BWX90" s="495"/>
      <c r="BWY90" s="495"/>
      <c r="BWZ90" s="495"/>
      <c r="BXA90" s="495"/>
      <c r="BXB90" s="495"/>
      <c r="BXC90" s="495"/>
      <c r="BXD90" s="495"/>
      <c r="BXE90" s="495"/>
      <c r="BXF90" s="495"/>
      <c r="BXG90" s="495"/>
      <c r="BXH90" s="495"/>
      <c r="BXI90" s="495"/>
      <c r="BXJ90" s="495"/>
      <c r="BXK90" s="495"/>
      <c r="BXL90" s="495"/>
      <c r="BXM90" s="495"/>
      <c r="BXN90" s="495"/>
      <c r="BXO90" s="495"/>
      <c r="BXP90" s="495"/>
      <c r="BXQ90" s="495"/>
      <c r="BXR90" s="495"/>
      <c r="BXS90" s="495"/>
      <c r="BXT90" s="495"/>
      <c r="BXU90" s="495"/>
      <c r="BXV90" s="495"/>
      <c r="BXW90" s="495"/>
      <c r="BXX90" s="495"/>
      <c r="BXY90" s="495"/>
      <c r="BXZ90" s="495"/>
      <c r="BYA90" s="495"/>
      <c r="BYB90" s="495"/>
      <c r="BYC90" s="495"/>
      <c r="BYD90" s="495"/>
      <c r="BYE90" s="495"/>
      <c r="BYF90" s="495"/>
      <c r="BYG90" s="495"/>
      <c r="BYH90" s="495"/>
      <c r="BYI90" s="495"/>
      <c r="BYJ90" s="495"/>
      <c r="BYK90" s="495"/>
      <c r="BYL90" s="495"/>
      <c r="BYM90" s="495"/>
      <c r="BYN90" s="495"/>
      <c r="BYO90" s="495"/>
      <c r="BYP90" s="495"/>
      <c r="BYQ90" s="495"/>
      <c r="BYR90" s="495"/>
      <c r="BYS90" s="495"/>
      <c r="BYT90" s="495"/>
      <c r="BYU90" s="495"/>
      <c r="BYV90" s="495"/>
      <c r="BYW90" s="495"/>
      <c r="BYX90" s="495"/>
      <c r="BYY90" s="495"/>
      <c r="BYZ90" s="495"/>
      <c r="BZA90" s="495"/>
      <c r="BZB90" s="495"/>
      <c r="BZC90" s="495"/>
      <c r="BZD90" s="495"/>
      <c r="BZE90" s="495"/>
      <c r="BZF90" s="495"/>
      <c r="BZG90" s="495"/>
      <c r="BZH90" s="495"/>
      <c r="BZI90" s="495"/>
      <c r="BZJ90" s="495"/>
      <c r="BZK90" s="495"/>
      <c r="BZL90" s="495"/>
      <c r="BZM90" s="495"/>
      <c r="BZN90" s="495"/>
      <c r="BZO90" s="495"/>
      <c r="BZP90" s="495"/>
      <c r="BZQ90" s="495"/>
      <c r="BZR90" s="495"/>
      <c r="BZS90" s="495"/>
      <c r="BZT90" s="495"/>
      <c r="BZU90" s="495"/>
      <c r="BZV90" s="495"/>
      <c r="BZW90" s="495"/>
      <c r="BZX90" s="495"/>
      <c r="BZY90" s="495"/>
      <c r="BZZ90" s="495"/>
      <c r="CAA90" s="495"/>
      <c r="CAB90" s="495"/>
      <c r="CAC90" s="495"/>
      <c r="CAD90" s="495"/>
      <c r="CAE90" s="495"/>
      <c r="CAF90" s="495"/>
      <c r="CAG90" s="495"/>
      <c r="CAH90" s="495"/>
      <c r="CAI90" s="495"/>
      <c r="CAJ90" s="495"/>
      <c r="CAK90" s="495"/>
      <c r="CAL90" s="495"/>
      <c r="CAM90" s="495"/>
      <c r="CAN90" s="495"/>
      <c r="CAO90" s="495"/>
      <c r="CAP90" s="495"/>
      <c r="CAQ90" s="495"/>
      <c r="CAR90" s="495"/>
      <c r="CAS90" s="495"/>
      <c r="CAT90" s="495"/>
      <c r="CAU90" s="495"/>
      <c r="CAV90" s="495"/>
      <c r="CAW90" s="495"/>
      <c r="CAX90" s="495"/>
      <c r="CAY90" s="495"/>
      <c r="CAZ90" s="495"/>
      <c r="CBA90" s="495"/>
      <c r="CBB90" s="495"/>
      <c r="CBC90" s="495"/>
      <c r="CBD90" s="495"/>
      <c r="CBE90" s="495"/>
      <c r="CBF90" s="495"/>
      <c r="CBG90" s="495"/>
      <c r="CBH90" s="495"/>
      <c r="CBI90" s="495"/>
      <c r="CBJ90" s="495"/>
      <c r="CBK90" s="495"/>
      <c r="CBL90" s="495"/>
      <c r="CBM90" s="495"/>
      <c r="CBN90" s="495"/>
      <c r="CBO90" s="495"/>
      <c r="CBP90" s="495"/>
      <c r="CBQ90" s="495"/>
      <c r="CBR90" s="495"/>
      <c r="CBS90" s="495"/>
      <c r="CBT90" s="495"/>
      <c r="CBU90" s="495"/>
      <c r="CBV90" s="495"/>
      <c r="CBW90" s="495"/>
      <c r="CBX90" s="495"/>
      <c r="CBY90" s="495"/>
      <c r="CBZ90" s="495"/>
      <c r="CCA90" s="495"/>
      <c r="CCB90" s="495"/>
      <c r="CCC90" s="495"/>
      <c r="CCD90" s="495"/>
      <c r="CCE90" s="495"/>
      <c r="CCF90" s="495"/>
      <c r="CCG90" s="495"/>
      <c r="CCH90" s="495"/>
      <c r="CCI90" s="495"/>
      <c r="CCJ90" s="495"/>
      <c r="CCK90" s="495"/>
      <c r="CCL90" s="495"/>
      <c r="CCM90" s="495"/>
      <c r="CCN90" s="495"/>
      <c r="CCO90" s="495"/>
      <c r="CCP90" s="495"/>
      <c r="CCQ90" s="495"/>
      <c r="CCR90" s="495"/>
      <c r="CCS90" s="495"/>
      <c r="CCT90" s="495"/>
      <c r="CCU90" s="495"/>
      <c r="CCV90" s="495"/>
      <c r="CCW90" s="495"/>
      <c r="CCX90" s="495"/>
      <c r="CCY90" s="495"/>
      <c r="CCZ90" s="495"/>
      <c r="CDA90" s="495"/>
      <c r="CDB90" s="495"/>
      <c r="CDC90" s="495"/>
      <c r="CDD90" s="495"/>
      <c r="CDE90" s="495"/>
      <c r="CDF90" s="495"/>
      <c r="CDG90" s="495"/>
      <c r="CDH90" s="495"/>
      <c r="CDI90" s="495"/>
      <c r="CDJ90" s="495"/>
      <c r="CDK90" s="495"/>
      <c r="CDL90" s="495"/>
      <c r="CDM90" s="495"/>
      <c r="CDN90" s="495"/>
      <c r="CDO90" s="495"/>
      <c r="CDP90" s="495"/>
      <c r="CDQ90" s="495"/>
      <c r="CDR90" s="495"/>
      <c r="CDS90" s="495"/>
      <c r="CDT90" s="495"/>
      <c r="CDU90" s="495"/>
      <c r="CDV90" s="495"/>
      <c r="CDW90" s="495"/>
      <c r="CDX90" s="495"/>
      <c r="CDY90" s="495"/>
      <c r="CDZ90" s="495"/>
      <c r="CEA90" s="495"/>
      <c r="CEB90" s="495"/>
      <c r="CEC90" s="495"/>
      <c r="CED90" s="495"/>
      <c r="CEE90" s="495"/>
      <c r="CEF90" s="495"/>
      <c r="CEG90" s="495"/>
      <c r="CEH90" s="495"/>
      <c r="CEI90" s="495"/>
      <c r="CEJ90" s="495"/>
      <c r="CEK90" s="495"/>
      <c r="CEL90" s="495"/>
      <c r="CEM90" s="495"/>
      <c r="CEN90" s="495"/>
      <c r="CEO90" s="495"/>
      <c r="CEP90" s="495"/>
      <c r="CEQ90" s="495"/>
      <c r="CER90" s="495"/>
      <c r="CES90" s="495"/>
      <c r="CET90" s="495"/>
      <c r="CEU90" s="495"/>
      <c r="CEV90" s="495"/>
      <c r="CEW90" s="495"/>
      <c r="CEX90" s="495"/>
      <c r="CEY90" s="495"/>
      <c r="CEZ90" s="495"/>
      <c r="CFA90" s="495"/>
      <c r="CFB90" s="495"/>
      <c r="CFC90" s="495"/>
      <c r="CFD90" s="495"/>
      <c r="CFE90" s="495"/>
      <c r="CFF90" s="495"/>
      <c r="CFG90" s="495"/>
      <c r="CFH90" s="495"/>
      <c r="CFI90" s="495"/>
      <c r="CFJ90" s="495"/>
      <c r="CFK90" s="495"/>
      <c r="CFL90" s="495"/>
      <c r="CFM90" s="495"/>
      <c r="CFN90" s="495"/>
      <c r="CFO90" s="495"/>
      <c r="CFP90" s="495"/>
      <c r="CFQ90" s="495"/>
      <c r="CFR90" s="495"/>
      <c r="CFS90" s="495"/>
      <c r="CFT90" s="495"/>
      <c r="CFU90" s="495"/>
      <c r="CFV90" s="495"/>
      <c r="CFW90" s="495"/>
      <c r="CFX90" s="495"/>
      <c r="CFY90" s="495"/>
      <c r="CFZ90" s="495"/>
      <c r="CGA90" s="495"/>
      <c r="CGB90" s="495"/>
      <c r="CGC90" s="495"/>
      <c r="CGD90" s="495"/>
      <c r="CGE90" s="495"/>
      <c r="CGF90" s="495"/>
      <c r="CGG90" s="495"/>
      <c r="CGH90" s="495"/>
      <c r="CGI90" s="495"/>
      <c r="CGJ90" s="495"/>
      <c r="CGK90" s="495"/>
      <c r="CGL90" s="495"/>
      <c r="CGM90" s="495"/>
      <c r="CGN90" s="495"/>
      <c r="CGO90" s="495"/>
      <c r="CGP90" s="495"/>
      <c r="CGQ90" s="495"/>
      <c r="CGR90" s="495"/>
      <c r="CGS90" s="495"/>
      <c r="CGT90" s="495"/>
      <c r="CGU90" s="495"/>
      <c r="CGV90" s="495"/>
      <c r="CGW90" s="495"/>
      <c r="CGX90" s="495"/>
      <c r="CGY90" s="495"/>
      <c r="CGZ90" s="495"/>
      <c r="CHA90" s="495"/>
      <c r="CHB90" s="495"/>
      <c r="CHC90" s="495"/>
      <c r="CHD90" s="495"/>
      <c r="CHE90" s="495"/>
      <c r="CHF90" s="495"/>
      <c r="CHG90" s="495"/>
      <c r="CHH90" s="495"/>
      <c r="CHI90" s="495"/>
      <c r="CHJ90" s="495"/>
      <c r="CHK90" s="495"/>
      <c r="CHL90" s="495"/>
      <c r="CHM90" s="495"/>
      <c r="CHN90" s="495"/>
      <c r="CHO90" s="495"/>
      <c r="CHP90" s="495"/>
      <c r="CHQ90" s="495"/>
      <c r="CHR90" s="495"/>
      <c r="CHS90" s="495"/>
      <c r="CHT90" s="495"/>
      <c r="CHU90" s="495"/>
      <c r="CHV90" s="495"/>
      <c r="CHW90" s="495"/>
      <c r="CHX90" s="495"/>
      <c r="CHY90" s="495"/>
      <c r="CHZ90" s="495"/>
      <c r="CIA90" s="495"/>
      <c r="CIB90" s="495"/>
      <c r="CIC90" s="495"/>
      <c r="CID90" s="495"/>
      <c r="CIE90" s="495"/>
      <c r="CIF90" s="495"/>
      <c r="CIG90" s="495"/>
      <c r="CIH90" s="495"/>
      <c r="CII90" s="495"/>
      <c r="CIJ90" s="495"/>
      <c r="CIK90" s="495"/>
      <c r="CIL90" s="495"/>
      <c r="CIM90" s="495"/>
      <c r="CIN90" s="495"/>
      <c r="CIO90" s="495"/>
      <c r="CIP90" s="495"/>
      <c r="CIQ90" s="495"/>
      <c r="CIR90" s="495"/>
      <c r="CIS90" s="495"/>
      <c r="CIT90" s="495"/>
      <c r="CIU90" s="495"/>
      <c r="CIV90" s="495"/>
      <c r="CIW90" s="495"/>
      <c r="CIX90" s="495"/>
      <c r="CIY90" s="495"/>
      <c r="CIZ90" s="495"/>
      <c r="CJA90" s="495"/>
      <c r="CJB90" s="495"/>
      <c r="CJC90" s="495"/>
      <c r="CJD90" s="495"/>
      <c r="CJE90" s="495"/>
      <c r="CJF90" s="495"/>
      <c r="CJG90" s="495"/>
      <c r="CJH90" s="495"/>
      <c r="CJI90" s="495"/>
      <c r="CJJ90" s="495"/>
      <c r="CJK90" s="495"/>
      <c r="CJL90" s="495"/>
      <c r="CJM90" s="495"/>
      <c r="CJN90" s="495"/>
      <c r="CJO90" s="495"/>
      <c r="CJP90" s="495"/>
      <c r="CJQ90" s="495"/>
      <c r="CJR90" s="495"/>
      <c r="CJS90" s="495"/>
      <c r="CJT90" s="495"/>
      <c r="CJU90" s="495"/>
      <c r="CJV90" s="495"/>
      <c r="CJW90" s="495"/>
      <c r="CJX90" s="495"/>
      <c r="CJY90" s="495"/>
      <c r="CJZ90" s="495"/>
      <c r="CKA90" s="495"/>
      <c r="CKB90" s="495"/>
      <c r="CKC90" s="495"/>
      <c r="CKD90" s="495"/>
      <c r="CKE90" s="495"/>
      <c r="CKF90" s="495"/>
      <c r="CKG90" s="495"/>
      <c r="CKH90" s="495"/>
      <c r="CKI90" s="495"/>
      <c r="CKJ90" s="495"/>
      <c r="CKK90" s="495"/>
      <c r="CKL90" s="495"/>
      <c r="CKM90" s="495"/>
      <c r="CKN90" s="495"/>
      <c r="CKO90" s="495"/>
      <c r="CKP90" s="495"/>
      <c r="CKQ90" s="495"/>
      <c r="CKR90" s="495"/>
      <c r="CKS90" s="495"/>
      <c r="CKT90" s="495"/>
      <c r="CKU90" s="495"/>
      <c r="CKV90" s="495"/>
      <c r="CKW90" s="495"/>
      <c r="CKX90" s="495"/>
      <c r="CKY90" s="495"/>
      <c r="CKZ90" s="495"/>
      <c r="CLA90" s="495"/>
      <c r="CLB90" s="495"/>
      <c r="CLC90" s="495"/>
      <c r="CLD90" s="495"/>
      <c r="CLE90" s="495"/>
      <c r="CLF90" s="495"/>
      <c r="CLG90" s="495"/>
      <c r="CLH90" s="495"/>
      <c r="CLI90" s="495"/>
      <c r="CLJ90" s="495"/>
      <c r="CLK90" s="495"/>
      <c r="CLL90" s="495"/>
      <c r="CLM90" s="495"/>
      <c r="CLN90" s="495"/>
      <c r="CLO90" s="495"/>
      <c r="CLP90" s="495"/>
      <c r="CLQ90" s="495"/>
      <c r="CLR90" s="495"/>
      <c r="CLS90" s="495"/>
      <c r="CLT90" s="495"/>
      <c r="CLU90" s="495"/>
      <c r="CLV90" s="495"/>
      <c r="CLW90" s="495"/>
      <c r="CLX90" s="495"/>
      <c r="CLY90" s="495"/>
      <c r="CLZ90" s="495"/>
      <c r="CMA90" s="495"/>
      <c r="CMB90" s="495"/>
      <c r="CMC90" s="495"/>
      <c r="CMD90" s="495"/>
      <c r="CME90" s="495"/>
      <c r="CMF90" s="495"/>
      <c r="CMG90" s="495"/>
      <c r="CMH90" s="495"/>
      <c r="CMI90" s="495"/>
      <c r="CMJ90" s="495"/>
      <c r="CMK90" s="495"/>
      <c r="CML90" s="495"/>
      <c r="CMM90" s="495"/>
      <c r="CMN90" s="495"/>
      <c r="CMO90" s="495"/>
      <c r="CMP90" s="495"/>
      <c r="CMQ90" s="495"/>
      <c r="CMR90" s="495"/>
      <c r="CMS90" s="495"/>
      <c r="CMT90" s="495"/>
      <c r="CMU90" s="495"/>
      <c r="CMV90" s="495"/>
      <c r="CMW90" s="495"/>
      <c r="CMX90" s="495"/>
      <c r="CMY90" s="495"/>
      <c r="CMZ90" s="495"/>
      <c r="CNA90" s="495"/>
      <c r="CNB90" s="495"/>
      <c r="CNC90" s="495"/>
      <c r="CND90" s="495"/>
      <c r="CNE90" s="495"/>
      <c r="CNF90" s="495"/>
      <c r="CNG90" s="495"/>
      <c r="CNH90" s="495"/>
      <c r="CNI90" s="495"/>
      <c r="CNJ90" s="495"/>
      <c r="CNK90" s="495"/>
      <c r="CNL90" s="495"/>
      <c r="CNM90" s="495"/>
      <c r="CNN90" s="495"/>
      <c r="CNO90" s="495"/>
      <c r="CNP90" s="495"/>
      <c r="CNQ90" s="495"/>
      <c r="CNR90" s="495"/>
      <c r="CNS90" s="495"/>
      <c r="CNT90" s="495"/>
      <c r="CNU90" s="495"/>
      <c r="CNV90" s="495"/>
      <c r="CNW90" s="495"/>
      <c r="CNX90" s="495"/>
      <c r="CNY90" s="495"/>
      <c r="CNZ90" s="495"/>
      <c r="COA90" s="495"/>
      <c r="COB90" s="495"/>
      <c r="COC90" s="495"/>
      <c r="COD90" s="495"/>
      <c r="COE90" s="495"/>
      <c r="COF90" s="495"/>
      <c r="COG90" s="495"/>
      <c r="COH90" s="495"/>
      <c r="COI90" s="495"/>
      <c r="COJ90" s="495"/>
      <c r="COK90" s="495"/>
      <c r="COL90" s="495"/>
      <c r="COM90" s="495"/>
      <c r="CON90" s="495"/>
      <c r="COO90" s="495"/>
      <c r="COP90" s="495"/>
      <c r="COQ90" s="495"/>
      <c r="COR90" s="495"/>
      <c r="COS90" s="495"/>
      <c r="COT90" s="495"/>
      <c r="COU90" s="495"/>
      <c r="COV90" s="495"/>
      <c r="COW90" s="495"/>
      <c r="COX90" s="495"/>
      <c r="COY90" s="495"/>
      <c r="COZ90" s="495"/>
      <c r="CPA90" s="495"/>
      <c r="CPB90" s="495"/>
      <c r="CPC90" s="495"/>
      <c r="CPD90" s="495"/>
      <c r="CPE90" s="495"/>
      <c r="CPF90" s="495"/>
      <c r="CPG90" s="495"/>
      <c r="CPH90" s="495"/>
      <c r="CPI90" s="495"/>
      <c r="CPJ90" s="495"/>
      <c r="CPK90" s="495"/>
      <c r="CPL90" s="495"/>
      <c r="CPM90" s="495"/>
      <c r="CPN90" s="495"/>
      <c r="CPO90" s="495"/>
      <c r="CPP90" s="495"/>
      <c r="CPQ90" s="495"/>
      <c r="CPR90" s="495"/>
      <c r="CPS90" s="495"/>
      <c r="CPT90" s="495"/>
      <c r="CPU90" s="495"/>
      <c r="CPV90" s="495"/>
      <c r="CPW90" s="495"/>
      <c r="CPX90" s="495"/>
      <c r="CPY90" s="495"/>
      <c r="CPZ90" s="495"/>
      <c r="CQA90" s="495"/>
      <c r="CQB90" s="495"/>
      <c r="CQC90" s="495"/>
      <c r="CQD90" s="495"/>
      <c r="CQE90" s="495"/>
      <c r="CQF90" s="495"/>
      <c r="CQG90" s="495"/>
      <c r="CQH90" s="495"/>
      <c r="CQI90" s="495"/>
      <c r="CQJ90" s="495"/>
      <c r="CQK90" s="495"/>
      <c r="CQL90" s="495"/>
      <c r="CQM90" s="495"/>
      <c r="CQN90" s="495"/>
      <c r="CQO90" s="495"/>
      <c r="CQP90" s="495"/>
      <c r="CQQ90" s="495"/>
      <c r="CQR90" s="495"/>
      <c r="CQS90" s="495"/>
      <c r="CQT90" s="495"/>
      <c r="CQU90" s="495"/>
      <c r="CQV90" s="495"/>
      <c r="CQW90" s="495"/>
      <c r="CQX90" s="495"/>
      <c r="CQY90" s="495"/>
      <c r="CQZ90" s="495"/>
      <c r="CRA90" s="495"/>
      <c r="CRB90" s="495"/>
      <c r="CRC90" s="495"/>
      <c r="CRD90" s="495"/>
      <c r="CRE90" s="495"/>
      <c r="CRF90" s="495"/>
      <c r="CRG90" s="495"/>
      <c r="CRH90" s="495"/>
      <c r="CRI90" s="495"/>
      <c r="CRJ90" s="495"/>
      <c r="CRK90" s="495"/>
      <c r="CRL90" s="495"/>
      <c r="CRM90" s="495"/>
      <c r="CRN90" s="495"/>
      <c r="CRO90" s="495"/>
      <c r="CRP90" s="495"/>
      <c r="CRQ90" s="495"/>
      <c r="CRR90" s="495"/>
      <c r="CRS90" s="495"/>
      <c r="CRT90" s="495"/>
      <c r="CRU90" s="495"/>
      <c r="CRV90" s="495"/>
      <c r="CRW90" s="495"/>
      <c r="CRX90" s="495"/>
      <c r="CRY90" s="495"/>
      <c r="CRZ90" s="495"/>
      <c r="CSA90" s="495"/>
      <c r="CSB90" s="495"/>
      <c r="CSC90" s="495"/>
      <c r="CSD90" s="495"/>
      <c r="CSE90" s="495"/>
      <c r="CSF90" s="495"/>
      <c r="CSG90" s="495"/>
      <c r="CSH90" s="495"/>
      <c r="CSI90" s="495"/>
      <c r="CSJ90" s="495"/>
      <c r="CSK90" s="495"/>
      <c r="CSL90" s="495"/>
      <c r="CSM90" s="495"/>
      <c r="CSN90" s="495"/>
      <c r="CSO90" s="495"/>
      <c r="CSP90" s="495"/>
      <c r="CSQ90" s="495"/>
      <c r="CSR90" s="495"/>
      <c r="CSS90" s="495"/>
      <c r="CST90" s="495"/>
      <c r="CSU90" s="495"/>
      <c r="CSV90" s="495"/>
      <c r="CSW90" s="495"/>
      <c r="CSX90" s="495"/>
      <c r="CSY90" s="495"/>
      <c r="CSZ90" s="495"/>
      <c r="CTA90" s="495"/>
      <c r="CTB90" s="495"/>
      <c r="CTC90" s="495"/>
      <c r="CTD90" s="495"/>
      <c r="CTE90" s="495"/>
      <c r="CTF90" s="495"/>
      <c r="CTG90" s="495"/>
      <c r="CTH90" s="495"/>
      <c r="CTI90" s="495"/>
      <c r="CTJ90" s="495"/>
      <c r="CTK90" s="495"/>
      <c r="CTL90" s="495"/>
      <c r="CTM90" s="495"/>
      <c r="CTN90" s="495"/>
      <c r="CTO90" s="495"/>
      <c r="CTP90" s="495"/>
      <c r="CTQ90" s="495"/>
      <c r="CTR90" s="495"/>
      <c r="CTS90" s="495"/>
      <c r="CTT90" s="495"/>
      <c r="CTU90" s="495"/>
      <c r="CTV90" s="495"/>
      <c r="CTW90" s="495"/>
      <c r="CTX90" s="495"/>
      <c r="CTY90" s="495"/>
      <c r="CTZ90" s="495"/>
      <c r="CUA90" s="495"/>
      <c r="CUB90" s="495"/>
      <c r="CUC90" s="495"/>
      <c r="CUD90" s="495"/>
      <c r="CUE90" s="495"/>
      <c r="CUF90" s="495"/>
      <c r="CUG90" s="495"/>
      <c r="CUH90" s="495"/>
      <c r="CUI90" s="495"/>
      <c r="CUJ90" s="495"/>
      <c r="CUK90" s="495"/>
      <c r="CUL90" s="495"/>
      <c r="CUM90" s="495"/>
      <c r="CUN90" s="495"/>
      <c r="CUO90" s="495"/>
      <c r="CUP90" s="495"/>
      <c r="CUQ90" s="495"/>
      <c r="CUR90" s="495"/>
      <c r="CUS90" s="495"/>
      <c r="CUT90" s="495"/>
      <c r="CUU90" s="495"/>
      <c r="CUV90" s="495"/>
      <c r="CUW90" s="495"/>
      <c r="CUX90" s="495"/>
      <c r="CUY90" s="495"/>
      <c r="CUZ90" s="495"/>
      <c r="CVA90" s="495"/>
      <c r="CVB90" s="495"/>
      <c r="CVC90" s="495"/>
      <c r="CVD90" s="495"/>
      <c r="CVE90" s="495"/>
      <c r="CVF90" s="495"/>
      <c r="CVG90" s="495"/>
      <c r="CVH90" s="495"/>
      <c r="CVI90" s="495"/>
      <c r="CVJ90" s="495"/>
      <c r="CVK90" s="495"/>
      <c r="CVL90" s="495"/>
      <c r="CVM90" s="495"/>
      <c r="CVN90" s="495"/>
      <c r="CVO90" s="495"/>
      <c r="CVP90" s="495"/>
      <c r="CVQ90" s="495"/>
      <c r="CVR90" s="495"/>
      <c r="CVS90" s="495"/>
      <c r="CVT90" s="495"/>
      <c r="CVU90" s="495"/>
      <c r="CVV90" s="495"/>
      <c r="CVW90" s="495"/>
      <c r="CVX90" s="495"/>
      <c r="CVY90" s="495"/>
      <c r="CVZ90" s="495"/>
      <c r="CWA90" s="495"/>
      <c r="CWB90" s="495"/>
      <c r="CWC90" s="495"/>
      <c r="CWD90" s="495"/>
      <c r="CWE90" s="495"/>
      <c r="CWF90" s="495"/>
      <c r="CWG90" s="495"/>
      <c r="CWH90" s="495"/>
      <c r="CWI90" s="495"/>
      <c r="CWJ90" s="495"/>
      <c r="CWK90" s="495"/>
      <c r="CWL90" s="495"/>
      <c r="CWM90" s="495"/>
      <c r="CWN90" s="495"/>
      <c r="CWO90" s="495"/>
      <c r="CWP90" s="495"/>
      <c r="CWQ90" s="495"/>
      <c r="CWR90" s="495"/>
      <c r="CWS90" s="495"/>
      <c r="CWT90" s="495"/>
      <c r="CWU90" s="495"/>
      <c r="CWV90" s="495"/>
      <c r="CWW90" s="495"/>
      <c r="CWX90" s="495"/>
      <c r="CWY90" s="495"/>
      <c r="CWZ90" s="495"/>
      <c r="CXA90" s="495"/>
      <c r="CXB90" s="495"/>
      <c r="CXC90" s="495"/>
      <c r="CXD90" s="495"/>
      <c r="CXE90" s="495"/>
      <c r="CXF90" s="495"/>
      <c r="CXG90" s="495"/>
      <c r="CXH90" s="495"/>
      <c r="CXI90" s="495"/>
      <c r="CXJ90" s="495"/>
      <c r="CXK90" s="495"/>
      <c r="CXL90" s="495"/>
      <c r="CXM90" s="495"/>
      <c r="CXN90" s="495"/>
      <c r="CXO90" s="495"/>
      <c r="CXP90" s="495"/>
      <c r="CXQ90" s="495"/>
      <c r="CXR90" s="495"/>
      <c r="CXS90" s="495"/>
      <c r="CXT90" s="495"/>
      <c r="CXU90" s="495"/>
      <c r="CXV90" s="495"/>
      <c r="CXW90" s="495"/>
      <c r="CXX90" s="495"/>
      <c r="CXY90" s="495"/>
      <c r="CXZ90" s="495"/>
      <c r="CYA90" s="495"/>
      <c r="CYB90" s="495"/>
      <c r="CYC90" s="495"/>
      <c r="CYD90" s="495"/>
      <c r="CYE90" s="495"/>
      <c r="CYF90" s="495"/>
      <c r="CYG90" s="495"/>
      <c r="CYH90" s="495"/>
      <c r="CYI90" s="495"/>
      <c r="CYJ90" s="495"/>
      <c r="CYK90" s="495"/>
      <c r="CYL90" s="495"/>
      <c r="CYM90" s="495"/>
      <c r="CYN90" s="495"/>
      <c r="CYO90" s="495"/>
      <c r="CYP90" s="495"/>
      <c r="CYQ90" s="495"/>
      <c r="CYR90" s="495"/>
      <c r="CYS90" s="495"/>
      <c r="CYT90" s="495"/>
      <c r="CYU90" s="495"/>
      <c r="CYV90" s="495"/>
      <c r="CYW90" s="495"/>
      <c r="CYX90" s="495"/>
      <c r="CYY90" s="495"/>
      <c r="CYZ90" s="495"/>
      <c r="CZA90" s="495"/>
      <c r="CZB90" s="495"/>
      <c r="CZC90" s="495"/>
      <c r="CZD90" s="495"/>
      <c r="CZE90" s="495"/>
      <c r="CZF90" s="495"/>
      <c r="CZG90" s="495"/>
      <c r="CZH90" s="495"/>
      <c r="CZI90" s="495"/>
      <c r="CZJ90" s="495"/>
      <c r="CZK90" s="495"/>
      <c r="CZL90" s="495"/>
      <c r="CZM90" s="495"/>
      <c r="CZN90" s="495"/>
      <c r="CZO90" s="495"/>
      <c r="CZP90" s="495"/>
      <c r="CZQ90" s="495"/>
      <c r="CZR90" s="495"/>
      <c r="CZS90" s="495"/>
      <c r="CZT90" s="495"/>
      <c r="CZU90" s="495"/>
      <c r="CZV90" s="495"/>
      <c r="CZW90" s="495"/>
      <c r="CZX90" s="495"/>
      <c r="CZY90" s="495"/>
      <c r="CZZ90" s="495"/>
      <c r="DAA90" s="495"/>
      <c r="DAB90" s="495"/>
      <c r="DAC90" s="495"/>
      <c r="DAD90" s="495"/>
      <c r="DAE90" s="495"/>
      <c r="DAF90" s="495"/>
      <c r="DAG90" s="495"/>
      <c r="DAH90" s="495"/>
      <c r="DAI90" s="495"/>
      <c r="DAJ90" s="495"/>
      <c r="DAK90" s="495"/>
      <c r="DAL90" s="495"/>
      <c r="DAM90" s="495"/>
      <c r="DAN90" s="495"/>
      <c r="DAO90" s="495"/>
      <c r="DAP90" s="495"/>
      <c r="DAQ90" s="495"/>
      <c r="DAR90" s="495"/>
      <c r="DAS90" s="495"/>
      <c r="DAT90" s="495"/>
      <c r="DAU90" s="495"/>
      <c r="DAV90" s="495"/>
      <c r="DAW90" s="495"/>
      <c r="DAX90" s="495"/>
      <c r="DAY90" s="495"/>
      <c r="DAZ90" s="495"/>
      <c r="DBA90" s="495"/>
      <c r="DBB90" s="495"/>
      <c r="DBC90" s="495"/>
      <c r="DBD90" s="495"/>
      <c r="DBE90" s="495"/>
      <c r="DBF90" s="495"/>
      <c r="DBG90" s="495"/>
      <c r="DBH90" s="495"/>
      <c r="DBI90" s="495"/>
      <c r="DBJ90" s="495"/>
      <c r="DBK90" s="495"/>
      <c r="DBL90" s="495"/>
      <c r="DBM90" s="495"/>
      <c r="DBN90" s="495"/>
      <c r="DBO90" s="495"/>
      <c r="DBP90" s="495"/>
      <c r="DBQ90" s="495"/>
      <c r="DBR90" s="495"/>
      <c r="DBS90" s="495"/>
      <c r="DBT90" s="495"/>
      <c r="DBU90" s="495"/>
      <c r="DBV90" s="495"/>
      <c r="DBW90" s="495"/>
      <c r="DBX90" s="495"/>
      <c r="DBY90" s="495"/>
      <c r="DBZ90" s="495"/>
      <c r="DCA90" s="495"/>
      <c r="DCB90" s="495"/>
      <c r="DCC90" s="495"/>
      <c r="DCD90" s="495"/>
      <c r="DCE90" s="495"/>
      <c r="DCF90" s="495"/>
      <c r="DCG90" s="495"/>
      <c r="DCH90" s="495"/>
      <c r="DCI90" s="495"/>
      <c r="DCJ90" s="495"/>
      <c r="DCK90" s="495"/>
      <c r="DCL90" s="495"/>
      <c r="DCM90" s="495"/>
      <c r="DCN90" s="495"/>
      <c r="DCO90" s="495"/>
      <c r="DCP90" s="495"/>
      <c r="DCQ90" s="495"/>
      <c r="DCR90" s="495"/>
      <c r="DCS90" s="495"/>
      <c r="DCT90" s="495"/>
      <c r="DCU90" s="495"/>
      <c r="DCV90" s="495"/>
      <c r="DCW90" s="495"/>
      <c r="DCX90" s="495"/>
      <c r="DCY90" s="495"/>
      <c r="DCZ90" s="495"/>
      <c r="DDA90" s="495"/>
      <c r="DDB90" s="495"/>
      <c r="DDC90" s="495"/>
      <c r="DDD90" s="495"/>
      <c r="DDE90" s="495"/>
      <c r="DDF90" s="495"/>
      <c r="DDG90" s="495"/>
      <c r="DDH90" s="495"/>
      <c r="DDI90" s="495"/>
      <c r="DDJ90" s="495"/>
      <c r="DDK90" s="495"/>
      <c r="DDL90" s="495"/>
      <c r="DDM90" s="495"/>
      <c r="DDN90" s="495"/>
      <c r="DDO90" s="495"/>
      <c r="DDP90" s="495"/>
      <c r="DDQ90" s="495"/>
      <c r="DDR90" s="495"/>
      <c r="DDS90" s="495"/>
      <c r="DDT90" s="495"/>
      <c r="DDU90" s="495"/>
      <c r="DDV90" s="495"/>
      <c r="DDW90" s="495"/>
      <c r="DDX90" s="495"/>
      <c r="DDY90" s="495"/>
      <c r="DDZ90" s="495"/>
      <c r="DEA90" s="495"/>
      <c r="DEB90" s="495"/>
      <c r="DEC90" s="495"/>
      <c r="DED90" s="495"/>
      <c r="DEE90" s="495"/>
      <c r="DEF90" s="495"/>
      <c r="DEG90" s="495"/>
      <c r="DEH90" s="495"/>
      <c r="DEI90" s="495"/>
      <c r="DEJ90" s="495"/>
      <c r="DEK90" s="495"/>
      <c r="DEL90" s="495"/>
      <c r="DEM90" s="495"/>
      <c r="DEN90" s="495"/>
      <c r="DEO90" s="495"/>
      <c r="DEP90" s="495"/>
      <c r="DEQ90" s="495"/>
      <c r="DER90" s="495"/>
      <c r="DES90" s="495"/>
      <c r="DET90" s="495"/>
      <c r="DEU90" s="495"/>
      <c r="DEV90" s="495"/>
      <c r="DEW90" s="495"/>
      <c r="DEX90" s="495"/>
      <c r="DEY90" s="495"/>
      <c r="DEZ90" s="495"/>
      <c r="DFA90" s="495"/>
      <c r="DFB90" s="495"/>
      <c r="DFC90" s="495"/>
      <c r="DFD90" s="495"/>
      <c r="DFE90" s="495"/>
      <c r="DFF90" s="495"/>
      <c r="DFG90" s="495"/>
      <c r="DFH90" s="495"/>
      <c r="DFI90" s="495"/>
      <c r="DFJ90" s="495"/>
      <c r="DFK90" s="495"/>
      <c r="DFL90" s="495"/>
      <c r="DFM90" s="495"/>
      <c r="DFN90" s="495"/>
      <c r="DFO90" s="495"/>
      <c r="DFP90" s="495"/>
      <c r="DFQ90" s="495"/>
      <c r="DFR90" s="495"/>
      <c r="DFS90" s="495"/>
      <c r="DFT90" s="495"/>
      <c r="DFU90" s="495"/>
      <c r="DFV90" s="495"/>
      <c r="DFW90" s="495"/>
      <c r="DFX90" s="495"/>
      <c r="DFY90" s="495"/>
      <c r="DFZ90" s="495"/>
      <c r="DGA90" s="495"/>
      <c r="DGB90" s="495"/>
      <c r="DGC90" s="495"/>
      <c r="DGD90" s="495"/>
      <c r="DGE90" s="495"/>
      <c r="DGF90" s="495"/>
      <c r="DGG90" s="495"/>
      <c r="DGH90" s="495"/>
      <c r="DGI90" s="495"/>
      <c r="DGJ90" s="495"/>
      <c r="DGK90" s="495"/>
      <c r="DGL90" s="495"/>
      <c r="DGM90" s="495"/>
      <c r="DGN90" s="495"/>
      <c r="DGO90" s="495"/>
      <c r="DGP90" s="495"/>
      <c r="DGQ90" s="495"/>
      <c r="DGR90" s="495"/>
      <c r="DGS90" s="495"/>
      <c r="DGT90" s="495"/>
      <c r="DGU90" s="495"/>
      <c r="DGV90" s="495"/>
      <c r="DGW90" s="495"/>
      <c r="DGX90" s="495"/>
      <c r="DGY90" s="495"/>
      <c r="DGZ90" s="495"/>
      <c r="DHA90" s="495"/>
      <c r="DHB90" s="495"/>
      <c r="DHC90" s="495"/>
      <c r="DHD90" s="495"/>
      <c r="DHE90" s="495"/>
      <c r="DHF90" s="495"/>
      <c r="DHG90" s="495"/>
      <c r="DHH90" s="495"/>
      <c r="DHI90" s="495"/>
      <c r="DHJ90" s="495"/>
      <c r="DHK90" s="495"/>
      <c r="DHL90" s="495"/>
      <c r="DHM90" s="495"/>
      <c r="DHN90" s="495"/>
      <c r="DHO90" s="495"/>
      <c r="DHP90" s="495"/>
      <c r="DHQ90" s="495"/>
      <c r="DHR90" s="495"/>
      <c r="DHS90" s="495"/>
      <c r="DHT90" s="495"/>
      <c r="DHU90" s="495"/>
      <c r="DHV90" s="495"/>
      <c r="DHW90" s="495"/>
      <c r="DHX90" s="495"/>
      <c r="DHY90" s="495"/>
      <c r="DHZ90" s="495"/>
      <c r="DIA90" s="495"/>
      <c r="DIB90" s="495"/>
      <c r="DIC90" s="495"/>
      <c r="DID90" s="495"/>
      <c r="DIE90" s="495"/>
      <c r="DIF90" s="495"/>
      <c r="DIG90" s="495"/>
      <c r="DIH90" s="495"/>
      <c r="DII90" s="495"/>
      <c r="DIJ90" s="495"/>
      <c r="DIK90" s="495"/>
      <c r="DIL90" s="495"/>
      <c r="DIM90" s="495"/>
      <c r="DIN90" s="495"/>
      <c r="DIO90" s="495"/>
      <c r="DIP90" s="495"/>
      <c r="DIQ90" s="495"/>
      <c r="DIR90" s="495"/>
      <c r="DIS90" s="495"/>
      <c r="DIT90" s="495"/>
      <c r="DIU90" s="495"/>
      <c r="DIV90" s="495"/>
      <c r="DIW90" s="495"/>
      <c r="DIX90" s="495"/>
      <c r="DIY90" s="495"/>
      <c r="DIZ90" s="495"/>
      <c r="DJA90" s="495"/>
      <c r="DJB90" s="495"/>
      <c r="DJC90" s="495"/>
      <c r="DJD90" s="495"/>
      <c r="DJE90" s="495"/>
      <c r="DJF90" s="495"/>
      <c r="DJG90" s="495"/>
      <c r="DJH90" s="495"/>
      <c r="DJI90" s="495"/>
      <c r="DJJ90" s="495"/>
      <c r="DJK90" s="495"/>
      <c r="DJL90" s="495"/>
      <c r="DJM90" s="495"/>
      <c r="DJN90" s="495"/>
      <c r="DJO90" s="495"/>
      <c r="DJP90" s="495"/>
      <c r="DJQ90" s="495"/>
      <c r="DJR90" s="495"/>
      <c r="DJS90" s="495"/>
      <c r="DJT90" s="495"/>
      <c r="DJU90" s="495"/>
      <c r="DJV90" s="495"/>
      <c r="DJW90" s="495"/>
      <c r="DJX90" s="495"/>
      <c r="DJY90" s="495"/>
      <c r="DJZ90" s="495"/>
      <c r="DKA90" s="495"/>
      <c r="DKB90" s="495"/>
      <c r="DKC90" s="495"/>
      <c r="DKD90" s="495"/>
      <c r="DKE90" s="495"/>
      <c r="DKF90" s="495"/>
      <c r="DKG90" s="495"/>
      <c r="DKH90" s="495"/>
      <c r="DKI90" s="495"/>
      <c r="DKJ90" s="495"/>
      <c r="DKK90" s="495"/>
      <c r="DKL90" s="495"/>
      <c r="DKM90" s="495"/>
      <c r="DKN90" s="495"/>
      <c r="DKO90" s="495"/>
      <c r="DKP90" s="495"/>
      <c r="DKQ90" s="495"/>
      <c r="DKR90" s="495"/>
      <c r="DKS90" s="495"/>
      <c r="DKT90" s="495"/>
      <c r="DKU90" s="495"/>
      <c r="DKV90" s="495"/>
      <c r="DKW90" s="495"/>
      <c r="DKX90" s="495"/>
      <c r="DKY90" s="495"/>
      <c r="DKZ90" s="495"/>
      <c r="DLA90" s="495"/>
      <c r="DLB90" s="495"/>
      <c r="DLC90" s="495"/>
      <c r="DLD90" s="495"/>
      <c r="DLE90" s="495"/>
      <c r="DLF90" s="495"/>
      <c r="DLG90" s="495"/>
      <c r="DLH90" s="495"/>
      <c r="DLI90" s="495"/>
      <c r="DLJ90" s="495"/>
      <c r="DLK90" s="495"/>
      <c r="DLL90" s="495"/>
      <c r="DLM90" s="495"/>
      <c r="DLN90" s="495"/>
      <c r="DLO90" s="495"/>
      <c r="DLP90" s="495"/>
      <c r="DLQ90" s="495"/>
      <c r="DLR90" s="495"/>
      <c r="DLS90" s="495"/>
      <c r="DLT90" s="495"/>
      <c r="DLU90" s="495"/>
      <c r="DLV90" s="495"/>
      <c r="DLW90" s="495"/>
      <c r="DLX90" s="495"/>
      <c r="DLY90" s="495"/>
      <c r="DLZ90" s="495"/>
      <c r="DMA90" s="495"/>
      <c r="DMB90" s="495"/>
      <c r="DMC90" s="495"/>
      <c r="DMD90" s="495"/>
      <c r="DME90" s="495"/>
      <c r="DMF90" s="495"/>
      <c r="DMG90" s="495"/>
      <c r="DMH90" s="495"/>
      <c r="DMI90" s="495"/>
      <c r="DMJ90" s="495"/>
      <c r="DMK90" s="495"/>
      <c r="DML90" s="495"/>
      <c r="DMM90" s="495"/>
      <c r="DMN90" s="495"/>
      <c r="DMO90" s="495"/>
      <c r="DMP90" s="495"/>
      <c r="DMQ90" s="495"/>
      <c r="DMR90" s="495"/>
      <c r="DMS90" s="495"/>
      <c r="DMT90" s="495"/>
      <c r="DMU90" s="495"/>
      <c r="DMV90" s="495"/>
      <c r="DMW90" s="495"/>
      <c r="DMX90" s="495"/>
      <c r="DMY90" s="495"/>
      <c r="DMZ90" s="495"/>
      <c r="DNA90" s="495"/>
      <c r="DNB90" s="495"/>
      <c r="DNC90" s="495"/>
      <c r="DND90" s="495"/>
      <c r="DNE90" s="495"/>
      <c r="DNF90" s="495"/>
      <c r="DNG90" s="495"/>
      <c r="DNH90" s="495"/>
      <c r="DNI90" s="495"/>
      <c r="DNJ90" s="495"/>
      <c r="DNK90" s="495"/>
      <c r="DNL90" s="495"/>
      <c r="DNM90" s="495"/>
      <c r="DNN90" s="495"/>
      <c r="DNO90" s="495"/>
      <c r="DNP90" s="495"/>
      <c r="DNQ90" s="495"/>
      <c r="DNR90" s="495"/>
      <c r="DNS90" s="495"/>
      <c r="DNT90" s="495"/>
      <c r="DNU90" s="495"/>
      <c r="DNV90" s="495"/>
      <c r="DNW90" s="495"/>
      <c r="DNX90" s="495"/>
      <c r="DNY90" s="495"/>
      <c r="DNZ90" s="495"/>
      <c r="DOA90" s="495"/>
      <c r="DOB90" s="495"/>
      <c r="DOC90" s="495"/>
      <c r="DOD90" s="495"/>
      <c r="DOE90" s="495"/>
      <c r="DOF90" s="495"/>
      <c r="DOG90" s="495"/>
      <c r="DOH90" s="495"/>
      <c r="DOI90" s="495"/>
      <c r="DOJ90" s="495"/>
      <c r="DOK90" s="495"/>
      <c r="DOL90" s="495"/>
      <c r="DOM90" s="495"/>
      <c r="DON90" s="495"/>
      <c r="DOO90" s="495"/>
      <c r="DOP90" s="495"/>
      <c r="DOQ90" s="495"/>
      <c r="DOR90" s="495"/>
      <c r="DOS90" s="495"/>
      <c r="DOT90" s="495"/>
      <c r="DOU90" s="495"/>
      <c r="DOV90" s="495"/>
      <c r="DOW90" s="495"/>
      <c r="DOX90" s="495"/>
      <c r="DOY90" s="495"/>
      <c r="DOZ90" s="495"/>
      <c r="DPA90" s="495"/>
      <c r="DPB90" s="495"/>
      <c r="DPC90" s="495"/>
      <c r="DPD90" s="495"/>
      <c r="DPE90" s="495"/>
      <c r="DPF90" s="495"/>
      <c r="DPG90" s="495"/>
      <c r="DPH90" s="495"/>
      <c r="DPI90" s="495"/>
      <c r="DPJ90" s="495"/>
      <c r="DPK90" s="495"/>
      <c r="DPL90" s="495"/>
      <c r="DPM90" s="495"/>
      <c r="DPN90" s="495"/>
      <c r="DPO90" s="495"/>
      <c r="DPP90" s="495"/>
      <c r="DPQ90" s="495"/>
      <c r="DPR90" s="495"/>
      <c r="DPS90" s="495"/>
      <c r="DPT90" s="495"/>
      <c r="DPU90" s="495"/>
      <c r="DPV90" s="495"/>
      <c r="DPW90" s="495"/>
      <c r="DPX90" s="495"/>
      <c r="DPY90" s="495"/>
      <c r="DPZ90" s="495"/>
      <c r="DQA90" s="495"/>
      <c r="DQB90" s="495"/>
      <c r="DQC90" s="495"/>
      <c r="DQD90" s="495"/>
      <c r="DQE90" s="495"/>
      <c r="DQF90" s="495"/>
      <c r="DQG90" s="495"/>
      <c r="DQH90" s="495"/>
      <c r="DQI90" s="495"/>
      <c r="DQJ90" s="495"/>
      <c r="DQK90" s="495"/>
      <c r="DQL90" s="495"/>
      <c r="DQM90" s="495"/>
      <c r="DQN90" s="495"/>
      <c r="DQO90" s="495"/>
      <c r="DQP90" s="495"/>
      <c r="DQQ90" s="495"/>
      <c r="DQR90" s="495"/>
      <c r="DQS90" s="495"/>
      <c r="DQT90" s="495"/>
      <c r="DQU90" s="495"/>
      <c r="DQV90" s="495"/>
      <c r="DQW90" s="495"/>
      <c r="DQX90" s="495"/>
      <c r="DQY90" s="495"/>
      <c r="DQZ90" s="495"/>
      <c r="DRA90" s="495"/>
      <c r="DRB90" s="495"/>
      <c r="DRC90" s="495"/>
      <c r="DRD90" s="495"/>
      <c r="DRE90" s="495"/>
      <c r="DRF90" s="495"/>
      <c r="DRG90" s="495"/>
      <c r="DRH90" s="495"/>
      <c r="DRI90" s="495"/>
      <c r="DRJ90" s="495"/>
      <c r="DRK90" s="495"/>
      <c r="DRL90" s="495"/>
      <c r="DRM90" s="495"/>
      <c r="DRN90" s="495"/>
      <c r="DRO90" s="495"/>
      <c r="DRP90" s="495"/>
      <c r="DRQ90" s="495"/>
      <c r="DRR90" s="495"/>
      <c r="DRS90" s="495"/>
      <c r="DRT90" s="495"/>
      <c r="DRU90" s="495"/>
      <c r="DRV90" s="495"/>
      <c r="DRW90" s="495"/>
      <c r="DRX90" s="495"/>
      <c r="DRY90" s="495"/>
      <c r="DRZ90" s="495"/>
      <c r="DSA90" s="495"/>
      <c r="DSB90" s="495"/>
      <c r="DSC90" s="495"/>
      <c r="DSD90" s="495"/>
      <c r="DSE90" s="495"/>
      <c r="DSF90" s="495"/>
      <c r="DSG90" s="495"/>
      <c r="DSH90" s="495"/>
      <c r="DSI90" s="495"/>
      <c r="DSJ90" s="495"/>
      <c r="DSK90" s="495"/>
      <c r="DSL90" s="495"/>
      <c r="DSM90" s="495"/>
      <c r="DSN90" s="495"/>
      <c r="DSO90" s="495"/>
      <c r="DSP90" s="495"/>
      <c r="DSQ90" s="495"/>
      <c r="DSR90" s="495"/>
      <c r="DSS90" s="495"/>
      <c r="DST90" s="495"/>
      <c r="DSU90" s="495"/>
      <c r="DSV90" s="495"/>
      <c r="DSW90" s="495"/>
      <c r="DSX90" s="495"/>
      <c r="DSY90" s="495"/>
      <c r="DSZ90" s="495"/>
      <c r="DTA90" s="495"/>
      <c r="DTB90" s="495"/>
      <c r="DTC90" s="495"/>
      <c r="DTD90" s="495"/>
      <c r="DTE90" s="495"/>
      <c r="DTF90" s="495"/>
      <c r="DTG90" s="495"/>
      <c r="DTH90" s="495"/>
      <c r="DTI90" s="495"/>
      <c r="DTJ90" s="495"/>
      <c r="DTK90" s="495"/>
      <c r="DTL90" s="495"/>
      <c r="DTM90" s="495"/>
      <c r="DTN90" s="495"/>
      <c r="DTO90" s="495"/>
      <c r="DTP90" s="495"/>
      <c r="DTQ90" s="495"/>
      <c r="DTR90" s="495"/>
      <c r="DTS90" s="495"/>
      <c r="DTT90" s="495"/>
      <c r="DTU90" s="495"/>
      <c r="DTV90" s="495"/>
      <c r="DTW90" s="495"/>
      <c r="DTX90" s="495"/>
      <c r="DTY90" s="495"/>
      <c r="DTZ90" s="495"/>
      <c r="DUA90" s="495"/>
      <c r="DUB90" s="495"/>
      <c r="DUC90" s="495"/>
      <c r="DUD90" s="495"/>
      <c r="DUE90" s="495"/>
      <c r="DUF90" s="495"/>
      <c r="DUG90" s="495"/>
      <c r="DUH90" s="495"/>
      <c r="DUI90" s="495"/>
      <c r="DUJ90" s="495"/>
      <c r="DUK90" s="495"/>
      <c r="DUL90" s="495"/>
      <c r="DUM90" s="495"/>
      <c r="DUN90" s="495"/>
      <c r="DUO90" s="495"/>
      <c r="DUP90" s="495"/>
      <c r="DUQ90" s="495"/>
      <c r="DUR90" s="495"/>
      <c r="DUS90" s="495"/>
      <c r="DUT90" s="495"/>
      <c r="DUU90" s="495"/>
      <c r="DUV90" s="495"/>
      <c r="DUW90" s="495"/>
      <c r="DUX90" s="495"/>
      <c r="DUY90" s="495"/>
      <c r="DUZ90" s="495"/>
      <c r="DVA90" s="495"/>
      <c r="DVB90" s="495"/>
      <c r="DVC90" s="495"/>
      <c r="DVD90" s="495"/>
      <c r="DVE90" s="495"/>
      <c r="DVF90" s="495"/>
      <c r="DVG90" s="495"/>
      <c r="DVH90" s="495"/>
      <c r="DVI90" s="495"/>
      <c r="DVJ90" s="495"/>
      <c r="DVK90" s="495"/>
      <c r="DVL90" s="495"/>
      <c r="DVM90" s="495"/>
      <c r="DVN90" s="495"/>
      <c r="DVO90" s="495"/>
      <c r="DVP90" s="495"/>
      <c r="DVQ90" s="495"/>
      <c r="DVR90" s="495"/>
      <c r="DVS90" s="495"/>
      <c r="DVT90" s="495"/>
      <c r="DVU90" s="495"/>
      <c r="DVV90" s="495"/>
      <c r="DVW90" s="495"/>
      <c r="DVX90" s="495"/>
      <c r="DVY90" s="495"/>
      <c r="DVZ90" s="495"/>
      <c r="DWA90" s="495"/>
      <c r="DWB90" s="495"/>
      <c r="DWC90" s="495"/>
      <c r="DWD90" s="495"/>
      <c r="DWE90" s="495"/>
      <c r="DWF90" s="495"/>
      <c r="DWG90" s="495"/>
      <c r="DWH90" s="495"/>
      <c r="DWI90" s="495"/>
      <c r="DWJ90" s="495"/>
      <c r="DWK90" s="495"/>
      <c r="DWL90" s="495"/>
      <c r="DWM90" s="495"/>
      <c r="DWN90" s="495"/>
      <c r="DWO90" s="495"/>
      <c r="DWP90" s="495"/>
      <c r="DWQ90" s="495"/>
      <c r="DWR90" s="495"/>
      <c r="DWS90" s="495"/>
      <c r="DWT90" s="495"/>
      <c r="DWU90" s="495"/>
      <c r="DWV90" s="495"/>
      <c r="DWW90" s="495"/>
      <c r="DWX90" s="495"/>
      <c r="DWY90" s="495"/>
      <c r="DWZ90" s="495"/>
      <c r="DXA90" s="495"/>
      <c r="DXB90" s="495"/>
      <c r="DXC90" s="495"/>
      <c r="DXD90" s="495"/>
      <c r="DXE90" s="495"/>
      <c r="DXF90" s="495"/>
      <c r="DXG90" s="495"/>
      <c r="DXH90" s="495"/>
      <c r="DXI90" s="495"/>
      <c r="DXJ90" s="495"/>
      <c r="DXK90" s="495"/>
      <c r="DXL90" s="495"/>
      <c r="DXM90" s="495"/>
      <c r="DXN90" s="495"/>
      <c r="DXO90" s="495"/>
      <c r="DXP90" s="495"/>
      <c r="DXQ90" s="495"/>
      <c r="DXR90" s="495"/>
      <c r="DXS90" s="495"/>
      <c r="DXT90" s="495"/>
      <c r="DXU90" s="495"/>
      <c r="DXV90" s="495"/>
      <c r="DXW90" s="495"/>
      <c r="DXX90" s="495"/>
      <c r="DXY90" s="495"/>
      <c r="DXZ90" s="495"/>
      <c r="DYA90" s="495"/>
      <c r="DYB90" s="495"/>
      <c r="DYC90" s="495"/>
      <c r="DYD90" s="495"/>
      <c r="DYE90" s="495"/>
      <c r="DYF90" s="495"/>
      <c r="DYG90" s="495"/>
      <c r="DYH90" s="495"/>
      <c r="DYI90" s="495"/>
      <c r="DYJ90" s="495"/>
      <c r="DYK90" s="495"/>
      <c r="DYL90" s="495"/>
      <c r="DYM90" s="495"/>
      <c r="DYN90" s="495"/>
      <c r="DYO90" s="495"/>
      <c r="DYP90" s="495"/>
      <c r="DYQ90" s="495"/>
      <c r="DYR90" s="495"/>
      <c r="DYS90" s="495"/>
      <c r="DYT90" s="495"/>
      <c r="DYU90" s="495"/>
      <c r="DYV90" s="495"/>
      <c r="DYW90" s="495"/>
      <c r="DYX90" s="495"/>
      <c r="DYY90" s="495"/>
      <c r="DYZ90" s="495"/>
      <c r="DZA90" s="495"/>
      <c r="DZB90" s="495"/>
      <c r="DZC90" s="495"/>
      <c r="DZD90" s="495"/>
      <c r="DZE90" s="495"/>
      <c r="DZF90" s="495"/>
      <c r="DZG90" s="495"/>
      <c r="DZH90" s="495"/>
      <c r="DZI90" s="495"/>
      <c r="DZJ90" s="495"/>
      <c r="DZK90" s="495"/>
      <c r="DZL90" s="495"/>
      <c r="DZM90" s="495"/>
      <c r="DZN90" s="495"/>
      <c r="DZO90" s="495"/>
      <c r="DZP90" s="495"/>
      <c r="DZQ90" s="495"/>
      <c r="DZR90" s="495"/>
      <c r="DZS90" s="495"/>
      <c r="DZT90" s="495"/>
      <c r="DZU90" s="495"/>
      <c r="DZV90" s="495"/>
      <c r="DZW90" s="495"/>
      <c r="DZX90" s="495"/>
      <c r="DZY90" s="495"/>
      <c r="DZZ90" s="495"/>
      <c r="EAA90" s="495"/>
      <c r="EAB90" s="495"/>
      <c r="EAC90" s="495"/>
      <c r="EAD90" s="495"/>
      <c r="EAE90" s="495"/>
      <c r="EAF90" s="495"/>
      <c r="EAG90" s="495"/>
      <c r="EAH90" s="495"/>
      <c r="EAI90" s="495"/>
      <c r="EAJ90" s="495"/>
      <c r="EAK90" s="495"/>
      <c r="EAL90" s="495"/>
      <c r="EAM90" s="495"/>
      <c r="EAN90" s="495"/>
      <c r="EAO90" s="495"/>
      <c r="EAP90" s="495"/>
      <c r="EAQ90" s="495"/>
      <c r="EAR90" s="495"/>
      <c r="EAS90" s="495"/>
      <c r="EAT90" s="495"/>
      <c r="EAU90" s="495"/>
      <c r="EAV90" s="495"/>
      <c r="EAW90" s="495"/>
      <c r="EAX90" s="495"/>
      <c r="EAY90" s="495"/>
      <c r="EAZ90" s="495"/>
      <c r="EBA90" s="495"/>
      <c r="EBB90" s="495"/>
      <c r="EBC90" s="495"/>
      <c r="EBD90" s="495"/>
      <c r="EBE90" s="495"/>
      <c r="EBF90" s="495"/>
      <c r="EBG90" s="495"/>
      <c r="EBH90" s="495"/>
      <c r="EBI90" s="495"/>
      <c r="EBJ90" s="495"/>
      <c r="EBK90" s="495"/>
      <c r="EBL90" s="495"/>
      <c r="EBM90" s="495"/>
      <c r="EBN90" s="495"/>
      <c r="EBO90" s="495"/>
      <c r="EBP90" s="495"/>
      <c r="EBQ90" s="495"/>
      <c r="EBR90" s="495"/>
      <c r="EBS90" s="495"/>
      <c r="EBT90" s="495"/>
      <c r="EBU90" s="495"/>
      <c r="EBV90" s="495"/>
      <c r="EBW90" s="495"/>
      <c r="EBX90" s="495"/>
      <c r="EBY90" s="495"/>
      <c r="EBZ90" s="495"/>
      <c r="ECA90" s="495"/>
      <c r="ECB90" s="495"/>
      <c r="ECC90" s="495"/>
      <c r="ECD90" s="495"/>
      <c r="ECE90" s="495"/>
      <c r="ECF90" s="495"/>
      <c r="ECG90" s="495"/>
      <c r="ECH90" s="495"/>
      <c r="ECI90" s="495"/>
      <c r="ECJ90" s="495"/>
      <c r="ECK90" s="495"/>
      <c r="ECL90" s="495"/>
      <c r="ECM90" s="495"/>
      <c r="ECN90" s="495"/>
      <c r="ECO90" s="495"/>
      <c r="ECP90" s="495"/>
      <c r="ECQ90" s="495"/>
      <c r="ECR90" s="495"/>
      <c r="ECS90" s="495"/>
      <c r="ECT90" s="495"/>
      <c r="ECU90" s="495"/>
      <c r="ECV90" s="495"/>
      <c r="ECW90" s="495"/>
      <c r="ECX90" s="495"/>
      <c r="ECY90" s="495"/>
      <c r="ECZ90" s="495"/>
      <c r="EDA90" s="495"/>
      <c r="EDB90" s="495"/>
      <c r="EDC90" s="495"/>
      <c r="EDD90" s="495"/>
      <c r="EDE90" s="495"/>
      <c r="EDF90" s="495"/>
      <c r="EDG90" s="495"/>
      <c r="EDH90" s="495"/>
      <c r="EDI90" s="495"/>
      <c r="EDJ90" s="495"/>
      <c r="EDK90" s="495"/>
      <c r="EDL90" s="495"/>
      <c r="EDM90" s="495"/>
      <c r="EDN90" s="495"/>
      <c r="EDO90" s="495"/>
      <c r="EDP90" s="495"/>
      <c r="EDQ90" s="495"/>
      <c r="EDR90" s="495"/>
      <c r="EDS90" s="495"/>
      <c r="EDT90" s="495"/>
      <c r="EDU90" s="495"/>
      <c r="EDV90" s="495"/>
      <c r="EDW90" s="495"/>
      <c r="EDX90" s="495"/>
      <c r="EDY90" s="495"/>
      <c r="EDZ90" s="495"/>
      <c r="EEA90" s="495"/>
      <c r="EEB90" s="495"/>
      <c r="EEC90" s="495"/>
      <c r="EED90" s="495"/>
      <c r="EEE90" s="495"/>
      <c r="EEF90" s="495"/>
      <c r="EEG90" s="495"/>
      <c r="EEH90" s="495"/>
      <c r="EEI90" s="495"/>
      <c r="EEJ90" s="495"/>
      <c r="EEK90" s="495"/>
      <c r="EEL90" s="495"/>
      <c r="EEM90" s="495"/>
      <c r="EEN90" s="495"/>
      <c r="EEO90" s="495"/>
      <c r="EEP90" s="495"/>
      <c r="EEQ90" s="495"/>
      <c r="EER90" s="495"/>
      <c r="EES90" s="495"/>
      <c r="EET90" s="495"/>
      <c r="EEU90" s="495"/>
      <c r="EEV90" s="495"/>
      <c r="EEW90" s="495"/>
      <c r="EEX90" s="495"/>
      <c r="EEY90" s="495"/>
      <c r="EEZ90" s="495"/>
      <c r="EFA90" s="495"/>
      <c r="EFB90" s="495"/>
      <c r="EFC90" s="495"/>
      <c r="EFD90" s="495"/>
      <c r="EFE90" s="495"/>
      <c r="EFF90" s="495"/>
      <c r="EFG90" s="495"/>
      <c r="EFH90" s="495"/>
      <c r="EFI90" s="495"/>
      <c r="EFJ90" s="495"/>
      <c r="EFK90" s="495"/>
      <c r="EFL90" s="495"/>
      <c r="EFM90" s="495"/>
      <c r="EFN90" s="495"/>
      <c r="EFO90" s="495"/>
      <c r="EFP90" s="495"/>
      <c r="EFQ90" s="495"/>
      <c r="EFR90" s="495"/>
      <c r="EFS90" s="495"/>
      <c r="EFT90" s="495"/>
      <c r="EFU90" s="495"/>
      <c r="EFV90" s="495"/>
      <c r="EFW90" s="495"/>
      <c r="EFX90" s="495"/>
      <c r="EFY90" s="495"/>
      <c r="EFZ90" s="495"/>
      <c r="EGA90" s="495"/>
      <c r="EGB90" s="495"/>
      <c r="EGC90" s="495"/>
      <c r="EGD90" s="495"/>
      <c r="EGE90" s="495"/>
      <c r="EGF90" s="495"/>
      <c r="EGG90" s="495"/>
      <c r="EGH90" s="495"/>
      <c r="EGI90" s="495"/>
      <c r="EGJ90" s="495"/>
      <c r="EGK90" s="495"/>
      <c r="EGL90" s="495"/>
      <c r="EGM90" s="495"/>
      <c r="EGN90" s="495"/>
      <c r="EGO90" s="495"/>
      <c r="EGP90" s="495"/>
      <c r="EGQ90" s="495"/>
      <c r="EGR90" s="495"/>
      <c r="EGS90" s="495"/>
      <c r="EGT90" s="495"/>
      <c r="EGU90" s="495"/>
      <c r="EGV90" s="495"/>
      <c r="EGW90" s="495"/>
      <c r="EGX90" s="495"/>
      <c r="EGY90" s="495"/>
      <c r="EGZ90" s="495"/>
      <c r="EHA90" s="495"/>
      <c r="EHB90" s="495"/>
      <c r="EHC90" s="495"/>
      <c r="EHD90" s="495"/>
      <c r="EHE90" s="495"/>
      <c r="EHF90" s="495"/>
      <c r="EHG90" s="495"/>
      <c r="EHH90" s="495"/>
      <c r="EHI90" s="495"/>
      <c r="EHJ90" s="495"/>
      <c r="EHK90" s="495"/>
      <c r="EHL90" s="495"/>
      <c r="EHM90" s="495"/>
      <c r="EHN90" s="495"/>
      <c r="EHO90" s="495"/>
      <c r="EHP90" s="495"/>
      <c r="EHQ90" s="495"/>
      <c r="EHR90" s="495"/>
      <c r="EHS90" s="495"/>
      <c r="EHT90" s="495"/>
      <c r="EHU90" s="495"/>
      <c r="EHV90" s="495"/>
      <c r="EHW90" s="495"/>
      <c r="EHX90" s="495"/>
      <c r="EHY90" s="495"/>
      <c r="EHZ90" s="495"/>
      <c r="EIA90" s="495"/>
      <c r="EIB90" s="495"/>
      <c r="EIC90" s="495"/>
      <c r="EID90" s="495"/>
      <c r="EIE90" s="495"/>
      <c r="EIF90" s="495"/>
      <c r="EIG90" s="495"/>
      <c r="EIH90" s="495"/>
      <c r="EII90" s="495"/>
      <c r="EIJ90" s="495"/>
      <c r="EIK90" s="495"/>
      <c r="EIL90" s="495"/>
      <c r="EIM90" s="495"/>
      <c r="EIN90" s="495"/>
      <c r="EIO90" s="495"/>
      <c r="EIP90" s="495"/>
      <c r="EIQ90" s="495"/>
      <c r="EIR90" s="495"/>
      <c r="EIS90" s="495"/>
      <c r="EIT90" s="495"/>
      <c r="EIU90" s="495"/>
      <c r="EIV90" s="495"/>
      <c r="EIW90" s="495"/>
      <c r="EIX90" s="495"/>
      <c r="EIY90" s="495"/>
      <c r="EIZ90" s="495"/>
      <c r="EJA90" s="495"/>
      <c r="EJB90" s="495"/>
      <c r="EJC90" s="495"/>
      <c r="EJD90" s="495"/>
      <c r="EJE90" s="495"/>
      <c r="EJF90" s="495"/>
      <c r="EJG90" s="495"/>
      <c r="EJH90" s="495"/>
      <c r="EJI90" s="495"/>
      <c r="EJJ90" s="495"/>
      <c r="EJK90" s="495"/>
      <c r="EJL90" s="495"/>
      <c r="EJM90" s="495"/>
      <c r="EJN90" s="495"/>
      <c r="EJO90" s="495"/>
      <c r="EJP90" s="495"/>
      <c r="EJQ90" s="495"/>
      <c r="EJR90" s="495"/>
      <c r="EJS90" s="495"/>
      <c r="EJT90" s="495"/>
      <c r="EJU90" s="495"/>
      <c r="EJV90" s="495"/>
      <c r="EJW90" s="495"/>
      <c r="EJX90" s="495"/>
      <c r="EJY90" s="495"/>
      <c r="EJZ90" s="495"/>
      <c r="EKA90" s="495"/>
      <c r="EKB90" s="495"/>
      <c r="EKC90" s="495"/>
      <c r="EKD90" s="495"/>
      <c r="EKE90" s="495"/>
      <c r="EKF90" s="495"/>
      <c r="EKG90" s="495"/>
      <c r="EKH90" s="495"/>
      <c r="EKI90" s="495"/>
      <c r="EKJ90" s="495"/>
      <c r="EKK90" s="495"/>
      <c r="EKL90" s="495"/>
      <c r="EKM90" s="495"/>
      <c r="EKN90" s="495"/>
      <c r="EKO90" s="495"/>
      <c r="EKP90" s="495"/>
      <c r="EKQ90" s="495"/>
      <c r="EKR90" s="495"/>
      <c r="EKS90" s="495"/>
      <c r="EKT90" s="495"/>
      <c r="EKU90" s="495"/>
      <c r="EKV90" s="495"/>
      <c r="EKW90" s="495"/>
      <c r="EKX90" s="495"/>
      <c r="EKY90" s="495"/>
      <c r="EKZ90" s="495"/>
      <c r="ELA90" s="495"/>
      <c r="ELB90" s="495"/>
      <c r="ELC90" s="495"/>
      <c r="ELD90" s="495"/>
      <c r="ELE90" s="495"/>
      <c r="ELF90" s="495"/>
      <c r="ELG90" s="495"/>
      <c r="ELH90" s="495"/>
      <c r="ELI90" s="495"/>
      <c r="ELJ90" s="495"/>
      <c r="ELK90" s="495"/>
      <c r="ELL90" s="495"/>
      <c r="ELM90" s="495"/>
      <c r="ELN90" s="495"/>
      <c r="ELO90" s="495"/>
      <c r="ELP90" s="495"/>
      <c r="ELQ90" s="495"/>
      <c r="ELR90" s="495"/>
      <c r="ELS90" s="495"/>
      <c r="ELT90" s="495"/>
      <c r="ELU90" s="495"/>
      <c r="ELV90" s="495"/>
      <c r="ELW90" s="495"/>
      <c r="ELX90" s="495"/>
      <c r="ELY90" s="495"/>
      <c r="ELZ90" s="495"/>
      <c r="EMA90" s="495"/>
      <c r="EMB90" s="495"/>
      <c r="EMC90" s="495"/>
      <c r="EMD90" s="495"/>
      <c r="EME90" s="495"/>
      <c r="EMF90" s="495"/>
      <c r="EMG90" s="495"/>
      <c r="EMH90" s="495"/>
      <c r="EMI90" s="495"/>
      <c r="EMJ90" s="495"/>
      <c r="EMK90" s="495"/>
      <c r="EML90" s="495"/>
      <c r="EMM90" s="495"/>
      <c r="EMN90" s="495"/>
      <c r="EMO90" s="495"/>
      <c r="EMP90" s="495"/>
      <c r="EMQ90" s="495"/>
      <c r="EMR90" s="495"/>
      <c r="EMS90" s="495"/>
      <c r="EMT90" s="495"/>
      <c r="EMU90" s="495"/>
      <c r="EMV90" s="495"/>
      <c r="EMW90" s="495"/>
      <c r="EMX90" s="495"/>
      <c r="EMY90" s="495"/>
      <c r="EMZ90" s="495"/>
      <c r="ENA90" s="495"/>
      <c r="ENB90" s="495"/>
      <c r="ENC90" s="495"/>
      <c r="END90" s="495"/>
      <c r="ENE90" s="495"/>
      <c r="ENF90" s="495"/>
      <c r="ENG90" s="495"/>
      <c r="ENH90" s="495"/>
      <c r="ENI90" s="495"/>
      <c r="ENJ90" s="495"/>
      <c r="ENK90" s="495"/>
      <c r="ENL90" s="495"/>
      <c r="ENM90" s="495"/>
      <c r="ENN90" s="495"/>
      <c r="ENO90" s="495"/>
      <c r="ENP90" s="495"/>
      <c r="ENQ90" s="495"/>
      <c r="ENR90" s="495"/>
      <c r="ENS90" s="495"/>
      <c r="ENT90" s="495"/>
      <c r="ENU90" s="495"/>
      <c r="ENV90" s="495"/>
      <c r="ENW90" s="495"/>
      <c r="ENX90" s="495"/>
      <c r="ENY90" s="495"/>
      <c r="ENZ90" s="495"/>
      <c r="EOA90" s="495"/>
      <c r="EOB90" s="495"/>
      <c r="EOC90" s="495"/>
      <c r="EOD90" s="495"/>
      <c r="EOE90" s="495"/>
      <c r="EOF90" s="495"/>
      <c r="EOG90" s="495"/>
      <c r="EOH90" s="495"/>
      <c r="EOI90" s="495"/>
      <c r="EOJ90" s="495"/>
      <c r="EOK90" s="495"/>
      <c r="EOL90" s="495"/>
      <c r="EOM90" s="495"/>
      <c r="EON90" s="495"/>
      <c r="EOO90" s="495"/>
      <c r="EOP90" s="495"/>
      <c r="EOQ90" s="495"/>
      <c r="EOR90" s="495"/>
      <c r="EOS90" s="495"/>
      <c r="EOT90" s="495"/>
      <c r="EOU90" s="495"/>
      <c r="EOV90" s="495"/>
      <c r="EOW90" s="495"/>
      <c r="EOX90" s="495"/>
      <c r="EOY90" s="495"/>
      <c r="EOZ90" s="495"/>
      <c r="EPA90" s="495"/>
      <c r="EPB90" s="495"/>
      <c r="EPC90" s="495"/>
      <c r="EPD90" s="495"/>
      <c r="EPE90" s="495"/>
      <c r="EPF90" s="495"/>
      <c r="EPG90" s="495"/>
      <c r="EPH90" s="495"/>
      <c r="EPI90" s="495"/>
      <c r="EPJ90" s="495"/>
      <c r="EPK90" s="495"/>
      <c r="EPL90" s="495"/>
      <c r="EPM90" s="495"/>
      <c r="EPN90" s="495"/>
      <c r="EPO90" s="495"/>
      <c r="EPP90" s="495"/>
      <c r="EPQ90" s="495"/>
      <c r="EPR90" s="495"/>
      <c r="EPS90" s="495"/>
      <c r="EPT90" s="495"/>
      <c r="EPU90" s="495"/>
      <c r="EPV90" s="495"/>
      <c r="EPW90" s="495"/>
      <c r="EPX90" s="495"/>
      <c r="EPY90" s="495"/>
      <c r="EPZ90" s="495"/>
      <c r="EQA90" s="495"/>
      <c r="EQB90" s="495"/>
      <c r="EQC90" s="495"/>
      <c r="EQD90" s="495"/>
      <c r="EQE90" s="495"/>
      <c r="EQF90" s="495"/>
      <c r="EQG90" s="495"/>
      <c r="EQH90" s="495"/>
      <c r="EQI90" s="495"/>
      <c r="EQJ90" s="495"/>
      <c r="EQK90" s="495"/>
      <c r="EQL90" s="495"/>
      <c r="EQM90" s="495"/>
      <c r="EQN90" s="495"/>
      <c r="EQO90" s="495"/>
      <c r="EQP90" s="495"/>
      <c r="EQQ90" s="495"/>
      <c r="EQR90" s="495"/>
      <c r="EQS90" s="495"/>
      <c r="EQT90" s="495"/>
      <c r="EQU90" s="495"/>
      <c r="EQV90" s="495"/>
      <c r="EQW90" s="495"/>
      <c r="EQX90" s="495"/>
      <c r="EQY90" s="495"/>
      <c r="EQZ90" s="495"/>
      <c r="ERA90" s="495"/>
      <c r="ERB90" s="495"/>
      <c r="ERC90" s="495"/>
      <c r="ERD90" s="495"/>
      <c r="ERE90" s="495"/>
      <c r="ERF90" s="495"/>
      <c r="ERG90" s="495"/>
      <c r="ERH90" s="495"/>
      <c r="ERI90" s="495"/>
      <c r="ERJ90" s="495"/>
      <c r="ERK90" s="495"/>
      <c r="ERL90" s="495"/>
      <c r="ERM90" s="495"/>
      <c r="ERN90" s="495"/>
      <c r="ERO90" s="495"/>
      <c r="ERP90" s="495"/>
      <c r="ERQ90" s="495"/>
      <c r="ERR90" s="495"/>
      <c r="ERS90" s="495"/>
      <c r="ERT90" s="495"/>
      <c r="ERU90" s="495"/>
      <c r="ERV90" s="495"/>
      <c r="ERW90" s="495"/>
      <c r="ERX90" s="495"/>
      <c r="ERY90" s="495"/>
      <c r="ERZ90" s="495"/>
      <c r="ESA90" s="495"/>
      <c r="ESB90" s="495"/>
      <c r="ESC90" s="495"/>
      <c r="ESD90" s="495"/>
      <c r="ESE90" s="495"/>
      <c r="ESF90" s="495"/>
      <c r="ESG90" s="495"/>
      <c r="ESH90" s="495"/>
      <c r="ESI90" s="495"/>
      <c r="ESJ90" s="495"/>
      <c r="ESK90" s="495"/>
      <c r="ESL90" s="495"/>
      <c r="ESM90" s="495"/>
      <c r="ESN90" s="495"/>
      <c r="ESO90" s="495"/>
      <c r="ESP90" s="495"/>
      <c r="ESQ90" s="495"/>
      <c r="ESR90" s="495"/>
      <c r="ESS90" s="495"/>
      <c r="EST90" s="495"/>
      <c r="ESU90" s="495"/>
      <c r="ESV90" s="495"/>
      <c r="ESW90" s="495"/>
      <c r="ESX90" s="495"/>
      <c r="ESY90" s="495"/>
      <c r="ESZ90" s="495"/>
      <c r="ETA90" s="495"/>
      <c r="ETB90" s="495"/>
      <c r="ETC90" s="495"/>
      <c r="ETD90" s="495"/>
      <c r="ETE90" s="495"/>
      <c r="ETF90" s="495"/>
      <c r="ETG90" s="495"/>
      <c r="ETH90" s="495"/>
      <c r="ETI90" s="495"/>
      <c r="ETJ90" s="495"/>
      <c r="ETK90" s="495"/>
      <c r="ETL90" s="495"/>
      <c r="ETM90" s="495"/>
      <c r="ETN90" s="495"/>
      <c r="ETO90" s="495"/>
      <c r="ETP90" s="495"/>
      <c r="ETQ90" s="495"/>
      <c r="ETR90" s="495"/>
      <c r="ETS90" s="495"/>
      <c r="ETT90" s="495"/>
      <c r="ETU90" s="495"/>
      <c r="ETV90" s="495"/>
      <c r="ETW90" s="495"/>
      <c r="ETX90" s="495"/>
      <c r="ETY90" s="495"/>
      <c r="ETZ90" s="495"/>
      <c r="EUA90" s="495"/>
      <c r="EUB90" s="495"/>
      <c r="EUC90" s="495"/>
      <c r="EUD90" s="495"/>
      <c r="EUE90" s="495"/>
      <c r="EUF90" s="495"/>
      <c r="EUG90" s="495"/>
      <c r="EUH90" s="495"/>
      <c r="EUI90" s="495"/>
      <c r="EUJ90" s="495"/>
      <c r="EUK90" s="495"/>
      <c r="EUL90" s="495"/>
      <c r="EUM90" s="495"/>
      <c r="EUN90" s="495"/>
      <c r="EUO90" s="495"/>
      <c r="EUP90" s="495"/>
      <c r="EUQ90" s="495"/>
      <c r="EUR90" s="495"/>
      <c r="EUS90" s="495"/>
      <c r="EUT90" s="495"/>
      <c r="EUU90" s="495"/>
      <c r="EUV90" s="495"/>
      <c r="EUW90" s="495"/>
      <c r="EUX90" s="495"/>
      <c r="EUY90" s="495"/>
      <c r="EUZ90" s="495"/>
      <c r="EVA90" s="495"/>
      <c r="EVB90" s="495"/>
      <c r="EVC90" s="495"/>
      <c r="EVD90" s="495"/>
      <c r="EVE90" s="495"/>
      <c r="EVF90" s="495"/>
      <c r="EVG90" s="495"/>
      <c r="EVH90" s="495"/>
      <c r="EVI90" s="495"/>
      <c r="EVJ90" s="495"/>
      <c r="EVK90" s="495"/>
      <c r="EVL90" s="495"/>
      <c r="EVM90" s="495"/>
      <c r="EVN90" s="495"/>
      <c r="EVO90" s="495"/>
      <c r="EVP90" s="495"/>
      <c r="EVQ90" s="495"/>
      <c r="EVR90" s="495"/>
      <c r="EVS90" s="495"/>
      <c r="EVT90" s="495"/>
      <c r="EVU90" s="495"/>
      <c r="EVV90" s="495"/>
      <c r="EVW90" s="495"/>
      <c r="EVX90" s="495"/>
      <c r="EVY90" s="495"/>
      <c r="EVZ90" s="495"/>
      <c r="EWA90" s="495"/>
      <c r="EWB90" s="495"/>
      <c r="EWC90" s="495"/>
      <c r="EWD90" s="495"/>
      <c r="EWE90" s="495"/>
      <c r="EWF90" s="495"/>
      <c r="EWG90" s="495"/>
      <c r="EWH90" s="495"/>
      <c r="EWI90" s="495"/>
      <c r="EWJ90" s="495"/>
      <c r="EWK90" s="495"/>
      <c r="EWL90" s="495"/>
      <c r="EWM90" s="495"/>
      <c r="EWN90" s="495"/>
      <c r="EWO90" s="495"/>
      <c r="EWP90" s="495"/>
      <c r="EWQ90" s="495"/>
      <c r="EWR90" s="495"/>
      <c r="EWS90" s="495"/>
      <c r="EWT90" s="495"/>
      <c r="EWU90" s="495"/>
      <c r="EWV90" s="495"/>
      <c r="EWW90" s="495"/>
      <c r="EWX90" s="495"/>
      <c r="EWY90" s="495"/>
      <c r="EWZ90" s="495"/>
      <c r="EXA90" s="495"/>
      <c r="EXB90" s="495"/>
      <c r="EXC90" s="495"/>
      <c r="EXD90" s="495"/>
      <c r="EXE90" s="495"/>
      <c r="EXF90" s="495"/>
      <c r="EXG90" s="495"/>
      <c r="EXH90" s="495"/>
      <c r="EXI90" s="495"/>
      <c r="EXJ90" s="495"/>
      <c r="EXK90" s="495"/>
      <c r="EXL90" s="495"/>
      <c r="EXM90" s="495"/>
      <c r="EXN90" s="495"/>
      <c r="EXO90" s="495"/>
      <c r="EXP90" s="495"/>
      <c r="EXQ90" s="495"/>
      <c r="EXR90" s="495"/>
      <c r="EXS90" s="495"/>
      <c r="EXT90" s="495"/>
      <c r="EXU90" s="495"/>
      <c r="EXV90" s="495"/>
      <c r="EXW90" s="495"/>
      <c r="EXX90" s="495"/>
      <c r="EXY90" s="495"/>
      <c r="EXZ90" s="495"/>
      <c r="EYA90" s="495"/>
      <c r="EYB90" s="495"/>
      <c r="EYC90" s="495"/>
      <c r="EYD90" s="495"/>
      <c r="EYE90" s="495"/>
      <c r="EYF90" s="495"/>
      <c r="EYG90" s="495"/>
      <c r="EYH90" s="495"/>
      <c r="EYI90" s="495"/>
      <c r="EYJ90" s="495"/>
      <c r="EYK90" s="495"/>
      <c r="EYL90" s="495"/>
      <c r="EYM90" s="495"/>
      <c r="EYN90" s="495"/>
      <c r="EYO90" s="495"/>
      <c r="EYP90" s="495"/>
      <c r="EYQ90" s="495"/>
      <c r="EYR90" s="495"/>
      <c r="EYS90" s="495"/>
      <c r="EYT90" s="495"/>
      <c r="EYU90" s="495"/>
      <c r="EYV90" s="495"/>
      <c r="EYW90" s="495"/>
      <c r="EYX90" s="495"/>
      <c r="EYY90" s="495"/>
      <c r="EYZ90" s="495"/>
      <c r="EZA90" s="495"/>
      <c r="EZB90" s="495"/>
      <c r="EZC90" s="495"/>
      <c r="EZD90" s="495"/>
      <c r="EZE90" s="495"/>
      <c r="EZF90" s="495"/>
      <c r="EZG90" s="495"/>
      <c r="EZH90" s="495"/>
      <c r="EZI90" s="495"/>
      <c r="EZJ90" s="495"/>
      <c r="EZK90" s="495"/>
      <c r="EZL90" s="495"/>
      <c r="EZM90" s="495"/>
      <c r="EZN90" s="495"/>
      <c r="EZO90" s="495"/>
      <c r="EZP90" s="495"/>
      <c r="EZQ90" s="495"/>
      <c r="EZR90" s="495"/>
      <c r="EZS90" s="495"/>
      <c r="EZT90" s="495"/>
      <c r="EZU90" s="495"/>
      <c r="EZV90" s="495"/>
      <c r="EZW90" s="495"/>
      <c r="EZX90" s="495"/>
      <c r="EZY90" s="495"/>
      <c r="EZZ90" s="495"/>
      <c r="FAA90" s="495"/>
      <c r="FAB90" s="495"/>
      <c r="FAC90" s="495"/>
      <c r="FAD90" s="495"/>
      <c r="FAE90" s="495"/>
      <c r="FAF90" s="495"/>
      <c r="FAG90" s="495"/>
      <c r="FAH90" s="495"/>
      <c r="FAI90" s="495"/>
      <c r="FAJ90" s="495"/>
      <c r="FAK90" s="495"/>
      <c r="FAL90" s="495"/>
      <c r="FAM90" s="495"/>
      <c r="FAN90" s="495"/>
      <c r="FAO90" s="495"/>
      <c r="FAP90" s="495"/>
      <c r="FAQ90" s="495"/>
      <c r="FAR90" s="495"/>
      <c r="FAS90" s="495"/>
      <c r="FAT90" s="495"/>
      <c r="FAU90" s="495"/>
      <c r="FAV90" s="495"/>
      <c r="FAW90" s="495"/>
      <c r="FAX90" s="495"/>
      <c r="FAY90" s="495"/>
      <c r="FAZ90" s="495"/>
      <c r="FBA90" s="495"/>
      <c r="FBB90" s="495"/>
      <c r="FBC90" s="495"/>
      <c r="FBD90" s="495"/>
      <c r="FBE90" s="495"/>
      <c r="FBF90" s="495"/>
      <c r="FBG90" s="495"/>
      <c r="FBH90" s="495"/>
      <c r="FBI90" s="495"/>
      <c r="FBJ90" s="495"/>
      <c r="FBK90" s="495"/>
      <c r="FBL90" s="495"/>
      <c r="FBM90" s="495"/>
      <c r="FBN90" s="495"/>
      <c r="FBO90" s="495"/>
      <c r="FBP90" s="495"/>
      <c r="FBQ90" s="495"/>
      <c r="FBR90" s="495"/>
      <c r="FBS90" s="495"/>
      <c r="FBT90" s="495"/>
      <c r="FBU90" s="495"/>
      <c r="FBV90" s="495"/>
      <c r="FBW90" s="495"/>
      <c r="FBX90" s="495"/>
      <c r="FBY90" s="495"/>
      <c r="FBZ90" s="495"/>
      <c r="FCA90" s="495"/>
      <c r="FCB90" s="495"/>
      <c r="FCC90" s="495"/>
      <c r="FCD90" s="495"/>
      <c r="FCE90" s="495"/>
      <c r="FCF90" s="495"/>
      <c r="FCG90" s="495"/>
      <c r="FCH90" s="495"/>
      <c r="FCI90" s="495"/>
      <c r="FCJ90" s="495"/>
      <c r="FCK90" s="495"/>
      <c r="FCL90" s="495"/>
      <c r="FCM90" s="495"/>
      <c r="FCN90" s="495"/>
      <c r="FCO90" s="495"/>
      <c r="FCP90" s="495"/>
      <c r="FCQ90" s="495"/>
      <c r="FCR90" s="495"/>
      <c r="FCS90" s="495"/>
      <c r="FCT90" s="495"/>
      <c r="FCU90" s="495"/>
      <c r="FCV90" s="495"/>
      <c r="FCW90" s="495"/>
      <c r="FCX90" s="495"/>
      <c r="FCY90" s="495"/>
      <c r="FCZ90" s="495"/>
      <c r="FDA90" s="495"/>
      <c r="FDB90" s="495"/>
      <c r="FDC90" s="495"/>
      <c r="FDD90" s="495"/>
      <c r="FDE90" s="495"/>
      <c r="FDF90" s="495"/>
      <c r="FDG90" s="495"/>
      <c r="FDH90" s="495"/>
      <c r="FDI90" s="495"/>
      <c r="FDJ90" s="495"/>
      <c r="FDK90" s="495"/>
      <c r="FDL90" s="495"/>
      <c r="FDM90" s="495"/>
      <c r="FDN90" s="495"/>
      <c r="FDO90" s="495"/>
      <c r="FDP90" s="495"/>
      <c r="FDQ90" s="495"/>
      <c r="FDR90" s="495"/>
      <c r="FDS90" s="495"/>
      <c r="FDT90" s="495"/>
      <c r="FDU90" s="495"/>
      <c r="FDV90" s="495"/>
      <c r="FDW90" s="495"/>
      <c r="FDX90" s="495"/>
      <c r="FDY90" s="495"/>
      <c r="FDZ90" s="495"/>
      <c r="FEA90" s="495"/>
      <c r="FEB90" s="495"/>
      <c r="FEC90" s="495"/>
      <c r="FED90" s="495"/>
      <c r="FEE90" s="495"/>
      <c r="FEF90" s="495"/>
      <c r="FEG90" s="495"/>
      <c r="FEH90" s="495"/>
      <c r="FEI90" s="495"/>
      <c r="FEJ90" s="495"/>
      <c r="FEK90" s="495"/>
      <c r="FEL90" s="495"/>
      <c r="FEM90" s="495"/>
      <c r="FEN90" s="495"/>
      <c r="FEO90" s="495"/>
      <c r="FEP90" s="495"/>
      <c r="FEQ90" s="495"/>
      <c r="FER90" s="495"/>
      <c r="FES90" s="495"/>
      <c r="FET90" s="495"/>
      <c r="FEU90" s="495"/>
      <c r="FEV90" s="495"/>
      <c r="FEW90" s="495"/>
      <c r="FEX90" s="495"/>
      <c r="FEY90" s="495"/>
      <c r="FEZ90" s="495"/>
      <c r="FFA90" s="495"/>
      <c r="FFB90" s="495"/>
      <c r="FFC90" s="495"/>
      <c r="FFD90" s="495"/>
      <c r="FFE90" s="495"/>
      <c r="FFF90" s="495"/>
      <c r="FFG90" s="495"/>
      <c r="FFH90" s="495"/>
      <c r="FFI90" s="495"/>
      <c r="FFJ90" s="495"/>
      <c r="FFK90" s="495"/>
      <c r="FFL90" s="495"/>
      <c r="FFM90" s="495"/>
      <c r="FFN90" s="495"/>
      <c r="FFO90" s="495"/>
      <c r="FFP90" s="495"/>
      <c r="FFQ90" s="495"/>
      <c r="FFR90" s="495"/>
      <c r="FFS90" s="495"/>
      <c r="FFT90" s="495"/>
      <c r="FFU90" s="495"/>
      <c r="FFV90" s="495"/>
      <c r="FFW90" s="495"/>
      <c r="FFX90" s="495"/>
      <c r="FFY90" s="495"/>
      <c r="FFZ90" s="495"/>
      <c r="FGA90" s="495"/>
      <c r="FGB90" s="495"/>
      <c r="FGC90" s="495"/>
      <c r="FGD90" s="495"/>
      <c r="FGE90" s="495"/>
      <c r="FGF90" s="495"/>
      <c r="FGG90" s="495"/>
      <c r="FGH90" s="495"/>
      <c r="FGI90" s="495"/>
      <c r="FGJ90" s="495"/>
      <c r="FGK90" s="495"/>
      <c r="FGL90" s="495"/>
      <c r="FGM90" s="495"/>
      <c r="FGN90" s="495"/>
      <c r="FGO90" s="495"/>
      <c r="FGP90" s="495"/>
      <c r="FGQ90" s="495"/>
      <c r="FGR90" s="495"/>
      <c r="FGS90" s="495"/>
      <c r="FGT90" s="495"/>
      <c r="FGU90" s="495"/>
      <c r="FGV90" s="495"/>
      <c r="FGW90" s="495"/>
      <c r="FGX90" s="495"/>
      <c r="FGY90" s="495"/>
      <c r="FGZ90" s="495"/>
      <c r="FHA90" s="495"/>
      <c r="FHB90" s="495"/>
      <c r="FHC90" s="495"/>
      <c r="FHD90" s="495"/>
      <c r="FHE90" s="495"/>
      <c r="FHF90" s="495"/>
      <c r="FHG90" s="495"/>
      <c r="FHH90" s="495"/>
      <c r="FHI90" s="495"/>
      <c r="FHJ90" s="495"/>
      <c r="FHK90" s="495"/>
      <c r="FHL90" s="495"/>
      <c r="FHM90" s="495"/>
      <c r="FHN90" s="495"/>
      <c r="FHO90" s="495"/>
      <c r="FHP90" s="495"/>
      <c r="FHQ90" s="495"/>
      <c r="FHR90" s="495"/>
      <c r="FHS90" s="495"/>
      <c r="FHT90" s="495"/>
      <c r="FHU90" s="495"/>
      <c r="FHV90" s="495"/>
      <c r="FHW90" s="495"/>
      <c r="FHX90" s="495"/>
      <c r="FHY90" s="495"/>
      <c r="FHZ90" s="495"/>
      <c r="FIA90" s="495"/>
      <c r="FIB90" s="495"/>
      <c r="FIC90" s="495"/>
      <c r="FID90" s="495"/>
      <c r="FIE90" s="495"/>
      <c r="FIF90" s="495"/>
      <c r="FIG90" s="495"/>
      <c r="FIH90" s="495"/>
      <c r="FII90" s="495"/>
      <c r="FIJ90" s="495"/>
      <c r="FIK90" s="495"/>
      <c r="FIL90" s="495"/>
      <c r="FIM90" s="495"/>
      <c r="FIN90" s="495"/>
      <c r="FIO90" s="495"/>
      <c r="FIP90" s="495"/>
      <c r="FIQ90" s="495"/>
      <c r="FIR90" s="495"/>
      <c r="FIS90" s="495"/>
      <c r="FIT90" s="495"/>
      <c r="FIU90" s="495"/>
      <c r="FIV90" s="495"/>
      <c r="FIW90" s="495"/>
      <c r="FIX90" s="495"/>
      <c r="FIY90" s="495"/>
      <c r="FIZ90" s="495"/>
      <c r="FJA90" s="495"/>
      <c r="FJB90" s="495"/>
      <c r="FJC90" s="495"/>
      <c r="FJD90" s="495"/>
      <c r="FJE90" s="495"/>
      <c r="FJF90" s="495"/>
      <c r="FJG90" s="495"/>
      <c r="FJH90" s="495"/>
      <c r="FJI90" s="495"/>
      <c r="FJJ90" s="495"/>
      <c r="FJK90" s="495"/>
      <c r="FJL90" s="495"/>
      <c r="FJM90" s="495"/>
      <c r="FJN90" s="495"/>
      <c r="FJO90" s="495"/>
      <c r="FJP90" s="495"/>
      <c r="FJQ90" s="495"/>
      <c r="FJR90" s="495"/>
      <c r="FJS90" s="495"/>
      <c r="FJT90" s="495"/>
      <c r="FJU90" s="495"/>
      <c r="FJV90" s="495"/>
      <c r="FJW90" s="495"/>
      <c r="FJX90" s="495"/>
      <c r="FJY90" s="495"/>
      <c r="FJZ90" s="495"/>
      <c r="FKA90" s="495"/>
      <c r="FKB90" s="495"/>
      <c r="FKC90" s="495"/>
      <c r="FKD90" s="495"/>
      <c r="FKE90" s="495"/>
      <c r="FKF90" s="495"/>
      <c r="FKG90" s="495"/>
      <c r="FKH90" s="495"/>
      <c r="FKI90" s="495"/>
      <c r="FKJ90" s="495"/>
      <c r="FKK90" s="495"/>
      <c r="FKL90" s="495"/>
      <c r="FKM90" s="495"/>
      <c r="FKN90" s="495"/>
      <c r="FKO90" s="495"/>
      <c r="FKP90" s="495"/>
      <c r="FKQ90" s="495"/>
      <c r="FKR90" s="495"/>
      <c r="FKS90" s="495"/>
      <c r="FKT90" s="495"/>
      <c r="FKU90" s="495"/>
      <c r="FKV90" s="495"/>
      <c r="FKW90" s="495"/>
      <c r="FKX90" s="495"/>
      <c r="FKY90" s="495"/>
      <c r="FKZ90" s="495"/>
      <c r="FLA90" s="495"/>
      <c r="FLB90" s="495"/>
      <c r="FLC90" s="495"/>
      <c r="FLD90" s="495"/>
      <c r="FLE90" s="495"/>
      <c r="FLF90" s="495"/>
      <c r="FLG90" s="495"/>
      <c r="FLH90" s="495"/>
      <c r="FLI90" s="495"/>
      <c r="FLJ90" s="495"/>
      <c r="FLK90" s="495"/>
      <c r="FLL90" s="495"/>
      <c r="FLM90" s="495"/>
      <c r="FLN90" s="495"/>
      <c r="FLO90" s="495"/>
      <c r="FLP90" s="495"/>
      <c r="FLQ90" s="495"/>
      <c r="FLR90" s="495"/>
      <c r="FLS90" s="495"/>
      <c r="FLT90" s="495"/>
      <c r="FLU90" s="495"/>
      <c r="FLV90" s="495"/>
      <c r="FLW90" s="495"/>
      <c r="FLX90" s="495"/>
      <c r="FLY90" s="495"/>
      <c r="FLZ90" s="495"/>
      <c r="FMA90" s="495"/>
      <c r="FMB90" s="495"/>
      <c r="FMC90" s="495"/>
      <c r="FMD90" s="495"/>
      <c r="FME90" s="495"/>
      <c r="FMF90" s="495"/>
      <c r="FMG90" s="495"/>
      <c r="FMH90" s="495"/>
      <c r="FMI90" s="495"/>
      <c r="FMJ90" s="495"/>
      <c r="FMK90" s="495"/>
      <c r="FML90" s="495"/>
      <c r="FMM90" s="495"/>
      <c r="FMN90" s="495"/>
      <c r="FMO90" s="495"/>
      <c r="FMP90" s="495"/>
      <c r="FMQ90" s="495"/>
      <c r="FMR90" s="495"/>
      <c r="FMS90" s="495"/>
      <c r="FMT90" s="495"/>
      <c r="FMU90" s="495"/>
      <c r="FMV90" s="495"/>
      <c r="FMW90" s="495"/>
      <c r="FMX90" s="495"/>
      <c r="FMY90" s="495"/>
      <c r="FMZ90" s="495"/>
      <c r="FNA90" s="495"/>
      <c r="FNB90" s="495"/>
      <c r="FNC90" s="495"/>
      <c r="FND90" s="495"/>
      <c r="FNE90" s="495"/>
      <c r="FNF90" s="495"/>
      <c r="FNG90" s="495"/>
      <c r="FNH90" s="495"/>
      <c r="FNI90" s="495"/>
      <c r="FNJ90" s="495"/>
      <c r="FNK90" s="495"/>
      <c r="FNL90" s="495"/>
      <c r="FNM90" s="495"/>
      <c r="FNN90" s="495"/>
      <c r="FNO90" s="495"/>
      <c r="FNP90" s="495"/>
      <c r="FNQ90" s="495"/>
      <c r="FNR90" s="495"/>
      <c r="FNS90" s="495"/>
      <c r="FNT90" s="495"/>
      <c r="FNU90" s="495"/>
      <c r="FNV90" s="495"/>
      <c r="FNW90" s="495"/>
      <c r="FNX90" s="495"/>
      <c r="FNY90" s="495"/>
      <c r="FNZ90" s="495"/>
      <c r="FOA90" s="495"/>
      <c r="FOB90" s="495"/>
      <c r="FOC90" s="495"/>
      <c r="FOD90" s="495"/>
      <c r="FOE90" s="495"/>
      <c r="FOF90" s="495"/>
      <c r="FOG90" s="495"/>
      <c r="FOH90" s="495"/>
      <c r="FOI90" s="495"/>
      <c r="FOJ90" s="495"/>
      <c r="FOK90" s="495"/>
      <c r="FOL90" s="495"/>
      <c r="FOM90" s="495"/>
      <c r="FON90" s="495"/>
      <c r="FOO90" s="495"/>
      <c r="FOP90" s="495"/>
      <c r="FOQ90" s="495"/>
      <c r="FOR90" s="495"/>
      <c r="FOS90" s="495"/>
      <c r="FOT90" s="495"/>
      <c r="FOU90" s="495"/>
      <c r="FOV90" s="495"/>
      <c r="FOW90" s="495"/>
      <c r="FOX90" s="495"/>
      <c r="FOY90" s="495"/>
      <c r="FOZ90" s="495"/>
      <c r="FPA90" s="495"/>
      <c r="FPB90" s="495"/>
      <c r="FPC90" s="495"/>
      <c r="FPD90" s="495"/>
      <c r="FPE90" s="495"/>
      <c r="FPF90" s="495"/>
      <c r="FPG90" s="495"/>
      <c r="FPH90" s="495"/>
      <c r="FPI90" s="495"/>
      <c r="FPJ90" s="495"/>
      <c r="FPK90" s="495"/>
      <c r="FPL90" s="495"/>
      <c r="FPM90" s="495"/>
      <c r="FPN90" s="495"/>
      <c r="FPO90" s="495"/>
      <c r="FPP90" s="495"/>
      <c r="FPQ90" s="495"/>
      <c r="FPR90" s="495"/>
      <c r="FPS90" s="495"/>
      <c r="FPT90" s="495"/>
      <c r="FPU90" s="495"/>
      <c r="FPV90" s="495"/>
      <c r="FPW90" s="495"/>
      <c r="FPX90" s="495"/>
      <c r="FPY90" s="495"/>
      <c r="FPZ90" s="495"/>
      <c r="FQA90" s="495"/>
      <c r="FQB90" s="495"/>
      <c r="FQC90" s="495"/>
      <c r="FQD90" s="495"/>
      <c r="FQE90" s="495"/>
      <c r="FQF90" s="495"/>
      <c r="FQG90" s="495"/>
      <c r="FQH90" s="495"/>
      <c r="FQI90" s="495"/>
      <c r="FQJ90" s="495"/>
      <c r="FQK90" s="495"/>
      <c r="FQL90" s="495"/>
      <c r="FQM90" s="495"/>
      <c r="FQN90" s="495"/>
      <c r="FQO90" s="495"/>
      <c r="FQP90" s="495"/>
      <c r="FQQ90" s="495"/>
      <c r="FQR90" s="495"/>
      <c r="FQS90" s="495"/>
      <c r="FQT90" s="495"/>
      <c r="FQU90" s="495"/>
      <c r="FQV90" s="495"/>
      <c r="FQW90" s="495"/>
      <c r="FQX90" s="495"/>
      <c r="FQY90" s="495"/>
      <c r="FQZ90" s="495"/>
      <c r="FRA90" s="495"/>
      <c r="FRB90" s="495"/>
      <c r="FRC90" s="495"/>
      <c r="FRD90" s="495"/>
      <c r="FRE90" s="495"/>
      <c r="FRF90" s="495"/>
      <c r="FRG90" s="495"/>
      <c r="FRH90" s="495"/>
      <c r="FRI90" s="495"/>
      <c r="FRJ90" s="495"/>
      <c r="FRK90" s="495"/>
      <c r="FRL90" s="495"/>
      <c r="FRM90" s="495"/>
      <c r="FRN90" s="495"/>
      <c r="FRO90" s="495"/>
      <c r="FRP90" s="495"/>
      <c r="FRQ90" s="495"/>
      <c r="FRR90" s="495"/>
      <c r="FRS90" s="495"/>
      <c r="FRT90" s="495"/>
      <c r="FRU90" s="495"/>
      <c r="FRV90" s="495"/>
      <c r="FRW90" s="495"/>
      <c r="FRX90" s="495"/>
      <c r="FRY90" s="495"/>
      <c r="FRZ90" s="495"/>
      <c r="FSA90" s="495"/>
      <c r="FSB90" s="495"/>
      <c r="FSC90" s="495"/>
      <c r="FSD90" s="495"/>
      <c r="FSE90" s="495"/>
      <c r="FSF90" s="495"/>
      <c r="FSG90" s="495"/>
      <c r="FSH90" s="495"/>
      <c r="FSI90" s="495"/>
      <c r="FSJ90" s="495"/>
      <c r="FSK90" s="495"/>
      <c r="FSL90" s="495"/>
      <c r="FSM90" s="495"/>
      <c r="FSN90" s="495"/>
      <c r="FSO90" s="495"/>
      <c r="FSP90" s="495"/>
      <c r="FSQ90" s="495"/>
      <c r="FSR90" s="495"/>
      <c r="FSS90" s="495"/>
      <c r="FST90" s="495"/>
      <c r="FSU90" s="495"/>
      <c r="FSV90" s="495"/>
      <c r="FSW90" s="495"/>
      <c r="FSX90" s="495"/>
      <c r="FSY90" s="495"/>
      <c r="FSZ90" s="495"/>
      <c r="FTA90" s="495"/>
      <c r="FTB90" s="495"/>
      <c r="FTC90" s="495"/>
      <c r="FTD90" s="495"/>
      <c r="FTE90" s="495"/>
      <c r="FTF90" s="495"/>
      <c r="FTG90" s="495"/>
      <c r="FTH90" s="495"/>
      <c r="FTI90" s="495"/>
      <c r="FTJ90" s="495"/>
      <c r="FTK90" s="495"/>
      <c r="FTL90" s="495"/>
      <c r="FTM90" s="495"/>
      <c r="FTN90" s="495"/>
      <c r="FTO90" s="495"/>
      <c r="FTP90" s="495"/>
      <c r="FTQ90" s="495"/>
      <c r="FTR90" s="495"/>
      <c r="FTS90" s="495"/>
      <c r="FTT90" s="495"/>
      <c r="FTU90" s="495"/>
      <c r="FTV90" s="495"/>
      <c r="FTW90" s="495"/>
      <c r="FTX90" s="495"/>
      <c r="FTY90" s="495"/>
      <c r="FTZ90" s="495"/>
      <c r="FUA90" s="495"/>
      <c r="FUB90" s="495"/>
      <c r="FUC90" s="495"/>
      <c r="FUD90" s="495"/>
      <c r="FUE90" s="495"/>
      <c r="FUF90" s="495"/>
      <c r="FUG90" s="495"/>
      <c r="FUH90" s="495"/>
      <c r="FUI90" s="495"/>
      <c r="FUJ90" s="495"/>
      <c r="FUK90" s="495"/>
      <c r="FUL90" s="495"/>
      <c r="FUM90" s="495"/>
      <c r="FUN90" s="495"/>
      <c r="FUO90" s="495"/>
      <c r="FUP90" s="495"/>
      <c r="FUQ90" s="495"/>
      <c r="FUR90" s="495"/>
      <c r="FUS90" s="495"/>
      <c r="FUT90" s="495"/>
      <c r="FUU90" s="495"/>
      <c r="FUV90" s="495"/>
      <c r="FUW90" s="495"/>
      <c r="FUX90" s="495"/>
      <c r="FUY90" s="495"/>
      <c r="FUZ90" s="495"/>
      <c r="FVA90" s="495"/>
      <c r="FVB90" s="495"/>
      <c r="FVC90" s="495"/>
      <c r="FVD90" s="495"/>
      <c r="FVE90" s="495"/>
      <c r="FVF90" s="495"/>
      <c r="FVG90" s="495"/>
      <c r="FVH90" s="495"/>
      <c r="FVI90" s="495"/>
      <c r="FVJ90" s="495"/>
      <c r="FVK90" s="495"/>
      <c r="FVL90" s="495"/>
      <c r="FVM90" s="495"/>
      <c r="FVN90" s="495"/>
      <c r="FVO90" s="495"/>
      <c r="FVP90" s="495"/>
      <c r="FVQ90" s="495"/>
      <c r="FVR90" s="495"/>
      <c r="FVS90" s="495"/>
      <c r="FVT90" s="495"/>
      <c r="FVU90" s="495"/>
      <c r="FVV90" s="495"/>
      <c r="FVW90" s="495"/>
      <c r="FVX90" s="495"/>
      <c r="FVY90" s="495"/>
      <c r="FVZ90" s="495"/>
      <c r="FWA90" s="495"/>
      <c r="FWB90" s="495"/>
      <c r="FWC90" s="495"/>
      <c r="FWD90" s="495"/>
      <c r="FWE90" s="495"/>
      <c r="FWF90" s="495"/>
      <c r="FWG90" s="495"/>
      <c r="FWH90" s="495"/>
      <c r="FWI90" s="495"/>
      <c r="FWJ90" s="495"/>
      <c r="FWK90" s="495"/>
      <c r="FWL90" s="495"/>
      <c r="FWM90" s="495"/>
      <c r="FWN90" s="495"/>
      <c r="FWO90" s="495"/>
      <c r="FWP90" s="495"/>
      <c r="FWQ90" s="495"/>
      <c r="FWR90" s="495"/>
      <c r="FWS90" s="495"/>
      <c r="FWT90" s="495"/>
      <c r="FWU90" s="495"/>
      <c r="FWV90" s="495"/>
      <c r="FWW90" s="495"/>
      <c r="FWX90" s="495"/>
      <c r="FWY90" s="495"/>
      <c r="FWZ90" s="495"/>
      <c r="FXA90" s="495"/>
      <c r="FXB90" s="495"/>
      <c r="FXC90" s="495"/>
      <c r="FXD90" s="495"/>
      <c r="FXE90" s="495"/>
      <c r="FXF90" s="495"/>
      <c r="FXG90" s="495"/>
      <c r="FXH90" s="495"/>
      <c r="FXI90" s="495"/>
      <c r="FXJ90" s="495"/>
      <c r="FXK90" s="495"/>
      <c r="FXL90" s="495"/>
      <c r="FXM90" s="495"/>
      <c r="FXN90" s="495"/>
      <c r="FXO90" s="495"/>
      <c r="FXP90" s="495"/>
      <c r="FXQ90" s="495"/>
      <c r="FXR90" s="495"/>
      <c r="FXS90" s="495"/>
      <c r="FXT90" s="495"/>
      <c r="FXU90" s="495"/>
      <c r="FXV90" s="495"/>
      <c r="FXW90" s="495"/>
      <c r="FXX90" s="495"/>
      <c r="FXY90" s="495"/>
      <c r="FXZ90" s="495"/>
      <c r="FYA90" s="495"/>
      <c r="FYB90" s="495"/>
      <c r="FYC90" s="495"/>
      <c r="FYD90" s="495"/>
      <c r="FYE90" s="495"/>
      <c r="FYF90" s="495"/>
      <c r="FYG90" s="495"/>
      <c r="FYH90" s="495"/>
      <c r="FYI90" s="495"/>
      <c r="FYJ90" s="495"/>
      <c r="FYK90" s="495"/>
      <c r="FYL90" s="495"/>
      <c r="FYM90" s="495"/>
      <c r="FYN90" s="495"/>
      <c r="FYO90" s="495"/>
      <c r="FYP90" s="495"/>
      <c r="FYQ90" s="495"/>
      <c r="FYR90" s="495"/>
      <c r="FYS90" s="495"/>
      <c r="FYT90" s="495"/>
      <c r="FYU90" s="495"/>
      <c r="FYV90" s="495"/>
      <c r="FYW90" s="495"/>
      <c r="FYX90" s="495"/>
      <c r="FYY90" s="495"/>
      <c r="FYZ90" s="495"/>
      <c r="FZA90" s="495"/>
      <c r="FZB90" s="495"/>
      <c r="FZC90" s="495"/>
      <c r="FZD90" s="495"/>
      <c r="FZE90" s="495"/>
      <c r="FZF90" s="495"/>
      <c r="FZG90" s="495"/>
      <c r="FZH90" s="495"/>
      <c r="FZI90" s="495"/>
      <c r="FZJ90" s="495"/>
      <c r="FZK90" s="495"/>
      <c r="FZL90" s="495"/>
      <c r="FZM90" s="495"/>
      <c r="FZN90" s="495"/>
      <c r="FZO90" s="495"/>
      <c r="FZP90" s="495"/>
      <c r="FZQ90" s="495"/>
      <c r="FZR90" s="495"/>
      <c r="FZS90" s="495"/>
      <c r="FZT90" s="495"/>
      <c r="FZU90" s="495"/>
      <c r="FZV90" s="495"/>
      <c r="FZW90" s="495"/>
      <c r="FZX90" s="495"/>
      <c r="FZY90" s="495"/>
      <c r="FZZ90" s="495"/>
      <c r="GAA90" s="495"/>
      <c r="GAB90" s="495"/>
      <c r="GAC90" s="495"/>
      <c r="GAD90" s="495"/>
      <c r="GAE90" s="495"/>
      <c r="GAF90" s="495"/>
      <c r="GAG90" s="495"/>
      <c r="GAH90" s="495"/>
      <c r="GAI90" s="495"/>
      <c r="GAJ90" s="495"/>
      <c r="GAK90" s="495"/>
      <c r="GAL90" s="495"/>
      <c r="GAM90" s="495"/>
      <c r="GAN90" s="495"/>
      <c r="GAO90" s="495"/>
      <c r="GAP90" s="495"/>
      <c r="GAQ90" s="495"/>
      <c r="GAR90" s="495"/>
      <c r="GAS90" s="495"/>
      <c r="GAT90" s="495"/>
      <c r="GAU90" s="495"/>
      <c r="GAV90" s="495"/>
      <c r="GAW90" s="495"/>
      <c r="GAX90" s="495"/>
      <c r="GAY90" s="495"/>
      <c r="GAZ90" s="495"/>
      <c r="GBA90" s="495"/>
      <c r="GBB90" s="495"/>
      <c r="GBC90" s="495"/>
      <c r="GBD90" s="495"/>
      <c r="GBE90" s="495"/>
      <c r="GBF90" s="495"/>
      <c r="GBG90" s="495"/>
      <c r="GBH90" s="495"/>
      <c r="GBI90" s="495"/>
      <c r="GBJ90" s="495"/>
      <c r="GBK90" s="495"/>
      <c r="GBL90" s="495"/>
      <c r="GBM90" s="495"/>
      <c r="GBN90" s="495"/>
      <c r="GBO90" s="495"/>
      <c r="GBP90" s="495"/>
      <c r="GBQ90" s="495"/>
      <c r="GBR90" s="495"/>
      <c r="GBS90" s="495"/>
      <c r="GBT90" s="495"/>
      <c r="GBU90" s="495"/>
      <c r="GBV90" s="495"/>
      <c r="GBW90" s="495"/>
      <c r="GBX90" s="495"/>
      <c r="GBY90" s="495"/>
      <c r="GBZ90" s="495"/>
      <c r="GCA90" s="495"/>
      <c r="GCB90" s="495"/>
      <c r="GCC90" s="495"/>
      <c r="GCD90" s="495"/>
      <c r="GCE90" s="495"/>
      <c r="GCF90" s="495"/>
      <c r="GCG90" s="495"/>
      <c r="GCH90" s="495"/>
      <c r="GCI90" s="495"/>
      <c r="GCJ90" s="495"/>
      <c r="GCK90" s="495"/>
      <c r="GCL90" s="495"/>
      <c r="GCM90" s="495"/>
      <c r="GCN90" s="495"/>
      <c r="GCO90" s="495"/>
      <c r="GCP90" s="495"/>
      <c r="GCQ90" s="495"/>
      <c r="GCR90" s="495"/>
      <c r="GCS90" s="495"/>
      <c r="GCT90" s="495"/>
      <c r="GCU90" s="495"/>
      <c r="GCV90" s="495"/>
      <c r="GCW90" s="495"/>
      <c r="GCX90" s="495"/>
      <c r="GCY90" s="495"/>
      <c r="GCZ90" s="495"/>
      <c r="GDA90" s="495"/>
      <c r="GDB90" s="495"/>
      <c r="GDC90" s="495"/>
      <c r="GDD90" s="495"/>
      <c r="GDE90" s="495"/>
      <c r="GDF90" s="495"/>
      <c r="GDG90" s="495"/>
      <c r="GDH90" s="495"/>
      <c r="GDI90" s="495"/>
      <c r="GDJ90" s="495"/>
      <c r="GDK90" s="495"/>
      <c r="GDL90" s="495"/>
      <c r="GDM90" s="495"/>
      <c r="GDN90" s="495"/>
      <c r="GDO90" s="495"/>
      <c r="GDP90" s="495"/>
      <c r="GDQ90" s="495"/>
      <c r="GDR90" s="495"/>
      <c r="GDS90" s="495"/>
      <c r="GDT90" s="495"/>
      <c r="GDU90" s="495"/>
      <c r="GDV90" s="495"/>
      <c r="GDW90" s="495"/>
      <c r="GDX90" s="495"/>
      <c r="GDY90" s="495"/>
      <c r="GDZ90" s="495"/>
      <c r="GEA90" s="495"/>
      <c r="GEB90" s="495"/>
      <c r="GEC90" s="495"/>
      <c r="GED90" s="495"/>
      <c r="GEE90" s="495"/>
      <c r="GEF90" s="495"/>
      <c r="GEG90" s="495"/>
      <c r="GEH90" s="495"/>
      <c r="GEI90" s="495"/>
      <c r="GEJ90" s="495"/>
      <c r="GEK90" s="495"/>
      <c r="GEL90" s="495"/>
      <c r="GEM90" s="495"/>
      <c r="GEN90" s="495"/>
      <c r="GEO90" s="495"/>
      <c r="GEP90" s="495"/>
      <c r="GEQ90" s="495"/>
      <c r="GER90" s="495"/>
      <c r="GES90" s="495"/>
      <c r="GET90" s="495"/>
      <c r="GEU90" s="495"/>
      <c r="GEV90" s="495"/>
      <c r="GEW90" s="495"/>
      <c r="GEX90" s="495"/>
      <c r="GEY90" s="495"/>
      <c r="GEZ90" s="495"/>
      <c r="GFA90" s="495"/>
      <c r="GFB90" s="495"/>
      <c r="GFC90" s="495"/>
      <c r="GFD90" s="495"/>
      <c r="GFE90" s="495"/>
      <c r="GFF90" s="495"/>
      <c r="GFG90" s="495"/>
      <c r="GFH90" s="495"/>
      <c r="GFI90" s="495"/>
      <c r="GFJ90" s="495"/>
      <c r="GFK90" s="495"/>
      <c r="GFL90" s="495"/>
      <c r="GFM90" s="495"/>
      <c r="GFN90" s="495"/>
      <c r="GFO90" s="495"/>
      <c r="GFP90" s="495"/>
      <c r="GFQ90" s="495"/>
      <c r="GFR90" s="495"/>
      <c r="GFS90" s="495"/>
      <c r="GFT90" s="495"/>
      <c r="GFU90" s="495"/>
      <c r="GFV90" s="495"/>
      <c r="GFW90" s="495"/>
      <c r="GFX90" s="495"/>
      <c r="GFY90" s="495"/>
      <c r="GFZ90" s="495"/>
      <c r="GGA90" s="495"/>
      <c r="GGB90" s="495"/>
      <c r="GGC90" s="495"/>
      <c r="GGD90" s="495"/>
      <c r="GGE90" s="495"/>
      <c r="GGF90" s="495"/>
      <c r="GGG90" s="495"/>
      <c r="GGH90" s="495"/>
      <c r="GGI90" s="495"/>
      <c r="GGJ90" s="495"/>
      <c r="GGK90" s="495"/>
      <c r="GGL90" s="495"/>
      <c r="GGM90" s="495"/>
      <c r="GGN90" s="495"/>
      <c r="GGO90" s="495"/>
      <c r="GGP90" s="495"/>
      <c r="GGQ90" s="495"/>
      <c r="GGR90" s="495"/>
      <c r="GGS90" s="495"/>
      <c r="GGT90" s="495"/>
      <c r="GGU90" s="495"/>
      <c r="GGV90" s="495"/>
      <c r="GGW90" s="495"/>
      <c r="GGX90" s="495"/>
      <c r="GGY90" s="495"/>
      <c r="GGZ90" s="495"/>
      <c r="GHA90" s="495"/>
      <c r="GHB90" s="495"/>
      <c r="GHC90" s="495"/>
      <c r="GHD90" s="495"/>
      <c r="GHE90" s="495"/>
      <c r="GHF90" s="495"/>
      <c r="GHG90" s="495"/>
      <c r="GHH90" s="495"/>
      <c r="GHI90" s="495"/>
      <c r="GHJ90" s="495"/>
      <c r="GHK90" s="495"/>
      <c r="GHL90" s="495"/>
      <c r="GHM90" s="495"/>
      <c r="GHN90" s="495"/>
      <c r="GHO90" s="495"/>
      <c r="GHP90" s="495"/>
      <c r="GHQ90" s="495"/>
      <c r="GHR90" s="495"/>
      <c r="GHS90" s="495"/>
      <c r="GHT90" s="495"/>
      <c r="GHU90" s="495"/>
      <c r="GHV90" s="495"/>
      <c r="GHW90" s="495"/>
      <c r="GHX90" s="495"/>
      <c r="GHY90" s="495"/>
      <c r="GHZ90" s="495"/>
      <c r="GIA90" s="495"/>
      <c r="GIB90" s="495"/>
      <c r="GIC90" s="495"/>
      <c r="GID90" s="495"/>
      <c r="GIE90" s="495"/>
      <c r="GIF90" s="495"/>
      <c r="GIG90" s="495"/>
      <c r="GIH90" s="495"/>
      <c r="GII90" s="495"/>
      <c r="GIJ90" s="495"/>
      <c r="GIK90" s="495"/>
      <c r="GIL90" s="495"/>
      <c r="GIM90" s="495"/>
      <c r="GIN90" s="495"/>
      <c r="GIO90" s="495"/>
      <c r="GIP90" s="495"/>
      <c r="GIQ90" s="495"/>
      <c r="GIR90" s="495"/>
      <c r="GIS90" s="495"/>
      <c r="GIT90" s="495"/>
      <c r="GIU90" s="495"/>
      <c r="GIV90" s="495"/>
      <c r="GIW90" s="495"/>
      <c r="GIX90" s="495"/>
      <c r="GIY90" s="495"/>
      <c r="GIZ90" s="495"/>
      <c r="GJA90" s="495"/>
      <c r="GJB90" s="495"/>
      <c r="GJC90" s="495"/>
      <c r="GJD90" s="495"/>
      <c r="GJE90" s="495"/>
      <c r="GJF90" s="495"/>
      <c r="GJG90" s="495"/>
      <c r="GJH90" s="495"/>
      <c r="GJI90" s="495"/>
      <c r="GJJ90" s="495"/>
      <c r="GJK90" s="495"/>
      <c r="GJL90" s="495"/>
      <c r="GJM90" s="495"/>
      <c r="GJN90" s="495"/>
      <c r="GJO90" s="495"/>
      <c r="GJP90" s="495"/>
      <c r="GJQ90" s="495"/>
      <c r="GJR90" s="495"/>
      <c r="GJS90" s="495"/>
      <c r="GJT90" s="495"/>
      <c r="GJU90" s="495"/>
      <c r="GJV90" s="495"/>
      <c r="GJW90" s="495"/>
      <c r="GJX90" s="495"/>
      <c r="GJY90" s="495"/>
      <c r="GJZ90" s="495"/>
      <c r="GKA90" s="495"/>
      <c r="GKB90" s="495"/>
      <c r="GKC90" s="495"/>
      <c r="GKD90" s="495"/>
      <c r="GKE90" s="495"/>
      <c r="GKF90" s="495"/>
      <c r="GKG90" s="495"/>
      <c r="GKH90" s="495"/>
      <c r="GKI90" s="495"/>
      <c r="GKJ90" s="495"/>
      <c r="GKK90" s="495"/>
      <c r="GKL90" s="495"/>
      <c r="GKM90" s="495"/>
      <c r="GKN90" s="495"/>
      <c r="GKO90" s="495"/>
      <c r="GKP90" s="495"/>
      <c r="GKQ90" s="495"/>
      <c r="GKR90" s="495"/>
      <c r="GKS90" s="495"/>
      <c r="GKT90" s="495"/>
      <c r="GKU90" s="495"/>
      <c r="GKV90" s="495"/>
      <c r="GKW90" s="495"/>
      <c r="GKX90" s="495"/>
      <c r="GKY90" s="495"/>
      <c r="GKZ90" s="495"/>
      <c r="GLA90" s="495"/>
      <c r="GLB90" s="495"/>
      <c r="GLC90" s="495"/>
      <c r="GLD90" s="495"/>
      <c r="GLE90" s="495"/>
      <c r="GLF90" s="495"/>
      <c r="GLG90" s="495"/>
      <c r="GLH90" s="495"/>
      <c r="GLI90" s="495"/>
      <c r="GLJ90" s="495"/>
      <c r="GLK90" s="495"/>
      <c r="GLL90" s="495"/>
      <c r="GLM90" s="495"/>
      <c r="GLN90" s="495"/>
      <c r="GLO90" s="495"/>
      <c r="GLP90" s="495"/>
      <c r="GLQ90" s="495"/>
      <c r="GLR90" s="495"/>
      <c r="GLS90" s="495"/>
      <c r="GLT90" s="495"/>
      <c r="GLU90" s="495"/>
      <c r="GLV90" s="495"/>
      <c r="GLW90" s="495"/>
      <c r="GLX90" s="495"/>
      <c r="GLY90" s="495"/>
      <c r="GLZ90" s="495"/>
      <c r="GMA90" s="495"/>
      <c r="GMB90" s="495"/>
      <c r="GMC90" s="495"/>
      <c r="GMD90" s="495"/>
      <c r="GME90" s="495"/>
      <c r="GMF90" s="495"/>
      <c r="GMG90" s="495"/>
      <c r="GMH90" s="495"/>
      <c r="GMI90" s="495"/>
      <c r="GMJ90" s="495"/>
      <c r="GMK90" s="495"/>
      <c r="GML90" s="495"/>
      <c r="GMM90" s="495"/>
      <c r="GMN90" s="495"/>
      <c r="GMO90" s="495"/>
      <c r="GMP90" s="495"/>
      <c r="GMQ90" s="495"/>
      <c r="GMR90" s="495"/>
      <c r="GMS90" s="495"/>
      <c r="GMT90" s="495"/>
      <c r="GMU90" s="495"/>
      <c r="GMV90" s="495"/>
      <c r="GMW90" s="495"/>
      <c r="GMX90" s="495"/>
      <c r="GMY90" s="495"/>
      <c r="GMZ90" s="495"/>
      <c r="GNA90" s="495"/>
      <c r="GNB90" s="495"/>
      <c r="GNC90" s="495"/>
      <c r="GND90" s="495"/>
      <c r="GNE90" s="495"/>
      <c r="GNF90" s="495"/>
      <c r="GNG90" s="495"/>
      <c r="GNH90" s="495"/>
      <c r="GNI90" s="495"/>
      <c r="GNJ90" s="495"/>
      <c r="GNK90" s="495"/>
      <c r="GNL90" s="495"/>
      <c r="GNM90" s="495"/>
      <c r="GNN90" s="495"/>
      <c r="GNO90" s="495"/>
      <c r="GNP90" s="495"/>
      <c r="GNQ90" s="495"/>
      <c r="GNR90" s="495"/>
      <c r="GNS90" s="495"/>
      <c r="GNT90" s="495"/>
      <c r="GNU90" s="495"/>
      <c r="GNV90" s="495"/>
      <c r="GNW90" s="495"/>
      <c r="GNX90" s="495"/>
      <c r="GNY90" s="495"/>
      <c r="GNZ90" s="495"/>
      <c r="GOA90" s="495"/>
      <c r="GOB90" s="495"/>
      <c r="GOC90" s="495"/>
      <c r="GOD90" s="495"/>
      <c r="GOE90" s="495"/>
      <c r="GOF90" s="495"/>
      <c r="GOG90" s="495"/>
      <c r="GOH90" s="495"/>
      <c r="GOI90" s="495"/>
      <c r="GOJ90" s="495"/>
      <c r="GOK90" s="495"/>
      <c r="GOL90" s="495"/>
      <c r="GOM90" s="495"/>
      <c r="GON90" s="495"/>
      <c r="GOO90" s="495"/>
      <c r="GOP90" s="495"/>
      <c r="GOQ90" s="495"/>
      <c r="GOR90" s="495"/>
      <c r="GOS90" s="495"/>
      <c r="GOT90" s="495"/>
      <c r="GOU90" s="495"/>
      <c r="GOV90" s="495"/>
      <c r="GOW90" s="495"/>
      <c r="GOX90" s="495"/>
      <c r="GOY90" s="495"/>
      <c r="GOZ90" s="495"/>
      <c r="GPA90" s="495"/>
      <c r="GPB90" s="495"/>
      <c r="GPC90" s="495"/>
      <c r="GPD90" s="495"/>
      <c r="GPE90" s="495"/>
      <c r="GPF90" s="495"/>
      <c r="GPG90" s="495"/>
      <c r="GPH90" s="495"/>
      <c r="GPI90" s="495"/>
      <c r="GPJ90" s="495"/>
      <c r="GPK90" s="495"/>
      <c r="GPL90" s="495"/>
      <c r="GPM90" s="495"/>
      <c r="GPN90" s="495"/>
      <c r="GPO90" s="495"/>
      <c r="GPP90" s="495"/>
      <c r="GPQ90" s="495"/>
      <c r="GPR90" s="495"/>
      <c r="GPS90" s="495"/>
      <c r="GPT90" s="495"/>
      <c r="GPU90" s="495"/>
      <c r="GPV90" s="495"/>
      <c r="GPW90" s="495"/>
      <c r="GPX90" s="495"/>
      <c r="GPY90" s="495"/>
      <c r="GPZ90" s="495"/>
      <c r="GQA90" s="495"/>
      <c r="GQB90" s="495"/>
      <c r="GQC90" s="495"/>
      <c r="GQD90" s="495"/>
      <c r="GQE90" s="495"/>
      <c r="GQF90" s="495"/>
      <c r="GQG90" s="495"/>
      <c r="GQH90" s="495"/>
      <c r="GQI90" s="495"/>
      <c r="GQJ90" s="495"/>
      <c r="GQK90" s="495"/>
      <c r="GQL90" s="495"/>
      <c r="GQM90" s="495"/>
      <c r="GQN90" s="495"/>
      <c r="GQO90" s="495"/>
      <c r="GQP90" s="495"/>
      <c r="GQQ90" s="495"/>
      <c r="GQR90" s="495"/>
      <c r="GQS90" s="495"/>
      <c r="GQT90" s="495"/>
      <c r="GQU90" s="495"/>
      <c r="GQV90" s="495"/>
      <c r="GQW90" s="495"/>
      <c r="GQX90" s="495"/>
      <c r="GQY90" s="495"/>
      <c r="GQZ90" s="495"/>
      <c r="GRA90" s="495"/>
      <c r="GRB90" s="495"/>
      <c r="GRC90" s="495"/>
      <c r="GRD90" s="495"/>
      <c r="GRE90" s="495"/>
      <c r="GRF90" s="495"/>
      <c r="GRG90" s="495"/>
      <c r="GRH90" s="495"/>
      <c r="GRI90" s="495"/>
      <c r="GRJ90" s="495"/>
      <c r="GRK90" s="495"/>
      <c r="GRL90" s="495"/>
      <c r="GRM90" s="495"/>
      <c r="GRN90" s="495"/>
      <c r="GRO90" s="495"/>
      <c r="GRP90" s="495"/>
      <c r="GRQ90" s="495"/>
      <c r="GRR90" s="495"/>
      <c r="GRS90" s="495"/>
      <c r="GRT90" s="495"/>
      <c r="GRU90" s="495"/>
      <c r="GRV90" s="495"/>
      <c r="GRW90" s="495"/>
      <c r="GRX90" s="495"/>
      <c r="GRY90" s="495"/>
      <c r="GRZ90" s="495"/>
      <c r="GSA90" s="495"/>
      <c r="GSB90" s="495"/>
      <c r="GSC90" s="495"/>
      <c r="GSD90" s="495"/>
      <c r="GSE90" s="495"/>
      <c r="GSF90" s="495"/>
      <c r="GSG90" s="495"/>
      <c r="GSH90" s="495"/>
      <c r="GSI90" s="495"/>
      <c r="GSJ90" s="495"/>
      <c r="GSK90" s="495"/>
      <c r="GSL90" s="495"/>
      <c r="GSM90" s="495"/>
      <c r="GSN90" s="495"/>
      <c r="GSO90" s="495"/>
      <c r="GSP90" s="495"/>
      <c r="GSQ90" s="495"/>
      <c r="GSR90" s="495"/>
      <c r="GSS90" s="495"/>
      <c r="GST90" s="495"/>
      <c r="GSU90" s="495"/>
      <c r="GSV90" s="495"/>
      <c r="GSW90" s="495"/>
      <c r="GSX90" s="495"/>
      <c r="GSY90" s="495"/>
      <c r="GSZ90" s="495"/>
      <c r="GTA90" s="495"/>
      <c r="GTB90" s="495"/>
      <c r="GTC90" s="495"/>
      <c r="GTD90" s="495"/>
      <c r="GTE90" s="495"/>
      <c r="GTF90" s="495"/>
      <c r="GTG90" s="495"/>
      <c r="GTH90" s="495"/>
      <c r="GTI90" s="495"/>
      <c r="GTJ90" s="495"/>
      <c r="GTK90" s="495"/>
      <c r="GTL90" s="495"/>
      <c r="GTM90" s="495"/>
      <c r="GTN90" s="495"/>
      <c r="GTO90" s="495"/>
      <c r="GTP90" s="495"/>
      <c r="GTQ90" s="495"/>
      <c r="GTR90" s="495"/>
      <c r="GTS90" s="495"/>
      <c r="GTT90" s="495"/>
      <c r="GTU90" s="495"/>
      <c r="GTV90" s="495"/>
      <c r="GTW90" s="495"/>
      <c r="GTX90" s="495"/>
      <c r="GTY90" s="495"/>
      <c r="GTZ90" s="495"/>
      <c r="GUA90" s="495"/>
      <c r="GUB90" s="495"/>
      <c r="GUC90" s="495"/>
      <c r="GUD90" s="495"/>
      <c r="GUE90" s="495"/>
      <c r="GUF90" s="495"/>
      <c r="GUG90" s="495"/>
      <c r="GUH90" s="495"/>
      <c r="GUI90" s="495"/>
      <c r="GUJ90" s="495"/>
      <c r="GUK90" s="495"/>
      <c r="GUL90" s="495"/>
      <c r="GUM90" s="495"/>
      <c r="GUN90" s="495"/>
      <c r="GUO90" s="495"/>
      <c r="GUP90" s="495"/>
      <c r="GUQ90" s="495"/>
      <c r="GUR90" s="495"/>
      <c r="GUS90" s="495"/>
      <c r="GUT90" s="495"/>
      <c r="GUU90" s="495"/>
      <c r="GUV90" s="495"/>
      <c r="GUW90" s="495"/>
      <c r="GUX90" s="495"/>
      <c r="GUY90" s="495"/>
      <c r="GUZ90" s="495"/>
      <c r="GVA90" s="495"/>
      <c r="GVB90" s="495"/>
      <c r="GVC90" s="495"/>
      <c r="GVD90" s="495"/>
      <c r="GVE90" s="495"/>
      <c r="GVF90" s="495"/>
      <c r="GVG90" s="495"/>
      <c r="GVH90" s="495"/>
      <c r="GVI90" s="495"/>
      <c r="GVJ90" s="495"/>
      <c r="GVK90" s="495"/>
      <c r="GVL90" s="495"/>
      <c r="GVM90" s="495"/>
      <c r="GVN90" s="495"/>
      <c r="GVO90" s="495"/>
      <c r="GVP90" s="495"/>
      <c r="GVQ90" s="495"/>
      <c r="GVR90" s="495"/>
      <c r="GVS90" s="495"/>
      <c r="GVT90" s="495"/>
      <c r="GVU90" s="495"/>
      <c r="GVV90" s="495"/>
      <c r="GVW90" s="495"/>
      <c r="GVX90" s="495"/>
      <c r="GVY90" s="495"/>
      <c r="GVZ90" s="495"/>
      <c r="GWA90" s="495"/>
      <c r="GWB90" s="495"/>
      <c r="GWC90" s="495"/>
      <c r="GWD90" s="495"/>
      <c r="GWE90" s="495"/>
      <c r="GWF90" s="495"/>
      <c r="GWG90" s="495"/>
      <c r="GWH90" s="495"/>
      <c r="GWI90" s="495"/>
      <c r="GWJ90" s="495"/>
      <c r="GWK90" s="495"/>
      <c r="GWL90" s="495"/>
      <c r="GWM90" s="495"/>
      <c r="GWN90" s="495"/>
      <c r="GWO90" s="495"/>
      <c r="GWP90" s="495"/>
      <c r="GWQ90" s="495"/>
      <c r="GWR90" s="495"/>
      <c r="GWS90" s="495"/>
      <c r="GWT90" s="495"/>
      <c r="GWU90" s="495"/>
      <c r="GWV90" s="495"/>
      <c r="GWW90" s="495"/>
      <c r="GWX90" s="495"/>
      <c r="GWY90" s="495"/>
      <c r="GWZ90" s="495"/>
      <c r="GXA90" s="495"/>
      <c r="GXB90" s="495"/>
      <c r="GXC90" s="495"/>
      <c r="GXD90" s="495"/>
      <c r="GXE90" s="495"/>
      <c r="GXF90" s="495"/>
      <c r="GXG90" s="495"/>
      <c r="GXH90" s="495"/>
      <c r="GXI90" s="495"/>
      <c r="GXJ90" s="495"/>
      <c r="GXK90" s="495"/>
      <c r="GXL90" s="495"/>
      <c r="GXM90" s="495"/>
      <c r="GXN90" s="495"/>
      <c r="GXO90" s="495"/>
      <c r="GXP90" s="495"/>
      <c r="GXQ90" s="495"/>
      <c r="GXR90" s="495"/>
      <c r="GXS90" s="495"/>
      <c r="GXT90" s="495"/>
      <c r="GXU90" s="495"/>
      <c r="GXV90" s="495"/>
      <c r="GXW90" s="495"/>
      <c r="GXX90" s="495"/>
      <c r="GXY90" s="495"/>
      <c r="GXZ90" s="495"/>
      <c r="GYA90" s="495"/>
      <c r="GYB90" s="495"/>
      <c r="GYC90" s="495"/>
      <c r="GYD90" s="495"/>
      <c r="GYE90" s="495"/>
      <c r="GYF90" s="495"/>
      <c r="GYG90" s="495"/>
      <c r="GYH90" s="495"/>
      <c r="GYI90" s="495"/>
      <c r="GYJ90" s="495"/>
      <c r="GYK90" s="495"/>
      <c r="GYL90" s="495"/>
      <c r="GYM90" s="495"/>
      <c r="GYN90" s="495"/>
      <c r="GYO90" s="495"/>
      <c r="GYP90" s="495"/>
      <c r="GYQ90" s="495"/>
      <c r="GYR90" s="495"/>
      <c r="GYS90" s="495"/>
      <c r="GYT90" s="495"/>
      <c r="GYU90" s="495"/>
      <c r="GYV90" s="495"/>
      <c r="GYW90" s="495"/>
      <c r="GYX90" s="495"/>
      <c r="GYY90" s="495"/>
      <c r="GYZ90" s="495"/>
      <c r="GZA90" s="495"/>
      <c r="GZB90" s="495"/>
      <c r="GZC90" s="495"/>
      <c r="GZD90" s="495"/>
      <c r="GZE90" s="495"/>
      <c r="GZF90" s="495"/>
      <c r="GZG90" s="495"/>
      <c r="GZH90" s="495"/>
      <c r="GZI90" s="495"/>
      <c r="GZJ90" s="495"/>
      <c r="GZK90" s="495"/>
      <c r="GZL90" s="495"/>
      <c r="GZM90" s="495"/>
      <c r="GZN90" s="495"/>
      <c r="GZO90" s="495"/>
      <c r="GZP90" s="495"/>
      <c r="GZQ90" s="495"/>
      <c r="GZR90" s="495"/>
      <c r="GZS90" s="495"/>
      <c r="GZT90" s="495"/>
      <c r="GZU90" s="495"/>
      <c r="GZV90" s="495"/>
      <c r="GZW90" s="495"/>
      <c r="GZX90" s="495"/>
      <c r="GZY90" s="495"/>
      <c r="GZZ90" s="495"/>
      <c r="HAA90" s="495"/>
      <c r="HAB90" s="495"/>
      <c r="HAC90" s="495"/>
      <c r="HAD90" s="495"/>
      <c r="HAE90" s="495"/>
      <c r="HAF90" s="495"/>
      <c r="HAG90" s="495"/>
      <c r="HAH90" s="495"/>
      <c r="HAI90" s="495"/>
      <c r="HAJ90" s="495"/>
      <c r="HAK90" s="495"/>
      <c r="HAL90" s="495"/>
      <c r="HAM90" s="495"/>
      <c r="HAN90" s="495"/>
      <c r="HAO90" s="495"/>
      <c r="HAP90" s="495"/>
      <c r="HAQ90" s="495"/>
      <c r="HAR90" s="495"/>
      <c r="HAS90" s="495"/>
      <c r="HAT90" s="495"/>
      <c r="HAU90" s="495"/>
      <c r="HAV90" s="495"/>
      <c r="HAW90" s="495"/>
      <c r="HAX90" s="495"/>
      <c r="HAY90" s="495"/>
      <c r="HAZ90" s="495"/>
      <c r="HBA90" s="495"/>
      <c r="HBB90" s="495"/>
      <c r="HBC90" s="495"/>
      <c r="HBD90" s="495"/>
      <c r="HBE90" s="495"/>
      <c r="HBF90" s="495"/>
      <c r="HBG90" s="495"/>
      <c r="HBH90" s="495"/>
      <c r="HBI90" s="495"/>
      <c r="HBJ90" s="495"/>
      <c r="HBK90" s="495"/>
      <c r="HBL90" s="495"/>
      <c r="HBM90" s="495"/>
      <c r="HBN90" s="495"/>
      <c r="HBO90" s="495"/>
      <c r="HBP90" s="495"/>
      <c r="HBQ90" s="495"/>
      <c r="HBR90" s="495"/>
      <c r="HBS90" s="495"/>
      <c r="HBT90" s="495"/>
      <c r="HBU90" s="495"/>
      <c r="HBV90" s="495"/>
      <c r="HBW90" s="495"/>
      <c r="HBX90" s="495"/>
      <c r="HBY90" s="495"/>
      <c r="HBZ90" s="495"/>
      <c r="HCA90" s="495"/>
      <c r="HCB90" s="495"/>
      <c r="HCC90" s="495"/>
      <c r="HCD90" s="495"/>
      <c r="HCE90" s="495"/>
      <c r="HCF90" s="495"/>
      <c r="HCG90" s="495"/>
      <c r="HCH90" s="495"/>
      <c r="HCI90" s="495"/>
      <c r="HCJ90" s="495"/>
      <c r="HCK90" s="495"/>
      <c r="HCL90" s="495"/>
      <c r="HCM90" s="495"/>
      <c r="HCN90" s="495"/>
      <c r="HCO90" s="495"/>
      <c r="HCP90" s="495"/>
      <c r="HCQ90" s="495"/>
      <c r="HCR90" s="495"/>
      <c r="HCS90" s="495"/>
      <c r="HCT90" s="495"/>
      <c r="HCU90" s="495"/>
      <c r="HCV90" s="495"/>
      <c r="HCW90" s="495"/>
      <c r="HCX90" s="495"/>
      <c r="HCY90" s="495"/>
      <c r="HCZ90" s="495"/>
      <c r="HDA90" s="495"/>
      <c r="HDB90" s="495"/>
      <c r="HDC90" s="495"/>
      <c r="HDD90" s="495"/>
      <c r="HDE90" s="495"/>
      <c r="HDF90" s="495"/>
      <c r="HDG90" s="495"/>
      <c r="HDH90" s="495"/>
      <c r="HDI90" s="495"/>
      <c r="HDJ90" s="495"/>
      <c r="HDK90" s="495"/>
      <c r="HDL90" s="495"/>
      <c r="HDM90" s="495"/>
      <c r="HDN90" s="495"/>
      <c r="HDO90" s="495"/>
      <c r="HDP90" s="495"/>
      <c r="HDQ90" s="495"/>
      <c r="HDR90" s="495"/>
      <c r="HDS90" s="495"/>
      <c r="HDT90" s="495"/>
      <c r="HDU90" s="495"/>
      <c r="HDV90" s="495"/>
      <c r="HDW90" s="495"/>
      <c r="HDX90" s="495"/>
      <c r="HDY90" s="495"/>
      <c r="HDZ90" s="495"/>
      <c r="HEA90" s="495"/>
      <c r="HEB90" s="495"/>
      <c r="HEC90" s="495"/>
      <c r="HED90" s="495"/>
      <c r="HEE90" s="495"/>
      <c r="HEF90" s="495"/>
      <c r="HEG90" s="495"/>
      <c r="HEH90" s="495"/>
      <c r="HEI90" s="495"/>
      <c r="HEJ90" s="495"/>
      <c r="HEK90" s="495"/>
      <c r="HEL90" s="495"/>
      <c r="HEM90" s="495"/>
      <c r="HEN90" s="495"/>
      <c r="HEO90" s="495"/>
      <c r="HEP90" s="495"/>
      <c r="HEQ90" s="495"/>
      <c r="HER90" s="495"/>
      <c r="HES90" s="495"/>
      <c r="HET90" s="495"/>
      <c r="HEU90" s="495"/>
      <c r="HEV90" s="495"/>
      <c r="HEW90" s="495"/>
      <c r="HEX90" s="495"/>
      <c r="HEY90" s="495"/>
      <c r="HEZ90" s="495"/>
      <c r="HFA90" s="495"/>
      <c r="HFB90" s="495"/>
      <c r="HFC90" s="495"/>
      <c r="HFD90" s="495"/>
      <c r="HFE90" s="495"/>
      <c r="HFF90" s="495"/>
      <c r="HFG90" s="495"/>
      <c r="HFH90" s="495"/>
      <c r="HFI90" s="495"/>
      <c r="HFJ90" s="495"/>
      <c r="HFK90" s="495"/>
      <c r="HFL90" s="495"/>
      <c r="HFM90" s="495"/>
      <c r="HFN90" s="495"/>
      <c r="HFO90" s="495"/>
      <c r="HFP90" s="495"/>
      <c r="HFQ90" s="495"/>
      <c r="HFR90" s="495"/>
      <c r="HFS90" s="495"/>
      <c r="HFT90" s="495"/>
      <c r="HFU90" s="495"/>
      <c r="HFV90" s="495"/>
      <c r="HFW90" s="495"/>
      <c r="HFX90" s="495"/>
      <c r="HFY90" s="495"/>
      <c r="HFZ90" s="495"/>
      <c r="HGA90" s="495"/>
      <c r="HGB90" s="495"/>
      <c r="HGC90" s="495"/>
      <c r="HGD90" s="495"/>
      <c r="HGE90" s="495"/>
      <c r="HGF90" s="495"/>
      <c r="HGG90" s="495"/>
      <c r="HGH90" s="495"/>
      <c r="HGI90" s="495"/>
      <c r="HGJ90" s="495"/>
      <c r="HGK90" s="495"/>
      <c r="HGL90" s="495"/>
      <c r="HGM90" s="495"/>
      <c r="HGN90" s="495"/>
      <c r="HGO90" s="495"/>
      <c r="HGP90" s="495"/>
      <c r="HGQ90" s="495"/>
      <c r="HGR90" s="495"/>
      <c r="HGS90" s="495"/>
      <c r="HGT90" s="495"/>
      <c r="HGU90" s="495"/>
      <c r="HGV90" s="495"/>
      <c r="HGW90" s="495"/>
      <c r="HGX90" s="495"/>
      <c r="HGY90" s="495"/>
      <c r="HGZ90" s="495"/>
      <c r="HHA90" s="495"/>
      <c r="HHB90" s="495"/>
      <c r="HHC90" s="495"/>
      <c r="HHD90" s="495"/>
      <c r="HHE90" s="495"/>
      <c r="HHF90" s="495"/>
      <c r="HHG90" s="495"/>
      <c r="HHH90" s="495"/>
      <c r="HHI90" s="495"/>
      <c r="HHJ90" s="495"/>
      <c r="HHK90" s="495"/>
      <c r="HHL90" s="495"/>
      <c r="HHM90" s="495"/>
      <c r="HHN90" s="495"/>
      <c r="HHO90" s="495"/>
      <c r="HHP90" s="495"/>
      <c r="HHQ90" s="495"/>
      <c r="HHR90" s="495"/>
      <c r="HHS90" s="495"/>
      <c r="HHT90" s="495"/>
      <c r="HHU90" s="495"/>
      <c r="HHV90" s="495"/>
      <c r="HHW90" s="495"/>
      <c r="HHX90" s="495"/>
      <c r="HHY90" s="495"/>
      <c r="HHZ90" s="495"/>
      <c r="HIA90" s="495"/>
      <c r="HIB90" s="495"/>
      <c r="HIC90" s="495"/>
      <c r="HID90" s="495"/>
      <c r="HIE90" s="495"/>
      <c r="HIF90" s="495"/>
      <c r="HIG90" s="495"/>
      <c r="HIH90" s="495"/>
      <c r="HII90" s="495"/>
      <c r="HIJ90" s="495"/>
      <c r="HIK90" s="495"/>
      <c r="HIL90" s="495"/>
      <c r="HIM90" s="495"/>
      <c r="HIN90" s="495"/>
      <c r="HIO90" s="495"/>
      <c r="HIP90" s="495"/>
      <c r="HIQ90" s="495"/>
      <c r="HIR90" s="495"/>
      <c r="HIS90" s="495"/>
      <c r="HIT90" s="495"/>
      <c r="HIU90" s="495"/>
      <c r="HIV90" s="495"/>
      <c r="HIW90" s="495"/>
      <c r="HIX90" s="495"/>
      <c r="HIY90" s="495"/>
      <c r="HIZ90" s="495"/>
      <c r="HJA90" s="495"/>
      <c r="HJB90" s="495"/>
      <c r="HJC90" s="495"/>
      <c r="HJD90" s="495"/>
      <c r="HJE90" s="495"/>
      <c r="HJF90" s="495"/>
      <c r="HJG90" s="495"/>
      <c r="HJH90" s="495"/>
      <c r="HJI90" s="495"/>
      <c r="HJJ90" s="495"/>
      <c r="HJK90" s="495"/>
      <c r="HJL90" s="495"/>
      <c r="HJM90" s="495"/>
      <c r="HJN90" s="495"/>
      <c r="HJO90" s="495"/>
      <c r="HJP90" s="495"/>
      <c r="HJQ90" s="495"/>
      <c r="HJR90" s="495"/>
      <c r="HJS90" s="495"/>
      <c r="HJT90" s="495"/>
      <c r="HJU90" s="495"/>
      <c r="HJV90" s="495"/>
      <c r="HJW90" s="495"/>
      <c r="HJX90" s="495"/>
      <c r="HJY90" s="495"/>
      <c r="HJZ90" s="495"/>
      <c r="HKA90" s="495"/>
      <c r="HKB90" s="495"/>
      <c r="HKC90" s="495"/>
      <c r="HKD90" s="495"/>
      <c r="HKE90" s="495"/>
      <c r="HKF90" s="495"/>
      <c r="HKG90" s="495"/>
      <c r="HKH90" s="495"/>
      <c r="HKI90" s="495"/>
      <c r="HKJ90" s="495"/>
      <c r="HKK90" s="495"/>
      <c r="HKL90" s="495"/>
      <c r="HKM90" s="495"/>
      <c r="HKN90" s="495"/>
      <c r="HKO90" s="495"/>
      <c r="HKP90" s="495"/>
      <c r="HKQ90" s="495"/>
      <c r="HKR90" s="495"/>
      <c r="HKS90" s="495"/>
      <c r="HKT90" s="495"/>
      <c r="HKU90" s="495"/>
      <c r="HKV90" s="495"/>
      <c r="HKW90" s="495"/>
      <c r="HKX90" s="495"/>
      <c r="HKY90" s="495"/>
      <c r="HKZ90" s="495"/>
      <c r="HLA90" s="495"/>
      <c r="HLB90" s="495"/>
      <c r="HLC90" s="495"/>
      <c r="HLD90" s="495"/>
      <c r="HLE90" s="495"/>
      <c r="HLF90" s="495"/>
      <c r="HLG90" s="495"/>
      <c r="HLH90" s="495"/>
      <c r="HLI90" s="495"/>
      <c r="HLJ90" s="495"/>
      <c r="HLK90" s="495"/>
      <c r="HLL90" s="495"/>
      <c r="HLM90" s="495"/>
      <c r="HLN90" s="495"/>
      <c r="HLO90" s="495"/>
      <c r="HLP90" s="495"/>
      <c r="HLQ90" s="495"/>
      <c r="HLR90" s="495"/>
      <c r="HLS90" s="495"/>
      <c r="HLT90" s="495"/>
      <c r="HLU90" s="495"/>
      <c r="HLV90" s="495"/>
      <c r="HLW90" s="495"/>
      <c r="HLX90" s="495"/>
      <c r="HLY90" s="495"/>
      <c r="HLZ90" s="495"/>
      <c r="HMA90" s="495"/>
      <c r="HMB90" s="495"/>
      <c r="HMC90" s="495"/>
      <c r="HMD90" s="495"/>
      <c r="HME90" s="495"/>
      <c r="HMF90" s="495"/>
      <c r="HMG90" s="495"/>
      <c r="HMH90" s="495"/>
      <c r="HMI90" s="495"/>
      <c r="HMJ90" s="495"/>
      <c r="HMK90" s="495"/>
      <c r="HML90" s="495"/>
      <c r="HMM90" s="495"/>
      <c r="HMN90" s="495"/>
      <c r="HMO90" s="495"/>
      <c r="HMP90" s="495"/>
      <c r="HMQ90" s="495"/>
      <c r="HMR90" s="495"/>
      <c r="HMS90" s="495"/>
      <c r="HMT90" s="495"/>
      <c r="HMU90" s="495"/>
      <c r="HMV90" s="495"/>
      <c r="HMW90" s="495"/>
      <c r="HMX90" s="495"/>
      <c r="HMY90" s="495"/>
      <c r="HMZ90" s="495"/>
      <c r="HNA90" s="495"/>
      <c r="HNB90" s="495"/>
      <c r="HNC90" s="495"/>
      <c r="HND90" s="495"/>
      <c r="HNE90" s="495"/>
      <c r="HNF90" s="495"/>
      <c r="HNG90" s="495"/>
      <c r="HNH90" s="495"/>
      <c r="HNI90" s="495"/>
      <c r="HNJ90" s="495"/>
      <c r="HNK90" s="495"/>
      <c r="HNL90" s="495"/>
      <c r="HNM90" s="495"/>
      <c r="HNN90" s="495"/>
      <c r="HNO90" s="495"/>
      <c r="HNP90" s="495"/>
      <c r="HNQ90" s="495"/>
      <c r="HNR90" s="495"/>
      <c r="HNS90" s="495"/>
      <c r="HNT90" s="495"/>
      <c r="HNU90" s="495"/>
      <c r="HNV90" s="495"/>
      <c r="HNW90" s="495"/>
      <c r="HNX90" s="495"/>
      <c r="HNY90" s="495"/>
      <c r="HNZ90" s="495"/>
      <c r="HOA90" s="495"/>
      <c r="HOB90" s="495"/>
      <c r="HOC90" s="495"/>
      <c r="HOD90" s="495"/>
      <c r="HOE90" s="495"/>
      <c r="HOF90" s="495"/>
      <c r="HOG90" s="495"/>
      <c r="HOH90" s="495"/>
      <c r="HOI90" s="495"/>
      <c r="HOJ90" s="495"/>
      <c r="HOK90" s="495"/>
      <c r="HOL90" s="495"/>
      <c r="HOM90" s="495"/>
      <c r="HON90" s="495"/>
      <c r="HOO90" s="495"/>
      <c r="HOP90" s="495"/>
      <c r="HOQ90" s="495"/>
      <c r="HOR90" s="495"/>
      <c r="HOS90" s="495"/>
      <c r="HOT90" s="495"/>
      <c r="HOU90" s="495"/>
      <c r="HOV90" s="495"/>
      <c r="HOW90" s="495"/>
      <c r="HOX90" s="495"/>
      <c r="HOY90" s="495"/>
      <c r="HOZ90" s="495"/>
      <c r="HPA90" s="495"/>
      <c r="HPB90" s="495"/>
      <c r="HPC90" s="495"/>
      <c r="HPD90" s="495"/>
      <c r="HPE90" s="495"/>
      <c r="HPF90" s="495"/>
      <c r="HPG90" s="495"/>
      <c r="HPH90" s="495"/>
      <c r="HPI90" s="495"/>
      <c r="HPJ90" s="495"/>
      <c r="HPK90" s="495"/>
      <c r="HPL90" s="495"/>
      <c r="HPM90" s="495"/>
      <c r="HPN90" s="495"/>
      <c r="HPO90" s="495"/>
      <c r="HPP90" s="495"/>
      <c r="HPQ90" s="495"/>
      <c r="HPR90" s="495"/>
      <c r="HPS90" s="495"/>
      <c r="HPT90" s="495"/>
      <c r="HPU90" s="495"/>
      <c r="HPV90" s="495"/>
      <c r="HPW90" s="495"/>
      <c r="HPX90" s="495"/>
      <c r="HPY90" s="495"/>
      <c r="HPZ90" s="495"/>
      <c r="HQA90" s="495"/>
      <c r="HQB90" s="495"/>
      <c r="HQC90" s="495"/>
      <c r="HQD90" s="495"/>
      <c r="HQE90" s="495"/>
      <c r="HQF90" s="495"/>
      <c r="HQG90" s="495"/>
      <c r="HQH90" s="495"/>
      <c r="HQI90" s="495"/>
      <c r="HQJ90" s="495"/>
      <c r="HQK90" s="495"/>
      <c r="HQL90" s="495"/>
      <c r="HQM90" s="495"/>
      <c r="HQN90" s="495"/>
      <c r="HQO90" s="495"/>
      <c r="HQP90" s="495"/>
      <c r="HQQ90" s="495"/>
      <c r="HQR90" s="495"/>
      <c r="HQS90" s="495"/>
      <c r="HQT90" s="495"/>
      <c r="HQU90" s="495"/>
      <c r="HQV90" s="495"/>
      <c r="HQW90" s="495"/>
      <c r="HQX90" s="495"/>
      <c r="HQY90" s="495"/>
      <c r="HQZ90" s="495"/>
      <c r="HRA90" s="495"/>
      <c r="HRB90" s="495"/>
      <c r="HRC90" s="495"/>
      <c r="HRD90" s="495"/>
      <c r="HRE90" s="495"/>
      <c r="HRF90" s="495"/>
      <c r="HRG90" s="495"/>
      <c r="HRH90" s="495"/>
      <c r="HRI90" s="495"/>
      <c r="HRJ90" s="495"/>
      <c r="HRK90" s="495"/>
      <c r="HRL90" s="495"/>
      <c r="HRM90" s="495"/>
      <c r="HRN90" s="495"/>
      <c r="HRO90" s="495"/>
      <c r="HRP90" s="495"/>
      <c r="HRQ90" s="495"/>
      <c r="HRR90" s="495"/>
      <c r="HRS90" s="495"/>
      <c r="HRT90" s="495"/>
      <c r="HRU90" s="495"/>
      <c r="HRV90" s="495"/>
      <c r="HRW90" s="495"/>
      <c r="HRX90" s="495"/>
      <c r="HRY90" s="495"/>
      <c r="HRZ90" s="495"/>
      <c r="HSA90" s="495"/>
      <c r="HSB90" s="495"/>
      <c r="HSC90" s="495"/>
      <c r="HSD90" s="495"/>
      <c r="HSE90" s="495"/>
      <c r="HSF90" s="495"/>
      <c r="HSG90" s="495"/>
      <c r="HSH90" s="495"/>
      <c r="HSI90" s="495"/>
      <c r="HSJ90" s="495"/>
      <c r="HSK90" s="495"/>
      <c r="HSL90" s="495"/>
      <c r="HSM90" s="495"/>
      <c r="HSN90" s="495"/>
      <c r="HSO90" s="495"/>
      <c r="HSP90" s="495"/>
      <c r="HSQ90" s="495"/>
      <c r="HSR90" s="495"/>
      <c r="HSS90" s="495"/>
      <c r="HST90" s="495"/>
      <c r="HSU90" s="495"/>
      <c r="HSV90" s="495"/>
      <c r="HSW90" s="495"/>
      <c r="HSX90" s="495"/>
      <c r="HSY90" s="495"/>
      <c r="HSZ90" s="495"/>
      <c r="HTA90" s="495"/>
      <c r="HTB90" s="495"/>
      <c r="HTC90" s="495"/>
      <c r="HTD90" s="495"/>
      <c r="HTE90" s="495"/>
      <c r="HTF90" s="495"/>
      <c r="HTG90" s="495"/>
      <c r="HTH90" s="495"/>
      <c r="HTI90" s="495"/>
      <c r="HTJ90" s="495"/>
      <c r="HTK90" s="495"/>
      <c r="HTL90" s="495"/>
      <c r="HTM90" s="495"/>
      <c r="HTN90" s="495"/>
      <c r="HTO90" s="495"/>
      <c r="HTP90" s="495"/>
      <c r="HTQ90" s="495"/>
      <c r="HTR90" s="495"/>
      <c r="HTS90" s="495"/>
      <c r="HTT90" s="495"/>
      <c r="HTU90" s="495"/>
      <c r="HTV90" s="495"/>
      <c r="HTW90" s="495"/>
      <c r="HTX90" s="495"/>
      <c r="HTY90" s="495"/>
      <c r="HTZ90" s="495"/>
      <c r="HUA90" s="495"/>
      <c r="HUB90" s="495"/>
      <c r="HUC90" s="495"/>
      <c r="HUD90" s="495"/>
      <c r="HUE90" s="495"/>
      <c r="HUF90" s="495"/>
      <c r="HUG90" s="495"/>
      <c r="HUH90" s="495"/>
      <c r="HUI90" s="495"/>
      <c r="HUJ90" s="495"/>
      <c r="HUK90" s="495"/>
      <c r="HUL90" s="495"/>
      <c r="HUM90" s="495"/>
      <c r="HUN90" s="495"/>
      <c r="HUO90" s="495"/>
      <c r="HUP90" s="495"/>
      <c r="HUQ90" s="495"/>
      <c r="HUR90" s="495"/>
      <c r="HUS90" s="495"/>
      <c r="HUT90" s="495"/>
      <c r="HUU90" s="495"/>
      <c r="HUV90" s="495"/>
      <c r="HUW90" s="495"/>
      <c r="HUX90" s="495"/>
      <c r="HUY90" s="495"/>
      <c r="HUZ90" s="495"/>
      <c r="HVA90" s="495"/>
      <c r="HVB90" s="495"/>
      <c r="HVC90" s="495"/>
      <c r="HVD90" s="495"/>
      <c r="HVE90" s="495"/>
      <c r="HVF90" s="495"/>
      <c r="HVG90" s="495"/>
      <c r="HVH90" s="495"/>
      <c r="HVI90" s="495"/>
      <c r="HVJ90" s="495"/>
      <c r="HVK90" s="495"/>
      <c r="HVL90" s="495"/>
      <c r="HVM90" s="495"/>
      <c r="HVN90" s="495"/>
      <c r="HVO90" s="495"/>
      <c r="HVP90" s="495"/>
      <c r="HVQ90" s="495"/>
      <c r="HVR90" s="495"/>
      <c r="HVS90" s="495"/>
      <c r="HVT90" s="495"/>
      <c r="HVU90" s="495"/>
      <c r="HVV90" s="495"/>
      <c r="HVW90" s="495"/>
      <c r="HVX90" s="495"/>
      <c r="HVY90" s="495"/>
      <c r="HVZ90" s="495"/>
      <c r="HWA90" s="495"/>
      <c r="HWB90" s="495"/>
      <c r="HWC90" s="495"/>
      <c r="HWD90" s="495"/>
      <c r="HWE90" s="495"/>
      <c r="HWF90" s="495"/>
      <c r="HWG90" s="495"/>
      <c r="HWH90" s="495"/>
      <c r="HWI90" s="495"/>
      <c r="HWJ90" s="495"/>
      <c r="HWK90" s="495"/>
      <c r="HWL90" s="495"/>
      <c r="HWM90" s="495"/>
      <c r="HWN90" s="495"/>
      <c r="HWO90" s="495"/>
      <c r="HWP90" s="495"/>
      <c r="HWQ90" s="495"/>
      <c r="HWR90" s="495"/>
      <c r="HWS90" s="495"/>
      <c r="HWT90" s="495"/>
      <c r="HWU90" s="495"/>
      <c r="HWV90" s="495"/>
      <c r="HWW90" s="495"/>
      <c r="HWX90" s="495"/>
      <c r="HWY90" s="495"/>
      <c r="HWZ90" s="495"/>
      <c r="HXA90" s="495"/>
      <c r="HXB90" s="495"/>
      <c r="HXC90" s="495"/>
      <c r="HXD90" s="495"/>
      <c r="HXE90" s="495"/>
      <c r="HXF90" s="495"/>
      <c r="HXG90" s="495"/>
      <c r="HXH90" s="495"/>
      <c r="HXI90" s="495"/>
      <c r="HXJ90" s="495"/>
      <c r="HXK90" s="495"/>
      <c r="HXL90" s="495"/>
      <c r="HXM90" s="495"/>
      <c r="HXN90" s="495"/>
      <c r="HXO90" s="495"/>
      <c r="HXP90" s="495"/>
      <c r="HXQ90" s="495"/>
      <c r="HXR90" s="495"/>
      <c r="HXS90" s="495"/>
      <c r="HXT90" s="495"/>
      <c r="HXU90" s="495"/>
      <c r="HXV90" s="495"/>
      <c r="HXW90" s="495"/>
      <c r="HXX90" s="495"/>
      <c r="HXY90" s="495"/>
      <c r="HXZ90" s="495"/>
      <c r="HYA90" s="495"/>
      <c r="HYB90" s="495"/>
      <c r="HYC90" s="495"/>
      <c r="HYD90" s="495"/>
      <c r="HYE90" s="495"/>
      <c r="HYF90" s="495"/>
      <c r="HYG90" s="495"/>
      <c r="HYH90" s="495"/>
      <c r="HYI90" s="495"/>
      <c r="HYJ90" s="495"/>
      <c r="HYK90" s="495"/>
      <c r="HYL90" s="495"/>
      <c r="HYM90" s="495"/>
      <c r="HYN90" s="495"/>
      <c r="HYO90" s="495"/>
      <c r="HYP90" s="495"/>
      <c r="HYQ90" s="495"/>
      <c r="HYR90" s="495"/>
      <c r="HYS90" s="495"/>
      <c r="HYT90" s="495"/>
      <c r="HYU90" s="495"/>
      <c r="HYV90" s="495"/>
      <c r="HYW90" s="495"/>
      <c r="HYX90" s="495"/>
      <c r="HYY90" s="495"/>
      <c r="HYZ90" s="495"/>
      <c r="HZA90" s="495"/>
      <c r="HZB90" s="495"/>
      <c r="HZC90" s="495"/>
      <c r="HZD90" s="495"/>
      <c r="HZE90" s="495"/>
      <c r="HZF90" s="495"/>
      <c r="HZG90" s="495"/>
      <c r="HZH90" s="495"/>
      <c r="HZI90" s="495"/>
      <c r="HZJ90" s="495"/>
      <c r="HZK90" s="495"/>
      <c r="HZL90" s="495"/>
      <c r="HZM90" s="495"/>
      <c r="HZN90" s="495"/>
      <c r="HZO90" s="495"/>
      <c r="HZP90" s="495"/>
      <c r="HZQ90" s="495"/>
      <c r="HZR90" s="495"/>
      <c r="HZS90" s="495"/>
      <c r="HZT90" s="495"/>
      <c r="HZU90" s="495"/>
      <c r="HZV90" s="495"/>
      <c r="HZW90" s="495"/>
      <c r="HZX90" s="495"/>
      <c r="HZY90" s="495"/>
      <c r="HZZ90" s="495"/>
      <c r="IAA90" s="495"/>
      <c r="IAB90" s="495"/>
      <c r="IAC90" s="495"/>
      <c r="IAD90" s="495"/>
      <c r="IAE90" s="495"/>
      <c r="IAF90" s="495"/>
      <c r="IAG90" s="495"/>
      <c r="IAH90" s="495"/>
      <c r="IAI90" s="495"/>
      <c r="IAJ90" s="495"/>
      <c r="IAK90" s="495"/>
      <c r="IAL90" s="495"/>
      <c r="IAM90" s="495"/>
      <c r="IAN90" s="495"/>
      <c r="IAO90" s="495"/>
      <c r="IAP90" s="495"/>
      <c r="IAQ90" s="495"/>
      <c r="IAR90" s="495"/>
      <c r="IAS90" s="495"/>
      <c r="IAT90" s="495"/>
      <c r="IAU90" s="495"/>
      <c r="IAV90" s="495"/>
      <c r="IAW90" s="495"/>
      <c r="IAX90" s="495"/>
      <c r="IAY90" s="495"/>
      <c r="IAZ90" s="495"/>
      <c r="IBA90" s="495"/>
      <c r="IBB90" s="495"/>
      <c r="IBC90" s="495"/>
      <c r="IBD90" s="495"/>
      <c r="IBE90" s="495"/>
      <c r="IBF90" s="495"/>
      <c r="IBG90" s="495"/>
      <c r="IBH90" s="495"/>
      <c r="IBI90" s="495"/>
      <c r="IBJ90" s="495"/>
      <c r="IBK90" s="495"/>
      <c r="IBL90" s="495"/>
      <c r="IBM90" s="495"/>
      <c r="IBN90" s="495"/>
      <c r="IBO90" s="495"/>
      <c r="IBP90" s="495"/>
      <c r="IBQ90" s="495"/>
      <c r="IBR90" s="495"/>
      <c r="IBS90" s="495"/>
      <c r="IBT90" s="495"/>
      <c r="IBU90" s="495"/>
      <c r="IBV90" s="495"/>
      <c r="IBW90" s="495"/>
      <c r="IBX90" s="495"/>
      <c r="IBY90" s="495"/>
      <c r="IBZ90" s="495"/>
      <c r="ICA90" s="495"/>
      <c r="ICB90" s="495"/>
      <c r="ICC90" s="495"/>
      <c r="ICD90" s="495"/>
      <c r="ICE90" s="495"/>
      <c r="ICF90" s="495"/>
      <c r="ICG90" s="495"/>
      <c r="ICH90" s="495"/>
      <c r="ICI90" s="495"/>
      <c r="ICJ90" s="495"/>
      <c r="ICK90" s="495"/>
      <c r="ICL90" s="495"/>
      <c r="ICM90" s="495"/>
      <c r="ICN90" s="495"/>
      <c r="ICO90" s="495"/>
      <c r="ICP90" s="495"/>
      <c r="ICQ90" s="495"/>
      <c r="ICR90" s="495"/>
      <c r="ICS90" s="495"/>
      <c r="ICT90" s="495"/>
      <c r="ICU90" s="495"/>
      <c r="ICV90" s="495"/>
      <c r="ICW90" s="495"/>
      <c r="ICX90" s="495"/>
      <c r="ICY90" s="495"/>
      <c r="ICZ90" s="495"/>
      <c r="IDA90" s="495"/>
      <c r="IDB90" s="495"/>
      <c r="IDC90" s="495"/>
      <c r="IDD90" s="495"/>
      <c r="IDE90" s="495"/>
      <c r="IDF90" s="495"/>
      <c r="IDG90" s="495"/>
      <c r="IDH90" s="495"/>
      <c r="IDI90" s="495"/>
      <c r="IDJ90" s="495"/>
      <c r="IDK90" s="495"/>
      <c r="IDL90" s="495"/>
      <c r="IDM90" s="495"/>
      <c r="IDN90" s="495"/>
      <c r="IDO90" s="495"/>
      <c r="IDP90" s="495"/>
      <c r="IDQ90" s="495"/>
      <c r="IDR90" s="495"/>
      <c r="IDS90" s="495"/>
      <c r="IDT90" s="495"/>
      <c r="IDU90" s="495"/>
      <c r="IDV90" s="495"/>
      <c r="IDW90" s="495"/>
      <c r="IDX90" s="495"/>
      <c r="IDY90" s="495"/>
      <c r="IDZ90" s="495"/>
      <c r="IEA90" s="495"/>
      <c r="IEB90" s="495"/>
      <c r="IEC90" s="495"/>
      <c r="IED90" s="495"/>
      <c r="IEE90" s="495"/>
      <c r="IEF90" s="495"/>
      <c r="IEG90" s="495"/>
      <c r="IEH90" s="495"/>
      <c r="IEI90" s="495"/>
      <c r="IEJ90" s="495"/>
      <c r="IEK90" s="495"/>
      <c r="IEL90" s="495"/>
      <c r="IEM90" s="495"/>
      <c r="IEN90" s="495"/>
      <c r="IEO90" s="495"/>
      <c r="IEP90" s="495"/>
      <c r="IEQ90" s="495"/>
      <c r="IER90" s="495"/>
      <c r="IES90" s="495"/>
      <c r="IET90" s="495"/>
      <c r="IEU90" s="495"/>
      <c r="IEV90" s="495"/>
      <c r="IEW90" s="495"/>
      <c r="IEX90" s="495"/>
      <c r="IEY90" s="495"/>
      <c r="IEZ90" s="495"/>
      <c r="IFA90" s="495"/>
      <c r="IFB90" s="495"/>
      <c r="IFC90" s="495"/>
      <c r="IFD90" s="495"/>
      <c r="IFE90" s="495"/>
      <c r="IFF90" s="495"/>
      <c r="IFG90" s="495"/>
      <c r="IFH90" s="495"/>
      <c r="IFI90" s="495"/>
      <c r="IFJ90" s="495"/>
      <c r="IFK90" s="495"/>
      <c r="IFL90" s="495"/>
      <c r="IFM90" s="495"/>
      <c r="IFN90" s="495"/>
      <c r="IFO90" s="495"/>
      <c r="IFP90" s="495"/>
      <c r="IFQ90" s="495"/>
      <c r="IFR90" s="495"/>
      <c r="IFS90" s="495"/>
      <c r="IFT90" s="495"/>
      <c r="IFU90" s="495"/>
      <c r="IFV90" s="495"/>
      <c r="IFW90" s="495"/>
      <c r="IFX90" s="495"/>
      <c r="IFY90" s="495"/>
      <c r="IFZ90" s="495"/>
      <c r="IGA90" s="495"/>
      <c r="IGB90" s="495"/>
      <c r="IGC90" s="495"/>
      <c r="IGD90" s="495"/>
      <c r="IGE90" s="495"/>
      <c r="IGF90" s="495"/>
      <c r="IGG90" s="495"/>
      <c r="IGH90" s="495"/>
      <c r="IGI90" s="495"/>
      <c r="IGJ90" s="495"/>
      <c r="IGK90" s="495"/>
      <c r="IGL90" s="495"/>
      <c r="IGM90" s="495"/>
      <c r="IGN90" s="495"/>
      <c r="IGO90" s="495"/>
      <c r="IGP90" s="495"/>
      <c r="IGQ90" s="495"/>
      <c r="IGR90" s="495"/>
      <c r="IGS90" s="495"/>
      <c r="IGT90" s="495"/>
      <c r="IGU90" s="495"/>
      <c r="IGV90" s="495"/>
      <c r="IGW90" s="495"/>
      <c r="IGX90" s="495"/>
      <c r="IGY90" s="495"/>
      <c r="IGZ90" s="495"/>
      <c r="IHA90" s="495"/>
      <c r="IHB90" s="495"/>
      <c r="IHC90" s="495"/>
      <c r="IHD90" s="495"/>
      <c r="IHE90" s="495"/>
      <c r="IHF90" s="495"/>
      <c r="IHG90" s="495"/>
      <c r="IHH90" s="495"/>
      <c r="IHI90" s="495"/>
      <c r="IHJ90" s="495"/>
      <c r="IHK90" s="495"/>
      <c r="IHL90" s="495"/>
      <c r="IHM90" s="495"/>
      <c r="IHN90" s="495"/>
      <c r="IHO90" s="495"/>
      <c r="IHP90" s="495"/>
      <c r="IHQ90" s="495"/>
      <c r="IHR90" s="495"/>
      <c r="IHS90" s="495"/>
      <c r="IHT90" s="495"/>
      <c r="IHU90" s="495"/>
      <c r="IHV90" s="495"/>
      <c r="IHW90" s="495"/>
      <c r="IHX90" s="495"/>
      <c r="IHY90" s="495"/>
      <c r="IHZ90" s="495"/>
      <c r="IIA90" s="495"/>
      <c r="IIB90" s="495"/>
      <c r="IIC90" s="495"/>
      <c r="IID90" s="495"/>
      <c r="IIE90" s="495"/>
      <c r="IIF90" s="495"/>
      <c r="IIG90" s="495"/>
      <c r="IIH90" s="495"/>
      <c r="III90" s="495"/>
      <c r="IIJ90" s="495"/>
      <c r="IIK90" s="495"/>
      <c r="IIL90" s="495"/>
      <c r="IIM90" s="495"/>
      <c r="IIN90" s="495"/>
      <c r="IIO90" s="495"/>
      <c r="IIP90" s="495"/>
      <c r="IIQ90" s="495"/>
      <c r="IIR90" s="495"/>
      <c r="IIS90" s="495"/>
      <c r="IIT90" s="495"/>
      <c r="IIU90" s="495"/>
      <c r="IIV90" s="495"/>
      <c r="IIW90" s="495"/>
      <c r="IIX90" s="495"/>
      <c r="IIY90" s="495"/>
      <c r="IIZ90" s="495"/>
      <c r="IJA90" s="495"/>
      <c r="IJB90" s="495"/>
      <c r="IJC90" s="495"/>
      <c r="IJD90" s="495"/>
      <c r="IJE90" s="495"/>
      <c r="IJF90" s="495"/>
      <c r="IJG90" s="495"/>
      <c r="IJH90" s="495"/>
      <c r="IJI90" s="495"/>
      <c r="IJJ90" s="495"/>
      <c r="IJK90" s="495"/>
      <c r="IJL90" s="495"/>
      <c r="IJM90" s="495"/>
      <c r="IJN90" s="495"/>
      <c r="IJO90" s="495"/>
      <c r="IJP90" s="495"/>
      <c r="IJQ90" s="495"/>
      <c r="IJR90" s="495"/>
      <c r="IJS90" s="495"/>
      <c r="IJT90" s="495"/>
      <c r="IJU90" s="495"/>
      <c r="IJV90" s="495"/>
      <c r="IJW90" s="495"/>
      <c r="IJX90" s="495"/>
      <c r="IJY90" s="495"/>
      <c r="IJZ90" s="495"/>
      <c r="IKA90" s="495"/>
      <c r="IKB90" s="495"/>
      <c r="IKC90" s="495"/>
      <c r="IKD90" s="495"/>
      <c r="IKE90" s="495"/>
      <c r="IKF90" s="495"/>
      <c r="IKG90" s="495"/>
      <c r="IKH90" s="495"/>
      <c r="IKI90" s="495"/>
      <c r="IKJ90" s="495"/>
      <c r="IKK90" s="495"/>
      <c r="IKL90" s="495"/>
      <c r="IKM90" s="495"/>
      <c r="IKN90" s="495"/>
      <c r="IKO90" s="495"/>
      <c r="IKP90" s="495"/>
      <c r="IKQ90" s="495"/>
      <c r="IKR90" s="495"/>
      <c r="IKS90" s="495"/>
      <c r="IKT90" s="495"/>
      <c r="IKU90" s="495"/>
      <c r="IKV90" s="495"/>
      <c r="IKW90" s="495"/>
      <c r="IKX90" s="495"/>
      <c r="IKY90" s="495"/>
      <c r="IKZ90" s="495"/>
      <c r="ILA90" s="495"/>
      <c r="ILB90" s="495"/>
      <c r="ILC90" s="495"/>
      <c r="ILD90" s="495"/>
      <c r="ILE90" s="495"/>
      <c r="ILF90" s="495"/>
      <c r="ILG90" s="495"/>
      <c r="ILH90" s="495"/>
      <c r="ILI90" s="495"/>
      <c r="ILJ90" s="495"/>
      <c r="ILK90" s="495"/>
      <c r="ILL90" s="495"/>
      <c r="ILM90" s="495"/>
      <c r="ILN90" s="495"/>
      <c r="ILO90" s="495"/>
      <c r="ILP90" s="495"/>
      <c r="ILQ90" s="495"/>
      <c r="ILR90" s="495"/>
      <c r="ILS90" s="495"/>
      <c r="ILT90" s="495"/>
      <c r="ILU90" s="495"/>
      <c r="ILV90" s="495"/>
      <c r="ILW90" s="495"/>
      <c r="ILX90" s="495"/>
      <c r="ILY90" s="495"/>
      <c r="ILZ90" s="495"/>
      <c r="IMA90" s="495"/>
      <c r="IMB90" s="495"/>
      <c r="IMC90" s="495"/>
      <c r="IMD90" s="495"/>
      <c r="IME90" s="495"/>
      <c r="IMF90" s="495"/>
      <c r="IMG90" s="495"/>
      <c r="IMH90" s="495"/>
      <c r="IMI90" s="495"/>
      <c r="IMJ90" s="495"/>
      <c r="IMK90" s="495"/>
      <c r="IML90" s="495"/>
      <c r="IMM90" s="495"/>
      <c r="IMN90" s="495"/>
      <c r="IMO90" s="495"/>
      <c r="IMP90" s="495"/>
      <c r="IMQ90" s="495"/>
      <c r="IMR90" s="495"/>
      <c r="IMS90" s="495"/>
      <c r="IMT90" s="495"/>
      <c r="IMU90" s="495"/>
      <c r="IMV90" s="495"/>
      <c r="IMW90" s="495"/>
      <c r="IMX90" s="495"/>
      <c r="IMY90" s="495"/>
      <c r="IMZ90" s="495"/>
      <c r="INA90" s="495"/>
      <c r="INB90" s="495"/>
      <c r="INC90" s="495"/>
      <c r="IND90" s="495"/>
      <c r="INE90" s="495"/>
      <c r="INF90" s="495"/>
      <c r="ING90" s="495"/>
      <c r="INH90" s="495"/>
      <c r="INI90" s="495"/>
      <c r="INJ90" s="495"/>
      <c r="INK90" s="495"/>
      <c r="INL90" s="495"/>
      <c r="INM90" s="495"/>
      <c r="INN90" s="495"/>
      <c r="INO90" s="495"/>
      <c r="INP90" s="495"/>
      <c r="INQ90" s="495"/>
      <c r="INR90" s="495"/>
      <c r="INS90" s="495"/>
      <c r="INT90" s="495"/>
      <c r="INU90" s="495"/>
      <c r="INV90" s="495"/>
      <c r="INW90" s="495"/>
      <c r="INX90" s="495"/>
      <c r="INY90" s="495"/>
      <c r="INZ90" s="495"/>
      <c r="IOA90" s="495"/>
      <c r="IOB90" s="495"/>
      <c r="IOC90" s="495"/>
      <c r="IOD90" s="495"/>
      <c r="IOE90" s="495"/>
      <c r="IOF90" s="495"/>
      <c r="IOG90" s="495"/>
      <c r="IOH90" s="495"/>
      <c r="IOI90" s="495"/>
      <c r="IOJ90" s="495"/>
      <c r="IOK90" s="495"/>
      <c r="IOL90" s="495"/>
      <c r="IOM90" s="495"/>
      <c r="ION90" s="495"/>
      <c r="IOO90" s="495"/>
      <c r="IOP90" s="495"/>
      <c r="IOQ90" s="495"/>
      <c r="IOR90" s="495"/>
      <c r="IOS90" s="495"/>
      <c r="IOT90" s="495"/>
      <c r="IOU90" s="495"/>
      <c r="IOV90" s="495"/>
      <c r="IOW90" s="495"/>
      <c r="IOX90" s="495"/>
      <c r="IOY90" s="495"/>
      <c r="IOZ90" s="495"/>
      <c r="IPA90" s="495"/>
      <c r="IPB90" s="495"/>
      <c r="IPC90" s="495"/>
      <c r="IPD90" s="495"/>
      <c r="IPE90" s="495"/>
      <c r="IPF90" s="495"/>
      <c r="IPG90" s="495"/>
      <c r="IPH90" s="495"/>
      <c r="IPI90" s="495"/>
      <c r="IPJ90" s="495"/>
      <c r="IPK90" s="495"/>
      <c r="IPL90" s="495"/>
      <c r="IPM90" s="495"/>
      <c r="IPN90" s="495"/>
      <c r="IPO90" s="495"/>
      <c r="IPP90" s="495"/>
      <c r="IPQ90" s="495"/>
      <c r="IPR90" s="495"/>
      <c r="IPS90" s="495"/>
      <c r="IPT90" s="495"/>
      <c r="IPU90" s="495"/>
      <c r="IPV90" s="495"/>
      <c r="IPW90" s="495"/>
      <c r="IPX90" s="495"/>
      <c r="IPY90" s="495"/>
      <c r="IPZ90" s="495"/>
      <c r="IQA90" s="495"/>
      <c r="IQB90" s="495"/>
      <c r="IQC90" s="495"/>
      <c r="IQD90" s="495"/>
      <c r="IQE90" s="495"/>
      <c r="IQF90" s="495"/>
      <c r="IQG90" s="495"/>
      <c r="IQH90" s="495"/>
      <c r="IQI90" s="495"/>
      <c r="IQJ90" s="495"/>
      <c r="IQK90" s="495"/>
      <c r="IQL90" s="495"/>
      <c r="IQM90" s="495"/>
      <c r="IQN90" s="495"/>
      <c r="IQO90" s="495"/>
      <c r="IQP90" s="495"/>
      <c r="IQQ90" s="495"/>
      <c r="IQR90" s="495"/>
      <c r="IQS90" s="495"/>
      <c r="IQT90" s="495"/>
      <c r="IQU90" s="495"/>
      <c r="IQV90" s="495"/>
      <c r="IQW90" s="495"/>
      <c r="IQX90" s="495"/>
      <c r="IQY90" s="495"/>
      <c r="IQZ90" s="495"/>
      <c r="IRA90" s="495"/>
      <c r="IRB90" s="495"/>
      <c r="IRC90" s="495"/>
      <c r="IRD90" s="495"/>
      <c r="IRE90" s="495"/>
      <c r="IRF90" s="495"/>
      <c r="IRG90" s="495"/>
      <c r="IRH90" s="495"/>
      <c r="IRI90" s="495"/>
      <c r="IRJ90" s="495"/>
      <c r="IRK90" s="495"/>
      <c r="IRL90" s="495"/>
      <c r="IRM90" s="495"/>
      <c r="IRN90" s="495"/>
      <c r="IRO90" s="495"/>
      <c r="IRP90" s="495"/>
      <c r="IRQ90" s="495"/>
      <c r="IRR90" s="495"/>
      <c r="IRS90" s="495"/>
      <c r="IRT90" s="495"/>
      <c r="IRU90" s="495"/>
      <c r="IRV90" s="495"/>
      <c r="IRW90" s="495"/>
      <c r="IRX90" s="495"/>
      <c r="IRY90" s="495"/>
      <c r="IRZ90" s="495"/>
      <c r="ISA90" s="495"/>
      <c r="ISB90" s="495"/>
      <c r="ISC90" s="495"/>
      <c r="ISD90" s="495"/>
      <c r="ISE90" s="495"/>
      <c r="ISF90" s="495"/>
      <c r="ISG90" s="495"/>
      <c r="ISH90" s="495"/>
      <c r="ISI90" s="495"/>
      <c r="ISJ90" s="495"/>
      <c r="ISK90" s="495"/>
      <c r="ISL90" s="495"/>
      <c r="ISM90" s="495"/>
      <c r="ISN90" s="495"/>
      <c r="ISO90" s="495"/>
      <c r="ISP90" s="495"/>
      <c r="ISQ90" s="495"/>
      <c r="ISR90" s="495"/>
      <c r="ISS90" s="495"/>
      <c r="IST90" s="495"/>
      <c r="ISU90" s="495"/>
      <c r="ISV90" s="495"/>
      <c r="ISW90" s="495"/>
      <c r="ISX90" s="495"/>
      <c r="ISY90" s="495"/>
      <c r="ISZ90" s="495"/>
      <c r="ITA90" s="495"/>
      <c r="ITB90" s="495"/>
      <c r="ITC90" s="495"/>
      <c r="ITD90" s="495"/>
      <c r="ITE90" s="495"/>
      <c r="ITF90" s="495"/>
      <c r="ITG90" s="495"/>
      <c r="ITH90" s="495"/>
      <c r="ITI90" s="495"/>
      <c r="ITJ90" s="495"/>
      <c r="ITK90" s="495"/>
      <c r="ITL90" s="495"/>
      <c r="ITM90" s="495"/>
      <c r="ITN90" s="495"/>
      <c r="ITO90" s="495"/>
      <c r="ITP90" s="495"/>
      <c r="ITQ90" s="495"/>
      <c r="ITR90" s="495"/>
      <c r="ITS90" s="495"/>
      <c r="ITT90" s="495"/>
      <c r="ITU90" s="495"/>
      <c r="ITV90" s="495"/>
      <c r="ITW90" s="495"/>
      <c r="ITX90" s="495"/>
      <c r="ITY90" s="495"/>
      <c r="ITZ90" s="495"/>
      <c r="IUA90" s="495"/>
      <c r="IUB90" s="495"/>
      <c r="IUC90" s="495"/>
      <c r="IUD90" s="495"/>
      <c r="IUE90" s="495"/>
      <c r="IUF90" s="495"/>
      <c r="IUG90" s="495"/>
      <c r="IUH90" s="495"/>
      <c r="IUI90" s="495"/>
      <c r="IUJ90" s="495"/>
      <c r="IUK90" s="495"/>
      <c r="IUL90" s="495"/>
      <c r="IUM90" s="495"/>
      <c r="IUN90" s="495"/>
      <c r="IUO90" s="495"/>
      <c r="IUP90" s="495"/>
      <c r="IUQ90" s="495"/>
      <c r="IUR90" s="495"/>
      <c r="IUS90" s="495"/>
      <c r="IUT90" s="495"/>
      <c r="IUU90" s="495"/>
      <c r="IUV90" s="495"/>
      <c r="IUW90" s="495"/>
      <c r="IUX90" s="495"/>
      <c r="IUY90" s="495"/>
      <c r="IUZ90" s="495"/>
      <c r="IVA90" s="495"/>
      <c r="IVB90" s="495"/>
      <c r="IVC90" s="495"/>
      <c r="IVD90" s="495"/>
      <c r="IVE90" s="495"/>
      <c r="IVF90" s="495"/>
      <c r="IVG90" s="495"/>
      <c r="IVH90" s="495"/>
      <c r="IVI90" s="495"/>
      <c r="IVJ90" s="495"/>
      <c r="IVK90" s="495"/>
      <c r="IVL90" s="495"/>
      <c r="IVM90" s="495"/>
      <c r="IVN90" s="495"/>
      <c r="IVO90" s="495"/>
      <c r="IVP90" s="495"/>
      <c r="IVQ90" s="495"/>
      <c r="IVR90" s="495"/>
      <c r="IVS90" s="495"/>
      <c r="IVT90" s="495"/>
      <c r="IVU90" s="495"/>
      <c r="IVV90" s="495"/>
      <c r="IVW90" s="495"/>
      <c r="IVX90" s="495"/>
      <c r="IVY90" s="495"/>
      <c r="IVZ90" s="495"/>
      <c r="IWA90" s="495"/>
      <c r="IWB90" s="495"/>
      <c r="IWC90" s="495"/>
      <c r="IWD90" s="495"/>
      <c r="IWE90" s="495"/>
      <c r="IWF90" s="495"/>
      <c r="IWG90" s="495"/>
      <c r="IWH90" s="495"/>
      <c r="IWI90" s="495"/>
      <c r="IWJ90" s="495"/>
      <c r="IWK90" s="495"/>
      <c r="IWL90" s="495"/>
      <c r="IWM90" s="495"/>
      <c r="IWN90" s="495"/>
      <c r="IWO90" s="495"/>
      <c r="IWP90" s="495"/>
      <c r="IWQ90" s="495"/>
      <c r="IWR90" s="495"/>
      <c r="IWS90" s="495"/>
      <c r="IWT90" s="495"/>
      <c r="IWU90" s="495"/>
      <c r="IWV90" s="495"/>
      <c r="IWW90" s="495"/>
      <c r="IWX90" s="495"/>
      <c r="IWY90" s="495"/>
      <c r="IWZ90" s="495"/>
      <c r="IXA90" s="495"/>
      <c r="IXB90" s="495"/>
      <c r="IXC90" s="495"/>
      <c r="IXD90" s="495"/>
      <c r="IXE90" s="495"/>
      <c r="IXF90" s="495"/>
      <c r="IXG90" s="495"/>
      <c r="IXH90" s="495"/>
      <c r="IXI90" s="495"/>
      <c r="IXJ90" s="495"/>
      <c r="IXK90" s="495"/>
      <c r="IXL90" s="495"/>
      <c r="IXM90" s="495"/>
      <c r="IXN90" s="495"/>
      <c r="IXO90" s="495"/>
      <c r="IXP90" s="495"/>
      <c r="IXQ90" s="495"/>
      <c r="IXR90" s="495"/>
      <c r="IXS90" s="495"/>
      <c r="IXT90" s="495"/>
      <c r="IXU90" s="495"/>
      <c r="IXV90" s="495"/>
      <c r="IXW90" s="495"/>
      <c r="IXX90" s="495"/>
      <c r="IXY90" s="495"/>
      <c r="IXZ90" s="495"/>
      <c r="IYA90" s="495"/>
      <c r="IYB90" s="495"/>
      <c r="IYC90" s="495"/>
      <c r="IYD90" s="495"/>
      <c r="IYE90" s="495"/>
      <c r="IYF90" s="495"/>
      <c r="IYG90" s="495"/>
      <c r="IYH90" s="495"/>
      <c r="IYI90" s="495"/>
      <c r="IYJ90" s="495"/>
      <c r="IYK90" s="495"/>
      <c r="IYL90" s="495"/>
      <c r="IYM90" s="495"/>
      <c r="IYN90" s="495"/>
      <c r="IYO90" s="495"/>
      <c r="IYP90" s="495"/>
      <c r="IYQ90" s="495"/>
      <c r="IYR90" s="495"/>
      <c r="IYS90" s="495"/>
      <c r="IYT90" s="495"/>
      <c r="IYU90" s="495"/>
      <c r="IYV90" s="495"/>
      <c r="IYW90" s="495"/>
      <c r="IYX90" s="495"/>
      <c r="IYY90" s="495"/>
      <c r="IYZ90" s="495"/>
      <c r="IZA90" s="495"/>
      <c r="IZB90" s="495"/>
      <c r="IZC90" s="495"/>
      <c r="IZD90" s="495"/>
      <c r="IZE90" s="495"/>
      <c r="IZF90" s="495"/>
      <c r="IZG90" s="495"/>
      <c r="IZH90" s="495"/>
      <c r="IZI90" s="495"/>
      <c r="IZJ90" s="495"/>
      <c r="IZK90" s="495"/>
      <c r="IZL90" s="495"/>
      <c r="IZM90" s="495"/>
      <c r="IZN90" s="495"/>
      <c r="IZO90" s="495"/>
      <c r="IZP90" s="495"/>
      <c r="IZQ90" s="495"/>
      <c r="IZR90" s="495"/>
      <c r="IZS90" s="495"/>
      <c r="IZT90" s="495"/>
      <c r="IZU90" s="495"/>
      <c r="IZV90" s="495"/>
      <c r="IZW90" s="495"/>
      <c r="IZX90" s="495"/>
      <c r="IZY90" s="495"/>
      <c r="IZZ90" s="495"/>
      <c r="JAA90" s="495"/>
      <c r="JAB90" s="495"/>
      <c r="JAC90" s="495"/>
      <c r="JAD90" s="495"/>
      <c r="JAE90" s="495"/>
      <c r="JAF90" s="495"/>
      <c r="JAG90" s="495"/>
      <c r="JAH90" s="495"/>
      <c r="JAI90" s="495"/>
      <c r="JAJ90" s="495"/>
      <c r="JAK90" s="495"/>
      <c r="JAL90" s="495"/>
      <c r="JAM90" s="495"/>
      <c r="JAN90" s="495"/>
      <c r="JAO90" s="495"/>
      <c r="JAP90" s="495"/>
      <c r="JAQ90" s="495"/>
      <c r="JAR90" s="495"/>
      <c r="JAS90" s="495"/>
      <c r="JAT90" s="495"/>
      <c r="JAU90" s="495"/>
      <c r="JAV90" s="495"/>
      <c r="JAW90" s="495"/>
      <c r="JAX90" s="495"/>
      <c r="JAY90" s="495"/>
      <c r="JAZ90" s="495"/>
      <c r="JBA90" s="495"/>
      <c r="JBB90" s="495"/>
      <c r="JBC90" s="495"/>
      <c r="JBD90" s="495"/>
      <c r="JBE90" s="495"/>
      <c r="JBF90" s="495"/>
      <c r="JBG90" s="495"/>
      <c r="JBH90" s="495"/>
      <c r="JBI90" s="495"/>
      <c r="JBJ90" s="495"/>
      <c r="JBK90" s="495"/>
      <c r="JBL90" s="495"/>
      <c r="JBM90" s="495"/>
      <c r="JBN90" s="495"/>
      <c r="JBO90" s="495"/>
      <c r="JBP90" s="495"/>
      <c r="JBQ90" s="495"/>
      <c r="JBR90" s="495"/>
      <c r="JBS90" s="495"/>
      <c r="JBT90" s="495"/>
      <c r="JBU90" s="495"/>
      <c r="JBV90" s="495"/>
      <c r="JBW90" s="495"/>
      <c r="JBX90" s="495"/>
      <c r="JBY90" s="495"/>
      <c r="JBZ90" s="495"/>
      <c r="JCA90" s="495"/>
      <c r="JCB90" s="495"/>
      <c r="JCC90" s="495"/>
      <c r="JCD90" s="495"/>
      <c r="JCE90" s="495"/>
      <c r="JCF90" s="495"/>
      <c r="JCG90" s="495"/>
      <c r="JCH90" s="495"/>
      <c r="JCI90" s="495"/>
      <c r="JCJ90" s="495"/>
      <c r="JCK90" s="495"/>
      <c r="JCL90" s="495"/>
      <c r="JCM90" s="495"/>
      <c r="JCN90" s="495"/>
      <c r="JCO90" s="495"/>
      <c r="JCP90" s="495"/>
      <c r="JCQ90" s="495"/>
      <c r="JCR90" s="495"/>
      <c r="JCS90" s="495"/>
      <c r="JCT90" s="495"/>
      <c r="JCU90" s="495"/>
      <c r="JCV90" s="495"/>
      <c r="JCW90" s="495"/>
      <c r="JCX90" s="495"/>
      <c r="JCY90" s="495"/>
      <c r="JCZ90" s="495"/>
      <c r="JDA90" s="495"/>
      <c r="JDB90" s="495"/>
      <c r="JDC90" s="495"/>
      <c r="JDD90" s="495"/>
      <c r="JDE90" s="495"/>
      <c r="JDF90" s="495"/>
      <c r="JDG90" s="495"/>
      <c r="JDH90" s="495"/>
      <c r="JDI90" s="495"/>
      <c r="JDJ90" s="495"/>
      <c r="JDK90" s="495"/>
      <c r="JDL90" s="495"/>
      <c r="JDM90" s="495"/>
      <c r="JDN90" s="495"/>
      <c r="JDO90" s="495"/>
      <c r="JDP90" s="495"/>
      <c r="JDQ90" s="495"/>
      <c r="JDR90" s="495"/>
      <c r="JDS90" s="495"/>
      <c r="JDT90" s="495"/>
      <c r="JDU90" s="495"/>
      <c r="JDV90" s="495"/>
      <c r="JDW90" s="495"/>
      <c r="JDX90" s="495"/>
      <c r="JDY90" s="495"/>
      <c r="JDZ90" s="495"/>
      <c r="JEA90" s="495"/>
      <c r="JEB90" s="495"/>
      <c r="JEC90" s="495"/>
      <c r="JED90" s="495"/>
      <c r="JEE90" s="495"/>
      <c r="JEF90" s="495"/>
      <c r="JEG90" s="495"/>
      <c r="JEH90" s="495"/>
      <c r="JEI90" s="495"/>
      <c r="JEJ90" s="495"/>
      <c r="JEK90" s="495"/>
      <c r="JEL90" s="495"/>
      <c r="JEM90" s="495"/>
      <c r="JEN90" s="495"/>
      <c r="JEO90" s="495"/>
      <c r="JEP90" s="495"/>
      <c r="JEQ90" s="495"/>
      <c r="JER90" s="495"/>
      <c r="JES90" s="495"/>
      <c r="JET90" s="495"/>
      <c r="JEU90" s="495"/>
      <c r="JEV90" s="495"/>
      <c r="JEW90" s="495"/>
      <c r="JEX90" s="495"/>
      <c r="JEY90" s="495"/>
      <c r="JEZ90" s="495"/>
      <c r="JFA90" s="495"/>
      <c r="JFB90" s="495"/>
      <c r="JFC90" s="495"/>
      <c r="JFD90" s="495"/>
      <c r="JFE90" s="495"/>
      <c r="JFF90" s="495"/>
      <c r="JFG90" s="495"/>
      <c r="JFH90" s="495"/>
      <c r="JFI90" s="495"/>
      <c r="JFJ90" s="495"/>
      <c r="JFK90" s="495"/>
      <c r="JFL90" s="495"/>
      <c r="JFM90" s="495"/>
      <c r="JFN90" s="495"/>
      <c r="JFO90" s="495"/>
      <c r="JFP90" s="495"/>
      <c r="JFQ90" s="495"/>
      <c r="JFR90" s="495"/>
      <c r="JFS90" s="495"/>
      <c r="JFT90" s="495"/>
      <c r="JFU90" s="495"/>
      <c r="JFV90" s="495"/>
      <c r="JFW90" s="495"/>
      <c r="JFX90" s="495"/>
      <c r="JFY90" s="495"/>
      <c r="JFZ90" s="495"/>
      <c r="JGA90" s="495"/>
      <c r="JGB90" s="495"/>
      <c r="JGC90" s="495"/>
      <c r="JGD90" s="495"/>
      <c r="JGE90" s="495"/>
      <c r="JGF90" s="495"/>
      <c r="JGG90" s="495"/>
      <c r="JGH90" s="495"/>
      <c r="JGI90" s="495"/>
      <c r="JGJ90" s="495"/>
      <c r="JGK90" s="495"/>
      <c r="JGL90" s="495"/>
      <c r="JGM90" s="495"/>
      <c r="JGN90" s="495"/>
      <c r="JGO90" s="495"/>
      <c r="JGP90" s="495"/>
      <c r="JGQ90" s="495"/>
      <c r="JGR90" s="495"/>
      <c r="JGS90" s="495"/>
      <c r="JGT90" s="495"/>
      <c r="JGU90" s="495"/>
      <c r="JGV90" s="495"/>
      <c r="JGW90" s="495"/>
      <c r="JGX90" s="495"/>
      <c r="JGY90" s="495"/>
      <c r="JGZ90" s="495"/>
      <c r="JHA90" s="495"/>
      <c r="JHB90" s="495"/>
      <c r="JHC90" s="495"/>
      <c r="JHD90" s="495"/>
      <c r="JHE90" s="495"/>
      <c r="JHF90" s="495"/>
      <c r="JHG90" s="495"/>
      <c r="JHH90" s="495"/>
      <c r="JHI90" s="495"/>
      <c r="JHJ90" s="495"/>
      <c r="JHK90" s="495"/>
      <c r="JHL90" s="495"/>
      <c r="JHM90" s="495"/>
      <c r="JHN90" s="495"/>
      <c r="JHO90" s="495"/>
      <c r="JHP90" s="495"/>
      <c r="JHQ90" s="495"/>
      <c r="JHR90" s="495"/>
      <c r="JHS90" s="495"/>
      <c r="JHT90" s="495"/>
      <c r="JHU90" s="495"/>
      <c r="JHV90" s="495"/>
      <c r="JHW90" s="495"/>
      <c r="JHX90" s="495"/>
      <c r="JHY90" s="495"/>
      <c r="JHZ90" s="495"/>
      <c r="JIA90" s="495"/>
      <c r="JIB90" s="495"/>
      <c r="JIC90" s="495"/>
      <c r="JID90" s="495"/>
      <c r="JIE90" s="495"/>
      <c r="JIF90" s="495"/>
      <c r="JIG90" s="495"/>
      <c r="JIH90" s="495"/>
      <c r="JII90" s="495"/>
      <c r="JIJ90" s="495"/>
      <c r="JIK90" s="495"/>
      <c r="JIL90" s="495"/>
      <c r="JIM90" s="495"/>
      <c r="JIN90" s="495"/>
      <c r="JIO90" s="495"/>
      <c r="JIP90" s="495"/>
      <c r="JIQ90" s="495"/>
      <c r="JIR90" s="495"/>
      <c r="JIS90" s="495"/>
      <c r="JIT90" s="495"/>
      <c r="JIU90" s="495"/>
      <c r="JIV90" s="495"/>
      <c r="JIW90" s="495"/>
      <c r="JIX90" s="495"/>
      <c r="JIY90" s="495"/>
      <c r="JIZ90" s="495"/>
      <c r="JJA90" s="495"/>
      <c r="JJB90" s="495"/>
      <c r="JJC90" s="495"/>
      <c r="JJD90" s="495"/>
      <c r="JJE90" s="495"/>
      <c r="JJF90" s="495"/>
      <c r="JJG90" s="495"/>
      <c r="JJH90" s="495"/>
      <c r="JJI90" s="495"/>
      <c r="JJJ90" s="495"/>
      <c r="JJK90" s="495"/>
      <c r="JJL90" s="495"/>
      <c r="JJM90" s="495"/>
      <c r="JJN90" s="495"/>
      <c r="JJO90" s="495"/>
      <c r="JJP90" s="495"/>
      <c r="JJQ90" s="495"/>
      <c r="JJR90" s="495"/>
      <c r="JJS90" s="495"/>
      <c r="JJT90" s="495"/>
      <c r="JJU90" s="495"/>
      <c r="JJV90" s="495"/>
      <c r="JJW90" s="495"/>
      <c r="JJX90" s="495"/>
      <c r="JJY90" s="495"/>
      <c r="JJZ90" s="495"/>
      <c r="JKA90" s="495"/>
      <c r="JKB90" s="495"/>
      <c r="JKC90" s="495"/>
      <c r="JKD90" s="495"/>
      <c r="JKE90" s="495"/>
      <c r="JKF90" s="495"/>
      <c r="JKG90" s="495"/>
      <c r="JKH90" s="495"/>
      <c r="JKI90" s="495"/>
      <c r="JKJ90" s="495"/>
      <c r="JKK90" s="495"/>
      <c r="JKL90" s="495"/>
      <c r="JKM90" s="495"/>
      <c r="JKN90" s="495"/>
      <c r="JKO90" s="495"/>
      <c r="JKP90" s="495"/>
      <c r="JKQ90" s="495"/>
      <c r="JKR90" s="495"/>
      <c r="JKS90" s="495"/>
      <c r="JKT90" s="495"/>
      <c r="JKU90" s="495"/>
      <c r="JKV90" s="495"/>
      <c r="JKW90" s="495"/>
      <c r="JKX90" s="495"/>
      <c r="JKY90" s="495"/>
      <c r="JKZ90" s="495"/>
      <c r="JLA90" s="495"/>
      <c r="JLB90" s="495"/>
      <c r="JLC90" s="495"/>
      <c r="JLD90" s="495"/>
      <c r="JLE90" s="495"/>
      <c r="JLF90" s="495"/>
      <c r="JLG90" s="495"/>
      <c r="JLH90" s="495"/>
      <c r="JLI90" s="495"/>
      <c r="JLJ90" s="495"/>
      <c r="JLK90" s="495"/>
      <c r="JLL90" s="495"/>
      <c r="JLM90" s="495"/>
      <c r="JLN90" s="495"/>
      <c r="JLO90" s="495"/>
      <c r="JLP90" s="495"/>
      <c r="JLQ90" s="495"/>
      <c r="JLR90" s="495"/>
      <c r="JLS90" s="495"/>
      <c r="JLT90" s="495"/>
      <c r="JLU90" s="495"/>
      <c r="JLV90" s="495"/>
      <c r="JLW90" s="495"/>
      <c r="JLX90" s="495"/>
      <c r="JLY90" s="495"/>
      <c r="JLZ90" s="495"/>
      <c r="JMA90" s="495"/>
      <c r="JMB90" s="495"/>
      <c r="JMC90" s="495"/>
      <c r="JMD90" s="495"/>
      <c r="JME90" s="495"/>
      <c r="JMF90" s="495"/>
      <c r="JMG90" s="495"/>
      <c r="JMH90" s="495"/>
      <c r="JMI90" s="495"/>
      <c r="JMJ90" s="495"/>
      <c r="JMK90" s="495"/>
      <c r="JML90" s="495"/>
      <c r="JMM90" s="495"/>
      <c r="JMN90" s="495"/>
      <c r="JMO90" s="495"/>
      <c r="JMP90" s="495"/>
      <c r="JMQ90" s="495"/>
      <c r="JMR90" s="495"/>
      <c r="JMS90" s="495"/>
      <c r="JMT90" s="495"/>
      <c r="JMU90" s="495"/>
      <c r="JMV90" s="495"/>
      <c r="JMW90" s="495"/>
      <c r="JMX90" s="495"/>
      <c r="JMY90" s="495"/>
      <c r="JMZ90" s="495"/>
      <c r="JNA90" s="495"/>
      <c r="JNB90" s="495"/>
      <c r="JNC90" s="495"/>
      <c r="JND90" s="495"/>
      <c r="JNE90" s="495"/>
      <c r="JNF90" s="495"/>
      <c r="JNG90" s="495"/>
      <c r="JNH90" s="495"/>
      <c r="JNI90" s="495"/>
      <c r="JNJ90" s="495"/>
      <c r="JNK90" s="495"/>
      <c r="JNL90" s="495"/>
      <c r="JNM90" s="495"/>
      <c r="JNN90" s="495"/>
      <c r="JNO90" s="495"/>
      <c r="JNP90" s="495"/>
      <c r="JNQ90" s="495"/>
      <c r="JNR90" s="495"/>
      <c r="JNS90" s="495"/>
      <c r="JNT90" s="495"/>
      <c r="JNU90" s="495"/>
      <c r="JNV90" s="495"/>
      <c r="JNW90" s="495"/>
      <c r="JNX90" s="495"/>
      <c r="JNY90" s="495"/>
      <c r="JNZ90" s="495"/>
      <c r="JOA90" s="495"/>
      <c r="JOB90" s="495"/>
      <c r="JOC90" s="495"/>
      <c r="JOD90" s="495"/>
      <c r="JOE90" s="495"/>
      <c r="JOF90" s="495"/>
      <c r="JOG90" s="495"/>
      <c r="JOH90" s="495"/>
      <c r="JOI90" s="495"/>
      <c r="JOJ90" s="495"/>
      <c r="JOK90" s="495"/>
      <c r="JOL90" s="495"/>
      <c r="JOM90" s="495"/>
      <c r="JON90" s="495"/>
      <c r="JOO90" s="495"/>
      <c r="JOP90" s="495"/>
      <c r="JOQ90" s="495"/>
      <c r="JOR90" s="495"/>
      <c r="JOS90" s="495"/>
      <c r="JOT90" s="495"/>
      <c r="JOU90" s="495"/>
      <c r="JOV90" s="495"/>
      <c r="JOW90" s="495"/>
      <c r="JOX90" s="495"/>
      <c r="JOY90" s="495"/>
      <c r="JOZ90" s="495"/>
      <c r="JPA90" s="495"/>
      <c r="JPB90" s="495"/>
      <c r="JPC90" s="495"/>
      <c r="JPD90" s="495"/>
      <c r="JPE90" s="495"/>
      <c r="JPF90" s="495"/>
      <c r="JPG90" s="495"/>
      <c r="JPH90" s="495"/>
      <c r="JPI90" s="495"/>
      <c r="JPJ90" s="495"/>
      <c r="JPK90" s="495"/>
      <c r="JPL90" s="495"/>
      <c r="JPM90" s="495"/>
      <c r="JPN90" s="495"/>
      <c r="JPO90" s="495"/>
      <c r="JPP90" s="495"/>
      <c r="JPQ90" s="495"/>
      <c r="JPR90" s="495"/>
      <c r="JPS90" s="495"/>
      <c r="JPT90" s="495"/>
      <c r="JPU90" s="495"/>
      <c r="JPV90" s="495"/>
      <c r="JPW90" s="495"/>
      <c r="JPX90" s="495"/>
      <c r="JPY90" s="495"/>
      <c r="JPZ90" s="495"/>
      <c r="JQA90" s="495"/>
      <c r="JQB90" s="495"/>
      <c r="JQC90" s="495"/>
      <c r="JQD90" s="495"/>
      <c r="JQE90" s="495"/>
      <c r="JQF90" s="495"/>
      <c r="JQG90" s="495"/>
      <c r="JQH90" s="495"/>
      <c r="JQI90" s="495"/>
      <c r="JQJ90" s="495"/>
      <c r="JQK90" s="495"/>
      <c r="JQL90" s="495"/>
      <c r="JQM90" s="495"/>
      <c r="JQN90" s="495"/>
      <c r="JQO90" s="495"/>
      <c r="JQP90" s="495"/>
      <c r="JQQ90" s="495"/>
      <c r="JQR90" s="495"/>
      <c r="JQS90" s="495"/>
      <c r="JQT90" s="495"/>
      <c r="JQU90" s="495"/>
      <c r="JQV90" s="495"/>
      <c r="JQW90" s="495"/>
      <c r="JQX90" s="495"/>
      <c r="JQY90" s="495"/>
      <c r="JQZ90" s="495"/>
      <c r="JRA90" s="495"/>
      <c r="JRB90" s="495"/>
      <c r="JRC90" s="495"/>
      <c r="JRD90" s="495"/>
      <c r="JRE90" s="495"/>
      <c r="JRF90" s="495"/>
      <c r="JRG90" s="495"/>
      <c r="JRH90" s="495"/>
      <c r="JRI90" s="495"/>
      <c r="JRJ90" s="495"/>
      <c r="JRK90" s="495"/>
      <c r="JRL90" s="495"/>
      <c r="JRM90" s="495"/>
      <c r="JRN90" s="495"/>
      <c r="JRO90" s="495"/>
      <c r="JRP90" s="495"/>
      <c r="JRQ90" s="495"/>
      <c r="JRR90" s="495"/>
      <c r="JRS90" s="495"/>
      <c r="JRT90" s="495"/>
      <c r="JRU90" s="495"/>
      <c r="JRV90" s="495"/>
      <c r="JRW90" s="495"/>
      <c r="JRX90" s="495"/>
      <c r="JRY90" s="495"/>
      <c r="JRZ90" s="495"/>
      <c r="JSA90" s="495"/>
      <c r="JSB90" s="495"/>
      <c r="JSC90" s="495"/>
      <c r="JSD90" s="495"/>
      <c r="JSE90" s="495"/>
      <c r="JSF90" s="495"/>
      <c r="JSG90" s="495"/>
      <c r="JSH90" s="495"/>
      <c r="JSI90" s="495"/>
      <c r="JSJ90" s="495"/>
      <c r="JSK90" s="495"/>
      <c r="JSL90" s="495"/>
      <c r="JSM90" s="495"/>
      <c r="JSN90" s="495"/>
      <c r="JSO90" s="495"/>
      <c r="JSP90" s="495"/>
      <c r="JSQ90" s="495"/>
      <c r="JSR90" s="495"/>
      <c r="JSS90" s="495"/>
      <c r="JST90" s="495"/>
      <c r="JSU90" s="495"/>
      <c r="JSV90" s="495"/>
      <c r="JSW90" s="495"/>
      <c r="JSX90" s="495"/>
      <c r="JSY90" s="495"/>
      <c r="JSZ90" s="495"/>
      <c r="JTA90" s="495"/>
      <c r="JTB90" s="495"/>
      <c r="JTC90" s="495"/>
      <c r="JTD90" s="495"/>
      <c r="JTE90" s="495"/>
      <c r="JTF90" s="495"/>
      <c r="JTG90" s="495"/>
      <c r="JTH90" s="495"/>
      <c r="JTI90" s="495"/>
      <c r="JTJ90" s="495"/>
      <c r="JTK90" s="495"/>
      <c r="JTL90" s="495"/>
      <c r="JTM90" s="495"/>
      <c r="JTN90" s="495"/>
      <c r="JTO90" s="495"/>
      <c r="JTP90" s="495"/>
      <c r="JTQ90" s="495"/>
      <c r="JTR90" s="495"/>
      <c r="JTS90" s="495"/>
      <c r="JTT90" s="495"/>
      <c r="JTU90" s="495"/>
      <c r="JTV90" s="495"/>
      <c r="JTW90" s="495"/>
      <c r="JTX90" s="495"/>
      <c r="JTY90" s="495"/>
      <c r="JTZ90" s="495"/>
      <c r="JUA90" s="495"/>
      <c r="JUB90" s="495"/>
      <c r="JUC90" s="495"/>
      <c r="JUD90" s="495"/>
      <c r="JUE90" s="495"/>
      <c r="JUF90" s="495"/>
      <c r="JUG90" s="495"/>
      <c r="JUH90" s="495"/>
      <c r="JUI90" s="495"/>
      <c r="JUJ90" s="495"/>
      <c r="JUK90" s="495"/>
      <c r="JUL90" s="495"/>
      <c r="JUM90" s="495"/>
      <c r="JUN90" s="495"/>
      <c r="JUO90" s="495"/>
      <c r="JUP90" s="495"/>
      <c r="JUQ90" s="495"/>
      <c r="JUR90" s="495"/>
      <c r="JUS90" s="495"/>
      <c r="JUT90" s="495"/>
      <c r="JUU90" s="495"/>
      <c r="JUV90" s="495"/>
      <c r="JUW90" s="495"/>
      <c r="JUX90" s="495"/>
      <c r="JUY90" s="495"/>
      <c r="JUZ90" s="495"/>
      <c r="JVA90" s="495"/>
      <c r="JVB90" s="495"/>
      <c r="JVC90" s="495"/>
      <c r="JVD90" s="495"/>
      <c r="JVE90" s="495"/>
      <c r="JVF90" s="495"/>
      <c r="JVG90" s="495"/>
      <c r="JVH90" s="495"/>
      <c r="JVI90" s="495"/>
      <c r="JVJ90" s="495"/>
      <c r="JVK90" s="495"/>
      <c r="JVL90" s="495"/>
      <c r="JVM90" s="495"/>
      <c r="JVN90" s="495"/>
      <c r="JVO90" s="495"/>
      <c r="JVP90" s="495"/>
      <c r="JVQ90" s="495"/>
      <c r="JVR90" s="495"/>
      <c r="JVS90" s="495"/>
      <c r="JVT90" s="495"/>
      <c r="JVU90" s="495"/>
      <c r="JVV90" s="495"/>
      <c r="JVW90" s="495"/>
      <c r="JVX90" s="495"/>
      <c r="JVY90" s="495"/>
      <c r="JVZ90" s="495"/>
      <c r="JWA90" s="495"/>
      <c r="JWB90" s="495"/>
      <c r="JWC90" s="495"/>
      <c r="JWD90" s="495"/>
      <c r="JWE90" s="495"/>
      <c r="JWF90" s="495"/>
      <c r="JWG90" s="495"/>
      <c r="JWH90" s="495"/>
      <c r="JWI90" s="495"/>
      <c r="JWJ90" s="495"/>
      <c r="JWK90" s="495"/>
      <c r="JWL90" s="495"/>
      <c r="JWM90" s="495"/>
      <c r="JWN90" s="495"/>
      <c r="JWO90" s="495"/>
      <c r="JWP90" s="495"/>
      <c r="JWQ90" s="495"/>
      <c r="JWR90" s="495"/>
      <c r="JWS90" s="495"/>
      <c r="JWT90" s="495"/>
      <c r="JWU90" s="495"/>
      <c r="JWV90" s="495"/>
      <c r="JWW90" s="495"/>
      <c r="JWX90" s="495"/>
      <c r="JWY90" s="495"/>
      <c r="JWZ90" s="495"/>
      <c r="JXA90" s="495"/>
      <c r="JXB90" s="495"/>
      <c r="JXC90" s="495"/>
      <c r="JXD90" s="495"/>
      <c r="JXE90" s="495"/>
      <c r="JXF90" s="495"/>
      <c r="JXG90" s="495"/>
      <c r="JXH90" s="495"/>
      <c r="JXI90" s="495"/>
      <c r="JXJ90" s="495"/>
      <c r="JXK90" s="495"/>
      <c r="JXL90" s="495"/>
      <c r="JXM90" s="495"/>
      <c r="JXN90" s="495"/>
      <c r="JXO90" s="495"/>
      <c r="JXP90" s="495"/>
      <c r="JXQ90" s="495"/>
      <c r="JXR90" s="495"/>
      <c r="JXS90" s="495"/>
      <c r="JXT90" s="495"/>
      <c r="JXU90" s="495"/>
      <c r="JXV90" s="495"/>
      <c r="JXW90" s="495"/>
      <c r="JXX90" s="495"/>
      <c r="JXY90" s="495"/>
      <c r="JXZ90" s="495"/>
      <c r="JYA90" s="495"/>
      <c r="JYB90" s="495"/>
      <c r="JYC90" s="495"/>
      <c r="JYD90" s="495"/>
      <c r="JYE90" s="495"/>
      <c r="JYF90" s="495"/>
      <c r="JYG90" s="495"/>
      <c r="JYH90" s="495"/>
      <c r="JYI90" s="495"/>
      <c r="JYJ90" s="495"/>
      <c r="JYK90" s="495"/>
      <c r="JYL90" s="495"/>
      <c r="JYM90" s="495"/>
      <c r="JYN90" s="495"/>
      <c r="JYO90" s="495"/>
      <c r="JYP90" s="495"/>
      <c r="JYQ90" s="495"/>
      <c r="JYR90" s="495"/>
      <c r="JYS90" s="495"/>
      <c r="JYT90" s="495"/>
      <c r="JYU90" s="495"/>
      <c r="JYV90" s="495"/>
      <c r="JYW90" s="495"/>
      <c r="JYX90" s="495"/>
      <c r="JYY90" s="495"/>
      <c r="JYZ90" s="495"/>
      <c r="JZA90" s="495"/>
      <c r="JZB90" s="495"/>
      <c r="JZC90" s="495"/>
      <c r="JZD90" s="495"/>
      <c r="JZE90" s="495"/>
      <c r="JZF90" s="495"/>
      <c r="JZG90" s="495"/>
      <c r="JZH90" s="495"/>
      <c r="JZI90" s="495"/>
      <c r="JZJ90" s="495"/>
      <c r="JZK90" s="495"/>
      <c r="JZL90" s="495"/>
      <c r="JZM90" s="495"/>
      <c r="JZN90" s="495"/>
      <c r="JZO90" s="495"/>
      <c r="JZP90" s="495"/>
      <c r="JZQ90" s="495"/>
      <c r="JZR90" s="495"/>
      <c r="JZS90" s="495"/>
      <c r="JZT90" s="495"/>
      <c r="JZU90" s="495"/>
      <c r="JZV90" s="495"/>
      <c r="JZW90" s="495"/>
      <c r="JZX90" s="495"/>
      <c r="JZY90" s="495"/>
      <c r="JZZ90" s="495"/>
      <c r="KAA90" s="495"/>
      <c r="KAB90" s="495"/>
      <c r="KAC90" s="495"/>
      <c r="KAD90" s="495"/>
      <c r="KAE90" s="495"/>
      <c r="KAF90" s="495"/>
      <c r="KAG90" s="495"/>
      <c r="KAH90" s="495"/>
      <c r="KAI90" s="495"/>
      <c r="KAJ90" s="495"/>
      <c r="KAK90" s="495"/>
      <c r="KAL90" s="495"/>
      <c r="KAM90" s="495"/>
      <c r="KAN90" s="495"/>
      <c r="KAO90" s="495"/>
      <c r="KAP90" s="495"/>
      <c r="KAQ90" s="495"/>
      <c r="KAR90" s="495"/>
      <c r="KAS90" s="495"/>
      <c r="KAT90" s="495"/>
      <c r="KAU90" s="495"/>
      <c r="KAV90" s="495"/>
      <c r="KAW90" s="495"/>
      <c r="KAX90" s="495"/>
      <c r="KAY90" s="495"/>
      <c r="KAZ90" s="495"/>
      <c r="KBA90" s="495"/>
      <c r="KBB90" s="495"/>
      <c r="KBC90" s="495"/>
      <c r="KBD90" s="495"/>
      <c r="KBE90" s="495"/>
      <c r="KBF90" s="495"/>
      <c r="KBG90" s="495"/>
      <c r="KBH90" s="495"/>
      <c r="KBI90" s="495"/>
      <c r="KBJ90" s="495"/>
      <c r="KBK90" s="495"/>
      <c r="KBL90" s="495"/>
      <c r="KBM90" s="495"/>
      <c r="KBN90" s="495"/>
      <c r="KBO90" s="495"/>
      <c r="KBP90" s="495"/>
      <c r="KBQ90" s="495"/>
      <c r="KBR90" s="495"/>
      <c r="KBS90" s="495"/>
      <c r="KBT90" s="495"/>
      <c r="KBU90" s="495"/>
      <c r="KBV90" s="495"/>
      <c r="KBW90" s="495"/>
      <c r="KBX90" s="495"/>
      <c r="KBY90" s="495"/>
      <c r="KBZ90" s="495"/>
      <c r="KCA90" s="495"/>
      <c r="KCB90" s="495"/>
      <c r="KCC90" s="495"/>
      <c r="KCD90" s="495"/>
      <c r="KCE90" s="495"/>
      <c r="KCF90" s="495"/>
      <c r="KCG90" s="495"/>
      <c r="KCH90" s="495"/>
      <c r="KCI90" s="495"/>
      <c r="KCJ90" s="495"/>
      <c r="KCK90" s="495"/>
      <c r="KCL90" s="495"/>
      <c r="KCM90" s="495"/>
      <c r="KCN90" s="495"/>
      <c r="KCO90" s="495"/>
      <c r="KCP90" s="495"/>
      <c r="KCQ90" s="495"/>
      <c r="KCR90" s="495"/>
      <c r="KCS90" s="495"/>
      <c r="KCT90" s="495"/>
      <c r="KCU90" s="495"/>
      <c r="KCV90" s="495"/>
      <c r="KCW90" s="495"/>
      <c r="KCX90" s="495"/>
      <c r="KCY90" s="495"/>
      <c r="KCZ90" s="495"/>
      <c r="KDA90" s="495"/>
      <c r="KDB90" s="495"/>
      <c r="KDC90" s="495"/>
      <c r="KDD90" s="495"/>
      <c r="KDE90" s="495"/>
      <c r="KDF90" s="495"/>
      <c r="KDG90" s="495"/>
      <c r="KDH90" s="495"/>
      <c r="KDI90" s="495"/>
      <c r="KDJ90" s="495"/>
      <c r="KDK90" s="495"/>
      <c r="KDL90" s="495"/>
      <c r="KDM90" s="495"/>
      <c r="KDN90" s="495"/>
      <c r="KDO90" s="495"/>
      <c r="KDP90" s="495"/>
      <c r="KDQ90" s="495"/>
      <c r="KDR90" s="495"/>
      <c r="KDS90" s="495"/>
      <c r="KDT90" s="495"/>
      <c r="KDU90" s="495"/>
      <c r="KDV90" s="495"/>
      <c r="KDW90" s="495"/>
      <c r="KDX90" s="495"/>
      <c r="KDY90" s="495"/>
      <c r="KDZ90" s="495"/>
      <c r="KEA90" s="495"/>
      <c r="KEB90" s="495"/>
      <c r="KEC90" s="495"/>
      <c r="KED90" s="495"/>
      <c r="KEE90" s="495"/>
      <c r="KEF90" s="495"/>
      <c r="KEG90" s="495"/>
      <c r="KEH90" s="495"/>
      <c r="KEI90" s="495"/>
      <c r="KEJ90" s="495"/>
      <c r="KEK90" s="495"/>
      <c r="KEL90" s="495"/>
      <c r="KEM90" s="495"/>
      <c r="KEN90" s="495"/>
      <c r="KEO90" s="495"/>
      <c r="KEP90" s="495"/>
      <c r="KEQ90" s="495"/>
      <c r="KER90" s="495"/>
      <c r="KES90" s="495"/>
      <c r="KET90" s="495"/>
      <c r="KEU90" s="495"/>
      <c r="KEV90" s="495"/>
      <c r="KEW90" s="495"/>
      <c r="KEX90" s="495"/>
      <c r="KEY90" s="495"/>
      <c r="KEZ90" s="495"/>
      <c r="KFA90" s="495"/>
      <c r="KFB90" s="495"/>
      <c r="KFC90" s="495"/>
      <c r="KFD90" s="495"/>
      <c r="KFE90" s="495"/>
      <c r="KFF90" s="495"/>
      <c r="KFG90" s="495"/>
      <c r="KFH90" s="495"/>
      <c r="KFI90" s="495"/>
      <c r="KFJ90" s="495"/>
      <c r="KFK90" s="495"/>
      <c r="KFL90" s="495"/>
      <c r="KFM90" s="495"/>
      <c r="KFN90" s="495"/>
      <c r="KFO90" s="495"/>
      <c r="KFP90" s="495"/>
      <c r="KFQ90" s="495"/>
      <c r="KFR90" s="495"/>
      <c r="KFS90" s="495"/>
      <c r="KFT90" s="495"/>
      <c r="KFU90" s="495"/>
      <c r="KFV90" s="495"/>
      <c r="KFW90" s="495"/>
      <c r="KFX90" s="495"/>
      <c r="KFY90" s="495"/>
      <c r="KFZ90" s="495"/>
      <c r="KGA90" s="495"/>
      <c r="KGB90" s="495"/>
      <c r="KGC90" s="495"/>
      <c r="KGD90" s="495"/>
      <c r="KGE90" s="495"/>
      <c r="KGF90" s="495"/>
      <c r="KGG90" s="495"/>
      <c r="KGH90" s="495"/>
      <c r="KGI90" s="495"/>
      <c r="KGJ90" s="495"/>
      <c r="KGK90" s="495"/>
      <c r="KGL90" s="495"/>
      <c r="KGM90" s="495"/>
      <c r="KGN90" s="495"/>
      <c r="KGO90" s="495"/>
      <c r="KGP90" s="495"/>
      <c r="KGQ90" s="495"/>
      <c r="KGR90" s="495"/>
      <c r="KGS90" s="495"/>
      <c r="KGT90" s="495"/>
      <c r="KGU90" s="495"/>
      <c r="KGV90" s="495"/>
      <c r="KGW90" s="495"/>
      <c r="KGX90" s="495"/>
      <c r="KGY90" s="495"/>
      <c r="KGZ90" s="495"/>
      <c r="KHA90" s="495"/>
      <c r="KHB90" s="495"/>
      <c r="KHC90" s="495"/>
      <c r="KHD90" s="495"/>
      <c r="KHE90" s="495"/>
      <c r="KHF90" s="495"/>
      <c r="KHG90" s="495"/>
      <c r="KHH90" s="495"/>
      <c r="KHI90" s="495"/>
      <c r="KHJ90" s="495"/>
      <c r="KHK90" s="495"/>
      <c r="KHL90" s="495"/>
      <c r="KHM90" s="495"/>
      <c r="KHN90" s="495"/>
      <c r="KHO90" s="495"/>
      <c r="KHP90" s="495"/>
      <c r="KHQ90" s="495"/>
      <c r="KHR90" s="495"/>
      <c r="KHS90" s="495"/>
      <c r="KHT90" s="495"/>
      <c r="KHU90" s="495"/>
      <c r="KHV90" s="495"/>
      <c r="KHW90" s="495"/>
      <c r="KHX90" s="495"/>
      <c r="KHY90" s="495"/>
      <c r="KHZ90" s="495"/>
      <c r="KIA90" s="495"/>
      <c r="KIB90" s="495"/>
      <c r="KIC90" s="495"/>
      <c r="KID90" s="495"/>
      <c r="KIE90" s="495"/>
      <c r="KIF90" s="495"/>
      <c r="KIG90" s="495"/>
      <c r="KIH90" s="495"/>
      <c r="KII90" s="495"/>
      <c r="KIJ90" s="495"/>
      <c r="KIK90" s="495"/>
      <c r="KIL90" s="495"/>
      <c r="KIM90" s="495"/>
      <c r="KIN90" s="495"/>
      <c r="KIO90" s="495"/>
      <c r="KIP90" s="495"/>
      <c r="KIQ90" s="495"/>
      <c r="KIR90" s="495"/>
      <c r="KIS90" s="495"/>
      <c r="KIT90" s="495"/>
      <c r="KIU90" s="495"/>
      <c r="KIV90" s="495"/>
      <c r="KIW90" s="495"/>
      <c r="KIX90" s="495"/>
      <c r="KIY90" s="495"/>
      <c r="KIZ90" s="495"/>
      <c r="KJA90" s="495"/>
      <c r="KJB90" s="495"/>
      <c r="KJC90" s="495"/>
      <c r="KJD90" s="495"/>
      <c r="KJE90" s="495"/>
      <c r="KJF90" s="495"/>
      <c r="KJG90" s="495"/>
      <c r="KJH90" s="495"/>
      <c r="KJI90" s="495"/>
      <c r="KJJ90" s="495"/>
      <c r="KJK90" s="495"/>
      <c r="KJL90" s="495"/>
      <c r="KJM90" s="495"/>
      <c r="KJN90" s="495"/>
      <c r="KJO90" s="495"/>
      <c r="KJP90" s="495"/>
      <c r="KJQ90" s="495"/>
      <c r="KJR90" s="495"/>
      <c r="KJS90" s="495"/>
      <c r="KJT90" s="495"/>
      <c r="KJU90" s="495"/>
      <c r="KJV90" s="495"/>
      <c r="KJW90" s="495"/>
      <c r="KJX90" s="495"/>
      <c r="KJY90" s="495"/>
      <c r="KJZ90" s="495"/>
      <c r="KKA90" s="495"/>
      <c r="KKB90" s="495"/>
      <c r="KKC90" s="495"/>
      <c r="KKD90" s="495"/>
      <c r="KKE90" s="495"/>
      <c r="KKF90" s="495"/>
      <c r="KKG90" s="495"/>
      <c r="KKH90" s="495"/>
      <c r="KKI90" s="495"/>
      <c r="KKJ90" s="495"/>
      <c r="KKK90" s="495"/>
      <c r="KKL90" s="495"/>
      <c r="KKM90" s="495"/>
      <c r="KKN90" s="495"/>
      <c r="KKO90" s="495"/>
      <c r="KKP90" s="495"/>
      <c r="KKQ90" s="495"/>
      <c r="KKR90" s="495"/>
      <c r="KKS90" s="495"/>
      <c r="KKT90" s="495"/>
      <c r="KKU90" s="495"/>
      <c r="KKV90" s="495"/>
      <c r="KKW90" s="495"/>
      <c r="KKX90" s="495"/>
      <c r="KKY90" s="495"/>
      <c r="KKZ90" s="495"/>
      <c r="KLA90" s="495"/>
      <c r="KLB90" s="495"/>
      <c r="KLC90" s="495"/>
      <c r="KLD90" s="495"/>
      <c r="KLE90" s="495"/>
      <c r="KLF90" s="495"/>
      <c r="KLG90" s="495"/>
      <c r="KLH90" s="495"/>
      <c r="KLI90" s="495"/>
      <c r="KLJ90" s="495"/>
      <c r="KLK90" s="495"/>
      <c r="KLL90" s="495"/>
      <c r="KLM90" s="495"/>
      <c r="KLN90" s="495"/>
      <c r="KLO90" s="495"/>
      <c r="KLP90" s="495"/>
      <c r="KLQ90" s="495"/>
      <c r="KLR90" s="495"/>
      <c r="KLS90" s="495"/>
      <c r="KLT90" s="495"/>
      <c r="KLU90" s="495"/>
      <c r="KLV90" s="495"/>
      <c r="KLW90" s="495"/>
      <c r="KLX90" s="495"/>
      <c r="KLY90" s="495"/>
      <c r="KLZ90" s="495"/>
      <c r="KMA90" s="495"/>
      <c r="KMB90" s="495"/>
      <c r="KMC90" s="495"/>
      <c r="KMD90" s="495"/>
      <c r="KME90" s="495"/>
      <c r="KMF90" s="495"/>
      <c r="KMG90" s="495"/>
      <c r="KMH90" s="495"/>
      <c r="KMI90" s="495"/>
      <c r="KMJ90" s="495"/>
      <c r="KMK90" s="495"/>
      <c r="KML90" s="495"/>
      <c r="KMM90" s="495"/>
      <c r="KMN90" s="495"/>
      <c r="KMO90" s="495"/>
      <c r="KMP90" s="495"/>
      <c r="KMQ90" s="495"/>
      <c r="KMR90" s="495"/>
      <c r="KMS90" s="495"/>
      <c r="KMT90" s="495"/>
      <c r="KMU90" s="495"/>
      <c r="KMV90" s="495"/>
      <c r="KMW90" s="495"/>
      <c r="KMX90" s="495"/>
      <c r="KMY90" s="495"/>
      <c r="KMZ90" s="495"/>
      <c r="KNA90" s="495"/>
      <c r="KNB90" s="495"/>
      <c r="KNC90" s="495"/>
      <c r="KND90" s="495"/>
      <c r="KNE90" s="495"/>
      <c r="KNF90" s="495"/>
      <c r="KNG90" s="495"/>
      <c r="KNH90" s="495"/>
      <c r="KNI90" s="495"/>
      <c r="KNJ90" s="495"/>
      <c r="KNK90" s="495"/>
      <c r="KNL90" s="495"/>
      <c r="KNM90" s="495"/>
      <c r="KNN90" s="495"/>
      <c r="KNO90" s="495"/>
      <c r="KNP90" s="495"/>
      <c r="KNQ90" s="495"/>
      <c r="KNR90" s="495"/>
      <c r="KNS90" s="495"/>
      <c r="KNT90" s="495"/>
      <c r="KNU90" s="495"/>
      <c r="KNV90" s="495"/>
      <c r="KNW90" s="495"/>
      <c r="KNX90" s="495"/>
      <c r="KNY90" s="495"/>
      <c r="KNZ90" s="495"/>
      <c r="KOA90" s="495"/>
      <c r="KOB90" s="495"/>
      <c r="KOC90" s="495"/>
      <c r="KOD90" s="495"/>
      <c r="KOE90" s="495"/>
      <c r="KOF90" s="495"/>
      <c r="KOG90" s="495"/>
      <c r="KOH90" s="495"/>
      <c r="KOI90" s="495"/>
      <c r="KOJ90" s="495"/>
      <c r="KOK90" s="495"/>
      <c r="KOL90" s="495"/>
      <c r="KOM90" s="495"/>
      <c r="KON90" s="495"/>
      <c r="KOO90" s="495"/>
      <c r="KOP90" s="495"/>
      <c r="KOQ90" s="495"/>
      <c r="KOR90" s="495"/>
      <c r="KOS90" s="495"/>
      <c r="KOT90" s="495"/>
      <c r="KOU90" s="495"/>
      <c r="KOV90" s="495"/>
      <c r="KOW90" s="495"/>
      <c r="KOX90" s="495"/>
      <c r="KOY90" s="495"/>
      <c r="KOZ90" s="495"/>
      <c r="KPA90" s="495"/>
      <c r="KPB90" s="495"/>
      <c r="KPC90" s="495"/>
      <c r="KPD90" s="495"/>
      <c r="KPE90" s="495"/>
      <c r="KPF90" s="495"/>
      <c r="KPG90" s="495"/>
      <c r="KPH90" s="495"/>
      <c r="KPI90" s="495"/>
      <c r="KPJ90" s="495"/>
      <c r="KPK90" s="495"/>
      <c r="KPL90" s="495"/>
      <c r="KPM90" s="495"/>
      <c r="KPN90" s="495"/>
      <c r="KPO90" s="495"/>
      <c r="KPP90" s="495"/>
      <c r="KPQ90" s="495"/>
      <c r="KPR90" s="495"/>
      <c r="KPS90" s="495"/>
      <c r="KPT90" s="495"/>
      <c r="KPU90" s="495"/>
      <c r="KPV90" s="495"/>
      <c r="KPW90" s="495"/>
      <c r="KPX90" s="495"/>
      <c r="KPY90" s="495"/>
      <c r="KPZ90" s="495"/>
      <c r="KQA90" s="495"/>
      <c r="KQB90" s="495"/>
      <c r="KQC90" s="495"/>
      <c r="KQD90" s="495"/>
      <c r="KQE90" s="495"/>
      <c r="KQF90" s="495"/>
      <c r="KQG90" s="495"/>
      <c r="KQH90" s="495"/>
      <c r="KQI90" s="495"/>
      <c r="KQJ90" s="495"/>
      <c r="KQK90" s="495"/>
      <c r="KQL90" s="495"/>
      <c r="KQM90" s="495"/>
      <c r="KQN90" s="495"/>
      <c r="KQO90" s="495"/>
      <c r="KQP90" s="495"/>
      <c r="KQQ90" s="495"/>
      <c r="KQR90" s="495"/>
      <c r="KQS90" s="495"/>
      <c r="KQT90" s="495"/>
      <c r="KQU90" s="495"/>
      <c r="KQV90" s="495"/>
      <c r="KQW90" s="495"/>
      <c r="KQX90" s="495"/>
      <c r="KQY90" s="495"/>
      <c r="KQZ90" s="495"/>
      <c r="KRA90" s="495"/>
      <c r="KRB90" s="495"/>
      <c r="KRC90" s="495"/>
      <c r="KRD90" s="495"/>
      <c r="KRE90" s="495"/>
      <c r="KRF90" s="495"/>
      <c r="KRG90" s="495"/>
      <c r="KRH90" s="495"/>
      <c r="KRI90" s="495"/>
      <c r="KRJ90" s="495"/>
      <c r="KRK90" s="495"/>
      <c r="KRL90" s="495"/>
      <c r="KRM90" s="495"/>
      <c r="KRN90" s="495"/>
      <c r="KRO90" s="495"/>
      <c r="KRP90" s="495"/>
      <c r="KRQ90" s="495"/>
      <c r="KRR90" s="495"/>
      <c r="KRS90" s="495"/>
      <c r="KRT90" s="495"/>
      <c r="KRU90" s="495"/>
      <c r="KRV90" s="495"/>
      <c r="KRW90" s="495"/>
      <c r="KRX90" s="495"/>
      <c r="KRY90" s="495"/>
      <c r="KRZ90" s="495"/>
      <c r="KSA90" s="495"/>
      <c r="KSB90" s="495"/>
      <c r="KSC90" s="495"/>
      <c r="KSD90" s="495"/>
      <c r="KSE90" s="495"/>
      <c r="KSF90" s="495"/>
      <c r="KSG90" s="495"/>
      <c r="KSH90" s="495"/>
      <c r="KSI90" s="495"/>
      <c r="KSJ90" s="495"/>
      <c r="KSK90" s="495"/>
      <c r="KSL90" s="495"/>
      <c r="KSM90" s="495"/>
      <c r="KSN90" s="495"/>
      <c r="KSO90" s="495"/>
      <c r="KSP90" s="495"/>
      <c r="KSQ90" s="495"/>
      <c r="KSR90" s="495"/>
      <c r="KSS90" s="495"/>
      <c r="KST90" s="495"/>
      <c r="KSU90" s="495"/>
      <c r="KSV90" s="495"/>
      <c r="KSW90" s="495"/>
      <c r="KSX90" s="495"/>
      <c r="KSY90" s="495"/>
      <c r="KSZ90" s="495"/>
      <c r="KTA90" s="495"/>
      <c r="KTB90" s="495"/>
      <c r="KTC90" s="495"/>
      <c r="KTD90" s="495"/>
      <c r="KTE90" s="495"/>
      <c r="KTF90" s="495"/>
      <c r="KTG90" s="495"/>
      <c r="KTH90" s="495"/>
      <c r="KTI90" s="495"/>
      <c r="KTJ90" s="495"/>
      <c r="KTK90" s="495"/>
      <c r="KTL90" s="495"/>
      <c r="KTM90" s="495"/>
      <c r="KTN90" s="495"/>
      <c r="KTO90" s="495"/>
      <c r="KTP90" s="495"/>
      <c r="KTQ90" s="495"/>
      <c r="KTR90" s="495"/>
      <c r="KTS90" s="495"/>
      <c r="KTT90" s="495"/>
      <c r="KTU90" s="495"/>
      <c r="KTV90" s="495"/>
      <c r="KTW90" s="495"/>
      <c r="KTX90" s="495"/>
      <c r="KTY90" s="495"/>
      <c r="KTZ90" s="495"/>
      <c r="KUA90" s="495"/>
      <c r="KUB90" s="495"/>
      <c r="KUC90" s="495"/>
      <c r="KUD90" s="495"/>
      <c r="KUE90" s="495"/>
      <c r="KUF90" s="495"/>
      <c r="KUG90" s="495"/>
      <c r="KUH90" s="495"/>
      <c r="KUI90" s="495"/>
      <c r="KUJ90" s="495"/>
      <c r="KUK90" s="495"/>
      <c r="KUL90" s="495"/>
      <c r="KUM90" s="495"/>
      <c r="KUN90" s="495"/>
      <c r="KUO90" s="495"/>
      <c r="KUP90" s="495"/>
      <c r="KUQ90" s="495"/>
      <c r="KUR90" s="495"/>
      <c r="KUS90" s="495"/>
      <c r="KUT90" s="495"/>
      <c r="KUU90" s="495"/>
      <c r="KUV90" s="495"/>
      <c r="KUW90" s="495"/>
      <c r="KUX90" s="495"/>
      <c r="KUY90" s="495"/>
      <c r="KUZ90" s="495"/>
      <c r="KVA90" s="495"/>
      <c r="KVB90" s="495"/>
      <c r="KVC90" s="495"/>
      <c r="KVD90" s="495"/>
      <c r="KVE90" s="495"/>
      <c r="KVF90" s="495"/>
      <c r="KVG90" s="495"/>
      <c r="KVH90" s="495"/>
      <c r="KVI90" s="495"/>
      <c r="KVJ90" s="495"/>
      <c r="KVK90" s="495"/>
      <c r="KVL90" s="495"/>
      <c r="KVM90" s="495"/>
      <c r="KVN90" s="495"/>
      <c r="KVO90" s="495"/>
      <c r="KVP90" s="495"/>
      <c r="KVQ90" s="495"/>
      <c r="KVR90" s="495"/>
      <c r="KVS90" s="495"/>
      <c r="KVT90" s="495"/>
      <c r="KVU90" s="495"/>
      <c r="KVV90" s="495"/>
      <c r="KVW90" s="495"/>
      <c r="KVX90" s="495"/>
      <c r="KVY90" s="495"/>
      <c r="KVZ90" s="495"/>
      <c r="KWA90" s="495"/>
      <c r="KWB90" s="495"/>
      <c r="KWC90" s="495"/>
      <c r="KWD90" s="495"/>
      <c r="KWE90" s="495"/>
      <c r="KWF90" s="495"/>
      <c r="KWG90" s="495"/>
      <c r="KWH90" s="495"/>
      <c r="KWI90" s="495"/>
      <c r="KWJ90" s="495"/>
      <c r="KWK90" s="495"/>
      <c r="KWL90" s="495"/>
      <c r="KWM90" s="495"/>
      <c r="KWN90" s="495"/>
      <c r="KWO90" s="495"/>
      <c r="KWP90" s="495"/>
      <c r="KWQ90" s="495"/>
      <c r="KWR90" s="495"/>
      <c r="KWS90" s="495"/>
      <c r="KWT90" s="495"/>
      <c r="KWU90" s="495"/>
      <c r="KWV90" s="495"/>
      <c r="KWW90" s="495"/>
      <c r="KWX90" s="495"/>
      <c r="KWY90" s="495"/>
      <c r="KWZ90" s="495"/>
      <c r="KXA90" s="495"/>
      <c r="KXB90" s="495"/>
      <c r="KXC90" s="495"/>
      <c r="KXD90" s="495"/>
      <c r="KXE90" s="495"/>
      <c r="KXF90" s="495"/>
      <c r="KXG90" s="495"/>
      <c r="KXH90" s="495"/>
      <c r="KXI90" s="495"/>
      <c r="KXJ90" s="495"/>
      <c r="KXK90" s="495"/>
      <c r="KXL90" s="495"/>
      <c r="KXM90" s="495"/>
      <c r="KXN90" s="495"/>
      <c r="KXO90" s="495"/>
      <c r="KXP90" s="495"/>
      <c r="KXQ90" s="495"/>
      <c r="KXR90" s="495"/>
      <c r="KXS90" s="495"/>
      <c r="KXT90" s="495"/>
      <c r="KXU90" s="495"/>
      <c r="KXV90" s="495"/>
      <c r="KXW90" s="495"/>
      <c r="KXX90" s="495"/>
      <c r="KXY90" s="495"/>
      <c r="KXZ90" s="495"/>
      <c r="KYA90" s="495"/>
      <c r="KYB90" s="495"/>
      <c r="KYC90" s="495"/>
      <c r="KYD90" s="495"/>
      <c r="KYE90" s="495"/>
      <c r="KYF90" s="495"/>
      <c r="KYG90" s="495"/>
      <c r="KYH90" s="495"/>
      <c r="KYI90" s="495"/>
      <c r="KYJ90" s="495"/>
      <c r="KYK90" s="495"/>
      <c r="KYL90" s="495"/>
      <c r="KYM90" s="495"/>
      <c r="KYN90" s="495"/>
      <c r="KYO90" s="495"/>
      <c r="KYP90" s="495"/>
      <c r="KYQ90" s="495"/>
      <c r="KYR90" s="495"/>
      <c r="KYS90" s="495"/>
      <c r="KYT90" s="495"/>
      <c r="KYU90" s="495"/>
      <c r="KYV90" s="495"/>
      <c r="KYW90" s="495"/>
      <c r="KYX90" s="495"/>
      <c r="KYY90" s="495"/>
      <c r="KYZ90" s="495"/>
      <c r="KZA90" s="495"/>
      <c r="KZB90" s="495"/>
      <c r="KZC90" s="495"/>
      <c r="KZD90" s="495"/>
      <c r="KZE90" s="495"/>
      <c r="KZF90" s="495"/>
      <c r="KZG90" s="495"/>
      <c r="KZH90" s="495"/>
      <c r="KZI90" s="495"/>
      <c r="KZJ90" s="495"/>
      <c r="KZK90" s="495"/>
      <c r="KZL90" s="495"/>
      <c r="KZM90" s="495"/>
      <c r="KZN90" s="495"/>
      <c r="KZO90" s="495"/>
      <c r="KZP90" s="495"/>
      <c r="KZQ90" s="495"/>
      <c r="KZR90" s="495"/>
      <c r="KZS90" s="495"/>
      <c r="KZT90" s="495"/>
      <c r="KZU90" s="495"/>
      <c r="KZV90" s="495"/>
      <c r="KZW90" s="495"/>
      <c r="KZX90" s="495"/>
      <c r="KZY90" s="495"/>
      <c r="KZZ90" s="495"/>
      <c r="LAA90" s="495"/>
      <c r="LAB90" s="495"/>
      <c r="LAC90" s="495"/>
      <c r="LAD90" s="495"/>
      <c r="LAE90" s="495"/>
      <c r="LAF90" s="495"/>
      <c r="LAG90" s="495"/>
      <c r="LAH90" s="495"/>
      <c r="LAI90" s="495"/>
      <c r="LAJ90" s="495"/>
      <c r="LAK90" s="495"/>
      <c r="LAL90" s="495"/>
      <c r="LAM90" s="495"/>
      <c r="LAN90" s="495"/>
      <c r="LAO90" s="495"/>
      <c r="LAP90" s="495"/>
      <c r="LAQ90" s="495"/>
      <c r="LAR90" s="495"/>
      <c r="LAS90" s="495"/>
      <c r="LAT90" s="495"/>
      <c r="LAU90" s="495"/>
      <c r="LAV90" s="495"/>
      <c r="LAW90" s="495"/>
      <c r="LAX90" s="495"/>
      <c r="LAY90" s="495"/>
      <c r="LAZ90" s="495"/>
      <c r="LBA90" s="495"/>
      <c r="LBB90" s="495"/>
      <c r="LBC90" s="495"/>
      <c r="LBD90" s="495"/>
      <c r="LBE90" s="495"/>
      <c r="LBF90" s="495"/>
      <c r="LBG90" s="495"/>
      <c r="LBH90" s="495"/>
      <c r="LBI90" s="495"/>
      <c r="LBJ90" s="495"/>
      <c r="LBK90" s="495"/>
      <c r="LBL90" s="495"/>
      <c r="LBM90" s="495"/>
      <c r="LBN90" s="495"/>
      <c r="LBO90" s="495"/>
      <c r="LBP90" s="495"/>
      <c r="LBQ90" s="495"/>
      <c r="LBR90" s="495"/>
      <c r="LBS90" s="495"/>
      <c r="LBT90" s="495"/>
      <c r="LBU90" s="495"/>
      <c r="LBV90" s="495"/>
      <c r="LBW90" s="495"/>
      <c r="LBX90" s="495"/>
      <c r="LBY90" s="495"/>
      <c r="LBZ90" s="495"/>
      <c r="LCA90" s="495"/>
      <c r="LCB90" s="495"/>
      <c r="LCC90" s="495"/>
      <c r="LCD90" s="495"/>
      <c r="LCE90" s="495"/>
      <c r="LCF90" s="495"/>
      <c r="LCG90" s="495"/>
      <c r="LCH90" s="495"/>
      <c r="LCI90" s="495"/>
      <c r="LCJ90" s="495"/>
      <c r="LCK90" s="495"/>
      <c r="LCL90" s="495"/>
      <c r="LCM90" s="495"/>
      <c r="LCN90" s="495"/>
      <c r="LCO90" s="495"/>
      <c r="LCP90" s="495"/>
      <c r="LCQ90" s="495"/>
      <c r="LCR90" s="495"/>
      <c r="LCS90" s="495"/>
      <c r="LCT90" s="495"/>
      <c r="LCU90" s="495"/>
      <c r="LCV90" s="495"/>
      <c r="LCW90" s="495"/>
      <c r="LCX90" s="495"/>
      <c r="LCY90" s="495"/>
      <c r="LCZ90" s="495"/>
      <c r="LDA90" s="495"/>
      <c r="LDB90" s="495"/>
      <c r="LDC90" s="495"/>
      <c r="LDD90" s="495"/>
      <c r="LDE90" s="495"/>
      <c r="LDF90" s="495"/>
      <c r="LDG90" s="495"/>
      <c r="LDH90" s="495"/>
      <c r="LDI90" s="495"/>
      <c r="LDJ90" s="495"/>
      <c r="LDK90" s="495"/>
      <c r="LDL90" s="495"/>
      <c r="LDM90" s="495"/>
      <c r="LDN90" s="495"/>
      <c r="LDO90" s="495"/>
      <c r="LDP90" s="495"/>
      <c r="LDQ90" s="495"/>
      <c r="LDR90" s="495"/>
      <c r="LDS90" s="495"/>
      <c r="LDT90" s="495"/>
      <c r="LDU90" s="495"/>
      <c r="LDV90" s="495"/>
      <c r="LDW90" s="495"/>
      <c r="LDX90" s="495"/>
      <c r="LDY90" s="495"/>
      <c r="LDZ90" s="495"/>
      <c r="LEA90" s="495"/>
      <c r="LEB90" s="495"/>
      <c r="LEC90" s="495"/>
      <c r="LED90" s="495"/>
      <c r="LEE90" s="495"/>
      <c r="LEF90" s="495"/>
      <c r="LEG90" s="495"/>
      <c r="LEH90" s="495"/>
      <c r="LEI90" s="495"/>
      <c r="LEJ90" s="495"/>
      <c r="LEK90" s="495"/>
      <c r="LEL90" s="495"/>
      <c r="LEM90" s="495"/>
      <c r="LEN90" s="495"/>
      <c r="LEO90" s="495"/>
      <c r="LEP90" s="495"/>
      <c r="LEQ90" s="495"/>
      <c r="LER90" s="495"/>
      <c r="LES90" s="495"/>
      <c r="LET90" s="495"/>
      <c r="LEU90" s="495"/>
      <c r="LEV90" s="495"/>
      <c r="LEW90" s="495"/>
      <c r="LEX90" s="495"/>
      <c r="LEY90" s="495"/>
      <c r="LEZ90" s="495"/>
      <c r="LFA90" s="495"/>
      <c r="LFB90" s="495"/>
      <c r="LFC90" s="495"/>
      <c r="LFD90" s="495"/>
      <c r="LFE90" s="495"/>
      <c r="LFF90" s="495"/>
      <c r="LFG90" s="495"/>
      <c r="LFH90" s="495"/>
      <c r="LFI90" s="495"/>
      <c r="LFJ90" s="495"/>
      <c r="LFK90" s="495"/>
      <c r="LFL90" s="495"/>
      <c r="LFM90" s="495"/>
      <c r="LFN90" s="495"/>
      <c r="LFO90" s="495"/>
      <c r="LFP90" s="495"/>
      <c r="LFQ90" s="495"/>
      <c r="LFR90" s="495"/>
      <c r="LFS90" s="495"/>
      <c r="LFT90" s="495"/>
      <c r="LFU90" s="495"/>
      <c r="LFV90" s="495"/>
      <c r="LFW90" s="495"/>
      <c r="LFX90" s="495"/>
      <c r="LFY90" s="495"/>
      <c r="LFZ90" s="495"/>
      <c r="LGA90" s="495"/>
      <c r="LGB90" s="495"/>
      <c r="LGC90" s="495"/>
      <c r="LGD90" s="495"/>
      <c r="LGE90" s="495"/>
      <c r="LGF90" s="495"/>
      <c r="LGG90" s="495"/>
      <c r="LGH90" s="495"/>
      <c r="LGI90" s="495"/>
      <c r="LGJ90" s="495"/>
      <c r="LGK90" s="495"/>
      <c r="LGL90" s="495"/>
      <c r="LGM90" s="495"/>
      <c r="LGN90" s="495"/>
      <c r="LGO90" s="495"/>
      <c r="LGP90" s="495"/>
      <c r="LGQ90" s="495"/>
      <c r="LGR90" s="495"/>
      <c r="LGS90" s="495"/>
      <c r="LGT90" s="495"/>
      <c r="LGU90" s="495"/>
      <c r="LGV90" s="495"/>
      <c r="LGW90" s="495"/>
      <c r="LGX90" s="495"/>
      <c r="LGY90" s="495"/>
      <c r="LGZ90" s="495"/>
      <c r="LHA90" s="495"/>
      <c r="LHB90" s="495"/>
      <c r="LHC90" s="495"/>
      <c r="LHD90" s="495"/>
      <c r="LHE90" s="495"/>
      <c r="LHF90" s="495"/>
      <c r="LHG90" s="495"/>
      <c r="LHH90" s="495"/>
      <c r="LHI90" s="495"/>
      <c r="LHJ90" s="495"/>
      <c r="LHK90" s="495"/>
      <c r="LHL90" s="495"/>
      <c r="LHM90" s="495"/>
      <c r="LHN90" s="495"/>
      <c r="LHO90" s="495"/>
      <c r="LHP90" s="495"/>
      <c r="LHQ90" s="495"/>
      <c r="LHR90" s="495"/>
      <c r="LHS90" s="495"/>
      <c r="LHT90" s="495"/>
      <c r="LHU90" s="495"/>
      <c r="LHV90" s="495"/>
      <c r="LHW90" s="495"/>
      <c r="LHX90" s="495"/>
      <c r="LHY90" s="495"/>
      <c r="LHZ90" s="495"/>
      <c r="LIA90" s="495"/>
      <c r="LIB90" s="495"/>
      <c r="LIC90" s="495"/>
      <c r="LID90" s="495"/>
      <c r="LIE90" s="495"/>
      <c r="LIF90" s="495"/>
      <c r="LIG90" s="495"/>
      <c r="LIH90" s="495"/>
      <c r="LII90" s="495"/>
      <c r="LIJ90" s="495"/>
      <c r="LIK90" s="495"/>
      <c r="LIL90" s="495"/>
      <c r="LIM90" s="495"/>
      <c r="LIN90" s="495"/>
      <c r="LIO90" s="495"/>
      <c r="LIP90" s="495"/>
      <c r="LIQ90" s="495"/>
      <c r="LIR90" s="495"/>
      <c r="LIS90" s="495"/>
      <c r="LIT90" s="495"/>
      <c r="LIU90" s="495"/>
      <c r="LIV90" s="495"/>
      <c r="LIW90" s="495"/>
      <c r="LIX90" s="495"/>
      <c r="LIY90" s="495"/>
      <c r="LIZ90" s="495"/>
      <c r="LJA90" s="495"/>
      <c r="LJB90" s="495"/>
      <c r="LJC90" s="495"/>
      <c r="LJD90" s="495"/>
      <c r="LJE90" s="495"/>
      <c r="LJF90" s="495"/>
      <c r="LJG90" s="495"/>
      <c r="LJH90" s="495"/>
      <c r="LJI90" s="495"/>
      <c r="LJJ90" s="495"/>
      <c r="LJK90" s="495"/>
      <c r="LJL90" s="495"/>
      <c r="LJM90" s="495"/>
      <c r="LJN90" s="495"/>
      <c r="LJO90" s="495"/>
      <c r="LJP90" s="495"/>
      <c r="LJQ90" s="495"/>
      <c r="LJR90" s="495"/>
      <c r="LJS90" s="495"/>
      <c r="LJT90" s="495"/>
      <c r="LJU90" s="495"/>
      <c r="LJV90" s="495"/>
      <c r="LJW90" s="495"/>
      <c r="LJX90" s="495"/>
      <c r="LJY90" s="495"/>
      <c r="LJZ90" s="495"/>
      <c r="LKA90" s="495"/>
      <c r="LKB90" s="495"/>
      <c r="LKC90" s="495"/>
      <c r="LKD90" s="495"/>
      <c r="LKE90" s="495"/>
      <c r="LKF90" s="495"/>
      <c r="LKG90" s="495"/>
      <c r="LKH90" s="495"/>
      <c r="LKI90" s="495"/>
      <c r="LKJ90" s="495"/>
      <c r="LKK90" s="495"/>
      <c r="LKL90" s="495"/>
      <c r="LKM90" s="495"/>
      <c r="LKN90" s="495"/>
      <c r="LKO90" s="495"/>
      <c r="LKP90" s="495"/>
      <c r="LKQ90" s="495"/>
      <c r="LKR90" s="495"/>
      <c r="LKS90" s="495"/>
      <c r="LKT90" s="495"/>
      <c r="LKU90" s="495"/>
      <c r="LKV90" s="495"/>
      <c r="LKW90" s="495"/>
      <c r="LKX90" s="495"/>
      <c r="LKY90" s="495"/>
      <c r="LKZ90" s="495"/>
      <c r="LLA90" s="495"/>
      <c r="LLB90" s="495"/>
      <c r="LLC90" s="495"/>
      <c r="LLD90" s="495"/>
      <c r="LLE90" s="495"/>
      <c r="LLF90" s="495"/>
      <c r="LLG90" s="495"/>
      <c r="LLH90" s="495"/>
      <c r="LLI90" s="495"/>
      <c r="LLJ90" s="495"/>
      <c r="LLK90" s="495"/>
      <c r="LLL90" s="495"/>
      <c r="LLM90" s="495"/>
      <c r="LLN90" s="495"/>
      <c r="LLO90" s="495"/>
      <c r="LLP90" s="495"/>
      <c r="LLQ90" s="495"/>
      <c r="LLR90" s="495"/>
      <c r="LLS90" s="495"/>
      <c r="LLT90" s="495"/>
      <c r="LLU90" s="495"/>
      <c r="LLV90" s="495"/>
      <c r="LLW90" s="495"/>
      <c r="LLX90" s="495"/>
      <c r="LLY90" s="495"/>
      <c r="LLZ90" s="495"/>
      <c r="LMA90" s="495"/>
      <c r="LMB90" s="495"/>
      <c r="LMC90" s="495"/>
      <c r="LMD90" s="495"/>
      <c r="LME90" s="495"/>
      <c r="LMF90" s="495"/>
      <c r="LMG90" s="495"/>
      <c r="LMH90" s="495"/>
      <c r="LMI90" s="495"/>
      <c r="LMJ90" s="495"/>
      <c r="LMK90" s="495"/>
      <c r="LML90" s="495"/>
      <c r="LMM90" s="495"/>
      <c r="LMN90" s="495"/>
      <c r="LMO90" s="495"/>
      <c r="LMP90" s="495"/>
      <c r="LMQ90" s="495"/>
      <c r="LMR90" s="495"/>
      <c r="LMS90" s="495"/>
      <c r="LMT90" s="495"/>
      <c r="LMU90" s="495"/>
      <c r="LMV90" s="495"/>
      <c r="LMW90" s="495"/>
      <c r="LMX90" s="495"/>
      <c r="LMY90" s="495"/>
      <c r="LMZ90" s="495"/>
      <c r="LNA90" s="495"/>
      <c r="LNB90" s="495"/>
      <c r="LNC90" s="495"/>
      <c r="LND90" s="495"/>
      <c r="LNE90" s="495"/>
      <c r="LNF90" s="495"/>
      <c r="LNG90" s="495"/>
      <c r="LNH90" s="495"/>
      <c r="LNI90" s="495"/>
      <c r="LNJ90" s="495"/>
      <c r="LNK90" s="495"/>
      <c r="LNL90" s="495"/>
      <c r="LNM90" s="495"/>
      <c r="LNN90" s="495"/>
      <c r="LNO90" s="495"/>
      <c r="LNP90" s="495"/>
      <c r="LNQ90" s="495"/>
      <c r="LNR90" s="495"/>
      <c r="LNS90" s="495"/>
      <c r="LNT90" s="495"/>
      <c r="LNU90" s="495"/>
      <c r="LNV90" s="495"/>
      <c r="LNW90" s="495"/>
      <c r="LNX90" s="495"/>
      <c r="LNY90" s="495"/>
      <c r="LNZ90" s="495"/>
      <c r="LOA90" s="495"/>
      <c r="LOB90" s="495"/>
      <c r="LOC90" s="495"/>
      <c r="LOD90" s="495"/>
      <c r="LOE90" s="495"/>
      <c r="LOF90" s="495"/>
      <c r="LOG90" s="495"/>
      <c r="LOH90" s="495"/>
      <c r="LOI90" s="495"/>
      <c r="LOJ90" s="495"/>
      <c r="LOK90" s="495"/>
      <c r="LOL90" s="495"/>
      <c r="LOM90" s="495"/>
      <c r="LON90" s="495"/>
      <c r="LOO90" s="495"/>
      <c r="LOP90" s="495"/>
      <c r="LOQ90" s="495"/>
      <c r="LOR90" s="495"/>
      <c r="LOS90" s="495"/>
      <c r="LOT90" s="495"/>
      <c r="LOU90" s="495"/>
      <c r="LOV90" s="495"/>
      <c r="LOW90" s="495"/>
      <c r="LOX90" s="495"/>
      <c r="LOY90" s="495"/>
      <c r="LOZ90" s="495"/>
      <c r="LPA90" s="495"/>
      <c r="LPB90" s="495"/>
      <c r="LPC90" s="495"/>
      <c r="LPD90" s="495"/>
      <c r="LPE90" s="495"/>
      <c r="LPF90" s="495"/>
      <c r="LPG90" s="495"/>
      <c r="LPH90" s="495"/>
      <c r="LPI90" s="495"/>
      <c r="LPJ90" s="495"/>
      <c r="LPK90" s="495"/>
      <c r="LPL90" s="495"/>
      <c r="LPM90" s="495"/>
      <c r="LPN90" s="495"/>
      <c r="LPO90" s="495"/>
      <c r="LPP90" s="495"/>
      <c r="LPQ90" s="495"/>
      <c r="LPR90" s="495"/>
      <c r="LPS90" s="495"/>
      <c r="LPT90" s="495"/>
      <c r="LPU90" s="495"/>
      <c r="LPV90" s="495"/>
      <c r="LPW90" s="495"/>
      <c r="LPX90" s="495"/>
      <c r="LPY90" s="495"/>
      <c r="LPZ90" s="495"/>
      <c r="LQA90" s="495"/>
      <c r="LQB90" s="495"/>
      <c r="LQC90" s="495"/>
      <c r="LQD90" s="495"/>
      <c r="LQE90" s="495"/>
      <c r="LQF90" s="495"/>
      <c r="LQG90" s="495"/>
      <c r="LQH90" s="495"/>
      <c r="LQI90" s="495"/>
      <c r="LQJ90" s="495"/>
      <c r="LQK90" s="495"/>
      <c r="LQL90" s="495"/>
      <c r="LQM90" s="495"/>
      <c r="LQN90" s="495"/>
      <c r="LQO90" s="495"/>
      <c r="LQP90" s="495"/>
      <c r="LQQ90" s="495"/>
      <c r="LQR90" s="495"/>
      <c r="LQS90" s="495"/>
      <c r="LQT90" s="495"/>
      <c r="LQU90" s="495"/>
      <c r="LQV90" s="495"/>
      <c r="LQW90" s="495"/>
      <c r="LQX90" s="495"/>
      <c r="LQY90" s="495"/>
      <c r="LQZ90" s="495"/>
      <c r="LRA90" s="495"/>
      <c r="LRB90" s="495"/>
      <c r="LRC90" s="495"/>
      <c r="LRD90" s="495"/>
      <c r="LRE90" s="495"/>
      <c r="LRF90" s="495"/>
      <c r="LRG90" s="495"/>
      <c r="LRH90" s="495"/>
      <c r="LRI90" s="495"/>
      <c r="LRJ90" s="495"/>
      <c r="LRK90" s="495"/>
      <c r="LRL90" s="495"/>
      <c r="LRM90" s="495"/>
      <c r="LRN90" s="495"/>
      <c r="LRO90" s="495"/>
      <c r="LRP90" s="495"/>
      <c r="LRQ90" s="495"/>
      <c r="LRR90" s="495"/>
      <c r="LRS90" s="495"/>
      <c r="LRT90" s="495"/>
      <c r="LRU90" s="495"/>
      <c r="LRV90" s="495"/>
      <c r="LRW90" s="495"/>
      <c r="LRX90" s="495"/>
      <c r="LRY90" s="495"/>
      <c r="LRZ90" s="495"/>
      <c r="LSA90" s="495"/>
      <c r="LSB90" s="495"/>
      <c r="LSC90" s="495"/>
      <c r="LSD90" s="495"/>
      <c r="LSE90" s="495"/>
      <c r="LSF90" s="495"/>
      <c r="LSG90" s="495"/>
      <c r="LSH90" s="495"/>
      <c r="LSI90" s="495"/>
      <c r="LSJ90" s="495"/>
      <c r="LSK90" s="495"/>
      <c r="LSL90" s="495"/>
      <c r="LSM90" s="495"/>
      <c r="LSN90" s="495"/>
      <c r="LSO90" s="495"/>
      <c r="LSP90" s="495"/>
      <c r="LSQ90" s="495"/>
      <c r="LSR90" s="495"/>
      <c r="LSS90" s="495"/>
      <c r="LST90" s="495"/>
      <c r="LSU90" s="495"/>
      <c r="LSV90" s="495"/>
      <c r="LSW90" s="495"/>
      <c r="LSX90" s="495"/>
      <c r="LSY90" s="495"/>
      <c r="LSZ90" s="495"/>
      <c r="LTA90" s="495"/>
      <c r="LTB90" s="495"/>
      <c r="LTC90" s="495"/>
      <c r="LTD90" s="495"/>
      <c r="LTE90" s="495"/>
      <c r="LTF90" s="495"/>
      <c r="LTG90" s="495"/>
      <c r="LTH90" s="495"/>
      <c r="LTI90" s="495"/>
      <c r="LTJ90" s="495"/>
      <c r="LTK90" s="495"/>
      <c r="LTL90" s="495"/>
      <c r="LTM90" s="495"/>
      <c r="LTN90" s="495"/>
      <c r="LTO90" s="495"/>
      <c r="LTP90" s="495"/>
      <c r="LTQ90" s="495"/>
      <c r="LTR90" s="495"/>
      <c r="LTS90" s="495"/>
      <c r="LTT90" s="495"/>
      <c r="LTU90" s="495"/>
      <c r="LTV90" s="495"/>
      <c r="LTW90" s="495"/>
      <c r="LTX90" s="495"/>
      <c r="LTY90" s="495"/>
      <c r="LTZ90" s="495"/>
      <c r="LUA90" s="495"/>
      <c r="LUB90" s="495"/>
      <c r="LUC90" s="495"/>
      <c r="LUD90" s="495"/>
      <c r="LUE90" s="495"/>
      <c r="LUF90" s="495"/>
      <c r="LUG90" s="495"/>
      <c r="LUH90" s="495"/>
      <c r="LUI90" s="495"/>
      <c r="LUJ90" s="495"/>
      <c r="LUK90" s="495"/>
      <c r="LUL90" s="495"/>
      <c r="LUM90" s="495"/>
      <c r="LUN90" s="495"/>
      <c r="LUO90" s="495"/>
      <c r="LUP90" s="495"/>
      <c r="LUQ90" s="495"/>
      <c r="LUR90" s="495"/>
      <c r="LUS90" s="495"/>
      <c r="LUT90" s="495"/>
      <c r="LUU90" s="495"/>
      <c r="LUV90" s="495"/>
      <c r="LUW90" s="495"/>
      <c r="LUX90" s="495"/>
      <c r="LUY90" s="495"/>
      <c r="LUZ90" s="495"/>
      <c r="LVA90" s="495"/>
      <c r="LVB90" s="495"/>
      <c r="LVC90" s="495"/>
      <c r="LVD90" s="495"/>
      <c r="LVE90" s="495"/>
      <c r="LVF90" s="495"/>
      <c r="LVG90" s="495"/>
      <c r="LVH90" s="495"/>
      <c r="LVI90" s="495"/>
      <c r="LVJ90" s="495"/>
      <c r="LVK90" s="495"/>
      <c r="LVL90" s="495"/>
      <c r="LVM90" s="495"/>
      <c r="LVN90" s="495"/>
      <c r="LVO90" s="495"/>
      <c r="LVP90" s="495"/>
      <c r="LVQ90" s="495"/>
      <c r="LVR90" s="495"/>
      <c r="LVS90" s="495"/>
      <c r="LVT90" s="495"/>
      <c r="LVU90" s="495"/>
      <c r="LVV90" s="495"/>
      <c r="LVW90" s="495"/>
      <c r="LVX90" s="495"/>
      <c r="LVY90" s="495"/>
      <c r="LVZ90" s="495"/>
      <c r="LWA90" s="495"/>
      <c r="LWB90" s="495"/>
      <c r="LWC90" s="495"/>
      <c r="LWD90" s="495"/>
      <c r="LWE90" s="495"/>
      <c r="LWF90" s="495"/>
      <c r="LWG90" s="495"/>
      <c r="LWH90" s="495"/>
      <c r="LWI90" s="495"/>
      <c r="LWJ90" s="495"/>
      <c r="LWK90" s="495"/>
      <c r="LWL90" s="495"/>
      <c r="LWM90" s="495"/>
      <c r="LWN90" s="495"/>
      <c r="LWO90" s="495"/>
      <c r="LWP90" s="495"/>
      <c r="LWQ90" s="495"/>
      <c r="LWR90" s="495"/>
      <c r="LWS90" s="495"/>
      <c r="LWT90" s="495"/>
      <c r="LWU90" s="495"/>
      <c r="LWV90" s="495"/>
      <c r="LWW90" s="495"/>
      <c r="LWX90" s="495"/>
      <c r="LWY90" s="495"/>
      <c r="LWZ90" s="495"/>
      <c r="LXA90" s="495"/>
      <c r="LXB90" s="495"/>
      <c r="LXC90" s="495"/>
      <c r="LXD90" s="495"/>
      <c r="LXE90" s="495"/>
      <c r="LXF90" s="495"/>
      <c r="LXG90" s="495"/>
      <c r="LXH90" s="495"/>
      <c r="LXI90" s="495"/>
      <c r="LXJ90" s="495"/>
      <c r="LXK90" s="495"/>
      <c r="LXL90" s="495"/>
      <c r="LXM90" s="495"/>
      <c r="LXN90" s="495"/>
      <c r="LXO90" s="495"/>
      <c r="LXP90" s="495"/>
      <c r="LXQ90" s="495"/>
      <c r="LXR90" s="495"/>
      <c r="LXS90" s="495"/>
      <c r="LXT90" s="495"/>
      <c r="LXU90" s="495"/>
      <c r="LXV90" s="495"/>
      <c r="LXW90" s="495"/>
      <c r="LXX90" s="495"/>
      <c r="LXY90" s="495"/>
      <c r="LXZ90" s="495"/>
      <c r="LYA90" s="495"/>
      <c r="LYB90" s="495"/>
      <c r="LYC90" s="495"/>
      <c r="LYD90" s="495"/>
      <c r="LYE90" s="495"/>
      <c r="LYF90" s="495"/>
      <c r="LYG90" s="495"/>
      <c r="LYH90" s="495"/>
      <c r="LYI90" s="495"/>
      <c r="LYJ90" s="495"/>
      <c r="LYK90" s="495"/>
      <c r="LYL90" s="495"/>
      <c r="LYM90" s="495"/>
      <c r="LYN90" s="495"/>
      <c r="LYO90" s="495"/>
      <c r="LYP90" s="495"/>
      <c r="LYQ90" s="495"/>
      <c r="LYR90" s="495"/>
      <c r="LYS90" s="495"/>
      <c r="LYT90" s="495"/>
      <c r="LYU90" s="495"/>
      <c r="LYV90" s="495"/>
      <c r="LYW90" s="495"/>
      <c r="LYX90" s="495"/>
      <c r="LYY90" s="495"/>
      <c r="LYZ90" s="495"/>
      <c r="LZA90" s="495"/>
      <c r="LZB90" s="495"/>
      <c r="LZC90" s="495"/>
      <c r="LZD90" s="495"/>
      <c r="LZE90" s="495"/>
      <c r="LZF90" s="495"/>
      <c r="LZG90" s="495"/>
      <c r="LZH90" s="495"/>
      <c r="LZI90" s="495"/>
      <c r="LZJ90" s="495"/>
      <c r="LZK90" s="495"/>
      <c r="LZL90" s="495"/>
      <c r="LZM90" s="495"/>
      <c r="LZN90" s="495"/>
      <c r="LZO90" s="495"/>
      <c r="LZP90" s="495"/>
      <c r="LZQ90" s="495"/>
      <c r="LZR90" s="495"/>
      <c r="LZS90" s="495"/>
      <c r="LZT90" s="495"/>
      <c r="LZU90" s="495"/>
      <c r="LZV90" s="495"/>
      <c r="LZW90" s="495"/>
      <c r="LZX90" s="495"/>
      <c r="LZY90" s="495"/>
      <c r="LZZ90" s="495"/>
      <c r="MAA90" s="495"/>
      <c r="MAB90" s="495"/>
      <c r="MAC90" s="495"/>
      <c r="MAD90" s="495"/>
      <c r="MAE90" s="495"/>
      <c r="MAF90" s="495"/>
      <c r="MAG90" s="495"/>
      <c r="MAH90" s="495"/>
      <c r="MAI90" s="495"/>
      <c r="MAJ90" s="495"/>
      <c r="MAK90" s="495"/>
      <c r="MAL90" s="495"/>
      <c r="MAM90" s="495"/>
      <c r="MAN90" s="495"/>
      <c r="MAO90" s="495"/>
      <c r="MAP90" s="495"/>
      <c r="MAQ90" s="495"/>
      <c r="MAR90" s="495"/>
      <c r="MAS90" s="495"/>
      <c r="MAT90" s="495"/>
      <c r="MAU90" s="495"/>
      <c r="MAV90" s="495"/>
      <c r="MAW90" s="495"/>
      <c r="MAX90" s="495"/>
      <c r="MAY90" s="495"/>
      <c r="MAZ90" s="495"/>
      <c r="MBA90" s="495"/>
      <c r="MBB90" s="495"/>
      <c r="MBC90" s="495"/>
      <c r="MBD90" s="495"/>
      <c r="MBE90" s="495"/>
      <c r="MBF90" s="495"/>
      <c r="MBG90" s="495"/>
      <c r="MBH90" s="495"/>
      <c r="MBI90" s="495"/>
      <c r="MBJ90" s="495"/>
      <c r="MBK90" s="495"/>
      <c r="MBL90" s="495"/>
      <c r="MBM90" s="495"/>
      <c r="MBN90" s="495"/>
      <c r="MBO90" s="495"/>
      <c r="MBP90" s="495"/>
      <c r="MBQ90" s="495"/>
      <c r="MBR90" s="495"/>
      <c r="MBS90" s="495"/>
      <c r="MBT90" s="495"/>
      <c r="MBU90" s="495"/>
      <c r="MBV90" s="495"/>
      <c r="MBW90" s="495"/>
      <c r="MBX90" s="495"/>
      <c r="MBY90" s="495"/>
      <c r="MBZ90" s="495"/>
      <c r="MCA90" s="495"/>
      <c r="MCB90" s="495"/>
      <c r="MCC90" s="495"/>
      <c r="MCD90" s="495"/>
      <c r="MCE90" s="495"/>
      <c r="MCF90" s="495"/>
      <c r="MCG90" s="495"/>
      <c r="MCH90" s="495"/>
      <c r="MCI90" s="495"/>
      <c r="MCJ90" s="495"/>
      <c r="MCK90" s="495"/>
      <c r="MCL90" s="495"/>
      <c r="MCM90" s="495"/>
      <c r="MCN90" s="495"/>
      <c r="MCO90" s="495"/>
      <c r="MCP90" s="495"/>
      <c r="MCQ90" s="495"/>
      <c r="MCR90" s="495"/>
      <c r="MCS90" s="495"/>
      <c r="MCT90" s="495"/>
      <c r="MCU90" s="495"/>
      <c r="MCV90" s="495"/>
      <c r="MCW90" s="495"/>
      <c r="MCX90" s="495"/>
      <c r="MCY90" s="495"/>
      <c r="MCZ90" s="495"/>
      <c r="MDA90" s="495"/>
      <c r="MDB90" s="495"/>
      <c r="MDC90" s="495"/>
      <c r="MDD90" s="495"/>
      <c r="MDE90" s="495"/>
      <c r="MDF90" s="495"/>
      <c r="MDG90" s="495"/>
      <c r="MDH90" s="495"/>
      <c r="MDI90" s="495"/>
      <c r="MDJ90" s="495"/>
      <c r="MDK90" s="495"/>
      <c r="MDL90" s="495"/>
      <c r="MDM90" s="495"/>
      <c r="MDN90" s="495"/>
      <c r="MDO90" s="495"/>
      <c r="MDP90" s="495"/>
      <c r="MDQ90" s="495"/>
      <c r="MDR90" s="495"/>
      <c r="MDS90" s="495"/>
      <c r="MDT90" s="495"/>
      <c r="MDU90" s="495"/>
      <c r="MDV90" s="495"/>
      <c r="MDW90" s="495"/>
      <c r="MDX90" s="495"/>
      <c r="MDY90" s="495"/>
      <c r="MDZ90" s="495"/>
      <c r="MEA90" s="495"/>
      <c r="MEB90" s="495"/>
      <c r="MEC90" s="495"/>
      <c r="MED90" s="495"/>
      <c r="MEE90" s="495"/>
      <c r="MEF90" s="495"/>
      <c r="MEG90" s="495"/>
      <c r="MEH90" s="495"/>
      <c r="MEI90" s="495"/>
      <c r="MEJ90" s="495"/>
      <c r="MEK90" s="495"/>
      <c r="MEL90" s="495"/>
      <c r="MEM90" s="495"/>
      <c r="MEN90" s="495"/>
      <c r="MEO90" s="495"/>
      <c r="MEP90" s="495"/>
      <c r="MEQ90" s="495"/>
      <c r="MER90" s="495"/>
      <c r="MES90" s="495"/>
      <c r="MET90" s="495"/>
      <c r="MEU90" s="495"/>
      <c r="MEV90" s="495"/>
      <c r="MEW90" s="495"/>
      <c r="MEX90" s="495"/>
      <c r="MEY90" s="495"/>
      <c r="MEZ90" s="495"/>
      <c r="MFA90" s="495"/>
      <c r="MFB90" s="495"/>
      <c r="MFC90" s="495"/>
      <c r="MFD90" s="495"/>
      <c r="MFE90" s="495"/>
      <c r="MFF90" s="495"/>
      <c r="MFG90" s="495"/>
      <c r="MFH90" s="495"/>
      <c r="MFI90" s="495"/>
      <c r="MFJ90" s="495"/>
      <c r="MFK90" s="495"/>
      <c r="MFL90" s="495"/>
      <c r="MFM90" s="495"/>
      <c r="MFN90" s="495"/>
      <c r="MFO90" s="495"/>
      <c r="MFP90" s="495"/>
      <c r="MFQ90" s="495"/>
      <c r="MFR90" s="495"/>
      <c r="MFS90" s="495"/>
      <c r="MFT90" s="495"/>
      <c r="MFU90" s="495"/>
      <c r="MFV90" s="495"/>
      <c r="MFW90" s="495"/>
      <c r="MFX90" s="495"/>
      <c r="MFY90" s="495"/>
      <c r="MFZ90" s="495"/>
      <c r="MGA90" s="495"/>
      <c r="MGB90" s="495"/>
      <c r="MGC90" s="495"/>
      <c r="MGD90" s="495"/>
      <c r="MGE90" s="495"/>
      <c r="MGF90" s="495"/>
      <c r="MGG90" s="495"/>
      <c r="MGH90" s="495"/>
      <c r="MGI90" s="495"/>
      <c r="MGJ90" s="495"/>
      <c r="MGK90" s="495"/>
      <c r="MGL90" s="495"/>
      <c r="MGM90" s="495"/>
      <c r="MGN90" s="495"/>
      <c r="MGO90" s="495"/>
      <c r="MGP90" s="495"/>
      <c r="MGQ90" s="495"/>
      <c r="MGR90" s="495"/>
      <c r="MGS90" s="495"/>
      <c r="MGT90" s="495"/>
      <c r="MGU90" s="495"/>
      <c r="MGV90" s="495"/>
      <c r="MGW90" s="495"/>
      <c r="MGX90" s="495"/>
      <c r="MGY90" s="495"/>
      <c r="MGZ90" s="495"/>
      <c r="MHA90" s="495"/>
      <c r="MHB90" s="495"/>
      <c r="MHC90" s="495"/>
      <c r="MHD90" s="495"/>
      <c r="MHE90" s="495"/>
      <c r="MHF90" s="495"/>
      <c r="MHG90" s="495"/>
      <c r="MHH90" s="495"/>
      <c r="MHI90" s="495"/>
      <c r="MHJ90" s="495"/>
      <c r="MHK90" s="495"/>
      <c r="MHL90" s="495"/>
      <c r="MHM90" s="495"/>
      <c r="MHN90" s="495"/>
      <c r="MHO90" s="495"/>
      <c r="MHP90" s="495"/>
      <c r="MHQ90" s="495"/>
      <c r="MHR90" s="495"/>
      <c r="MHS90" s="495"/>
      <c r="MHT90" s="495"/>
      <c r="MHU90" s="495"/>
      <c r="MHV90" s="495"/>
      <c r="MHW90" s="495"/>
      <c r="MHX90" s="495"/>
      <c r="MHY90" s="495"/>
      <c r="MHZ90" s="495"/>
      <c r="MIA90" s="495"/>
      <c r="MIB90" s="495"/>
      <c r="MIC90" s="495"/>
      <c r="MID90" s="495"/>
      <c r="MIE90" s="495"/>
      <c r="MIF90" s="495"/>
      <c r="MIG90" s="495"/>
      <c r="MIH90" s="495"/>
      <c r="MII90" s="495"/>
      <c r="MIJ90" s="495"/>
      <c r="MIK90" s="495"/>
      <c r="MIL90" s="495"/>
      <c r="MIM90" s="495"/>
      <c r="MIN90" s="495"/>
      <c r="MIO90" s="495"/>
      <c r="MIP90" s="495"/>
      <c r="MIQ90" s="495"/>
      <c r="MIR90" s="495"/>
      <c r="MIS90" s="495"/>
      <c r="MIT90" s="495"/>
      <c r="MIU90" s="495"/>
      <c r="MIV90" s="495"/>
      <c r="MIW90" s="495"/>
      <c r="MIX90" s="495"/>
      <c r="MIY90" s="495"/>
      <c r="MIZ90" s="495"/>
      <c r="MJA90" s="495"/>
      <c r="MJB90" s="495"/>
      <c r="MJC90" s="495"/>
      <c r="MJD90" s="495"/>
      <c r="MJE90" s="495"/>
      <c r="MJF90" s="495"/>
      <c r="MJG90" s="495"/>
      <c r="MJH90" s="495"/>
      <c r="MJI90" s="495"/>
      <c r="MJJ90" s="495"/>
      <c r="MJK90" s="495"/>
      <c r="MJL90" s="495"/>
      <c r="MJM90" s="495"/>
      <c r="MJN90" s="495"/>
      <c r="MJO90" s="495"/>
      <c r="MJP90" s="495"/>
      <c r="MJQ90" s="495"/>
      <c r="MJR90" s="495"/>
      <c r="MJS90" s="495"/>
      <c r="MJT90" s="495"/>
      <c r="MJU90" s="495"/>
      <c r="MJV90" s="495"/>
      <c r="MJW90" s="495"/>
      <c r="MJX90" s="495"/>
      <c r="MJY90" s="495"/>
      <c r="MJZ90" s="495"/>
      <c r="MKA90" s="495"/>
      <c r="MKB90" s="495"/>
      <c r="MKC90" s="495"/>
      <c r="MKD90" s="495"/>
      <c r="MKE90" s="495"/>
      <c r="MKF90" s="495"/>
      <c r="MKG90" s="495"/>
      <c r="MKH90" s="495"/>
      <c r="MKI90" s="495"/>
      <c r="MKJ90" s="495"/>
      <c r="MKK90" s="495"/>
      <c r="MKL90" s="495"/>
      <c r="MKM90" s="495"/>
      <c r="MKN90" s="495"/>
      <c r="MKO90" s="495"/>
      <c r="MKP90" s="495"/>
      <c r="MKQ90" s="495"/>
      <c r="MKR90" s="495"/>
      <c r="MKS90" s="495"/>
      <c r="MKT90" s="495"/>
      <c r="MKU90" s="495"/>
      <c r="MKV90" s="495"/>
      <c r="MKW90" s="495"/>
      <c r="MKX90" s="495"/>
      <c r="MKY90" s="495"/>
      <c r="MKZ90" s="495"/>
      <c r="MLA90" s="495"/>
      <c r="MLB90" s="495"/>
      <c r="MLC90" s="495"/>
      <c r="MLD90" s="495"/>
      <c r="MLE90" s="495"/>
      <c r="MLF90" s="495"/>
      <c r="MLG90" s="495"/>
      <c r="MLH90" s="495"/>
      <c r="MLI90" s="495"/>
      <c r="MLJ90" s="495"/>
      <c r="MLK90" s="495"/>
      <c r="MLL90" s="495"/>
      <c r="MLM90" s="495"/>
      <c r="MLN90" s="495"/>
      <c r="MLO90" s="495"/>
      <c r="MLP90" s="495"/>
      <c r="MLQ90" s="495"/>
      <c r="MLR90" s="495"/>
      <c r="MLS90" s="495"/>
      <c r="MLT90" s="495"/>
      <c r="MLU90" s="495"/>
      <c r="MLV90" s="495"/>
      <c r="MLW90" s="495"/>
      <c r="MLX90" s="495"/>
      <c r="MLY90" s="495"/>
      <c r="MLZ90" s="495"/>
      <c r="MMA90" s="495"/>
      <c r="MMB90" s="495"/>
      <c r="MMC90" s="495"/>
      <c r="MMD90" s="495"/>
      <c r="MME90" s="495"/>
      <c r="MMF90" s="495"/>
      <c r="MMG90" s="495"/>
      <c r="MMH90" s="495"/>
      <c r="MMI90" s="495"/>
      <c r="MMJ90" s="495"/>
      <c r="MMK90" s="495"/>
      <c r="MML90" s="495"/>
      <c r="MMM90" s="495"/>
      <c r="MMN90" s="495"/>
      <c r="MMO90" s="495"/>
      <c r="MMP90" s="495"/>
      <c r="MMQ90" s="495"/>
      <c r="MMR90" s="495"/>
      <c r="MMS90" s="495"/>
      <c r="MMT90" s="495"/>
      <c r="MMU90" s="495"/>
      <c r="MMV90" s="495"/>
      <c r="MMW90" s="495"/>
      <c r="MMX90" s="495"/>
      <c r="MMY90" s="495"/>
      <c r="MMZ90" s="495"/>
      <c r="MNA90" s="495"/>
      <c r="MNB90" s="495"/>
      <c r="MNC90" s="495"/>
      <c r="MND90" s="495"/>
      <c r="MNE90" s="495"/>
      <c r="MNF90" s="495"/>
      <c r="MNG90" s="495"/>
      <c r="MNH90" s="495"/>
      <c r="MNI90" s="495"/>
      <c r="MNJ90" s="495"/>
      <c r="MNK90" s="495"/>
      <c r="MNL90" s="495"/>
      <c r="MNM90" s="495"/>
      <c r="MNN90" s="495"/>
      <c r="MNO90" s="495"/>
      <c r="MNP90" s="495"/>
      <c r="MNQ90" s="495"/>
      <c r="MNR90" s="495"/>
      <c r="MNS90" s="495"/>
      <c r="MNT90" s="495"/>
      <c r="MNU90" s="495"/>
      <c r="MNV90" s="495"/>
      <c r="MNW90" s="495"/>
      <c r="MNX90" s="495"/>
      <c r="MNY90" s="495"/>
      <c r="MNZ90" s="495"/>
      <c r="MOA90" s="495"/>
      <c r="MOB90" s="495"/>
      <c r="MOC90" s="495"/>
      <c r="MOD90" s="495"/>
      <c r="MOE90" s="495"/>
      <c r="MOF90" s="495"/>
      <c r="MOG90" s="495"/>
      <c r="MOH90" s="495"/>
      <c r="MOI90" s="495"/>
      <c r="MOJ90" s="495"/>
      <c r="MOK90" s="495"/>
      <c r="MOL90" s="495"/>
      <c r="MOM90" s="495"/>
      <c r="MON90" s="495"/>
      <c r="MOO90" s="495"/>
      <c r="MOP90" s="495"/>
      <c r="MOQ90" s="495"/>
      <c r="MOR90" s="495"/>
      <c r="MOS90" s="495"/>
      <c r="MOT90" s="495"/>
      <c r="MOU90" s="495"/>
      <c r="MOV90" s="495"/>
      <c r="MOW90" s="495"/>
      <c r="MOX90" s="495"/>
      <c r="MOY90" s="495"/>
      <c r="MOZ90" s="495"/>
      <c r="MPA90" s="495"/>
      <c r="MPB90" s="495"/>
      <c r="MPC90" s="495"/>
      <c r="MPD90" s="495"/>
      <c r="MPE90" s="495"/>
      <c r="MPF90" s="495"/>
      <c r="MPG90" s="495"/>
      <c r="MPH90" s="495"/>
      <c r="MPI90" s="495"/>
      <c r="MPJ90" s="495"/>
      <c r="MPK90" s="495"/>
      <c r="MPL90" s="495"/>
      <c r="MPM90" s="495"/>
      <c r="MPN90" s="495"/>
      <c r="MPO90" s="495"/>
      <c r="MPP90" s="495"/>
      <c r="MPQ90" s="495"/>
      <c r="MPR90" s="495"/>
      <c r="MPS90" s="495"/>
      <c r="MPT90" s="495"/>
      <c r="MPU90" s="495"/>
      <c r="MPV90" s="495"/>
      <c r="MPW90" s="495"/>
      <c r="MPX90" s="495"/>
      <c r="MPY90" s="495"/>
      <c r="MPZ90" s="495"/>
      <c r="MQA90" s="495"/>
      <c r="MQB90" s="495"/>
      <c r="MQC90" s="495"/>
      <c r="MQD90" s="495"/>
      <c r="MQE90" s="495"/>
      <c r="MQF90" s="495"/>
      <c r="MQG90" s="495"/>
      <c r="MQH90" s="495"/>
      <c r="MQI90" s="495"/>
      <c r="MQJ90" s="495"/>
      <c r="MQK90" s="495"/>
      <c r="MQL90" s="495"/>
      <c r="MQM90" s="495"/>
      <c r="MQN90" s="495"/>
      <c r="MQO90" s="495"/>
      <c r="MQP90" s="495"/>
      <c r="MQQ90" s="495"/>
      <c r="MQR90" s="495"/>
      <c r="MQS90" s="495"/>
      <c r="MQT90" s="495"/>
      <c r="MQU90" s="495"/>
      <c r="MQV90" s="495"/>
      <c r="MQW90" s="495"/>
      <c r="MQX90" s="495"/>
      <c r="MQY90" s="495"/>
      <c r="MQZ90" s="495"/>
      <c r="MRA90" s="495"/>
      <c r="MRB90" s="495"/>
      <c r="MRC90" s="495"/>
      <c r="MRD90" s="495"/>
      <c r="MRE90" s="495"/>
      <c r="MRF90" s="495"/>
      <c r="MRG90" s="495"/>
      <c r="MRH90" s="495"/>
      <c r="MRI90" s="495"/>
      <c r="MRJ90" s="495"/>
      <c r="MRK90" s="495"/>
      <c r="MRL90" s="495"/>
      <c r="MRM90" s="495"/>
      <c r="MRN90" s="495"/>
      <c r="MRO90" s="495"/>
      <c r="MRP90" s="495"/>
      <c r="MRQ90" s="495"/>
      <c r="MRR90" s="495"/>
      <c r="MRS90" s="495"/>
      <c r="MRT90" s="495"/>
      <c r="MRU90" s="495"/>
      <c r="MRV90" s="495"/>
      <c r="MRW90" s="495"/>
      <c r="MRX90" s="495"/>
      <c r="MRY90" s="495"/>
      <c r="MRZ90" s="495"/>
      <c r="MSA90" s="495"/>
      <c r="MSB90" s="495"/>
      <c r="MSC90" s="495"/>
      <c r="MSD90" s="495"/>
      <c r="MSE90" s="495"/>
      <c r="MSF90" s="495"/>
      <c r="MSG90" s="495"/>
      <c r="MSH90" s="495"/>
      <c r="MSI90" s="495"/>
      <c r="MSJ90" s="495"/>
      <c r="MSK90" s="495"/>
      <c r="MSL90" s="495"/>
      <c r="MSM90" s="495"/>
      <c r="MSN90" s="495"/>
      <c r="MSO90" s="495"/>
      <c r="MSP90" s="495"/>
      <c r="MSQ90" s="495"/>
      <c r="MSR90" s="495"/>
      <c r="MSS90" s="495"/>
      <c r="MST90" s="495"/>
      <c r="MSU90" s="495"/>
      <c r="MSV90" s="495"/>
      <c r="MSW90" s="495"/>
      <c r="MSX90" s="495"/>
      <c r="MSY90" s="495"/>
      <c r="MSZ90" s="495"/>
      <c r="MTA90" s="495"/>
      <c r="MTB90" s="495"/>
      <c r="MTC90" s="495"/>
      <c r="MTD90" s="495"/>
      <c r="MTE90" s="495"/>
      <c r="MTF90" s="495"/>
      <c r="MTG90" s="495"/>
      <c r="MTH90" s="495"/>
      <c r="MTI90" s="495"/>
      <c r="MTJ90" s="495"/>
      <c r="MTK90" s="495"/>
      <c r="MTL90" s="495"/>
      <c r="MTM90" s="495"/>
      <c r="MTN90" s="495"/>
      <c r="MTO90" s="495"/>
      <c r="MTP90" s="495"/>
      <c r="MTQ90" s="495"/>
      <c r="MTR90" s="495"/>
      <c r="MTS90" s="495"/>
      <c r="MTT90" s="495"/>
      <c r="MTU90" s="495"/>
      <c r="MTV90" s="495"/>
      <c r="MTW90" s="495"/>
      <c r="MTX90" s="495"/>
      <c r="MTY90" s="495"/>
      <c r="MTZ90" s="495"/>
      <c r="MUA90" s="495"/>
      <c r="MUB90" s="495"/>
      <c r="MUC90" s="495"/>
      <c r="MUD90" s="495"/>
      <c r="MUE90" s="495"/>
      <c r="MUF90" s="495"/>
      <c r="MUG90" s="495"/>
      <c r="MUH90" s="495"/>
      <c r="MUI90" s="495"/>
      <c r="MUJ90" s="495"/>
      <c r="MUK90" s="495"/>
      <c r="MUL90" s="495"/>
      <c r="MUM90" s="495"/>
      <c r="MUN90" s="495"/>
      <c r="MUO90" s="495"/>
      <c r="MUP90" s="495"/>
      <c r="MUQ90" s="495"/>
      <c r="MUR90" s="495"/>
      <c r="MUS90" s="495"/>
      <c r="MUT90" s="495"/>
      <c r="MUU90" s="495"/>
      <c r="MUV90" s="495"/>
      <c r="MUW90" s="495"/>
      <c r="MUX90" s="495"/>
      <c r="MUY90" s="495"/>
      <c r="MUZ90" s="495"/>
      <c r="MVA90" s="495"/>
      <c r="MVB90" s="495"/>
      <c r="MVC90" s="495"/>
      <c r="MVD90" s="495"/>
      <c r="MVE90" s="495"/>
      <c r="MVF90" s="495"/>
      <c r="MVG90" s="495"/>
      <c r="MVH90" s="495"/>
      <c r="MVI90" s="495"/>
      <c r="MVJ90" s="495"/>
      <c r="MVK90" s="495"/>
      <c r="MVL90" s="495"/>
      <c r="MVM90" s="495"/>
      <c r="MVN90" s="495"/>
      <c r="MVO90" s="495"/>
      <c r="MVP90" s="495"/>
      <c r="MVQ90" s="495"/>
      <c r="MVR90" s="495"/>
      <c r="MVS90" s="495"/>
      <c r="MVT90" s="495"/>
      <c r="MVU90" s="495"/>
      <c r="MVV90" s="495"/>
      <c r="MVW90" s="495"/>
      <c r="MVX90" s="495"/>
      <c r="MVY90" s="495"/>
      <c r="MVZ90" s="495"/>
      <c r="MWA90" s="495"/>
      <c r="MWB90" s="495"/>
      <c r="MWC90" s="495"/>
      <c r="MWD90" s="495"/>
      <c r="MWE90" s="495"/>
      <c r="MWF90" s="495"/>
      <c r="MWG90" s="495"/>
      <c r="MWH90" s="495"/>
      <c r="MWI90" s="495"/>
      <c r="MWJ90" s="495"/>
      <c r="MWK90" s="495"/>
      <c r="MWL90" s="495"/>
      <c r="MWM90" s="495"/>
      <c r="MWN90" s="495"/>
      <c r="MWO90" s="495"/>
      <c r="MWP90" s="495"/>
      <c r="MWQ90" s="495"/>
      <c r="MWR90" s="495"/>
      <c r="MWS90" s="495"/>
      <c r="MWT90" s="495"/>
      <c r="MWU90" s="495"/>
      <c r="MWV90" s="495"/>
      <c r="MWW90" s="495"/>
      <c r="MWX90" s="495"/>
      <c r="MWY90" s="495"/>
      <c r="MWZ90" s="495"/>
      <c r="MXA90" s="495"/>
      <c r="MXB90" s="495"/>
      <c r="MXC90" s="495"/>
      <c r="MXD90" s="495"/>
      <c r="MXE90" s="495"/>
      <c r="MXF90" s="495"/>
      <c r="MXG90" s="495"/>
      <c r="MXH90" s="495"/>
      <c r="MXI90" s="495"/>
      <c r="MXJ90" s="495"/>
      <c r="MXK90" s="495"/>
      <c r="MXL90" s="495"/>
      <c r="MXM90" s="495"/>
      <c r="MXN90" s="495"/>
      <c r="MXO90" s="495"/>
      <c r="MXP90" s="495"/>
      <c r="MXQ90" s="495"/>
      <c r="MXR90" s="495"/>
      <c r="MXS90" s="495"/>
      <c r="MXT90" s="495"/>
      <c r="MXU90" s="495"/>
      <c r="MXV90" s="495"/>
      <c r="MXW90" s="495"/>
      <c r="MXX90" s="495"/>
      <c r="MXY90" s="495"/>
      <c r="MXZ90" s="495"/>
      <c r="MYA90" s="495"/>
      <c r="MYB90" s="495"/>
      <c r="MYC90" s="495"/>
      <c r="MYD90" s="495"/>
      <c r="MYE90" s="495"/>
      <c r="MYF90" s="495"/>
      <c r="MYG90" s="495"/>
      <c r="MYH90" s="495"/>
      <c r="MYI90" s="495"/>
      <c r="MYJ90" s="495"/>
      <c r="MYK90" s="495"/>
      <c r="MYL90" s="495"/>
      <c r="MYM90" s="495"/>
      <c r="MYN90" s="495"/>
      <c r="MYO90" s="495"/>
      <c r="MYP90" s="495"/>
      <c r="MYQ90" s="495"/>
      <c r="MYR90" s="495"/>
      <c r="MYS90" s="495"/>
      <c r="MYT90" s="495"/>
      <c r="MYU90" s="495"/>
      <c r="MYV90" s="495"/>
      <c r="MYW90" s="495"/>
      <c r="MYX90" s="495"/>
      <c r="MYY90" s="495"/>
      <c r="MYZ90" s="495"/>
      <c r="MZA90" s="495"/>
      <c r="MZB90" s="495"/>
      <c r="MZC90" s="495"/>
      <c r="MZD90" s="495"/>
      <c r="MZE90" s="495"/>
      <c r="MZF90" s="495"/>
      <c r="MZG90" s="495"/>
      <c r="MZH90" s="495"/>
      <c r="MZI90" s="495"/>
      <c r="MZJ90" s="495"/>
      <c r="MZK90" s="495"/>
      <c r="MZL90" s="495"/>
      <c r="MZM90" s="495"/>
      <c r="MZN90" s="495"/>
      <c r="MZO90" s="495"/>
      <c r="MZP90" s="495"/>
      <c r="MZQ90" s="495"/>
      <c r="MZR90" s="495"/>
      <c r="MZS90" s="495"/>
      <c r="MZT90" s="495"/>
      <c r="MZU90" s="495"/>
      <c r="MZV90" s="495"/>
      <c r="MZW90" s="495"/>
      <c r="MZX90" s="495"/>
      <c r="MZY90" s="495"/>
      <c r="MZZ90" s="495"/>
      <c r="NAA90" s="495"/>
      <c r="NAB90" s="495"/>
      <c r="NAC90" s="495"/>
      <c r="NAD90" s="495"/>
      <c r="NAE90" s="495"/>
      <c r="NAF90" s="495"/>
      <c r="NAG90" s="495"/>
      <c r="NAH90" s="495"/>
      <c r="NAI90" s="495"/>
      <c r="NAJ90" s="495"/>
      <c r="NAK90" s="495"/>
      <c r="NAL90" s="495"/>
      <c r="NAM90" s="495"/>
      <c r="NAN90" s="495"/>
      <c r="NAO90" s="495"/>
      <c r="NAP90" s="495"/>
      <c r="NAQ90" s="495"/>
      <c r="NAR90" s="495"/>
      <c r="NAS90" s="495"/>
      <c r="NAT90" s="495"/>
      <c r="NAU90" s="495"/>
      <c r="NAV90" s="495"/>
      <c r="NAW90" s="495"/>
      <c r="NAX90" s="495"/>
      <c r="NAY90" s="495"/>
      <c r="NAZ90" s="495"/>
      <c r="NBA90" s="495"/>
      <c r="NBB90" s="495"/>
      <c r="NBC90" s="495"/>
      <c r="NBD90" s="495"/>
      <c r="NBE90" s="495"/>
      <c r="NBF90" s="495"/>
      <c r="NBG90" s="495"/>
      <c r="NBH90" s="495"/>
      <c r="NBI90" s="495"/>
      <c r="NBJ90" s="495"/>
      <c r="NBK90" s="495"/>
      <c r="NBL90" s="495"/>
      <c r="NBM90" s="495"/>
      <c r="NBN90" s="495"/>
      <c r="NBO90" s="495"/>
      <c r="NBP90" s="495"/>
      <c r="NBQ90" s="495"/>
      <c r="NBR90" s="495"/>
      <c r="NBS90" s="495"/>
      <c r="NBT90" s="495"/>
      <c r="NBU90" s="495"/>
      <c r="NBV90" s="495"/>
      <c r="NBW90" s="495"/>
      <c r="NBX90" s="495"/>
      <c r="NBY90" s="495"/>
      <c r="NBZ90" s="495"/>
      <c r="NCA90" s="495"/>
      <c r="NCB90" s="495"/>
      <c r="NCC90" s="495"/>
      <c r="NCD90" s="495"/>
      <c r="NCE90" s="495"/>
      <c r="NCF90" s="495"/>
      <c r="NCG90" s="495"/>
      <c r="NCH90" s="495"/>
      <c r="NCI90" s="495"/>
      <c r="NCJ90" s="495"/>
      <c r="NCK90" s="495"/>
      <c r="NCL90" s="495"/>
      <c r="NCM90" s="495"/>
      <c r="NCN90" s="495"/>
      <c r="NCO90" s="495"/>
      <c r="NCP90" s="495"/>
      <c r="NCQ90" s="495"/>
      <c r="NCR90" s="495"/>
      <c r="NCS90" s="495"/>
      <c r="NCT90" s="495"/>
      <c r="NCU90" s="495"/>
      <c r="NCV90" s="495"/>
      <c r="NCW90" s="495"/>
      <c r="NCX90" s="495"/>
      <c r="NCY90" s="495"/>
      <c r="NCZ90" s="495"/>
      <c r="NDA90" s="495"/>
      <c r="NDB90" s="495"/>
      <c r="NDC90" s="495"/>
      <c r="NDD90" s="495"/>
      <c r="NDE90" s="495"/>
      <c r="NDF90" s="495"/>
      <c r="NDG90" s="495"/>
      <c r="NDH90" s="495"/>
      <c r="NDI90" s="495"/>
      <c r="NDJ90" s="495"/>
      <c r="NDK90" s="495"/>
      <c r="NDL90" s="495"/>
      <c r="NDM90" s="495"/>
      <c r="NDN90" s="495"/>
      <c r="NDO90" s="495"/>
      <c r="NDP90" s="495"/>
      <c r="NDQ90" s="495"/>
      <c r="NDR90" s="495"/>
      <c r="NDS90" s="495"/>
      <c r="NDT90" s="495"/>
      <c r="NDU90" s="495"/>
      <c r="NDV90" s="495"/>
      <c r="NDW90" s="495"/>
      <c r="NDX90" s="495"/>
      <c r="NDY90" s="495"/>
      <c r="NDZ90" s="495"/>
      <c r="NEA90" s="495"/>
      <c r="NEB90" s="495"/>
      <c r="NEC90" s="495"/>
      <c r="NED90" s="495"/>
      <c r="NEE90" s="495"/>
      <c r="NEF90" s="495"/>
      <c r="NEG90" s="495"/>
      <c r="NEH90" s="495"/>
      <c r="NEI90" s="495"/>
      <c r="NEJ90" s="495"/>
      <c r="NEK90" s="495"/>
      <c r="NEL90" s="495"/>
      <c r="NEM90" s="495"/>
      <c r="NEN90" s="495"/>
      <c r="NEO90" s="495"/>
      <c r="NEP90" s="495"/>
      <c r="NEQ90" s="495"/>
      <c r="NER90" s="495"/>
      <c r="NES90" s="495"/>
      <c r="NET90" s="495"/>
      <c r="NEU90" s="495"/>
      <c r="NEV90" s="495"/>
      <c r="NEW90" s="495"/>
      <c r="NEX90" s="495"/>
      <c r="NEY90" s="495"/>
      <c r="NEZ90" s="495"/>
      <c r="NFA90" s="495"/>
      <c r="NFB90" s="495"/>
      <c r="NFC90" s="495"/>
      <c r="NFD90" s="495"/>
      <c r="NFE90" s="495"/>
      <c r="NFF90" s="495"/>
      <c r="NFG90" s="495"/>
      <c r="NFH90" s="495"/>
      <c r="NFI90" s="495"/>
      <c r="NFJ90" s="495"/>
      <c r="NFK90" s="495"/>
      <c r="NFL90" s="495"/>
      <c r="NFM90" s="495"/>
      <c r="NFN90" s="495"/>
      <c r="NFO90" s="495"/>
      <c r="NFP90" s="495"/>
      <c r="NFQ90" s="495"/>
      <c r="NFR90" s="495"/>
      <c r="NFS90" s="495"/>
      <c r="NFT90" s="495"/>
      <c r="NFU90" s="495"/>
      <c r="NFV90" s="495"/>
      <c r="NFW90" s="495"/>
      <c r="NFX90" s="495"/>
      <c r="NFY90" s="495"/>
      <c r="NFZ90" s="495"/>
      <c r="NGA90" s="495"/>
      <c r="NGB90" s="495"/>
      <c r="NGC90" s="495"/>
      <c r="NGD90" s="495"/>
      <c r="NGE90" s="495"/>
      <c r="NGF90" s="495"/>
      <c r="NGG90" s="495"/>
      <c r="NGH90" s="495"/>
      <c r="NGI90" s="495"/>
      <c r="NGJ90" s="495"/>
      <c r="NGK90" s="495"/>
      <c r="NGL90" s="495"/>
      <c r="NGM90" s="495"/>
      <c r="NGN90" s="495"/>
      <c r="NGO90" s="495"/>
      <c r="NGP90" s="495"/>
      <c r="NGQ90" s="495"/>
      <c r="NGR90" s="495"/>
      <c r="NGS90" s="495"/>
      <c r="NGT90" s="495"/>
      <c r="NGU90" s="495"/>
      <c r="NGV90" s="495"/>
      <c r="NGW90" s="495"/>
      <c r="NGX90" s="495"/>
      <c r="NGY90" s="495"/>
      <c r="NGZ90" s="495"/>
      <c r="NHA90" s="495"/>
      <c r="NHB90" s="495"/>
      <c r="NHC90" s="495"/>
      <c r="NHD90" s="495"/>
      <c r="NHE90" s="495"/>
      <c r="NHF90" s="495"/>
      <c r="NHG90" s="495"/>
      <c r="NHH90" s="495"/>
      <c r="NHI90" s="495"/>
      <c r="NHJ90" s="495"/>
      <c r="NHK90" s="495"/>
      <c r="NHL90" s="495"/>
      <c r="NHM90" s="495"/>
      <c r="NHN90" s="495"/>
      <c r="NHO90" s="495"/>
      <c r="NHP90" s="495"/>
      <c r="NHQ90" s="495"/>
      <c r="NHR90" s="495"/>
      <c r="NHS90" s="495"/>
      <c r="NHT90" s="495"/>
      <c r="NHU90" s="495"/>
      <c r="NHV90" s="495"/>
      <c r="NHW90" s="495"/>
      <c r="NHX90" s="495"/>
      <c r="NHY90" s="495"/>
      <c r="NHZ90" s="495"/>
      <c r="NIA90" s="495"/>
      <c r="NIB90" s="495"/>
      <c r="NIC90" s="495"/>
      <c r="NID90" s="495"/>
      <c r="NIE90" s="495"/>
      <c r="NIF90" s="495"/>
      <c r="NIG90" s="495"/>
      <c r="NIH90" s="495"/>
      <c r="NII90" s="495"/>
      <c r="NIJ90" s="495"/>
      <c r="NIK90" s="495"/>
      <c r="NIL90" s="495"/>
      <c r="NIM90" s="495"/>
      <c r="NIN90" s="495"/>
      <c r="NIO90" s="495"/>
      <c r="NIP90" s="495"/>
      <c r="NIQ90" s="495"/>
      <c r="NIR90" s="495"/>
      <c r="NIS90" s="495"/>
      <c r="NIT90" s="495"/>
      <c r="NIU90" s="495"/>
      <c r="NIV90" s="495"/>
      <c r="NIW90" s="495"/>
      <c r="NIX90" s="495"/>
      <c r="NIY90" s="495"/>
      <c r="NIZ90" s="495"/>
      <c r="NJA90" s="495"/>
      <c r="NJB90" s="495"/>
      <c r="NJC90" s="495"/>
      <c r="NJD90" s="495"/>
      <c r="NJE90" s="495"/>
      <c r="NJF90" s="495"/>
      <c r="NJG90" s="495"/>
      <c r="NJH90" s="495"/>
      <c r="NJI90" s="495"/>
      <c r="NJJ90" s="495"/>
      <c r="NJK90" s="495"/>
      <c r="NJL90" s="495"/>
      <c r="NJM90" s="495"/>
      <c r="NJN90" s="495"/>
      <c r="NJO90" s="495"/>
      <c r="NJP90" s="495"/>
      <c r="NJQ90" s="495"/>
      <c r="NJR90" s="495"/>
      <c r="NJS90" s="495"/>
      <c r="NJT90" s="495"/>
      <c r="NJU90" s="495"/>
      <c r="NJV90" s="495"/>
      <c r="NJW90" s="495"/>
      <c r="NJX90" s="495"/>
      <c r="NJY90" s="495"/>
      <c r="NJZ90" s="495"/>
      <c r="NKA90" s="495"/>
      <c r="NKB90" s="495"/>
      <c r="NKC90" s="495"/>
      <c r="NKD90" s="495"/>
      <c r="NKE90" s="495"/>
      <c r="NKF90" s="495"/>
      <c r="NKG90" s="495"/>
      <c r="NKH90" s="495"/>
      <c r="NKI90" s="495"/>
      <c r="NKJ90" s="495"/>
      <c r="NKK90" s="495"/>
      <c r="NKL90" s="495"/>
      <c r="NKM90" s="495"/>
      <c r="NKN90" s="495"/>
      <c r="NKO90" s="495"/>
      <c r="NKP90" s="495"/>
      <c r="NKQ90" s="495"/>
      <c r="NKR90" s="495"/>
      <c r="NKS90" s="495"/>
      <c r="NKT90" s="495"/>
      <c r="NKU90" s="495"/>
      <c r="NKV90" s="495"/>
      <c r="NKW90" s="495"/>
      <c r="NKX90" s="495"/>
      <c r="NKY90" s="495"/>
      <c r="NKZ90" s="495"/>
      <c r="NLA90" s="495"/>
      <c r="NLB90" s="495"/>
      <c r="NLC90" s="495"/>
      <c r="NLD90" s="495"/>
      <c r="NLE90" s="495"/>
      <c r="NLF90" s="495"/>
      <c r="NLG90" s="495"/>
      <c r="NLH90" s="495"/>
      <c r="NLI90" s="495"/>
      <c r="NLJ90" s="495"/>
      <c r="NLK90" s="495"/>
      <c r="NLL90" s="495"/>
      <c r="NLM90" s="495"/>
      <c r="NLN90" s="495"/>
      <c r="NLO90" s="495"/>
      <c r="NLP90" s="495"/>
      <c r="NLQ90" s="495"/>
      <c r="NLR90" s="495"/>
      <c r="NLS90" s="495"/>
      <c r="NLT90" s="495"/>
      <c r="NLU90" s="495"/>
      <c r="NLV90" s="495"/>
      <c r="NLW90" s="495"/>
      <c r="NLX90" s="495"/>
      <c r="NLY90" s="495"/>
      <c r="NLZ90" s="495"/>
      <c r="NMA90" s="495"/>
      <c r="NMB90" s="495"/>
      <c r="NMC90" s="495"/>
      <c r="NMD90" s="495"/>
      <c r="NME90" s="495"/>
      <c r="NMF90" s="495"/>
      <c r="NMG90" s="495"/>
      <c r="NMH90" s="495"/>
      <c r="NMI90" s="495"/>
      <c r="NMJ90" s="495"/>
      <c r="NMK90" s="495"/>
      <c r="NML90" s="495"/>
      <c r="NMM90" s="495"/>
      <c r="NMN90" s="495"/>
      <c r="NMO90" s="495"/>
      <c r="NMP90" s="495"/>
      <c r="NMQ90" s="495"/>
      <c r="NMR90" s="495"/>
      <c r="NMS90" s="495"/>
      <c r="NMT90" s="495"/>
      <c r="NMU90" s="495"/>
      <c r="NMV90" s="495"/>
      <c r="NMW90" s="495"/>
      <c r="NMX90" s="495"/>
      <c r="NMY90" s="495"/>
      <c r="NMZ90" s="495"/>
      <c r="NNA90" s="495"/>
      <c r="NNB90" s="495"/>
      <c r="NNC90" s="495"/>
      <c r="NND90" s="495"/>
      <c r="NNE90" s="495"/>
      <c r="NNF90" s="495"/>
      <c r="NNG90" s="495"/>
      <c r="NNH90" s="495"/>
      <c r="NNI90" s="495"/>
      <c r="NNJ90" s="495"/>
      <c r="NNK90" s="495"/>
      <c r="NNL90" s="495"/>
      <c r="NNM90" s="495"/>
      <c r="NNN90" s="495"/>
      <c r="NNO90" s="495"/>
      <c r="NNP90" s="495"/>
      <c r="NNQ90" s="495"/>
      <c r="NNR90" s="495"/>
      <c r="NNS90" s="495"/>
      <c r="NNT90" s="495"/>
      <c r="NNU90" s="495"/>
      <c r="NNV90" s="495"/>
      <c r="NNW90" s="495"/>
      <c r="NNX90" s="495"/>
      <c r="NNY90" s="495"/>
      <c r="NNZ90" s="495"/>
      <c r="NOA90" s="495"/>
      <c r="NOB90" s="495"/>
      <c r="NOC90" s="495"/>
      <c r="NOD90" s="495"/>
      <c r="NOE90" s="495"/>
      <c r="NOF90" s="495"/>
      <c r="NOG90" s="495"/>
      <c r="NOH90" s="495"/>
      <c r="NOI90" s="495"/>
      <c r="NOJ90" s="495"/>
      <c r="NOK90" s="495"/>
      <c r="NOL90" s="495"/>
      <c r="NOM90" s="495"/>
      <c r="NON90" s="495"/>
      <c r="NOO90" s="495"/>
      <c r="NOP90" s="495"/>
      <c r="NOQ90" s="495"/>
      <c r="NOR90" s="495"/>
      <c r="NOS90" s="495"/>
      <c r="NOT90" s="495"/>
      <c r="NOU90" s="495"/>
      <c r="NOV90" s="495"/>
      <c r="NOW90" s="495"/>
      <c r="NOX90" s="495"/>
      <c r="NOY90" s="495"/>
      <c r="NOZ90" s="495"/>
      <c r="NPA90" s="495"/>
      <c r="NPB90" s="495"/>
      <c r="NPC90" s="495"/>
      <c r="NPD90" s="495"/>
      <c r="NPE90" s="495"/>
      <c r="NPF90" s="495"/>
      <c r="NPG90" s="495"/>
      <c r="NPH90" s="495"/>
      <c r="NPI90" s="495"/>
      <c r="NPJ90" s="495"/>
      <c r="NPK90" s="495"/>
      <c r="NPL90" s="495"/>
      <c r="NPM90" s="495"/>
      <c r="NPN90" s="495"/>
      <c r="NPO90" s="495"/>
      <c r="NPP90" s="495"/>
      <c r="NPQ90" s="495"/>
      <c r="NPR90" s="495"/>
      <c r="NPS90" s="495"/>
      <c r="NPT90" s="495"/>
      <c r="NPU90" s="495"/>
      <c r="NPV90" s="495"/>
      <c r="NPW90" s="495"/>
      <c r="NPX90" s="495"/>
      <c r="NPY90" s="495"/>
      <c r="NPZ90" s="495"/>
      <c r="NQA90" s="495"/>
      <c r="NQB90" s="495"/>
      <c r="NQC90" s="495"/>
      <c r="NQD90" s="495"/>
      <c r="NQE90" s="495"/>
      <c r="NQF90" s="495"/>
      <c r="NQG90" s="495"/>
      <c r="NQH90" s="495"/>
      <c r="NQI90" s="495"/>
      <c r="NQJ90" s="495"/>
      <c r="NQK90" s="495"/>
      <c r="NQL90" s="495"/>
      <c r="NQM90" s="495"/>
      <c r="NQN90" s="495"/>
      <c r="NQO90" s="495"/>
      <c r="NQP90" s="495"/>
      <c r="NQQ90" s="495"/>
      <c r="NQR90" s="495"/>
      <c r="NQS90" s="495"/>
      <c r="NQT90" s="495"/>
      <c r="NQU90" s="495"/>
      <c r="NQV90" s="495"/>
      <c r="NQW90" s="495"/>
      <c r="NQX90" s="495"/>
      <c r="NQY90" s="495"/>
      <c r="NQZ90" s="495"/>
      <c r="NRA90" s="495"/>
      <c r="NRB90" s="495"/>
      <c r="NRC90" s="495"/>
      <c r="NRD90" s="495"/>
      <c r="NRE90" s="495"/>
      <c r="NRF90" s="495"/>
      <c r="NRG90" s="495"/>
      <c r="NRH90" s="495"/>
      <c r="NRI90" s="495"/>
      <c r="NRJ90" s="495"/>
      <c r="NRK90" s="495"/>
      <c r="NRL90" s="495"/>
      <c r="NRM90" s="495"/>
      <c r="NRN90" s="495"/>
      <c r="NRO90" s="495"/>
      <c r="NRP90" s="495"/>
      <c r="NRQ90" s="495"/>
      <c r="NRR90" s="495"/>
      <c r="NRS90" s="495"/>
      <c r="NRT90" s="495"/>
      <c r="NRU90" s="495"/>
      <c r="NRV90" s="495"/>
      <c r="NRW90" s="495"/>
      <c r="NRX90" s="495"/>
      <c r="NRY90" s="495"/>
      <c r="NRZ90" s="495"/>
      <c r="NSA90" s="495"/>
      <c r="NSB90" s="495"/>
      <c r="NSC90" s="495"/>
      <c r="NSD90" s="495"/>
      <c r="NSE90" s="495"/>
      <c r="NSF90" s="495"/>
      <c r="NSG90" s="495"/>
      <c r="NSH90" s="495"/>
      <c r="NSI90" s="495"/>
      <c r="NSJ90" s="495"/>
      <c r="NSK90" s="495"/>
      <c r="NSL90" s="495"/>
      <c r="NSM90" s="495"/>
      <c r="NSN90" s="495"/>
      <c r="NSO90" s="495"/>
      <c r="NSP90" s="495"/>
      <c r="NSQ90" s="495"/>
      <c r="NSR90" s="495"/>
      <c r="NSS90" s="495"/>
      <c r="NST90" s="495"/>
      <c r="NSU90" s="495"/>
      <c r="NSV90" s="495"/>
      <c r="NSW90" s="495"/>
      <c r="NSX90" s="495"/>
      <c r="NSY90" s="495"/>
      <c r="NSZ90" s="495"/>
      <c r="NTA90" s="495"/>
      <c r="NTB90" s="495"/>
      <c r="NTC90" s="495"/>
      <c r="NTD90" s="495"/>
      <c r="NTE90" s="495"/>
      <c r="NTF90" s="495"/>
      <c r="NTG90" s="495"/>
      <c r="NTH90" s="495"/>
      <c r="NTI90" s="495"/>
      <c r="NTJ90" s="495"/>
      <c r="NTK90" s="495"/>
      <c r="NTL90" s="495"/>
      <c r="NTM90" s="495"/>
      <c r="NTN90" s="495"/>
      <c r="NTO90" s="495"/>
      <c r="NTP90" s="495"/>
      <c r="NTQ90" s="495"/>
      <c r="NTR90" s="495"/>
      <c r="NTS90" s="495"/>
      <c r="NTT90" s="495"/>
      <c r="NTU90" s="495"/>
      <c r="NTV90" s="495"/>
      <c r="NTW90" s="495"/>
      <c r="NTX90" s="495"/>
      <c r="NTY90" s="495"/>
      <c r="NTZ90" s="495"/>
      <c r="NUA90" s="495"/>
      <c r="NUB90" s="495"/>
      <c r="NUC90" s="495"/>
      <c r="NUD90" s="495"/>
      <c r="NUE90" s="495"/>
      <c r="NUF90" s="495"/>
      <c r="NUG90" s="495"/>
      <c r="NUH90" s="495"/>
      <c r="NUI90" s="495"/>
      <c r="NUJ90" s="495"/>
      <c r="NUK90" s="495"/>
      <c r="NUL90" s="495"/>
      <c r="NUM90" s="495"/>
      <c r="NUN90" s="495"/>
      <c r="NUO90" s="495"/>
      <c r="NUP90" s="495"/>
      <c r="NUQ90" s="495"/>
      <c r="NUR90" s="495"/>
      <c r="NUS90" s="495"/>
      <c r="NUT90" s="495"/>
      <c r="NUU90" s="495"/>
      <c r="NUV90" s="495"/>
      <c r="NUW90" s="495"/>
      <c r="NUX90" s="495"/>
      <c r="NUY90" s="495"/>
      <c r="NUZ90" s="495"/>
      <c r="NVA90" s="495"/>
      <c r="NVB90" s="495"/>
      <c r="NVC90" s="495"/>
      <c r="NVD90" s="495"/>
      <c r="NVE90" s="495"/>
      <c r="NVF90" s="495"/>
      <c r="NVG90" s="495"/>
      <c r="NVH90" s="495"/>
      <c r="NVI90" s="495"/>
      <c r="NVJ90" s="495"/>
      <c r="NVK90" s="495"/>
      <c r="NVL90" s="495"/>
      <c r="NVM90" s="495"/>
      <c r="NVN90" s="495"/>
      <c r="NVO90" s="495"/>
      <c r="NVP90" s="495"/>
      <c r="NVQ90" s="495"/>
      <c r="NVR90" s="495"/>
      <c r="NVS90" s="495"/>
      <c r="NVT90" s="495"/>
      <c r="NVU90" s="495"/>
      <c r="NVV90" s="495"/>
      <c r="NVW90" s="495"/>
      <c r="NVX90" s="495"/>
      <c r="NVY90" s="495"/>
      <c r="NVZ90" s="495"/>
      <c r="NWA90" s="495"/>
      <c r="NWB90" s="495"/>
      <c r="NWC90" s="495"/>
      <c r="NWD90" s="495"/>
      <c r="NWE90" s="495"/>
      <c r="NWF90" s="495"/>
      <c r="NWG90" s="495"/>
      <c r="NWH90" s="495"/>
      <c r="NWI90" s="495"/>
      <c r="NWJ90" s="495"/>
      <c r="NWK90" s="495"/>
      <c r="NWL90" s="495"/>
      <c r="NWM90" s="495"/>
      <c r="NWN90" s="495"/>
      <c r="NWO90" s="495"/>
      <c r="NWP90" s="495"/>
      <c r="NWQ90" s="495"/>
      <c r="NWR90" s="495"/>
      <c r="NWS90" s="495"/>
      <c r="NWT90" s="495"/>
      <c r="NWU90" s="495"/>
      <c r="NWV90" s="495"/>
      <c r="NWW90" s="495"/>
      <c r="NWX90" s="495"/>
      <c r="NWY90" s="495"/>
      <c r="NWZ90" s="495"/>
      <c r="NXA90" s="495"/>
      <c r="NXB90" s="495"/>
      <c r="NXC90" s="495"/>
      <c r="NXD90" s="495"/>
      <c r="NXE90" s="495"/>
      <c r="NXF90" s="495"/>
      <c r="NXG90" s="495"/>
      <c r="NXH90" s="495"/>
      <c r="NXI90" s="495"/>
      <c r="NXJ90" s="495"/>
      <c r="NXK90" s="495"/>
      <c r="NXL90" s="495"/>
      <c r="NXM90" s="495"/>
      <c r="NXN90" s="495"/>
      <c r="NXO90" s="495"/>
      <c r="NXP90" s="495"/>
      <c r="NXQ90" s="495"/>
      <c r="NXR90" s="495"/>
      <c r="NXS90" s="495"/>
      <c r="NXT90" s="495"/>
      <c r="NXU90" s="495"/>
      <c r="NXV90" s="495"/>
      <c r="NXW90" s="495"/>
      <c r="NXX90" s="495"/>
      <c r="NXY90" s="495"/>
      <c r="NXZ90" s="495"/>
      <c r="NYA90" s="495"/>
      <c r="NYB90" s="495"/>
      <c r="NYC90" s="495"/>
      <c r="NYD90" s="495"/>
      <c r="NYE90" s="495"/>
      <c r="NYF90" s="495"/>
      <c r="NYG90" s="495"/>
      <c r="NYH90" s="495"/>
      <c r="NYI90" s="495"/>
      <c r="NYJ90" s="495"/>
      <c r="NYK90" s="495"/>
      <c r="NYL90" s="495"/>
      <c r="NYM90" s="495"/>
      <c r="NYN90" s="495"/>
      <c r="NYO90" s="495"/>
      <c r="NYP90" s="495"/>
      <c r="NYQ90" s="495"/>
      <c r="NYR90" s="495"/>
      <c r="NYS90" s="495"/>
      <c r="NYT90" s="495"/>
      <c r="NYU90" s="495"/>
      <c r="NYV90" s="495"/>
      <c r="NYW90" s="495"/>
      <c r="NYX90" s="495"/>
      <c r="NYY90" s="495"/>
      <c r="NYZ90" s="495"/>
      <c r="NZA90" s="495"/>
      <c r="NZB90" s="495"/>
      <c r="NZC90" s="495"/>
      <c r="NZD90" s="495"/>
      <c r="NZE90" s="495"/>
      <c r="NZF90" s="495"/>
      <c r="NZG90" s="495"/>
      <c r="NZH90" s="495"/>
      <c r="NZI90" s="495"/>
      <c r="NZJ90" s="495"/>
      <c r="NZK90" s="495"/>
      <c r="NZL90" s="495"/>
      <c r="NZM90" s="495"/>
      <c r="NZN90" s="495"/>
      <c r="NZO90" s="495"/>
      <c r="NZP90" s="495"/>
      <c r="NZQ90" s="495"/>
      <c r="NZR90" s="495"/>
      <c r="NZS90" s="495"/>
      <c r="NZT90" s="495"/>
      <c r="NZU90" s="495"/>
      <c r="NZV90" s="495"/>
      <c r="NZW90" s="495"/>
      <c r="NZX90" s="495"/>
      <c r="NZY90" s="495"/>
      <c r="NZZ90" s="495"/>
      <c r="OAA90" s="495"/>
      <c r="OAB90" s="495"/>
      <c r="OAC90" s="495"/>
      <c r="OAD90" s="495"/>
      <c r="OAE90" s="495"/>
      <c r="OAF90" s="495"/>
      <c r="OAG90" s="495"/>
      <c r="OAH90" s="495"/>
      <c r="OAI90" s="495"/>
      <c r="OAJ90" s="495"/>
      <c r="OAK90" s="495"/>
      <c r="OAL90" s="495"/>
      <c r="OAM90" s="495"/>
      <c r="OAN90" s="495"/>
      <c r="OAO90" s="495"/>
      <c r="OAP90" s="495"/>
      <c r="OAQ90" s="495"/>
      <c r="OAR90" s="495"/>
      <c r="OAS90" s="495"/>
      <c r="OAT90" s="495"/>
      <c r="OAU90" s="495"/>
      <c r="OAV90" s="495"/>
      <c r="OAW90" s="495"/>
      <c r="OAX90" s="495"/>
      <c r="OAY90" s="495"/>
      <c r="OAZ90" s="495"/>
      <c r="OBA90" s="495"/>
      <c r="OBB90" s="495"/>
      <c r="OBC90" s="495"/>
      <c r="OBD90" s="495"/>
      <c r="OBE90" s="495"/>
      <c r="OBF90" s="495"/>
      <c r="OBG90" s="495"/>
      <c r="OBH90" s="495"/>
      <c r="OBI90" s="495"/>
      <c r="OBJ90" s="495"/>
      <c r="OBK90" s="495"/>
      <c r="OBL90" s="495"/>
      <c r="OBM90" s="495"/>
      <c r="OBN90" s="495"/>
      <c r="OBO90" s="495"/>
      <c r="OBP90" s="495"/>
      <c r="OBQ90" s="495"/>
      <c r="OBR90" s="495"/>
      <c r="OBS90" s="495"/>
      <c r="OBT90" s="495"/>
      <c r="OBU90" s="495"/>
      <c r="OBV90" s="495"/>
      <c r="OBW90" s="495"/>
      <c r="OBX90" s="495"/>
      <c r="OBY90" s="495"/>
      <c r="OBZ90" s="495"/>
      <c r="OCA90" s="495"/>
      <c r="OCB90" s="495"/>
      <c r="OCC90" s="495"/>
      <c r="OCD90" s="495"/>
      <c r="OCE90" s="495"/>
      <c r="OCF90" s="495"/>
      <c r="OCG90" s="495"/>
      <c r="OCH90" s="495"/>
      <c r="OCI90" s="495"/>
      <c r="OCJ90" s="495"/>
      <c r="OCK90" s="495"/>
      <c r="OCL90" s="495"/>
      <c r="OCM90" s="495"/>
      <c r="OCN90" s="495"/>
      <c r="OCO90" s="495"/>
      <c r="OCP90" s="495"/>
      <c r="OCQ90" s="495"/>
      <c r="OCR90" s="495"/>
      <c r="OCS90" s="495"/>
      <c r="OCT90" s="495"/>
      <c r="OCU90" s="495"/>
      <c r="OCV90" s="495"/>
      <c r="OCW90" s="495"/>
      <c r="OCX90" s="495"/>
      <c r="OCY90" s="495"/>
      <c r="OCZ90" s="495"/>
      <c r="ODA90" s="495"/>
      <c r="ODB90" s="495"/>
      <c r="ODC90" s="495"/>
      <c r="ODD90" s="495"/>
      <c r="ODE90" s="495"/>
      <c r="ODF90" s="495"/>
      <c r="ODG90" s="495"/>
      <c r="ODH90" s="495"/>
      <c r="ODI90" s="495"/>
      <c r="ODJ90" s="495"/>
      <c r="ODK90" s="495"/>
      <c r="ODL90" s="495"/>
      <c r="ODM90" s="495"/>
      <c r="ODN90" s="495"/>
      <c r="ODO90" s="495"/>
      <c r="ODP90" s="495"/>
      <c r="ODQ90" s="495"/>
      <c r="ODR90" s="495"/>
      <c r="ODS90" s="495"/>
      <c r="ODT90" s="495"/>
      <c r="ODU90" s="495"/>
      <c r="ODV90" s="495"/>
      <c r="ODW90" s="495"/>
      <c r="ODX90" s="495"/>
      <c r="ODY90" s="495"/>
      <c r="ODZ90" s="495"/>
      <c r="OEA90" s="495"/>
      <c r="OEB90" s="495"/>
      <c r="OEC90" s="495"/>
      <c r="OED90" s="495"/>
      <c r="OEE90" s="495"/>
      <c r="OEF90" s="495"/>
      <c r="OEG90" s="495"/>
      <c r="OEH90" s="495"/>
      <c r="OEI90" s="495"/>
      <c r="OEJ90" s="495"/>
      <c r="OEK90" s="495"/>
      <c r="OEL90" s="495"/>
      <c r="OEM90" s="495"/>
      <c r="OEN90" s="495"/>
      <c r="OEO90" s="495"/>
      <c r="OEP90" s="495"/>
      <c r="OEQ90" s="495"/>
      <c r="OER90" s="495"/>
      <c r="OES90" s="495"/>
      <c r="OET90" s="495"/>
      <c r="OEU90" s="495"/>
      <c r="OEV90" s="495"/>
      <c r="OEW90" s="495"/>
      <c r="OEX90" s="495"/>
      <c r="OEY90" s="495"/>
      <c r="OEZ90" s="495"/>
      <c r="OFA90" s="495"/>
      <c r="OFB90" s="495"/>
      <c r="OFC90" s="495"/>
      <c r="OFD90" s="495"/>
      <c r="OFE90" s="495"/>
      <c r="OFF90" s="495"/>
      <c r="OFG90" s="495"/>
      <c r="OFH90" s="495"/>
      <c r="OFI90" s="495"/>
      <c r="OFJ90" s="495"/>
      <c r="OFK90" s="495"/>
      <c r="OFL90" s="495"/>
      <c r="OFM90" s="495"/>
      <c r="OFN90" s="495"/>
      <c r="OFO90" s="495"/>
      <c r="OFP90" s="495"/>
      <c r="OFQ90" s="495"/>
      <c r="OFR90" s="495"/>
      <c r="OFS90" s="495"/>
      <c r="OFT90" s="495"/>
      <c r="OFU90" s="495"/>
      <c r="OFV90" s="495"/>
      <c r="OFW90" s="495"/>
      <c r="OFX90" s="495"/>
      <c r="OFY90" s="495"/>
      <c r="OFZ90" s="495"/>
      <c r="OGA90" s="495"/>
      <c r="OGB90" s="495"/>
      <c r="OGC90" s="495"/>
      <c r="OGD90" s="495"/>
      <c r="OGE90" s="495"/>
      <c r="OGF90" s="495"/>
      <c r="OGG90" s="495"/>
      <c r="OGH90" s="495"/>
      <c r="OGI90" s="495"/>
      <c r="OGJ90" s="495"/>
      <c r="OGK90" s="495"/>
      <c r="OGL90" s="495"/>
      <c r="OGM90" s="495"/>
      <c r="OGN90" s="495"/>
      <c r="OGO90" s="495"/>
      <c r="OGP90" s="495"/>
      <c r="OGQ90" s="495"/>
      <c r="OGR90" s="495"/>
      <c r="OGS90" s="495"/>
      <c r="OGT90" s="495"/>
      <c r="OGU90" s="495"/>
      <c r="OGV90" s="495"/>
      <c r="OGW90" s="495"/>
      <c r="OGX90" s="495"/>
      <c r="OGY90" s="495"/>
      <c r="OGZ90" s="495"/>
      <c r="OHA90" s="495"/>
      <c r="OHB90" s="495"/>
      <c r="OHC90" s="495"/>
      <c r="OHD90" s="495"/>
      <c r="OHE90" s="495"/>
      <c r="OHF90" s="495"/>
      <c r="OHG90" s="495"/>
      <c r="OHH90" s="495"/>
      <c r="OHI90" s="495"/>
      <c r="OHJ90" s="495"/>
      <c r="OHK90" s="495"/>
      <c r="OHL90" s="495"/>
      <c r="OHM90" s="495"/>
      <c r="OHN90" s="495"/>
      <c r="OHO90" s="495"/>
      <c r="OHP90" s="495"/>
      <c r="OHQ90" s="495"/>
      <c r="OHR90" s="495"/>
      <c r="OHS90" s="495"/>
      <c r="OHT90" s="495"/>
      <c r="OHU90" s="495"/>
      <c r="OHV90" s="495"/>
      <c r="OHW90" s="495"/>
      <c r="OHX90" s="495"/>
      <c r="OHY90" s="495"/>
      <c r="OHZ90" s="495"/>
      <c r="OIA90" s="495"/>
      <c r="OIB90" s="495"/>
      <c r="OIC90" s="495"/>
      <c r="OID90" s="495"/>
      <c r="OIE90" s="495"/>
      <c r="OIF90" s="495"/>
      <c r="OIG90" s="495"/>
      <c r="OIH90" s="495"/>
      <c r="OII90" s="495"/>
      <c r="OIJ90" s="495"/>
      <c r="OIK90" s="495"/>
      <c r="OIL90" s="495"/>
      <c r="OIM90" s="495"/>
      <c r="OIN90" s="495"/>
      <c r="OIO90" s="495"/>
      <c r="OIP90" s="495"/>
      <c r="OIQ90" s="495"/>
      <c r="OIR90" s="495"/>
      <c r="OIS90" s="495"/>
      <c r="OIT90" s="495"/>
      <c r="OIU90" s="495"/>
      <c r="OIV90" s="495"/>
      <c r="OIW90" s="495"/>
      <c r="OIX90" s="495"/>
      <c r="OIY90" s="495"/>
      <c r="OIZ90" s="495"/>
      <c r="OJA90" s="495"/>
      <c r="OJB90" s="495"/>
      <c r="OJC90" s="495"/>
      <c r="OJD90" s="495"/>
      <c r="OJE90" s="495"/>
      <c r="OJF90" s="495"/>
      <c r="OJG90" s="495"/>
      <c r="OJH90" s="495"/>
      <c r="OJI90" s="495"/>
      <c r="OJJ90" s="495"/>
      <c r="OJK90" s="495"/>
      <c r="OJL90" s="495"/>
      <c r="OJM90" s="495"/>
      <c r="OJN90" s="495"/>
      <c r="OJO90" s="495"/>
      <c r="OJP90" s="495"/>
      <c r="OJQ90" s="495"/>
      <c r="OJR90" s="495"/>
      <c r="OJS90" s="495"/>
      <c r="OJT90" s="495"/>
      <c r="OJU90" s="495"/>
      <c r="OJV90" s="495"/>
      <c r="OJW90" s="495"/>
      <c r="OJX90" s="495"/>
      <c r="OJY90" s="495"/>
      <c r="OJZ90" s="495"/>
      <c r="OKA90" s="495"/>
      <c r="OKB90" s="495"/>
      <c r="OKC90" s="495"/>
      <c r="OKD90" s="495"/>
      <c r="OKE90" s="495"/>
      <c r="OKF90" s="495"/>
      <c r="OKG90" s="495"/>
      <c r="OKH90" s="495"/>
      <c r="OKI90" s="495"/>
      <c r="OKJ90" s="495"/>
      <c r="OKK90" s="495"/>
      <c r="OKL90" s="495"/>
      <c r="OKM90" s="495"/>
      <c r="OKN90" s="495"/>
      <c r="OKO90" s="495"/>
      <c r="OKP90" s="495"/>
      <c r="OKQ90" s="495"/>
      <c r="OKR90" s="495"/>
      <c r="OKS90" s="495"/>
      <c r="OKT90" s="495"/>
      <c r="OKU90" s="495"/>
      <c r="OKV90" s="495"/>
      <c r="OKW90" s="495"/>
      <c r="OKX90" s="495"/>
      <c r="OKY90" s="495"/>
      <c r="OKZ90" s="495"/>
      <c r="OLA90" s="495"/>
      <c r="OLB90" s="495"/>
      <c r="OLC90" s="495"/>
      <c r="OLD90" s="495"/>
      <c r="OLE90" s="495"/>
      <c r="OLF90" s="495"/>
      <c r="OLG90" s="495"/>
      <c r="OLH90" s="495"/>
      <c r="OLI90" s="495"/>
      <c r="OLJ90" s="495"/>
      <c r="OLK90" s="495"/>
      <c r="OLL90" s="495"/>
      <c r="OLM90" s="495"/>
      <c r="OLN90" s="495"/>
      <c r="OLO90" s="495"/>
      <c r="OLP90" s="495"/>
      <c r="OLQ90" s="495"/>
      <c r="OLR90" s="495"/>
      <c r="OLS90" s="495"/>
      <c r="OLT90" s="495"/>
      <c r="OLU90" s="495"/>
      <c r="OLV90" s="495"/>
      <c r="OLW90" s="495"/>
      <c r="OLX90" s="495"/>
      <c r="OLY90" s="495"/>
      <c r="OLZ90" s="495"/>
      <c r="OMA90" s="495"/>
      <c r="OMB90" s="495"/>
      <c r="OMC90" s="495"/>
      <c r="OMD90" s="495"/>
      <c r="OME90" s="495"/>
      <c r="OMF90" s="495"/>
      <c r="OMG90" s="495"/>
      <c r="OMH90" s="495"/>
      <c r="OMI90" s="495"/>
      <c r="OMJ90" s="495"/>
      <c r="OMK90" s="495"/>
      <c r="OML90" s="495"/>
      <c r="OMM90" s="495"/>
      <c r="OMN90" s="495"/>
      <c r="OMO90" s="495"/>
      <c r="OMP90" s="495"/>
      <c r="OMQ90" s="495"/>
      <c r="OMR90" s="495"/>
      <c r="OMS90" s="495"/>
      <c r="OMT90" s="495"/>
      <c r="OMU90" s="495"/>
      <c r="OMV90" s="495"/>
      <c r="OMW90" s="495"/>
      <c r="OMX90" s="495"/>
      <c r="OMY90" s="495"/>
      <c r="OMZ90" s="495"/>
      <c r="ONA90" s="495"/>
      <c r="ONB90" s="495"/>
      <c r="ONC90" s="495"/>
      <c r="OND90" s="495"/>
      <c r="ONE90" s="495"/>
      <c r="ONF90" s="495"/>
      <c r="ONG90" s="495"/>
      <c r="ONH90" s="495"/>
      <c r="ONI90" s="495"/>
      <c r="ONJ90" s="495"/>
      <c r="ONK90" s="495"/>
      <c r="ONL90" s="495"/>
      <c r="ONM90" s="495"/>
      <c r="ONN90" s="495"/>
      <c r="ONO90" s="495"/>
      <c r="ONP90" s="495"/>
      <c r="ONQ90" s="495"/>
      <c r="ONR90" s="495"/>
      <c r="ONS90" s="495"/>
      <c r="ONT90" s="495"/>
      <c r="ONU90" s="495"/>
      <c r="ONV90" s="495"/>
      <c r="ONW90" s="495"/>
      <c r="ONX90" s="495"/>
      <c r="ONY90" s="495"/>
      <c r="ONZ90" s="495"/>
      <c r="OOA90" s="495"/>
      <c r="OOB90" s="495"/>
      <c r="OOC90" s="495"/>
      <c r="OOD90" s="495"/>
      <c r="OOE90" s="495"/>
      <c r="OOF90" s="495"/>
      <c r="OOG90" s="495"/>
      <c r="OOH90" s="495"/>
      <c r="OOI90" s="495"/>
      <c r="OOJ90" s="495"/>
      <c r="OOK90" s="495"/>
      <c r="OOL90" s="495"/>
      <c r="OOM90" s="495"/>
      <c r="OON90" s="495"/>
      <c r="OOO90" s="495"/>
      <c r="OOP90" s="495"/>
      <c r="OOQ90" s="495"/>
      <c r="OOR90" s="495"/>
      <c r="OOS90" s="495"/>
      <c r="OOT90" s="495"/>
      <c r="OOU90" s="495"/>
      <c r="OOV90" s="495"/>
      <c r="OOW90" s="495"/>
      <c r="OOX90" s="495"/>
      <c r="OOY90" s="495"/>
      <c r="OOZ90" s="495"/>
      <c r="OPA90" s="495"/>
      <c r="OPB90" s="495"/>
      <c r="OPC90" s="495"/>
      <c r="OPD90" s="495"/>
      <c r="OPE90" s="495"/>
      <c r="OPF90" s="495"/>
      <c r="OPG90" s="495"/>
      <c r="OPH90" s="495"/>
      <c r="OPI90" s="495"/>
      <c r="OPJ90" s="495"/>
      <c r="OPK90" s="495"/>
      <c r="OPL90" s="495"/>
      <c r="OPM90" s="495"/>
      <c r="OPN90" s="495"/>
      <c r="OPO90" s="495"/>
      <c r="OPP90" s="495"/>
      <c r="OPQ90" s="495"/>
      <c r="OPR90" s="495"/>
      <c r="OPS90" s="495"/>
      <c r="OPT90" s="495"/>
      <c r="OPU90" s="495"/>
      <c r="OPV90" s="495"/>
      <c r="OPW90" s="495"/>
      <c r="OPX90" s="495"/>
      <c r="OPY90" s="495"/>
      <c r="OPZ90" s="495"/>
      <c r="OQA90" s="495"/>
      <c r="OQB90" s="495"/>
      <c r="OQC90" s="495"/>
      <c r="OQD90" s="495"/>
      <c r="OQE90" s="495"/>
      <c r="OQF90" s="495"/>
      <c r="OQG90" s="495"/>
      <c r="OQH90" s="495"/>
      <c r="OQI90" s="495"/>
      <c r="OQJ90" s="495"/>
      <c r="OQK90" s="495"/>
      <c r="OQL90" s="495"/>
      <c r="OQM90" s="495"/>
      <c r="OQN90" s="495"/>
      <c r="OQO90" s="495"/>
      <c r="OQP90" s="495"/>
      <c r="OQQ90" s="495"/>
      <c r="OQR90" s="495"/>
      <c r="OQS90" s="495"/>
      <c r="OQT90" s="495"/>
      <c r="OQU90" s="495"/>
      <c r="OQV90" s="495"/>
      <c r="OQW90" s="495"/>
      <c r="OQX90" s="495"/>
      <c r="OQY90" s="495"/>
      <c r="OQZ90" s="495"/>
      <c r="ORA90" s="495"/>
      <c r="ORB90" s="495"/>
      <c r="ORC90" s="495"/>
      <c r="ORD90" s="495"/>
      <c r="ORE90" s="495"/>
      <c r="ORF90" s="495"/>
      <c r="ORG90" s="495"/>
      <c r="ORH90" s="495"/>
      <c r="ORI90" s="495"/>
      <c r="ORJ90" s="495"/>
      <c r="ORK90" s="495"/>
      <c r="ORL90" s="495"/>
      <c r="ORM90" s="495"/>
      <c r="ORN90" s="495"/>
      <c r="ORO90" s="495"/>
      <c r="ORP90" s="495"/>
      <c r="ORQ90" s="495"/>
      <c r="ORR90" s="495"/>
      <c r="ORS90" s="495"/>
      <c r="ORT90" s="495"/>
      <c r="ORU90" s="495"/>
      <c r="ORV90" s="495"/>
      <c r="ORW90" s="495"/>
      <c r="ORX90" s="495"/>
      <c r="ORY90" s="495"/>
      <c r="ORZ90" s="495"/>
      <c r="OSA90" s="495"/>
      <c r="OSB90" s="495"/>
      <c r="OSC90" s="495"/>
      <c r="OSD90" s="495"/>
      <c r="OSE90" s="495"/>
      <c r="OSF90" s="495"/>
      <c r="OSG90" s="495"/>
      <c r="OSH90" s="495"/>
      <c r="OSI90" s="495"/>
      <c r="OSJ90" s="495"/>
      <c r="OSK90" s="495"/>
      <c r="OSL90" s="495"/>
      <c r="OSM90" s="495"/>
      <c r="OSN90" s="495"/>
      <c r="OSO90" s="495"/>
      <c r="OSP90" s="495"/>
      <c r="OSQ90" s="495"/>
      <c r="OSR90" s="495"/>
      <c r="OSS90" s="495"/>
      <c r="OST90" s="495"/>
      <c r="OSU90" s="495"/>
      <c r="OSV90" s="495"/>
      <c r="OSW90" s="495"/>
      <c r="OSX90" s="495"/>
      <c r="OSY90" s="495"/>
      <c r="OSZ90" s="495"/>
      <c r="OTA90" s="495"/>
      <c r="OTB90" s="495"/>
      <c r="OTC90" s="495"/>
      <c r="OTD90" s="495"/>
      <c r="OTE90" s="495"/>
      <c r="OTF90" s="495"/>
      <c r="OTG90" s="495"/>
      <c r="OTH90" s="495"/>
      <c r="OTI90" s="495"/>
      <c r="OTJ90" s="495"/>
      <c r="OTK90" s="495"/>
      <c r="OTL90" s="495"/>
      <c r="OTM90" s="495"/>
      <c r="OTN90" s="495"/>
      <c r="OTO90" s="495"/>
      <c r="OTP90" s="495"/>
      <c r="OTQ90" s="495"/>
      <c r="OTR90" s="495"/>
      <c r="OTS90" s="495"/>
      <c r="OTT90" s="495"/>
      <c r="OTU90" s="495"/>
      <c r="OTV90" s="495"/>
      <c r="OTW90" s="495"/>
      <c r="OTX90" s="495"/>
      <c r="OTY90" s="495"/>
      <c r="OTZ90" s="495"/>
      <c r="OUA90" s="495"/>
      <c r="OUB90" s="495"/>
      <c r="OUC90" s="495"/>
      <c r="OUD90" s="495"/>
      <c r="OUE90" s="495"/>
      <c r="OUF90" s="495"/>
      <c r="OUG90" s="495"/>
      <c r="OUH90" s="495"/>
      <c r="OUI90" s="495"/>
      <c r="OUJ90" s="495"/>
      <c r="OUK90" s="495"/>
      <c r="OUL90" s="495"/>
      <c r="OUM90" s="495"/>
      <c r="OUN90" s="495"/>
      <c r="OUO90" s="495"/>
      <c r="OUP90" s="495"/>
      <c r="OUQ90" s="495"/>
      <c r="OUR90" s="495"/>
      <c r="OUS90" s="495"/>
      <c r="OUT90" s="495"/>
      <c r="OUU90" s="495"/>
      <c r="OUV90" s="495"/>
      <c r="OUW90" s="495"/>
      <c r="OUX90" s="495"/>
      <c r="OUY90" s="495"/>
      <c r="OUZ90" s="495"/>
      <c r="OVA90" s="495"/>
      <c r="OVB90" s="495"/>
      <c r="OVC90" s="495"/>
      <c r="OVD90" s="495"/>
      <c r="OVE90" s="495"/>
      <c r="OVF90" s="495"/>
      <c r="OVG90" s="495"/>
      <c r="OVH90" s="495"/>
      <c r="OVI90" s="495"/>
      <c r="OVJ90" s="495"/>
      <c r="OVK90" s="495"/>
      <c r="OVL90" s="495"/>
      <c r="OVM90" s="495"/>
      <c r="OVN90" s="495"/>
      <c r="OVO90" s="495"/>
      <c r="OVP90" s="495"/>
      <c r="OVQ90" s="495"/>
      <c r="OVR90" s="495"/>
      <c r="OVS90" s="495"/>
      <c r="OVT90" s="495"/>
      <c r="OVU90" s="495"/>
      <c r="OVV90" s="495"/>
      <c r="OVW90" s="495"/>
      <c r="OVX90" s="495"/>
      <c r="OVY90" s="495"/>
      <c r="OVZ90" s="495"/>
      <c r="OWA90" s="495"/>
      <c r="OWB90" s="495"/>
      <c r="OWC90" s="495"/>
      <c r="OWD90" s="495"/>
      <c r="OWE90" s="495"/>
      <c r="OWF90" s="495"/>
      <c r="OWG90" s="495"/>
      <c r="OWH90" s="495"/>
      <c r="OWI90" s="495"/>
      <c r="OWJ90" s="495"/>
      <c r="OWK90" s="495"/>
      <c r="OWL90" s="495"/>
      <c r="OWM90" s="495"/>
      <c r="OWN90" s="495"/>
      <c r="OWO90" s="495"/>
      <c r="OWP90" s="495"/>
      <c r="OWQ90" s="495"/>
      <c r="OWR90" s="495"/>
      <c r="OWS90" s="495"/>
      <c r="OWT90" s="495"/>
      <c r="OWU90" s="495"/>
      <c r="OWV90" s="495"/>
      <c r="OWW90" s="495"/>
      <c r="OWX90" s="495"/>
      <c r="OWY90" s="495"/>
      <c r="OWZ90" s="495"/>
      <c r="OXA90" s="495"/>
      <c r="OXB90" s="495"/>
      <c r="OXC90" s="495"/>
      <c r="OXD90" s="495"/>
      <c r="OXE90" s="495"/>
      <c r="OXF90" s="495"/>
      <c r="OXG90" s="495"/>
      <c r="OXH90" s="495"/>
      <c r="OXI90" s="495"/>
      <c r="OXJ90" s="495"/>
      <c r="OXK90" s="495"/>
      <c r="OXL90" s="495"/>
      <c r="OXM90" s="495"/>
      <c r="OXN90" s="495"/>
      <c r="OXO90" s="495"/>
      <c r="OXP90" s="495"/>
      <c r="OXQ90" s="495"/>
      <c r="OXR90" s="495"/>
      <c r="OXS90" s="495"/>
      <c r="OXT90" s="495"/>
      <c r="OXU90" s="495"/>
      <c r="OXV90" s="495"/>
      <c r="OXW90" s="495"/>
      <c r="OXX90" s="495"/>
      <c r="OXY90" s="495"/>
      <c r="OXZ90" s="495"/>
      <c r="OYA90" s="495"/>
      <c r="OYB90" s="495"/>
      <c r="OYC90" s="495"/>
      <c r="OYD90" s="495"/>
      <c r="OYE90" s="495"/>
      <c r="OYF90" s="495"/>
      <c r="OYG90" s="495"/>
      <c r="OYH90" s="495"/>
      <c r="OYI90" s="495"/>
      <c r="OYJ90" s="495"/>
      <c r="OYK90" s="495"/>
      <c r="OYL90" s="495"/>
      <c r="OYM90" s="495"/>
      <c r="OYN90" s="495"/>
      <c r="OYO90" s="495"/>
      <c r="OYP90" s="495"/>
      <c r="OYQ90" s="495"/>
      <c r="OYR90" s="495"/>
      <c r="OYS90" s="495"/>
      <c r="OYT90" s="495"/>
      <c r="OYU90" s="495"/>
      <c r="OYV90" s="495"/>
      <c r="OYW90" s="495"/>
      <c r="OYX90" s="495"/>
      <c r="OYY90" s="495"/>
      <c r="OYZ90" s="495"/>
      <c r="OZA90" s="495"/>
      <c r="OZB90" s="495"/>
      <c r="OZC90" s="495"/>
      <c r="OZD90" s="495"/>
      <c r="OZE90" s="495"/>
      <c r="OZF90" s="495"/>
      <c r="OZG90" s="495"/>
      <c r="OZH90" s="495"/>
      <c r="OZI90" s="495"/>
      <c r="OZJ90" s="495"/>
      <c r="OZK90" s="495"/>
      <c r="OZL90" s="495"/>
      <c r="OZM90" s="495"/>
      <c r="OZN90" s="495"/>
      <c r="OZO90" s="495"/>
      <c r="OZP90" s="495"/>
      <c r="OZQ90" s="495"/>
      <c r="OZR90" s="495"/>
      <c r="OZS90" s="495"/>
      <c r="OZT90" s="495"/>
      <c r="OZU90" s="495"/>
      <c r="OZV90" s="495"/>
      <c r="OZW90" s="495"/>
      <c r="OZX90" s="495"/>
      <c r="OZY90" s="495"/>
      <c r="OZZ90" s="495"/>
      <c r="PAA90" s="495"/>
      <c r="PAB90" s="495"/>
      <c r="PAC90" s="495"/>
      <c r="PAD90" s="495"/>
      <c r="PAE90" s="495"/>
      <c r="PAF90" s="495"/>
      <c r="PAG90" s="495"/>
      <c r="PAH90" s="495"/>
      <c r="PAI90" s="495"/>
      <c r="PAJ90" s="495"/>
      <c r="PAK90" s="495"/>
      <c r="PAL90" s="495"/>
      <c r="PAM90" s="495"/>
      <c r="PAN90" s="495"/>
      <c r="PAO90" s="495"/>
      <c r="PAP90" s="495"/>
      <c r="PAQ90" s="495"/>
      <c r="PAR90" s="495"/>
      <c r="PAS90" s="495"/>
      <c r="PAT90" s="495"/>
      <c r="PAU90" s="495"/>
      <c r="PAV90" s="495"/>
      <c r="PAW90" s="495"/>
      <c r="PAX90" s="495"/>
      <c r="PAY90" s="495"/>
      <c r="PAZ90" s="495"/>
      <c r="PBA90" s="495"/>
      <c r="PBB90" s="495"/>
      <c r="PBC90" s="495"/>
      <c r="PBD90" s="495"/>
      <c r="PBE90" s="495"/>
      <c r="PBF90" s="495"/>
      <c r="PBG90" s="495"/>
      <c r="PBH90" s="495"/>
      <c r="PBI90" s="495"/>
      <c r="PBJ90" s="495"/>
      <c r="PBK90" s="495"/>
      <c r="PBL90" s="495"/>
      <c r="PBM90" s="495"/>
      <c r="PBN90" s="495"/>
      <c r="PBO90" s="495"/>
      <c r="PBP90" s="495"/>
      <c r="PBQ90" s="495"/>
      <c r="PBR90" s="495"/>
      <c r="PBS90" s="495"/>
      <c r="PBT90" s="495"/>
      <c r="PBU90" s="495"/>
      <c r="PBV90" s="495"/>
      <c r="PBW90" s="495"/>
      <c r="PBX90" s="495"/>
      <c r="PBY90" s="495"/>
      <c r="PBZ90" s="495"/>
      <c r="PCA90" s="495"/>
      <c r="PCB90" s="495"/>
      <c r="PCC90" s="495"/>
      <c r="PCD90" s="495"/>
      <c r="PCE90" s="495"/>
      <c r="PCF90" s="495"/>
      <c r="PCG90" s="495"/>
      <c r="PCH90" s="495"/>
      <c r="PCI90" s="495"/>
      <c r="PCJ90" s="495"/>
      <c r="PCK90" s="495"/>
      <c r="PCL90" s="495"/>
      <c r="PCM90" s="495"/>
      <c r="PCN90" s="495"/>
      <c r="PCO90" s="495"/>
      <c r="PCP90" s="495"/>
      <c r="PCQ90" s="495"/>
      <c r="PCR90" s="495"/>
      <c r="PCS90" s="495"/>
      <c r="PCT90" s="495"/>
      <c r="PCU90" s="495"/>
      <c r="PCV90" s="495"/>
      <c r="PCW90" s="495"/>
      <c r="PCX90" s="495"/>
      <c r="PCY90" s="495"/>
      <c r="PCZ90" s="495"/>
      <c r="PDA90" s="495"/>
      <c r="PDB90" s="495"/>
      <c r="PDC90" s="495"/>
      <c r="PDD90" s="495"/>
      <c r="PDE90" s="495"/>
      <c r="PDF90" s="495"/>
      <c r="PDG90" s="495"/>
      <c r="PDH90" s="495"/>
      <c r="PDI90" s="495"/>
      <c r="PDJ90" s="495"/>
      <c r="PDK90" s="495"/>
      <c r="PDL90" s="495"/>
      <c r="PDM90" s="495"/>
      <c r="PDN90" s="495"/>
      <c r="PDO90" s="495"/>
      <c r="PDP90" s="495"/>
      <c r="PDQ90" s="495"/>
      <c r="PDR90" s="495"/>
      <c r="PDS90" s="495"/>
      <c r="PDT90" s="495"/>
      <c r="PDU90" s="495"/>
      <c r="PDV90" s="495"/>
      <c r="PDW90" s="495"/>
      <c r="PDX90" s="495"/>
      <c r="PDY90" s="495"/>
      <c r="PDZ90" s="495"/>
      <c r="PEA90" s="495"/>
      <c r="PEB90" s="495"/>
      <c r="PEC90" s="495"/>
      <c r="PED90" s="495"/>
      <c r="PEE90" s="495"/>
      <c r="PEF90" s="495"/>
      <c r="PEG90" s="495"/>
      <c r="PEH90" s="495"/>
      <c r="PEI90" s="495"/>
      <c r="PEJ90" s="495"/>
      <c r="PEK90" s="495"/>
      <c r="PEL90" s="495"/>
      <c r="PEM90" s="495"/>
      <c r="PEN90" s="495"/>
      <c r="PEO90" s="495"/>
      <c r="PEP90" s="495"/>
      <c r="PEQ90" s="495"/>
      <c r="PER90" s="495"/>
      <c r="PES90" s="495"/>
      <c r="PET90" s="495"/>
      <c r="PEU90" s="495"/>
      <c r="PEV90" s="495"/>
      <c r="PEW90" s="495"/>
      <c r="PEX90" s="495"/>
      <c r="PEY90" s="495"/>
      <c r="PEZ90" s="495"/>
      <c r="PFA90" s="495"/>
      <c r="PFB90" s="495"/>
      <c r="PFC90" s="495"/>
      <c r="PFD90" s="495"/>
      <c r="PFE90" s="495"/>
      <c r="PFF90" s="495"/>
      <c r="PFG90" s="495"/>
      <c r="PFH90" s="495"/>
      <c r="PFI90" s="495"/>
      <c r="PFJ90" s="495"/>
      <c r="PFK90" s="495"/>
      <c r="PFL90" s="495"/>
      <c r="PFM90" s="495"/>
      <c r="PFN90" s="495"/>
      <c r="PFO90" s="495"/>
      <c r="PFP90" s="495"/>
      <c r="PFQ90" s="495"/>
      <c r="PFR90" s="495"/>
      <c r="PFS90" s="495"/>
      <c r="PFT90" s="495"/>
      <c r="PFU90" s="495"/>
      <c r="PFV90" s="495"/>
      <c r="PFW90" s="495"/>
      <c r="PFX90" s="495"/>
      <c r="PFY90" s="495"/>
      <c r="PFZ90" s="495"/>
      <c r="PGA90" s="495"/>
      <c r="PGB90" s="495"/>
      <c r="PGC90" s="495"/>
      <c r="PGD90" s="495"/>
      <c r="PGE90" s="495"/>
      <c r="PGF90" s="495"/>
      <c r="PGG90" s="495"/>
      <c r="PGH90" s="495"/>
      <c r="PGI90" s="495"/>
      <c r="PGJ90" s="495"/>
      <c r="PGK90" s="495"/>
      <c r="PGL90" s="495"/>
      <c r="PGM90" s="495"/>
      <c r="PGN90" s="495"/>
      <c r="PGO90" s="495"/>
      <c r="PGP90" s="495"/>
      <c r="PGQ90" s="495"/>
      <c r="PGR90" s="495"/>
      <c r="PGS90" s="495"/>
      <c r="PGT90" s="495"/>
      <c r="PGU90" s="495"/>
      <c r="PGV90" s="495"/>
      <c r="PGW90" s="495"/>
      <c r="PGX90" s="495"/>
      <c r="PGY90" s="495"/>
      <c r="PGZ90" s="495"/>
      <c r="PHA90" s="495"/>
      <c r="PHB90" s="495"/>
      <c r="PHC90" s="495"/>
      <c r="PHD90" s="495"/>
      <c r="PHE90" s="495"/>
      <c r="PHF90" s="495"/>
      <c r="PHG90" s="495"/>
      <c r="PHH90" s="495"/>
      <c r="PHI90" s="495"/>
      <c r="PHJ90" s="495"/>
      <c r="PHK90" s="495"/>
      <c r="PHL90" s="495"/>
      <c r="PHM90" s="495"/>
      <c r="PHN90" s="495"/>
      <c r="PHO90" s="495"/>
      <c r="PHP90" s="495"/>
      <c r="PHQ90" s="495"/>
      <c r="PHR90" s="495"/>
      <c r="PHS90" s="495"/>
      <c r="PHT90" s="495"/>
      <c r="PHU90" s="495"/>
      <c r="PHV90" s="495"/>
      <c r="PHW90" s="495"/>
      <c r="PHX90" s="495"/>
      <c r="PHY90" s="495"/>
      <c r="PHZ90" s="495"/>
      <c r="PIA90" s="495"/>
      <c r="PIB90" s="495"/>
      <c r="PIC90" s="495"/>
      <c r="PID90" s="495"/>
      <c r="PIE90" s="495"/>
      <c r="PIF90" s="495"/>
      <c r="PIG90" s="495"/>
      <c r="PIH90" s="495"/>
      <c r="PII90" s="495"/>
      <c r="PIJ90" s="495"/>
      <c r="PIK90" s="495"/>
      <c r="PIL90" s="495"/>
      <c r="PIM90" s="495"/>
      <c r="PIN90" s="495"/>
      <c r="PIO90" s="495"/>
      <c r="PIP90" s="495"/>
      <c r="PIQ90" s="495"/>
      <c r="PIR90" s="495"/>
      <c r="PIS90" s="495"/>
      <c r="PIT90" s="495"/>
      <c r="PIU90" s="495"/>
      <c r="PIV90" s="495"/>
      <c r="PIW90" s="495"/>
      <c r="PIX90" s="495"/>
      <c r="PIY90" s="495"/>
      <c r="PIZ90" s="495"/>
      <c r="PJA90" s="495"/>
      <c r="PJB90" s="495"/>
      <c r="PJC90" s="495"/>
      <c r="PJD90" s="495"/>
      <c r="PJE90" s="495"/>
      <c r="PJF90" s="495"/>
      <c r="PJG90" s="495"/>
      <c r="PJH90" s="495"/>
      <c r="PJI90" s="495"/>
      <c r="PJJ90" s="495"/>
      <c r="PJK90" s="495"/>
      <c r="PJL90" s="495"/>
      <c r="PJM90" s="495"/>
      <c r="PJN90" s="495"/>
      <c r="PJO90" s="495"/>
      <c r="PJP90" s="495"/>
      <c r="PJQ90" s="495"/>
      <c r="PJR90" s="495"/>
      <c r="PJS90" s="495"/>
      <c r="PJT90" s="495"/>
      <c r="PJU90" s="495"/>
      <c r="PJV90" s="495"/>
      <c r="PJW90" s="495"/>
      <c r="PJX90" s="495"/>
      <c r="PJY90" s="495"/>
      <c r="PJZ90" s="495"/>
      <c r="PKA90" s="495"/>
      <c r="PKB90" s="495"/>
      <c r="PKC90" s="495"/>
      <c r="PKD90" s="495"/>
      <c r="PKE90" s="495"/>
      <c r="PKF90" s="495"/>
      <c r="PKG90" s="495"/>
      <c r="PKH90" s="495"/>
      <c r="PKI90" s="495"/>
      <c r="PKJ90" s="495"/>
      <c r="PKK90" s="495"/>
      <c r="PKL90" s="495"/>
      <c r="PKM90" s="495"/>
      <c r="PKN90" s="495"/>
      <c r="PKO90" s="495"/>
      <c r="PKP90" s="495"/>
      <c r="PKQ90" s="495"/>
      <c r="PKR90" s="495"/>
      <c r="PKS90" s="495"/>
      <c r="PKT90" s="495"/>
      <c r="PKU90" s="495"/>
      <c r="PKV90" s="495"/>
      <c r="PKW90" s="495"/>
      <c r="PKX90" s="495"/>
      <c r="PKY90" s="495"/>
      <c r="PKZ90" s="495"/>
      <c r="PLA90" s="495"/>
      <c r="PLB90" s="495"/>
      <c r="PLC90" s="495"/>
      <c r="PLD90" s="495"/>
      <c r="PLE90" s="495"/>
      <c r="PLF90" s="495"/>
      <c r="PLG90" s="495"/>
      <c r="PLH90" s="495"/>
      <c r="PLI90" s="495"/>
      <c r="PLJ90" s="495"/>
      <c r="PLK90" s="495"/>
      <c r="PLL90" s="495"/>
      <c r="PLM90" s="495"/>
      <c r="PLN90" s="495"/>
      <c r="PLO90" s="495"/>
      <c r="PLP90" s="495"/>
      <c r="PLQ90" s="495"/>
      <c r="PLR90" s="495"/>
      <c r="PLS90" s="495"/>
      <c r="PLT90" s="495"/>
      <c r="PLU90" s="495"/>
      <c r="PLV90" s="495"/>
      <c r="PLW90" s="495"/>
      <c r="PLX90" s="495"/>
      <c r="PLY90" s="495"/>
      <c r="PLZ90" s="495"/>
      <c r="PMA90" s="495"/>
      <c r="PMB90" s="495"/>
      <c r="PMC90" s="495"/>
      <c r="PMD90" s="495"/>
      <c r="PME90" s="495"/>
      <c r="PMF90" s="495"/>
      <c r="PMG90" s="495"/>
      <c r="PMH90" s="495"/>
      <c r="PMI90" s="495"/>
      <c r="PMJ90" s="495"/>
      <c r="PMK90" s="495"/>
      <c r="PML90" s="495"/>
      <c r="PMM90" s="495"/>
      <c r="PMN90" s="495"/>
      <c r="PMO90" s="495"/>
      <c r="PMP90" s="495"/>
      <c r="PMQ90" s="495"/>
      <c r="PMR90" s="495"/>
      <c r="PMS90" s="495"/>
      <c r="PMT90" s="495"/>
      <c r="PMU90" s="495"/>
      <c r="PMV90" s="495"/>
      <c r="PMW90" s="495"/>
      <c r="PMX90" s="495"/>
      <c r="PMY90" s="495"/>
      <c r="PMZ90" s="495"/>
      <c r="PNA90" s="495"/>
      <c r="PNB90" s="495"/>
      <c r="PNC90" s="495"/>
      <c r="PND90" s="495"/>
      <c r="PNE90" s="495"/>
      <c r="PNF90" s="495"/>
      <c r="PNG90" s="495"/>
      <c r="PNH90" s="495"/>
      <c r="PNI90" s="495"/>
      <c r="PNJ90" s="495"/>
      <c r="PNK90" s="495"/>
      <c r="PNL90" s="495"/>
      <c r="PNM90" s="495"/>
      <c r="PNN90" s="495"/>
      <c r="PNO90" s="495"/>
      <c r="PNP90" s="495"/>
      <c r="PNQ90" s="495"/>
      <c r="PNR90" s="495"/>
      <c r="PNS90" s="495"/>
      <c r="PNT90" s="495"/>
      <c r="PNU90" s="495"/>
      <c r="PNV90" s="495"/>
      <c r="PNW90" s="495"/>
      <c r="PNX90" s="495"/>
      <c r="PNY90" s="495"/>
      <c r="PNZ90" s="495"/>
      <c r="POA90" s="495"/>
      <c r="POB90" s="495"/>
      <c r="POC90" s="495"/>
      <c r="POD90" s="495"/>
      <c r="POE90" s="495"/>
      <c r="POF90" s="495"/>
      <c r="POG90" s="495"/>
      <c r="POH90" s="495"/>
      <c r="POI90" s="495"/>
      <c r="POJ90" s="495"/>
      <c r="POK90" s="495"/>
      <c r="POL90" s="495"/>
      <c r="POM90" s="495"/>
      <c r="PON90" s="495"/>
      <c r="POO90" s="495"/>
      <c r="POP90" s="495"/>
      <c r="POQ90" s="495"/>
      <c r="POR90" s="495"/>
      <c r="POS90" s="495"/>
      <c r="POT90" s="495"/>
      <c r="POU90" s="495"/>
      <c r="POV90" s="495"/>
      <c r="POW90" s="495"/>
      <c r="POX90" s="495"/>
      <c r="POY90" s="495"/>
      <c r="POZ90" s="495"/>
      <c r="PPA90" s="495"/>
      <c r="PPB90" s="495"/>
      <c r="PPC90" s="495"/>
      <c r="PPD90" s="495"/>
      <c r="PPE90" s="495"/>
      <c r="PPF90" s="495"/>
      <c r="PPG90" s="495"/>
      <c r="PPH90" s="495"/>
      <c r="PPI90" s="495"/>
      <c r="PPJ90" s="495"/>
      <c r="PPK90" s="495"/>
      <c r="PPL90" s="495"/>
      <c r="PPM90" s="495"/>
      <c r="PPN90" s="495"/>
      <c r="PPO90" s="495"/>
      <c r="PPP90" s="495"/>
      <c r="PPQ90" s="495"/>
      <c r="PPR90" s="495"/>
      <c r="PPS90" s="495"/>
      <c r="PPT90" s="495"/>
      <c r="PPU90" s="495"/>
      <c r="PPV90" s="495"/>
      <c r="PPW90" s="495"/>
      <c r="PPX90" s="495"/>
      <c r="PPY90" s="495"/>
      <c r="PPZ90" s="495"/>
      <c r="PQA90" s="495"/>
      <c r="PQB90" s="495"/>
      <c r="PQC90" s="495"/>
      <c r="PQD90" s="495"/>
      <c r="PQE90" s="495"/>
      <c r="PQF90" s="495"/>
      <c r="PQG90" s="495"/>
      <c r="PQH90" s="495"/>
      <c r="PQI90" s="495"/>
      <c r="PQJ90" s="495"/>
      <c r="PQK90" s="495"/>
      <c r="PQL90" s="495"/>
      <c r="PQM90" s="495"/>
      <c r="PQN90" s="495"/>
      <c r="PQO90" s="495"/>
      <c r="PQP90" s="495"/>
      <c r="PQQ90" s="495"/>
      <c r="PQR90" s="495"/>
      <c r="PQS90" s="495"/>
      <c r="PQT90" s="495"/>
      <c r="PQU90" s="495"/>
      <c r="PQV90" s="495"/>
      <c r="PQW90" s="495"/>
      <c r="PQX90" s="495"/>
      <c r="PQY90" s="495"/>
      <c r="PQZ90" s="495"/>
      <c r="PRA90" s="495"/>
      <c r="PRB90" s="495"/>
      <c r="PRC90" s="495"/>
      <c r="PRD90" s="495"/>
      <c r="PRE90" s="495"/>
      <c r="PRF90" s="495"/>
      <c r="PRG90" s="495"/>
      <c r="PRH90" s="495"/>
      <c r="PRI90" s="495"/>
      <c r="PRJ90" s="495"/>
      <c r="PRK90" s="495"/>
      <c r="PRL90" s="495"/>
      <c r="PRM90" s="495"/>
      <c r="PRN90" s="495"/>
      <c r="PRO90" s="495"/>
      <c r="PRP90" s="495"/>
      <c r="PRQ90" s="495"/>
      <c r="PRR90" s="495"/>
      <c r="PRS90" s="495"/>
      <c r="PRT90" s="495"/>
      <c r="PRU90" s="495"/>
      <c r="PRV90" s="495"/>
      <c r="PRW90" s="495"/>
      <c r="PRX90" s="495"/>
      <c r="PRY90" s="495"/>
      <c r="PRZ90" s="495"/>
      <c r="PSA90" s="495"/>
      <c r="PSB90" s="495"/>
      <c r="PSC90" s="495"/>
      <c r="PSD90" s="495"/>
      <c r="PSE90" s="495"/>
      <c r="PSF90" s="495"/>
      <c r="PSG90" s="495"/>
      <c r="PSH90" s="495"/>
      <c r="PSI90" s="495"/>
      <c r="PSJ90" s="495"/>
      <c r="PSK90" s="495"/>
      <c r="PSL90" s="495"/>
      <c r="PSM90" s="495"/>
      <c r="PSN90" s="495"/>
      <c r="PSO90" s="495"/>
      <c r="PSP90" s="495"/>
      <c r="PSQ90" s="495"/>
      <c r="PSR90" s="495"/>
      <c r="PSS90" s="495"/>
      <c r="PST90" s="495"/>
      <c r="PSU90" s="495"/>
      <c r="PSV90" s="495"/>
      <c r="PSW90" s="495"/>
      <c r="PSX90" s="495"/>
      <c r="PSY90" s="495"/>
      <c r="PSZ90" s="495"/>
      <c r="PTA90" s="495"/>
      <c r="PTB90" s="495"/>
      <c r="PTC90" s="495"/>
      <c r="PTD90" s="495"/>
      <c r="PTE90" s="495"/>
      <c r="PTF90" s="495"/>
      <c r="PTG90" s="495"/>
      <c r="PTH90" s="495"/>
      <c r="PTI90" s="495"/>
      <c r="PTJ90" s="495"/>
      <c r="PTK90" s="495"/>
      <c r="PTL90" s="495"/>
      <c r="PTM90" s="495"/>
      <c r="PTN90" s="495"/>
      <c r="PTO90" s="495"/>
      <c r="PTP90" s="495"/>
      <c r="PTQ90" s="495"/>
      <c r="PTR90" s="495"/>
      <c r="PTS90" s="495"/>
      <c r="PTT90" s="495"/>
      <c r="PTU90" s="495"/>
      <c r="PTV90" s="495"/>
      <c r="PTW90" s="495"/>
      <c r="PTX90" s="495"/>
      <c r="PTY90" s="495"/>
      <c r="PTZ90" s="495"/>
      <c r="PUA90" s="495"/>
      <c r="PUB90" s="495"/>
      <c r="PUC90" s="495"/>
      <c r="PUD90" s="495"/>
      <c r="PUE90" s="495"/>
      <c r="PUF90" s="495"/>
      <c r="PUG90" s="495"/>
      <c r="PUH90" s="495"/>
      <c r="PUI90" s="495"/>
      <c r="PUJ90" s="495"/>
      <c r="PUK90" s="495"/>
      <c r="PUL90" s="495"/>
      <c r="PUM90" s="495"/>
      <c r="PUN90" s="495"/>
      <c r="PUO90" s="495"/>
      <c r="PUP90" s="495"/>
      <c r="PUQ90" s="495"/>
      <c r="PUR90" s="495"/>
      <c r="PUS90" s="495"/>
      <c r="PUT90" s="495"/>
      <c r="PUU90" s="495"/>
      <c r="PUV90" s="495"/>
      <c r="PUW90" s="495"/>
      <c r="PUX90" s="495"/>
      <c r="PUY90" s="495"/>
      <c r="PUZ90" s="495"/>
      <c r="PVA90" s="495"/>
      <c r="PVB90" s="495"/>
      <c r="PVC90" s="495"/>
      <c r="PVD90" s="495"/>
      <c r="PVE90" s="495"/>
      <c r="PVF90" s="495"/>
      <c r="PVG90" s="495"/>
      <c r="PVH90" s="495"/>
      <c r="PVI90" s="495"/>
      <c r="PVJ90" s="495"/>
      <c r="PVK90" s="495"/>
      <c r="PVL90" s="495"/>
      <c r="PVM90" s="495"/>
      <c r="PVN90" s="495"/>
      <c r="PVO90" s="495"/>
      <c r="PVP90" s="495"/>
      <c r="PVQ90" s="495"/>
      <c r="PVR90" s="495"/>
      <c r="PVS90" s="495"/>
      <c r="PVT90" s="495"/>
      <c r="PVU90" s="495"/>
      <c r="PVV90" s="495"/>
      <c r="PVW90" s="495"/>
      <c r="PVX90" s="495"/>
      <c r="PVY90" s="495"/>
      <c r="PVZ90" s="495"/>
      <c r="PWA90" s="495"/>
      <c r="PWB90" s="495"/>
      <c r="PWC90" s="495"/>
      <c r="PWD90" s="495"/>
      <c r="PWE90" s="495"/>
      <c r="PWF90" s="495"/>
      <c r="PWG90" s="495"/>
      <c r="PWH90" s="495"/>
      <c r="PWI90" s="495"/>
      <c r="PWJ90" s="495"/>
      <c r="PWK90" s="495"/>
      <c r="PWL90" s="495"/>
      <c r="PWM90" s="495"/>
      <c r="PWN90" s="495"/>
      <c r="PWO90" s="495"/>
      <c r="PWP90" s="495"/>
      <c r="PWQ90" s="495"/>
      <c r="PWR90" s="495"/>
      <c r="PWS90" s="495"/>
      <c r="PWT90" s="495"/>
      <c r="PWU90" s="495"/>
      <c r="PWV90" s="495"/>
      <c r="PWW90" s="495"/>
      <c r="PWX90" s="495"/>
      <c r="PWY90" s="495"/>
      <c r="PWZ90" s="495"/>
      <c r="PXA90" s="495"/>
      <c r="PXB90" s="495"/>
      <c r="PXC90" s="495"/>
      <c r="PXD90" s="495"/>
      <c r="PXE90" s="495"/>
      <c r="PXF90" s="495"/>
      <c r="PXG90" s="495"/>
      <c r="PXH90" s="495"/>
      <c r="PXI90" s="495"/>
      <c r="PXJ90" s="495"/>
      <c r="PXK90" s="495"/>
      <c r="PXL90" s="495"/>
      <c r="PXM90" s="495"/>
      <c r="PXN90" s="495"/>
      <c r="PXO90" s="495"/>
      <c r="PXP90" s="495"/>
      <c r="PXQ90" s="495"/>
      <c r="PXR90" s="495"/>
      <c r="PXS90" s="495"/>
      <c r="PXT90" s="495"/>
      <c r="PXU90" s="495"/>
      <c r="PXV90" s="495"/>
      <c r="PXW90" s="495"/>
      <c r="PXX90" s="495"/>
      <c r="PXY90" s="495"/>
      <c r="PXZ90" s="495"/>
      <c r="PYA90" s="495"/>
      <c r="PYB90" s="495"/>
      <c r="PYC90" s="495"/>
      <c r="PYD90" s="495"/>
      <c r="PYE90" s="495"/>
      <c r="PYF90" s="495"/>
      <c r="PYG90" s="495"/>
      <c r="PYH90" s="495"/>
      <c r="PYI90" s="495"/>
      <c r="PYJ90" s="495"/>
      <c r="PYK90" s="495"/>
      <c r="PYL90" s="495"/>
      <c r="PYM90" s="495"/>
      <c r="PYN90" s="495"/>
      <c r="PYO90" s="495"/>
      <c r="PYP90" s="495"/>
      <c r="PYQ90" s="495"/>
      <c r="PYR90" s="495"/>
      <c r="PYS90" s="495"/>
      <c r="PYT90" s="495"/>
      <c r="PYU90" s="495"/>
      <c r="PYV90" s="495"/>
      <c r="PYW90" s="495"/>
      <c r="PYX90" s="495"/>
      <c r="PYY90" s="495"/>
      <c r="PYZ90" s="495"/>
      <c r="PZA90" s="495"/>
      <c r="PZB90" s="495"/>
      <c r="PZC90" s="495"/>
      <c r="PZD90" s="495"/>
      <c r="PZE90" s="495"/>
      <c r="PZF90" s="495"/>
      <c r="PZG90" s="495"/>
      <c r="PZH90" s="495"/>
      <c r="PZI90" s="495"/>
      <c r="PZJ90" s="495"/>
      <c r="PZK90" s="495"/>
      <c r="PZL90" s="495"/>
      <c r="PZM90" s="495"/>
      <c r="PZN90" s="495"/>
      <c r="PZO90" s="495"/>
      <c r="PZP90" s="495"/>
      <c r="PZQ90" s="495"/>
      <c r="PZR90" s="495"/>
      <c r="PZS90" s="495"/>
      <c r="PZT90" s="495"/>
      <c r="PZU90" s="495"/>
      <c r="PZV90" s="495"/>
      <c r="PZW90" s="495"/>
      <c r="PZX90" s="495"/>
      <c r="PZY90" s="495"/>
      <c r="PZZ90" s="495"/>
      <c r="QAA90" s="495"/>
      <c r="QAB90" s="495"/>
      <c r="QAC90" s="495"/>
      <c r="QAD90" s="495"/>
      <c r="QAE90" s="495"/>
      <c r="QAF90" s="495"/>
      <c r="QAG90" s="495"/>
      <c r="QAH90" s="495"/>
      <c r="QAI90" s="495"/>
      <c r="QAJ90" s="495"/>
      <c r="QAK90" s="495"/>
      <c r="QAL90" s="495"/>
      <c r="QAM90" s="495"/>
      <c r="QAN90" s="495"/>
      <c r="QAO90" s="495"/>
      <c r="QAP90" s="495"/>
      <c r="QAQ90" s="495"/>
      <c r="QAR90" s="495"/>
      <c r="QAS90" s="495"/>
      <c r="QAT90" s="495"/>
      <c r="QAU90" s="495"/>
      <c r="QAV90" s="495"/>
      <c r="QAW90" s="495"/>
      <c r="QAX90" s="495"/>
      <c r="QAY90" s="495"/>
      <c r="QAZ90" s="495"/>
      <c r="QBA90" s="495"/>
      <c r="QBB90" s="495"/>
      <c r="QBC90" s="495"/>
      <c r="QBD90" s="495"/>
      <c r="QBE90" s="495"/>
      <c r="QBF90" s="495"/>
      <c r="QBG90" s="495"/>
      <c r="QBH90" s="495"/>
      <c r="QBI90" s="495"/>
      <c r="QBJ90" s="495"/>
      <c r="QBK90" s="495"/>
      <c r="QBL90" s="495"/>
      <c r="QBM90" s="495"/>
      <c r="QBN90" s="495"/>
      <c r="QBO90" s="495"/>
      <c r="QBP90" s="495"/>
      <c r="QBQ90" s="495"/>
      <c r="QBR90" s="495"/>
      <c r="QBS90" s="495"/>
      <c r="QBT90" s="495"/>
      <c r="QBU90" s="495"/>
      <c r="QBV90" s="495"/>
      <c r="QBW90" s="495"/>
      <c r="QBX90" s="495"/>
      <c r="QBY90" s="495"/>
      <c r="QBZ90" s="495"/>
      <c r="QCA90" s="495"/>
      <c r="QCB90" s="495"/>
      <c r="QCC90" s="495"/>
      <c r="QCD90" s="495"/>
      <c r="QCE90" s="495"/>
      <c r="QCF90" s="495"/>
      <c r="QCG90" s="495"/>
      <c r="QCH90" s="495"/>
      <c r="QCI90" s="495"/>
      <c r="QCJ90" s="495"/>
      <c r="QCK90" s="495"/>
      <c r="QCL90" s="495"/>
      <c r="QCM90" s="495"/>
      <c r="QCN90" s="495"/>
      <c r="QCO90" s="495"/>
      <c r="QCP90" s="495"/>
      <c r="QCQ90" s="495"/>
      <c r="QCR90" s="495"/>
      <c r="QCS90" s="495"/>
      <c r="QCT90" s="495"/>
      <c r="QCU90" s="495"/>
      <c r="QCV90" s="495"/>
      <c r="QCW90" s="495"/>
      <c r="QCX90" s="495"/>
      <c r="QCY90" s="495"/>
      <c r="QCZ90" s="495"/>
      <c r="QDA90" s="495"/>
      <c r="QDB90" s="495"/>
      <c r="QDC90" s="495"/>
      <c r="QDD90" s="495"/>
      <c r="QDE90" s="495"/>
      <c r="QDF90" s="495"/>
      <c r="QDG90" s="495"/>
      <c r="QDH90" s="495"/>
      <c r="QDI90" s="495"/>
      <c r="QDJ90" s="495"/>
      <c r="QDK90" s="495"/>
      <c r="QDL90" s="495"/>
      <c r="QDM90" s="495"/>
      <c r="QDN90" s="495"/>
      <c r="QDO90" s="495"/>
      <c r="QDP90" s="495"/>
      <c r="QDQ90" s="495"/>
      <c r="QDR90" s="495"/>
      <c r="QDS90" s="495"/>
      <c r="QDT90" s="495"/>
      <c r="QDU90" s="495"/>
      <c r="QDV90" s="495"/>
      <c r="QDW90" s="495"/>
      <c r="QDX90" s="495"/>
      <c r="QDY90" s="495"/>
      <c r="QDZ90" s="495"/>
      <c r="QEA90" s="495"/>
      <c r="QEB90" s="495"/>
      <c r="QEC90" s="495"/>
      <c r="QED90" s="495"/>
      <c r="QEE90" s="495"/>
      <c r="QEF90" s="495"/>
      <c r="QEG90" s="495"/>
      <c r="QEH90" s="495"/>
      <c r="QEI90" s="495"/>
      <c r="QEJ90" s="495"/>
      <c r="QEK90" s="495"/>
      <c r="QEL90" s="495"/>
      <c r="QEM90" s="495"/>
      <c r="QEN90" s="495"/>
      <c r="QEO90" s="495"/>
      <c r="QEP90" s="495"/>
      <c r="QEQ90" s="495"/>
      <c r="QER90" s="495"/>
      <c r="QES90" s="495"/>
      <c r="QET90" s="495"/>
      <c r="QEU90" s="495"/>
      <c r="QEV90" s="495"/>
      <c r="QEW90" s="495"/>
      <c r="QEX90" s="495"/>
      <c r="QEY90" s="495"/>
      <c r="QEZ90" s="495"/>
      <c r="QFA90" s="495"/>
      <c r="QFB90" s="495"/>
      <c r="QFC90" s="495"/>
      <c r="QFD90" s="495"/>
      <c r="QFE90" s="495"/>
      <c r="QFF90" s="495"/>
      <c r="QFG90" s="495"/>
      <c r="QFH90" s="495"/>
      <c r="QFI90" s="495"/>
      <c r="QFJ90" s="495"/>
      <c r="QFK90" s="495"/>
      <c r="QFL90" s="495"/>
      <c r="QFM90" s="495"/>
      <c r="QFN90" s="495"/>
      <c r="QFO90" s="495"/>
      <c r="QFP90" s="495"/>
      <c r="QFQ90" s="495"/>
      <c r="QFR90" s="495"/>
      <c r="QFS90" s="495"/>
      <c r="QFT90" s="495"/>
      <c r="QFU90" s="495"/>
      <c r="QFV90" s="495"/>
      <c r="QFW90" s="495"/>
      <c r="QFX90" s="495"/>
      <c r="QFY90" s="495"/>
      <c r="QFZ90" s="495"/>
      <c r="QGA90" s="495"/>
      <c r="QGB90" s="495"/>
      <c r="QGC90" s="495"/>
      <c r="QGD90" s="495"/>
      <c r="QGE90" s="495"/>
      <c r="QGF90" s="495"/>
      <c r="QGG90" s="495"/>
      <c r="QGH90" s="495"/>
      <c r="QGI90" s="495"/>
      <c r="QGJ90" s="495"/>
      <c r="QGK90" s="495"/>
      <c r="QGL90" s="495"/>
      <c r="QGM90" s="495"/>
      <c r="QGN90" s="495"/>
      <c r="QGO90" s="495"/>
      <c r="QGP90" s="495"/>
      <c r="QGQ90" s="495"/>
      <c r="QGR90" s="495"/>
      <c r="QGS90" s="495"/>
      <c r="QGT90" s="495"/>
      <c r="QGU90" s="495"/>
      <c r="QGV90" s="495"/>
      <c r="QGW90" s="495"/>
      <c r="QGX90" s="495"/>
      <c r="QGY90" s="495"/>
      <c r="QGZ90" s="495"/>
      <c r="QHA90" s="495"/>
      <c r="QHB90" s="495"/>
      <c r="QHC90" s="495"/>
      <c r="QHD90" s="495"/>
      <c r="QHE90" s="495"/>
      <c r="QHF90" s="495"/>
      <c r="QHG90" s="495"/>
      <c r="QHH90" s="495"/>
      <c r="QHI90" s="495"/>
      <c r="QHJ90" s="495"/>
      <c r="QHK90" s="495"/>
      <c r="QHL90" s="495"/>
      <c r="QHM90" s="495"/>
      <c r="QHN90" s="495"/>
      <c r="QHO90" s="495"/>
      <c r="QHP90" s="495"/>
      <c r="QHQ90" s="495"/>
      <c r="QHR90" s="495"/>
      <c r="QHS90" s="495"/>
      <c r="QHT90" s="495"/>
      <c r="QHU90" s="495"/>
      <c r="QHV90" s="495"/>
      <c r="QHW90" s="495"/>
      <c r="QHX90" s="495"/>
      <c r="QHY90" s="495"/>
      <c r="QHZ90" s="495"/>
      <c r="QIA90" s="495"/>
      <c r="QIB90" s="495"/>
      <c r="QIC90" s="495"/>
      <c r="QID90" s="495"/>
      <c r="QIE90" s="495"/>
      <c r="QIF90" s="495"/>
      <c r="QIG90" s="495"/>
      <c r="QIH90" s="495"/>
      <c r="QII90" s="495"/>
      <c r="QIJ90" s="495"/>
      <c r="QIK90" s="495"/>
      <c r="QIL90" s="495"/>
      <c r="QIM90" s="495"/>
      <c r="QIN90" s="495"/>
      <c r="QIO90" s="495"/>
      <c r="QIP90" s="495"/>
      <c r="QIQ90" s="495"/>
      <c r="QIR90" s="495"/>
      <c r="QIS90" s="495"/>
      <c r="QIT90" s="495"/>
      <c r="QIU90" s="495"/>
      <c r="QIV90" s="495"/>
      <c r="QIW90" s="495"/>
      <c r="QIX90" s="495"/>
      <c r="QIY90" s="495"/>
      <c r="QIZ90" s="495"/>
      <c r="QJA90" s="495"/>
      <c r="QJB90" s="495"/>
      <c r="QJC90" s="495"/>
      <c r="QJD90" s="495"/>
      <c r="QJE90" s="495"/>
      <c r="QJF90" s="495"/>
      <c r="QJG90" s="495"/>
      <c r="QJH90" s="495"/>
      <c r="QJI90" s="495"/>
      <c r="QJJ90" s="495"/>
      <c r="QJK90" s="495"/>
      <c r="QJL90" s="495"/>
      <c r="QJM90" s="495"/>
      <c r="QJN90" s="495"/>
      <c r="QJO90" s="495"/>
      <c r="QJP90" s="495"/>
      <c r="QJQ90" s="495"/>
      <c r="QJR90" s="495"/>
      <c r="QJS90" s="495"/>
      <c r="QJT90" s="495"/>
      <c r="QJU90" s="495"/>
      <c r="QJV90" s="495"/>
      <c r="QJW90" s="495"/>
      <c r="QJX90" s="495"/>
      <c r="QJY90" s="495"/>
      <c r="QJZ90" s="495"/>
      <c r="QKA90" s="495"/>
      <c r="QKB90" s="495"/>
      <c r="QKC90" s="495"/>
      <c r="QKD90" s="495"/>
      <c r="QKE90" s="495"/>
      <c r="QKF90" s="495"/>
      <c r="QKG90" s="495"/>
      <c r="QKH90" s="495"/>
      <c r="QKI90" s="495"/>
      <c r="QKJ90" s="495"/>
      <c r="QKK90" s="495"/>
      <c r="QKL90" s="495"/>
      <c r="QKM90" s="495"/>
      <c r="QKN90" s="495"/>
      <c r="QKO90" s="495"/>
      <c r="QKP90" s="495"/>
      <c r="QKQ90" s="495"/>
      <c r="QKR90" s="495"/>
      <c r="QKS90" s="495"/>
      <c r="QKT90" s="495"/>
      <c r="QKU90" s="495"/>
      <c r="QKV90" s="495"/>
      <c r="QKW90" s="495"/>
      <c r="QKX90" s="495"/>
      <c r="QKY90" s="495"/>
      <c r="QKZ90" s="495"/>
      <c r="QLA90" s="495"/>
      <c r="QLB90" s="495"/>
      <c r="QLC90" s="495"/>
      <c r="QLD90" s="495"/>
      <c r="QLE90" s="495"/>
      <c r="QLF90" s="495"/>
      <c r="QLG90" s="495"/>
      <c r="QLH90" s="495"/>
      <c r="QLI90" s="495"/>
      <c r="QLJ90" s="495"/>
      <c r="QLK90" s="495"/>
      <c r="QLL90" s="495"/>
      <c r="QLM90" s="495"/>
      <c r="QLN90" s="495"/>
      <c r="QLO90" s="495"/>
      <c r="QLP90" s="495"/>
      <c r="QLQ90" s="495"/>
      <c r="QLR90" s="495"/>
      <c r="QLS90" s="495"/>
      <c r="QLT90" s="495"/>
      <c r="QLU90" s="495"/>
      <c r="QLV90" s="495"/>
      <c r="QLW90" s="495"/>
      <c r="QLX90" s="495"/>
      <c r="QLY90" s="495"/>
      <c r="QLZ90" s="495"/>
      <c r="QMA90" s="495"/>
      <c r="QMB90" s="495"/>
      <c r="QMC90" s="495"/>
      <c r="QMD90" s="495"/>
      <c r="QME90" s="495"/>
      <c r="QMF90" s="495"/>
      <c r="QMG90" s="495"/>
      <c r="QMH90" s="495"/>
      <c r="QMI90" s="495"/>
      <c r="QMJ90" s="495"/>
      <c r="QMK90" s="495"/>
      <c r="QML90" s="495"/>
      <c r="QMM90" s="495"/>
      <c r="QMN90" s="495"/>
      <c r="QMO90" s="495"/>
      <c r="QMP90" s="495"/>
      <c r="QMQ90" s="495"/>
      <c r="QMR90" s="495"/>
      <c r="QMS90" s="495"/>
      <c r="QMT90" s="495"/>
      <c r="QMU90" s="495"/>
      <c r="QMV90" s="495"/>
      <c r="QMW90" s="495"/>
      <c r="QMX90" s="495"/>
      <c r="QMY90" s="495"/>
      <c r="QMZ90" s="495"/>
      <c r="QNA90" s="495"/>
      <c r="QNB90" s="495"/>
      <c r="QNC90" s="495"/>
      <c r="QND90" s="495"/>
      <c r="QNE90" s="495"/>
      <c r="QNF90" s="495"/>
      <c r="QNG90" s="495"/>
      <c r="QNH90" s="495"/>
      <c r="QNI90" s="495"/>
      <c r="QNJ90" s="495"/>
      <c r="QNK90" s="495"/>
      <c r="QNL90" s="495"/>
      <c r="QNM90" s="495"/>
      <c r="QNN90" s="495"/>
      <c r="QNO90" s="495"/>
      <c r="QNP90" s="495"/>
      <c r="QNQ90" s="495"/>
      <c r="QNR90" s="495"/>
      <c r="QNS90" s="495"/>
      <c r="QNT90" s="495"/>
      <c r="QNU90" s="495"/>
      <c r="QNV90" s="495"/>
      <c r="QNW90" s="495"/>
      <c r="QNX90" s="495"/>
      <c r="QNY90" s="495"/>
      <c r="QNZ90" s="495"/>
      <c r="QOA90" s="495"/>
      <c r="QOB90" s="495"/>
      <c r="QOC90" s="495"/>
      <c r="QOD90" s="495"/>
      <c r="QOE90" s="495"/>
      <c r="QOF90" s="495"/>
      <c r="QOG90" s="495"/>
      <c r="QOH90" s="495"/>
      <c r="QOI90" s="495"/>
      <c r="QOJ90" s="495"/>
      <c r="QOK90" s="495"/>
      <c r="QOL90" s="495"/>
      <c r="QOM90" s="495"/>
      <c r="QON90" s="495"/>
      <c r="QOO90" s="495"/>
      <c r="QOP90" s="495"/>
      <c r="QOQ90" s="495"/>
      <c r="QOR90" s="495"/>
      <c r="QOS90" s="495"/>
      <c r="QOT90" s="495"/>
      <c r="QOU90" s="495"/>
      <c r="QOV90" s="495"/>
      <c r="QOW90" s="495"/>
      <c r="QOX90" s="495"/>
      <c r="QOY90" s="495"/>
      <c r="QOZ90" s="495"/>
      <c r="QPA90" s="495"/>
      <c r="QPB90" s="495"/>
      <c r="QPC90" s="495"/>
      <c r="QPD90" s="495"/>
      <c r="QPE90" s="495"/>
      <c r="QPF90" s="495"/>
      <c r="QPG90" s="495"/>
      <c r="QPH90" s="495"/>
      <c r="QPI90" s="495"/>
      <c r="QPJ90" s="495"/>
      <c r="QPK90" s="495"/>
      <c r="QPL90" s="495"/>
      <c r="QPM90" s="495"/>
      <c r="QPN90" s="495"/>
      <c r="QPO90" s="495"/>
      <c r="QPP90" s="495"/>
      <c r="QPQ90" s="495"/>
      <c r="QPR90" s="495"/>
      <c r="QPS90" s="495"/>
      <c r="QPT90" s="495"/>
      <c r="QPU90" s="495"/>
      <c r="QPV90" s="495"/>
      <c r="QPW90" s="495"/>
      <c r="QPX90" s="495"/>
      <c r="QPY90" s="495"/>
      <c r="QPZ90" s="495"/>
      <c r="QQA90" s="495"/>
      <c r="QQB90" s="495"/>
      <c r="QQC90" s="495"/>
      <c r="QQD90" s="495"/>
      <c r="QQE90" s="495"/>
      <c r="QQF90" s="495"/>
      <c r="QQG90" s="495"/>
      <c r="QQH90" s="495"/>
      <c r="QQI90" s="495"/>
      <c r="QQJ90" s="495"/>
      <c r="QQK90" s="495"/>
      <c r="QQL90" s="495"/>
      <c r="QQM90" s="495"/>
      <c r="QQN90" s="495"/>
      <c r="QQO90" s="495"/>
      <c r="QQP90" s="495"/>
      <c r="QQQ90" s="495"/>
      <c r="QQR90" s="495"/>
      <c r="QQS90" s="495"/>
      <c r="QQT90" s="495"/>
      <c r="QQU90" s="495"/>
      <c r="QQV90" s="495"/>
      <c r="QQW90" s="495"/>
      <c r="QQX90" s="495"/>
      <c r="QQY90" s="495"/>
      <c r="QQZ90" s="495"/>
      <c r="QRA90" s="495"/>
      <c r="QRB90" s="495"/>
      <c r="QRC90" s="495"/>
      <c r="QRD90" s="495"/>
      <c r="QRE90" s="495"/>
      <c r="QRF90" s="495"/>
      <c r="QRG90" s="495"/>
      <c r="QRH90" s="495"/>
      <c r="QRI90" s="495"/>
      <c r="QRJ90" s="495"/>
      <c r="QRK90" s="495"/>
      <c r="QRL90" s="495"/>
      <c r="QRM90" s="495"/>
      <c r="QRN90" s="495"/>
      <c r="QRO90" s="495"/>
      <c r="QRP90" s="495"/>
      <c r="QRQ90" s="495"/>
      <c r="QRR90" s="495"/>
      <c r="QRS90" s="495"/>
      <c r="QRT90" s="495"/>
      <c r="QRU90" s="495"/>
      <c r="QRV90" s="495"/>
      <c r="QRW90" s="495"/>
      <c r="QRX90" s="495"/>
      <c r="QRY90" s="495"/>
      <c r="QRZ90" s="495"/>
      <c r="QSA90" s="495"/>
      <c r="QSB90" s="495"/>
      <c r="QSC90" s="495"/>
      <c r="QSD90" s="495"/>
      <c r="QSE90" s="495"/>
      <c r="QSF90" s="495"/>
      <c r="QSG90" s="495"/>
      <c r="QSH90" s="495"/>
      <c r="QSI90" s="495"/>
      <c r="QSJ90" s="495"/>
      <c r="QSK90" s="495"/>
      <c r="QSL90" s="495"/>
      <c r="QSM90" s="495"/>
      <c r="QSN90" s="495"/>
      <c r="QSO90" s="495"/>
      <c r="QSP90" s="495"/>
      <c r="QSQ90" s="495"/>
      <c r="QSR90" s="495"/>
      <c r="QSS90" s="495"/>
      <c r="QST90" s="495"/>
      <c r="QSU90" s="495"/>
      <c r="QSV90" s="495"/>
      <c r="QSW90" s="495"/>
      <c r="QSX90" s="495"/>
      <c r="QSY90" s="495"/>
      <c r="QSZ90" s="495"/>
      <c r="QTA90" s="495"/>
      <c r="QTB90" s="495"/>
      <c r="QTC90" s="495"/>
      <c r="QTD90" s="495"/>
      <c r="QTE90" s="495"/>
      <c r="QTF90" s="495"/>
      <c r="QTG90" s="495"/>
      <c r="QTH90" s="495"/>
      <c r="QTI90" s="495"/>
      <c r="QTJ90" s="495"/>
      <c r="QTK90" s="495"/>
      <c r="QTL90" s="495"/>
      <c r="QTM90" s="495"/>
      <c r="QTN90" s="495"/>
      <c r="QTO90" s="495"/>
      <c r="QTP90" s="495"/>
      <c r="QTQ90" s="495"/>
      <c r="QTR90" s="495"/>
      <c r="QTS90" s="495"/>
      <c r="QTT90" s="495"/>
      <c r="QTU90" s="495"/>
      <c r="QTV90" s="495"/>
      <c r="QTW90" s="495"/>
      <c r="QTX90" s="495"/>
      <c r="QTY90" s="495"/>
      <c r="QTZ90" s="495"/>
      <c r="QUA90" s="495"/>
      <c r="QUB90" s="495"/>
      <c r="QUC90" s="495"/>
      <c r="QUD90" s="495"/>
      <c r="QUE90" s="495"/>
      <c r="QUF90" s="495"/>
      <c r="QUG90" s="495"/>
      <c r="QUH90" s="495"/>
      <c r="QUI90" s="495"/>
      <c r="QUJ90" s="495"/>
      <c r="QUK90" s="495"/>
      <c r="QUL90" s="495"/>
      <c r="QUM90" s="495"/>
      <c r="QUN90" s="495"/>
      <c r="QUO90" s="495"/>
      <c r="QUP90" s="495"/>
      <c r="QUQ90" s="495"/>
      <c r="QUR90" s="495"/>
      <c r="QUS90" s="495"/>
      <c r="QUT90" s="495"/>
      <c r="QUU90" s="495"/>
      <c r="QUV90" s="495"/>
      <c r="QUW90" s="495"/>
      <c r="QUX90" s="495"/>
      <c r="QUY90" s="495"/>
      <c r="QUZ90" s="495"/>
      <c r="QVA90" s="495"/>
      <c r="QVB90" s="495"/>
      <c r="QVC90" s="495"/>
      <c r="QVD90" s="495"/>
      <c r="QVE90" s="495"/>
      <c r="QVF90" s="495"/>
      <c r="QVG90" s="495"/>
      <c r="QVH90" s="495"/>
      <c r="QVI90" s="495"/>
      <c r="QVJ90" s="495"/>
      <c r="QVK90" s="495"/>
      <c r="QVL90" s="495"/>
      <c r="QVM90" s="495"/>
      <c r="QVN90" s="495"/>
      <c r="QVO90" s="495"/>
      <c r="QVP90" s="495"/>
      <c r="QVQ90" s="495"/>
      <c r="QVR90" s="495"/>
      <c r="QVS90" s="495"/>
      <c r="QVT90" s="495"/>
      <c r="QVU90" s="495"/>
      <c r="QVV90" s="495"/>
      <c r="QVW90" s="495"/>
      <c r="QVX90" s="495"/>
      <c r="QVY90" s="495"/>
      <c r="QVZ90" s="495"/>
      <c r="QWA90" s="495"/>
      <c r="QWB90" s="495"/>
      <c r="QWC90" s="495"/>
      <c r="QWD90" s="495"/>
      <c r="QWE90" s="495"/>
      <c r="QWF90" s="495"/>
      <c r="QWG90" s="495"/>
      <c r="QWH90" s="495"/>
      <c r="QWI90" s="495"/>
      <c r="QWJ90" s="495"/>
      <c r="QWK90" s="495"/>
      <c r="QWL90" s="495"/>
      <c r="QWM90" s="495"/>
      <c r="QWN90" s="495"/>
      <c r="QWO90" s="495"/>
      <c r="QWP90" s="495"/>
      <c r="QWQ90" s="495"/>
      <c r="QWR90" s="495"/>
      <c r="QWS90" s="495"/>
      <c r="QWT90" s="495"/>
      <c r="QWU90" s="495"/>
      <c r="QWV90" s="495"/>
      <c r="QWW90" s="495"/>
      <c r="QWX90" s="495"/>
      <c r="QWY90" s="495"/>
      <c r="QWZ90" s="495"/>
      <c r="QXA90" s="495"/>
      <c r="QXB90" s="495"/>
      <c r="QXC90" s="495"/>
      <c r="QXD90" s="495"/>
      <c r="QXE90" s="495"/>
      <c r="QXF90" s="495"/>
      <c r="QXG90" s="495"/>
      <c r="QXH90" s="495"/>
      <c r="QXI90" s="495"/>
      <c r="QXJ90" s="495"/>
      <c r="QXK90" s="495"/>
      <c r="QXL90" s="495"/>
      <c r="QXM90" s="495"/>
      <c r="QXN90" s="495"/>
      <c r="QXO90" s="495"/>
      <c r="QXP90" s="495"/>
      <c r="QXQ90" s="495"/>
      <c r="QXR90" s="495"/>
      <c r="QXS90" s="495"/>
      <c r="QXT90" s="495"/>
      <c r="QXU90" s="495"/>
      <c r="QXV90" s="495"/>
      <c r="QXW90" s="495"/>
      <c r="QXX90" s="495"/>
      <c r="QXY90" s="495"/>
      <c r="QXZ90" s="495"/>
      <c r="QYA90" s="495"/>
      <c r="QYB90" s="495"/>
      <c r="QYC90" s="495"/>
      <c r="QYD90" s="495"/>
      <c r="QYE90" s="495"/>
      <c r="QYF90" s="495"/>
      <c r="QYG90" s="495"/>
      <c r="QYH90" s="495"/>
      <c r="QYI90" s="495"/>
      <c r="QYJ90" s="495"/>
      <c r="QYK90" s="495"/>
      <c r="QYL90" s="495"/>
      <c r="QYM90" s="495"/>
      <c r="QYN90" s="495"/>
      <c r="QYO90" s="495"/>
      <c r="QYP90" s="495"/>
      <c r="QYQ90" s="495"/>
      <c r="QYR90" s="495"/>
      <c r="QYS90" s="495"/>
      <c r="QYT90" s="495"/>
      <c r="QYU90" s="495"/>
      <c r="QYV90" s="495"/>
      <c r="QYW90" s="495"/>
      <c r="QYX90" s="495"/>
      <c r="QYY90" s="495"/>
      <c r="QYZ90" s="495"/>
      <c r="QZA90" s="495"/>
      <c r="QZB90" s="495"/>
      <c r="QZC90" s="495"/>
      <c r="QZD90" s="495"/>
      <c r="QZE90" s="495"/>
      <c r="QZF90" s="495"/>
      <c r="QZG90" s="495"/>
      <c r="QZH90" s="495"/>
      <c r="QZI90" s="495"/>
      <c r="QZJ90" s="495"/>
      <c r="QZK90" s="495"/>
      <c r="QZL90" s="495"/>
      <c r="QZM90" s="495"/>
      <c r="QZN90" s="495"/>
      <c r="QZO90" s="495"/>
      <c r="QZP90" s="495"/>
      <c r="QZQ90" s="495"/>
      <c r="QZR90" s="495"/>
      <c r="QZS90" s="495"/>
      <c r="QZT90" s="495"/>
      <c r="QZU90" s="495"/>
      <c r="QZV90" s="495"/>
      <c r="QZW90" s="495"/>
      <c r="QZX90" s="495"/>
      <c r="QZY90" s="495"/>
      <c r="QZZ90" s="495"/>
      <c r="RAA90" s="495"/>
      <c r="RAB90" s="495"/>
      <c r="RAC90" s="495"/>
      <c r="RAD90" s="495"/>
      <c r="RAE90" s="495"/>
      <c r="RAF90" s="495"/>
      <c r="RAG90" s="495"/>
      <c r="RAH90" s="495"/>
      <c r="RAI90" s="495"/>
      <c r="RAJ90" s="495"/>
      <c r="RAK90" s="495"/>
      <c r="RAL90" s="495"/>
      <c r="RAM90" s="495"/>
      <c r="RAN90" s="495"/>
      <c r="RAO90" s="495"/>
      <c r="RAP90" s="495"/>
      <c r="RAQ90" s="495"/>
      <c r="RAR90" s="495"/>
      <c r="RAS90" s="495"/>
      <c r="RAT90" s="495"/>
      <c r="RAU90" s="495"/>
      <c r="RAV90" s="495"/>
      <c r="RAW90" s="495"/>
      <c r="RAX90" s="495"/>
      <c r="RAY90" s="495"/>
      <c r="RAZ90" s="495"/>
      <c r="RBA90" s="495"/>
      <c r="RBB90" s="495"/>
      <c r="RBC90" s="495"/>
      <c r="RBD90" s="495"/>
      <c r="RBE90" s="495"/>
      <c r="RBF90" s="495"/>
      <c r="RBG90" s="495"/>
      <c r="RBH90" s="495"/>
      <c r="RBI90" s="495"/>
      <c r="RBJ90" s="495"/>
      <c r="RBK90" s="495"/>
      <c r="RBL90" s="495"/>
      <c r="RBM90" s="495"/>
      <c r="RBN90" s="495"/>
      <c r="RBO90" s="495"/>
      <c r="RBP90" s="495"/>
      <c r="RBQ90" s="495"/>
      <c r="RBR90" s="495"/>
      <c r="RBS90" s="495"/>
      <c r="RBT90" s="495"/>
      <c r="RBU90" s="495"/>
      <c r="RBV90" s="495"/>
      <c r="RBW90" s="495"/>
      <c r="RBX90" s="495"/>
      <c r="RBY90" s="495"/>
      <c r="RBZ90" s="495"/>
      <c r="RCA90" s="495"/>
      <c r="RCB90" s="495"/>
      <c r="RCC90" s="495"/>
      <c r="RCD90" s="495"/>
      <c r="RCE90" s="495"/>
      <c r="RCF90" s="495"/>
      <c r="RCG90" s="495"/>
      <c r="RCH90" s="495"/>
      <c r="RCI90" s="495"/>
      <c r="RCJ90" s="495"/>
      <c r="RCK90" s="495"/>
      <c r="RCL90" s="495"/>
      <c r="RCM90" s="495"/>
      <c r="RCN90" s="495"/>
      <c r="RCO90" s="495"/>
      <c r="RCP90" s="495"/>
      <c r="RCQ90" s="495"/>
      <c r="RCR90" s="495"/>
      <c r="RCS90" s="495"/>
      <c r="RCT90" s="495"/>
      <c r="RCU90" s="495"/>
      <c r="RCV90" s="495"/>
      <c r="RCW90" s="495"/>
      <c r="RCX90" s="495"/>
      <c r="RCY90" s="495"/>
      <c r="RCZ90" s="495"/>
      <c r="RDA90" s="495"/>
      <c r="RDB90" s="495"/>
      <c r="RDC90" s="495"/>
      <c r="RDD90" s="495"/>
      <c r="RDE90" s="495"/>
      <c r="RDF90" s="495"/>
      <c r="RDG90" s="495"/>
      <c r="RDH90" s="495"/>
      <c r="RDI90" s="495"/>
      <c r="RDJ90" s="495"/>
      <c r="RDK90" s="495"/>
      <c r="RDL90" s="495"/>
      <c r="RDM90" s="495"/>
      <c r="RDN90" s="495"/>
      <c r="RDO90" s="495"/>
      <c r="RDP90" s="495"/>
      <c r="RDQ90" s="495"/>
      <c r="RDR90" s="495"/>
      <c r="RDS90" s="495"/>
      <c r="RDT90" s="495"/>
      <c r="RDU90" s="495"/>
      <c r="RDV90" s="495"/>
      <c r="RDW90" s="495"/>
      <c r="RDX90" s="495"/>
      <c r="RDY90" s="495"/>
      <c r="RDZ90" s="495"/>
      <c r="REA90" s="495"/>
      <c r="REB90" s="495"/>
      <c r="REC90" s="495"/>
      <c r="RED90" s="495"/>
      <c r="REE90" s="495"/>
      <c r="REF90" s="495"/>
      <c r="REG90" s="495"/>
      <c r="REH90" s="495"/>
      <c r="REI90" s="495"/>
      <c r="REJ90" s="495"/>
      <c r="REK90" s="495"/>
      <c r="REL90" s="495"/>
      <c r="REM90" s="495"/>
      <c r="REN90" s="495"/>
      <c r="REO90" s="495"/>
      <c r="REP90" s="495"/>
      <c r="REQ90" s="495"/>
      <c r="RER90" s="495"/>
      <c r="RES90" s="495"/>
      <c r="RET90" s="495"/>
      <c r="REU90" s="495"/>
      <c r="REV90" s="495"/>
      <c r="REW90" s="495"/>
      <c r="REX90" s="495"/>
      <c r="REY90" s="495"/>
      <c r="REZ90" s="495"/>
      <c r="RFA90" s="495"/>
      <c r="RFB90" s="495"/>
      <c r="RFC90" s="495"/>
      <c r="RFD90" s="495"/>
      <c r="RFE90" s="495"/>
      <c r="RFF90" s="495"/>
      <c r="RFG90" s="495"/>
      <c r="RFH90" s="495"/>
      <c r="RFI90" s="495"/>
      <c r="RFJ90" s="495"/>
      <c r="RFK90" s="495"/>
      <c r="RFL90" s="495"/>
      <c r="RFM90" s="495"/>
      <c r="RFN90" s="495"/>
      <c r="RFO90" s="495"/>
      <c r="RFP90" s="495"/>
      <c r="RFQ90" s="495"/>
      <c r="RFR90" s="495"/>
      <c r="RFS90" s="495"/>
      <c r="RFT90" s="495"/>
      <c r="RFU90" s="495"/>
      <c r="RFV90" s="495"/>
      <c r="RFW90" s="495"/>
      <c r="RFX90" s="495"/>
      <c r="RFY90" s="495"/>
      <c r="RFZ90" s="495"/>
      <c r="RGA90" s="495"/>
      <c r="RGB90" s="495"/>
      <c r="RGC90" s="495"/>
      <c r="RGD90" s="495"/>
      <c r="RGE90" s="495"/>
      <c r="RGF90" s="495"/>
      <c r="RGG90" s="495"/>
      <c r="RGH90" s="495"/>
      <c r="RGI90" s="495"/>
      <c r="RGJ90" s="495"/>
      <c r="RGK90" s="495"/>
      <c r="RGL90" s="495"/>
      <c r="RGM90" s="495"/>
      <c r="RGN90" s="495"/>
      <c r="RGO90" s="495"/>
      <c r="RGP90" s="495"/>
      <c r="RGQ90" s="495"/>
      <c r="RGR90" s="495"/>
      <c r="RGS90" s="495"/>
      <c r="RGT90" s="495"/>
      <c r="RGU90" s="495"/>
      <c r="RGV90" s="495"/>
      <c r="RGW90" s="495"/>
      <c r="RGX90" s="495"/>
      <c r="RGY90" s="495"/>
      <c r="RGZ90" s="495"/>
      <c r="RHA90" s="495"/>
      <c r="RHB90" s="495"/>
      <c r="RHC90" s="495"/>
      <c r="RHD90" s="495"/>
      <c r="RHE90" s="495"/>
      <c r="RHF90" s="495"/>
      <c r="RHG90" s="495"/>
      <c r="RHH90" s="495"/>
      <c r="RHI90" s="495"/>
      <c r="RHJ90" s="495"/>
      <c r="RHK90" s="495"/>
      <c r="RHL90" s="495"/>
      <c r="RHM90" s="495"/>
      <c r="RHN90" s="495"/>
      <c r="RHO90" s="495"/>
      <c r="RHP90" s="495"/>
      <c r="RHQ90" s="495"/>
      <c r="RHR90" s="495"/>
      <c r="RHS90" s="495"/>
      <c r="RHT90" s="495"/>
      <c r="RHU90" s="495"/>
      <c r="RHV90" s="495"/>
      <c r="RHW90" s="495"/>
      <c r="RHX90" s="495"/>
      <c r="RHY90" s="495"/>
      <c r="RHZ90" s="495"/>
      <c r="RIA90" s="495"/>
      <c r="RIB90" s="495"/>
      <c r="RIC90" s="495"/>
      <c r="RID90" s="495"/>
      <c r="RIE90" s="495"/>
      <c r="RIF90" s="495"/>
      <c r="RIG90" s="495"/>
      <c r="RIH90" s="495"/>
      <c r="RII90" s="495"/>
      <c r="RIJ90" s="495"/>
      <c r="RIK90" s="495"/>
      <c r="RIL90" s="495"/>
      <c r="RIM90" s="495"/>
      <c r="RIN90" s="495"/>
      <c r="RIO90" s="495"/>
      <c r="RIP90" s="495"/>
      <c r="RIQ90" s="495"/>
      <c r="RIR90" s="495"/>
      <c r="RIS90" s="495"/>
      <c r="RIT90" s="495"/>
      <c r="RIU90" s="495"/>
      <c r="RIV90" s="495"/>
      <c r="RIW90" s="495"/>
      <c r="RIX90" s="495"/>
      <c r="RIY90" s="495"/>
      <c r="RIZ90" s="495"/>
      <c r="RJA90" s="495"/>
      <c r="RJB90" s="495"/>
      <c r="RJC90" s="495"/>
      <c r="RJD90" s="495"/>
      <c r="RJE90" s="495"/>
      <c r="RJF90" s="495"/>
      <c r="RJG90" s="495"/>
      <c r="RJH90" s="495"/>
      <c r="RJI90" s="495"/>
      <c r="RJJ90" s="495"/>
      <c r="RJK90" s="495"/>
      <c r="RJL90" s="495"/>
      <c r="RJM90" s="495"/>
      <c r="RJN90" s="495"/>
      <c r="RJO90" s="495"/>
      <c r="RJP90" s="495"/>
      <c r="RJQ90" s="495"/>
      <c r="RJR90" s="495"/>
      <c r="RJS90" s="495"/>
      <c r="RJT90" s="495"/>
      <c r="RJU90" s="495"/>
      <c r="RJV90" s="495"/>
      <c r="RJW90" s="495"/>
      <c r="RJX90" s="495"/>
      <c r="RJY90" s="495"/>
      <c r="RJZ90" s="495"/>
      <c r="RKA90" s="495"/>
      <c r="RKB90" s="495"/>
      <c r="RKC90" s="495"/>
      <c r="RKD90" s="495"/>
      <c r="RKE90" s="495"/>
      <c r="RKF90" s="495"/>
      <c r="RKG90" s="495"/>
      <c r="RKH90" s="495"/>
      <c r="RKI90" s="495"/>
      <c r="RKJ90" s="495"/>
      <c r="RKK90" s="495"/>
      <c r="RKL90" s="495"/>
      <c r="RKM90" s="495"/>
      <c r="RKN90" s="495"/>
      <c r="RKO90" s="495"/>
      <c r="RKP90" s="495"/>
      <c r="RKQ90" s="495"/>
      <c r="RKR90" s="495"/>
      <c r="RKS90" s="495"/>
      <c r="RKT90" s="495"/>
      <c r="RKU90" s="495"/>
      <c r="RKV90" s="495"/>
      <c r="RKW90" s="495"/>
      <c r="RKX90" s="495"/>
      <c r="RKY90" s="495"/>
      <c r="RKZ90" s="495"/>
      <c r="RLA90" s="495"/>
      <c r="RLB90" s="495"/>
      <c r="RLC90" s="495"/>
      <c r="RLD90" s="495"/>
      <c r="RLE90" s="495"/>
      <c r="RLF90" s="495"/>
      <c r="RLG90" s="495"/>
      <c r="RLH90" s="495"/>
      <c r="RLI90" s="495"/>
      <c r="RLJ90" s="495"/>
      <c r="RLK90" s="495"/>
      <c r="RLL90" s="495"/>
      <c r="RLM90" s="495"/>
      <c r="RLN90" s="495"/>
      <c r="RLO90" s="495"/>
      <c r="RLP90" s="495"/>
      <c r="RLQ90" s="495"/>
      <c r="RLR90" s="495"/>
      <c r="RLS90" s="495"/>
      <c r="RLT90" s="495"/>
      <c r="RLU90" s="495"/>
      <c r="RLV90" s="495"/>
      <c r="RLW90" s="495"/>
      <c r="RLX90" s="495"/>
      <c r="RLY90" s="495"/>
      <c r="RLZ90" s="495"/>
      <c r="RMA90" s="495"/>
      <c r="RMB90" s="495"/>
      <c r="RMC90" s="495"/>
      <c r="RMD90" s="495"/>
      <c r="RME90" s="495"/>
      <c r="RMF90" s="495"/>
      <c r="RMG90" s="495"/>
      <c r="RMH90" s="495"/>
      <c r="RMI90" s="495"/>
      <c r="RMJ90" s="495"/>
      <c r="RMK90" s="495"/>
      <c r="RML90" s="495"/>
      <c r="RMM90" s="495"/>
      <c r="RMN90" s="495"/>
      <c r="RMO90" s="495"/>
      <c r="RMP90" s="495"/>
      <c r="RMQ90" s="495"/>
      <c r="RMR90" s="495"/>
      <c r="RMS90" s="495"/>
      <c r="RMT90" s="495"/>
      <c r="RMU90" s="495"/>
      <c r="RMV90" s="495"/>
      <c r="RMW90" s="495"/>
      <c r="RMX90" s="495"/>
      <c r="RMY90" s="495"/>
      <c r="RMZ90" s="495"/>
      <c r="RNA90" s="495"/>
      <c r="RNB90" s="495"/>
      <c r="RNC90" s="495"/>
      <c r="RND90" s="495"/>
      <c r="RNE90" s="495"/>
      <c r="RNF90" s="495"/>
      <c r="RNG90" s="495"/>
      <c r="RNH90" s="495"/>
      <c r="RNI90" s="495"/>
      <c r="RNJ90" s="495"/>
      <c r="RNK90" s="495"/>
      <c r="RNL90" s="495"/>
      <c r="RNM90" s="495"/>
      <c r="RNN90" s="495"/>
      <c r="RNO90" s="495"/>
      <c r="RNP90" s="495"/>
      <c r="RNQ90" s="495"/>
      <c r="RNR90" s="495"/>
      <c r="RNS90" s="495"/>
      <c r="RNT90" s="495"/>
      <c r="RNU90" s="495"/>
      <c r="RNV90" s="495"/>
      <c r="RNW90" s="495"/>
      <c r="RNX90" s="495"/>
      <c r="RNY90" s="495"/>
      <c r="RNZ90" s="495"/>
      <c r="ROA90" s="495"/>
      <c r="ROB90" s="495"/>
      <c r="ROC90" s="495"/>
      <c r="ROD90" s="495"/>
      <c r="ROE90" s="495"/>
      <c r="ROF90" s="495"/>
      <c r="ROG90" s="495"/>
      <c r="ROH90" s="495"/>
      <c r="ROI90" s="495"/>
      <c r="ROJ90" s="495"/>
      <c r="ROK90" s="495"/>
      <c r="ROL90" s="495"/>
      <c r="ROM90" s="495"/>
      <c r="RON90" s="495"/>
      <c r="ROO90" s="495"/>
      <c r="ROP90" s="495"/>
      <c r="ROQ90" s="495"/>
      <c r="ROR90" s="495"/>
      <c r="ROS90" s="495"/>
      <c r="ROT90" s="495"/>
      <c r="ROU90" s="495"/>
      <c r="ROV90" s="495"/>
      <c r="ROW90" s="495"/>
      <c r="ROX90" s="495"/>
      <c r="ROY90" s="495"/>
      <c r="ROZ90" s="495"/>
      <c r="RPA90" s="495"/>
      <c r="RPB90" s="495"/>
      <c r="RPC90" s="495"/>
      <c r="RPD90" s="495"/>
      <c r="RPE90" s="495"/>
      <c r="RPF90" s="495"/>
      <c r="RPG90" s="495"/>
      <c r="RPH90" s="495"/>
      <c r="RPI90" s="495"/>
      <c r="RPJ90" s="495"/>
      <c r="RPK90" s="495"/>
      <c r="RPL90" s="495"/>
      <c r="RPM90" s="495"/>
      <c r="RPN90" s="495"/>
      <c r="RPO90" s="495"/>
      <c r="RPP90" s="495"/>
      <c r="RPQ90" s="495"/>
      <c r="RPR90" s="495"/>
      <c r="RPS90" s="495"/>
      <c r="RPT90" s="495"/>
      <c r="RPU90" s="495"/>
      <c r="RPV90" s="495"/>
      <c r="RPW90" s="495"/>
      <c r="RPX90" s="495"/>
      <c r="RPY90" s="495"/>
      <c r="RPZ90" s="495"/>
      <c r="RQA90" s="495"/>
      <c r="RQB90" s="495"/>
      <c r="RQC90" s="495"/>
      <c r="RQD90" s="495"/>
      <c r="RQE90" s="495"/>
      <c r="RQF90" s="495"/>
      <c r="RQG90" s="495"/>
      <c r="RQH90" s="495"/>
      <c r="RQI90" s="495"/>
      <c r="RQJ90" s="495"/>
      <c r="RQK90" s="495"/>
      <c r="RQL90" s="495"/>
      <c r="RQM90" s="495"/>
      <c r="RQN90" s="495"/>
      <c r="RQO90" s="495"/>
      <c r="RQP90" s="495"/>
      <c r="RQQ90" s="495"/>
      <c r="RQR90" s="495"/>
      <c r="RQS90" s="495"/>
      <c r="RQT90" s="495"/>
      <c r="RQU90" s="495"/>
      <c r="RQV90" s="495"/>
      <c r="RQW90" s="495"/>
      <c r="RQX90" s="495"/>
      <c r="RQY90" s="495"/>
      <c r="RQZ90" s="495"/>
      <c r="RRA90" s="495"/>
      <c r="RRB90" s="495"/>
      <c r="RRC90" s="495"/>
      <c r="RRD90" s="495"/>
      <c r="RRE90" s="495"/>
      <c r="RRF90" s="495"/>
      <c r="RRG90" s="495"/>
      <c r="RRH90" s="495"/>
      <c r="RRI90" s="495"/>
      <c r="RRJ90" s="495"/>
      <c r="RRK90" s="495"/>
      <c r="RRL90" s="495"/>
      <c r="RRM90" s="495"/>
      <c r="RRN90" s="495"/>
      <c r="RRO90" s="495"/>
      <c r="RRP90" s="495"/>
      <c r="RRQ90" s="495"/>
      <c r="RRR90" s="495"/>
      <c r="RRS90" s="495"/>
      <c r="RRT90" s="495"/>
      <c r="RRU90" s="495"/>
      <c r="RRV90" s="495"/>
      <c r="RRW90" s="495"/>
      <c r="RRX90" s="495"/>
      <c r="RRY90" s="495"/>
      <c r="RRZ90" s="495"/>
      <c r="RSA90" s="495"/>
      <c r="RSB90" s="495"/>
      <c r="RSC90" s="495"/>
      <c r="RSD90" s="495"/>
      <c r="RSE90" s="495"/>
      <c r="RSF90" s="495"/>
      <c r="RSG90" s="495"/>
      <c r="RSH90" s="495"/>
      <c r="RSI90" s="495"/>
      <c r="RSJ90" s="495"/>
      <c r="RSK90" s="495"/>
      <c r="RSL90" s="495"/>
      <c r="RSM90" s="495"/>
      <c r="RSN90" s="495"/>
      <c r="RSO90" s="495"/>
      <c r="RSP90" s="495"/>
      <c r="RSQ90" s="495"/>
      <c r="RSR90" s="495"/>
      <c r="RSS90" s="495"/>
      <c r="RST90" s="495"/>
      <c r="RSU90" s="495"/>
      <c r="RSV90" s="495"/>
      <c r="RSW90" s="495"/>
      <c r="RSX90" s="495"/>
      <c r="RSY90" s="495"/>
      <c r="RSZ90" s="495"/>
      <c r="RTA90" s="495"/>
      <c r="RTB90" s="495"/>
      <c r="RTC90" s="495"/>
      <c r="RTD90" s="495"/>
      <c r="RTE90" s="495"/>
      <c r="RTF90" s="495"/>
      <c r="RTG90" s="495"/>
      <c r="RTH90" s="495"/>
      <c r="RTI90" s="495"/>
      <c r="RTJ90" s="495"/>
      <c r="RTK90" s="495"/>
      <c r="RTL90" s="495"/>
      <c r="RTM90" s="495"/>
      <c r="RTN90" s="495"/>
      <c r="RTO90" s="495"/>
      <c r="RTP90" s="495"/>
      <c r="RTQ90" s="495"/>
      <c r="RTR90" s="495"/>
      <c r="RTS90" s="495"/>
      <c r="RTT90" s="495"/>
      <c r="RTU90" s="495"/>
      <c r="RTV90" s="495"/>
      <c r="RTW90" s="495"/>
      <c r="RTX90" s="495"/>
      <c r="RTY90" s="495"/>
      <c r="RTZ90" s="495"/>
      <c r="RUA90" s="495"/>
      <c r="RUB90" s="495"/>
      <c r="RUC90" s="495"/>
      <c r="RUD90" s="495"/>
      <c r="RUE90" s="495"/>
      <c r="RUF90" s="495"/>
      <c r="RUG90" s="495"/>
      <c r="RUH90" s="495"/>
      <c r="RUI90" s="495"/>
      <c r="RUJ90" s="495"/>
      <c r="RUK90" s="495"/>
      <c r="RUL90" s="495"/>
      <c r="RUM90" s="495"/>
      <c r="RUN90" s="495"/>
      <c r="RUO90" s="495"/>
      <c r="RUP90" s="495"/>
      <c r="RUQ90" s="495"/>
      <c r="RUR90" s="495"/>
      <c r="RUS90" s="495"/>
      <c r="RUT90" s="495"/>
      <c r="RUU90" s="495"/>
      <c r="RUV90" s="495"/>
      <c r="RUW90" s="495"/>
      <c r="RUX90" s="495"/>
      <c r="RUY90" s="495"/>
      <c r="RUZ90" s="495"/>
      <c r="RVA90" s="495"/>
      <c r="RVB90" s="495"/>
      <c r="RVC90" s="495"/>
      <c r="RVD90" s="495"/>
      <c r="RVE90" s="495"/>
      <c r="RVF90" s="495"/>
      <c r="RVG90" s="495"/>
      <c r="RVH90" s="495"/>
      <c r="RVI90" s="495"/>
      <c r="RVJ90" s="495"/>
      <c r="RVK90" s="495"/>
      <c r="RVL90" s="495"/>
      <c r="RVM90" s="495"/>
      <c r="RVN90" s="495"/>
      <c r="RVO90" s="495"/>
      <c r="RVP90" s="495"/>
      <c r="RVQ90" s="495"/>
      <c r="RVR90" s="495"/>
      <c r="RVS90" s="495"/>
      <c r="RVT90" s="495"/>
      <c r="RVU90" s="495"/>
      <c r="RVV90" s="495"/>
      <c r="RVW90" s="495"/>
      <c r="RVX90" s="495"/>
      <c r="RVY90" s="495"/>
      <c r="RVZ90" s="495"/>
      <c r="RWA90" s="495"/>
      <c r="RWB90" s="495"/>
      <c r="RWC90" s="495"/>
      <c r="RWD90" s="495"/>
      <c r="RWE90" s="495"/>
      <c r="RWF90" s="495"/>
      <c r="RWG90" s="495"/>
      <c r="RWH90" s="495"/>
      <c r="RWI90" s="495"/>
      <c r="RWJ90" s="495"/>
      <c r="RWK90" s="495"/>
      <c r="RWL90" s="495"/>
      <c r="RWM90" s="495"/>
      <c r="RWN90" s="495"/>
      <c r="RWO90" s="495"/>
      <c r="RWP90" s="495"/>
      <c r="RWQ90" s="495"/>
      <c r="RWR90" s="495"/>
      <c r="RWS90" s="495"/>
      <c r="RWT90" s="495"/>
      <c r="RWU90" s="495"/>
      <c r="RWV90" s="495"/>
      <c r="RWW90" s="495"/>
      <c r="RWX90" s="495"/>
      <c r="RWY90" s="495"/>
      <c r="RWZ90" s="495"/>
      <c r="RXA90" s="495"/>
      <c r="RXB90" s="495"/>
      <c r="RXC90" s="495"/>
      <c r="RXD90" s="495"/>
      <c r="RXE90" s="495"/>
      <c r="RXF90" s="495"/>
      <c r="RXG90" s="495"/>
      <c r="RXH90" s="495"/>
      <c r="RXI90" s="495"/>
      <c r="RXJ90" s="495"/>
      <c r="RXK90" s="495"/>
      <c r="RXL90" s="495"/>
      <c r="RXM90" s="495"/>
      <c r="RXN90" s="495"/>
      <c r="RXO90" s="495"/>
      <c r="RXP90" s="495"/>
      <c r="RXQ90" s="495"/>
      <c r="RXR90" s="495"/>
      <c r="RXS90" s="495"/>
      <c r="RXT90" s="495"/>
      <c r="RXU90" s="495"/>
      <c r="RXV90" s="495"/>
      <c r="RXW90" s="495"/>
      <c r="RXX90" s="495"/>
      <c r="RXY90" s="495"/>
      <c r="RXZ90" s="495"/>
      <c r="RYA90" s="495"/>
      <c r="RYB90" s="495"/>
      <c r="RYC90" s="495"/>
      <c r="RYD90" s="495"/>
      <c r="RYE90" s="495"/>
      <c r="RYF90" s="495"/>
      <c r="RYG90" s="495"/>
      <c r="RYH90" s="495"/>
      <c r="RYI90" s="495"/>
      <c r="RYJ90" s="495"/>
      <c r="RYK90" s="495"/>
      <c r="RYL90" s="495"/>
      <c r="RYM90" s="495"/>
      <c r="RYN90" s="495"/>
      <c r="RYO90" s="495"/>
      <c r="RYP90" s="495"/>
      <c r="RYQ90" s="495"/>
      <c r="RYR90" s="495"/>
      <c r="RYS90" s="495"/>
      <c r="RYT90" s="495"/>
      <c r="RYU90" s="495"/>
      <c r="RYV90" s="495"/>
      <c r="RYW90" s="495"/>
      <c r="RYX90" s="495"/>
      <c r="RYY90" s="495"/>
      <c r="RYZ90" s="495"/>
      <c r="RZA90" s="495"/>
      <c r="RZB90" s="495"/>
      <c r="RZC90" s="495"/>
      <c r="RZD90" s="495"/>
      <c r="RZE90" s="495"/>
      <c r="RZF90" s="495"/>
      <c r="RZG90" s="495"/>
      <c r="RZH90" s="495"/>
      <c r="RZI90" s="495"/>
      <c r="RZJ90" s="495"/>
      <c r="RZK90" s="495"/>
      <c r="RZL90" s="495"/>
      <c r="RZM90" s="495"/>
      <c r="RZN90" s="495"/>
      <c r="RZO90" s="495"/>
      <c r="RZP90" s="495"/>
      <c r="RZQ90" s="495"/>
      <c r="RZR90" s="495"/>
      <c r="RZS90" s="495"/>
      <c r="RZT90" s="495"/>
      <c r="RZU90" s="495"/>
      <c r="RZV90" s="495"/>
      <c r="RZW90" s="495"/>
      <c r="RZX90" s="495"/>
      <c r="RZY90" s="495"/>
      <c r="RZZ90" s="495"/>
      <c r="SAA90" s="495"/>
      <c r="SAB90" s="495"/>
      <c r="SAC90" s="495"/>
      <c r="SAD90" s="495"/>
      <c r="SAE90" s="495"/>
      <c r="SAF90" s="495"/>
      <c r="SAG90" s="495"/>
      <c r="SAH90" s="495"/>
      <c r="SAI90" s="495"/>
      <c r="SAJ90" s="495"/>
      <c r="SAK90" s="495"/>
      <c r="SAL90" s="495"/>
      <c r="SAM90" s="495"/>
      <c r="SAN90" s="495"/>
      <c r="SAO90" s="495"/>
      <c r="SAP90" s="495"/>
      <c r="SAQ90" s="495"/>
      <c r="SAR90" s="495"/>
      <c r="SAS90" s="495"/>
      <c r="SAT90" s="495"/>
      <c r="SAU90" s="495"/>
      <c r="SAV90" s="495"/>
      <c r="SAW90" s="495"/>
      <c r="SAX90" s="495"/>
      <c r="SAY90" s="495"/>
      <c r="SAZ90" s="495"/>
      <c r="SBA90" s="495"/>
      <c r="SBB90" s="495"/>
      <c r="SBC90" s="495"/>
      <c r="SBD90" s="495"/>
      <c r="SBE90" s="495"/>
      <c r="SBF90" s="495"/>
      <c r="SBG90" s="495"/>
      <c r="SBH90" s="495"/>
      <c r="SBI90" s="495"/>
      <c r="SBJ90" s="495"/>
      <c r="SBK90" s="495"/>
      <c r="SBL90" s="495"/>
      <c r="SBM90" s="495"/>
      <c r="SBN90" s="495"/>
      <c r="SBO90" s="495"/>
      <c r="SBP90" s="495"/>
      <c r="SBQ90" s="495"/>
      <c r="SBR90" s="495"/>
      <c r="SBS90" s="495"/>
      <c r="SBT90" s="495"/>
      <c r="SBU90" s="495"/>
      <c r="SBV90" s="495"/>
      <c r="SBW90" s="495"/>
      <c r="SBX90" s="495"/>
      <c r="SBY90" s="495"/>
      <c r="SBZ90" s="495"/>
      <c r="SCA90" s="495"/>
      <c r="SCB90" s="495"/>
      <c r="SCC90" s="495"/>
      <c r="SCD90" s="495"/>
      <c r="SCE90" s="495"/>
      <c r="SCF90" s="495"/>
      <c r="SCG90" s="495"/>
      <c r="SCH90" s="495"/>
      <c r="SCI90" s="495"/>
      <c r="SCJ90" s="495"/>
      <c r="SCK90" s="495"/>
      <c r="SCL90" s="495"/>
      <c r="SCM90" s="495"/>
      <c r="SCN90" s="495"/>
      <c r="SCO90" s="495"/>
      <c r="SCP90" s="495"/>
      <c r="SCQ90" s="495"/>
      <c r="SCR90" s="495"/>
      <c r="SCS90" s="495"/>
      <c r="SCT90" s="495"/>
      <c r="SCU90" s="495"/>
      <c r="SCV90" s="495"/>
      <c r="SCW90" s="495"/>
      <c r="SCX90" s="495"/>
      <c r="SCY90" s="495"/>
      <c r="SCZ90" s="495"/>
      <c r="SDA90" s="495"/>
      <c r="SDB90" s="495"/>
      <c r="SDC90" s="495"/>
      <c r="SDD90" s="495"/>
      <c r="SDE90" s="495"/>
      <c r="SDF90" s="495"/>
      <c r="SDG90" s="495"/>
      <c r="SDH90" s="495"/>
      <c r="SDI90" s="495"/>
      <c r="SDJ90" s="495"/>
      <c r="SDK90" s="495"/>
      <c r="SDL90" s="495"/>
      <c r="SDM90" s="495"/>
      <c r="SDN90" s="495"/>
      <c r="SDO90" s="495"/>
      <c r="SDP90" s="495"/>
      <c r="SDQ90" s="495"/>
      <c r="SDR90" s="495"/>
      <c r="SDS90" s="495"/>
      <c r="SDT90" s="495"/>
      <c r="SDU90" s="495"/>
      <c r="SDV90" s="495"/>
      <c r="SDW90" s="495"/>
      <c r="SDX90" s="495"/>
      <c r="SDY90" s="495"/>
      <c r="SDZ90" s="495"/>
      <c r="SEA90" s="495"/>
      <c r="SEB90" s="495"/>
      <c r="SEC90" s="495"/>
      <c r="SED90" s="495"/>
      <c r="SEE90" s="495"/>
      <c r="SEF90" s="495"/>
      <c r="SEG90" s="495"/>
      <c r="SEH90" s="495"/>
      <c r="SEI90" s="495"/>
      <c r="SEJ90" s="495"/>
      <c r="SEK90" s="495"/>
      <c r="SEL90" s="495"/>
      <c r="SEM90" s="495"/>
      <c r="SEN90" s="495"/>
      <c r="SEO90" s="495"/>
      <c r="SEP90" s="495"/>
      <c r="SEQ90" s="495"/>
      <c r="SER90" s="495"/>
      <c r="SES90" s="495"/>
      <c r="SET90" s="495"/>
      <c r="SEU90" s="495"/>
      <c r="SEV90" s="495"/>
      <c r="SEW90" s="495"/>
      <c r="SEX90" s="495"/>
      <c r="SEY90" s="495"/>
      <c r="SEZ90" s="495"/>
      <c r="SFA90" s="495"/>
      <c r="SFB90" s="495"/>
      <c r="SFC90" s="495"/>
      <c r="SFD90" s="495"/>
      <c r="SFE90" s="495"/>
      <c r="SFF90" s="495"/>
      <c r="SFG90" s="495"/>
      <c r="SFH90" s="495"/>
      <c r="SFI90" s="495"/>
      <c r="SFJ90" s="495"/>
      <c r="SFK90" s="495"/>
      <c r="SFL90" s="495"/>
      <c r="SFM90" s="495"/>
      <c r="SFN90" s="495"/>
      <c r="SFO90" s="495"/>
      <c r="SFP90" s="495"/>
      <c r="SFQ90" s="495"/>
      <c r="SFR90" s="495"/>
      <c r="SFS90" s="495"/>
      <c r="SFT90" s="495"/>
      <c r="SFU90" s="495"/>
      <c r="SFV90" s="495"/>
      <c r="SFW90" s="495"/>
      <c r="SFX90" s="495"/>
      <c r="SFY90" s="495"/>
      <c r="SFZ90" s="495"/>
      <c r="SGA90" s="495"/>
      <c r="SGB90" s="495"/>
      <c r="SGC90" s="495"/>
      <c r="SGD90" s="495"/>
      <c r="SGE90" s="495"/>
      <c r="SGF90" s="495"/>
      <c r="SGG90" s="495"/>
      <c r="SGH90" s="495"/>
      <c r="SGI90" s="495"/>
      <c r="SGJ90" s="495"/>
      <c r="SGK90" s="495"/>
      <c r="SGL90" s="495"/>
      <c r="SGM90" s="495"/>
      <c r="SGN90" s="495"/>
      <c r="SGO90" s="495"/>
      <c r="SGP90" s="495"/>
      <c r="SGQ90" s="495"/>
      <c r="SGR90" s="495"/>
      <c r="SGS90" s="495"/>
      <c r="SGT90" s="495"/>
      <c r="SGU90" s="495"/>
      <c r="SGV90" s="495"/>
      <c r="SGW90" s="495"/>
      <c r="SGX90" s="495"/>
      <c r="SGY90" s="495"/>
      <c r="SGZ90" s="495"/>
      <c r="SHA90" s="495"/>
      <c r="SHB90" s="495"/>
      <c r="SHC90" s="495"/>
      <c r="SHD90" s="495"/>
      <c r="SHE90" s="495"/>
      <c r="SHF90" s="495"/>
      <c r="SHG90" s="495"/>
      <c r="SHH90" s="495"/>
      <c r="SHI90" s="495"/>
      <c r="SHJ90" s="495"/>
      <c r="SHK90" s="495"/>
      <c r="SHL90" s="495"/>
      <c r="SHM90" s="495"/>
      <c r="SHN90" s="495"/>
      <c r="SHO90" s="495"/>
      <c r="SHP90" s="495"/>
      <c r="SHQ90" s="495"/>
      <c r="SHR90" s="495"/>
      <c r="SHS90" s="495"/>
      <c r="SHT90" s="495"/>
      <c r="SHU90" s="495"/>
      <c r="SHV90" s="495"/>
      <c r="SHW90" s="495"/>
      <c r="SHX90" s="495"/>
      <c r="SHY90" s="495"/>
      <c r="SHZ90" s="495"/>
      <c r="SIA90" s="495"/>
      <c r="SIB90" s="495"/>
      <c r="SIC90" s="495"/>
      <c r="SID90" s="495"/>
      <c r="SIE90" s="495"/>
      <c r="SIF90" s="495"/>
      <c r="SIG90" s="495"/>
      <c r="SIH90" s="495"/>
      <c r="SII90" s="495"/>
      <c r="SIJ90" s="495"/>
      <c r="SIK90" s="495"/>
      <c r="SIL90" s="495"/>
      <c r="SIM90" s="495"/>
      <c r="SIN90" s="495"/>
      <c r="SIO90" s="495"/>
      <c r="SIP90" s="495"/>
      <c r="SIQ90" s="495"/>
      <c r="SIR90" s="495"/>
      <c r="SIS90" s="495"/>
      <c r="SIT90" s="495"/>
      <c r="SIU90" s="495"/>
      <c r="SIV90" s="495"/>
      <c r="SIW90" s="495"/>
      <c r="SIX90" s="495"/>
      <c r="SIY90" s="495"/>
      <c r="SIZ90" s="495"/>
      <c r="SJA90" s="495"/>
      <c r="SJB90" s="495"/>
      <c r="SJC90" s="495"/>
      <c r="SJD90" s="495"/>
      <c r="SJE90" s="495"/>
      <c r="SJF90" s="495"/>
      <c r="SJG90" s="495"/>
      <c r="SJH90" s="495"/>
      <c r="SJI90" s="495"/>
      <c r="SJJ90" s="495"/>
      <c r="SJK90" s="495"/>
      <c r="SJL90" s="495"/>
      <c r="SJM90" s="495"/>
      <c r="SJN90" s="495"/>
      <c r="SJO90" s="495"/>
      <c r="SJP90" s="495"/>
      <c r="SJQ90" s="495"/>
      <c r="SJR90" s="495"/>
      <c r="SJS90" s="495"/>
      <c r="SJT90" s="495"/>
      <c r="SJU90" s="495"/>
      <c r="SJV90" s="495"/>
      <c r="SJW90" s="495"/>
      <c r="SJX90" s="495"/>
      <c r="SJY90" s="495"/>
      <c r="SJZ90" s="495"/>
      <c r="SKA90" s="495"/>
      <c r="SKB90" s="495"/>
      <c r="SKC90" s="495"/>
      <c r="SKD90" s="495"/>
      <c r="SKE90" s="495"/>
      <c r="SKF90" s="495"/>
      <c r="SKG90" s="495"/>
      <c r="SKH90" s="495"/>
      <c r="SKI90" s="495"/>
      <c r="SKJ90" s="495"/>
      <c r="SKK90" s="495"/>
      <c r="SKL90" s="495"/>
      <c r="SKM90" s="495"/>
      <c r="SKN90" s="495"/>
      <c r="SKO90" s="495"/>
      <c r="SKP90" s="495"/>
      <c r="SKQ90" s="495"/>
      <c r="SKR90" s="495"/>
      <c r="SKS90" s="495"/>
      <c r="SKT90" s="495"/>
      <c r="SKU90" s="495"/>
      <c r="SKV90" s="495"/>
      <c r="SKW90" s="495"/>
      <c r="SKX90" s="495"/>
      <c r="SKY90" s="495"/>
      <c r="SKZ90" s="495"/>
      <c r="SLA90" s="495"/>
      <c r="SLB90" s="495"/>
      <c r="SLC90" s="495"/>
      <c r="SLD90" s="495"/>
      <c r="SLE90" s="495"/>
      <c r="SLF90" s="495"/>
      <c r="SLG90" s="495"/>
      <c r="SLH90" s="495"/>
      <c r="SLI90" s="495"/>
      <c r="SLJ90" s="495"/>
      <c r="SLK90" s="495"/>
      <c r="SLL90" s="495"/>
      <c r="SLM90" s="495"/>
      <c r="SLN90" s="495"/>
      <c r="SLO90" s="495"/>
      <c r="SLP90" s="495"/>
      <c r="SLQ90" s="495"/>
      <c r="SLR90" s="495"/>
      <c r="SLS90" s="495"/>
      <c r="SLT90" s="495"/>
      <c r="SLU90" s="495"/>
      <c r="SLV90" s="495"/>
      <c r="SLW90" s="495"/>
      <c r="SLX90" s="495"/>
      <c r="SLY90" s="495"/>
      <c r="SLZ90" s="495"/>
      <c r="SMA90" s="495"/>
      <c r="SMB90" s="495"/>
      <c r="SMC90" s="495"/>
      <c r="SMD90" s="495"/>
      <c r="SME90" s="495"/>
      <c r="SMF90" s="495"/>
      <c r="SMG90" s="495"/>
      <c r="SMH90" s="495"/>
      <c r="SMI90" s="495"/>
      <c r="SMJ90" s="495"/>
      <c r="SMK90" s="495"/>
      <c r="SML90" s="495"/>
      <c r="SMM90" s="495"/>
      <c r="SMN90" s="495"/>
      <c r="SMO90" s="495"/>
      <c r="SMP90" s="495"/>
      <c r="SMQ90" s="495"/>
      <c r="SMR90" s="495"/>
      <c r="SMS90" s="495"/>
      <c r="SMT90" s="495"/>
      <c r="SMU90" s="495"/>
      <c r="SMV90" s="495"/>
      <c r="SMW90" s="495"/>
      <c r="SMX90" s="495"/>
      <c r="SMY90" s="495"/>
      <c r="SMZ90" s="495"/>
      <c r="SNA90" s="495"/>
      <c r="SNB90" s="495"/>
      <c r="SNC90" s="495"/>
      <c r="SND90" s="495"/>
      <c r="SNE90" s="495"/>
      <c r="SNF90" s="495"/>
      <c r="SNG90" s="495"/>
      <c r="SNH90" s="495"/>
      <c r="SNI90" s="495"/>
      <c r="SNJ90" s="495"/>
      <c r="SNK90" s="495"/>
      <c r="SNL90" s="495"/>
      <c r="SNM90" s="495"/>
      <c r="SNN90" s="495"/>
      <c r="SNO90" s="495"/>
      <c r="SNP90" s="495"/>
      <c r="SNQ90" s="495"/>
      <c r="SNR90" s="495"/>
      <c r="SNS90" s="495"/>
      <c r="SNT90" s="495"/>
      <c r="SNU90" s="495"/>
      <c r="SNV90" s="495"/>
      <c r="SNW90" s="495"/>
      <c r="SNX90" s="495"/>
      <c r="SNY90" s="495"/>
      <c r="SNZ90" s="495"/>
      <c r="SOA90" s="495"/>
      <c r="SOB90" s="495"/>
      <c r="SOC90" s="495"/>
      <c r="SOD90" s="495"/>
      <c r="SOE90" s="495"/>
      <c r="SOF90" s="495"/>
      <c r="SOG90" s="495"/>
      <c r="SOH90" s="495"/>
      <c r="SOI90" s="495"/>
      <c r="SOJ90" s="495"/>
      <c r="SOK90" s="495"/>
      <c r="SOL90" s="495"/>
      <c r="SOM90" s="495"/>
      <c r="SON90" s="495"/>
      <c r="SOO90" s="495"/>
      <c r="SOP90" s="495"/>
      <c r="SOQ90" s="495"/>
      <c r="SOR90" s="495"/>
      <c r="SOS90" s="495"/>
      <c r="SOT90" s="495"/>
      <c r="SOU90" s="495"/>
      <c r="SOV90" s="495"/>
      <c r="SOW90" s="495"/>
      <c r="SOX90" s="495"/>
      <c r="SOY90" s="495"/>
      <c r="SOZ90" s="495"/>
      <c r="SPA90" s="495"/>
      <c r="SPB90" s="495"/>
      <c r="SPC90" s="495"/>
      <c r="SPD90" s="495"/>
      <c r="SPE90" s="495"/>
      <c r="SPF90" s="495"/>
      <c r="SPG90" s="495"/>
      <c r="SPH90" s="495"/>
      <c r="SPI90" s="495"/>
      <c r="SPJ90" s="495"/>
      <c r="SPK90" s="495"/>
      <c r="SPL90" s="495"/>
      <c r="SPM90" s="495"/>
      <c r="SPN90" s="495"/>
      <c r="SPO90" s="495"/>
      <c r="SPP90" s="495"/>
      <c r="SPQ90" s="495"/>
      <c r="SPR90" s="495"/>
      <c r="SPS90" s="495"/>
      <c r="SPT90" s="495"/>
      <c r="SPU90" s="495"/>
      <c r="SPV90" s="495"/>
      <c r="SPW90" s="495"/>
      <c r="SPX90" s="495"/>
      <c r="SPY90" s="495"/>
      <c r="SPZ90" s="495"/>
      <c r="SQA90" s="495"/>
      <c r="SQB90" s="495"/>
      <c r="SQC90" s="495"/>
      <c r="SQD90" s="495"/>
      <c r="SQE90" s="495"/>
      <c r="SQF90" s="495"/>
      <c r="SQG90" s="495"/>
      <c r="SQH90" s="495"/>
      <c r="SQI90" s="495"/>
      <c r="SQJ90" s="495"/>
      <c r="SQK90" s="495"/>
      <c r="SQL90" s="495"/>
      <c r="SQM90" s="495"/>
      <c r="SQN90" s="495"/>
      <c r="SQO90" s="495"/>
      <c r="SQP90" s="495"/>
      <c r="SQQ90" s="495"/>
      <c r="SQR90" s="495"/>
      <c r="SQS90" s="495"/>
      <c r="SQT90" s="495"/>
      <c r="SQU90" s="495"/>
      <c r="SQV90" s="495"/>
      <c r="SQW90" s="495"/>
      <c r="SQX90" s="495"/>
      <c r="SQY90" s="495"/>
      <c r="SQZ90" s="495"/>
      <c r="SRA90" s="495"/>
      <c r="SRB90" s="495"/>
      <c r="SRC90" s="495"/>
      <c r="SRD90" s="495"/>
      <c r="SRE90" s="495"/>
      <c r="SRF90" s="495"/>
      <c r="SRG90" s="495"/>
      <c r="SRH90" s="495"/>
      <c r="SRI90" s="495"/>
      <c r="SRJ90" s="495"/>
      <c r="SRK90" s="495"/>
      <c r="SRL90" s="495"/>
      <c r="SRM90" s="495"/>
      <c r="SRN90" s="495"/>
      <c r="SRO90" s="495"/>
      <c r="SRP90" s="495"/>
      <c r="SRQ90" s="495"/>
      <c r="SRR90" s="495"/>
      <c r="SRS90" s="495"/>
      <c r="SRT90" s="495"/>
      <c r="SRU90" s="495"/>
      <c r="SRV90" s="495"/>
      <c r="SRW90" s="495"/>
      <c r="SRX90" s="495"/>
      <c r="SRY90" s="495"/>
      <c r="SRZ90" s="495"/>
      <c r="SSA90" s="495"/>
      <c r="SSB90" s="495"/>
      <c r="SSC90" s="495"/>
      <c r="SSD90" s="495"/>
      <c r="SSE90" s="495"/>
      <c r="SSF90" s="495"/>
      <c r="SSG90" s="495"/>
      <c r="SSH90" s="495"/>
      <c r="SSI90" s="495"/>
      <c r="SSJ90" s="495"/>
      <c r="SSK90" s="495"/>
      <c r="SSL90" s="495"/>
      <c r="SSM90" s="495"/>
      <c r="SSN90" s="495"/>
      <c r="SSO90" s="495"/>
      <c r="SSP90" s="495"/>
      <c r="SSQ90" s="495"/>
      <c r="SSR90" s="495"/>
      <c r="SSS90" s="495"/>
      <c r="SST90" s="495"/>
      <c r="SSU90" s="495"/>
      <c r="SSV90" s="495"/>
      <c r="SSW90" s="495"/>
      <c r="SSX90" s="495"/>
      <c r="SSY90" s="495"/>
      <c r="SSZ90" s="495"/>
      <c r="STA90" s="495"/>
      <c r="STB90" s="495"/>
      <c r="STC90" s="495"/>
      <c r="STD90" s="495"/>
      <c r="STE90" s="495"/>
      <c r="STF90" s="495"/>
      <c r="STG90" s="495"/>
      <c r="STH90" s="495"/>
      <c r="STI90" s="495"/>
      <c r="STJ90" s="495"/>
      <c r="STK90" s="495"/>
      <c r="STL90" s="495"/>
      <c r="STM90" s="495"/>
      <c r="STN90" s="495"/>
      <c r="STO90" s="495"/>
      <c r="STP90" s="495"/>
      <c r="STQ90" s="495"/>
      <c r="STR90" s="495"/>
      <c r="STS90" s="495"/>
      <c r="STT90" s="495"/>
      <c r="STU90" s="495"/>
      <c r="STV90" s="495"/>
      <c r="STW90" s="495"/>
      <c r="STX90" s="495"/>
      <c r="STY90" s="495"/>
      <c r="STZ90" s="495"/>
      <c r="SUA90" s="495"/>
      <c r="SUB90" s="495"/>
      <c r="SUC90" s="495"/>
      <c r="SUD90" s="495"/>
      <c r="SUE90" s="495"/>
      <c r="SUF90" s="495"/>
      <c r="SUG90" s="495"/>
      <c r="SUH90" s="495"/>
      <c r="SUI90" s="495"/>
      <c r="SUJ90" s="495"/>
      <c r="SUK90" s="495"/>
      <c r="SUL90" s="495"/>
      <c r="SUM90" s="495"/>
      <c r="SUN90" s="495"/>
      <c r="SUO90" s="495"/>
      <c r="SUP90" s="495"/>
      <c r="SUQ90" s="495"/>
      <c r="SUR90" s="495"/>
      <c r="SUS90" s="495"/>
      <c r="SUT90" s="495"/>
      <c r="SUU90" s="495"/>
      <c r="SUV90" s="495"/>
      <c r="SUW90" s="495"/>
      <c r="SUX90" s="495"/>
      <c r="SUY90" s="495"/>
      <c r="SUZ90" s="495"/>
      <c r="SVA90" s="495"/>
      <c r="SVB90" s="495"/>
      <c r="SVC90" s="495"/>
      <c r="SVD90" s="495"/>
      <c r="SVE90" s="495"/>
      <c r="SVF90" s="495"/>
      <c r="SVG90" s="495"/>
      <c r="SVH90" s="495"/>
      <c r="SVI90" s="495"/>
      <c r="SVJ90" s="495"/>
      <c r="SVK90" s="495"/>
      <c r="SVL90" s="495"/>
      <c r="SVM90" s="495"/>
      <c r="SVN90" s="495"/>
      <c r="SVO90" s="495"/>
      <c r="SVP90" s="495"/>
      <c r="SVQ90" s="495"/>
      <c r="SVR90" s="495"/>
      <c r="SVS90" s="495"/>
      <c r="SVT90" s="495"/>
      <c r="SVU90" s="495"/>
      <c r="SVV90" s="495"/>
      <c r="SVW90" s="495"/>
      <c r="SVX90" s="495"/>
      <c r="SVY90" s="495"/>
      <c r="SVZ90" s="495"/>
      <c r="SWA90" s="495"/>
      <c r="SWB90" s="495"/>
      <c r="SWC90" s="495"/>
      <c r="SWD90" s="495"/>
      <c r="SWE90" s="495"/>
      <c r="SWF90" s="495"/>
      <c r="SWG90" s="495"/>
      <c r="SWH90" s="495"/>
      <c r="SWI90" s="495"/>
      <c r="SWJ90" s="495"/>
      <c r="SWK90" s="495"/>
      <c r="SWL90" s="495"/>
      <c r="SWM90" s="495"/>
      <c r="SWN90" s="495"/>
      <c r="SWO90" s="495"/>
      <c r="SWP90" s="495"/>
      <c r="SWQ90" s="495"/>
      <c r="SWR90" s="495"/>
      <c r="SWS90" s="495"/>
      <c r="SWT90" s="495"/>
      <c r="SWU90" s="495"/>
      <c r="SWV90" s="495"/>
      <c r="SWW90" s="495"/>
      <c r="SWX90" s="495"/>
      <c r="SWY90" s="495"/>
      <c r="SWZ90" s="495"/>
      <c r="SXA90" s="495"/>
      <c r="SXB90" s="495"/>
      <c r="SXC90" s="495"/>
      <c r="SXD90" s="495"/>
      <c r="SXE90" s="495"/>
      <c r="SXF90" s="495"/>
      <c r="SXG90" s="495"/>
      <c r="SXH90" s="495"/>
      <c r="SXI90" s="495"/>
      <c r="SXJ90" s="495"/>
      <c r="SXK90" s="495"/>
      <c r="SXL90" s="495"/>
      <c r="SXM90" s="495"/>
      <c r="SXN90" s="495"/>
      <c r="SXO90" s="495"/>
      <c r="SXP90" s="495"/>
      <c r="SXQ90" s="495"/>
      <c r="SXR90" s="495"/>
      <c r="SXS90" s="495"/>
      <c r="SXT90" s="495"/>
      <c r="SXU90" s="495"/>
      <c r="SXV90" s="495"/>
      <c r="SXW90" s="495"/>
      <c r="SXX90" s="495"/>
      <c r="SXY90" s="495"/>
      <c r="SXZ90" s="495"/>
      <c r="SYA90" s="495"/>
      <c r="SYB90" s="495"/>
      <c r="SYC90" s="495"/>
      <c r="SYD90" s="495"/>
      <c r="SYE90" s="495"/>
      <c r="SYF90" s="495"/>
      <c r="SYG90" s="495"/>
      <c r="SYH90" s="495"/>
      <c r="SYI90" s="495"/>
      <c r="SYJ90" s="495"/>
      <c r="SYK90" s="495"/>
      <c r="SYL90" s="495"/>
      <c r="SYM90" s="495"/>
      <c r="SYN90" s="495"/>
      <c r="SYO90" s="495"/>
      <c r="SYP90" s="495"/>
      <c r="SYQ90" s="495"/>
      <c r="SYR90" s="495"/>
      <c r="SYS90" s="495"/>
      <c r="SYT90" s="495"/>
      <c r="SYU90" s="495"/>
      <c r="SYV90" s="495"/>
      <c r="SYW90" s="495"/>
      <c r="SYX90" s="495"/>
      <c r="SYY90" s="495"/>
      <c r="SYZ90" s="495"/>
      <c r="SZA90" s="495"/>
      <c r="SZB90" s="495"/>
      <c r="SZC90" s="495"/>
      <c r="SZD90" s="495"/>
      <c r="SZE90" s="495"/>
      <c r="SZF90" s="495"/>
      <c r="SZG90" s="495"/>
      <c r="SZH90" s="495"/>
      <c r="SZI90" s="495"/>
      <c r="SZJ90" s="495"/>
      <c r="SZK90" s="495"/>
      <c r="SZL90" s="495"/>
      <c r="SZM90" s="495"/>
      <c r="SZN90" s="495"/>
      <c r="SZO90" s="495"/>
      <c r="SZP90" s="495"/>
      <c r="SZQ90" s="495"/>
      <c r="SZR90" s="495"/>
      <c r="SZS90" s="495"/>
      <c r="SZT90" s="495"/>
      <c r="SZU90" s="495"/>
      <c r="SZV90" s="495"/>
      <c r="SZW90" s="495"/>
      <c r="SZX90" s="495"/>
      <c r="SZY90" s="495"/>
      <c r="SZZ90" s="495"/>
      <c r="TAA90" s="495"/>
      <c r="TAB90" s="495"/>
      <c r="TAC90" s="495"/>
      <c r="TAD90" s="495"/>
      <c r="TAE90" s="495"/>
      <c r="TAF90" s="495"/>
      <c r="TAG90" s="495"/>
      <c r="TAH90" s="495"/>
      <c r="TAI90" s="495"/>
      <c r="TAJ90" s="495"/>
      <c r="TAK90" s="495"/>
      <c r="TAL90" s="495"/>
      <c r="TAM90" s="495"/>
      <c r="TAN90" s="495"/>
      <c r="TAO90" s="495"/>
      <c r="TAP90" s="495"/>
      <c r="TAQ90" s="495"/>
      <c r="TAR90" s="495"/>
      <c r="TAS90" s="495"/>
      <c r="TAT90" s="495"/>
      <c r="TAU90" s="495"/>
      <c r="TAV90" s="495"/>
      <c r="TAW90" s="495"/>
      <c r="TAX90" s="495"/>
      <c r="TAY90" s="495"/>
      <c r="TAZ90" s="495"/>
      <c r="TBA90" s="495"/>
      <c r="TBB90" s="495"/>
      <c r="TBC90" s="495"/>
      <c r="TBD90" s="495"/>
      <c r="TBE90" s="495"/>
      <c r="TBF90" s="495"/>
      <c r="TBG90" s="495"/>
      <c r="TBH90" s="495"/>
      <c r="TBI90" s="495"/>
      <c r="TBJ90" s="495"/>
      <c r="TBK90" s="495"/>
      <c r="TBL90" s="495"/>
      <c r="TBM90" s="495"/>
      <c r="TBN90" s="495"/>
      <c r="TBO90" s="495"/>
      <c r="TBP90" s="495"/>
      <c r="TBQ90" s="495"/>
      <c r="TBR90" s="495"/>
      <c r="TBS90" s="495"/>
      <c r="TBT90" s="495"/>
      <c r="TBU90" s="495"/>
      <c r="TBV90" s="495"/>
      <c r="TBW90" s="495"/>
      <c r="TBX90" s="495"/>
      <c r="TBY90" s="495"/>
      <c r="TBZ90" s="495"/>
      <c r="TCA90" s="495"/>
      <c r="TCB90" s="495"/>
      <c r="TCC90" s="495"/>
      <c r="TCD90" s="495"/>
      <c r="TCE90" s="495"/>
      <c r="TCF90" s="495"/>
      <c r="TCG90" s="495"/>
      <c r="TCH90" s="495"/>
      <c r="TCI90" s="495"/>
      <c r="TCJ90" s="495"/>
      <c r="TCK90" s="495"/>
      <c r="TCL90" s="495"/>
      <c r="TCM90" s="495"/>
      <c r="TCN90" s="495"/>
      <c r="TCO90" s="495"/>
      <c r="TCP90" s="495"/>
      <c r="TCQ90" s="495"/>
      <c r="TCR90" s="495"/>
      <c r="TCS90" s="495"/>
      <c r="TCT90" s="495"/>
      <c r="TCU90" s="495"/>
      <c r="TCV90" s="495"/>
      <c r="TCW90" s="495"/>
      <c r="TCX90" s="495"/>
      <c r="TCY90" s="495"/>
      <c r="TCZ90" s="495"/>
      <c r="TDA90" s="495"/>
      <c r="TDB90" s="495"/>
      <c r="TDC90" s="495"/>
      <c r="TDD90" s="495"/>
      <c r="TDE90" s="495"/>
      <c r="TDF90" s="495"/>
      <c r="TDG90" s="495"/>
      <c r="TDH90" s="495"/>
      <c r="TDI90" s="495"/>
      <c r="TDJ90" s="495"/>
      <c r="TDK90" s="495"/>
      <c r="TDL90" s="495"/>
      <c r="TDM90" s="495"/>
      <c r="TDN90" s="495"/>
      <c r="TDO90" s="495"/>
      <c r="TDP90" s="495"/>
      <c r="TDQ90" s="495"/>
      <c r="TDR90" s="495"/>
      <c r="TDS90" s="495"/>
      <c r="TDT90" s="495"/>
      <c r="TDU90" s="495"/>
      <c r="TDV90" s="495"/>
      <c r="TDW90" s="495"/>
      <c r="TDX90" s="495"/>
      <c r="TDY90" s="495"/>
      <c r="TDZ90" s="495"/>
      <c r="TEA90" s="495"/>
      <c r="TEB90" s="495"/>
      <c r="TEC90" s="495"/>
      <c r="TED90" s="495"/>
      <c r="TEE90" s="495"/>
      <c r="TEF90" s="495"/>
      <c r="TEG90" s="495"/>
      <c r="TEH90" s="495"/>
      <c r="TEI90" s="495"/>
      <c r="TEJ90" s="495"/>
      <c r="TEK90" s="495"/>
      <c r="TEL90" s="495"/>
      <c r="TEM90" s="495"/>
      <c r="TEN90" s="495"/>
      <c r="TEO90" s="495"/>
      <c r="TEP90" s="495"/>
      <c r="TEQ90" s="495"/>
      <c r="TER90" s="495"/>
      <c r="TES90" s="495"/>
      <c r="TET90" s="495"/>
      <c r="TEU90" s="495"/>
      <c r="TEV90" s="495"/>
      <c r="TEW90" s="495"/>
      <c r="TEX90" s="495"/>
      <c r="TEY90" s="495"/>
      <c r="TEZ90" s="495"/>
      <c r="TFA90" s="495"/>
      <c r="TFB90" s="495"/>
      <c r="TFC90" s="495"/>
      <c r="TFD90" s="495"/>
      <c r="TFE90" s="495"/>
      <c r="TFF90" s="495"/>
      <c r="TFG90" s="495"/>
      <c r="TFH90" s="495"/>
      <c r="TFI90" s="495"/>
      <c r="TFJ90" s="495"/>
      <c r="TFK90" s="495"/>
      <c r="TFL90" s="495"/>
      <c r="TFM90" s="495"/>
      <c r="TFN90" s="495"/>
      <c r="TFO90" s="495"/>
      <c r="TFP90" s="495"/>
      <c r="TFQ90" s="495"/>
      <c r="TFR90" s="495"/>
      <c r="TFS90" s="495"/>
      <c r="TFT90" s="495"/>
      <c r="TFU90" s="495"/>
      <c r="TFV90" s="495"/>
      <c r="TFW90" s="495"/>
      <c r="TFX90" s="495"/>
      <c r="TFY90" s="495"/>
      <c r="TFZ90" s="495"/>
      <c r="TGA90" s="495"/>
      <c r="TGB90" s="495"/>
      <c r="TGC90" s="495"/>
      <c r="TGD90" s="495"/>
      <c r="TGE90" s="495"/>
      <c r="TGF90" s="495"/>
      <c r="TGG90" s="495"/>
      <c r="TGH90" s="495"/>
      <c r="TGI90" s="495"/>
      <c r="TGJ90" s="495"/>
      <c r="TGK90" s="495"/>
      <c r="TGL90" s="495"/>
      <c r="TGM90" s="495"/>
      <c r="TGN90" s="495"/>
      <c r="TGO90" s="495"/>
      <c r="TGP90" s="495"/>
      <c r="TGQ90" s="495"/>
      <c r="TGR90" s="495"/>
      <c r="TGS90" s="495"/>
      <c r="TGT90" s="495"/>
      <c r="TGU90" s="495"/>
      <c r="TGV90" s="495"/>
      <c r="TGW90" s="495"/>
      <c r="TGX90" s="495"/>
      <c r="TGY90" s="495"/>
      <c r="TGZ90" s="495"/>
      <c r="THA90" s="495"/>
      <c r="THB90" s="495"/>
      <c r="THC90" s="495"/>
      <c r="THD90" s="495"/>
      <c r="THE90" s="495"/>
      <c r="THF90" s="495"/>
      <c r="THG90" s="495"/>
      <c r="THH90" s="495"/>
      <c r="THI90" s="495"/>
      <c r="THJ90" s="495"/>
      <c r="THK90" s="495"/>
      <c r="THL90" s="495"/>
      <c r="THM90" s="495"/>
      <c r="THN90" s="495"/>
      <c r="THO90" s="495"/>
      <c r="THP90" s="495"/>
      <c r="THQ90" s="495"/>
      <c r="THR90" s="495"/>
      <c r="THS90" s="495"/>
      <c r="THT90" s="495"/>
      <c r="THU90" s="495"/>
      <c r="THV90" s="495"/>
      <c r="THW90" s="495"/>
      <c r="THX90" s="495"/>
      <c r="THY90" s="495"/>
      <c r="THZ90" s="495"/>
      <c r="TIA90" s="495"/>
      <c r="TIB90" s="495"/>
      <c r="TIC90" s="495"/>
      <c r="TID90" s="495"/>
      <c r="TIE90" s="495"/>
      <c r="TIF90" s="495"/>
      <c r="TIG90" s="495"/>
      <c r="TIH90" s="495"/>
      <c r="TII90" s="495"/>
      <c r="TIJ90" s="495"/>
      <c r="TIK90" s="495"/>
      <c r="TIL90" s="495"/>
      <c r="TIM90" s="495"/>
      <c r="TIN90" s="495"/>
      <c r="TIO90" s="495"/>
      <c r="TIP90" s="495"/>
      <c r="TIQ90" s="495"/>
      <c r="TIR90" s="495"/>
      <c r="TIS90" s="495"/>
      <c r="TIT90" s="495"/>
      <c r="TIU90" s="495"/>
      <c r="TIV90" s="495"/>
      <c r="TIW90" s="495"/>
      <c r="TIX90" s="495"/>
      <c r="TIY90" s="495"/>
      <c r="TIZ90" s="495"/>
      <c r="TJA90" s="495"/>
      <c r="TJB90" s="495"/>
      <c r="TJC90" s="495"/>
      <c r="TJD90" s="495"/>
      <c r="TJE90" s="495"/>
      <c r="TJF90" s="495"/>
      <c r="TJG90" s="495"/>
      <c r="TJH90" s="495"/>
      <c r="TJI90" s="495"/>
      <c r="TJJ90" s="495"/>
      <c r="TJK90" s="495"/>
      <c r="TJL90" s="495"/>
      <c r="TJM90" s="495"/>
      <c r="TJN90" s="495"/>
      <c r="TJO90" s="495"/>
      <c r="TJP90" s="495"/>
      <c r="TJQ90" s="495"/>
      <c r="TJR90" s="495"/>
      <c r="TJS90" s="495"/>
      <c r="TJT90" s="495"/>
      <c r="TJU90" s="495"/>
      <c r="TJV90" s="495"/>
      <c r="TJW90" s="495"/>
      <c r="TJX90" s="495"/>
      <c r="TJY90" s="495"/>
      <c r="TJZ90" s="495"/>
      <c r="TKA90" s="495"/>
      <c r="TKB90" s="495"/>
      <c r="TKC90" s="495"/>
      <c r="TKD90" s="495"/>
      <c r="TKE90" s="495"/>
      <c r="TKF90" s="495"/>
      <c r="TKG90" s="495"/>
      <c r="TKH90" s="495"/>
      <c r="TKI90" s="495"/>
      <c r="TKJ90" s="495"/>
      <c r="TKK90" s="495"/>
      <c r="TKL90" s="495"/>
      <c r="TKM90" s="495"/>
      <c r="TKN90" s="495"/>
      <c r="TKO90" s="495"/>
      <c r="TKP90" s="495"/>
      <c r="TKQ90" s="495"/>
      <c r="TKR90" s="495"/>
      <c r="TKS90" s="495"/>
      <c r="TKT90" s="495"/>
      <c r="TKU90" s="495"/>
      <c r="TKV90" s="495"/>
      <c r="TKW90" s="495"/>
      <c r="TKX90" s="495"/>
      <c r="TKY90" s="495"/>
      <c r="TKZ90" s="495"/>
      <c r="TLA90" s="495"/>
      <c r="TLB90" s="495"/>
      <c r="TLC90" s="495"/>
      <c r="TLD90" s="495"/>
      <c r="TLE90" s="495"/>
      <c r="TLF90" s="495"/>
      <c r="TLG90" s="495"/>
      <c r="TLH90" s="495"/>
      <c r="TLI90" s="495"/>
      <c r="TLJ90" s="495"/>
      <c r="TLK90" s="495"/>
      <c r="TLL90" s="495"/>
      <c r="TLM90" s="495"/>
      <c r="TLN90" s="495"/>
      <c r="TLO90" s="495"/>
      <c r="TLP90" s="495"/>
      <c r="TLQ90" s="495"/>
      <c r="TLR90" s="495"/>
      <c r="TLS90" s="495"/>
      <c r="TLT90" s="495"/>
      <c r="TLU90" s="495"/>
      <c r="TLV90" s="495"/>
      <c r="TLW90" s="495"/>
      <c r="TLX90" s="495"/>
      <c r="TLY90" s="495"/>
      <c r="TLZ90" s="495"/>
      <c r="TMA90" s="495"/>
      <c r="TMB90" s="495"/>
      <c r="TMC90" s="495"/>
      <c r="TMD90" s="495"/>
      <c r="TME90" s="495"/>
      <c r="TMF90" s="495"/>
      <c r="TMG90" s="495"/>
      <c r="TMH90" s="495"/>
      <c r="TMI90" s="495"/>
      <c r="TMJ90" s="495"/>
      <c r="TMK90" s="495"/>
      <c r="TML90" s="495"/>
      <c r="TMM90" s="495"/>
      <c r="TMN90" s="495"/>
      <c r="TMO90" s="495"/>
      <c r="TMP90" s="495"/>
      <c r="TMQ90" s="495"/>
      <c r="TMR90" s="495"/>
      <c r="TMS90" s="495"/>
      <c r="TMT90" s="495"/>
      <c r="TMU90" s="495"/>
      <c r="TMV90" s="495"/>
      <c r="TMW90" s="495"/>
      <c r="TMX90" s="495"/>
      <c r="TMY90" s="495"/>
      <c r="TMZ90" s="495"/>
      <c r="TNA90" s="495"/>
      <c r="TNB90" s="495"/>
      <c r="TNC90" s="495"/>
      <c r="TND90" s="495"/>
      <c r="TNE90" s="495"/>
      <c r="TNF90" s="495"/>
      <c r="TNG90" s="495"/>
      <c r="TNH90" s="495"/>
      <c r="TNI90" s="495"/>
      <c r="TNJ90" s="495"/>
      <c r="TNK90" s="495"/>
      <c r="TNL90" s="495"/>
      <c r="TNM90" s="495"/>
      <c r="TNN90" s="495"/>
      <c r="TNO90" s="495"/>
      <c r="TNP90" s="495"/>
      <c r="TNQ90" s="495"/>
      <c r="TNR90" s="495"/>
      <c r="TNS90" s="495"/>
      <c r="TNT90" s="495"/>
      <c r="TNU90" s="495"/>
      <c r="TNV90" s="495"/>
      <c r="TNW90" s="495"/>
      <c r="TNX90" s="495"/>
      <c r="TNY90" s="495"/>
      <c r="TNZ90" s="495"/>
      <c r="TOA90" s="495"/>
      <c r="TOB90" s="495"/>
      <c r="TOC90" s="495"/>
      <c r="TOD90" s="495"/>
      <c r="TOE90" s="495"/>
      <c r="TOF90" s="495"/>
      <c r="TOG90" s="495"/>
      <c r="TOH90" s="495"/>
      <c r="TOI90" s="495"/>
      <c r="TOJ90" s="495"/>
      <c r="TOK90" s="495"/>
      <c r="TOL90" s="495"/>
      <c r="TOM90" s="495"/>
      <c r="TON90" s="495"/>
      <c r="TOO90" s="495"/>
      <c r="TOP90" s="495"/>
      <c r="TOQ90" s="495"/>
      <c r="TOR90" s="495"/>
      <c r="TOS90" s="495"/>
      <c r="TOT90" s="495"/>
      <c r="TOU90" s="495"/>
      <c r="TOV90" s="495"/>
      <c r="TOW90" s="495"/>
      <c r="TOX90" s="495"/>
      <c r="TOY90" s="495"/>
      <c r="TOZ90" s="495"/>
      <c r="TPA90" s="495"/>
      <c r="TPB90" s="495"/>
      <c r="TPC90" s="495"/>
      <c r="TPD90" s="495"/>
      <c r="TPE90" s="495"/>
      <c r="TPF90" s="495"/>
      <c r="TPG90" s="495"/>
      <c r="TPH90" s="495"/>
      <c r="TPI90" s="495"/>
      <c r="TPJ90" s="495"/>
      <c r="TPK90" s="495"/>
      <c r="TPL90" s="495"/>
      <c r="TPM90" s="495"/>
      <c r="TPN90" s="495"/>
      <c r="TPO90" s="495"/>
      <c r="TPP90" s="495"/>
      <c r="TPQ90" s="495"/>
      <c r="TPR90" s="495"/>
      <c r="TPS90" s="495"/>
      <c r="TPT90" s="495"/>
      <c r="TPU90" s="495"/>
      <c r="TPV90" s="495"/>
      <c r="TPW90" s="495"/>
      <c r="TPX90" s="495"/>
      <c r="TPY90" s="495"/>
      <c r="TPZ90" s="495"/>
      <c r="TQA90" s="495"/>
      <c r="TQB90" s="495"/>
      <c r="TQC90" s="495"/>
      <c r="TQD90" s="495"/>
      <c r="TQE90" s="495"/>
      <c r="TQF90" s="495"/>
      <c r="TQG90" s="495"/>
      <c r="TQH90" s="495"/>
      <c r="TQI90" s="495"/>
      <c r="TQJ90" s="495"/>
      <c r="TQK90" s="495"/>
      <c r="TQL90" s="495"/>
      <c r="TQM90" s="495"/>
      <c r="TQN90" s="495"/>
      <c r="TQO90" s="495"/>
      <c r="TQP90" s="495"/>
      <c r="TQQ90" s="495"/>
      <c r="TQR90" s="495"/>
      <c r="TQS90" s="495"/>
      <c r="TQT90" s="495"/>
      <c r="TQU90" s="495"/>
      <c r="TQV90" s="495"/>
      <c r="TQW90" s="495"/>
      <c r="TQX90" s="495"/>
      <c r="TQY90" s="495"/>
      <c r="TQZ90" s="495"/>
      <c r="TRA90" s="495"/>
      <c r="TRB90" s="495"/>
      <c r="TRC90" s="495"/>
      <c r="TRD90" s="495"/>
      <c r="TRE90" s="495"/>
      <c r="TRF90" s="495"/>
      <c r="TRG90" s="495"/>
      <c r="TRH90" s="495"/>
      <c r="TRI90" s="495"/>
      <c r="TRJ90" s="495"/>
      <c r="TRK90" s="495"/>
      <c r="TRL90" s="495"/>
      <c r="TRM90" s="495"/>
      <c r="TRN90" s="495"/>
      <c r="TRO90" s="495"/>
      <c r="TRP90" s="495"/>
      <c r="TRQ90" s="495"/>
      <c r="TRR90" s="495"/>
      <c r="TRS90" s="495"/>
      <c r="TRT90" s="495"/>
      <c r="TRU90" s="495"/>
      <c r="TRV90" s="495"/>
      <c r="TRW90" s="495"/>
      <c r="TRX90" s="495"/>
      <c r="TRY90" s="495"/>
      <c r="TRZ90" s="495"/>
      <c r="TSA90" s="495"/>
      <c r="TSB90" s="495"/>
      <c r="TSC90" s="495"/>
      <c r="TSD90" s="495"/>
      <c r="TSE90" s="495"/>
      <c r="TSF90" s="495"/>
      <c r="TSG90" s="495"/>
      <c r="TSH90" s="495"/>
      <c r="TSI90" s="495"/>
      <c r="TSJ90" s="495"/>
      <c r="TSK90" s="495"/>
      <c r="TSL90" s="495"/>
      <c r="TSM90" s="495"/>
      <c r="TSN90" s="495"/>
      <c r="TSO90" s="495"/>
      <c r="TSP90" s="495"/>
      <c r="TSQ90" s="495"/>
      <c r="TSR90" s="495"/>
      <c r="TSS90" s="495"/>
      <c r="TST90" s="495"/>
      <c r="TSU90" s="495"/>
      <c r="TSV90" s="495"/>
      <c r="TSW90" s="495"/>
      <c r="TSX90" s="495"/>
      <c r="TSY90" s="495"/>
      <c r="TSZ90" s="495"/>
      <c r="TTA90" s="495"/>
      <c r="TTB90" s="495"/>
      <c r="TTC90" s="495"/>
      <c r="TTD90" s="495"/>
      <c r="TTE90" s="495"/>
      <c r="TTF90" s="495"/>
      <c r="TTG90" s="495"/>
      <c r="TTH90" s="495"/>
      <c r="TTI90" s="495"/>
      <c r="TTJ90" s="495"/>
      <c r="TTK90" s="495"/>
      <c r="TTL90" s="495"/>
      <c r="TTM90" s="495"/>
      <c r="TTN90" s="495"/>
      <c r="TTO90" s="495"/>
      <c r="TTP90" s="495"/>
      <c r="TTQ90" s="495"/>
      <c r="TTR90" s="495"/>
      <c r="TTS90" s="495"/>
      <c r="TTT90" s="495"/>
      <c r="TTU90" s="495"/>
      <c r="TTV90" s="495"/>
      <c r="TTW90" s="495"/>
      <c r="TTX90" s="495"/>
      <c r="TTY90" s="495"/>
      <c r="TTZ90" s="495"/>
      <c r="TUA90" s="495"/>
      <c r="TUB90" s="495"/>
      <c r="TUC90" s="495"/>
      <c r="TUD90" s="495"/>
      <c r="TUE90" s="495"/>
      <c r="TUF90" s="495"/>
      <c r="TUG90" s="495"/>
      <c r="TUH90" s="495"/>
      <c r="TUI90" s="495"/>
      <c r="TUJ90" s="495"/>
      <c r="TUK90" s="495"/>
      <c r="TUL90" s="495"/>
      <c r="TUM90" s="495"/>
      <c r="TUN90" s="495"/>
      <c r="TUO90" s="495"/>
      <c r="TUP90" s="495"/>
      <c r="TUQ90" s="495"/>
      <c r="TUR90" s="495"/>
      <c r="TUS90" s="495"/>
      <c r="TUT90" s="495"/>
      <c r="TUU90" s="495"/>
      <c r="TUV90" s="495"/>
      <c r="TUW90" s="495"/>
      <c r="TUX90" s="495"/>
      <c r="TUY90" s="495"/>
      <c r="TUZ90" s="495"/>
      <c r="TVA90" s="495"/>
      <c r="TVB90" s="495"/>
      <c r="TVC90" s="495"/>
      <c r="TVD90" s="495"/>
      <c r="TVE90" s="495"/>
      <c r="TVF90" s="495"/>
      <c r="TVG90" s="495"/>
      <c r="TVH90" s="495"/>
      <c r="TVI90" s="495"/>
      <c r="TVJ90" s="495"/>
      <c r="TVK90" s="495"/>
      <c r="TVL90" s="495"/>
      <c r="TVM90" s="495"/>
      <c r="TVN90" s="495"/>
      <c r="TVO90" s="495"/>
      <c r="TVP90" s="495"/>
      <c r="TVQ90" s="495"/>
      <c r="TVR90" s="495"/>
      <c r="TVS90" s="495"/>
      <c r="TVT90" s="495"/>
      <c r="TVU90" s="495"/>
      <c r="TVV90" s="495"/>
      <c r="TVW90" s="495"/>
      <c r="TVX90" s="495"/>
      <c r="TVY90" s="495"/>
      <c r="TVZ90" s="495"/>
      <c r="TWA90" s="495"/>
      <c r="TWB90" s="495"/>
      <c r="TWC90" s="495"/>
      <c r="TWD90" s="495"/>
      <c r="TWE90" s="495"/>
      <c r="TWF90" s="495"/>
      <c r="TWG90" s="495"/>
      <c r="TWH90" s="495"/>
      <c r="TWI90" s="495"/>
      <c r="TWJ90" s="495"/>
      <c r="TWK90" s="495"/>
      <c r="TWL90" s="495"/>
      <c r="TWM90" s="495"/>
      <c r="TWN90" s="495"/>
      <c r="TWO90" s="495"/>
      <c r="TWP90" s="495"/>
      <c r="TWQ90" s="495"/>
      <c r="TWR90" s="495"/>
      <c r="TWS90" s="495"/>
      <c r="TWT90" s="495"/>
      <c r="TWU90" s="495"/>
      <c r="TWV90" s="495"/>
      <c r="TWW90" s="495"/>
      <c r="TWX90" s="495"/>
      <c r="TWY90" s="495"/>
      <c r="TWZ90" s="495"/>
      <c r="TXA90" s="495"/>
      <c r="TXB90" s="495"/>
      <c r="TXC90" s="495"/>
      <c r="TXD90" s="495"/>
      <c r="TXE90" s="495"/>
      <c r="TXF90" s="495"/>
      <c r="TXG90" s="495"/>
      <c r="TXH90" s="495"/>
      <c r="TXI90" s="495"/>
      <c r="TXJ90" s="495"/>
      <c r="TXK90" s="495"/>
      <c r="TXL90" s="495"/>
      <c r="TXM90" s="495"/>
      <c r="TXN90" s="495"/>
      <c r="TXO90" s="495"/>
      <c r="TXP90" s="495"/>
      <c r="TXQ90" s="495"/>
      <c r="TXR90" s="495"/>
      <c r="TXS90" s="495"/>
      <c r="TXT90" s="495"/>
      <c r="TXU90" s="495"/>
      <c r="TXV90" s="495"/>
      <c r="TXW90" s="495"/>
      <c r="TXX90" s="495"/>
      <c r="TXY90" s="495"/>
      <c r="TXZ90" s="495"/>
      <c r="TYA90" s="495"/>
      <c r="TYB90" s="495"/>
      <c r="TYC90" s="495"/>
      <c r="TYD90" s="495"/>
      <c r="TYE90" s="495"/>
      <c r="TYF90" s="495"/>
      <c r="TYG90" s="495"/>
      <c r="TYH90" s="495"/>
      <c r="TYI90" s="495"/>
      <c r="TYJ90" s="495"/>
      <c r="TYK90" s="495"/>
      <c r="TYL90" s="495"/>
      <c r="TYM90" s="495"/>
      <c r="TYN90" s="495"/>
      <c r="TYO90" s="495"/>
      <c r="TYP90" s="495"/>
      <c r="TYQ90" s="495"/>
      <c r="TYR90" s="495"/>
      <c r="TYS90" s="495"/>
      <c r="TYT90" s="495"/>
      <c r="TYU90" s="495"/>
      <c r="TYV90" s="495"/>
      <c r="TYW90" s="495"/>
      <c r="TYX90" s="495"/>
      <c r="TYY90" s="495"/>
      <c r="TYZ90" s="495"/>
      <c r="TZA90" s="495"/>
      <c r="TZB90" s="495"/>
      <c r="TZC90" s="495"/>
      <c r="TZD90" s="495"/>
      <c r="TZE90" s="495"/>
      <c r="TZF90" s="495"/>
      <c r="TZG90" s="495"/>
      <c r="TZH90" s="495"/>
      <c r="TZI90" s="495"/>
      <c r="TZJ90" s="495"/>
      <c r="TZK90" s="495"/>
      <c r="TZL90" s="495"/>
      <c r="TZM90" s="495"/>
      <c r="TZN90" s="495"/>
      <c r="TZO90" s="495"/>
      <c r="TZP90" s="495"/>
      <c r="TZQ90" s="495"/>
      <c r="TZR90" s="495"/>
      <c r="TZS90" s="495"/>
      <c r="TZT90" s="495"/>
      <c r="TZU90" s="495"/>
      <c r="TZV90" s="495"/>
      <c r="TZW90" s="495"/>
      <c r="TZX90" s="495"/>
      <c r="TZY90" s="495"/>
      <c r="TZZ90" s="495"/>
      <c r="UAA90" s="495"/>
      <c r="UAB90" s="495"/>
      <c r="UAC90" s="495"/>
      <c r="UAD90" s="495"/>
      <c r="UAE90" s="495"/>
      <c r="UAF90" s="495"/>
      <c r="UAG90" s="495"/>
      <c r="UAH90" s="495"/>
      <c r="UAI90" s="495"/>
      <c r="UAJ90" s="495"/>
      <c r="UAK90" s="495"/>
      <c r="UAL90" s="495"/>
      <c r="UAM90" s="495"/>
      <c r="UAN90" s="495"/>
      <c r="UAO90" s="495"/>
      <c r="UAP90" s="495"/>
      <c r="UAQ90" s="495"/>
      <c r="UAR90" s="495"/>
      <c r="UAS90" s="495"/>
      <c r="UAT90" s="495"/>
      <c r="UAU90" s="495"/>
      <c r="UAV90" s="495"/>
      <c r="UAW90" s="495"/>
      <c r="UAX90" s="495"/>
      <c r="UAY90" s="495"/>
      <c r="UAZ90" s="495"/>
      <c r="UBA90" s="495"/>
      <c r="UBB90" s="495"/>
      <c r="UBC90" s="495"/>
      <c r="UBD90" s="495"/>
      <c r="UBE90" s="495"/>
      <c r="UBF90" s="495"/>
      <c r="UBG90" s="495"/>
      <c r="UBH90" s="495"/>
      <c r="UBI90" s="495"/>
      <c r="UBJ90" s="495"/>
      <c r="UBK90" s="495"/>
      <c r="UBL90" s="495"/>
      <c r="UBM90" s="495"/>
      <c r="UBN90" s="495"/>
      <c r="UBO90" s="495"/>
      <c r="UBP90" s="495"/>
      <c r="UBQ90" s="495"/>
      <c r="UBR90" s="495"/>
      <c r="UBS90" s="495"/>
      <c r="UBT90" s="495"/>
      <c r="UBU90" s="495"/>
      <c r="UBV90" s="495"/>
      <c r="UBW90" s="495"/>
      <c r="UBX90" s="495"/>
      <c r="UBY90" s="495"/>
      <c r="UBZ90" s="495"/>
      <c r="UCA90" s="495"/>
      <c r="UCB90" s="495"/>
      <c r="UCC90" s="495"/>
      <c r="UCD90" s="495"/>
      <c r="UCE90" s="495"/>
      <c r="UCF90" s="495"/>
      <c r="UCG90" s="495"/>
      <c r="UCH90" s="495"/>
      <c r="UCI90" s="495"/>
      <c r="UCJ90" s="495"/>
      <c r="UCK90" s="495"/>
      <c r="UCL90" s="495"/>
      <c r="UCM90" s="495"/>
      <c r="UCN90" s="495"/>
      <c r="UCO90" s="495"/>
      <c r="UCP90" s="495"/>
      <c r="UCQ90" s="495"/>
      <c r="UCR90" s="495"/>
      <c r="UCS90" s="495"/>
      <c r="UCT90" s="495"/>
      <c r="UCU90" s="495"/>
      <c r="UCV90" s="495"/>
      <c r="UCW90" s="495"/>
      <c r="UCX90" s="495"/>
      <c r="UCY90" s="495"/>
      <c r="UCZ90" s="495"/>
      <c r="UDA90" s="495"/>
      <c r="UDB90" s="495"/>
      <c r="UDC90" s="495"/>
      <c r="UDD90" s="495"/>
      <c r="UDE90" s="495"/>
      <c r="UDF90" s="495"/>
      <c r="UDG90" s="495"/>
      <c r="UDH90" s="495"/>
      <c r="UDI90" s="495"/>
      <c r="UDJ90" s="495"/>
      <c r="UDK90" s="495"/>
      <c r="UDL90" s="495"/>
      <c r="UDM90" s="495"/>
      <c r="UDN90" s="495"/>
      <c r="UDO90" s="495"/>
      <c r="UDP90" s="495"/>
      <c r="UDQ90" s="495"/>
      <c r="UDR90" s="495"/>
      <c r="UDS90" s="495"/>
      <c r="UDT90" s="495"/>
      <c r="UDU90" s="495"/>
      <c r="UDV90" s="495"/>
      <c r="UDW90" s="495"/>
      <c r="UDX90" s="495"/>
      <c r="UDY90" s="495"/>
      <c r="UDZ90" s="495"/>
      <c r="UEA90" s="495"/>
      <c r="UEB90" s="495"/>
      <c r="UEC90" s="495"/>
      <c r="UED90" s="495"/>
      <c r="UEE90" s="495"/>
      <c r="UEF90" s="495"/>
      <c r="UEG90" s="495"/>
      <c r="UEH90" s="495"/>
      <c r="UEI90" s="495"/>
      <c r="UEJ90" s="495"/>
      <c r="UEK90" s="495"/>
      <c r="UEL90" s="495"/>
      <c r="UEM90" s="495"/>
      <c r="UEN90" s="495"/>
      <c r="UEO90" s="495"/>
      <c r="UEP90" s="495"/>
      <c r="UEQ90" s="495"/>
      <c r="UER90" s="495"/>
      <c r="UES90" s="495"/>
      <c r="UET90" s="495"/>
      <c r="UEU90" s="495"/>
      <c r="UEV90" s="495"/>
      <c r="UEW90" s="495"/>
      <c r="UEX90" s="495"/>
      <c r="UEY90" s="495"/>
      <c r="UEZ90" s="495"/>
      <c r="UFA90" s="495"/>
      <c r="UFB90" s="495"/>
      <c r="UFC90" s="495"/>
      <c r="UFD90" s="495"/>
      <c r="UFE90" s="495"/>
      <c r="UFF90" s="495"/>
      <c r="UFG90" s="495"/>
      <c r="UFH90" s="495"/>
      <c r="UFI90" s="495"/>
      <c r="UFJ90" s="495"/>
      <c r="UFK90" s="495"/>
      <c r="UFL90" s="495"/>
      <c r="UFM90" s="495"/>
      <c r="UFN90" s="495"/>
      <c r="UFO90" s="495"/>
      <c r="UFP90" s="495"/>
      <c r="UFQ90" s="495"/>
      <c r="UFR90" s="495"/>
      <c r="UFS90" s="495"/>
      <c r="UFT90" s="495"/>
      <c r="UFU90" s="495"/>
      <c r="UFV90" s="495"/>
      <c r="UFW90" s="495"/>
      <c r="UFX90" s="495"/>
      <c r="UFY90" s="495"/>
      <c r="UFZ90" s="495"/>
      <c r="UGA90" s="495"/>
      <c r="UGB90" s="495"/>
      <c r="UGC90" s="495"/>
      <c r="UGD90" s="495"/>
      <c r="UGE90" s="495"/>
      <c r="UGF90" s="495"/>
      <c r="UGG90" s="495"/>
      <c r="UGH90" s="495"/>
      <c r="UGI90" s="495"/>
      <c r="UGJ90" s="495"/>
      <c r="UGK90" s="495"/>
      <c r="UGL90" s="495"/>
      <c r="UGM90" s="495"/>
      <c r="UGN90" s="495"/>
      <c r="UGO90" s="495"/>
      <c r="UGP90" s="495"/>
      <c r="UGQ90" s="495"/>
      <c r="UGR90" s="495"/>
      <c r="UGS90" s="495"/>
      <c r="UGT90" s="495"/>
      <c r="UGU90" s="495"/>
      <c r="UGV90" s="495"/>
      <c r="UGW90" s="495"/>
      <c r="UGX90" s="495"/>
      <c r="UGY90" s="495"/>
      <c r="UGZ90" s="495"/>
      <c r="UHA90" s="495"/>
      <c r="UHB90" s="495"/>
      <c r="UHC90" s="495"/>
      <c r="UHD90" s="495"/>
      <c r="UHE90" s="495"/>
      <c r="UHF90" s="495"/>
      <c r="UHG90" s="495"/>
      <c r="UHH90" s="495"/>
      <c r="UHI90" s="495"/>
      <c r="UHJ90" s="495"/>
      <c r="UHK90" s="495"/>
      <c r="UHL90" s="495"/>
      <c r="UHM90" s="495"/>
      <c r="UHN90" s="495"/>
      <c r="UHO90" s="495"/>
      <c r="UHP90" s="495"/>
      <c r="UHQ90" s="495"/>
      <c r="UHR90" s="495"/>
      <c r="UHS90" s="495"/>
      <c r="UHT90" s="495"/>
      <c r="UHU90" s="495"/>
      <c r="UHV90" s="495"/>
      <c r="UHW90" s="495"/>
      <c r="UHX90" s="495"/>
      <c r="UHY90" s="495"/>
      <c r="UHZ90" s="495"/>
      <c r="UIA90" s="495"/>
      <c r="UIB90" s="495"/>
      <c r="UIC90" s="495"/>
      <c r="UID90" s="495"/>
      <c r="UIE90" s="495"/>
      <c r="UIF90" s="495"/>
      <c r="UIG90" s="495"/>
      <c r="UIH90" s="495"/>
      <c r="UII90" s="495"/>
      <c r="UIJ90" s="495"/>
      <c r="UIK90" s="495"/>
      <c r="UIL90" s="495"/>
      <c r="UIM90" s="495"/>
      <c r="UIN90" s="495"/>
      <c r="UIO90" s="495"/>
      <c r="UIP90" s="495"/>
      <c r="UIQ90" s="495"/>
      <c r="UIR90" s="495"/>
      <c r="UIS90" s="495"/>
      <c r="UIT90" s="495"/>
      <c r="UIU90" s="495"/>
      <c r="UIV90" s="495"/>
      <c r="UIW90" s="495"/>
      <c r="UIX90" s="495"/>
      <c r="UIY90" s="495"/>
      <c r="UIZ90" s="495"/>
      <c r="UJA90" s="495"/>
      <c r="UJB90" s="495"/>
      <c r="UJC90" s="495"/>
      <c r="UJD90" s="495"/>
      <c r="UJE90" s="495"/>
      <c r="UJF90" s="495"/>
      <c r="UJG90" s="495"/>
      <c r="UJH90" s="495"/>
      <c r="UJI90" s="495"/>
      <c r="UJJ90" s="495"/>
      <c r="UJK90" s="495"/>
      <c r="UJL90" s="495"/>
      <c r="UJM90" s="495"/>
      <c r="UJN90" s="495"/>
      <c r="UJO90" s="495"/>
      <c r="UJP90" s="495"/>
      <c r="UJQ90" s="495"/>
      <c r="UJR90" s="495"/>
      <c r="UJS90" s="495"/>
      <c r="UJT90" s="495"/>
      <c r="UJU90" s="495"/>
      <c r="UJV90" s="495"/>
      <c r="UJW90" s="495"/>
      <c r="UJX90" s="495"/>
      <c r="UJY90" s="495"/>
      <c r="UJZ90" s="495"/>
      <c r="UKA90" s="495"/>
      <c r="UKB90" s="495"/>
      <c r="UKC90" s="495"/>
      <c r="UKD90" s="495"/>
      <c r="UKE90" s="495"/>
      <c r="UKF90" s="495"/>
      <c r="UKG90" s="495"/>
      <c r="UKH90" s="495"/>
      <c r="UKI90" s="495"/>
      <c r="UKJ90" s="495"/>
      <c r="UKK90" s="495"/>
      <c r="UKL90" s="495"/>
      <c r="UKM90" s="495"/>
      <c r="UKN90" s="495"/>
      <c r="UKO90" s="495"/>
      <c r="UKP90" s="495"/>
      <c r="UKQ90" s="495"/>
      <c r="UKR90" s="495"/>
      <c r="UKS90" s="495"/>
      <c r="UKT90" s="495"/>
      <c r="UKU90" s="495"/>
      <c r="UKV90" s="495"/>
      <c r="UKW90" s="495"/>
      <c r="UKX90" s="495"/>
      <c r="UKY90" s="495"/>
      <c r="UKZ90" s="495"/>
      <c r="ULA90" s="495"/>
      <c r="ULB90" s="495"/>
      <c r="ULC90" s="495"/>
      <c r="ULD90" s="495"/>
      <c r="ULE90" s="495"/>
      <c r="ULF90" s="495"/>
      <c r="ULG90" s="495"/>
      <c r="ULH90" s="495"/>
      <c r="ULI90" s="495"/>
      <c r="ULJ90" s="495"/>
      <c r="ULK90" s="495"/>
      <c r="ULL90" s="495"/>
      <c r="ULM90" s="495"/>
      <c r="ULN90" s="495"/>
      <c r="ULO90" s="495"/>
      <c r="ULP90" s="495"/>
      <c r="ULQ90" s="495"/>
      <c r="ULR90" s="495"/>
      <c r="ULS90" s="495"/>
      <c r="ULT90" s="495"/>
      <c r="ULU90" s="495"/>
      <c r="ULV90" s="495"/>
      <c r="ULW90" s="495"/>
      <c r="ULX90" s="495"/>
      <c r="ULY90" s="495"/>
      <c r="ULZ90" s="495"/>
      <c r="UMA90" s="495"/>
      <c r="UMB90" s="495"/>
      <c r="UMC90" s="495"/>
      <c r="UMD90" s="495"/>
      <c r="UME90" s="495"/>
      <c r="UMF90" s="495"/>
      <c r="UMG90" s="495"/>
      <c r="UMH90" s="495"/>
      <c r="UMI90" s="495"/>
      <c r="UMJ90" s="495"/>
      <c r="UMK90" s="495"/>
      <c r="UML90" s="495"/>
      <c r="UMM90" s="495"/>
      <c r="UMN90" s="495"/>
      <c r="UMO90" s="495"/>
      <c r="UMP90" s="495"/>
      <c r="UMQ90" s="495"/>
      <c r="UMR90" s="495"/>
      <c r="UMS90" s="495"/>
      <c r="UMT90" s="495"/>
      <c r="UMU90" s="495"/>
      <c r="UMV90" s="495"/>
      <c r="UMW90" s="495"/>
      <c r="UMX90" s="495"/>
      <c r="UMY90" s="495"/>
      <c r="UMZ90" s="495"/>
      <c r="UNA90" s="495"/>
      <c r="UNB90" s="495"/>
      <c r="UNC90" s="495"/>
      <c r="UND90" s="495"/>
      <c r="UNE90" s="495"/>
      <c r="UNF90" s="495"/>
      <c r="UNG90" s="495"/>
      <c r="UNH90" s="495"/>
      <c r="UNI90" s="495"/>
      <c r="UNJ90" s="495"/>
      <c r="UNK90" s="495"/>
      <c r="UNL90" s="495"/>
      <c r="UNM90" s="495"/>
      <c r="UNN90" s="495"/>
      <c r="UNO90" s="495"/>
      <c r="UNP90" s="495"/>
      <c r="UNQ90" s="495"/>
      <c r="UNR90" s="495"/>
      <c r="UNS90" s="495"/>
      <c r="UNT90" s="495"/>
      <c r="UNU90" s="495"/>
      <c r="UNV90" s="495"/>
      <c r="UNW90" s="495"/>
      <c r="UNX90" s="495"/>
      <c r="UNY90" s="495"/>
      <c r="UNZ90" s="495"/>
      <c r="UOA90" s="495"/>
      <c r="UOB90" s="495"/>
      <c r="UOC90" s="495"/>
      <c r="UOD90" s="495"/>
      <c r="UOE90" s="495"/>
      <c r="UOF90" s="495"/>
      <c r="UOG90" s="495"/>
      <c r="UOH90" s="495"/>
      <c r="UOI90" s="495"/>
      <c r="UOJ90" s="495"/>
      <c r="UOK90" s="495"/>
      <c r="UOL90" s="495"/>
      <c r="UOM90" s="495"/>
      <c r="UON90" s="495"/>
      <c r="UOO90" s="495"/>
      <c r="UOP90" s="495"/>
      <c r="UOQ90" s="495"/>
      <c r="UOR90" s="495"/>
      <c r="UOS90" s="495"/>
      <c r="UOT90" s="495"/>
      <c r="UOU90" s="495"/>
      <c r="UOV90" s="495"/>
      <c r="UOW90" s="495"/>
      <c r="UOX90" s="495"/>
      <c r="UOY90" s="495"/>
      <c r="UOZ90" s="495"/>
      <c r="UPA90" s="495"/>
      <c r="UPB90" s="495"/>
      <c r="UPC90" s="495"/>
      <c r="UPD90" s="495"/>
      <c r="UPE90" s="495"/>
      <c r="UPF90" s="495"/>
      <c r="UPG90" s="495"/>
      <c r="UPH90" s="495"/>
      <c r="UPI90" s="495"/>
      <c r="UPJ90" s="495"/>
      <c r="UPK90" s="495"/>
      <c r="UPL90" s="495"/>
      <c r="UPM90" s="495"/>
      <c r="UPN90" s="495"/>
      <c r="UPO90" s="495"/>
      <c r="UPP90" s="495"/>
      <c r="UPQ90" s="495"/>
      <c r="UPR90" s="495"/>
      <c r="UPS90" s="495"/>
      <c r="UPT90" s="495"/>
      <c r="UPU90" s="495"/>
      <c r="UPV90" s="495"/>
      <c r="UPW90" s="495"/>
      <c r="UPX90" s="495"/>
      <c r="UPY90" s="495"/>
      <c r="UPZ90" s="495"/>
      <c r="UQA90" s="495"/>
      <c r="UQB90" s="495"/>
      <c r="UQC90" s="495"/>
      <c r="UQD90" s="495"/>
      <c r="UQE90" s="495"/>
      <c r="UQF90" s="495"/>
      <c r="UQG90" s="495"/>
      <c r="UQH90" s="495"/>
      <c r="UQI90" s="495"/>
      <c r="UQJ90" s="495"/>
      <c r="UQK90" s="495"/>
      <c r="UQL90" s="495"/>
      <c r="UQM90" s="495"/>
      <c r="UQN90" s="495"/>
      <c r="UQO90" s="495"/>
      <c r="UQP90" s="495"/>
      <c r="UQQ90" s="495"/>
      <c r="UQR90" s="495"/>
      <c r="UQS90" s="495"/>
      <c r="UQT90" s="495"/>
      <c r="UQU90" s="495"/>
      <c r="UQV90" s="495"/>
      <c r="UQW90" s="495"/>
      <c r="UQX90" s="495"/>
      <c r="UQY90" s="495"/>
      <c r="UQZ90" s="495"/>
      <c r="URA90" s="495"/>
      <c r="URB90" s="495"/>
      <c r="URC90" s="495"/>
      <c r="URD90" s="495"/>
      <c r="URE90" s="495"/>
      <c r="URF90" s="495"/>
      <c r="URG90" s="495"/>
      <c r="URH90" s="495"/>
      <c r="URI90" s="495"/>
      <c r="URJ90" s="495"/>
      <c r="URK90" s="495"/>
      <c r="URL90" s="495"/>
      <c r="URM90" s="495"/>
      <c r="URN90" s="495"/>
      <c r="URO90" s="495"/>
      <c r="URP90" s="495"/>
      <c r="URQ90" s="495"/>
      <c r="URR90" s="495"/>
      <c r="URS90" s="495"/>
      <c r="URT90" s="495"/>
      <c r="URU90" s="495"/>
      <c r="URV90" s="495"/>
      <c r="URW90" s="495"/>
      <c r="URX90" s="495"/>
      <c r="URY90" s="495"/>
      <c r="URZ90" s="495"/>
      <c r="USA90" s="495"/>
      <c r="USB90" s="495"/>
      <c r="USC90" s="495"/>
      <c r="USD90" s="495"/>
      <c r="USE90" s="495"/>
      <c r="USF90" s="495"/>
      <c r="USG90" s="495"/>
      <c r="USH90" s="495"/>
      <c r="USI90" s="495"/>
      <c r="USJ90" s="495"/>
      <c r="USK90" s="495"/>
      <c r="USL90" s="495"/>
      <c r="USM90" s="495"/>
      <c r="USN90" s="495"/>
      <c r="USO90" s="495"/>
      <c r="USP90" s="495"/>
      <c r="USQ90" s="495"/>
      <c r="USR90" s="495"/>
      <c r="USS90" s="495"/>
      <c r="UST90" s="495"/>
      <c r="USU90" s="495"/>
      <c r="USV90" s="495"/>
      <c r="USW90" s="495"/>
      <c r="USX90" s="495"/>
      <c r="USY90" s="495"/>
      <c r="USZ90" s="495"/>
      <c r="UTA90" s="495"/>
      <c r="UTB90" s="495"/>
      <c r="UTC90" s="495"/>
      <c r="UTD90" s="495"/>
      <c r="UTE90" s="495"/>
      <c r="UTF90" s="495"/>
      <c r="UTG90" s="495"/>
      <c r="UTH90" s="495"/>
      <c r="UTI90" s="495"/>
      <c r="UTJ90" s="495"/>
      <c r="UTK90" s="495"/>
      <c r="UTL90" s="495"/>
      <c r="UTM90" s="495"/>
      <c r="UTN90" s="495"/>
      <c r="UTO90" s="495"/>
      <c r="UTP90" s="495"/>
      <c r="UTQ90" s="495"/>
      <c r="UTR90" s="495"/>
      <c r="UTS90" s="495"/>
      <c r="UTT90" s="495"/>
      <c r="UTU90" s="495"/>
      <c r="UTV90" s="495"/>
      <c r="UTW90" s="495"/>
      <c r="UTX90" s="495"/>
      <c r="UTY90" s="495"/>
      <c r="UTZ90" s="495"/>
      <c r="UUA90" s="495"/>
      <c r="UUB90" s="495"/>
      <c r="UUC90" s="495"/>
      <c r="UUD90" s="495"/>
      <c r="UUE90" s="495"/>
      <c r="UUF90" s="495"/>
      <c r="UUG90" s="495"/>
      <c r="UUH90" s="495"/>
      <c r="UUI90" s="495"/>
      <c r="UUJ90" s="495"/>
      <c r="UUK90" s="495"/>
      <c r="UUL90" s="495"/>
      <c r="UUM90" s="495"/>
      <c r="UUN90" s="495"/>
      <c r="UUO90" s="495"/>
      <c r="UUP90" s="495"/>
      <c r="UUQ90" s="495"/>
      <c r="UUR90" s="495"/>
      <c r="UUS90" s="495"/>
      <c r="UUT90" s="495"/>
      <c r="UUU90" s="495"/>
      <c r="UUV90" s="495"/>
      <c r="UUW90" s="495"/>
      <c r="UUX90" s="495"/>
      <c r="UUY90" s="495"/>
      <c r="UUZ90" s="495"/>
      <c r="UVA90" s="495"/>
      <c r="UVB90" s="495"/>
      <c r="UVC90" s="495"/>
      <c r="UVD90" s="495"/>
      <c r="UVE90" s="495"/>
      <c r="UVF90" s="495"/>
      <c r="UVG90" s="495"/>
      <c r="UVH90" s="495"/>
      <c r="UVI90" s="495"/>
      <c r="UVJ90" s="495"/>
      <c r="UVK90" s="495"/>
      <c r="UVL90" s="495"/>
      <c r="UVM90" s="495"/>
      <c r="UVN90" s="495"/>
      <c r="UVO90" s="495"/>
      <c r="UVP90" s="495"/>
      <c r="UVQ90" s="495"/>
      <c r="UVR90" s="495"/>
      <c r="UVS90" s="495"/>
      <c r="UVT90" s="495"/>
      <c r="UVU90" s="495"/>
      <c r="UVV90" s="495"/>
      <c r="UVW90" s="495"/>
      <c r="UVX90" s="495"/>
      <c r="UVY90" s="495"/>
      <c r="UVZ90" s="495"/>
      <c r="UWA90" s="495"/>
      <c r="UWB90" s="495"/>
      <c r="UWC90" s="495"/>
      <c r="UWD90" s="495"/>
      <c r="UWE90" s="495"/>
      <c r="UWF90" s="495"/>
      <c r="UWG90" s="495"/>
      <c r="UWH90" s="495"/>
      <c r="UWI90" s="495"/>
      <c r="UWJ90" s="495"/>
      <c r="UWK90" s="495"/>
      <c r="UWL90" s="495"/>
      <c r="UWM90" s="495"/>
      <c r="UWN90" s="495"/>
      <c r="UWO90" s="495"/>
      <c r="UWP90" s="495"/>
      <c r="UWQ90" s="495"/>
      <c r="UWR90" s="495"/>
      <c r="UWS90" s="495"/>
      <c r="UWT90" s="495"/>
      <c r="UWU90" s="495"/>
      <c r="UWV90" s="495"/>
      <c r="UWW90" s="495"/>
      <c r="UWX90" s="495"/>
      <c r="UWY90" s="495"/>
      <c r="UWZ90" s="495"/>
      <c r="UXA90" s="495"/>
      <c r="UXB90" s="495"/>
      <c r="UXC90" s="495"/>
      <c r="UXD90" s="495"/>
      <c r="UXE90" s="495"/>
      <c r="UXF90" s="495"/>
      <c r="UXG90" s="495"/>
      <c r="UXH90" s="495"/>
      <c r="UXI90" s="495"/>
      <c r="UXJ90" s="495"/>
      <c r="UXK90" s="495"/>
      <c r="UXL90" s="495"/>
      <c r="UXM90" s="495"/>
      <c r="UXN90" s="495"/>
      <c r="UXO90" s="495"/>
      <c r="UXP90" s="495"/>
      <c r="UXQ90" s="495"/>
      <c r="UXR90" s="495"/>
      <c r="UXS90" s="495"/>
      <c r="UXT90" s="495"/>
      <c r="UXU90" s="495"/>
      <c r="UXV90" s="495"/>
      <c r="UXW90" s="495"/>
      <c r="UXX90" s="495"/>
      <c r="UXY90" s="495"/>
      <c r="UXZ90" s="495"/>
      <c r="UYA90" s="495"/>
      <c r="UYB90" s="495"/>
      <c r="UYC90" s="495"/>
      <c r="UYD90" s="495"/>
      <c r="UYE90" s="495"/>
      <c r="UYF90" s="495"/>
      <c r="UYG90" s="495"/>
      <c r="UYH90" s="495"/>
      <c r="UYI90" s="495"/>
      <c r="UYJ90" s="495"/>
      <c r="UYK90" s="495"/>
      <c r="UYL90" s="495"/>
      <c r="UYM90" s="495"/>
      <c r="UYN90" s="495"/>
      <c r="UYO90" s="495"/>
      <c r="UYP90" s="495"/>
      <c r="UYQ90" s="495"/>
      <c r="UYR90" s="495"/>
      <c r="UYS90" s="495"/>
      <c r="UYT90" s="495"/>
      <c r="UYU90" s="495"/>
      <c r="UYV90" s="495"/>
      <c r="UYW90" s="495"/>
      <c r="UYX90" s="495"/>
      <c r="UYY90" s="495"/>
      <c r="UYZ90" s="495"/>
      <c r="UZA90" s="495"/>
      <c r="UZB90" s="495"/>
      <c r="UZC90" s="495"/>
      <c r="UZD90" s="495"/>
      <c r="UZE90" s="495"/>
      <c r="UZF90" s="495"/>
      <c r="UZG90" s="495"/>
      <c r="UZH90" s="495"/>
      <c r="UZI90" s="495"/>
      <c r="UZJ90" s="495"/>
      <c r="UZK90" s="495"/>
      <c r="UZL90" s="495"/>
      <c r="UZM90" s="495"/>
      <c r="UZN90" s="495"/>
      <c r="UZO90" s="495"/>
      <c r="UZP90" s="495"/>
      <c r="UZQ90" s="495"/>
      <c r="UZR90" s="495"/>
      <c r="UZS90" s="495"/>
      <c r="UZT90" s="495"/>
      <c r="UZU90" s="495"/>
      <c r="UZV90" s="495"/>
      <c r="UZW90" s="495"/>
      <c r="UZX90" s="495"/>
      <c r="UZY90" s="495"/>
      <c r="UZZ90" s="495"/>
      <c r="VAA90" s="495"/>
      <c r="VAB90" s="495"/>
      <c r="VAC90" s="495"/>
      <c r="VAD90" s="495"/>
      <c r="VAE90" s="495"/>
      <c r="VAF90" s="495"/>
      <c r="VAG90" s="495"/>
      <c r="VAH90" s="495"/>
      <c r="VAI90" s="495"/>
      <c r="VAJ90" s="495"/>
      <c r="VAK90" s="495"/>
      <c r="VAL90" s="495"/>
      <c r="VAM90" s="495"/>
      <c r="VAN90" s="495"/>
      <c r="VAO90" s="495"/>
      <c r="VAP90" s="495"/>
      <c r="VAQ90" s="495"/>
      <c r="VAR90" s="495"/>
      <c r="VAS90" s="495"/>
      <c r="VAT90" s="495"/>
      <c r="VAU90" s="495"/>
      <c r="VAV90" s="495"/>
      <c r="VAW90" s="495"/>
      <c r="VAX90" s="495"/>
      <c r="VAY90" s="495"/>
      <c r="VAZ90" s="495"/>
      <c r="VBA90" s="495"/>
      <c r="VBB90" s="495"/>
      <c r="VBC90" s="495"/>
      <c r="VBD90" s="495"/>
      <c r="VBE90" s="495"/>
      <c r="VBF90" s="495"/>
      <c r="VBG90" s="495"/>
      <c r="VBH90" s="495"/>
      <c r="VBI90" s="495"/>
      <c r="VBJ90" s="495"/>
      <c r="VBK90" s="495"/>
      <c r="VBL90" s="495"/>
      <c r="VBM90" s="495"/>
      <c r="VBN90" s="495"/>
      <c r="VBO90" s="495"/>
      <c r="VBP90" s="495"/>
      <c r="VBQ90" s="495"/>
      <c r="VBR90" s="495"/>
      <c r="VBS90" s="495"/>
      <c r="VBT90" s="495"/>
      <c r="VBU90" s="495"/>
      <c r="VBV90" s="495"/>
      <c r="VBW90" s="495"/>
      <c r="VBX90" s="495"/>
      <c r="VBY90" s="495"/>
      <c r="VBZ90" s="495"/>
      <c r="VCA90" s="495"/>
      <c r="VCB90" s="495"/>
      <c r="VCC90" s="495"/>
      <c r="VCD90" s="495"/>
      <c r="VCE90" s="495"/>
      <c r="VCF90" s="495"/>
      <c r="VCG90" s="495"/>
      <c r="VCH90" s="495"/>
      <c r="VCI90" s="495"/>
      <c r="VCJ90" s="495"/>
      <c r="VCK90" s="495"/>
      <c r="VCL90" s="495"/>
      <c r="VCM90" s="495"/>
      <c r="VCN90" s="495"/>
      <c r="VCO90" s="495"/>
      <c r="VCP90" s="495"/>
      <c r="VCQ90" s="495"/>
      <c r="VCR90" s="495"/>
      <c r="VCS90" s="495"/>
      <c r="VCT90" s="495"/>
      <c r="VCU90" s="495"/>
      <c r="VCV90" s="495"/>
      <c r="VCW90" s="495"/>
      <c r="VCX90" s="495"/>
      <c r="VCY90" s="495"/>
      <c r="VCZ90" s="495"/>
      <c r="VDA90" s="495"/>
      <c r="VDB90" s="495"/>
      <c r="VDC90" s="495"/>
      <c r="VDD90" s="495"/>
      <c r="VDE90" s="495"/>
      <c r="VDF90" s="495"/>
      <c r="VDG90" s="495"/>
      <c r="VDH90" s="495"/>
      <c r="VDI90" s="495"/>
      <c r="VDJ90" s="495"/>
      <c r="VDK90" s="495"/>
      <c r="VDL90" s="495"/>
      <c r="VDM90" s="495"/>
      <c r="VDN90" s="495"/>
      <c r="VDO90" s="495"/>
      <c r="VDP90" s="495"/>
      <c r="VDQ90" s="495"/>
      <c r="VDR90" s="495"/>
      <c r="VDS90" s="495"/>
      <c r="VDT90" s="495"/>
      <c r="VDU90" s="495"/>
      <c r="VDV90" s="495"/>
      <c r="VDW90" s="495"/>
      <c r="VDX90" s="495"/>
      <c r="VDY90" s="495"/>
      <c r="VDZ90" s="495"/>
      <c r="VEA90" s="495"/>
      <c r="VEB90" s="495"/>
      <c r="VEC90" s="495"/>
      <c r="VED90" s="495"/>
      <c r="VEE90" s="495"/>
      <c r="VEF90" s="495"/>
      <c r="VEG90" s="495"/>
      <c r="VEH90" s="495"/>
      <c r="VEI90" s="495"/>
      <c r="VEJ90" s="495"/>
      <c r="VEK90" s="495"/>
      <c r="VEL90" s="495"/>
      <c r="VEM90" s="495"/>
      <c r="VEN90" s="495"/>
      <c r="VEO90" s="495"/>
      <c r="VEP90" s="495"/>
      <c r="VEQ90" s="495"/>
      <c r="VER90" s="495"/>
      <c r="VES90" s="495"/>
      <c r="VET90" s="495"/>
      <c r="VEU90" s="495"/>
      <c r="VEV90" s="495"/>
      <c r="VEW90" s="495"/>
      <c r="VEX90" s="495"/>
      <c r="VEY90" s="495"/>
      <c r="VEZ90" s="495"/>
      <c r="VFA90" s="495"/>
      <c r="VFB90" s="495"/>
      <c r="VFC90" s="495"/>
      <c r="VFD90" s="495"/>
      <c r="VFE90" s="495"/>
      <c r="VFF90" s="495"/>
      <c r="VFG90" s="495"/>
      <c r="VFH90" s="495"/>
      <c r="VFI90" s="495"/>
      <c r="VFJ90" s="495"/>
      <c r="VFK90" s="495"/>
      <c r="VFL90" s="495"/>
      <c r="VFM90" s="495"/>
      <c r="VFN90" s="495"/>
      <c r="VFO90" s="495"/>
      <c r="VFP90" s="495"/>
      <c r="VFQ90" s="495"/>
      <c r="VFR90" s="495"/>
      <c r="VFS90" s="495"/>
      <c r="VFT90" s="495"/>
      <c r="VFU90" s="495"/>
      <c r="VFV90" s="495"/>
      <c r="VFW90" s="495"/>
      <c r="VFX90" s="495"/>
      <c r="VFY90" s="495"/>
      <c r="VFZ90" s="495"/>
      <c r="VGA90" s="495"/>
      <c r="VGB90" s="495"/>
      <c r="VGC90" s="495"/>
      <c r="VGD90" s="495"/>
      <c r="VGE90" s="495"/>
      <c r="VGF90" s="495"/>
      <c r="VGG90" s="495"/>
      <c r="VGH90" s="495"/>
      <c r="VGI90" s="495"/>
      <c r="VGJ90" s="495"/>
      <c r="VGK90" s="495"/>
      <c r="VGL90" s="495"/>
      <c r="VGM90" s="495"/>
      <c r="VGN90" s="495"/>
      <c r="VGO90" s="495"/>
      <c r="VGP90" s="495"/>
      <c r="VGQ90" s="495"/>
      <c r="VGR90" s="495"/>
      <c r="VGS90" s="495"/>
      <c r="VGT90" s="495"/>
      <c r="VGU90" s="495"/>
      <c r="VGV90" s="495"/>
      <c r="VGW90" s="495"/>
      <c r="VGX90" s="495"/>
      <c r="VGY90" s="495"/>
      <c r="VGZ90" s="495"/>
      <c r="VHA90" s="495"/>
      <c r="VHB90" s="495"/>
      <c r="VHC90" s="495"/>
      <c r="VHD90" s="495"/>
      <c r="VHE90" s="495"/>
      <c r="VHF90" s="495"/>
      <c r="VHG90" s="495"/>
      <c r="VHH90" s="495"/>
      <c r="VHI90" s="495"/>
      <c r="VHJ90" s="495"/>
      <c r="VHK90" s="495"/>
      <c r="VHL90" s="495"/>
      <c r="VHM90" s="495"/>
      <c r="VHN90" s="495"/>
      <c r="VHO90" s="495"/>
      <c r="VHP90" s="495"/>
      <c r="VHQ90" s="495"/>
      <c r="VHR90" s="495"/>
      <c r="VHS90" s="495"/>
      <c r="VHT90" s="495"/>
      <c r="VHU90" s="495"/>
      <c r="VHV90" s="495"/>
      <c r="VHW90" s="495"/>
      <c r="VHX90" s="495"/>
      <c r="VHY90" s="495"/>
      <c r="VHZ90" s="495"/>
      <c r="VIA90" s="495"/>
      <c r="VIB90" s="495"/>
      <c r="VIC90" s="495"/>
      <c r="VID90" s="495"/>
      <c r="VIE90" s="495"/>
      <c r="VIF90" s="495"/>
      <c r="VIG90" s="495"/>
      <c r="VIH90" s="495"/>
      <c r="VII90" s="495"/>
      <c r="VIJ90" s="495"/>
      <c r="VIK90" s="495"/>
      <c r="VIL90" s="495"/>
      <c r="VIM90" s="495"/>
      <c r="VIN90" s="495"/>
      <c r="VIO90" s="495"/>
      <c r="VIP90" s="495"/>
      <c r="VIQ90" s="495"/>
      <c r="VIR90" s="495"/>
      <c r="VIS90" s="495"/>
      <c r="VIT90" s="495"/>
      <c r="VIU90" s="495"/>
      <c r="VIV90" s="495"/>
      <c r="VIW90" s="495"/>
      <c r="VIX90" s="495"/>
      <c r="VIY90" s="495"/>
      <c r="VIZ90" s="495"/>
      <c r="VJA90" s="495"/>
      <c r="VJB90" s="495"/>
      <c r="VJC90" s="495"/>
      <c r="VJD90" s="495"/>
      <c r="VJE90" s="495"/>
      <c r="VJF90" s="495"/>
      <c r="VJG90" s="495"/>
      <c r="VJH90" s="495"/>
      <c r="VJI90" s="495"/>
      <c r="VJJ90" s="495"/>
      <c r="VJK90" s="495"/>
      <c r="VJL90" s="495"/>
      <c r="VJM90" s="495"/>
      <c r="VJN90" s="495"/>
      <c r="VJO90" s="495"/>
      <c r="VJP90" s="495"/>
      <c r="VJQ90" s="495"/>
      <c r="VJR90" s="495"/>
      <c r="VJS90" s="495"/>
      <c r="VJT90" s="495"/>
      <c r="VJU90" s="495"/>
      <c r="VJV90" s="495"/>
      <c r="VJW90" s="495"/>
      <c r="VJX90" s="495"/>
      <c r="VJY90" s="495"/>
      <c r="VJZ90" s="495"/>
      <c r="VKA90" s="495"/>
      <c r="VKB90" s="495"/>
      <c r="VKC90" s="495"/>
      <c r="VKD90" s="495"/>
      <c r="VKE90" s="495"/>
      <c r="VKF90" s="495"/>
      <c r="VKG90" s="495"/>
      <c r="VKH90" s="495"/>
      <c r="VKI90" s="495"/>
      <c r="VKJ90" s="495"/>
      <c r="VKK90" s="495"/>
      <c r="VKL90" s="495"/>
      <c r="VKM90" s="495"/>
      <c r="VKN90" s="495"/>
      <c r="VKO90" s="495"/>
      <c r="VKP90" s="495"/>
      <c r="VKQ90" s="495"/>
      <c r="VKR90" s="495"/>
      <c r="VKS90" s="495"/>
      <c r="VKT90" s="495"/>
      <c r="VKU90" s="495"/>
      <c r="VKV90" s="495"/>
      <c r="VKW90" s="495"/>
      <c r="VKX90" s="495"/>
      <c r="VKY90" s="495"/>
      <c r="VKZ90" s="495"/>
      <c r="VLA90" s="495"/>
      <c r="VLB90" s="495"/>
      <c r="VLC90" s="495"/>
      <c r="VLD90" s="495"/>
      <c r="VLE90" s="495"/>
      <c r="VLF90" s="495"/>
      <c r="VLG90" s="495"/>
      <c r="VLH90" s="495"/>
      <c r="VLI90" s="495"/>
      <c r="VLJ90" s="495"/>
      <c r="VLK90" s="495"/>
      <c r="VLL90" s="495"/>
      <c r="VLM90" s="495"/>
      <c r="VLN90" s="495"/>
      <c r="VLO90" s="495"/>
      <c r="VLP90" s="495"/>
      <c r="VLQ90" s="495"/>
      <c r="VLR90" s="495"/>
      <c r="VLS90" s="495"/>
      <c r="VLT90" s="495"/>
      <c r="VLU90" s="495"/>
      <c r="VLV90" s="495"/>
      <c r="VLW90" s="495"/>
      <c r="VLX90" s="495"/>
      <c r="VLY90" s="495"/>
      <c r="VLZ90" s="495"/>
      <c r="VMA90" s="495"/>
      <c r="VMB90" s="495"/>
      <c r="VMC90" s="495"/>
      <c r="VMD90" s="495"/>
      <c r="VME90" s="495"/>
      <c r="VMF90" s="495"/>
      <c r="VMG90" s="495"/>
      <c r="VMH90" s="495"/>
      <c r="VMI90" s="495"/>
      <c r="VMJ90" s="495"/>
      <c r="VMK90" s="495"/>
      <c r="VML90" s="495"/>
      <c r="VMM90" s="495"/>
      <c r="VMN90" s="495"/>
      <c r="VMO90" s="495"/>
      <c r="VMP90" s="495"/>
      <c r="VMQ90" s="495"/>
      <c r="VMR90" s="495"/>
      <c r="VMS90" s="495"/>
      <c r="VMT90" s="495"/>
      <c r="VMU90" s="495"/>
      <c r="VMV90" s="495"/>
      <c r="VMW90" s="495"/>
      <c r="VMX90" s="495"/>
      <c r="VMY90" s="495"/>
      <c r="VMZ90" s="495"/>
      <c r="VNA90" s="495"/>
      <c r="VNB90" s="495"/>
      <c r="VNC90" s="495"/>
      <c r="VND90" s="495"/>
      <c r="VNE90" s="495"/>
      <c r="VNF90" s="495"/>
      <c r="VNG90" s="495"/>
      <c r="VNH90" s="495"/>
      <c r="VNI90" s="495"/>
      <c r="VNJ90" s="495"/>
      <c r="VNK90" s="495"/>
      <c r="VNL90" s="495"/>
      <c r="VNM90" s="495"/>
      <c r="VNN90" s="495"/>
      <c r="VNO90" s="495"/>
      <c r="VNP90" s="495"/>
      <c r="VNQ90" s="495"/>
      <c r="VNR90" s="495"/>
      <c r="VNS90" s="495"/>
      <c r="VNT90" s="495"/>
      <c r="VNU90" s="495"/>
      <c r="VNV90" s="495"/>
      <c r="VNW90" s="495"/>
      <c r="VNX90" s="495"/>
      <c r="VNY90" s="495"/>
      <c r="VNZ90" s="495"/>
      <c r="VOA90" s="495"/>
      <c r="VOB90" s="495"/>
      <c r="VOC90" s="495"/>
      <c r="VOD90" s="495"/>
      <c r="VOE90" s="495"/>
      <c r="VOF90" s="495"/>
      <c r="VOG90" s="495"/>
      <c r="VOH90" s="495"/>
      <c r="VOI90" s="495"/>
      <c r="VOJ90" s="495"/>
      <c r="VOK90" s="495"/>
      <c r="VOL90" s="495"/>
      <c r="VOM90" s="495"/>
      <c r="VON90" s="495"/>
      <c r="VOO90" s="495"/>
      <c r="VOP90" s="495"/>
      <c r="VOQ90" s="495"/>
      <c r="VOR90" s="495"/>
      <c r="VOS90" s="495"/>
      <c r="VOT90" s="495"/>
      <c r="VOU90" s="495"/>
      <c r="VOV90" s="495"/>
      <c r="VOW90" s="495"/>
      <c r="VOX90" s="495"/>
      <c r="VOY90" s="495"/>
      <c r="VOZ90" s="495"/>
      <c r="VPA90" s="495"/>
      <c r="VPB90" s="495"/>
      <c r="VPC90" s="495"/>
      <c r="VPD90" s="495"/>
      <c r="VPE90" s="495"/>
      <c r="VPF90" s="495"/>
      <c r="VPG90" s="495"/>
      <c r="VPH90" s="495"/>
      <c r="VPI90" s="495"/>
      <c r="VPJ90" s="495"/>
      <c r="VPK90" s="495"/>
      <c r="VPL90" s="495"/>
      <c r="VPM90" s="495"/>
      <c r="VPN90" s="495"/>
      <c r="VPO90" s="495"/>
      <c r="VPP90" s="495"/>
      <c r="VPQ90" s="495"/>
      <c r="VPR90" s="495"/>
      <c r="VPS90" s="495"/>
      <c r="VPT90" s="495"/>
      <c r="VPU90" s="495"/>
      <c r="VPV90" s="495"/>
      <c r="VPW90" s="495"/>
      <c r="VPX90" s="495"/>
      <c r="VPY90" s="495"/>
      <c r="VPZ90" s="495"/>
      <c r="VQA90" s="495"/>
      <c r="VQB90" s="495"/>
      <c r="VQC90" s="495"/>
      <c r="VQD90" s="495"/>
      <c r="VQE90" s="495"/>
      <c r="VQF90" s="495"/>
      <c r="VQG90" s="495"/>
      <c r="VQH90" s="495"/>
      <c r="VQI90" s="495"/>
      <c r="VQJ90" s="495"/>
      <c r="VQK90" s="495"/>
      <c r="VQL90" s="495"/>
      <c r="VQM90" s="495"/>
      <c r="VQN90" s="495"/>
      <c r="VQO90" s="495"/>
      <c r="VQP90" s="495"/>
      <c r="VQQ90" s="495"/>
      <c r="VQR90" s="495"/>
      <c r="VQS90" s="495"/>
      <c r="VQT90" s="495"/>
      <c r="VQU90" s="495"/>
      <c r="VQV90" s="495"/>
      <c r="VQW90" s="495"/>
      <c r="VQX90" s="495"/>
      <c r="VQY90" s="495"/>
      <c r="VQZ90" s="495"/>
      <c r="VRA90" s="495"/>
      <c r="VRB90" s="495"/>
      <c r="VRC90" s="495"/>
      <c r="VRD90" s="495"/>
      <c r="VRE90" s="495"/>
      <c r="VRF90" s="495"/>
      <c r="VRG90" s="495"/>
      <c r="VRH90" s="495"/>
      <c r="VRI90" s="495"/>
      <c r="VRJ90" s="495"/>
      <c r="VRK90" s="495"/>
      <c r="VRL90" s="495"/>
      <c r="VRM90" s="495"/>
      <c r="VRN90" s="495"/>
      <c r="VRO90" s="495"/>
      <c r="VRP90" s="495"/>
      <c r="VRQ90" s="495"/>
      <c r="VRR90" s="495"/>
      <c r="VRS90" s="495"/>
      <c r="VRT90" s="495"/>
      <c r="VRU90" s="495"/>
      <c r="VRV90" s="495"/>
      <c r="VRW90" s="495"/>
      <c r="VRX90" s="495"/>
      <c r="VRY90" s="495"/>
      <c r="VRZ90" s="495"/>
      <c r="VSA90" s="495"/>
      <c r="VSB90" s="495"/>
      <c r="VSC90" s="495"/>
      <c r="VSD90" s="495"/>
      <c r="VSE90" s="495"/>
      <c r="VSF90" s="495"/>
      <c r="VSG90" s="495"/>
      <c r="VSH90" s="495"/>
      <c r="VSI90" s="495"/>
      <c r="VSJ90" s="495"/>
      <c r="VSK90" s="495"/>
      <c r="VSL90" s="495"/>
      <c r="VSM90" s="495"/>
      <c r="VSN90" s="495"/>
      <c r="VSO90" s="495"/>
      <c r="VSP90" s="495"/>
      <c r="VSQ90" s="495"/>
      <c r="VSR90" s="495"/>
      <c r="VSS90" s="495"/>
      <c r="VST90" s="495"/>
      <c r="VSU90" s="495"/>
      <c r="VSV90" s="495"/>
      <c r="VSW90" s="495"/>
      <c r="VSX90" s="495"/>
      <c r="VSY90" s="495"/>
      <c r="VSZ90" s="495"/>
      <c r="VTA90" s="495"/>
      <c r="VTB90" s="495"/>
      <c r="VTC90" s="495"/>
      <c r="VTD90" s="495"/>
      <c r="VTE90" s="495"/>
      <c r="VTF90" s="495"/>
      <c r="VTG90" s="495"/>
      <c r="VTH90" s="495"/>
      <c r="VTI90" s="495"/>
      <c r="VTJ90" s="495"/>
      <c r="VTK90" s="495"/>
      <c r="VTL90" s="495"/>
      <c r="VTM90" s="495"/>
      <c r="VTN90" s="495"/>
      <c r="VTO90" s="495"/>
      <c r="VTP90" s="495"/>
      <c r="VTQ90" s="495"/>
      <c r="VTR90" s="495"/>
      <c r="VTS90" s="495"/>
      <c r="VTT90" s="495"/>
      <c r="VTU90" s="495"/>
      <c r="VTV90" s="495"/>
      <c r="VTW90" s="495"/>
      <c r="VTX90" s="495"/>
      <c r="VTY90" s="495"/>
      <c r="VTZ90" s="495"/>
      <c r="VUA90" s="495"/>
      <c r="VUB90" s="495"/>
      <c r="VUC90" s="495"/>
      <c r="VUD90" s="495"/>
      <c r="VUE90" s="495"/>
      <c r="VUF90" s="495"/>
      <c r="VUG90" s="495"/>
      <c r="VUH90" s="495"/>
      <c r="VUI90" s="495"/>
      <c r="VUJ90" s="495"/>
      <c r="VUK90" s="495"/>
      <c r="VUL90" s="495"/>
      <c r="VUM90" s="495"/>
      <c r="VUN90" s="495"/>
      <c r="VUO90" s="495"/>
      <c r="VUP90" s="495"/>
      <c r="VUQ90" s="495"/>
      <c r="VUR90" s="495"/>
      <c r="VUS90" s="495"/>
      <c r="VUT90" s="495"/>
      <c r="VUU90" s="495"/>
      <c r="VUV90" s="495"/>
      <c r="VUW90" s="495"/>
      <c r="VUX90" s="495"/>
      <c r="VUY90" s="495"/>
      <c r="VUZ90" s="495"/>
      <c r="VVA90" s="495"/>
      <c r="VVB90" s="495"/>
      <c r="VVC90" s="495"/>
      <c r="VVD90" s="495"/>
      <c r="VVE90" s="495"/>
      <c r="VVF90" s="495"/>
      <c r="VVG90" s="495"/>
      <c r="VVH90" s="495"/>
      <c r="VVI90" s="495"/>
      <c r="VVJ90" s="495"/>
      <c r="VVK90" s="495"/>
      <c r="VVL90" s="495"/>
      <c r="VVM90" s="495"/>
      <c r="VVN90" s="495"/>
      <c r="VVO90" s="495"/>
      <c r="VVP90" s="495"/>
      <c r="VVQ90" s="495"/>
      <c r="VVR90" s="495"/>
      <c r="VVS90" s="495"/>
      <c r="VVT90" s="495"/>
      <c r="VVU90" s="495"/>
      <c r="VVV90" s="495"/>
      <c r="VVW90" s="495"/>
      <c r="VVX90" s="495"/>
      <c r="VVY90" s="495"/>
      <c r="VVZ90" s="495"/>
      <c r="VWA90" s="495"/>
      <c r="VWB90" s="495"/>
      <c r="VWC90" s="495"/>
      <c r="VWD90" s="495"/>
      <c r="VWE90" s="495"/>
      <c r="VWF90" s="495"/>
      <c r="VWG90" s="495"/>
      <c r="VWH90" s="495"/>
      <c r="VWI90" s="495"/>
      <c r="VWJ90" s="495"/>
      <c r="VWK90" s="495"/>
      <c r="VWL90" s="495"/>
      <c r="VWM90" s="495"/>
      <c r="VWN90" s="495"/>
      <c r="VWO90" s="495"/>
      <c r="VWP90" s="495"/>
      <c r="VWQ90" s="495"/>
      <c r="VWR90" s="495"/>
      <c r="VWS90" s="495"/>
      <c r="VWT90" s="495"/>
      <c r="VWU90" s="495"/>
      <c r="VWV90" s="495"/>
      <c r="VWW90" s="495"/>
      <c r="VWX90" s="495"/>
      <c r="VWY90" s="495"/>
      <c r="VWZ90" s="495"/>
      <c r="VXA90" s="495"/>
      <c r="VXB90" s="495"/>
      <c r="VXC90" s="495"/>
      <c r="VXD90" s="495"/>
      <c r="VXE90" s="495"/>
      <c r="VXF90" s="495"/>
      <c r="VXG90" s="495"/>
      <c r="VXH90" s="495"/>
      <c r="VXI90" s="495"/>
      <c r="VXJ90" s="495"/>
      <c r="VXK90" s="495"/>
      <c r="VXL90" s="495"/>
      <c r="VXM90" s="495"/>
      <c r="VXN90" s="495"/>
      <c r="VXO90" s="495"/>
      <c r="VXP90" s="495"/>
      <c r="VXQ90" s="495"/>
      <c r="VXR90" s="495"/>
      <c r="VXS90" s="495"/>
      <c r="VXT90" s="495"/>
      <c r="VXU90" s="495"/>
      <c r="VXV90" s="495"/>
      <c r="VXW90" s="495"/>
      <c r="VXX90" s="495"/>
      <c r="VXY90" s="495"/>
      <c r="VXZ90" s="495"/>
      <c r="VYA90" s="495"/>
      <c r="VYB90" s="495"/>
      <c r="VYC90" s="495"/>
      <c r="VYD90" s="495"/>
      <c r="VYE90" s="495"/>
      <c r="VYF90" s="495"/>
      <c r="VYG90" s="495"/>
      <c r="VYH90" s="495"/>
      <c r="VYI90" s="495"/>
      <c r="VYJ90" s="495"/>
      <c r="VYK90" s="495"/>
      <c r="VYL90" s="495"/>
      <c r="VYM90" s="495"/>
      <c r="VYN90" s="495"/>
      <c r="VYO90" s="495"/>
      <c r="VYP90" s="495"/>
      <c r="VYQ90" s="495"/>
      <c r="VYR90" s="495"/>
      <c r="VYS90" s="495"/>
      <c r="VYT90" s="495"/>
      <c r="VYU90" s="495"/>
      <c r="VYV90" s="495"/>
      <c r="VYW90" s="495"/>
      <c r="VYX90" s="495"/>
      <c r="VYY90" s="495"/>
      <c r="VYZ90" s="495"/>
      <c r="VZA90" s="495"/>
      <c r="VZB90" s="495"/>
      <c r="VZC90" s="495"/>
      <c r="VZD90" s="495"/>
      <c r="VZE90" s="495"/>
      <c r="VZF90" s="495"/>
      <c r="VZG90" s="495"/>
      <c r="VZH90" s="495"/>
      <c r="VZI90" s="495"/>
      <c r="VZJ90" s="495"/>
      <c r="VZK90" s="495"/>
      <c r="VZL90" s="495"/>
      <c r="VZM90" s="495"/>
      <c r="VZN90" s="495"/>
      <c r="VZO90" s="495"/>
      <c r="VZP90" s="495"/>
      <c r="VZQ90" s="495"/>
      <c r="VZR90" s="495"/>
      <c r="VZS90" s="495"/>
      <c r="VZT90" s="495"/>
      <c r="VZU90" s="495"/>
      <c r="VZV90" s="495"/>
      <c r="VZW90" s="495"/>
      <c r="VZX90" s="495"/>
      <c r="VZY90" s="495"/>
      <c r="VZZ90" s="495"/>
      <c r="WAA90" s="495"/>
      <c r="WAB90" s="495"/>
      <c r="WAC90" s="495"/>
      <c r="WAD90" s="495"/>
      <c r="WAE90" s="495"/>
      <c r="WAF90" s="495"/>
      <c r="WAG90" s="495"/>
      <c r="WAH90" s="495"/>
      <c r="WAI90" s="495"/>
      <c r="WAJ90" s="495"/>
      <c r="WAK90" s="495"/>
      <c r="WAL90" s="495"/>
      <c r="WAM90" s="495"/>
      <c r="WAN90" s="495"/>
      <c r="WAO90" s="495"/>
      <c r="WAP90" s="495"/>
      <c r="WAQ90" s="495"/>
      <c r="WAR90" s="495"/>
      <c r="WAS90" s="495"/>
      <c r="WAT90" s="495"/>
      <c r="WAU90" s="495"/>
      <c r="WAV90" s="495"/>
      <c r="WAW90" s="495"/>
      <c r="WAX90" s="495"/>
      <c r="WAY90" s="495"/>
      <c r="WAZ90" s="495"/>
      <c r="WBA90" s="495"/>
      <c r="WBB90" s="495"/>
      <c r="WBC90" s="495"/>
      <c r="WBD90" s="495"/>
      <c r="WBE90" s="495"/>
      <c r="WBF90" s="495"/>
      <c r="WBG90" s="495"/>
      <c r="WBH90" s="495"/>
      <c r="WBI90" s="495"/>
      <c r="WBJ90" s="495"/>
      <c r="WBK90" s="495"/>
      <c r="WBL90" s="495"/>
      <c r="WBM90" s="495"/>
      <c r="WBN90" s="495"/>
      <c r="WBO90" s="495"/>
      <c r="WBP90" s="495"/>
      <c r="WBQ90" s="495"/>
      <c r="WBR90" s="495"/>
      <c r="WBS90" s="495"/>
      <c r="WBT90" s="495"/>
      <c r="WBU90" s="495"/>
      <c r="WBV90" s="495"/>
      <c r="WBW90" s="495"/>
      <c r="WBX90" s="495"/>
      <c r="WBY90" s="495"/>
      <c r="WBZ90" s="495"/>
      <c r="WCA90" s="495"/>
      <c r="WCB90" s="495"/>
      <c r="WCC90" s="495"/>
      <c r="WCD90" s="495"/>
      <c r="WCE90" s="495"/>
      <c r="WCF90" s="495"/>
      <c r="WCG90" s="495"/>
      <c r="WCH90" s="495"/>
      <c r="WCI90" s="495"/>
      <c r="WCJ90" s="495"/>
      <c r="WCK90" s="495"/>
      <c r="WCL90" s="495"/>
      <c r="WCM90" s="495"/>
      <c r="WCN90" s="495"/>
      <c r="WCO90" s="495"/>
      <c r="WCP90" s="495"/>
      <c r="WCQ90" s="495"/>
      <c r="WCR90" s="495"/>
      <c r="WCS90" s="495"/>
      <c r="WCT90" s="495"/>
      <c r="WCU90" s="495"/>
      <c r="WCV90" s="495"/>
      <c r="WCW90" s="495"/>
      <c r="WCX90" s="495"/>
      <c r="WCY90" s="495"/>
      <c r="WCZ90" s="495"/>
      <c r="WDA90" s="495"/>
      <c r="WDB90" s="495"/>
      <c r="WDC90" s="495"/>
      <c r="WDD90" s="495"/>
      <c r="WDE90" s="495"/>
      <c r="WDF90" s="495"/>
      <c r="WDG90" s="495"/>
      <c r="WDH90" s="495"/>
      <c r="WDI90" s="495"/>
      <c r="WDJ90" s="495"/>
      <c r="WDK90" s="495"/>
      <c r="WDL90" s="495"/>
      <c r="WDM90" s="495"/>
      <c r="WDN90" s="495"/>
      <c r="WDO90" s="495"/>
      <c r="WDP90" s="495"/>
      <c r="WDQ90" s="495"/>
      <c r="WDR90" s="495"/>
      <c r="WDS90" s="495"/>
      <c r="WDT90" s="495"/>
      <c r="WDU90" s="495"/>
      <c r="WDV90" s="495"/>
      <c r="WDW90" s="495"/>
      <c r="WDX90" s="495"/>
      <c r="WDY90" s="495"/>
      <c r="WDZ90" s="495"/>
      <c r="WEA90" s="495"/>
      <c r="WEB90" s="495"/>
      <c r="WEC90" s="495"/>
      <c r="WED90" s="495"/>
      <c r="WEE90" s="495"/>
      <c r="WEF90" s="495"/>
      <c r="WEG90" s="495"/>
      <c r="WEH90" s="495"/>
      <c r="WEI90" s="495"/>
      <c r="WEJ90" s="495"/>
      <c r="WEK90" s="495"/>
      <c r="WEL90" s="495"/>
      <c r="WEM90" s="495"/>
      <c r="WEN90" s="495"/>
      <c r="WEO90" s="495"/>
      <c r="WEP90" s="495"/>
      <c r="WEQ90" s="495"/>
      <c r="WER90" s="495"/>
      <c r="WES90" s="495"/>
      <c r="WET90" s="495"/>
      <c r="WEU90" s="495"/>
      <c r="WEV90" s="495"/>
      <c r="WEW90" s="495"/>
      <c r="WEX90" s="495"/>
      <c r="WEY90" s="495"/>
      <c r="WEZ90" s="495"/>
      <c r="WFA90" s="495"/>
      <c r="WFB90" s="495"/>
      <c r="WFC90" s="495"/>
      <c r="WFD90" s="495"/>
      <c r="WFE90" s="495"/>
      <c r="WFF90" s="495"/>
      <c r="WFG90" s="495"/>
      <c r="WFH90" s="495"/>
      <c r="WFI90" s="495"/>
      <c r="WFJ90" s="495"/>
      <c r="WFK90" s="495"/>
      <c r="WFL90" s="495"/>
      <c r="WFM90" s="495"/>
      <c r="WFN90" s="495"/>
      <c r="WFO90" s="495"/>
      <c r="WFP90" s="495"/>
      <c r="WFQ90" s="495"/>
      <c r="WFR90" s="495"/>
      <c r="WFS90" s="495"/>
      <c r="WFT90" s="495"/>
      <c r="WFU90" s="495"/>
      <c r="WFV90" s="495"/>
      <c r="WFW90" s="495"/>
      <c r="WFX90" s="495"/>
      <c r="WFY90" s="495"/>
      <c r="WFZ90" s="495"/>
      <c r="WGA90" s="495"/>
      <c r="WGB90" s="495"/>
      <c r="WGC90" s="495"/>
      <c r="WGD90" s="495"/>
      <c r="WGE90" s="495"/>
      <c r="WGF90" s="495"/>
      <c r="WGG90" s="495"/>
      <c r="WGH90" s="495"/>
      <c r="WGI90" s="495"/>
      <c r="WGJ90" s="495"/>
      <c r="WGK90" s="495"/>
      <c r="WGL90" s="495"/>
      <c r="WGM90" s="495"/>
      <c r="WGN90" s="495"/>
      <c r="WGO90" s="495"/>
      <c r="WGP90" s="495"/>
      <c r="WGQ90" s="495"/>
      <c r="WGR90" s="495"/>
      <c r="WGS90" s="495"/>
      <c r="WGT90" s="495"/>
      <c r="WGU90" s="495"/>
      <c r="WGV90" s="495"/>
      <c r="WGW90" s="495"/>
      <c r="WGX90" s="495"/>
      <c r="WGY90" s="495"/>
      <c r="WGZ90" s="495"/>
      <c r="WHA90" s="495"/>
      <c r="WHB90" s="495"/>
      <c r="WHC90" s="495"/>
      <c r="WHD90" s="495"/>
      <c r="WHE90" s="495"/>
      <c r="WHF90" s="495"/>
      <c r="WHG90" s="495"/>
      <c r="WHH90" s="495"/>
      <c r="WHI90" s="495"/>
      <c r="WHJ90" s="495"/>
      <c r="WHK90" s="495"/>
      <c r="WHL90" s="495"/>
      <c r="WHM90" s="495"/>
      <c r="WHN90" s="495"/>
      <c r="WHO90" s="495"/>
      <c r="WHP90" s="495"/>
      <c r="WHQ90" s="495"/>
      <c r="WHR90" s="495"/>
      <c r="WHS90" s="495"/>
      <c r="WHT90" s="495"/>
      <c r="WHU90" s="495"/>
      <c r="WHV90" s="495"/>
      <c r="WHW90" s="495"/>
      <c r="WHX90" s="495"/>
      <c r="WHY90" s="495"/>
      <c r="WHZ90" s="495"/>
      <c r="WIA90" s="495"/>
      <c r="WIB90" s="495"/>
      <c r="WIC90" s="495"/>
      <c r="WID90" s="495"/>
      <c r="WIE90" s="495"/>
      <c r="WIF90" s="495"/>
      <c r="WIG90" s="495"/>
      <c r="WIH90" s="495"/>
      <c r="WII90" s="495"/>
      <c r="WIJ90" s="495"/>
      <c r="WIK90" s="495"/>
      <c r="WIL90" s="495"/>
      <c r="WIM90" s="495"/>
      <c r="WIN90" s="495"/>
      <c r="WIO90" s="495"/>
      <c r="WIP90" s="495"/>
      <c r="WIQ90" s="495"/>
      <c r="WIR90" s="495"/>
      <c r="WIS90" s="495"/>
      <c r="WIT90" s="495"/>
      <c r="WIU90" s="495"/>
      <c r="WIV90" s="495"/>
      <c r="WIW90" s="495"/>
      <c r="WIX90" s="495"/>
      <c r="WIY90" s="495"/>
      <c r="WIZ90" s="495"/>
      <c r="WJA90" s="495"/>
      <c r="WJB90" s="495"/>
      <c r="WJC90" s="495"/>
      <c r="WJD90" s="495"/>
      <c r="WJE90" s="495"/>
      <c r="WJF90" s="495"/>
      <c r="WJG90" s="495"/>
      <c r="WJH90" s="495"/>
      <c r="WJI90" s="495"/>
      <c r="WJJ90" s="495"/>
      <c r="WJK90" s="495"/>
      <c r="WJL90" s="495"/>
      <c r="WJM90" s="495"/>
      <c r="WJN90" s="495"/>
      <c r="WJO90" s="495"/>
      <c r="WJP90" s="495"/>
      <c r="WJQ90" s="495"/>
      <c r="WJR90" s="495"/>
      <c r="WJS90" s="495"/>
      <c r="WJT90" s="495"/>
      <c r="WJU90" s="495"/>
      <c r="WJV90" s="495"/>
      <c r="WJW90" s="495"/>
      <c r="WJX90" s="495"/>
      <c r="WJY90" s="495"/>
      <c r="WJZ90" s="495"/>
      <c r="WKA90" s="495"/>
      <c r="WKB90" s="495"/>
      <c r="WKC90" s="495"/>
      <c r="WKD90" s="495"/>
      <c r="WKE90" s="495"/>
      <c r="WKF90" s="495"/>
      <c r="WKG90" s="495"/>
      <c r="WKH90" s="495"/>
      <c r="WKI90" s="495"/>
      <c r="WKJ90" s="495"/>
      <c r="WKK90" s="495"/>
      <c r="WKL90" s="495"/>
      <c r="WKM90" s="495"/>
      <c r="WKN90" s="495"/>
      <c r="WKO90" s="495"/>
      <c r="WKP90" s="495"/>
      <c r="WKQ90" s="495"/>
      <c r="WKR90" s="495"/>
      <c r="WKS90" s="495"/>
      <c r="WKT90" s="495"/>
      <c r="WKU90" s="495"/>
      <c r="WKV90" s="495"/>
      <c r="WKW90" s="495"/>
      <c r="WKX90" s="495"/>
      <c r="WKY90" s="495"/>
      <c r="WKZ90" s="495"/>
      <c r="WLA90" s="495"/>
      <c r="WLB90" s="495"/>
      <c r="WLC90" s="495"/>
      <c r="WLD90" s="495"/>
      <c r="WLE90" s="495"/>
      <c r="WLF90" s="495"/>
      <c r="WLG90" s="495"/>
      <c r="WLH90" s="495"/>
      <c r="WLI90" s="495"/>
      <c r="WLJ90" s="495"/>
      <c r="WLK90" s="495"/>
      <c r="WLL90" s="495"/>
      <c r="WLM90" s="495"/>
      <c r="WLN90" s="495"/>
      <c r="WLO90" s="495"/>
      <c r="WLP90" s="495"/>
      <c r="WLQ90" s="495"/>
      <c r="WLR90" s="495"/>
      <c r="WLS90" s="495"/>
      <c r="WLT90" s="495"/>
      <c r="WLU90" s="495"/>
      <c r="WLV90" s="495"/>
      <c r="WLW90" s="495"/>
      <c r="WLX90" s="495"/>
      <c r="WLY90" s="495"/>
      <c r="WLZ90" s="495"/>
      <c r="WMA90" s="495"/>
      <c r="WMB90" s="495"/>
      <c r="WMC90" s="495"/>
      <c r="WMD90" s="495"/>
      <c r="WME90" s="495"/>
      <c r="WMF90" s="495"/>
      <c r="WMG90" s="495"/>
      <c r="WMH90" s="495"/>
      <c r="WMI90" s="495"/>
      <c r="WMJ90" s="495"/>
      <c r="WMK90" s="495"/>
      <c r="WML90" s="495"/>
      <c r="WMM90" s="495"/>
      <c r="WMN90" s="495"/>
      <c r="WMO90" s="495"/>
      <c r="WMP90" s="495"/>
      <c r="WMQ90" s="495"/>
      <c r="WMR90" s="495"/>
      <c r="WMS90" s="495"/>
      <c r="WMT90" s="495"/>
      <c r="WMU90" s="495"/>
      <c r="WMV90" s="495"/>
      <c r="WMW90" s="495"/>
      <c r="WMX90" s="495"/>
      <c r="WMY90" s="495"/>
      <c r="WMZ90" s="495"/>
      <c r="WNA90" s="495"/>
      <c r="WNB90" s="495"/>
      <c r="WNC90" s="495"/>
      <c r="WND90" s="495"/>
      <c r="WNE90" s="495"/>
      <c r="WNF90" s="495"/>
      <c r="WNG90" s="495"/>
      <c r="WNH90" s="495"/>
      <c r="WNI90" s="495"/>
      <c r="WNJ90" s="495"/>
      <c r="WNK90" s="495"/>
      <c r="WNL90" s="495"/>
      <c r="WNM90" s="495"/>
      <c r="WNN90" s="495"/>
      <c r="WNO90" s="495"/>
      <c r="WNP90" s="495"/>
      <c r="WNQ90" s="495"/>
      <c r="WNR90" s="495"/>
      <c r="WNS90" s="495"/>
      <c r="WNT90" s="495"/>
      <c r="WNU90" s="495"/>
      <c r="WNV90" s="495"/>
      <c r="WNW90" s="495"/>
      <c r="WNX90" s="495"/>
      <c r="WNY90" s="495"/>
      <c r="WNZ90" s="495"/>
      <c r="WOA90" s="495"/>
      <c r="WOB90" s="495"/>
      <c r="WOC90" s="495"/>
      <c r="WOD90" s="495"/>
      <c r="WOE90" s="495"/>
      <c r="WOF90" s="495"/>
      <c r="WOG90" s="495"/>
      <c r="WOH90" s="495"/>
      <c r="WOI90" s="495"/>
      <c r="WOJ90" s="495"/>
      <c r="WOK90" s="495"/>
      <c r="WOL90" s="495"/>
      <c r="WOM90" s="495"/>
      <c r="WON90" s="495"/>
      <c r="WOO90" s="495"/>
      <c r="WOP90" s="495"/>
      <c r="WOQ90" s="495"/>
      <c r="WOR90" s="495"/>
      <c r="WOS90" s="495"/>
      <c r="WOT90" s="495"/>
      <c r="WOU90" s="495"/>
      <c r="WOV90" s="495"/>
      <c r="WOW90" s="495"/>
      <c r="WOX90" s="495"/>
      <c r="WOY90" s="495"/>
      <c r="WOZ90" s="495"/>
      <c r="WPA90" s="495"/>
      <c r="WPB90" s="495"/>
      <c r="WPC90" s="495"/>
      <c r="WPD90" s="495"/>
      <c r="WPE90" s="495"/>
      <c r="WPF90" s="495"/>
      <c r="WPG90" s="495"/>
      <c r="WPH90" s="495"/>
      <c r="WPI90" s="495"/>
      <c r="WPJ90" s="495"/>
      <c r="WPK90" s="495"/>
      <c r="WPL90" s="495"/>
      <c r="WPM90" s="495"/>
      <c r="WPN90" s="495"/>
      <c r="WPO90" s="495"/>
      <c r="WPP90" s="495"/>
      <c r="WPQ90" s="495"/>
      <c r="WPR90" s="495"/>
      <c r="WPS90" s="495"/>
      <c r="WPT90" s="495"/>
      <c r="WPU90" s="495"/>
      <c r="WPV90" s="495"/>
      <c r="WPW90" s="495"/>
      <c r="WPX90" s="495"/>
      <c r="WPY90" s="495"/>
      <c r="WPZ90" s="495"/>
      <c r="WQA90" s="495"/>
      <c r="WQB90" s="495"/>
      <c r="WQC90" s="495"/>
      <c r="WQD90" s="495"/>
      <c r="WQE90" s="495"/>
      <c r="WQF90" s="495"/>
      <c r="WQG90" s="495"/>
      <c r="WQH90" s="495"/>
      <c r="WQI90" s="495"/>
      <c r="WQJ90" s="495"/>
      <c r="WQK90" s="495"/>
      <c r="WQL90" s="495"/>
      <c r="WQM90" s="495"/>
      <c r="WQN90" s="495"/>
      <c r="WQO90" s="495"/>
      <c r="WQP90" s="495"/>
      <c r="WQQ90" s="495"/>
      <c r="WQR90" s="495"/>
      <c r="WQS90" s="495"/>
      <c r="WQT90" s="495"/>
      <c r="WQU90" s="495"/>
      <c r="WQV90" s="495"/>
      <c r="WQW90" s="495"/>
      <c r="WQX90" s="495"/>
      <c r="WQY90" s="495"/>
      <c r="WQZ90" s="495"/>
      <c r="WRA90" s="495"/>
      <c r="WRB90" s="495"/>
      <c r="WRC90" s="495"/>
      <c r="WRD90" s="495"/>
      <c r="WRE90" s="495"/>
      <c r="WRF90" s="495"/>
      <c r="WRG90" s="495"/>
      <c r="WRH90" s="495"/>
      <c r="WRI90" s="495"/>
      <c r="WRJ90" s="495"/>
      <c r="WRK90" s="495"/>
      <c r="WRL90" s="495"/>
      <c r="WRM90" s="495"/>
      <c r="WRN90" s="495"/>
      <c r="WRO90" s="495"/>
      <c r="WRP90" s="495"/>
      <c r="WRQ90" s="495"/>
      <c r="WRR90" s="495"/>
      <c r="WRS90" s="495"/>
      <c r="WRT90" s="495"/>
      <c r="WRU90" s="495"/>
      <c r="WRV90" s="495"/>
      <c r="WRW90" s="495"/>
      <c r="WRX90" s="495"/>
      <c r="WRY90" s="495"/>
      <c r="WRZ90" s="495"/>
      <c r="WSA90" s="495"/>
      <c r="WSB90" s="495"/>
      <c r="WSC90" s="495"/>
      <c r="WSD90" s="495"/>
      <c r="WSE90" s="495"/>
      <c r="WSF90" s="495"/>
      <c r="WSG90" s="495"/>
      <c r="WSH90" s="495"/>
      <c r="WSI90" s="495"/>
      <c r="WSJ90" s="495"/>
      <c r="WSK90" s="495"/>
      <c r="WSL90" s="495"/>
      <c r="WSM90" s="495"/>
      <c r="WSN90" s="495"/>
      <c r="WSO90" s="495"/>
      <c r="WSP90" s="495"/>
      <c r="WSQ90" s="495"/>
      <c r="WSR90" s="495"/>
      <c r="WSS90" s="495"/>
      <c r="WST90" s="495"/>
      <c r="WSU90" s="495"/>
      <c r="WSV90" s="495"/>
      <c r="WSW90" s="495"/>
      <c r="WSX90" s="495"/>
      <c r="WSY90" s="495"/>
      <c r="WSZ90" s="495"/>
      <c r="WTA90" s="495"/>
      <c r="WTB90" s="495"/>
      <c r="WTC90" s="495"/>
      <c r="WTD90" s="495"/>
      <c r="WTE90" s="495"/>
      <c r="WTF90" s="495"/>
      <c r="WTG90" s="495"/>
      <c r="WTH90" s="495"/>
      <c r="WTI90" s="495"/>
      <c r="WTJ90" s="495"/>
      <c r="WTK90" s="495"/>
      <c r="WTL90" s="495"/>
      <c r="WTM90" s="495"/>
      <c r="WTN90" s="495"/>
      <c r="WTO90" s="495"/>
      <c r="WTP90" s="495"/>
      <c r="WTQ90" s="495"/>
      <c r="WTR90" s="495"/>
      <c r="WTS90" s="495"/>
      <c r="WTT90" s="495"/>
      <c r="WTU90" s="495"/>
      <c r="WTV90" s="495"/>
      <c r="WTW90" s="495"/>
      <c r="WTX90" s="495"/>
      <c r="WTY90" s="495"/>
      <c r="WTZ90" s="495"/>
      <c r="WUA90" s="495"/>
      <c r="WUB90" s="495"/>
      <c r="WUC90" s="495"/>
      <c r="WUD90" s="495"/>
      <c r="WUE90" s="495"/>
      <c r="WUF90" s="495"/>
      <c r="WUG90" s="495"/>
      <c r="WUH90" s="495"/>
      <c r="WUI90" s="495"/>
      <c r="WUJ90" s="495"/>
      <c r="WUK90" s="495"/>
      <c r="WUL90" s="495"/>
      <c r="WUM90" s="495"/>
      <c r="WUN90" s="495"/>
      <c r="WUO90" s="495"/>
      <c r="WUP90" s="495"/>
      <c r="WUQ90" s="495"/>
      <c r="WUR90" s="495"/>
      <c r="WUS90" s="495"/>
      <c r="WUT90" s="495"/>
      <c r="WUU90" s="495"/>
      <c r="WUV90" s="495"/>
      <c r="WUW90" s="495"/>
      <c r="WUX90" s="495"/>
      <c r="WUY90" s="495"/>
      <c r="WUZ90" s="495"/>
      <c r="WVA90" s="495"/>
      <c r="WVB90" s="495"/>
      <c r="WVC90" s="495"/>
      <c r="WVD90" s="495"/>
      <c r="WVE90" s="495"/>
      <c r="WVF90" s="495"/>
      <c r="WVG90" s="495"/>
      <c r="WVH90" s="495"/>
      <c r="WVI90" s="495"/>
      <c r="WVJ90" s="495"/>
      <c r="WVK90" s="495"/>
      <c r="WVL90" s="495"/>
      <c r="WVM90" s="495"/>
      <c r="WVN90" s="495"/>
      <c r="WVO90" s="495"/>
      <c r="WVP90" s="495"/>
      <c r="WVQ90" s="495"/>
      <c r="WVR90" s="495"/>
      <c r="WVS90" s="495"/>
      <c r="WVT90" s="495"/>
      <c r="WVU90" s="495"/>
      <c r="WVV90" s="495"/>
      <c r="WVW90" s="495"/>
      <c r="WVX90" s="495"/>
      <c r="WVY90" s="495"/>
      <c r="WVZ90" s="495"/>
      <c r="WWA90" s="495"/>
      <c r="WWB90" s="495"/>
      <c r="WWC90" s="495"/>
      <c r="WWD90" s="495"/>
      <c r="WWE90" s="495"/>
      <c r="WWF90" s="495"/>
      <c r="WWG90" s="495"/>
      <c r="WWH90" s="495"/>
      <c r="WWI90" s="495"/>
      <c r="WWJ90" s="495"/>
      <c r="WWK90" s="495"/>
      <c r="WWL90" s="495"/>
      <c r="WWM90" s="495"/>
      <c r="WWN90" s="495"/>
      <c r="WWO90" s="495"/>
      <c r="WWP90" s="495"/>
      <c r="WWQ90" s="495"/>
      <c r="WWR90" s="495"/>
      <c r="WWS90" s="495"/>
      <c r="WWT90" s="495"/>
      <c r="WWU90" s="495"/>
      <c r="WWV90" s="495"/>
      <c r="WWW90" s="495"/>
      <c r="WWX90" s="495"/>
      <c r="WWY90" s="495"/>
      <c r="WWZ90" s="495"/>
      <c r="WXA90" s="495"/>
      <c r="WXB90" s="495"/>
      <c r="WXC90" s="495"/>
      <c r="WXD90" s="495"/>
      <c r="WXE90" s="495"/>
      <c r="WXF90" s="495"/>
      <c r="WXG90" s="495"/>
      <c r="WXH90" s="495"/>
      <c r="WXI90" s="495"/>
      <c r="WXJ90" s="495"/>
      <c r="WXK90" s="495"/>
      <c r="WXL90" s="495"/>
      <c r="WXM90" s="495"/>
      <c r="WXN90" s="495"/>
      <c r="WXO90" s="495"/>
      <c r="WXP90" s="495"/>
      <c r="WXQ90" s="495"/>
      <c r="WXR90" s="495"/>
      <c r="WXS90" s="495"/>
      <c r="WXT90" s="495"/>
      <c r="WXU90" s="495"/>
      <c r="WXV90" s="495"/>
      <c r="WXW90" s="495"/>
      <c r="WXX90" s="495"/>
      <c r="WXY90" s="495"/>
      <c r="WXZ90" s="495"/>
      <c r="WYA90" s="495"/>
      <c r="WYB90" s="495"/>
      <c r="WYC90" s="495"/>
      <c r="WYD90" s="495"/>
      <c r="WYE90" s="495"/>
      <c r="WYF90" s="495"/>
      <c r="WYG90" s="495"/>
      <c r="WYH90" s="495"/>
      <c r="WYI90" s="495"/>
      <c r="WYJ90" s="495"/>
      <c r="WYK90" s="495"/>
      <c r="WYL90" s="495"/>
      <c r="WYM90" s="495"/>
      <c r="WYN90" s="495"/>
      <c r="WYO90" s="495"/>
      <c r="WYP90" s="495"/>
      <c r="WYQ90" s="495"/>
      <c r="WYR90" s="495"/>
      <c r="WYS90" s="495"/>
      <c r="WYT90" s="495"/>
      <c r="WYU90" s="495"/>
      <c r="WYV90" s="495"/>
      <c r="WYW90" s="495"/>
      <c r="WYX90" s="495"/>
      <c r="WYY90" s="495"/>
      <c r="WYZ90" s="495"/>
      <c r="WZA90" s="495"/>
      <c r="WZB90" s="495"/>
      <c r="WZC90" s="495"/>
      <c r="WZD90" s="495"/>
      <c r="WZE90" s="495"/>
      <c r="WZF90" s="495"/>
      <c r="WZG90" s="495"/>
      <c r="WZH90" s="495"/>
      <c r="WZI90" s="495"/>
      <c r="WZJ90" s="495"/>
      <c r="WZK90" s="495"/>
      <c r="WZL90" s="495"/>
      <c r="WZM90" s="495"/>
      <c r="WZN90" s="495"/>
      <c r="WZO90" s="495"/>
      <c r="WZP90" s="495"/>
      <c r="WZQ90" s="495"/>
      <c r="WZR90" s="495"/>
      <c r="WZS90" s="495"/>
      <c r="WZT90" s="495"/>
      <c r="WZU90" s="495"/>
      <c r="WZV90" s="495"/>
      <c r="WZW90" s="495"/>
      <c r="WZX90" s="495"/>
      <c r="WZY90" s="495"/>
      <c r="WZZ90" s="495"/>
      <c r="XAA90" s="495"/>
      <c r="XAB90" s="495"/>
      <c r="XAC90" s="495"/>
      <c r="XAD90" s="495"/>
      <c r="XAE90" s="495"/>
      <c r="XAF90" s="495"/>
      <c r="XAG90" s="495"/>
      <c r="XAH90" s="495"/>
      <c r="XAI90" s="495"/>
      <c r="XAJ90" s="495"/>
      <c r="XAK90" s="495"/>
      <c r="XAL90" s="495"/>
      <c r="XAM90" s="495"/>
      <c r="XAN90" s="495"/>
      <c r="XAO90" s="495"/>
      <c r="XAP90" s="495"/>
      <c r="XAQ90" s="495"/>
      <c r="XAR90" s="495"/>
      <c r="XAS90" s="495"/>
      <c r="XAT90" s="495"/>
      <c r="XAU90" s="495"/>
      <c r="XAV90" s="495"/>
      <c r="XAW90" s="495"/>
      <c r="XAX90" s="495"/>
      <c r="XAY90" s="495"/>
      <c r="XAZ90" s="495"/>
      <c r="XBA90" s="495"/>
      <c r="XBB90" s="495"/>
      <c r="XBC90" s="495"/>
      <c r="XBD90" s="495"/>
      <c r="XBE90" s="495"/>
      <c r="XBF90" s="495"/>
      <c r="XBG90" s="495"/>
      <c r="XBH90" s="495"/>
      <c r="XBI90" s="495"/>
      <c r="XBJ90" s="495"/>
      <c r="XBK90" s="495"/>
      <c r="XBL90" s="495"/>
      <c r="XBM90" s="495"/>
      <c r="XBN90" s="495"/>
      <c r="XBO90" s="495"/>
      <c r="XBP90" s="495"/>
      <c r="XBQ90" s="495"/>
      <c r="XBR90" s="495"/>
      <c r="XBS90" s="495"/>
      <c r="XBT90" s="495"/>
      <c r="XBU90" s="495"/>
      <c r="XBV90" s="495"/>
      <c r="XBW90" s="495"/>
      <c r="XBX90" s="495"/>
      <c r="XBY90" s="495"/>
      <c r="XBZ90" s="495"/>
      <c r="XCA90" s="495"/>
      <c r="XCB90" s="495"/>
      <c r="XCC90" s="495"/>
      <c r="XCD90" s="495"/>
      <c r="XCE90" s="495"/>
      <c r="XCF90" s="495"/>
      <c r="XCG90" s="495"/>
      <c r="XCH90" s="495"/>
      <c r="XCI90" s="495"/>
      <c r="XCJ90" s="495"/>
      <c r="XCK90" s="495"/>
      <c r="XCL90" s="495"/>
      <c r="XCM90" s="495"/>
      <c r="XCN90" s="495"/>
      <c r="XCO90" s="495"/>
      <c r="XCP90" s="495"/>
      <c r="XCQ90" s="495"/>
      <c r="XCR90" s="495"/>
      <c r="XCS90" s="495"/>
      <c r="XCT90" s="495"/>
      <c r="XCU90" s="495"/>
      <c r="XCV90" s="495"/>
      <c r="XCW90" s="495"/>
      <c r="XCX90" s="495"/>
      <c r="XCY90" s="495"/>
      <c r="XCZ90" s="495"/>
      <c r="XDA90" s="495"/>
      <c r="XDB90" s="495"/>
      <c r="XDC90" s="495"/>
      <c r="XDD90" s="495"/>
      <c r="XDE90" s="495"/>
      <c r="XDF90" s="495"/>
      <c r="XDG90" s="495"/>
      <c r="XDH90" s="495"/>
      <c r="XDI90" s="495"/>
      <c r="XDJ90" s="495"/>
      <c r="XDK90" s="495"/>
      <c r="XDL90" s="495"/>
      <c r="XDM90" s="495"/>
      <c r="XDN90" s="495"/>
      <c r="XDO90" s="495"/>
      <c r="XDP90" s="495"/>
      <c r="XDQ90" s="495"/>
      <c r="XDR90" s="495"/>
      <c r="XDS90" s="495"/>
      <c r="XDT90" s="495"/>
      <c r="XDU90" s="495"/>
      <c r="XDV90" s="495"/>
      <c r="XDW90" s="495"/>
      <c r="XDX90" s="495"/>
      <c r="XDY90" s="495"/>
      <c r="XDZ90" s="495"/>
      <c r="XEA90" s="495"/>
      <c r="XEB90" s="495"/>
      <c r="XEC90" s="495"/>
      <c r="XED90" s="495"/>
      <c r="XEE90" s="495"/>
      <c r="XEF90" s="495"/>
      <c r="XEG90" s="495"/>
      <c r="XEH90" s="495"/>
      <c r="XEI90" s="495"/>
      <c r="XEJ90" s="495"/>
      <c r="XEK90" s="495"/>
      <c r="XEL90" s="495"/>
      <c r="XEM90" s="495"/>
    </row>
    <row r="91" spans="1:16367" s="491" customFormat="1" hidden="1" outlineLevel="1" x14ac:dyDescent="0.25">
      <c r="A91" s="510"/>
      <c r="B91" s="510"/>
      <c r="C91" s="510">
        <f t="shared" si="56"/>
        <v>1</v>
      </c>
      <c r="D91" s="509"/>
      <c r="E91" s="509"/>
      <c r="F91" s="538"/>
      <c r="G91" s="539"/>
      <c r="H91" s="539"/>
      <c r="I91" s="538">
        <v>1</v>
      </c>
      <c r="J91" s="539">
        <v>1</v>
      </c>
      <c r="K91" s="538"/>
      <c r="L91" s="538"/>
      <c r="M91" s="538"/>
      <c r="N91" s="489"/>
      <c r="O91" s="489"/>
      <c r="P91" s="476" t="s">
        <v>358</v>
      </c>
      <c r="Q91" s="472" t="s">
        <v>482</v>
      </c>
      <c r="R91" s="472" t="s">
        <v>928</v>
      </c>
      <c r="S91" s="597"/>
      <c r="T91" s="508" t="s">
        <v>1557</v>
      </c>
      <c r="U91" s="502">
        <v>1956</v>
      </c>
      <c r="V91" s="507" t="s">
        <v>126</v>
      </c>
      <c r="W91" s="502">
        <v>1973</v>
      </c>
      <c r="X91" s="507"/>
      <c r="Y91" s="470"/>
      <c r="Z91" s="534"/>
      <c r="AA91" s="518"/>
      <c r="AB91" s="532">
        <f t="shared" si="57"/>
        <v>51</v>
      </c>
      <c r="AC91" s="505" t="s">
        <v>1588</v>
      </c>
      <c r="AD91" s="516">
        <v>2004</v>
      </c>
      <c r="AE91" s="609"/>
      <c r="AF91" s="604" t="s">
        <v>121</v>
      </c>
      <c r="AG91" s="501"/>
      <c r="AH91" s="501"/>
      <c r="AI91" s="500" t="s">
        <v>377</v>
      </c>
      <c r="AJ91" s="492"/>
      <c r="CM91" s="491" t="str">
        <f t="shared" ref="CM91:CM112" si="74">IF(CQ91=CR91,"","anders")</f>
        <v/>
      </c>
      <c r="CN91" s="491" t="str">
        <f t="shared" ref="CN91:CN124" si="75">+T91</f>
        <v>Allemann Bertrand</v>
      </c>
      <c r="CP91" s="491">
        <f t="shared" ref="CP91:CP112" si="76">+AB91</f>
        <v>51</v>
      </c>
      <c r="CQ91" s="491" t="str">
        <f t="shared" si="69"/>
        <v>D</v>
      </c>
      <c r="CR91" s="445" t="str">
        <f t="shared" ref="CR91:CR112" si="77">VLOOKUP(CS91,Kategorie,2,0)</f>
        <v>D</v>
      </c>
      <c r="CS91" s="519">
        <v>5631</v>
      </c>
      <c r="CT91" s="514">
        <v>741</v>
      </c>
      <c r="CU91" s="512">
        <f t="shared" ref="CU91:CU112" si="78">VLOOKUP($CT91,Funktionsbezeichnungen,3,0)</f>
        <v>7</v>
      </c>
      <c r="CV91" s="511" t="str">
        <f t="shared" ref="CV91:CV112" si="79">VLOOKUP($CT91,Funktionsbezeichnungen,2,0)</f>
        <v>Konstrukteur 7 / Fachplaner 7 / Gruppenchef 7</v>
      </c>
      <c r="CW91" s="514">
        <v>741</v>
      </c>
      <c r="CX91" s="512">
        <f t="shared" ref="CX91:CX96" si="80">VLOOKUP($CW91,Funktionsbezeichnungen,3,0)</f>
        <v>7</v>
      </c>
      <c r="CY91" s="511" t="str">
        <f t="shared" ref="CY91:CY96" si="81">VLOOKUP($CW91,Funktionsbezeichnungen,2,0)</f>
        <v>Konstrukteur 7 / Fachplaner 7 / Gruppenchef 7</v>
      </c>
      <c r="CZ91" s="514">
        <v>741</v>
      </c>
      <c r="DA91" s="512">
        <f t="shared" ref="DA91:DA96" si="82">VLOOKUP($CZ91,Funktionsbezeichnungen,3,0)</f>
        <v>7</v>
      </c>
      <c r="DB91" s="511" t="str">
        <f t="shared" ref="DB91:DB96" si="83">VLOOKUP($CZ91,Funktionsbezeichnungen,2,0)</f>
        <v>Konstrukteur 7 / Fachplaner 7 / Gruppenchef 7</v>
      </c>
      <c r="DC91" s="514">
        <v>741</v>
      </c>
      <c r="DD91" s="512">
        <f t="shared" ref="DD91:DD96" si="84">VLOOKUP($DC91,Funktionsbezeichnungen,3,0)</f>
        <v>7</v>
      </c>
      <c r="DE91" s="511" t="str">
        <f t="shared" ref="DE91:DE96" si="85">VLOOKUP($DC91,Funktionsbezeichnungen,2,0)</f>
        <v>Konstrukteur 7 / Fachplaner 7 / Gruppenchef 7</v>
      </c>
      <c r="DF91" s="514">
        <v>741</v>
      </c>
      <c r="DG91" s="512">
        <f t="shared" ref="DG91:DG96" si="86">VLOOKUP($DF91,Funktionsbezeichnungen,3,0)</f>
        <v>7</v>
      </c>
      <c r="DH91" s="511" t="str">
        <f t="shared" ref="DH91:DH96" si="87">VLOOKUP($DF91,Funktionsbezeichnungen,2,0)</f>
        <v>Konstrukteur 7 / Fachplaner 7 / Gruppenchef 7</v>
      </c>
      <c r="DI91" s="513"/>
      <c r="DJ91" s="512">
        <v>742</v>
      </c>
      <c r="DK91" s="512">
        <f t="shared" ref="DK91:DK96" si="88">VLOOKUP($DJ91,Funktionsbezeichnungen,3,0)</f>
        <v>8</v>
      </c>
      <c r="DL91" s="511" t="str">
        <f t="shared" ref="DL91:DL96" si="89">VLOOKUP($DJ91,Funktionsbezeichnungen,2,0)</f>
        <v>Konstrukteur 8 / Fachplaner 8 / Gruppenchef 8</v>
      </c>
      <c r="DQ91" s="491">
        <f t="shared" ref="DQ91:DQ112" si="90">+CS91</f>
        <v>5631</v>
      </c>
      <c r="DR91" s="494">
        <v>6</v>
      </c>
      <c r="DS91" s="491">
        <v>0</v>
      </c>
      <c r="DT91" s="491" t="s">
        <v>965</v>
      </c>
      <c r="EV91" s="519">
        <v>9618</v>
      </c>
      <c r="EW91" s="491" t="s">
        <v>121</v>
      </c>
    </row>
    <row r="92" spans="1:16367" s="491" customFormat="1" hidden="1" outlineLevel="1" x14ac:dyDescent="0.25">
      <c r="A92" s="510"/>
      <c r="B92" s="510"/>
      <c r="C92" s="510">
        <f t="shared" si="56"/>
        <v>1</v>
      </c>
      <c r="D92" s="509"/>
      <c r="E92" s="509"/>
      <c r="F92" s="538"/>
      <c r="G92" s="539"/>
      <c r="H92" s="539"/>
      <c r="I92" s="538">
        <v>1</v>
      </c>
      <c r="J92" s="539"/>
      <c r="K92" s="538"/>
      <c r="L92" s="538"/>
      <c r="M92" s="538"/>
      <c r="N92" s="489"/>
      <c r="O92" s="489"/>
      <c r="P92" s="476" t="s">
        <v>361</v>
      </c>
      <c r="Q92" s="472" t="s">
        <v>491</v>
      </c>
      <c r="R92" s="472" t="s">
        <v>928</v>
      </c>
      <c r="S92" s="597"/>
      <c r="T92" s="508" t="s">
        <v>140</v>
      </c>
      <c r="U92" s="502">
        <v>1955</v>
      </c>
      <c r="V92" s="507" t="s">
        <v>126</v>
      </c>
      <c r="W92" s="502">
        <v>1973</v>
      </c>
      <c r="X92" s="504"/>
      <c r="Y92" s="470"/>
      <c r="Z92" s="505"/>
      <c r="AA92" s="535"/>
      <c r="AB92" s="532">
        <f t="shared" si="57"/>
        <v>51</v>
      </c>
      <c r="AC92" s="518" t="s">
        <v>1588</v>
      </c>
      <c r="AD92" s="517">
        <v>1980</v>
      </c>
      <c r="AE92" s="607"/>
      <c r="AF92" s="604" t="s">
        <v>121</v>
      </c>
      <c r="AG92" s="501"/>
      <c r="AH92" s="501"/>
      <c r="AI92" s="541" t="s">
        <v>377</v>
      </c>
      <c r="AJ92" s="492"/>
      <c r="CM92" s="533" t="str">
        <f t="shared" si="74"/>
        <v>anders</v>
      </c>
      <c r="CN92" s="491" t="str">
        <f t="shared" si="75"/>
        <v>Wespiser Charles</v>
      </c>
      <c r="CP92" s="491">
        <f t="shared" si="76"/>
        <v>51</v>
      </c>
      <c r="CQ92" s="491" t="str">
        <f t="shared" si="69"/>
        <v>D</v>
      </c>
      <c r="CR92" s="445" t="str">
        <f t="shared" si="77"/>
        <v xml:space="preserve"> E/D </v>
      </c>
      <c r="CS92" s="519">
        <v>5545</v>
      </c>
      <c r="CT92" s="514">
        <v>741</v>
      </c>
      <c r="CU92" s="512">
        <f t="shared" si="78"/>
        <v>7</v>
      </c>
      <c r="CV92" s="511" t="str">
        <f t="shared" si="79"/>
        <v>Konstrukteur 7 / Fachplaner 7 / Gruppenchef 7</v>
      </c>
      <c r="CW92" s="514">
        <v>741</v>
      </c>
      <c r="CX92" s="512">
        <f t="shared" si="80"/>
        <v>7</v>
      </c>
      <c r="CY92" s="511" t="str">
        <f t="shared" si="81"/>
        <v>Konstrukteur 7 / Fachplaner 7 / Gruppenchef 7</v>
      </c>
      <c r="CZ92" s="514">
        <v>741</v>
      </c>
      <c r="DA92" s="512">
        <f t="shared" si="82"/>
        <v>7</v>
      </c>
      <c r="DB92" s="511" t="str">
        <f t="shared" si="83"/>
        <v>Konstrukteur 7 / Fachplaner 7 / Gruppenchef 7</v>
      </c>
      <c r="DC92" s="514">
        <v>741</v>
      </c>
      <c r="DD92" s="512">
        <f t="shared" si="84"/>
        <v>7</v>
      </c>
      <c r="DE92" s="511" t="str">
        <f t="shared" si="85"/>
        <v>Konstrukteur 7 / Fachplaner 7 / Gruppenchef 7</v>
      </c>
      <c r="DF92" s="514">
        <v>741</v>
      </c>
      <c r="DG92" s="512">
        <f t="shared" si="86"/>
        <v>7</v>
      </c>
      <c r="DH92" s="511" t="str">
        <f t="shared" si="87"/>
        <v>Konstrukteur 7 / Fachplaner 7 / Gruppenchef 7</v>
      </c>
      <c r="DI92" s="513"/>
      <c r="DJ92" s="514">
        <v>741</v>
      </c>
      <c r="DK92" s="512">
        <f t="shared" si="88"/>
        <v>7</v>
      </c>
      <c r="DL92" s="511" t="str">
        <f t="shared" si="89"/>
        <v>Konstrukteur 7 / Fachplaner 7 / Gruppenchef 7</v>
      </c>
      <c r="DQ92" s="491">
        <f t="shared" si="90"/>
        <v>5545</v>
      </c>
      <c r="DR92" s="494">
        <v>6</v>
      </c>
      <c r="DS92" s="491">
        <v>0</v>
      </c>
      <c r="DT92" s="491" t="s">
        <v>965</v>
      </c>
      <c r="EV92" s="519">
        <v>9623</v>
      </c>
      <c r="EW92" s="491" t="s">
        <v>121</v>
      </c>
    </row>
    <row r="93" spans="1:16367" s="491" customFormat="1" hidden="1" outlineLevel="1" x14ac:dyDescent="0.25">
      <c r="A93" s="510"/>
      <c r="B93" s="510"/>
      <c r="C93" s="510">
        <f t="shared" si="56"/>
        <v>1</v>
      </c>
      <c r="D93" s="509"/>
      <c r="E93" s="509"/>
      <c r="F93" s="538"/>
      <c r="G93" s="539"/>
      <c r="H93" s="539"/>
      <c r="I93" s="538">
        <v>1</v>
      </c>
      <c r="J93" s="539">
        <v>1</v>
      </c>
      <c r="K93" s="538"/>
      <c r="L93" s="538"/>
      <c r="M93" s="538"/>
      <c r="N93" s="489"/>
      <c r="O93" s="489"/>
      <c r="P93" s="476" t="s">
        <v>1301</v>
      </c>
      <c r="Q93" s="472" t="s">
        <v>483</v>
      </c>
      <c r="R93" s="472" t="s">
        <v>928</v>
      </c>
      <c r="S93" s="597"/>
      <c r="T93" s="536" t="s">
        <v>137</v>
      </c>
      <c r="U93" s="502">
        <v>1958</v>
      </c>
      <c r="V93" s="507" t="s">
        <v>126</v>
      </c>
      <c r="W93" s="502">
        <v>1977</v>
      </c>
      <c r="X93" s="504"/>
      <c r="Y93" s="470"/>
      <c r="Z93" s="505"/>
      <c r="AA93" s="535"/>
      <c r="AB93" s="532">
        <f t="shared" si="57"/>
        <v>47</v>
      </c>
      <c r="AC93" s="518" t="s">
        <v>1588</v>
      </c>
      <c r="AD93" s="517">
        <v>1974</v>
      </c>
      <c r="AE93" s="607"/>
      <c r="AF93" s="604" t="s">
        <v>121</v>
      </c>
      <c r="AG93" s="501"/>
      <c r="AH93" s="501"/>
      <c r="AI93" s="500" t="s">
        <v>377</v>
      </c>
      <c r="AJ93" s="492"/>
      <c r="CM93" s="491" t="e">
        <f t="shared" si="74"/>
        <v>#N/A</v>
      </c>
      <c r="CN93" s="491" t="str">
        <f t="shared" si="75"/>
        <v>Lenherr Paul</v>
      </c>
      <c r="CP93" s="491">
        <f t="shared" si="76"/>
        <v>47</v>
      </c>
      <c r="CQ93" s="491" t="str">
        <f t="shared" si="69"/>
        <v>D</v>
      </c>
      <c r="CR93" s="445" t="e">
        <f t="shared" si="77"/>
        <v>#N/A</v>
      </c>
      <c r="CS93" s="519">
        <v>6628</v>
      </c>
      <c r="CT93" s="514">
        <v>741</v>
      </c>
      <c r="CU93" s="512">
        <f t="shared" si="78"/>
        <v>7</v>
      </c>
      <c r="CV93" s="511" t="str">
        <f t="shared" si="79"/>
        <v>Konstrukteur 7 / Fachplaner 7 / Gruppenchef 7</v>
      </c>
      <c r="CW93" s="514">
        <v>741</v>
      </c>
      <c r="CX93" s="512">
        <f t="shared" si="80"/>
        <v>7</v>
      </c>
      <c r="CY93" s="511" t="str">
        <f t="shared" si="81"/>
        <v>Konstrukteur 7 / Fachplaner 7 / Gruppenchef 7</v>
      </c>
      <c r="CZ93" s="514">
        <v>741</v>
      </c>
      <c r="DA93" s="512">
        <f t="shared" si="82"/>
        <v>7</v>
      </c>
      <c r="DB93" s="511" t="str">
        <f t="shared" si="83"/>
        <v>Konstrukteur 7 / Fachplaner 7 / Gruppenchef 7</v>
      </c>
      <c r="DC93" s="514">
        <v>741</v>
      </c>
      <c r="DD93" s="512">
        <f t="shared" si="84"/>
        <v>7</v>
      </c>
      <c r="DE93" s="511" t="str">
        <f t="shared" si="85"/>
        <v>Konstrukteur 7 / Fachplaner 7 / Gruppenchef 7</v>
      </c>
      <c r="DF93" s="514">
        <v>741</v>
      </c>
      <c r="DG93" s="512">
        <f t="shared" si="86"/>
        <v>7</v>
      </c>
      <c r="DH93" s="511" t="str">
        <f t="shared" si="87"/>
        <v>Konstrukteur 7 / Fachplaner 7 / Gruppenchef 7</v>
      </c>
      <c r="DI93" s="513"/>
      <c r="DJ93" s="512">
        <v>742</v>
      </c>
      <c r="DK93" s="512">
        <f t="shared" si="88"/>
        <v>8</v>
      </c>
      <c r="DL93" s="511" t="str">
        <f t="shared" si="89"/>
        <v>Konstrukteur 8 / Fachplaner 8 / Gruppenchef 8</v>
      </c>
      <c r="DQ93" s="491">
        <f t="shared" si="90"/>
        <v>6628</v>
      </c>
      <c r="DR93" s="494">
        <v>6</v>
      </c>
      <c r="DS93" s="491">
        <v>0</v>
      </c>
      <c r="DT93" s="491" t="s">
        <v>965</v>
      </c>
      <c r="EV93" s="519">
        <v>4346</v>
      </c>
      <c r="EW93" s="491" t="s">
        <v>121</v>
      </c>
    </row>
    <row r="94" spans="1:16367" s="491" customFormat="1" hidden="1" outlineLevel="1" x14ac:dyDescent="0.25">
      <c r="A94" s="510"/>
      <c r="B94" s="510"/>
      <c r="C94" s="510">
        <f t="shared" si="56"/>
        <v>1</v>
      </c>
      <c r="D94" s="509"/>
      <c r="E94" s="509"/>
      <c r="F94" s="538"/>
      <c r="G94" s="539"/>
      <c r="H94" s="539"/>
      <c r="I94" s="538">
        <v>1</v>
      </c>
      <c r="J94" s="539">
        <v>1</v>
      </c>
      <c r="K94" s="538"/>
      <c r="L94" s="538"/>
      <c r="M94" s="538"/>
      <c r="N94" s="489"/>
      <c r="O94" s="489"/>
      <c r="P94" s="476" t="s">
        <v>358</v>
      </c>
      <c r="Q94" s="472" t="s">
        <v>484</v>
      </c>
      <c r="R94" s="472" t="s">
        <v>928</v>
      </c>
      <c r="S94" s="597"/>
      <c r="T94" s="536" t="s">
        <v>271</v>
      </c>
      <c r="U94" s="502">
        <v>1958</v>
      </c>
      <c r="V94" s="507" t="s">
        <v>126</v>
      </c>
      <c r="W94" s="502">
        <v>1978</v>
      </c>
      <c r="X94" s="504"/>
      <c r="Y94" s="470"/>
      <c r="Z94" s="505"/>
      <c r="AA94" s="535"/>
      <c r="AB94" s="532">
        <f t="shared" si="57"/>
        <v>46</v>
      </c>
      <c r="AC94" s="518" t="s">
        <v>1589</v>
      </c>
      <c r="AD94" s="517">
        <v>1993</v>
      </c>
      <c r="AE94" s="607"/>
      <c r="AF94" s="604" t="s">
        <v>121</v>
      </c>
      <c r="AG94" s="501"/>
      <c r="AH94" s="501"/>
      <c r="AI94" s="500" t="s">
        <v>377</v>
      </c>
      <c r="AJ94" s="492"/>
      <c r="CM94" s="491" t="str">
        <f t="shared" si="74"/>
        <v/>
      </c>
      <c r="CN94" s="491" t="str">
        <f t="shared" si="75"/>
        <v>von Schallen Urs</v>
      </c>
      <c r="CP94" s="491">
        <f t="shared" si="76"/>
        <v>46</v>
      </c>
      <c r="CQ94" s="491" t="str">
        <f t="shared" si="69"/>
        <v>D</v>
      </c>
      <c r="CR94" s="445" t="str">
        <f t="shared" si="77"/>
        <v>D</v>
      </c>
      <c r="CS94" s="519">
        <v>6659</v>
      </c>
      <c r="CT94" s="514">
        <v>742</v>
      </c>
      <c r="CU94" s="512">
        <f t="shared" si="78"/>
        <v>8</v>
      </c>
      <c r="CV94" s="511" t="str">
        <f t="shared" si="79"/>
        <v>Konstrukteur 8 / Fachplaner 8 / Gruppenchef 8</v>
      </c>
      <c r="CW94" s="514">
        <v>742</v>
      </c>
      <c r="CX94" s="512">
        <f t="shared" si="80"/>
        <v>8</v>
      </c>
      <c r="CY94" s="511" t="str">
        <f t="shared" si="81"/>
        <v>Konstrukteur 8 / Fachplaner 8 / Gruppenchef 8</v>
      </c>
      <c r="CZ94" s="514">
        <v>742</v>
      </c>
      <c r="DA94" s="512">
        <f t="shared" si="82"/>
        <v>8</v>
      </c>
      <c r="DB94" s="511" t="str">
        <f t="shared" si="83"/>
        <v>Konstrukteur 8 / Fachplaner 8 / Gruppenchef 8</v>
      </c>
      <c r="DC94" s="514">
        <v>742</v>
      </c>
      <c r="DD94" s="512">
        <f t="shared" si="84"/>
        <v>8</v>
      </c>
      <c r="DE94" s="511" t="str">
        <f t="shared" si="85"/>
        <v>Konstrukteur 8 / Fachplaner 8 / Gruppenchef 8</v>
      </c>
      <c r="DF94" s="514">
        <v>742</v>
      </c>
      <c r="DG94" s="512">
        <f t="shared" si="86"/>
        <v>8</v>
      </c>
      <c r="DH94" s="511" t="str">
        <f t="shared" si="87"/>
        <v>Konstrukteur 8 / Fachplaner 8 / Gruppenchef 8</v>
      </c>
      <c r="DI94" s="513"/>
      <c r="DJ94" s="512">
        <v>742</v>
      </c>
      <c r="DK94" s="512">
        <f t="shared" si="88"/>
        <v>8</v>
      </c>
      <c r="DL94" s="511" t="str">
        <f t="shared" si="89"/>
        <v>Konstrukteur 8 / Fachplaner 8 / Gruppenchef 8</v>
      </c>
      <c r="DQ94" s="491">
        <f t="shared" si="90"/>
        <v>6659</v>
      </c>
      <c r="DR94" s="494">
        <v>6</v>
      </c>
      <c r="DS94" s="491">
        <v>0</v>
      </c>
      <c r="DT94" s="491" t="s">
        <v>966</v>
      </c>
      <c r="EV94" s="519">
        <v>9654</v>
      </c>
      <c r="EW94" s="491" t="s">
        <v>121</v>
      </c>
    </row>
    <row r="95" spans="1:16367" s="491" customFormat="1" hidden="1" outlineLevel="1" x14ac:dyDescent="0.25">
      <c r="A95" s="510"/>
      <c r="B95" s="510"/>
      <c r="C95" s="510">
        <f t="shared" si="56"/>
        <v>1</v>
      </c>
      <c r="D95" s="509"/>
      <c r="E95" s="509"/>
      <c r="F95" s="538"/>
      <c r="G95" s="539"/>
      <c r="H95" s="539"/>
      <c r="I95" s="538">
        <v>1</v>
      </c>
      <c r="J95" s="539">
        <v>1</v>
      </c>
      <c r="K95" s="538"/>
      <c r="L95" s="538"/>
      <c r="M95" s="538"/>
      <c r="N95" s="489"/>
      <c r="O95" s="489"/>
      <c r="P95" s="476" t="s">
        <v>359</v>
      </c>
      <c r="Q95" s="472" t="s">
        <v>632</v>
      </c>
      <c r="R95" s="472" t="s">
        <v>928</v>
      </c>
      <c r="S95" s="597"/>
      <c r="T95" s="536" t="s">
        <v>633</v>
      </c>
      <c r="U95" s="502">
        <v>1958</v>
      </c>
      <c r="V95" s="507" t="s">
        <v>634</v>
      </c>
      <c r="W95" s="502">
        <v>1980</v>
      </c>
      <c r="X95" s="504"/>
      <c r="Y95" s="470"/>
      <c r="Z95" s="505"/>
      <c r="AA95" s="535"/>
      <c r="AB95" s="532">
        <f t="shared" si="57"/>
        <v>44</v>
      </c>
      <c r="AC95" s="518" t="s">
        <v>107</v>
      </c>
      <c r="AD95" s="517">
        <v>2010</v>
      </c>
      <c r="AE95" s="607"/>
      <c r="AF95" s="604" t="s">
        <v>121</v>
      </c>
      <c r="AG95" s="501"/>
      <c r="AH95" s="501"/>
      <c r="AI95" s="541" t="s">
        <v>1098</v>
      </c>
      <c r="AJ95" s="492"/>
      <c r="CM95" s="491" t="str">
        <f t="shared" si="74"/>
        <v/>
      </c>
      <c r="CN95" s="491" t="str">
        <f t="shared" si="75"/>
        <v>Schneider Martin</v>
      </c>
      <c r="CP95" s="491">
        <f t="shared" si="76"/>
        <v>44</v>
      </c>
      <c r="CQ95" s="491" t="str">
        <f t="shared" si="69"/>
        <v>D</v>
      </c>
      <c r="CR95" s="445" t="str">
        <f t="shared" si="77"/>
        <v>D</v>
      </c>
      <c r="CS95" s="519">
        <v>4354</v>
      </c>
      <c r="CT95" s="514">
        <v>741</v>
      </c>
      <c r="CU95" s="512">
        <f t="shared" si="78"/>
        <v>7</v>
      </c>
      <c r="CV95" s="511" t="str">
        <f t="shared" si="79"/>
        <v>Konstrukteur 7 / Fachplaner 7 / Gruppenchef 7</v>
      </c>
      <c r="CW95" s="514">
        <v>741</v>
      </c>
      <c r="CX95" s="512">
        <f t="shared" si="80"/>
        <v>7</v>
      </c>
      <c r="CY95" s="511" t="str">
        <f t="shared" si="81"/>
        <v>Konstrukteur 7 / Fachplaner 7 / Gruppenchef 7</v>
      </c>
      <c r="CZ95" s="514">
        <v>741</v>
      </c>
      <c r="DA95" s="512">
        <f t="shared" si="82"/>
        <v>7</v>
      </c>
      <c r="DB95" s="511" t="str">
        <f t="shared" si="83"/>
        <v>Konstrukteur 7 / Fachplaner 7 / Gruppenchef 7</v>
      </c>
      <c r="DC95" s="514">
        <v>741</v>
      </c>
      <c r="DD95" s="512">
        <f t="shared" si="84"/>
        <v>7</v>
      </c>
      <c r="DE95" s="511" t="str">
        <f t="shared" si="85"/>
        <v>Konstrukteur 7 / Fachplaner 7 / Gruppenchef 7</v>
      </c>
      <c r="DF95" s="514">
        <v>741</v>
      </c>
      <c r="DG95" s="512">
        <f t="shared" si="86"/>
        <v>7</v>
      </c>
      <c r="DH95" s="511" t="str">
        <f t="shared" si="87"/>
        <v>Konstrukteur 7 / Fachplaner 7 / Gruppenchef 7</v>
      </c>
      <c r="DI95" s="513"/>
      <c r="DJ95" s="512">
        <v>742</v>
      </c>
      <c r="DK95" s="512">
        <f t="shared" si="88"/>
        <v>8</v>
      </c>
      <c r="DL95" s="511" t="str">
        <f t="shared" si="89"/>
        <v>Konstrukteur 8 / Fachplaner 8 / Gruppenchef 8</v>
      </c>
      <c r="DQ95" s="491">
        <f t="shared" si="90"/>
        <v>4354</v>
      </c>
      <c r="DR95" s="494">
        <v>6</v>
      </c>
      <c r="DS95" s="491">
        <v>0</v>
      </c>
      <c r="DT95" s="493" t="s">
        <v>970</v>
      </c>
      <c r="EV95" s="519">
        <v>9660</v>
      </c>
      <c r="EW95" s="491" t="s">
        <v>121</v>
      </c>
    </row>
    <row r="96" spans="1:16367" s="491" customFormat="1" hidden="1" outlineLevel="1" x14ac:dyDescent="0.25">
      <c r="A96" s="510"/>
      <c r="B96" s="510"/>
      <c r="C96" s="510">
        <f t="shared" si="56"/>
        <v>1</v>
      </c>
      <c r="D96" s="509"/>
      <c r="E96" s="509"/>
      <c r="F96" s="538"/>
      <c r="G96" s="539"/>
      <c r="H96" s="539">
        <v>1</v>
      </c>
      <c r="I96" s="538">
        <v>1</v>
      </c>
      <c r="J96" s="539">
        <v>1</v>
      </c>
      <c r="K96" s="538"/>
      <c r="L96" s="538"/>
      <c r="M96" s="538"/>
      <c r="N96" s="489"/>
      <c r="O96" s="489"/>
      <c r="P96" s="476" t="s">
        <v>359</v>
      </c>
      <c r="Q96" s="472" t="s">
        <v>485</v>
      </c>
      <c r="R96" s="472" t="s">
        <v>928</v>
      </c>
      <c r="S96" s="597"/>
      <c r="T96" s="536" t="s">
        <v>261</v>
      </c>
      <c r="U96" s="502">
        <v>1959</v>
      </c>
      <c r="V96" s="507" t="s">
        <v>126</v>
      </c>
      <c r="W96" s="502">
        <v>1981</v>
      </c>
      <c r="X96" s="504"/>
      <c r="Y96" s="470"/>
      <c r="Z96" s="505"/>
      <c r="AA96" s="535" t="s">
        <v>941</v>
      </c>
      <c r="AB96" s="532">
        <f t="shared" si="57"/>
        <v>43</v>
      </c>
      <c r="AC96" s="518" t="s">
        <v>1590</v>
      </c>
      <c r="AD96" s="517">
        <v>2004</v>
      </c>
      <c r="AE96" s="607"/>
      <c r="AF96" s="604" t="s">
        <v>121</v>
      </c>
      <c r="AG96" s="501"/>
      <c r="AH96" s="501"/>
      <c r="AI96" s="541" t="s">
        <v>1099</v>
      </c>
      <c r="AJ96" s="492"/>
      <c r="CM96" s="491" t="str">
        <f t="shared" si="74"/>
        <v/>
      </c>
      <c r="CN96" s="491" t="str">
        <f t="shared" si="75"/>
        <v>Ortlieb Hans-Rudi</v>
      </c>
      <c r="CP96" s="491">
        <f t="shared" si="76"/>
        <v>43</v>
      </c>
      <c r="CQ96" s="491" t="str">
        <f t="shared" si="69"/>
        <v>D</v>
      </c>
      <c r="CR96" s="445" t="str">
        <f t="shared" si="77"/>
        <v>D</v>
      </c>
      <c r="CS96" s="519">
        <v>5630</v>
      </c>
      <c r="CT96" s="514">
        <v>771</v>
      </c>
      <c r="CU96" s="512">
        <f t="shared" si="78"/>
        <v>7</v>
      </c>
      <c r="CV96" s="511" t="str">
        <f t="shared" si="79"/>
        <v>Projektingenieur 7 (Bau)</v>
      </c>
      <c r="CW96" s="514">
        <v>771</v>
      </c>
      <c r="CX96" s="512">
        <f t="shared" si="80"/>
        <v>7</v>
      </c>
      <c r="CY96" s="511" t="str">
        <f t="shared" si="81"/>
        <v>Projektingenieur 7 (Bau)</v>
      </c>
      <c r="CZ96" s="514">
        <v>771</v>
      </c>
      <c r="DA96" s="512">
        <f t="shared" si="82"/>
        <v>7</v>
      </c>
      <c r="DB96" s="511" t="str">
        <f t="shared" si="83"/>
        <v>Projektingenieur 7 (Bau)</v>
      </c>
      <c r="DC96" s="514">
        <v>771</v>
      </c>
      <c r="DD96" s="512">
        <f t="shared" si="84"/>
        <v>7</v>
      </c>
      <c r="DE96" s="511" t="str">
        <f t="shared" si="85"/>
        <v>Projektingenieur 7 (Bau)</v>
      </c>
      <c r="DF96" s="514">
        <v>741</v>
      </c>
      <c r="DG96" s="512">
        <f t="shared" si="86"/>
        <v>7</v>
      </c>
      <c r="DH96" s="511" t="str">
        <f t="shared" si="87"/>
        <v>Konstrukteur 7 / Fachplaner 7 / Gruppenchef 7</v>
      </c>
      <c r="DI96" s="513"/>
      <c r="DJ96" s="512">
        <v>742</v>
      </c>
      <c r="DK96" s="512">
        <f t="shared" si="88"/>
        <v>8</v>
      </c>
      <c r="DL96" s="511" t="str">
        <f t="shared" si="89"/>
        <v>Konstrukteur 8 / Fachplaner 8 / Gruppenchef 8</v>
      </c>
      <c r="DQ96" s="491">
        <f t="shared" si="90"/>
        <v>5630</v>
      </c>
      <c r="DR96" s="494">
        <v>6</v>
      </c>
      <c r="DS96" s="491">
        <v>0</v>
      </c>
      <c r="DT96" s="493" t="s">
        <v>968</v>
      </c>
      <c r="EV96" s="519">
        <v>5545</v>
      </c>
      <c r="EW96" s="491" t="s">
        <v>1042</v>
      </c>
    </row>
    <row r="97" spans="1:153" s="491" customFormat="1" hidden="1" outlineLevel="1" x14ac:dyDescent="0.25">
      <c r="A97" s="510"/>
      <c r="B97" s="510"/>
      <c r="C97" s="510">
        <f t="shared" si="56"/>
        <v>1</v>
      </c>
      <c r="D97" s="509"/>
      <c r="E97" s="509"/>
      <c r="F97" s="538"/>
      <c r="G97" s="539"/>
      <c r="H97" s="539"/>
      <c r="I97" s="538">
        <v>1</v>
      </c>
      <c r="J97" s="539">
        <v>1</v>
      </c>
      <c r="K97" s="538"/>
      <c r="L97" s="538"/>
      <c r="M97" s="538"/>
      <c r="N97" s="489"/>
      <c r="O97" s="489"/>
      <c r="P97" s="476" t="s">
        <v>358</v>
      </c>
      <c r="Q97" s="472" t="s">
        <v>1309</v>
      </c>
      <c r="R97" s="472" t="s">
        <v>928</v>
      </c>
      <c r="S97" s="597"/>
      <c r="T97" s="536" t="s">
        <v>1310</v>
      </c>
      <c r="U97" s="502">
        <v>1961</v>
      </c>
      <c r="V97" s="507" t="s">
        <v>126</v>
      </c>
      <c r="W97" s="502">
        <v>1985</v>
      </c>
      <c r="X97" s="504"/>
      <c r="Y97" s="470"/>
      <c r="Z97" s="505"/>
      <c r="AA97" s="535" t="s">
        <v>1224</v>
      </c>
      <c r="AB97" s="532">
        <f t="shared" si="57"/>
        <v>39</v>
      </c>
      <c r="AC97" s="518" t="s">
        <v>1588</v>
      </c>
      <c r="AD97" s="517">
        <v>2018</v>
      </c>
      <c r="AE97" s="607"/>
      <c r="AF97" s="604" t="s">
        <v>121</v>
      </c>
      <c r="AG97" s="501"/>
      <c r="AH97" s="501"/>
      <c r="AI97" s="500" t="s">
        <v>420</v>
      </c>
      <c r="AJ97" s="492"/>
      <c r="CM97" s="545" t="e">
        <f t="shared" si="74"/>
        <v>#N/A</v>
      </c>
      <c r="CN97" s="495" t="str">
        <f t="shared" si="75"/>
        <v>Di Maria Marcello</v>
      </c>
      <c r="CP97" s="491">
        <f t="shared" si="76"/>
        <v>39</v>
      </c>
      <c r="CQ97" s="491" t="str">
        <f t="shared" si="69"/>
        <v>D</v>
      </c>
      <c r="CR97" s="445" t="e">
        <f t="shared" si="77"/>
        <v>#N/A</v>
      </c>
      <c r="CS97" s="515">
        <v>8585</v>
      </c>
      <c r="CT97" s="514">
        <v>742</v>
      </c>
      <c r="CU97" s="512">
        <f t="shared" si="78"/>
        <v>8</v>
      </c>
      <c r="CV97" s="511" t="str">
        <f t="shared" si="79"/>
        <v>Konstrukteur 8 / Fachplaner 8 / Gruppenchef 8</v>
      </c>
      <c r="CW97" s="514"/>
      <c r="CX97" s="512"/>
      <c r="CY97" s="511"/>
      <c r="CZ97" s="514"/>
      <c r="DA97" s="512"/>
      <c r="DB97" s="511"/>
      <c r="DC97" s="514"/>
      <c r="DD97" s="512"/>
      <c r="DE97" s="511"/>
      <c r="DF97" s="514"/>
      <c r="DG97" s="512"/>
      <c r="DH97" s="511"/>
      <c r="DI97" s="513"/>
      <c r="DJ97" s="514"/>
      <c r="DK97" s="512"/>
      <c r="DL97" s="511"/>
      <c r="DQ97" s="491">
        <f t="shared" si="90"/>
        <v>8585</v>
      </c>
      <c r="DR97" s="494">
        <v>6</v>
      </c>
      <c r="DS97" s="491">
        <v>0</v>
      </c>
      <c r="DT97" s="491" t="s">
        <v>965</v>
      </c>
      <c r="EV97" s="519">
        <v>7637</v>
      </c>
      <c r="EW97" s="491" t="s">
        <v>1042</v>
      </c>
    </row>
    <row r="98" spans="1:153" s="491" customFormat="1" hidden="1" outlineLevel="1" x14ac:dyDescent="0.25">
      <c r="A98" s="510"/>
      <c r="B98" s="510"/>
      <c r="C98" s="510">
        <f t="shared" si="56"/>
        <v>1</v>
      </c>
      <c r="D98" s="509"/>
      <c r="E98" s="509"/>
      <c r="F98" s="538"/>
      <c r="G98" s="539"/>
      <c r="H98" s="539"/>
      <c r="I98" s="538">
        <v>1</v>
      </c>
      <c r="J98" s="539">
        <v>1</v>
      </c>
      <c r="K98" s="538"/>
      <c r="L98" s="538"/>
      <c r="M98" s="538"/>
      <c r="N98" s="489"/>
      <c r="O98" s="489"/>
      <c r="P98" s="476" t="s">
        <v>1140</v>
      </c>
      <c r="Q98" s="472" t="s">
        <v>487</v>
      </c>
      <c r="R98" s="472" t="s">
        <v>928</v>
      </c>
      <c r="S98" s="597"/>
      <c r="T98" s="536" t="s">
        <v>1573</v>
      </c>
      <c r="U98" s="502">
        <v>1970</v>
      </c>
      <c r="V98" s="507" t="s">
        <v>126</v>
      </c>
      <c r="W98" s="502">
        <v>1988</v>
      </c>
      <c r="X98" s="504" t="s">
        <v>1215</v>
      </c>
      <c r="Y98" s="470">
        <v>2017</v>
      </c>
      <c r="Z98" s="505"/>
      <c r="AA98" s="535" t="s">
        <v>1224</v>
      </c>
      <c r="AB98" s="532">
        <f t="shared" si="57"/>
        <v>36</v>
      </c>
      <c r="AC98" s="518" t="s">
        <v>1545</v>
      </c>
      <c r="AD98" s="517">
        <v>1990</v>
      </c>
      <c r="AE98" s="607"/>
      <c r="AF98" s="604" t="s">
        <v>121</v>
      </c>
      <c r="AG98" s="501"/>
      <c r="AH98" s="501"/>
      <c r="AI98" s="500" t="s">
        <v>1602</v>
      </c>
      <c r="AJ98" s="492"/>
      <c r="CM98" s="491" t="str">
        <f t="shared" si="74"/>
        <v/>
      </c>
      <c r="CN98" s="491" t="str">
        <f t="shared" si="75"/>
        <v>Bucher Olivier</v>
      </c>
      <c r="CP98" s="491">
        <f t="shared" si="76"/>
        <v>36</v>
      </c>
      <c r="CQ98" s="491" t="str">
        <f t="shared" si="69"/>
        <v>D</v>
      </c>
      <c r="CR98" s="445" t="str">
        <f t="shared" si="77"/>
        <v>D</v>
      </c>
      <c r="CS98" s="519">
        <v>7641</v>
      </c>
      <c r="CT98" s="514">
        <v>741</v>
      </c>
      <c r="CU98" s="512">
        <f t="shared" si="78"/>
        <v>7</v>
      </c>
      <c r="CV98" s="511" t="str">
        <f t="shared" si="79"/>
        <v>Konstrukteur 7 / Fachplaner 7 / Gruppenchef 7</v>
      </c>
      <c r="CW98" s="514">
        <v>741</v>
      </c>
      <c r="CX98" s="512">
        <f t="shared" ref="CX98:CX107" si="91">VLOOKUP($CW98,Funktionsbezeichnungen,3,0)</f>
        <v>7</v>
      </c>
      <c r="CY98" s="511" t="str">
        <f t="shared" ref="CY98:CY107" si="92">VLOOKUP($CW98,Funktionsbezeichnungen,2,0)</f>
        <v>Konstrukteur 7 / Fachplaner 7 / Gruppenchef 7</v>
      </c>
      <c r="CZ98" s="514">
        <v>741</v>
      </c>
      <c r="DA98" s="512">
        <f t="shared" ref="DA98:DA107" si="93">VLOOKUP($CZ98,Funktionsbezeichnungen,3,0)</f>
        <v>7</v>
      </c>
      <c r="DB98" s="511" t="str">
        <f t="shared" ref="DB98:DB107" si="94">VLOOKUP($CZ98,Funktionsbezeichnungen,2,0)</f>
        <v>Konstrukteur 7 / Fachplaner 7 / Gruppenchef 7</v>
      </c>
      <c r="DC98" s="514">
        <v>741</v>
      </c>
      <c r="DD98" s="512">
        <f t="shared" ref="DD98:DD107" si="95">VLOOKUP($DC98,Funktionsbezeichnungen,3,0)</f>
        <v>7</v>
      </c>
      <c r="DE98" s="511" t="str">
        <f t="shared" ref="DE98:DE107" si="96">VLOOKUP($DC98,Funktionsbezeichnungen,2,0)</f>
        <v>Konstrukteur 7 / Fachplaner 7 / Gruppenchef 7</v>
      </c>
      <c r="DF98" s="514">
        <v>741</v>
      </c>
      <c r="DG98" s="512">
        <f t="shared" ref="DG98:DG107" si="97">VLOOKUP($DF98,Funktionsbezeichnungen,3,0)</f>
        <v>7</v>
      </c>
      <c r="DH98" s="511" t="str">
        <f t="shared" ref="DH98:DH107" si="98">VLOOKUP($DF98,Funktionsbezeichnungen,2,0)</f>
        <v>Konstrukteur 7 / Fachplaner 7 / Gruppenchef 7</v>
      </c>
      <c r="DI98" s="513"/>
      <c r="DJ98" s="514">
        <v>742</v>
      </c>
      <c r="DK98" s="512">
        <f t="shared" ref="DK98:DK107" si="99">VLOOKUP($DJ98,Funktionsbezeichnungen,3,0)</f>
        <v>8</v>
      </c>
      <c r="DL98" s="511" t="str">
        <f t="shared" ref="DL98:DL107" si="100">VLOOKUP($DJ98,Funktionsbezeichnungen,2,0)</f>
        <v>Konstrukteur 8 / Fachplaner 8 / Gruppenchef 8</v>
      </c>
      <c r="DQ98" s="491">
        <f t="shared" si="90"/>
        <v>7641</v>
      </c>
      <c r="DR98" s="494">
        <v>6</v>
      </c>
      <c r="DS98" s="491">
        <v>0</v>
      </c>
      <c r="DT98" s="491" t="s">
        <v>965</v>
      </c>
      <c r="EV98" s="519">
        <v>5639</v>
      </c>
      <c r="EW98" s="491" t="s">
        <v>142</v>
      </c>
    </row>
    <row r="99" spans="1:153" s="491" customFormat="1" ht="27" hidden="1" collapsed="1" x14ac:dyDescent="0.25">
      <c r="A99" s="510"/>
      <c r="B99" s="510"/>
      <c r="C99" s="510">
        <f t="shared" si="56"/>
        <v>1</v>
      </c>
      <c r="D99" s="509"/>
      <c r="E99" s="509"/>
      <c r="F99" s="538"/>
      <c r="G99" s="539"/>
      <c r="H99" s="539"/>
      <c r="I99" s="538">
        <v>1</v>
      </c>
      <c r="J99" s="539"/>
      <c r="K99" s="538"/>
      <c r="L99" s="538"/>
      <c r="M99" s="538"/>
      <c r="N99" s="489"/>
      <c r="O99" s="489"/>
      <c r="P99" s="476" t="s">
        <v>361</v>
      </c>
      <c r="Q99" s="472" t="s">
        <v>488</v>
      </c>
      <c r="R99" s="472" t="s">
        <v>928</v>
      </c>
      <c r="S99" s="597"/>
      <c r="T99" s="536" t="s">
        <v>144</v>
      </c>
      <c r="U99" s="502">
        <v>1968</v>
      </c>
      <c r="V99" s="507" t="s">
        <v>126</v>
      </c>
      <c r="W99" s="502">
        <v>1989</v>
      </c>
      <c r="X99" s="504"/>
      <c r="Y99" s="470"/>
      <c r="Z99" s="505"/>
      <c r="AA99" s="535" t="s">
        <v>940</v>
      </c>
      <c r="AB99" s="532">
        <f t="shared" si="57"/>
        <v>35</v>
      </c>
      <c r="AC99" s="518" t="s">
        <v>939</v>
      </c>
      <c r="AD99" s="517">
        <v>1994</v>
      </c>
      <c r="AE99" s="607"/>
      <c r="AF99" s="604" t="s">
        <v>121</v>
      </c>
      <c r="AG99" s="501"/>
      <c r="AH99" s="501"/>
      <c r="AI99" s="500" t="s">
        <v>375</v>
      </c>
      <c r="AJ99" s="492"/>
      <c r="CM99" s="491" t="str">
        <f t="shared" si="74"/>
        <v/>
      </c>
      <c r="CN99" s="491" t="str">
        <f t="shared" si="75"/>
        <v>Hagen Stefan</v>
      </c>
      <c r="CP99" s="491">
        <f t="shared" si="76"/>
        <v>35</v>
      </c>
      <c r="CQ99" s="491" t="str">
        <f t="shared" si="69"/>
        <v>D</v>
      </c>
      <c r="CR99" s="445" t="str">
        <f t="shared" si="77"/>
        <v>D</v>
      </c>
      <c r="CS99" s="519">
        <v>6741</v>
      </c>
      <c r="CT99" s="514">
        <v>741</v>
      </c>
      <c r="CU99" s="512">
        <f t="shared" si="78"/>
        <v>7</v>
      </c>
      <c r="CV99" s="511" t="str">
        <f t="shared" si="79"/>
        <v>Konstrukteur 7 / Fachplaner 7 / Gruppenchef 7</v>
      </c>
      <c r="CW99" s="514">
        <v>741</v>
      </c>
      <c r="CX99" s="512">
        <f t="shared" si="91"/>
        <v>7</v>
      </c>
      <c r="CY99" s="511" t="str">
        <f t="shared" si="92"/>
        <v>Konstrukteur 7 / Fachplaner 7 / Gruppenchef 7</v>
      </c>
      <c r="CZ99" s="514">
        <v>741</v>
      </c>
      <c r="DA99" s="512">
        <f t="shared" si="93"/>
        <v>7</v>
      </c>
      <c r="DB99" s="511" t="str">
        <f t="shared" si="94"/>
        <v>Konstrukteur 7 / Fachplaner 7 / Gruppenchef 7</v>
      </c>
      <c r="DC99" s="514">
        <v>741</v>
      </c>
      <c r="DD99" s="512">
        <f t="shared" si="95"/>
        <v>7</v>
      </c>
      <c r="DE99" s="511" t="str">
        <f t="shared" si="96"/>
        <v>Konstrukteur 7 / Fachplaner 7 / Gruppenchef 7</v>
      </c>
      <c r="DF99" s="514">
        <v>741</v>
      </c>
      <c r="DG99" s="512">
        <f t="shared" si="97"/>
        <v>7</v>
      </c>
      <c r="DH99" s="511" t="str">
        <f t="shared" si="98"/>
        <v>Konstrukteur 7 / Fachplaner 7 / Gruppenchef 7</v>
      </c>
      <c r="DI99" s="513"/>
      <c r="DJ99" s="514">
        <v>742</v>
      </c>
      <c r="DK99" s="512">
        <f t="shared" si="99"/>
        <v>8</v>
      </c>
      <c r="DL99" s="511" t="str">
        <f t="shared" si="100"/>
        <v>Konstrukteur 8 / Fachplaner 8 / Gruppenchef 8</v>
      </c>
      <c r="DQ99" s="491">
        <f t="shared" si="90"/>
        <v>6741</v>
      </c>
      <c r="DR99" s="494">
        <v>6</v>
      </c>
      <c r="DS99" s="491">
        <v>0</v>
      </c>
      <c r="DT99" s="491" t="s">
        <v>965</v>
      </c>
      <c r="EV99" s="519">
        <v>5636</v>
      </c>
      <c r="EW99" s="491" t="s">
        <v>142</v>
      </c>
    </row>
    <row r="100" spans="1:153" s="491" customFormat="1" x14ac:dyDescent="0.25">
      <c r="A100" s="510"/>
      <c r="B100" s="510"/>
      <c r="C100" s="510" t="str">
        <f t="shared" si="56"/>
        <v/>
      </c>
      <c r="D100" s="509"/>
      <c r="E100" s="509"/>
      <c r="F100" s="538"/>
      <c r="G100" s="539"/>
      <c r="H100" s="539"/>
      <c r="I100" s="538"/>
      <c r="J100" s="539"/>
      <c r="K100" s="538"/>
      <c r="L100" s="538"/>
      <c r="M100" s="538"/>
      <c r="N100" s="489"/>
      <c r="O100" s="489"/>
      <c r="P100" s="476"/>
      <c r="Q100" s="472"/>
      <c r="R100" s="472"/>
      <c r="S100" s="597" t="s">
        <v>1616</v>
      </c>
      <c r="T100" s="568" t="s">
        <v>1759</v>
      </c>
      <c r="U100" s="549">
        <v>1996</v>
      </c>
      <c r="V100" s="633" t="s">
        <v>1758</v>
      </c>
      <c r="W100" s="549">
        <v>2019</v>
      </c>
      <c r="X100" s="634"/>
      <c r="Y100" s="479"/>
      <c r="Z100" s="635"/>
      <c r="AA100" s="617"/>
      <c r="AB100" s="636">
        <f t="shared" si="57"/>
        <v>5</v>
      </c>
      <c r="AC100" s="615" t="s">
        <v>1625</v>
      </c>
      <c r="AD100" s="637">
        <v>2021</v>
      </c>
      <c r="AE100" s="615" t="s">
        <v>1625</v>
      </c>
      <c r="AF100" s="616" t="s">
        <v>121</v>
      </c>
      <c r="AG100" s="684"/>
      <c r="AH100" s="501"/>
      <c r="AI100" s="500"/>
      <c r="AJ100" s="492"/>
      <c r="CN100" s="491" t="str">
        <f t="shared" si="75"/>
        <v>Chrysopoulos Viktoria</v>
      </c>
      <c r="CP100" s="491">
        <f t="shared" si="76"/>
        <v>5</v>
      </c>
      <c r="CQ100" s="491" t="str">
        <f t="shared" si="69"/>
        <v>D</v>
      </c>
      <c r="CR100" s="445"/>
      <c r="CS100" s="519"/>
      <c r="CT100" s="514"/>
      <c r="CU100" s="512"/>
      <c r="CV100" s="511"/>
      <c r="CW100" s="514"/>
      <c r="CX100" s="512"/>
      <c r="CY100" s="511"/>
      <c r="CZ100" s="514"/>
      <c r="DA100" s="512"/>
      <c r="DB100" s="511"/>
      <c r="DC100" s="514"/>
      <c r="DD100" s="512"/>
      <c r="DE100" s="511"/>
      <c r="DF100" s="514"/>
      <c r="DG100" s="512"/>
      <c r="DH100" s="511"/>
      <c r="DI100" s="513"/>
      <c r="DJ100" s="514"/>
      <c r="DK100" s="512"/>
      <c r="DL100" s="511"/>
      <c r="DR100" s="494"/>
      <c r="EV100" s="519"/>
    </row>
    <row r="101" spans="1:153" s="491" customFormat="1" x14ac:dyDescent="0.25">
      <c r="A101" s="510"/>
      <c r="B101" s="510"/>
      <c r="C101" s="510" t="str">
        <f>IF(AB101&gt;=10,1,"")</f>
        <v/>
      </c>
      <c r="D101" s="509"/>
      <c r="E101" s="509"/>
      <c r="F101" s="538"/>
      <c r="G101" s="539"/>
      <c r="H101" s="539"/>
      <c r="I101" s="538"/>
      <c r="J101" s="539"/>
      <c r="K101" s="538"/>
      <c r="L101" s="538"/>
      <c r="M101" s="538"/>
      <c r="N101" s="489"/>
      <c r="O101" s="489"/>
      <c r="P101" s="476"/>
      <c r="Q101" s="472"/>
      <c r="R101" s="472"/>
      <c r="S101" s="597" t="s">
        <v>1616</v>
      </c>
      <c r="T101" s="568" t="s">
        <v>899</v>
      </c>
      <c r="U101" s="549">
        <v>1995</v>
      </c>
      <c r="V101" s="633" t="s">
        <v>628</v>
      </c>
      <c r="W101" s="549">
        <v>2016</v>
      </c>
      <c r="X101" s="634" t="s">
        <v>1640</v>
      </c>
      <c r="Y101" s="479">
        <v>2021</v>
      </c>
      <c r="Z101" s="635" t="s">
        <v>1641</v>
      </c>
      <c r="AA101" s="615"/>
      <c r="AB101" s="636">
        <f>IF(Z101="",YEAR($AC$1)-$W101,YEAR($AC$1)-$Y101)</f>
        <v>3</v>
      </c>
      <c r="AC101" s="615" t="s">
        <v>698</v>
      </c>
      <c r="AD101" s="637">
        <v>2019</v>
      </c>
      <c r="AE101" s="615" t="s">
        <v>1627</v>
      </c>
      <c r="AF101" s="616" t="s">
        <v>121</v>
      </c>
      <c r="AG101" s="684"/>
      <c r="AH101" s="640"/>
      <c r="AI101" s="541"/>
      <c r="AJ101" s="492"/>
      <c r="CN101" s="491" t="str">
        <f>+T101</f>
        <v>Schmidlin Julian</v>
      </c>
      <c r="CP101" s="491">
        <f>+AB101</f>
        <v>3</v>
      </c>
      <c r="CQ101" s="491" t="str">
        <f>+AF101</f>
        <v>D</v>
      </c>
      <c r="CR101" s="445"/>
      <c r="CS101" s="519"/>
      <c r="CT101" s="514"/>
      <c r="CU101" s="512"/>
      <c r="CV101" s="511"/>
      <c r="CW101" s="514"/>
      <c r="CX101" s="512"/>
      <c r="CY101" s="511"/>
      <c r="CZ101" s="514"/>
      <c r="DA101" s="512"/>
      <c r="DB101" s="511"/>
      <c r="DC101" s="514"/>
      <c r="DD101" s="512"/>
      <c r="DE101" s="511"/>
      <c r="DF101" s="514"/>
      <c r="DG101" s="512"/>
      <c r="DH101" s="511"/>
      <c r="DI101" s="513"/>
      <c r="DJ101" s="514"/>
      <c r="DK101" s="514"/>
      <c r="DL101" s="511"/>
      <c r="DR101" s="494"/>
      <c r="EV101" s="519"/>
    </row>
    <row r="102" spans="1:153" s="491" customFormat="1" ht="13.5" customHeight="1" outlineLevel="1" x14ac:dyDescent="0.25">
      <c r="A102" s="510"/>
      <c r="B102" s="510"/>
      <c r="C102" s="510"/>
      <c r="D102" s="509"/>
      <c r="E102" s="509"/>
      <c r="F102" s="538"/>
      <c r="G102" s="539"/>
      <c r="H102" s="539"/>
      <c r="I102" s="538"/>
      <c r="J102" s="539"/>
      <c r="K102" s="538"/>
      <c r="L102" s="538"/>
      <c r="M102" s="538"/>
      <c r="N102" s="489"/>
      <c r="O102" s="489"/>
      <c r="P102" s="476"/>
      <c r="Q102" s="472"/>
      <c r="R102" s="472"/>
      <c r="S102" s="597" t="s">
        <v>1616</v>
      </c>
      <c r="T102" s="915" t="s">
        <v>1655</v>
      </c>
      <c r="U102" s="616">
        <v>1984</v>
      </c>
      <c r="V102" s="633" t="s">
        <v>1640</v>
      </c>
      <c r="W102" s="549">
        <v>2017</v>
      </c>
      <c r="X102" s="634"/>
      <c r="Y102" s="479"/>
      <c r="Z102" s="635"/>
      <c r="AA102" s="615"/>
      <c r="AB102" s="636"/>
      <c r="AC102" s="615" t="s">
        <v>698</v>
      </c>
      <c r="AD102" s="637">
        <v>2023</v>
      </c>
      <c r="AE102" s="615" t="s">
        <v>1656</v>
      </c>
      <c r="AF102" s="903" t="s">
        <v>105</v>
      </c>
      <c r="AG102" s="904" t="s">
        <v>1616</v>
      </c>
      <c r="AH102" s="640"/>
      <c r="AI102" s="541"/>
      <c r="AJ102" s="492"/>
      <c r="CR102" s="445"/>
      <c r="CS102" s="519"/>
      <c r="CT102" s="514"/>
      <c r="CU102" s="512"/>
      <c r="CV102" s="511"/>
      <c r="CW102" s="514"/>
      <c r="CX102" s="512"/>
      <c r="CY102" s="511"/>
      <c r="CZ102" s="514"/>
      <c r="DA102" s="512"/>
      <c r="DB102" s="511"/>
      <c r="DC102" s="514"/>
      <c r="DD102" s="512"/>
      <c r="DE102" s="511"/>
      <c r="DF102" s="514"/>
      <c r="DG102" s="512"/>
      <c r="DH102" s="511"/>
      <c r="DI102" s="513"/>
      <c r="DJ102" s="514"/>
      <c r="DK102" s="514"/>
      <c r="DL102" s="511"/>
      <c r="DR102" s="494"/>
      <c r="EV102" s="519"/>
    </row>
    <row r="103" spans="1:153" s="491" customFormat="1" ht="19.5" hidden="1" customHeight="1" outlineLevel="1" x14ac:dyDescent="0.25">
      <c r="A103" s="510"/>
      <c r="B103" s="510"/>
      <c r="C103" s="510">
        <f t="shared" ref="C103:C135" si="101">IF(AB103&gt;=10,1,"")</f>
        <v>1</v>
      </c>
      <c r="D103" s="509"/>
      <c r="E103" s="509"/>
      <c r="F103" s="538"/>
      <c r="G103" s="539"/>
      <c r="H103" s="539"/>
      <c r="I103" s="538">
        <v>1</v>
      </c>
      <c r="J103" s="539"/>
      <c r="K103" s="538"/>
      <c r="L103" s="538"/>
      <c r="M103" s="538"/>
      <c r="N103" s="489"/>
      <c r="O103" s="489"/>
      <c r="P103" s="476" t="s">
        <v>359</v>
      </c>
      <c r="Q103" s="472" t="s">
        <v>489</v>
      </c>
      <c r="R103" s="472" t="s">
        <v>928</v>
      </c>
      <c r="S103" s="597"/>
      <c r="T103" s="536" t="s">
        <v>146</v>
      </c>
      <c r="U103" s="502">
        <v>1970</v>
      </c>
      <c r="V103" s="507" t="s">
        <v>126</v>
      </c>
      <c r="W103" s="502">
        <v>1991</v>
      </c>
      <c r="X103" s="504"/>
      <c r="Y103" s="470"/>
      <c r="Z103" s="505"/>
      <c r="AA103" s="535"/>
      <c r="AB103" s="532">
        <f t="shared" ref="AB103:AB135" si="102">IF(Z103="",YEAR($AC$1)-$W103,YEAR($AC$1)-$Y103)</f>
        <v>33</v>
      </c>
      <c r="AC103" s="518" t="s">
        <v>1588</v>
      </c>
      <c r="AD103" s="517">
        <v>1987</v>
      </c>
      <c r="AE103" s="607"/>
      <c r="AF103" s="604" t="s">
        <v>121</v>
      </c>
      <c r="AG103" s="501"/>
      <c r="AH103" s="501"/>
      <c r="AI103" s="500" t="s">
        <v>394</v>
      </c>
      <c r="AJ103" s="492"/>
      <c r="CM103" s="491" t="str">
        <f t="shared" si="74"/>
        <v/>
      </c>
      <c r="CN103" s="491" t="str">
        <f t="shared" si="75"/>
        <v>Hardmeyer Christian</v>
      </c>
      <c r="CP103" s="491">
        <f t="shared" si="76"/>
        <v>33</v>
      </c>
      <c r="CQ103" s="491" t="str">
        <f t="shared" si="69"/>
        <v>D</v>
      </c>
      <c r="CR103" s="445" t="str">
        <f t="shared" si="77"/>
        <v>D</v>
      </c>
      <c r="CS103" s="519">
        <v>9618</v>
      </c>
      <c r="CT103" s="514">
        <v>741</v>
      </c>
      <c r="CU103" s="512">
        <f t="shared" si="78"/>
        <v>7</v>
      </c>
      <c r="CV103" s="511" t="str">
        <f t="shared" si="79"/>
        <v>Konstrukteur 7 / Fachplaner 7 / Gruppenchef 7</v>
      </c>
      <c r="CW103" s="514">
        <v>741</v>
      </c>
      <c r="CX103" s="512">
        <f t="shared" si="91"/>
        <v>7</v>
      </c>
      <c r="CY103" s="511" t="str">
        <f t="shared" si="92"/>
        <v>Konstrukteur 7 / Fachplaner 7 / Gruppenchef 7</v>
      </c>
      <c r="CZ103" s="514">
        <v>741</v>
      </c>
      <c r="DA103" s="512">
        <f t="shared" si="93"/>
        <v>7</v>
      </c>
      <c r="DB103" s="511" t="str">
        <f t="shared" si="94"/>
        <v>Konstrukteur 7 / Fachplaner 7 / Gruppenchef 7</v>
      </c>
      <c r="DC103" s="514">
        <v>741</v>
      </c>
      <c r="DD103" s="512">
        <f t="shared" si="95"/>
        <v>7</v>
      </c>
      <c r="DE103" s="511" t="str">
        <f t="shared" si="96"/>
        <v>Konstrukteur 7 / Fachplaner 7 / Gruppenchef 7</v>
      </c>
      <c r="DF103" s="514">
        <v>741</v>
      </c>
      <c r="DG103" s="512">
        <f t="shared" si="97"/>
        <v>7</v>
      </c>
      <c r="DH103" s="511" t="str">
        <f t="shared" si="98"/>
        <v>Konstrukteur 7 / Fachplaner 7 / Gruppenchef 7</v>
      </c>
      <c r="DI103" s="513"/>
      <c r="DJ103" s="514">
        <v>742</v>
      </c>
      <c r="DK103" s="512">
        <f t="shared" si="99"/>
        <v>8</v>
      </c>
      <c r="DL103" s="511" t="str">
        <f t="shared" si="100"/>
        <v>Konstrukteur 8 / Fachplaner 8 / Gruppenchef 8</v>
      </c>
      <c r="DQ103" s="491">
        <f t="shared" si="90"/>
        <v>9618</v>
      </c>
      <c r="DR103" s="494">
        <v>6</v>
      </c>
      <c r="DS103" s="491">
        <v>0</v>
      </c>
      <c r="DT103" s="491" t="s">
        <v>965</v>
      </c>
      <c r="EV103" s="519">
        <v>9664</v>
      </c>
      <c r="EW103" s="491" t="s">
        <v>142</v>
      </c>
    </row>
    <row r="104" spans="1:153" s="491" customFormat="1" ht="16.5" hidden="1" customHeight="1" outlineLevel="1" x14ac:dyDescent="0.25">
      <c r="A104" s="510"/>
      <c r="B104" s="510"/>
      <c r="C104" s="510">
        <f t="shared" si="101"/>
        <v>1</v>
      </c>
      <c r="D104" s="509"/>
      <c r="E104" s="509"/>
      <c r="F104" s="538"/>
      <c r="G104" s="539"/>
      <c r="H104" s="539"/>
      <c r="I104" s="538">
        <v>1</v>
      </c>
      <c r="J104" s="539">
        <v>1</v>
      </c>
      <c r="K104" s="538"/>
      <c r="L104" s="538"/>
      <c r="M104" s="538"/>
      <c r="N104" s="489"/>
      <c r="O104" s="489"/>
      <c r="P104" s="476" t="s">
        <v>1301</v>
      </c>
      <c r="Q104" s="472" t="s">
        <v>490</v>
      </c>
      <c r="R104" s="472" t="s">
        <v>928</v>
      </c>
      <c r="S104" s="597"/>
      <c r="T104" s="536" t="s">
        <v>1574</v>
      </c>
      <c r="U104" s="502">
        <v>1970</v>
      </c>
      <c r="V104" s="507" t="s">
        <v>126</v>
      </c>
      <c r="W104" s="502">
        <v>1992</v>
      </c>
      <c r="X104" s="504"/>
      <c r="Y104" s="470"/>
      <c r="Z104" s="505"/>
      <c r="AA104" s="535"/>
      <c r="AB104" s="532">
        <f t="shared" si="102"/>
        <v>32</v>
      </c>
      <c r="AC104" s="518" t="s">
        <v>1588</v>
      </c>
      <c r="AD104" s="517">
        <v>1988</v>
      </c>
      <c r="AE104" s="607"/>
      <c r="AF104" s="604" t="s">
        <v>121</v>
      </c>
      <c r="AG104" s="501"/>
      <c r="AH104" s="501"/>
      <c r="AI104" s="500" t="s">
        <v>421</v>
      </c>
      <c r="AJ104" s="492"/>
      <c r="CM104" s="491" t="str">
        <f t="shared" si="74"/>
        <v/>
      </c>
      <c r="CN104" s="491" t="str">
        <f t="shared" si="75"/>
        <v>Wira Stéphane</v>
      </c>
      <c r="CP104" s="491">
        <f t="shared" si="76"/>
        <v>32</v>
      </c>
      <c r="CQ104" s="491" t="str">
        <f t="shared" si="69"/>
        <v>D</v>
      </c>
      <c r="CR104" s="445" t="str">
        <f t="shared" si="77"/>
        <v>D</v>
      </c>
      <c r="CS104" s="519">
        <v>9623</v>
      </c>
      <c r="CT104" s="514">
        <v>742</v>
      </c>
      <c r="CU104" s="512">
        <f t="shared" si="78"/>
        <v>8</v>
      </c>
      <c r="CV104" s="511" t="str">
        <f t="shared" si="79"/>
        <v>Konstrukteur 8 / Fachplaner 8 / Gruppenchef 8</v>
      </c>
      <c r="CW104" s="514">
        <v>742</v>
      </c>
      <c r="CX104" s="512">
        <f t="shared" si="91"/>
        <v>8</v>
      </c>
      <c r="CY104" s="511" t="str">
        <f t="shared" si="92"/>
        <v>Konstrukteur 8 / Fachplaner 8 / Gruppenchef 8</v>
      </c>
      <c r="CZ104" s="514">
        <v>742</v>
      </c>
      <c r="DA104" s="512">
        <f t="shared" si="93"/>
        <v>8</v>
      </c>
      <c r="DB104" s="511" t="str">
        <f t="shared" si="94"/>
        <v>Konstrukteur 8 / Fachplaner 8 / Gruppenchef 8</v>
      </c>
      <c r="DC104" s="514">
        <v>742</v>
      </c>
      <c r="DD104" s="512">
        <f t="shared" si="95"/>
        <v>8</v>
      </c>
      <c r="DE104" s="511" t="str">
        <f t="shared" si="96"/>
        <v>Konstrukteur 8 / Fachplaner 8 / Gruppenchef 8</v>
      </c>
      <c r="DF104" s="514">
        <v>742</v>
      </c>
      <c r="DG104" s="512">
        <f t="shared" si="97"/>
        <v>8</v>
      </c>
      <c r="DH104" s="511" t="str">
        <f t="shared" si="98"/>
        <v>Konstrukteur 8 / Fachplaner 8 / Gruppenchef 8</v>
      </c>
      <c r="DI104" s="513"/>
      <c r="DJ104" s="514">
        <v>742</v>
      </c>
      <c r="DK104" s="512">
        <f t="shared" si="99"/>
        <v>8</v>
      </c>
      <c r="DL104" s="511" t="str">
        <f t="shared" si="100"/>
        <v>Konstrukteur 8 / Fachplaner 8 / Gruppenchef 8</v>
      </c>
      <c r="DQ104" s="491">
        <f t="shared" si="90"/>
        <v>9623</v>
      </c>
      <c r="DR104" s="494">
        <v>6</v>
      </c>
      <c r="DS104" s="491">
        <v>0</v>
      </c>
      <c r="DT104" s="491" t="s">
        <v>975</v>
      </c>
      <c r="EV104" s="519">
        <v>9688</v>
      </c>
      <c r="EW104" s="491" t="s">
        <v>142</v>
      </c>
    </row>
    <row r="105" spans="1:153" s="491" customFormat="1" ht="20.25" hidden="1" customHeight="1" outlineLevel="1" x14ac:dyDescent="0.25">
      <c r="A105" s="510"/>
      <c r="B105" s="510"/>
      <c r="C105" s="510">
        <f t="shared" si="101"/>
        <v>1</v>
      </c>
      <c r="D105" s="509"/>
      <c r="E105" s="509"/>
      <c r="F105" s="538"/>
      <c r="G105" s="539"/>
      <c r="H105" s="539"/>
      <c r="I105" s="538">
        <v>1</v>
      </c>
      <c r="J105" s="539">
        <v>1</v>
      </c>
      <c r="K105" s="538"/>
      <c r="L105" s="538"/>
      <c r="M105" s="538"/>
      <c r="N105" s="489"/>
      <c r="O105" s="489"/>
      <c r="P105" s="476" t="s">
        <v>1301</v>
      </c>
      <c r="Q105" s="472" t="s">
        <v>568</v>
      </c>
      <c r="R105" s="472" t="s">
        <v>928</v>
      </c>
      <c r="S105" s="597"/>
      <c r="T105" s="536" t="s">
        <v>569</v>
      </c>
      <c r="U105" s="502">
        <v>1973</v>
      </c>
      <c r="V105" s="507" t="s">
        <v>126</v>
      </c>
      <c r="W105" s="502">
        <v>1993</v>
      </c>
      <c r="X105" s="504"/>
      <c r="Y105" s="470"/>
      <c r="Z105" s="505"/>
      <c r="AA105" s="535"/>
      <c r="AB105" s="532">
        <f t="shared" si="102"/>
        <v>31</v>
      </c>
      <c r="AC105" s="518" t="s">
        <v>1588</v>
      </c>
      <c r="AD105" s="517">
        <v>2009</v>
      </c>
      <c r="AE105" s="607"/>
      <c r="AF105" s="604" t="s">
        <v>121</v>
      </c>
      <c r="AG105" s="501"/>
      <c r="AH105" s="501"/>
      <c r="AI105" s="500" t="s">
        <v>377</v>
      </c>
      <c r="AJ105" s="492"/>
      <c r="CM105" s="491" t="str">
        <f t="shared" si="74"/>
        <v/>
      </c>
      <c r="CN105" s="491" t="str">
        <f t="shared" si="75"/>
        <v>Heiniger Christoph</v>
      </c>
      <c r="CP105" s="491">
        <f t="shared" si="76"/>
        <v>31</v>
      </c>
      <c r="CQ105" s="491" t="str">
        <f t="shared" si="69"/>
        <v>D</v>
      </c>
      <c r="CR105" s="445" t="str">
        <f t="shared" si="77"/>
        <v>D</v>
      </c>
      <c r="CS105" s="519">
        <v>4346</v>
      </c>
      <c r="CT105" s="514">
        <v>741</v>
      </c>
      <c r="CU105" s="512">
        <f t="shared" si="78"/>
        <v>7</v>
      </c>
      <c r="CV105" s="511" t="str">
        <f t="shared" si="79"/>
        <v>Konstrukteur 7 / Fachplaner 7 / Gruppenchef 7</v>
      </c>
      <c r="CW105" s="514">
        <v>741</v>
      </c>
      <c r="CX105" s="512">
        <f t="shared" si="91"/>
        <v>7</v>
      </c>
      <c r="CY105" s="511" t="str">
        <f t="shared" si="92"/>
        <v>Konstrukteur 7 / Fachplaner 7 / Gruppenchef 7</v>
      </c>
      <c r="CZ105" s="514">
        <v>741</v>
      </c>
      <c r="DA105" s="512">
        <f t="shared" si="93"/>
        <v>7</v>
      </c>
      <c r="DB105" s="511" t="str">
        <f t="shared" si="94"/>
        <v>Konstrukteur 7 / Fachplaner 7 / Gruppenchef 7</v>
      </c>
      <c r="DC105" s="514">
        <v>741</v>
      </c>
      <c r="DD105" s="512">
        <f t="shared" si="95"/>
        <v>7</v>
      </c>
      <c r="DE105" s="511" t="str">
        <f t="shared" si="96"/>
        <v>Konstrukteur 7 / Fachplaner 7 / Gruppenchef 7</v>
      </c>
      <c r="DF105" s="514">
        <v>741</v>
      </c>
      <c r="DG105" s="512">
        <f t="shared" si="97"/>
        <v>7</v>
      </c>
      <c r="DH105" s="511" t="str">
        <f t="shared" si="98"/>
        <v>Konstrukteur 7 / Fachplaner 7 / Gruppenchef 7</v>
      </c>
      <c r="DI105" s="513"/>
      <c r="DJ105" s="514">
        <v>742</v>
      </c>
      <c r="DK105" s="512">
        <f t="shared" si="99"/>
        <v>8</v>
      </c>
      <c r="DL105" s="511" t="str">
        <f t="shared" si="100"/>
        <v>Konstrukteur 8 / Fachplaner 8 / Gruppenchef 8</v>
      </c>
      <c r="DQ105" s="491">
        <f t="shared" si="90"/>
        <v>4346</v>
      </c>
      <c r="DR105" s="494">
        <v>6</v>
      </c>
      <c r="DS105" s="491">
        <v>0</v>
      </c>
      <c r="DT105" s="491" t="s">
        <v>965</v>
      </c>
      <c r="EV105" s="519">
        <v>9687</v>
      </c>
      <c r="EW105" s="491" t="s">
        <v>142</v>
      </c>
    </row>
    <row r="106" spans="1:153" s="491" customFormat="1" ht="19.5" hidden="1" customHeight="1" outlineLevel="1" x14ac:dyDescent="0.25">
      <c r="A106" s="510"/>
      <c r="B106" s="510"/>
      <c r="C106" s="510">
        <f t="shared" si="101"/>
        <v>1</v>
      </c>
      <c r="D106" s="509"/>
      <c r="E106" s="509"/>
      <c r="F106" s="538"/>
      <c r="G106" s="539"/>
      <c r="H106" s="539"/>
      <c r="I106" s="538">
        <v>1</v>
      </c>
      <c r="J106" s="539"/>
      <c r="K106" s="538"/>
      <c r="L106" s="538"/>
      <c r="M106" s="538"/>
      <c r="N106" s="489"/>
      <c r="O106" s="489"/>
      <c r="P106" s="476" t="s">
        <v>358</v>
      </c>
      <c r="Q106" s="472" t="s">
        <v>558</v>
      </c>
      <c r="R106" s="472" t="s">
        <v>928</v>
      </c>
      <c r="S106" s="597"/>
      <c r="T106" s="536" t="s">
        <v>1575</v>
      </c>
      <c r="U106" s="502">
        <v>1973</v>
      </c>
      <c r="V106" s="507" t="s">
        <v>560</v>
      </c>
      <c r="W106" s="502">
        <v>1994</v>
      </c>
      <c r="X106" s="504"/>
      <c r="Y106" s="470"/>
      <c r="Z106" s="505"/>
      <c r="AA106" s="535"/>
      <c r="AB106" s="532">
        <f t="shared" si="102"/>
        <v>30</v>
      </c>
      <c r="AC106" s="518" t="s">
        <v>235</v>
      </c>
      <c r="AD106" s="517">
        <v>2009</v>
      </c>
      <c r="AE106" s="607"/>
      <c r="AF106" s="604" t="s">
        <v>121</v>
      </c>
      <c r="AG106" s="501"/>
      <c r="AH106" s="501"/>
      <c r="AI106" s="541" t="s">
        <v>378</v>
      </c>
      <c r="AJ106" s="492"/>
      <c r="CM106" s="533" t="str">
        <f t="shared" si="74"/>
        <v>anders</v>
      </c>
      <c r="CN106" s="491" t="str">
        <f t="shared" si="75"/>
        <v>Enderlen Francis</v>
      </c>
      <c r="CP106" s="491">
        <f t="shared" si="76"/>
        <v>30</v>
      </c>
      <c r="CQ106" s="491" t="str">
        <f t="shared" si="69"/>
        <v>D</v>
      </c>
      <c r="CR106" s="445" t="str">
        <f t="shared" si="77"/>
        <v>E</v>
      </c>
      <c r="CS106" s="519">
        <v>5636</v>
      </c>
      <c r="CT106" s="514">
        <v>741</v>
      </c>
      <c r="CU106" s="512">
        <f t="shared" si="78"/>
        <v>7</v>
      </c>
      <c r="CV106" s="511" t="str">
        <f t="shared" si="79"/>
        <v>Konstrukteur 7 / Fachplaner 7 / Gruppenchef 7</v>
      </c>
      <c r="CW106" s="514">
        <v>741</v>
      </c>
      <c r="CX106" s="512">
        <f t="shared" si="91"/>
        <v>7</v>
      </c>
      <c r="CY106" s="511" t="str">
        <f t="shared" si="92"/>
        <v>Konstrukteur 7 / Fachplaner 7 / Gruppenchef 7</v>
      </c>
      <c r="CZ106" s="514">
        <v>741</v>
      </c>
      <c r="DA106" s="512">
        <f t="shared" si="93"/>
        <v>7</v>
      </c>
      <c r="DB106" s="511" t="str">
        <f t="shared" si="94"/>
        <v>Konstrukteur 7 / Fachplaner 7 / Gruppenchef 7</v>
      </c>
      <c r="DC106" s="514">
        <v>741</v>
      </c>
      <c r="DD106" s="512">
        <f t="shared" si="95"/>
        <v>7</v>
      </c>
      <c r="DE106" s="511" t="str">
        <f t="shared" si="96"/>
        <v>Konstrukteur 7 / Fachplaner 7 / Gruppenchef 7</v>
      </c>
      <c r="DF106" s="514">
        <v>741</v>
      </c>
      <c r="DG106" s="512">
        <f t="shared" si="97"/>
        <v>7</v>
      </c>
      <c r="DH106" s="511" t="str">
        <f t="shared" si="98"/>
        <v>Konstrukteur 7 / Fachplaner 7 / Gruppenchef 7</v>
      </c>
      <c r="DI106" s="513"/>
      <c r="DJ106" s="514">
        <v>741</v>
      </c>
      <c r="DK106" s="512">
        <f t="shared" si="99"/>
        <v>7</v>
      </c>
      <c r="DL106" s="511" t="str">
        <f t="shared" si="100"/>
        <v>Konstrukteur 7 / Fachplaner 7 / Gruppenchef 7</v>
      </c>
      <c r="DQ106" s="491">
        <f t="shared" si="90"/>
        <v>5636</v>
      </c>
      <c r="DR106" s="494">
        <v>6</v>
      </c>
      <c r="DS106" s="491">
        <v>0</v>
      </c>
      <c r="DT106" s="491" t="s">
        <v>965</v>
      </c>
      <c r="EV106" s="519">
        <v>7702</v>
      </c>
      <c r="EW106" s="491" t="s">
        <v>142</v>
      </c>
    </row>
    <row r="107" spans="1:153" s="491" customFormat="1" ht="21" hidden="1" customHeight="1" outlineLevel="1" x14ac:dyDescent="0.25">
      <c r="A107" s="510"/>
      <c r="B107" s="510"/>
      <c r="C107" s="510">
        <f t="shared" si="101"/>
        <v>1</v>
      </c>
      <c r="D107" s="509"/>
      <c r="E107" s="509"/>
      <c r="F107" s="538"/>
      <c r="G107" s="539"/>
      <c r="H107" s="539"/>
      <c r="I107" s="538">
        <v>1</v>
      </c>
      <c r="J107" s="539">
        <v>1</v>
      </c>
      <c r="K107" s="538"/>
      <c r="L107" s="538"/>
      <c r="M107" s="538"/>
      <c r="N107" s="489"/>
      <c r="O107" s="489"/>
      <c r="P107" s="476" t="s">
        <v>1301</v>
      </c>
      <c r="Q107" s="472" t="s">
        <v>493</v>
      </c>
      <c r="R107" s="472" t="s">
        <v>928</v>
      </c>
      <c r="S107" s="597"/>
      <c r="T107" s="536" t="s">
        <v>1576</v>
      </c>
      <c r="U107" s="502">
        <v>1976</v>
      </c>
      <c r="V107" s="507" t="s">
        <v>126</v>
      </c>
      <c r="W107" s="502">
        <v>1998</v>
      </c>
      <c r="X107" s="504"/>
      <c r="Y107" s="470"/>
      <c r="Z107" s="505"/>
      <c r="AA107" s="535"/>
      <c r="AB107" s="532">
        <f t="shared" si="102"/>
        <v>26</v>
      </c>
      <c r="AC107" s="518" t="s">
        <v>1588</v>
      </c>
      <c r="AD107" s="517">
        <v>2007</v>
      </c>
      <c r="AE107" s="607"/>
      <c r="AF107" s="604" t="s">
        <v>121</v>
      </c>
      <c r="AG107" s="501"/>
      <c r="AH107" s="501"/>
      <c r="AI107" s="500" t="s">
        <v>377</v>
      </c>
      <c r="AJ107" s="492"/>
      <c r="CM107" s="491" t="str">
        <f t="shared" si="74"/>
        <v/>
      </c>
      <c r="CN107" s="491" t="str">
        <f t="shared" si="75"/>
        <v>Humbel Sven Christian</v>
      </c>
      <c r="CP107" s="491">
        <f t="shared" si="76"/>
        <v>26</v>
      </c>
      <c r="CQ107" s="491" t="str">
        <f t="shared" si="69"/>
        <v>D</v>
      </c>
      <c r="CR107" s="445" t="str">
        <f t="shared" si="77"/>
        <v>D</v>
      </c>
      <c r="CS107" s="519">
        <v>9654</v>
      </c>
      <c r="CT107" s="514">
        <v>741</v>
      </c>
      <c r="CU107" s="512">
        <f t="shared" si="78"/>
        <v>7</v>
      </c>
      <c r="CV107" s="511" t="str">
        <f t="shared" si="79"/>
        <v>Konstrukteur 7 / Fachplaner 7 / Gruppenchef 7</v>
      </c>
      <c r="CW107" s="514">
        <v>741</v>
      </c>
      <c r="CX107" s="512">
        <f t="shared" si="91"/>
        <v>7</v>
      </c>
      <c r="CY107" s="511" t="str">
        <f t="shared" si="92"/>
        <v>Konstrukteur 7 / Fachplaner 7 / Gruppenchef 7</v>
      </c>
      <c r="CZ107" s="514">
        <v>741</v>
      </c>
      <c r="DA107" s="512">
        <f t="shared" si="93"/>
        <v>7</v>
      </c>
      <c r="DB107" s="511" t="str">
        <f t="shared" si="94"/>
        <v>Konstrukteur 7 / Fachplaner 7 / Gruppenchef 7</v>
      </c>
      <c r="DC107" s="514">
        <v>741</v>
      </c>
      <c r="DD107" s="512">
        <f t="shared" si="95"/>
        <v>7</v>
      </c>
      <c r="DE107" s="511" t="str">
        <f t="shared" si="96"/>
        <v>Konstrukteur 7 / Fachplaner 7 / Gruppenchef 7</v>
      </c>
      <c r="DF107" s="514">
        <v>741</v>
      </c>
      <c r="DG107" s="512">
        <f t="shared" si="97"/>
        <v>7</v>
      </c>
      <c r="DH107" s="511" t="str">
        <f t="shared" si="98"/>
        <v>Konstrukteur 7 / Fachplaner 7 / Gruppenchef 7</v>
      </c>
      <c r="DI107" s="513"/>
      <c r="DJ107" s="514">
        <v>742</v>
      </c>
      <c r="DK107" s="512">
        <f t="shared" si="99"/>
        <v>8</v>
      </c>
      <c r="DL107" s="511" t="str">
        <f t="shared" si="100"/>
        <v>Konstrukteur 8 / Fachplaner 8 / Gruppenchef 8</v>
      </c>
      <c r="DQ107" s="491">
        <f t="shared" si="90"/>
        <v>9654</v>
      </c>
      <c r="DR107" s="494">
        <v>6</v>
      </c>
      <c r="DS107" s="491">
        <v>0</v>
      </c>
      <c r="DT107" s="491" t="s">
        <v>965</v>
      </c>
      <c r="EV107" s="515">
        <v>5641</v>
      </c>
      <c r="EW107" s="491" t="s">
        <v>142</v>
      </c>
    </row>
    <row r="108" spans="1:153" s="491" customFormat="1" hidden="1" collapsed="1" x14ac:dyDescent="0.25">
      <c r="A108" s="510"/>
      <c r="B108" s="510"/>
      <c r="C108" s="510">
        <f t="shared" si="101"/>
        <v>1</v>
      </c>
      <c r="D108" s="509"/>
      <c r="E108" s="509"/>
      <c r="F108" s="538"/>
      <c r="G108" s="539"/>
      <c r="H108" s="539"/>
      <c r="I108" s="538">
        <v>1</v>
      </c>
      <c r="J108" s="539">
        <v>1</v>
      </c>
      <c r="K108" s="538"/>
      <c r="L108" s="538"/>
      <c r="M108" s="538"/>
      <c r="N108" s="489"/>
      <c r="O108" s="489"/>
      <c r="P108" s="476" t="s">
        <v>1301</v>
      </c>
      <c r="Q108" s="472" t="s">
        <v>1274</v>
      </c>
      <c r="R108" s="472" t="s">
        <v>928</v>
      </c>
      <c r="S108" s="597"/>
      <c r="T108" s="536" t="s">
        <v>1275</v>
      </c>
      <c r="U108" s="502">
        <v>1960</v>
      </c>
      <c r="V108" s="507" t="s">
        <v>1276</v>
      </c>
      <c r="W108" s="502">
        <v>2001</v>
      </c>
      <c r="X108" s="504"/>
      <c r="Y108" s="470"/>
      <c r="Z108" s="505"/>
      <c r="AA108" s="535"/>
      <c r="AB108" s="532">
        <f t="shared" si="102"/>
        <v>23</v>
      </c>
      <c r="AC108" s="518" t="s">
        <v>1588</v>
      </c>
      <c r="AD108" s="517">
        <v>2017</v>
      </c>
      <c r="AE108" s="607"/>
      <c r="AF108" s="604" t="s">
        <v>121</v>
      </c>
      <c r="AG108" s="501"/>
      <c r="AH108" s="501"/>
      <c r="AI108" s="500" t="s">
        <v>377</v>
      </c>
      <c r="AJ108" s="492"/>
      <c r="CM108" s="533" t="e">
        <f t="shared" si="74"/>
        <v>#N/A</v>
      </c>
      <c r="CN108" s="495" t="str">
        <f t="shared" si="75"/>
        <v>Widrig Daniel</v>
      </c>
      <c r="CO108" s="495"/>
      <c r="CP108" s="495">
        <f t="shared" si="76"/>
        <v>23</v>
      </c>
      <c r="CQ108" s="495" t="str">
        <f t="shared" si="69"/>
        <v>D</v>
      </c>
      <c r="CR108" s="445" t="e">
        <f t="shared" si="77"/>
        <v>#N/A</v>
      </c>
      <c r="CS108" s="515">
        <v>7711</v>
      </c>
      <c r="CT108" s="514">
        <v>741</v>
      </c>
      <c r="CU108" s="512">
        <f t="shared" si="78"/>
        <v>7</v>
      </c>
      <c r="CV108" s="511" t="str">
        <f t="shared" si="79"/>
        <v>Konstrukteur 7 / Fachplaner 7 / Gruppenchef 7</v>
      </c>
      <c r="CW108" s="514"/>
      <c r="CX108" s="512"/>
      <c r="CY108" s="511"/>
      <c r="CZ108" s="514"/>
      <c r="DA108" s="512"/>
      <c r="DB108" s="511"/>
      <c r="DC108" s="514"/>
      <c r="DD108" s="512"/>
      <c r="DE108" s="511"/>
      <c r="DF108" s="514"/>
      <c r="DG108" s="512"/>
      <c r="DH108" s="511"/>
      <c r="DI108" s="513"/>
      <c r="DJ108" s="512"/>
      <c r="DK108" s="512"/>
      <c r="DL108" s="511"/>
      <c r="DQ108" s="491">
        <f t="shared" si="90"/>
        <v>7711</v>
      </c>
      <c r="DR108" s="494">
        <v>6</v>
      </c>
      <c r="DS108" s="491">
        <v>0</v>
      </c>
      <c r="DT108" s="491" t="s">
        <v>965</v>
      </c>
      <c r="EV108" s="519">
        <v>9701</v>
      </c>
      <c r="EW108" s="491" t="s">
        <v>142</v>
      </c>
    </row>
    <row r="109" spans="1:153" s="491" customFormat="1" x14ac:dyDescent="0.25">
      <c r="A109" s="510"/>
      <c r="B109" s="510"/>
      <c r="C109" s="510" t="str">
        <f t="shared" si="101"/>
        <v/>
      </c>
      <c r="D109" s="509"/>
      <c r="E109" s="509"/>
      <c r="F109" s="538"/>
      <c r="G109" s="539"/>
      <c r="H109" s="539"/>
      <c r="I109" s="538"/>
      <c r="J109" s="539"/>
      <c r="K109" s="538"/>
      <c r="L109" s="538"/>
      <c r="M109" s="538"/>
      <c r="N109" s="489"/>
      <c r="O109" s="489"/>
      <c r="P109" s="476"/>
      <c r="Q109" s="472"/>
      <c r="R109" s="472"/>
      <c r="S109" s="597" t="s">
        <v>1616</v>
      </c>
      <c r="T109" s="904" t="s">
        <v>1858</v>
      </c>
      <c r="U109" s="905">
        <v>1998</v>
      </c>
      <c r="V109" s="906" t="s">
        <v>1640</v>
      </c>
      <c r="W109" s="905">
        <v>2020</v>
      </c>
      <c r="X109" s="907"/>
      <c r="Y109" s="908"/>
      <c r="Z109" s="909"/>
      <c r="AA109" s="910"/>
      <c r="AB109" s="911">
        <f t="shared" si="102"/>
        <v>4</v>
      </c>
      <c r="AC109" s="912" t="s">
        <v>698</v>
      </c>
      <c r="AD109" s="913">
        <v>2024</v>
      </c>
      <c r="AE109" s="912" t="s">
        <v>1627</v>
      </c>
      <c r="AF109" s="903" t="s">
        <v>121</v>
      </c>
      <c r="AG109" s="904" t="s">
        <v>1616</v>
      </c>
      <c r="AH109" s="501"/>
      <c r="AI109" s="500"/>
      <c r="AJ109" s="492"/>
      <c r="CM109" s="533"/>
      <c r="CN109" s="495" t="str">
        <f t="shared" si="75"/>
        <v>Sengelin Charly</v>
      </c>
      <c r="CO109" s="495"/>
      <c r="CP109" s="495">
        <f t="shared" si="76"/>
        <v>4</v>
      </c>
      <c r="CQ109" s="495" t="str">
        <f t="shared" si="69"/>
        <v>D</v>
      </c>
      <c r="CR109" s="445"/>
      <c r="CS109" s="515"/>
      <c r="CT109" s="514"/>
      <c r="CU109" s="512"/>
      <c r="CV109" s="511"/>
      <c r="CW109" s="514"/>
      <c r="CX109" s="512"/>
      <c r="CY109" s="511"/>
      <c r="CZ109" s="514"/>
      <c r="DA109" s="512"/>
      <c r="DB109" s="511"/>
      <c r="DC109" s="514"/>
      <c r="DD109" s="512"/>
      <c r="DE109" s="511"/>
      <c r="DF109" s="514"/>
      <c r="DG109" s="512"/>
      <c r="DH109" s="511"/>
      <c r="DI109" s="513"/>
      <c r="DJ109" s="512"/>
      <c r="DK109" s="512"/>
      <c r="DL109" s="511"/>
      <c r="DR109" s="494"/>
      <c r="EV109" s="519"/>
    </row>
    <row r="110" spans="1:153" s="491" customFormat="1" ht="18" customHeight="1" outlineLevel="1" x14ac:dyDescent="0.25">
      <c r="A110" s="510"/>
      <c r="B110" s="510"/>
      <c r="C110" s="510">
        <f t="shared" si="101"/>
        <v>1</v>
      </c>
      <c r="D110" s="509"/>
      <c r="E110" s="509"/>
      <c r="F110" s="538"/>
      <c r="G110" s="539"/>
      <c r="H110" s="539"/>
      <c r="I110" s="538">
        <v>1</v>
      </c>
      <c r="J110" s="539"/>
      <c r="K110" s="538"/>
      <c r="L110" s="538"/>
      <c r="M110" s="538"/>
      <c r="N110" s="489"/>
      <c r="O110" s="489"/>
      <c r="P110" s="476" t="s">
        <v>361</v>
      </c>
      <c r="Q110" s="472" t="s">
        <v>497</v>
      </c>
      <c r="R110" s="472" t="s">
        <v>928</v>
      </c>
      <c r="S110" s="597" t="s">
        <v>1616</v>
      </c>
      <c r="T110" s="568" t="s">
        <v>179</v>
      </c>
      <c r="U110" s="549">
        <v>1982</v>
      </c>
      <c r="V110" s="633" t="s">
        <v>235</v>
      </c>
      <c r="W110" s="549">
        <v>2002</v>
      </c>
      <c r="X110" s="634"/>
      <c r="Y110" s="479"/>
      <c r="Z110" s="635"/>
      <c r="AA110" s="615"/>
      <c r="AB110" s="636">
        <f t="shared" si="102"/>
        <v>22</v>
      </c>
      <c r="AC110" s="615" t="s">
        <v>1588</v>
      </c>
      <c r="AD110" s="637">
        <v>2002</v>
      </c>
      <c r="AE110" s="615" t="s">
        <v>1619</v>
      </c>
      <c r="AF110" s="616" t="s">
        <v>121</v>
      </c>
      <c r="AG110" s="640"/>
      <c r="AH110" s="640"/>
      <c r="AI110" s="541" t="s">
        <v>1601</v>
      </c>
      <c r="AJ110" s="492"/>
      <c r="CM110" s="491" t="str">
        <f t="shared" si="74"/>
        <v/>
      </c>
      <c r="CN110" s="491" t="str">
        <f t="shared" si="75"/>
        <v>Delmas Marc</v>
      </c>
      <c r="CP110" s="491">
        <f t="shared" si="76"/>
        <v>22</v>
      </c>
      <c r="CQ110" s="491" t="str">
        <f t="shared" si="69"/>
        <v>D</v>
      </c>
      <c r="CR110" s="445" t="str">
        <f t="shared" si="77"/>
        <v>D</v>
      </c>
      <c r="CS110" s="519">
        <v>9660</v>
      </c>
      <c r="CT110" s="514">
        <v>742</v>
      </c>
      <c r="CU110" s="512">
        <f t="shared" si="78"/>
        <v>8</v>
      </c>
      <c r="CV110" s="511" t="str">
        <f t="shared" si="79"/>
        <v>Konstrukteur 8 / Fachplaner 8 / Gruppenchef 8</v>
      </c>
      <c r="CW110" s="514">
        <v>742</v>
      </c>
      <c r="CX110" s="512">
        <f>VLOOKUP($CW110,Funktionsbezeichnungen,3,0)</f>
        <v>8</v>
      </c>
      <c r="CY110" s="511" t="str">
        <f>VLOOKUP($CW110,Funktionsbezeichnungen,2,0)</f>
        <v>Konstrukteur 8 / Fachplaner 8 / Gruppenchef 8</v>
      </c>
      <c r="CZ110" s="514">
        <v>742</v>
      </c>
      <c r="DA110" s="512">
        <f>VLOOKUP($CZ110,Funktionsbezeichnungen,3,0)</f>
        <v>8</v>
      </c>
      <c r="DB110" s="511" t="str">
        <f>VLOOKUP($CZ110,Funktionsbezeichnungen,2,0)</f>
        <v>Konstrukteur 8 / Fachplaner 8 / Gruppenchef 8</v>
      </c>
      <c r="DC110" s="514">
        <v>741</v>
      </c>
      <c r="DD110" s="512">
        <f>VLOOKUP($DC110,Funktionsbezeichnungen,3,0)</f>
        <v>7</v>
      </c>
      <c r="DE110" s="511" t="str">
        <f>VLOOKUP($DC110,Funktionsbezeichnungen,2,0)</f>
        <v>Konstrukteur 7 / Fachplaner 7 / Gruppenchef 7</v>
      </c>
      <c r="DF110" s="514">
        <v>733</v>
      </c>
      <c r="DG110" s="512">
        <f>VLOOKUP($DF110,Funktionsbezeichnungen,3,0)</f>
        <v>6</v>
      </c>
      <c r="DH110" s="511" t="str">
        <f>VLOOKUP($DF110,Funktionsbezeichnungen,2,0)</f>
        <v>Konstrukteur 6 / -planer 6 / Gruppenchef 6</v>
      </c>
      <c r="DI110" s="513"/>
      <c r="DJ110" s="514">
        <v>733</v>
      </c>
      <c r="DK110" s="514">
        <f>VLOOKUP($DJ110,Funktionsbezeichnungen,3,0)</f>
        <v>6</v>
      </c>
      <c r="DL110" s="511" t="str">
        <f>VLOOKUP($DJ110,Funktionsbezeichnungen,2,0)</f>
        <v>Konstrukteur 6 / -planer 6 / Gruppenchef 6</v>
      </c>
      <c r="DQ110" s="491">
        <f t="shared" si="90"/>
        <v>9660</v>
      </c>
      <c r="DR110" s="494">
        <v>6</v>
      </c>
      <c r="DS110" s="491">
        <v>0</v>
      </c>
      <c r="DT110" s="491" t="s">
        <v>965</v>
      </c>
      <c r="EV110" s="519">
        <v>9733</v>
      </c>
      <c r="EW110" s="491" t="s">
        <v>147</v>
      </c>
    </row>
    <row r="111" spans="1:153" s="491" customFormat="1" ht="18.75" hidden="1" customHeight="1" outlineLevel="1" x14ac:dyDescent="0.25">
      <c r="A111" s="510"/>
      <c r="B111" s="510">
        <v>1</v>
      </c>
      <c r="C111" s="510">
        <f t="shared" si="101"/>
        <v>1</v>
      </c>
      <c r="D111" s="509"/>
      <c r="E111" s="509"/>
      <c r="F111" s="538"/>
      <c r="G111" s="539"/>
      <c r="H111" s="539"/>
      <c r="I111" s="538">
        <v>1</v>
      </c>
      <c r="J111" s="539"/>
      <c r="K111" s="538"/>
      <c r="L111" s="538"/>
      <c r="M111" s="538"/>
      <c r="N111" s="489"/>
      <c r="O111" s="489"/>
      <c r="P111" s="476" t="s">
        <v>358</v>
      </c>
      <c r="Q111" s="472" t="s">
        <v>1116</v>
      </c>
      <c r="R111" s="472" t="s">
        <v>928</v>
      </c>
      <c r="S111" s="597"/>
      <c r="T111" s="536" t="s">
        <v>1117</v>
      </c>
      <c r="U111" s="502">
        <v>1981</v>
      </c>
      <c r="V111" s="507" t="s">
        <v>239</v>
      </c>
      <c r="W111" s="502">
        <v>2002</v>
      </c>
      <c r="X111" s="504"/>
      <c r="Y111" s="470"/>
      <c r="Z111" s="505"/>
      <c r="AA111" s="535"/>
      <c r="AB111" s="532">
        <f t="shared" si="102"/>
        <v>22</v>
      </c>
      <c r="AC111" s="518" t="s">
        <v>239</v>
      </c>
      <c r="AD111" s="517">
        <v>2015</v>
      </c>
      <c r="AE111" s="607"/>
      <c r="AF111" s="604" t="s">
        <v>121</v>
      </c>
      <c r="AG111" s="501"/>
      <c r="AH111" s="501"/>
      <c r="AI111" s="541" t="s">
        <v>378</v>
      </c>
      <c r="AJ111" s="492"/>
      <c r="CM111" s="545" t="e">
        <f t="shared" si="74"/>
        <v>#N/A</v>
      </c>
      <c r="CN111" s="491" t="str">
        <f t="shared" si="75"/>
        <v>Iten Vanessa</v>
      </c>
      <c r="CO111" s="537"/>
      <c r="CP111" s="491">
        <f t="shared" si="76"/>
        <v>22</v>
      </c>
      <c r="CQ111" s="491" t="str">
        <f t="shared" si="69"/>
        <v>D</v>
      </c>
      <c r="CR111" s="445" t="e">
        <f t="shared" si="77"/>
        <v>#N/A</v>
      </c>
      <c r="CS111" s="519">
        <v>9661</v>
      </c>
      <c r="CT111" s="514">
        <v>741</v>
      </c>
      <c r="CU111" s="512">
        <f t="shared" si="78"/>
        <v>7</v>
      </c>
      <c r="CV111" s="511" t="str">
        <f t="shared" si="79"/>
        <v>Konstrukteur 7 / Fachplaner 7 / Gruppenchef 7</v>
      </c>
      <c r="CW111" s="514">
        <v>733</v>
      </c>
      <c r="CX111" s="512">
        <f>VLOOKUP($CW111,Funktionsbezeichnungen,3,0)</f>
        <v>6</v>
      </c>
      <c r="CY111" s="511" t="str">
        <f>VLOOKUP($CW111,Funktionsbezeichnungen,2,0)</f>
        <v>Konstrukteur 6 / -planer 6 / Gruppenchef 6</v>
      </c>
      <c r="CZ111" s="514"/>
      <c r="DA111" s="512"/>
      <c r="DB111" s="511"/>
      <c r="DC111" s="514"/>
      <c r="DD111" s="512"/>
      <c r="DE111" s="511"/>
      <c r="DF111" s="514"/>
      <c r="DG111" s="512"/>
      <c r="DH111" s="511"/>
      <c r="DI111" s="513"/>
      <c r="DJ111" s="514"/>
      <c r="DK111" s="512"/>
      <c r="DL111" s="511"/>
      <c r="DQ111" s="491">
        <f t="shared" si="90"/>
        <v>9661</v>
      </c>
      <c r="DR111" s="494">
        <v>6</v>
      </c>
      <c r="DS111" s="491">
        <v>0</v>
      </c>
      <c r="DT111" s="491" t="s">
        <v>965</v>
      </c>
      <c r="EV111" s="519">
        <v>9715</v>
      </c>
      <c r="EW111" s="491" t="s">
        <v>147</v>
      </c>
    </row>
    <row r="112" spans="1:153" s="491" customFormat="1" ht="16.5" hidden="1" customHeight="1" outlineLevel="1" x14ac:dyDescent="0.25">
      <c r="A112" s="510"/>
      <c r="B112" s="510">
        <v>1</v>
      </c>
      <c r="C112" s="510">
        <f t="shared" si="101"/>
        <v>1</v>
      </c>
      <c r="D112" s="509"/>
      <c r="E112" s="509">
        <v>1</v>
      </c>
      <c r="F112" s="538"/>
      <c r="G112" s="539"/>
      <c r="H112" s="539"/>
      <c r="I112" s="538"/>
      <c r="J112" s="539"/>
      <c r="K112" s="538"/>
      <c r="L112" s="538"/>
      <c r="M112" s="538"/>
      <c r="N112" s="489"/>
      <c r="O112" s="489"/>
      <c r="P112" s="476" t="s">
        <v>359</v>
      </c>
      <c r="Q112" s="472" t="s">
        <v>1183</v>
      </c>
      <c r="R112" s="472" t="s">
        <v>928</v>
      </c>
      <c r="S112" s="597"/>
      <c r="T112" s="536" t="s">
        <v>1184</v>
      </c>
      <c r="U112" s="502">
        <v>1982</v>
      </c>
      <c r="V112" s="507" t="s">
        <v>239</v>
      </c>
      <c r="W112" s="502">
        <v>2007</v>
      </c>
      <c r="X112" s="504" t="s">
        <v>1185</v>
      </c>
      <c r="Y112" s="470">
        <v>2012</v>
      </c>
      <c r="Z112" s="534" t="s">
        <v>1547</v>
      </c>
      <c r="AA112" s="535"/>
      <c r="AB112" s="532">
        <f t="shared" si="102"/>
        <v>12</v>
      </c>
      <c r="AC112" s="518" t="s">
        <v>1564</v>
      </c>
      <c r="AD112" s="517">
        <v>2016</v>
      </c>
      <c r="AE112" s="607"/>
      <c r="AF112" s="604" t="s">
        <v>121</v>
      </c>
      <c r="AG112" s="501"/>
      <c r="AH112" s="501"/>
      <c r="AI112" s="541" t="s">
        <v>377</v>
      </c>
      <c r="AJ112" s="492"/>
      <c r="CM112" s="533" t="str">
        <f t="shared" si="74"/>
        <v>anders</v>
      </c>
      <c r="CN112" s="491" t="str">
        <f t="shared" si="75"/>
        <v>Schaub Anja</v>
      </c>
      <c r="CP112" s="491">
        <f t="shared" si="76"/>
        <v>12</v>
      </c>
      <c r="CQ112" s="491" t="str">
        <f t="shared" si="69"/>
        <v>D</v>
      </c>
      <c r="CR112" s="445" t="str">
        <f t="shared" si="77"/>
        <v>E</v>
      </c>
      <c r="CS112" s="519">
        <v>9664</v>
      </c>
      <c r="CT112" s="514">
        <v>748</v>
      </c>
      <c r="CU112" s="512">
        <f t="shared" si="78"/>
        <v>6</v>
      </c>
      <c r="CV112" s="511" t="str">
        <f t="shared" si="79"/>
        <v>Geomatiker 6</v>
      </c>
      <c r="CW112" s="514">
        <v>733</v>
      </c>
      <c r="CX112" s="512">
        <f>VLOOKUP($CW112,Funktionsbezeichnungen,3,0)</f>
        <v>6</v>
      </c>
      <c r="CY112" s="511" t="str">
        <f>VLOOKUP($CW112,Funktionsbezeichnungen,2,0)</f>
        <v>Konstrukteur 6 / -planer 6 / Gruppenchef 6</v>
      </c>
      <c r="CZ112" s="514"/>
      <c r="DA112" s="512"/>
      <c r="DB112" s="511"/>
      <c r="DC112" s="514"/>
      <c r="DD112" s="512"/>
      <c r="DE112" s="511"/>
      <c r="DF112" s="514"/>
      <c r="DG112" s="512"/>
      <c r="DH112" s="511"/>
      <c r="DI112" s="513"/>
      <c r="DJ112" s="514"/>
      <c r="DK112" s="512"/>
      <c r="DL112" s="511"/>
      <c r="DQ112" s="491">
        <f t="shared" si="90"/>
        <v>9664</v>
      </c>
      <c r="DR112" s="494">
        <v>6</v>
      </c>
      <c r="DS112" s="491">
        <v>0</v>
      </c>
      <c r="DT112" s="491" t="s">
        <v>965</v>
      </c>
      <c r="EV112" s="519">
        <v>9726</v>
      </c>
      <c r="EW112" s="491" t="s">
        <v>147</v>
      </c>
    </row>
    <row r="113" spans="1:153" s="491" customFormat="1" ht="15" hidden="1" customHeight="1" outlineLevel="1" x14ac:dyDescent="0.25">
      <c r="A113" s="510"/>
      <c r="B113" s="510">
        <v>1</v>
      </c>
      <c r="C113" s="510">
        <f t="shared" si="101"/>
        <v>1</v>
      </c>
      <c r="D113" s="509"/>
      <c r="E113" s="509"/>
      <c r="F113" s="538"/>
      <c r="G113" s="539"/>
      <c r="H113" s="539"/>
      <c r="I113" s="538">
        <v>1</v>
      </c>
      <c r="J113" s="539">
        <v>1</v>
      </c>
      <c r="K113" s="538"/>
      <c r="L113" s="538"/>
      <c r="M113" s="538"/>
      <c r="N113" s="489"/>
      <c r="O113" s="489"/>
      <c r="P113" s="476" t="s">
        <v>1303</v>
      </c>
      <c r="Q113" s="472" t="s">
        <v>1584</v>
      </c>
      <c r="R113" s="472" t="s">
        <v>928</v>
      </c>
      <c r="S113" s="597"/>
      <c r="T113" s="536" t="s">
        <v>1585</v>
      </c>
      <c r="U113" s="502">
        <v>1983</v>
      </c>
      <c r="V113" s="507" t="s">
        <v>1586</v>
      </c>
      <c r="W113" s="502">
        <v>2003</v>
      </c>
      <c r="X113" s="504"/>
      <c r="Y113" s="470"/>
      <c r="Z113" s="534"/>
      <c r="AA113" s="535"/>
      <c r="AB113" s="532">
        <f t="shared" si="102"/>
        <v>21</v>
      </c>
      <c r="AC113" s="518" t="s">
        <v>1587</v>
      </c>
      <c r="AD113" s="517">
        <v>2018</v>
      </c>
      <c r="AE113" s="607"/>
      <c r="AF113" s="604" t="s">
        <v>121</v>
      </c>
      <c r="AG113" s="501"/>
      <c r="AH113" s="501"/>
      <c r="AI113" s="541" t="s">
        <v>378</v>
      </c>
      <c r="AJ113" s="492"/>
      <c r="CM113" s="533"/>
      <c r="CN113" s="491" t="str">
        <f t="shared" si="75"/>
        <v>Meyer Ramona</v>
      </c>
      <c r="CQ113" s="491" t="str">
        <f t="shared" si="69"/>
        <v>D</v>
      </c>
      <c r="CR113" s="445"/>
      <c r="CS113" s="519"/>
      <c r="CT113" s="514"/>
      <c r="CU113" s="512"/>
      <c r="CV113" s="511"/>
      <c r="CW113" s="514"/>
      <c r="CX113" s="512"/>
      <c r="CY113" s="511"/>
      <c r="CZ113" s="514"/>
      <c r="DA113" s="512"/>
      <c r="DB113" s="511"/>
      <c r="DC113" s="514"/>
      <c r="DD113" s="512"/>
      <c r="DE113" s="511"/>
      <c r="DF113" s="514"/>
      <c r="DG113" s="512"/>
      <c r="DH113" s="511"/>
      <c r="DI113" s="513"/>
      <c r="DJ113" s="514"/>
      <c r="DK113" s="512"/>
      <c r="DL113" s="511"/>
      <c r="DR113" s="494"/>
      <c r="EV113" s="519"/>
    </row>
    <row r="114" spans="1:153" s="491" customFormat="1" ht="17.25" hidden="1" customHeight="1" outlineLevel="1" x14ac:dyDescent="0.25">
      <c r="A114" s="510"/>
      <c r="B114" s="510"/>
      <c r="C114" s="510">
        <f t="shared" si="101"/>
        <v>1</v>
      </c>
      <c r="D114" s="509"/>
      <c r="E114" s="509"/>
      <c r="F114" s="509"/>
      <c r="G114" s="510"/>
      <c r="H114" s="510"/>
      <c r="I114" s="509">
        <v>1</v>
      </c>
      <c r="J114" s="510"/>
      <c r="K114" s="509"/>
      <c r="L114" s="509"/>
      <c r="M114" s="509"/>
      <c r="N114" s="490"/>
      <c r="O114" s="490"/>
      <c r="P114" s="471" t="s">
        <v>1303</v>
      </c>
      <c r="Q114" s="472" t="s">
        <v>499</v>
      </c>
      <c r="R114" s="472" t="s">
        <v>928</v>
      </c>
      <c r="S114" s="597"/>
      <c r="T114" s="536" t="s">
        <v>250</v>
      </c>
      <c r="U114" s="502">
        <v>1987</v>
      </c>
      <c r="V114" s="507" t="s">
        <v>235</v>
      </c>
      <c r="W114" s="502">
        <v>2007</v>
      </c>
      <c r="X114" s="504"/>
      <c r="Y114" s="470"/>
      <c r="Z114" s="505"/>
      <c r="AA114" s="518"/>
      <c r="AB114" s="532">
        <f t="shared" si="102"/>
        <v>17</v>
      </c>
      <c r="AC114" s="518" t="s">
        <v>1588</v>
      </c>
      <c r="AD114" s="517">
        <v>2008</v>
      </c>
      <c r="AE114" s="607"/>
      <c r="AF114" s="604" t="s">
        <v>121</v>
      </c>
      <c r="AG114" s="501"/>
      <c r="AH114" s="501"/>
      <c r="AI114" s="500" t="s">
        <v>420</v>
      </c>
      <c r="AJ114" s="492"/>
      <c r="CM114" s="533" t="str">
        <f t="shared" ref="CM114:CM149" si="103">IF(CQ114=CR114,"","anders")</f>
        <v>anders</v>
      </c>
      <c r="CN114" s="491" t="str">
        <f t="shared" si="75"/>
        <v>Wernli Sebastian</v>
      </c>
      <c r="CP114" s="491">
        <f t="shared" ref="CP114:CP150" si="104">+AB114</f>
        <v>17</v>
      </c>
      <c r="CQ114" s="491" t="str">
        <f t="shared" si="69"/>
        <v>D</v>
      </c>
      <c r="CR114" s="445" t="str">
        <f t="shared" ref="CR114:CR149" si="105">VLOOKUP(CS114,Kategorie,2,0)</f>
        <v>E</v>
      </c>
      <c r="CS114" s="519">
        <v>9687</v>
      </c>
      <c r="CT114" s="514">
        <v>741</v>
      </c>
      <c r="CU114" s="512">
        <f t="shared" ref="CU114:CU149" si="106">VLOOKUP($CT114,Funktionsbezeichnungen,3,0)</f>
        <v>7</v>
      </c>
      <c r="CV114" s="511" t="str">
        <f t="shared" ref="CV114:CV149" si="107">VLOOKUP($CT114,Funktionsbezeichnungen,2,0)</f>
        <v>Konstrukteur 7 / Fachplaner 7 / Gruppenchef 7</v>
      </c>
      <c r="CW114" s="514">
        <v>733</v>
      </c>
      <c r="CX114" s="512">
        <f>VLOOKUP($CW114,Funktionsbezeichnungen,3,0)</f>
        <v>6</v>
      </c>
      <c r="CY114" s="511" t="str">
        <f>VLOOKUP($CW114,Funktionsbezeichnungen,2,0)</f>
        <v>Konstrukteur 6 / -planer 6 / Gruppenchef 6</v>
      </c>
      <c r="CZ114" s="514">
        <v>733</v>
      </c>
      <c r="DA114" s="512">
        <f>VLOOKUP($CZ114,Funktionsbezeichnungen,3,0)</f>
        <v>6</v>
      </c>
      <c r="DB114" s="511" t="str">
        <f>VLOOKUP($CZ114,Funktionsbezeichnungen,2,0)</f>
        <v>Konstrukteur 6 / -planer 6 / Gruppenchef 6</v>
      </c>
      <c r="DC114" s="514">
        <v>732</v>
      </c>
      <c r="DD114" s="512">
        <f>VLOOKUP($DC114,Funktionsbezeichnungen,3,0)</f>
        <v>5</v>
      </c>
      <c r="DE114" s="511" t="str">
        <f>VLOOKUP($DC114,Funktionsbezeichnungen,2,0)</f>
        <v>Konstrukteur 5 / -planer 5</v>
      </c>
      <c r="DF114" s="514">
        <v>732</v>
      </c>
      <c r="DG114" s="512">
        <f>VLOOKUP($DF114,Funktionsbezeichnungen,3,0)</f>
        <v>5</v>
      </c>
      <c r="DH114" s="511" t="str">
        <f>VLOOKUP($DF114,Funktionsbezeichnungen,2,0)</f>
        <v>Konstrukteur 5 / -planer 5</v>
      </c>
      <c r="DI114" s="513"/>
      <c r="DJ114" s="512">
        <v>732</v>
      </c>
      <c r="DK114" s="512">
        <f>VLOOKUP($DJ114,Funktionsbezeichnungen,3,0)</f>
        <v>5</v>
      </c>
      <c r="DL114" s="511" t="str">
        <f>VLOOKUP($DJ114,Funktionsbezeichnungen,2,0)</f>
        <v>Konstrukteur 5 / -planer 5</v>
      </c>
      <c r="DQ114" s="491">
        <f t="shared" ref="DQ114:DQ149" si="108">+CS114</f>
        <v>9687</v>
      </c>
      <c r="DR114" s="494">
        <v>6</v>
      </c>
      <c r="DS114" s="491">
        <v>0</v>
      </c>
      <c r="DT114" s="491" t="s">
        <v>964</v>
      </c>
      <c r="EV114" s="515">
        <v>9740</v>
      </c>
      <c r="EW114" s="491" t="s">
        <v>149</v>
      </c>
    </row>
    <row r="115" spans="1:153" s="491" customFormat="1" ht="23.25" hidden="1" customHeight="1" outlineLevel="1" x14ac:dyDescent="0.25">
      <c r="A115" s="510"/>
      <c r="B115" s="510"/>
      <c r="C115" s="510">
        <f t="shared" si="101"/>
        <v>1</v>
      </c>
      <c r="D115" s="509"/>
      <c r="E115" s="509">
        <v>1</v>
      </c>
      <c r="F115" s="538"/>
      <c r="G115" s="539"/>
      <c r="H115" s="539"/>
      <c r="I115" s="538"/>
      <c r="J115" s="539">
        <v>1</v>
      </c>
      <c r="K115" s="538"/>
      <c r="L115" s="538"/>
      <c r="M115" s="538"/>
      <c r="N115" s="489"/>
      <c r="O115" s="477"/>
      <c r="P115" s="544" t="s">
        <v>1301</v>
      </c>
      <c r="Q115" s="543" t="s">
        <v>1200</v>
      </c>
      <c r="R115" s="543" t="s">
        <v>928</v>
      </c>
      <c r="S115" s="600"/>
      <c r="T115" s="536" t="s">
        <v>1201</v>
      </c>
      <c r="U115" s="502">
        <v>1985</v>
      </c>
      <c r="V115" s="504" t="s">
        <v>1554</v>
      </c>
      <c r="W115" s="502">
        <v>2009</v>
      </c>
      <c r="X115" s="503"/>
      <c r="Y115" s="470"/>
      <c r="Z115" s="505"/>
      <c r="AA115" s="517"/>
      <c r="AB115" s="532">
        <f t="shared" si="102"/>
        <v>15</v>
      </c>
      <c r="AC115" s="518" t="s">
        <v>1588</v>
      </c>
      <c r="AD115" s="517">
        <v>2016</v>
      </c>
      <c r="AE115" s="607"/>
      <c r="AF115" s="604" t="s">
        <v>121</v>
      </c>
      <c r="AG115" s="501"/>
      <c r="AH115" s="501"/>
      <c r="AI115" s="542" t="s">
        <v>377</v>
      </c>
      <c r="AJ115" s="492"/>
      <c r="CM115" s="533" t="str">
        <f t="shared" si="103"/>
        <v>anders</v>
      </c>
      <c r="CN115" s="495" t="str">
        <f t="shared" si="75"/>
        <v>Grabherr Mathieu</v>
      </c>
      <c r="CP115" s="491">
        <f t="shared" si="104"/>
        <v>15</v>
      </c>
      <c r="CQ115" s="491" t="str">
        <f t="shared" si="69"/>
        <v>D</v>
      </c>
      <c r="CR115" s="445" t="str">
        <f t="shared" si="105"/>
        <v>E</v>
      </c>
      <c r="CS115" s="515">
        <v>5641</v>
      </c>
      <c r="CT115" s="514">
        <v>741</v>
      </c>
      <c r="CU115" s="512">
        <f t="shared" si="106"/>
        <v>7</v>
      </c>
      <c r="CV115" s="511" t="str">
        <f t="shared" si="107"/>
        <v>Konstrukteur 7 / Fachplaner 7 / Gruppenchef 7</v>
      </c>
      <c r="CW115" s="514"/>
      <c r="CX115" s="512"/>
      <c r="CY115" s="511"/>
      <c r="CZ115" s="514"/>
      <c r="DA115" s="512"/>
      <c r="DB115" s="511"/>
      <c r="DC115" s="514"/>
      <c r="DD115" s="512"/>
      <c r="DE115" s="511"/>
      <c r="DF115" s="512"/>
      <c r="DG115" s="512"/>
      <c r="DH115" s="511"/>
      <c r="DJ115" s="512"/>
      <c r="DK115" s="512"/>
      <c r="DL115" s="511"/>
      <c r="DQ115" s="491">
        <f t="shared" si="108"/>
        <v>5641</v>
      </c>
      <c r="DR115" s="494">
        <v>6</v>
      </c>
      <c r="DS115" s="491">
        <v>0</v>
      </c>
      <c r="DT115" s="491" t="s">
        <v>965</v>
      </c>
      <c r="EV115" s="519">
        <v>6753</v>
      </c>
      <c r="EW115" s="491" t="s">
        <v>105</v>
      </c>
    </row>
    <row r="116" spans="1:153" s="491" customFormat="1" ht="19.5" hidden="1" customHeight="1" outlineLevel="1" x14ac:dyDescent="0.25">
      <c r="A116" s="510"/>
      <c r="B116" s="510"/>
      <c r="C116" s="510">
        <f t="shared" si="101"/>
        <v>1</v>
      </c>
      <c r="D116" s="509"/>
      <c r="E116" s="509"/>
      <c r="F116" s="538"/>
      <c r="G116" s="539"/>
      <c r="H116" s="539"/>
      <c r="I116" s="538">
        <v>1</v>
      </c>
      <c r="J116" s="539"/>
      <c r="K116" s="538"/>
      <c r="L116" s="538"/>
      <c r="M116" s="538"/>
      <c r="N116" s="489"/>
      <c r="O116" s="489"/>
      <c r="P116" s="476" t="s">
        <v>358</v>
      </c>
      <c r="Q116" s="472" t="s">
        <v>652</v>
      </c>
      <c r="R116" s="472" t="s">
        <v>928</v>
      </c>
      <c r="S116" s="597"/>
      <c r="T116" s="536" t="s">
        <v>651</v>
      </c>
      <c r="U116" s="502">
        <v>1967</v>
      </c>
      <c r="V116" s="507" t="s">
        <v>653</v>
      </c>
      <c r="W116" s="502">
        <v>1988</v>
      </c>
      <c r="X116" s="504"/>
      <c r="Y116" s="470"/>
      <c r="Z116" s="505"/>
      <c r="AA116" s="535"/>
      <c r="AB116" s="532">
        <f t="shared" si="102"/>
        <v>36</v>
      </c>
      <c r="AC116" s="518" t="s">
        <v>653</v>
      </c>
      <c r="AD116" s="517">
        <v>2011</v>
      </c>
      <c r="AE116" s="607"/>
      <c r="AF116" s="604" t="s">
        <v>142</v>
      </c>
      <c r="AG116" s="501"/>
      <c r="AH116" s="501"/>
      <c r="AI116" s="541" t="s">
        <v>378</v>
      </c>
      <c r="AJ116" s="492"/>
      <c r="CM116" s="491" t="str">
        <f t="shared" si="103"/>
        <v/>
      </c>
      <c r="CN116" s="491" t="str">
        <f t="shared" si="75"/>
        <v>Dettwiler Markus</v>
      </c>
      <c r="CP116" s="491">
        <f t="shared" si="104"/>
        <v>36</v>
      </c>
      <c r="CQ116" s="491" t="str">
        <f t="shared" si="69"/>
        <v>E</v>
      </c>
      <c r="CR116" s="445" t="str">
        <f t="shared" si="105"/>
        <v>E</v>
      </c>
      <c r="CS116" s="519">
        <v>5639</v>
      </c>
      <c r="CT116" s="514">
        <v>741</v>
      </c>
      <c r="CU116" s="512">
        <f t="shared" si="106"/>
        <v>7</v>
      </c>
      <c r="CV116" s="511" t="str">
        <f t="shared" si="107"/>
        <v>Konstrukteur 7 / Fachplaner 7 / Gruppenchef 7</v>
      </c>
      <c r="CW116" s="514">
        <v>741</v>
      </c>
      <c r="CX116" s="512">
        <f>VLOOKUP($CW116,Funktionsbezeichnungen,3,0)</f>
        <v>7</v>
      </c>
      <c r="CY116" s="511" t="str">
        <f>VLOOKUP($CW116,Funktionsbezeichnungen,2,0)</f>
        <v>Konstrukteur 7 / Fachplaner 7 / Gruppenchef 7</v>
      </c>
      <c r="CZ116" s="514">
        <v>741</v>
      </c>
      <c r="DA116" s="512">
        <f>VLOOKUP($CZ116,Funktionsbezeichnungen,3,0)</f>
        <v>7</v>
      </c>
      <c r="DB116" s="511" t="str">
        <f>VLOOKUP($CZ116,Funktionsbezeichnungen,2,0)</f>
        <v>Konstrukteur 7 / Fachplaner 7 / Gruppenchef 7</v>
      </c>
      <c r="DC116" s="514">
        <v>741</v>
      </c>
      <c r="DD116" s="512">
        <f>VLOOKUP($DC116,Funktionsbezeichnungen,3,0)</f>
        <v>7</v>
      </c>
      <c r="DE116" s="511" t="str">
        <f>VLOOKUP($DC116,Funktionsbezeichnungen,2,0)</f>
        <v>Konstrukteur 7 / Fachplaner 7 / Gruppenchef 7</v>
      </c>
      <c r="DF116" s="514">
        <v>741</v>
      </c>
      <c r="DG116" s="512">
        <f>VLOOKUP($DF116,Funktionsbezeichnungen,3,0)</f>
        <v>7</v>
      </c>
      <c r="DH116" s="511" t="str">
        <f>VLOOKUP($DF116,Funktionsbezeichnungen,2,0)</f>
        <v>Konstrukteur 7 / Fachplaner 7 / Gruppenchef 7</v>
      </c>
      <c r="DI116" s="513"/>
      <c r="DJ116" s="514">
        <v>741</v>
      </c>
      <c r="DK116" s="512">
        <f>VLOOKUP($DJ116,Funktionsbezeichnungen,3,0)</f>
        <v>7</v>
      </c>
      <c r="DL116" s="511" t="str">
        <f>VLOOKUP($DJ116,Funktionsbezeichnungen,2,0)</f>
        <v>Konstrukteur 7 / Fachplaner 7 / Gruppenchef 7</v>
      </c>
      <c r="DQ116" s="491">
        <f t="shared" si="108"/>
        <v>5639</v>
      </c>
      <c r="DR116" s="494">
        <v>6</v>
      </c>
      <c r="DS116" s="491">
        <v>0</v>
      </c>
      <c r="DT116" s="491" t="s">
        <v>965</v>
      </c>
      <c r="EV116" s="519">
        <v>4266</v>
      </c>
      <c r="EW116" s="491" t="s">
        <v>121</v>
      </c>
    </row>
    <row r="117" spans="1:153" s="491" customFormat="1" ht="19.5" hidden="1" customHeight="1" outlineLevel="1" x14ac:dyDescent="0.25">
      <c r="A117" s="510"/>
      <c r="B117" s="510"/>
      <c r="C117" s="510">
        <f t="shared" si="101"/>
        <v>1</v>
      </c>
      <c r="D117" s="509"/>
      <c r="E117" s="509"/>
      <c r="F117" s="509"/>
      <c r="G117" s="510"/>
      <c r="H117" s="510"/>
      <c r="I117" s="509">
        <v>1</v>
      </c>
      <c r="J117" s="510"/>
      <c r="K117" s="509"/>
      <c r="L117" s="509"/>
      <c r="M117" s="509"/>
      <c r="N117" s="490"/>
      <c r="O117" s="490"/>
      <c r="P117" s="471" t="s">
        <v>358</v>
      </c>
      <c r="Q117" s="472" t="s">
        <v>556</v>
      </c>
      <c r="R117" s="472" t="s">
        <v>928</v>
      </c>
      <c r="S117" s="597"/>
      <c r="T117" s="536" t="s">
        <v>557</v>
      </c>
      <c r="U117" s="502">
        <v>1987</v>
      </c>
      <c r="V117" s="507" t="s">
        <v>235</v>
      </c>
      <c r="W117" s="502">
        <v>2008</v>
      </c>
      <c r="X117" s="504"/>
      <c r="Y117" s="470"/>
      <c r="Z117" s="505"/>
      <c r="AA117" s="518"/>
      <c r="AB117" s="532">
        <f t="shared" si="102"/>
        <v>16</v>
      </c>
      <c r="AC117" s="518" t="s">
        <v>235</v>
      </c>
      <c r="AD117" s="517">
        <v>2014</v>
      </c>
      <c r="AE117" s="607"/>
      <c r="AF117" s="604" t="s">
        <v>142</v>
      </c>
      <c r="AG117" s="501"/>
      <c r="AH117" s="501"/>
      <c r="AI117" s="500" t="s">
        <v>378</v>
      </c>
      <c r="AJ117" s="492"/>
      <c r="CM117" s="491" t="str">
        <f t="shared" si="103"/>
        <v/>
      </c>
      <c r="CN117" s="491" t="str">
        <f t="shared" si="75"/>
        <v>Breiter Michael</v>
      </c>
      <c r="CP117" s="491">
        <f t="shared" si="104"/>
        <v>16</v>
      </c>
      <c r="CQ117" s="491" t="str">
        <f t="shared" ref="CQ117:CQ150" si="109">+AF117</f>
        <v>E</v>
      </c>
      <c r="CR117" s="445" t="str">
        <f t="shared" si="105"/>
        <v>E</v>
      </c>
      <c r="CS117" s="519">
        <v>7702</v>
      </c>
      <c r="CT117" s="514">
        <v>733</v>
      </c>
      <c r="CU117" s="512">
        <f t="shared" si="106"/>
        <v>6</v>
      </c>
      <c r="CV117" s="511" t="str">
        <f t="shared" si="107"/>
        <v>Konstrukteur 6 / -planer 6 / Gruppenchef 6</v>
      </c>
      <c r="CW117" s="514">
        <v>733</v>
      </c>
      <c r="CX117" s="512">
        <f>VLOOKUP($CW117,Funktionsbezeichnungen,3,0)</f>
        <v>6</v>
      </c>
      <c r="CY117" s="511" t="str">
        <f>VLOOKUP($CW117,Funktionsbezeichnungen,2,0)</f>
        <v>Konstrukteur 6 / -planer 6 / Gruppenchef 6</v>
      </c>
      <c r="CZ117" s="514"/>
      <c r="DA117" s="512"/>
      <c r="DB117" s="511"/>
      <c r="DC117" s="514">
        <v>732</v>
      </c>
      <c r="DD117" s="512">
        <f>VLOOKUP($DC117,Funktionsbezeichnungen,3,0)</f>
        <v>5</v>
      </c>
      <c r="DE117" s="511" t="str">
        <f>VLOOKUP($DC117,Funktionsbezeichnungen,2,0)</f>
        <v>Konstrukteur 5 / -planer 5</v>
      </c>
      <c r="DF117" s="512">
        <v>732</v>
      </c>
      <c r="DG117" s="512">
        <f>VLOOKUP($DF117,Funktionsbezeichnungen,3,0)</f>
        <v>5</v>
      </c>
      <c r="DH117" s="511" t="str">
        <f>VLOOKUP($DF117,Funktionsbezeichnungen,2,0)</f>
        <v>Konstrukteur 5 / -planer 5</v>
      </c>
      <c r="DJ117" s="512">
        <v>732</v>
      </c>
      <c r="DK117" s="512">
        <f>VLOOKUP($DJ117,Funktionsbezeichnungen,3,0)</f>
        <v>5</v>
      </c>
      <c r="DL117" s="511" t="str">
        <f>VLOOKUP($DJ117,Funktionsbezeichnungen,2,0)</f>
        <v>Konstrukteur 5 / -planer 5</v>
      </c>
      <c r="DQ117" s="491">
        <f t="shared" si="108"/>
        <v>7702</v>
      </c>
      <c r="DR117" s="494">
        <v>6</v>
      </c>
      <c r="DS117" s="491">
        <v>0</v>
      </c>
      <c r="DT117" s="491" t="s">
        <v>964</v>
      </c>
      <c r="EV117" s="519">
        <v>4216</v>
      </c>
      <c r="EW117" s="491" t="s">
        <v>121</v>
      </c>
    </row>
    <row r="118" spans="1:153" s="491" customFormat="1" hidden="1" collapsed="1" x14ac:dyDescent="0.25">
      <c r="A118" s="510"/>
      <c r="B118" s="510"/>
      <c r="C118" s="510">
        <f t="shared" si="101"/>
        <v>1</v>
      </c>
      <c r="D118" s="509"/>
      <c r="E118" s="509"/>
      <c r="F118" s="509"/>
      <c r="G118" s="510"/>
      <c r="H118" s="510"/>
      <c r="I118" s="509">
        <v>1</v>
      </c>
      <c r="J118" s="510"/>
      <c r="K118" s="509"/>
      <c r="L118" s="509"/>
      <c r="M118" s="509"/>
      <c r="N118" s="490"/>
      <c r="O118" s="490"/>
      <c r="P118" s="471" t="s">
        <v>1140</v>
      </c>
      <c r="Q118" s="472" t="s">
        <v>524</v>
      </c>
      <c r="R118" s="472" t="s">
        <v>928</v>
      </c>
      <c r="S118" s="597"/>
      <c r="T118" s="536" t="s">
        <v>283</v>
      </c>
      <c r="U118" s="502">
        <v>1988</v>
      </c>
      <c r="V118" s="507" t="s">
        <v>235</v>
      </c>
      <c r="W118" s="502">
        <v>2010</v>
      </c>
      <c r="X118" s="504"/>
      <c r="Y118" s="470"/>
      <c r="Z118" s="505"/>
      <c r="AA118" s="518"/>
      <c r="AB118" s="532">
        <f t="shared" si="102"/>
        <v>14</v>
      </c>
      <c r="AC118" s="518" t="s">
        <v>235</v>
      </c>
      <c r="AD118" s="517">
        <v>2010</v>
      </c>
      <c r="AE118" s="607"/>
      <c r="AF118" s="604" t="s">
        <v>142</v>
      </c>
      <c r="AG118" s="501"/>
      <c r="AH118" s="501"/>
      <c r="AI118" s="500" t="s">
        <v>378</v>
      </c>
      <c r="AJ118" s="492"/>
      <c r="CM118" s="491" t="str">
        <f t="shared" si="103"/>
        <v/>
      </c>
      <c r="CN118" s="491" t="str">
        <f t="shared" si="75"/>
        <v>Niederberger Benjamin</v>
      </c>
      <c r="CP118" s="491">
        <f t="shared" si="104"/>
        <v>14</v>
      </c>
      <c r="CQ118" s="491" t="str">
        <f t="shared" si="109"/>
        <v>E</v>
      </c>
      <c r="CR118" s="445" t="str">
        <f t="shared" si="105"/>
        <v>E</v>
      </c>
      <c r="CS118" s="519">
        <v>9701</v>
      </c>
      <c r="CT118" s="514">
        <v>733</v>
      </c>
      <c r="CU118" s="512">
        <f t="shared" si="106"/>
        <v>6</v>
      </c>
      <c r="CV118" s="511" t="str">
        <f t="shared" si="107"/>
        <v>Konstrukteur 6 / -planer 6 / Gruppenchef 6</v>
      </c>
      <c r="CW118" s="514">
        <v>733</v>
      </c>
      <c r="CX118" s="512">
        <f>VLOOKUP($CW118,Funktionsbezeichnungen,3,0)</f>
        <v>6</v>
      </c>
      <c r="CY118" s="511" t="str">
        <f>VLOOKUP($CW118,Funktionsbezeichnungen,2,0)</f>
        <v>Konstrukteur 6 / -planer 6 / Gruppenchef 6</v>
      </c>
      <c r="CZ118" s="514">
        <v>732</v>
      </c>
      <c r="DA118" s="512">
        <f>VLOOKUP($CZ118,Funktionsbezeichnungen,3,0)</f>
        <v>5</v>
      </c>
      <c r="DB118" s="511" t="str">
        <f>VLOOKUP($CZ118,Funktionsbezeichnungen,2,0)</f>
        <v>Konstrukteur 5 / -planer 5</v>
      </c>
      <c r="DC118" s="514">
        <v>731</v>
      </c>
      <c r="DD118" s="512">
        <f>VLOOKUP($DC118,Funktionsbezeichnungen,3,0)</f>
        <v>4</v>
      </c>
      <c r="DE118" s="511" t="str">
        <f>VLOOKUP($DC118,Funktionsbezeichnungen,2,0)</f>
        <v>Konstrukteur 4 / -planer 4</v>
      </c>
      <c r="DF118" s="514">
        <v>731</v>
      </c>
      <c r="DG118" s="512">
        <f>VLOOKUP($DF118,Funktionsbezeichnungen,3,0)</f>
        <v>4</v>
      </c>
      <c r="DH118" s="511" t="str">
        <f>VLOOKUP($DF118,Funktionsbezeichnungen,2,0)</f>
        <v>Konstrukteur 4 / -planer 4</v>
      </c>
      <c r="DI118" s="513"/>
      <c r="DJ118" s="512">
        <v>731</v>
      </c>
      <c r="DK118" s="512">
        <f>VLOOKUP($DJ118,Funktionsbezeichnungen,3,0)</f>
        <v>4</v>
      </c>
      <c r="DL118" s="511" t="str">
        <f>VLOOKUP($DJ118,Funktionsbezeichnungen,2,0)</f>
        <v>Konstrukteur 4 / -planer 4</v>
      </c>
      <c r="DQ118" s="491">
        <f t="shared" si="108"/>
        <v>9701</v>
      </c>
      <c r="DR118" s="494">
        <v>6</v>
      </c>
      <c r="DS118" s="491">
        <v>0</v>
      </c>
      <c r="DT118" s="491" t="s">
        <v>964</v>
      </c>
      <c r="EV118" s="519">
        <v>4320</v>
      </c>
      <c r="EW118" s="491" t="s">
        <v>121</v>
      </c>
    </row>
    <row r="119" spans="1:153" s="491" customFormat="1" ht="24" hidden="1" x14ac:dyDescent="0.25">
      <c r="A119" s="510"/>
      <c r="B119" s="510"/>
      <c r="C119" s="510" t="str">
        <f t="shared" si="101"/>
        <v/>
      </c>
      <c r="D119" s="509"/>
      <c r="E119" s="509"/>
      <c r="F119" s="509"/>
      <c r="G119" s="510"/>
      <c r="H119" s="510"/>
      <c r="I119" s="509">
        <v>1</v>
      </c>
      <c r="J119" s="510"/>
      <c r="K119" s="509"/>
      <c r="L119" s="509"/>
      <c r="M119" s="509"/>
      <c r="N119" s="490"/>
      <c r="O119" s="490"/>
      <c r="P119" s="471" t="s">
        <v>359</v>
      </c>
      <c r="Q119" s="472" t="s">
        <v>594</v>
      </c>
      <c r="R119" s="472" t="s">
        <v>928</v>
      </c>
      <c r="S119" s="597"/>
      <c r="T119" s="819" t="s">
        <v>595</v>
      </c>
      <c r="U119" s="820">
        <v>1992</v>
      </c>
      <c r="V119" s="821" t="s">
        <v>235</v>
      </c>
      <c r="W119" s="820">
        <v>2013</v>
      </c>
      <c r="X119" s="822" t="s">
        <v>1642</v>
      </c>
      <c r="Y119" s="823">
        <v>2021</v>
      </c>
      <c r="Z119" s="824" t="s">
        <v>1641</v>
      </c>
      <c r="AA119" s="825" t="s">
        <v>1629</v>
      </c>
      <c r="AB119" s="826">
        <f t="shared" si="102"/>
        <v>3</v>
      </c>
      <c r="AC119" s="825" t="s">
        <v>110</v>
      </c>
      <c r="AD119" s="827">
        <v>2013</v>
      </c>
      <c r="AE119" s="825" t="s">
        <v>110</v>
      </c>
      <c r="AF119" s="828" t="s">
        <v>121</v>
      </c>
      <c r="AG119" s="829"/>
      <c r="AH119" s="640"/>
      <c r="AI119" s="500" t="s">
        <v>378</v>
      </c>
      <c r="AJ119" s="492"/>
      <c r="CM119" s="491" t="str">
        <f t="shared" si="103"/>
        <v>anders</v>
      </c>
      <c r="CN119" s="491" t="str">
        <f t="shared" si="75"/>
        <v>Schär Cedric</v>
      </c>
      <c r="CP119" s="491">
        <f t="shared" si="104"/>
        <v>3</v>
      </c>
      <c r="CQ119" s="491" t="str">
        <f t="shared" si="109"/>
        <v>D</v>
      </c>
      <c r="CR119" s="445" t="str">
        <f t="shared" si="105"/>
        <v>F</v>
      </c>
      <c r="CS119" s="519">
        <v>9715</v>
      </c>
      <c r="CT119" s="514">
        <v>732</v>
      </c>
      <c r="CU119" s="512">
        <f t="shared" si="106"/>
        <v>5</v>
      </c>
      <c r="CV119" s="511" t="str">
        <f t="shared" si="107"/>
        <v>Konstrukteur 5 / -planer 5</v>
      </c>
      <c r="CW119" s="514">
        <v>732</v>
      </c>
      <c r="CX119" s="512">
        <f>VLOOKUP($CW119,Funktionsbezeichnungen,3,0)</f>
        <v>5</v>
      </c>
      <c r="CY119" s="511" t="str">
        <f>VLOOKUP($CW119,Funktionsbezeichnungen,2,0)</f>
        <v>Konstrukteur 5 / -planer 5</v>
      </c>
      <c r="CZ119" s="514">
        <v>731</v>
      </c>
      <c r="DA119" s="512">
        <f>VLOOKUP($CZ119,Funktionsbezeichnungen,3,0)</f>
        <v>4</v>
      </c>
      <c r="DB119" s="511" t="str">
        <f>VLOOKUP($CZ119,Funktionsbezeichnungen,2,0)</f>
        <v>Konstrukteur 4 / -planer 4</v>
      </c>
      <c r="DC119" s="514"/>
      <c r="DD119" s="512"/>
      <c r="DE119" s="511"/>
      <c r="DF119" s="514"/>
      <c r="DG119" s="512"/>
      <c r="DH119" s="511"/>
      <c r="DI119" s="513"/>
      <c r="DJ119" s="512">
        <v>731</v>
      </c>
      <c r="DK119" s="512">
        <f>VLOOKUP($DJ119,Funktionsbezeichnungen,3,0)</f>
        <v>4</v>
      </c>
      <c r="DL119" s="511" t="str">
        <f>VLOOKUP($DJ119,Funktionsbezeichnungen,2,0)</f>
        <v>Konstrukteur 4 / -planer 4</v>
      </c>
      <c r="DQ119" s="491">
        <f t="shared" si="108"/>
        <v>9715</v>
      </c>
      <c r="DR119" s="494">
        <v>6</v>
      </c>
      <c r="DS119" s="491">
        <v>0</v>
      </c>
      <c r="DT119" s="491" t="s">
        <v>964</v>
      </c>
      <c r="EV119" s="519">
        <v>5581</v>
      </c>
      <c r="EW119" s="491" t="s">
        <v>121</v>
      </c>
    </row>
    <row r="120" spans="1:153" s="491" customFormat="1" ht="21" hidden="1" customHeight="1" outlineLevel="1" x14ac:dyDescent="0.25">
      <c r="A120" s="510"/>
      <c r="B120" s="510"/>
      <c r="C120" s="510" t="str">
        <f t="shared" si="101"/>
        <v/>
      </c>
      <c r="D120" s="509"/>
      <c r="E120" s="509"/>
      <c r="F120" s="509"/>
      <c r="G120" s="510"/>
      <c r="H120" s="510"/>
      <c r="I120" s="509">
        <v>1</v>
      </c>
      <c r="J120" s="510"/>
      <c r="K120" s="509"/>
      <c r="L120" s="509"/>
      <c r="M120" s="509"/>
      <c r="N120" s="490"/>
      <c r="O120" s="490"/>
      <c r="P120" s="471" t="s">
        <v>359</v>
      </c>
      <c r="Q120" s="472" t="s">
        <v>903</v>
      </c>
      <c r="R120" s="472" t="s">
        <v>928</v>
      </c>
      <c r="S120" s="597"/>
      <c r="T120" s="809" t="s">
        <v>900</v>
      </c>
      <c r="U120" s="810">
        <v>1996</v>
      </c>
      <c r="V120" s="811" t="s">
        <v>235</v>
      </c>
      <c r="W120" s="810">
        <v>2016</v>
      </c>
      <c r="X120" s="812"/>
      <c r="Y120" s="813"/>
      <c r="Z120" s="814"/>
      <c r="AA120" s="631" t="s">
        <v>1629</v>
      </c>
      <c r="AB120" s="816">
        <f t="shared" si="102"/>
        <v>8</v>
      </c>
      <c r="AC120" s="631" t="s">
        <v>1588</v>
      </c>
      <c r="AD120" s="817">
        <v>2016</v>
      </c>
      <c r="AE120" s="631" t="s">
        <v>1619</v>
      </c>
      <c r="AF120" s="632" t="s">
        <v>121</v>
      </c>
      <c r="AG120" s="809"/>
      <c r="AH120" s="640"/>
      <c r="AI120" s="500" t="s">
        <v>378</v>
      </c>
      <c r="AJ120" s="492"/>
      <c r="CM120" s="533" t="str">
        <f t="shared" si="103"/>
        <v>anders</v>
      </c>
      <c r="CN120" s="495" t="str">
        <f t="shared" si="75"/>
        <v>Boschung Jan</v>
      </c>
      <c r="CP120" s="491">
        <f t="shared" si="104"/>
        <v>8</v>
      </c>
      <c r="CQ120" s="491" t="str">
        <f t="shared" si="109"/>
        <v>D</v>
      </c>
      <c r="CR120" s="445" t="str">
        <f t="shared" si="105"/>
        <v>G</v>
      </c>
      <c r="CS120" s="519">
        <v>9740</v>
      </c>
      <c r="CT120" s="514">
        <v>731</v>
      </c>
      <c r="CU120" s="512">
        <f t="shared" si="106"/>
        <v>4</v>
      </c>
      <c r="CV120" s="511" t="str">
        <f t="shared" si="107"/>
        <v>Konstrukteur 4 / -planer 4</v>
      </c>
      <c r="CW120" s="514"/>
      <c r="CX120" s="512"/>
      <c r="CY120" s="511" t="e">
        <f>VLOOKUP($CW120,Funktionsbezeichnungen,2,0)</f>
        <v>#N/A</v>
      </c>
      <c r="CZ120" s="514"/>
      <c r="DA120" s="512"/>
      <c r="DB120" s="511"/>
      <c r="DC120" s="514"/>
      <c r="DD120" s="512"/>
      <c r="DE120" s="511"/>
      <c r="DF120" s="514"/>
      <c r="DG120" s="512"/>
      <c r="DH120" s="511"/>
      <c r="DI120" s="513"/>
      <c r="DJ120" s="512"/>
      <c r="DK120" s="512"/>
      <c r="DL120" s="511"/>
      <c r="DQ120" s="491">
        <f t="shared" si="108"/>
        <v>9740</v>
      </c>
      <c r="DR120" s="494">
        <v>8</v>
      </c>
      <c r="DS120" s="491">
        <v>0</v>
      </c>
      <c r="DT120" s="493" t="s">
        <v>976</v>
      </c>
      <c r="EV120" s="519">
        <v>4352</v>
      </c>
      <c r="EW120" s="491" t="s">
        <v>121</v>
      </c>
    </row>
    <row r="121" spans="1:153" s="491" customFormat="1" ht="21" hidden="1" customHeight="1" outlineLevel="1" x14ac:dyDescent="0.25">
      <c r="A121" s="510"/>
      <c r="B121" s="510"/>
      <c r="C121" s="510">
        <f t="shared" si="101"/>
        <v>1</v>
      </c>
      <c r="D121" s="509"/>
      <c r="E121" s="509"/>
      <c r="F121" s="509"/>
      <c r="G121" s="510"/>
      <c r="H121" s="510"/>
      <c r="I121" s="509"/>
      <c r="J121" s="510"/>
      <c r="K121" s="509"/>
      <c r="L121" s="509">
        <v>1</v>
      </c>
      <c r="M121" s="509"/>
      <c r="N121" s="490"/>
      <c r="O121" s="490"/>
      <c r="P121" s="471" t="s">
        <v>357</v>
      </c>
      <c r="Q121" s="472" t="s">
        <v>504</v>
      </c>
      <c r="R121" s="472" t="s">
        <v>369</v>
      </c>
      <c r="S121" s="597"/>
      <c r="T121" s="508" t="s">
        <v>157</v>
      </c>
      <c r="U121" s="502">
        <v>1976</v>
      </c>
      <c r="V121" s="508" t="s">
        <v>320</v>
      </c>
      <c r="W121" s="502">
        <v>2002</v>
      </c>
      <c r="X121" s="504" t="s">
        <v>321</v>
      </c>
      <c r="Y121" s="470">
        <v>2005</v>
      </c>
      <c r="Z121" s="534" t="s">
        <v>1547</v>
      </c>
      <c r="AA121" s="535"/>
      <c r="AB121" s="532">
        <f t="shared" si="102"/>
        <v>19</v>
      </c>
      <c r="AC121" s="518" t="s">
        <v>1520</v>
      </c>
      <c r="AD121" s="517">
        <v>1997</v>
      </c>
      <c r="AE121" s="607"/>
      <c r="AF121" s="604" t="s">
        <v>105</v>
      </c>
      <c r="AG121" s="501"/>
      <c r="AH121" s="501"/>
      <c r="AI121" s="500" t="s">
        <v>455</v>
      </c>
      <c r="AJ121" s="492"/>
      <c r="CM121" s="491" t="str">
        <f t="shared" si="103"/>
        <v/>
      </c>
      <c r="CN121" s="491" t="str">
        <f t="shared" si="75"/>
        <v>Kiefer Patrick</v>
      </c>
      <c r="CP121" s="491">
        <f t="shared" si="104"/>
        <v>19</v>
      </c>
      <c r="CQ121" s="491" t="str">
        <f t="shared" si="109"/>
        <v>C</v>
      </c>
      <c r="CR121" s="445" t="str">
        <f t="shared" si="105"/>
        <v>C</v>
      </c>
      <c r="CS121" s="519">
        <v>6753</v>
      </c>
      <c r="CT121" s="514">
        <v>223</v>
      </c>
      <c r="CU121" s="512">
        <f t="shared" si="106"/>
        <v>10</v>
      </c>
      <c r="CV121" s="511" t="str">
        <f t="shared" si="107"/>
        <v>Finanz-Fachspezialist / Controller 10</v>
      </c>
      <c r="CW121" s="514">
        <v>223</v>
      </c>
      <c r="CX121" s="512">
        <f t="shared" ref="CX121:CX140" si="110">VLOOKUP($CW121,Funktionsbezeichnungen,3,0)</f>
        <v>10</v>
      </c>
      <c r="CY121" s="511" t="str">
        <f t="shared" ref="CY121:CY137" si="111">VLOOKUP($CW121,Funktionsbezeichnungen,2,0)</f>
        <v>Finanz-Fachspezialist / Controller 10</v>
      </c>
      <c r="CZ121" s="514">
        <v>223</v>
      </c>
      <c r="DA121" s="512">
        <f>VLOOKUP($CZ121,Funktionsbezeichnungen,3,0)</f>
        <v>10</v>
      </c>
      <c r="DB121" s="511" t="str">
        <f>VLOOKUP($CZ121,Funktionsbezeichnungen,2,0)</f>
        <v>Finanz-Fachspezialist / Controller 10</v>
      </c>
      <c r="DC121" s="514">
        <v>223</v>
      </c>
      <c r="DD121" s="512">
        <f t="shared" ref="DD121:DD137" si="112">VLOOKUP($DC121,Funktionsbezeichnungen,3,0)</f>
        <v>10</v>
      </c>
      <c r="DE121" s="511" t="str">
        <f t="shared" ref="DE121:DE137" si="113">VLOOKUP($DC121,Funktionsbezeichnungen,2,0)</f>
        <v>Finanz-Fachspezialist / Controller 10</v>
      </c>
      <c r="DF121" s="514">
        <v>223</v>
      </c>
      <c r="DG121" s="512">
        <f t="shared" ref="DG121:DG137" si="114">VLOOKUP($DF121,Funktionsbezeichnungen,3,0)</f>
        <v>10</v>
      </c>
      <c r="DH121" s="511" t="str">
        <f t="shared" ref="DH121:DH137" si="115">VLOOKUP($DF121,Funktionsbezeichnungen,2,0)</f>
        <v>Finanz-Fachspezialist / Controller 10</v>
      </c>
      <c r="DI121" s="513"/>
      <c r="DJ121" s="514">
        <v>223</v>
      </c>
      <c r="DK121" s="512">
        <f t="shared" ref="DK121:DK137" si="116">VLOOKUP($DJ121,Funktionsbezeichnungen,3,0)</f>
        <v>10</v>
      </c>
      <c r="DL121" s="511" t="str">
        <f t="shared" ref="DL121:DL137" si="117">VLOOKUP($DJ121,Funktionsbezeichnungen,2,0)</f>
        <v>Finanz-Fachspezialist / Controller 10</v>
      </c>
      <c r="DQ121" s="491">
        <f t="shared" si="108"/>
        <v>6753</v>
      </c>
      <c r="DR121" s="494">
        <v>3</v>
      </c>
      <c r="DS121" s="491">
        <v>0</v>
      </c>
      <c r="DT121" s="493" t="s">
        <v>972</v>
      </c>
      <c r="EV121" s="519">
        <v>8655</v>
      </c>
      <c r="EW121" s="491" t="s">
        <v>121</v>
      </c>
    </row>
    <row r="122" spans="1:153" s="491" customFormat="1" ht="16.5" hidden="1" customHeight="1" outlineLevel="1" x14ac:dyDescent="0.25">
      <c r="A122" s="510"/>
      <c r="B122" s="510">
        <v>1</v>
      </c>
      <c r="C122" s="510">
        <f t="shared" si="101"/>
        <v>1</v>
      </c>
      <c r="D122" s="509"/>
      <c r="E122" s="509"/>
      <c r="F122" s="509"/>
      <c r="G122" s="510"/>
      <c r="H122" s="510"/>
      <c r="I122" s="509"/>
      <c r="J122" s="510"/>
      <c r="K122" s="509"/>
      <c r="L122" s="509">
        <v>1</v>
      </c>
      <c r="M122" s="509"/>
      <c r="N122" s="490">
        <v>1</v>
      </c>
      <c r="O122" s="490"/>
      <c r="P122" s="471" t="s">
        <v>359</v>
      </c>
      <c r="Q122" s="472" t="s">
        <v>500</v>
      </c>
      <c r="R122" s="472" t="s">
        <v>369</v>
      </c>
      <c r="S122" s="597"/>
      <c r="T122" s="508" t="s">
        <v>152</v>
      </c>
      <c r="U122" s="502">
        <v>1952</v>
      </c>
      <c r="V122" s="507" t="s">
        <v>151</v>
      </c>
      <c r="W122" s="502">
        <v>1971</v>
      </c>
      <c r="X122" s="504"/>
      <c r="Y122" s="470"/>
      <c r="Z122" s="505"/>
      <c r="AA122" s="518"/>
      <c r="AB122" s="532">
        <f t="shared" si="102"/>
        <v>53</v>
      </c>
      <c r="AC122" s="518" t="s">
        <v>696</v>
      </c>
      <c r="AD122" s="517">
        <v>1996</v>
      </c>
      <c r="AE122" s="607"/>
      <c r="AF122" s="604" t="s">
        <v>121</v>
      </c>
      <c r="AG122" s="501"/>
      <c r="AH122" s="501"/>
      <c r="AI122" s="540" t="s">
        <v>1078</v>
      </c>
      <c r="AJ122" s="492"/>
      <c r="CM122" s="491" t="e">
        <f t="shared" si="103"/>
        <v>#N/A</v>
      </c>
      <c r="CN122" s="491" t="str">
        <f t="shared" si="75"/>
        <v>Meister Christine</v>
      </c>
      <c r="CP122" s="491">
        <f t="shared" si="104"/>
        <v>53</v>
      </c>
      <c r="CQ122" s="491" t="str">
        <f t="shared" si="109"/>
        <v>D</v>
      </c>
      <c r="CR122" s="445" t="e">
        <f t="shared" si="105"/>
        <v>#N/A</v>
      </c>
      <c r="CS122" s="519">
        <v>4245</v>
      </c>
      <c r="CT122" s="514">
        <v>134</v>
      </c>
      <c r="CU122" s="512">
        <f t="shared" si="106"/>
        <v>7</v>
      </c>
      <c r="CV122" s="511" t="str">
        <f t="shared" si="107"/>
        <v>Kaufmännischer Mitarbeiter 7 / Gruppenchef 7</v>
      </c>
      <c r="CW122" s="514">
        <v>134</v>
      </c>
      <c r="CX122" s="512">
        <f t="shared" si="110"/>
        <v>7</v>
      </c>
      <c r="CY122" s="511" t="str">
        <f t="shared" si="111"/>
        <v>Kaufmännischer Mitarbeiter 7 / Gruppenchef 7</v>
      </c>
      <c r="CZ122" s="514">
        <v>134</v>
      </c>
      <c r="DA122" s="512">
        <f>VLOOKUP($CZ122,Funktionsbezeichnungen,3,0)</f>
        <v>7</v>
      </c>
      <c r="DB122" s="511" t="str">
        <f>VLOOKUP($CZ122,Funktionsbezeichnungen,2,0)</f>
        <v>Kaufmännischer Mitarbeiter 7 / Gruppenchef 7</v>
      </c>
      <c r="DC122" s="514">
        <v>134</v>
      </c>
      <c r="DD122" s="512">
        <f t="shared" si="112"/>
        <v>7</v>
      </c>
      <c r="DE122" s="511" t="str">
        <f t="shared" si="113"/>
        <v>Kaufmännischer Mitarbeiter 7 / Gruppenchef 7</v>
      </c>
      <c r="DF122" s="514">
        <v>134</v>
      </c>
      <c r="DG122" s="512">
        <f t="shared" si="114"/>
        <v>7</v>
      </c>
      <c r="DH122" s="511" t="str">
        <f t="shared" si="115"/>
        <v>Kaufmännischer Mitarbeiter 7 / Gruppenchef 7</v>
      </c>
      <c r="DI122" s="513"/>
      <c r="DJ122" s="514">
        <v>134</v>
      </c>
      <c r="DK122" s="512">
        <f t="shared" si="116"/>
        <v>7</v>
      </c>
      <c r="DL122" s="511" t="str">
        <f t="shared" si="117"/>
        <v>Kaufmännischer Mitarbeiter 7 / Gruppenchef 7</v>
      </c>
      <c r="DQ122" s="491">
        <f t="shared" si="108"/>
        <v>4245</v>
      </c>
      <c r="DR122" s="494">
        <v>6</v>
      </c>
      <c r="DS122" s="491">
        <v>0</v>
      </c>
      <c r="DT122" s="491" t="s">
        <v>955</v>
      </c>
      <c r="EV122" s="519">
        <v>5637</v>
      </c>
      <c r="EW122" s="491" t="s">
        <v>142</v>
      </c>
    </row>
    <row r="123" spans="1:153" s="491" customFormat="1" ht="18.75" hidden="1" customHeight="1" outlineLevel="1" x14ac:dyDescent="0.25">
      <c r="A123" s="510"/>
      <c r="B123" s="510">
        <v>1</v>
      </c>
      <c r="C123" s="510">
        <f t="shared" si="101"/>
        <v>1</v>
      </c>
      <c r="D123" s="509"/>
      <c r="E123" s="509"/>
      <c r="F123" s="538"/>
      <c r="G123" s="539"/>
      <c r="H123" s="539"/>
      <c r="I123" s="538"/>
      <c r="J123" s="539"/>
      <c r="K123" s="538"/>
      <c r="L123" s="538">
        <v>1</v>
      </c>
      <c r="M123" s="538"/>
      <c r="N123" s="489"/>
      <c r="O123" s="489"/>
      <c r="P123" s="476" t="s">
        <v>357</v>
      </c>
      <c r="Q123" s="472" t="s">
        <v>501</v>
      </c>
      <c r="R123" s="472" t="s">
        <v>369</v>
      </c>
      <c r="S123" s="597"/>
      <c r="T123" s="536" t="s">
        <v>207</v>
      </c>
      <c r="U123" s="502">
        <v>1954</v>
      </c>
      <c r="V123" s="507" t="s">
        <v>210</v>
      </c>
      <c r="W123" s="502">
        <v>1971</v>
      </c>
      <c r="X123" s="504"/>
      <c r="Y123" s="470"/>
      <c r="Z123" s="505"/>
      <c r="AA123" s="535"/>
      <c r="AB123" s="532">
        <f t="shared" si="102"/>
        <v>53</v>
      </c>
      <c r="AC123" s="518" t="s">
        <v>209</v>
      </c>
      <c r="AD123" s="517">
        <v>2001</v>
      </c>
      <c r="AE123" s="607"/>
      <c r="AF123" s="604" t="s">
        <v>121</v>
      </c>
      <c r="AG123" s="501"/>
      <c r="AH123" s="501"/>
      <c r="AI123" s="500" t="s">
        <v>453</v>
      </c>
      <c r="AJ123" s="492"/>
      <c r="CM123" s="491" t="str">
        <f t="shared" si="103"/>
        <v/>
      </c>
      <c r="CN123" s="491" t="str">
        <f t="shared" si="75"/>
        <v>Derezynski Françoise</v>
      </c>
      <c r="CP123" s="491">
        <f t="shared" si="104"/>
        <v>53</v>
      </c>
      <c r="CQ123" s="491" t="str">
        <f t="shared" si="109"/>
        <v>D</v>
      </c>
      <c r="CR123" s="445" t="str">
        <f t="shared" si="105"/>
        <v>D</v>
      </c>
      <c r="CS123" s="519">
        <v>4266</v>
      </c>
      <c r="CT123" s="514">
        <v>141</v>
      </c>
      <c r="CU123" s="512">
        <f t="shared" si="106"/>
        <v>8</v>
      </c>
      <c r="CV123" s="511" t="str">
        <f t="shared" si="107"/>
        <v>Kaufmännischer Fachspezialist 8</v>
      </c>
      <c r="CW123" s="514">
        <v>141</v>
      </c>
      <c r="CX123" s="512">
        <f t="shared" si="110"/>
        <v>8</v>
      </c>
      <c r="CY123" s="511" t="str">
        <f t="shared" si="111"/>
        <v>Kaufmännischer Fachspezialist 8</v>
      </c>
      <c r="CZ123" s="514">
        <v>141</v>
      </c>
      <c r="DA123" s="512">
        <f>VLOOKUP($CZ123,Funktionsbezeichnungen,3,0)</f>
        <v>8</v>
      </c>
      <c r="DB123" s="511" t="str">
        <f>VLOOKUP($CZ123,Funktionsbezeichnungen,2,0)</f>
        <v>Kaufmännischer Fachspezialist 8</v>
      </c>
      <c r="DC123" s="514">
        <v>134</v>
      </c>
      <c r="DD123" s="512">
        <f t="shared" si="112"/>
        <v>7</v>
      </c>
      <c r="DE123" s="511" t="str">
        <f t="shared" si="113"/>
        <v>Kaufmännischer Mitarbeiter 7 / Gruppenchef 7</v>
      </c>
      <c r="DF123" s="514">
        <v>134</v>
      </c>
      <c r="DG123" s="512">
        <f t="shared" si="114"/>
        <v>7</v>
      </c>
      <c r="DH123" s="511" t="str">
        <f t="shared" si="115"/>
        <v>Kaufmännischer Mitarbeiter 7 / Gruppenchef 7</v>
      </c>
      <c r="DI123" s="513"/>
      <c r="DJ123" s="514">
        <v>134</v>
      </c>
      <c r="DK123" s="512">
        <f t="shared" si="116"/>
        <v>7</v>
      </c>
      <c r="DL123" s="511" t="str">
        <f t="shared" si="117"/>
        <v>Kaufmännischer Mitarbeiter 7 / Gruppenchef 7</v>
      </c>
      <c r="DQ123" s="491">
        <f t="shared" si="108"/>
        <v>4266</v>
      </c>
      <c r="DR123" s="494">
        <v>6</v>
      </c>
      <c r="DS123" s="491">
        <v>0</v>
      </c>
      <c r="DT123" s="493" t="s">
        <v>955</v>
      </c>
      <c r="EV123" s="519">
        <v>5629</v>
      </c>
      <c r="EW123" s="491" t="s">
        <v>142</v>
      </c>
    </row>
    <row r="124" spans="1:153" s="491" customFormat="1" ht="17.25" hidden="1" customHeight="1" outlineLevel="1" x14ac:dyDescent="0.25">
      <c r="A124" s="510"/>
      <c r="B124" s="510">
        <v>1</v>
      </c>
      <c r="C124" s="510">
        <f t="shared" si="101"/>
        <v>1</v>
      </c>
      <c r="D124" s="509"/>
      <c r="E124" s="509"/>
      <c r="F124" s="538"/>
      <c r="G124" s="539"/>
      <c r="H124" s="539"/>
      <c r="I124" s="538"/>
      <c r="J124" s="539"/>
      <c r="K124" s="538"/>
      <c r="L124" s="538">
        <v>1</v>
      </c>
      <c r="M124" s="538"/>
      <c r="N124" s="489"/>
      <c r="O124" s="489"/>
      <c r="P124" s="476" t="s">
        <v>357</v>
      </c>
      <c r="Q124" s="472" t="s">
        <v>502</v>
      </c>
      <c r="R124" s="472" t="s">
        <v>369</v>
      </c>
      <c r="S124" s="597"/>
      <c r="T124" s="536" t="s">
        <v>153</v>
      </c>
      <c r="U124" s="502">
        <v>1953</v>
      </c>
      <c r="V124" s="507" t="s">
        <v>215</v>
      </c>
      <c r="W124" s="502">
        <v>1977</v>
      </c>
      <c r="X124" s="504" t="s">
        <v>318</v>
      </c>
      <c r="Y124" s="470">
        <v>2000</v>
      </c>
      <c r="Z124" s="534" t="s">
        <v>1547</v>
      </c>
      <c r="AA124" s="535" t="s">
        <v>319</v>
      </c>
      <c r="AB124" s="532">
        <f t="shared" si="102"/>
        <v>24</v>
      </c>
      <c r="AC124" s="518" t="s">
        <v>695</v>
      </c>
      <c r="AD124" s="517">
        <v>1994</v>
      </c>
      <c r="AE124" s="607"/>
      <c r="AF124" s="604" t="s">
        <v>121</v>
      </c>
      <c r="AG124" s="501"/>
      <c r="AH124" s="501"/>
      <c r="AI124" s="500" t="s">
        <v>456</v>
      </c>
      <c r="AJ124" s="492"/>
      <c r="CM124" s="491" t="str">
        <f t="shared" si="103"/>
        <v/>
      </c>
      <c r="CN124" s="491" t="str">
        <f t="shared" si="75"/>
        <v>Szirt Madeleine</v>
      </c>
      <c r="CP124" s="491">
        <f t="shared" si="104"/>
        <v>24</v>
      </c>
      <c r="CQ124" s="491" t="str">
        <f t="shared" si="109"/>
        <v>D</v>
      </c>
      <c r="CR124" s="445" t="str">
        <f t="shared" si="105"/>
        <v>D</v>
      </c>
      <c r="CS124" s="519">
        <v>4216</v>
      </c>
      <c r="CT124" s="514">
        <v>162</v>
      </c>
      <c r="CU124" s="512">
        <f t="shared" si="106"/>
        <v>9</v>
      </c>
      <c r="CV124" s="511" t="str">
        <f t="shared" si="107"/>
        <v>Personal-Fachspezialist 9</v>
      </c>
      <c r="CW124" s="514">
        <v>162</v>
      </c>
      <c r="CX124" s="512">
        <f t="shared" si="110"/>
        <v>9</v>
      </c>
      <c r="CY124" s="511" t="str">
        <f t="shared" si="111"/>
        <v>Personal-Fachspezialist 9</v>
      </c>
      <c r="CZ124" s="514">
        <v>162</v>
      </c>
      <c r="DA124" s="512">
        <f>VLOOKUP($CZ124,Funktionsbezeichnungen,3,0)</f>
        <v>9</v>
      </c>
      <c r="DB124" s="511" t="str">
        <f>VLOOKUP($CZ124,Funktionsbezeichnungen,2,0)</f>
        <v>Personal-Fachspezialist 9</v>
      </c>
      <c r="DC124" s="514">
        <v>162</v>
      </c>
      <c r="DD124" s="512">
        <f t="shared" si="112"/>
        <v>9</v>
      </c>
      <c r="DE124" s="511" t="str">
        <f t="shared" si="113"/>
        <v>Personal-Fachspezialist 9</v>
      </c>
      <c r="DF124" s="514">
        <v>162</v>
      </c>
      <c r="DG124" s="512">
        <f t="shared" si="114"/>
        <v>9</v>
      </c>
      <c r="DH124" s="511" t="str">
        <f t="shared" si="115"/>
        <v>Personal-Fachspezialist 9</v>
      </c>
      <c r="DI124" s="513"/>
      <c r="DJ124" s="514">
        <v>162</v>
      </c>
      <c r="DK124" s="512">
        <f t="shared" si="116"/>
        <v>9</v>
      </c>
      <c r="DL124" s="511" t="str">
        <f t="shared" si="117"/>
        <v>Personal-Fachspezialist 9</v>
      </c>
      <c r="DQ124" s="491">
        <f t="shared" si="108"/>
        <v>4216</v>
      </c>
      <c r="DR124" s="494">
        <v>3</v>
      </c>
      <c r="DS124" s="491">
        <v>0</v>
      </c>
      <c r="DT124" s="493" t="s">
        <v>971</v>
      </c>
      <c r="EV124" s="519">
        <v>7700</v>
      </c>
      <c r="EW124" s="491" t="s">
        <v>142</v>
      </c>
    </row>
    <row r="125" spans="1:153" s="491" customFormat="1" ht="20.25" hidden="1" customHeight="1" outlineLevel="1" x14ac:dyDescent="0.25">
      <c r="A125" s="510"/>
      <c r="B125" s="510">
        <v>1</v>
      </c>
      <c r="C125" s="510">
        <f t="shared" si="101"/>
        <v>1</v>
      </c>
      <c r="D125" s="509"/>
      <c r="E125" s="509"/>
      <c r="F125" s="509"/>
      <c r="G125" s="510"/>
      <c r="H125" s="510"/>
      <c r="I125" s="509"/>
      <c r="J125" s="510"/>
      <c r="K125" s="509"/>
      <c r="L125" s="509">
        <v>1</v>
      </c>
      <c r="M125" s="509"/>
      <c r="N125" s="490"/>
      <c r="O125" s="490"/>
      <c r="P125" s="471" t="s">
        <v>359</v>
      </c>
      <c r="Q125" s="472" t="s">
        <v>1155</v>
      </c>
      <c r="R125" s="472" t="s">
        <v>369</v>
      </c>
      <c r="S125" s="597"/>
      <c r="T125" s="508" t="s">
        <v>1156</v>
      </c>
      <c r="U125" s="502">
        <v>1959</v>
      </c>
      <c r="V125" s="507" t="s">
        <v>151</v>
      </c>
      <c r="W125" s="502">
        <v>1977</v>
      </c>
      <c r="X125" s="504"/>
      <c r="Y125" s="470"/>
      <c r="Z125" s="505"/>
      <c r="AA125" s="518"/>
      <c r="AB125" s="532">
        <f t="shared" si="102"/>
        <v>47</v>
      </c>
      <c r="AC125" s="518" t="s">
        <v>1157</v>
      </c>
      <c r="AD125" s="517">
        <v>2015</v>
      </c>
      <c r="AE125" s="607"/>
      <c r="AF125" s="604" t="s">
        <v>121</v>
      </c>
      <c r="AG125" s="501"/>
      <c r="AH125" s="501"/>
      <c r="AI125" s="500" t="s">
        <v>1158</v>
      </c>
      <c r="AJ125" s="492"/>
      <c r="CM125" s="491" t="str">
        <f t="shared" si="103"/>
        <v/>
      </c>
      <c r="CN125" s="491" t="str">
        <f t="shared" ref="CN125:CN165" si="118">+T125</f>
        <v>Canetti Rosemarie</v>
      </c>
      <c r="CP125" s="491">
        <f t="shared" si="104"/>
        <v>47</v>
      </c>
      <c r="CQ125" s="491" t="str">
        <f t="shared" si="109"/>
        <v>D</v>
      </c>
      <c r="CR125" s="445" t="str">
        <f t="shared" si="105"/>
        <v>D</v>
      </c>
      <c r="CS125" s="519">
        <v>4320</v>
      </c>
      <c r="CT125" s="514">
        <v>134</v>
      </c>
      <c r="CU125" s="512">
        <f t="shared" si="106"/>
        <v>7</v>
      </c>
      <c r="CV125" s="511" t="str">
        <f t="shared" si="107"/>
        <v>Kaufmännischer Mitarbeiter 7 / Gruppenchef 7</v>
      </c>
      <c r="CW125" s="514">
        <v>134</v>
      </c>
      <c r="CX125" s="512">
        <f t="shared" si="110"/>
        <v>7</v>
      </c>
      <c r="CY125" s="511" t="str">
        <f t="shared" si="111"/>
        <v>Kaufmännischer Mitarbeiter 7 / Gruppenchef 7</v>
      </c>
      <c r="CZ125" s="514"/>
      <c r="DA125" s="512"/>
      <c r="DB125" s="511"/>
      <c r="DC125" s="514">
        <v>134</v>
      </c>
      <c r="DD125" s="512">
        <f t="shared" si="112"/>
        <v>7</v>
      </c>
      <c r="DE125" s="511" t="str">
        <f t="shared" si="113"/>
        <v>Kaufmännischer Mitarbeiter 7 / Gruppenchef 7</v>
      </c>
      <c r="DF125" s="514">
        <v>134</v>
      </c>
      <c r="DG125" s="512">
        <f t="shared" si="114"/>
        <v>7</v>
      </c>
      <c r="DH125" s="511" t="str">
        <f t="shared" si="115"/>
        <v>Kaufmännischer Mitarbeiter 7 / Gruppenchef 7</v>
      </c>
      <c r="DI125" s="513"/>
      <c r="DJ125" s="514">
        <v>134</v>
      </c>
      <c r="DK125" s="512">
        <f t="shared" si="116"/>
        <v>7</v>
      </c>
      <c r="DL125" s="511" t="str">
        <f t="shared" si="117"/>
        <v>Kaufmännischer Mitarbeiter 7 / Gruppenchef 7</v>
      </c>
      <c r="DQ125" s="491">
        <f t="shared" si="108"/>
        <v>4320</v>
      </c>
      <c r="DR125" s="494">
        <v>6</v>
      </c>
      <c r="DS125" s="491">
        <v>0</v>
      </c>
      <c r="DT125" s="491" t="s">
        <v>955</v>
      </c>
      <c r="EV125" s="519">
        <v>6762</v>
      </c>
      <c r="EW125" s="491" t="s">
        <v>142</v>
      </c>
    </row>
    <row r="126" spans="1:153" s="491" customFormat="1" ht="18.75" hidden="1" customHeight="1" outlineLevel="1" x14ac:dyDescent="0.25">
      <c r="A126" s="510"/>
      <c r="B126" s="510">
        <v>1</v>
      </c>
      <c r="C126" s="510">
        <f t="shared" si="101"/>
        <v>1</v>
      </c>
      <c r="D126" s="509"/>
      <c r="E126" s="509"/>
      <c r="F126" s="509"/>
      <c r="G126" s="510"/>
      <c r="H126" s="510"/>
      <c r="I126" s="509"/>
      <c r="J126" s="510"/>
      <c r="K126" s="509"/>
      <c r="L126" s="509">
        <v>1</v>
      </c>
      <c r="M126" s="509"/>
      <c r="N126" s="490"/>
      <c r="O126" s="490"/>
      <c r="P126" s="471" t="s">
        <v>359</v>
      </c>
      <c r="Q126" s="472" t="s">
        <v>1168</v>
      </c>
      <c r="R126" s="472" t="s">
        <v>369</v>
      </c>
      <c r="S126" s="597"/>
      <c r="T126" s="508" t="s">
        <v>650</v>
      </c>
      <c r="U126" s="502">
        <v>1961</v>
      </c>
      <c r="V126" s="507" t="s">
        <v>155</v>
      </c>
      <c r="W126" s="502">
        <v>1982</v>
      </c>
      <c r="X126" s="504"/>
      <c r="Y126" s="470"/>
      <c r="Z126" s="505"/>
      <c r="AA126" s="518" t="s">
        <v>323</v>
      </c>
      <c r="AB126" s="532">
        <f t="shared" si="102"/>
        <v>42</v>
      </c>
      <c r="AC126" s="518" t="s">
        <v>696</v>
      </c>
      <c r="AD126" s="517">
        <v>1990</v>
      </c>
      <c r="AE126" s="607"/>
      <c r="AF126" s="604" t="s">
        <v>121</v>
      </c>
      <c r="AG126" s="501"/>
      <c r="AH126" s="501"/>
      <c r="AI126" s="500" t="s">
        <v>425</v>
      </c>
      <c r="AJ126" s="492"/>
      <c r="CM126" s="491" t="str">
        <f t="shared" si="103"/>
        <v/>
      </c>
      <c r="CN126" s="491" t="str">
        <f t="shared" si="118"/>
        <v>Peier Doris</v>
      </c>
      <c r="CP126" s="491">
        <f t="shared" si="104"/>
        <v>42</v>
      </c>
      <c r="CQ126" s="491" t="str">
        <f t="shared" si="109"/>
        <v>D</v>
      </c>
      <c r="CR126" s="445" t="str">
        <f t="shared" si="105"/>
        <v>D</v>
      </c>
      <c r="CS126" s="519">
        <v>5581</v>
      </c>
      <c r="CT126" s="514">
        <v>134</v>
      </c>
      <c r="CU126" s="512">
        <f t="shared" si="106"/>
        <v>7</v>
      </c>
      <c r="CV126" s="511" t="str">
        <f t="shared" si="107"/>
        <v>Kaufmännischer Mitarbeiter 7 / Gruppenchef 7</v>
      </c>
      <c r="CW126" s="514">
        <v>134</v>
      </c>
      <c r="CX126" s="512">
        <f t="shared" si="110"/>
        <v>7</v>
      </c>
      <c r="CY126" s="511" t="str">
        <f t="shared" si="111"/>
        <v>Kaufmännischer Mitarbeiter 7 / Gruppenchef 7</v>
      </c>
      <c r="CZ126" s="514">
        <v>134</v>
      </c>
      <c r="DA126" s="512">
        <f t="shared" ref="DA126:DA137" si="119">VLOOKUP($CZ126,Funktionsbezeichnungen,3,0)</f>
        <v>7</v>
      </c>
      <c r="DB126" s="511" t="str">
        <f t="shared" ref="DB126:DB137" si="120">VLOOKUP($CZ126,Funktionsbezeichnungen,2,0)</f>
        <v>Kaufmännischer Mitarbeiter 7 / Gruppenchef 7</v>
      </c>
      <c r="DC126" s="514">
        <v>134</v>
      </c>
      <c r="DD126" s="512">
        <f t="shared" si="112"/>
        <v>7</v>
      </c>
      <c r="DE126" s="511" t="str">
        <f t="shared" si="113"/>
        <v>Kaufmännischer Mitarbeiter 7 / Gruppenchef 7</v>
      </c>
      <c r="DF126" s="514">
        <v>134</v>
      </c>
      <c r="DG126" s="512">
        <f t="shared" si="114"/>
        <v>7</v>
      </c>
      <c r="DH126" s="511" t="str">
        <f t="shared" si="115"/>
        <v>Kaufmännischer Mitarbeiter 7 / Gruppenchef 7</v>
      </c>
      <c r="DI126" s="513"/>
      <c r="DJ126" s="514">
        <v>134</v>
      </c>
      <c r="DK126" s="512">
        <f t="shared" si="116"/>
        <v>7</v>
      </c>
      <c r="DL126" s="511" t="str">
        <f t="shared" si="117"/>
        <v>Kaufmännischer Mitarbeiter 7 / Gruppenchef 7</v>
      </c>
      <c r="DQ126" s="491">
        <f t="shared" si="108"/>
        <v>5581</v>
      </c>
      <c r="DR126" s="494">
        <v>6</v>
      </c>
      <c r="DS126" s="491">
        <v>0</v>
      </c>
      <c r="DT126" s="491" t="s">
        <v>955</v>
      </c>
      <c r="EV126" s="519">
        <v>4226</v>
      </c>
      <c r="EW126" s="491" t="s">
        <v>105</v>
      </c>
    </row>
    <row r="127" spans="1:153" s="491" customFormat="1" hidden="1" collapsed="1" x14ac:dyDescent="0.25">
      <c r="A127" s="510"/>
      <c r="B127" s="510">
        <v>1</v>
      </c>
      <c r="C127" s="510">
        <f t="shared" si="101"/>
        <v>1</v>
      </c>
      <c r="D127" s="509"/>
      <c r="E127" s="509"/>
      <c r="F127" s="509"/>
      <c r="G127" s="510"/>
      <c r="H127" s="510"/>
      <c r="I127" s="509"/>
      <c r="J127" s="510"/>
      <c r="K127" s="509"/>
      <c r="L127" s="509">
        <v>1</v>
      </c>
      <c r="M127" s="509"/>
      <c r="N127" s="490"/>
      <c r="O127" s="490"/>
      <c r="P127" s="471" t="s">
        <v>359</v>
      </c>
      <c r="Q127" s="472" t="s">
        <v>607</v>
      </c>
      <c r="R127" s="472" t="s">
        <v>369</v>
      </c>
      <c r="S127" s="597"/>
      <c r="T127" s="508" t="s">
        <v>608</v>
      </c>
      <c r="U127" s="502">
        <v>1966</v>
      </c>
      <c r="V127" s="507" t="s">
        <v>151</v>
      </c>
      <c r="W127" s="502">
        <v>1985</v>
      </c>
      <c r="X127" s="504"/>
      <c r="Y127" s="470"/>
      <c r="Z127" s="505"/>
      <c r="AA127" s="518"/>
      <c r="AB127" s="532">
        <f t="shared" si="102"/>
        <v>39</v>
      </c>
      <c r="AC127" s="518" t="s">
        <v>696</v>
      </c>
      <c r="AD127" s="517">
        <v>2010</v>
      </c>
      <c r="AE127" s="607"/>
      <c r="AF127" s="604" t="s">
        <v>121</v>
      </c>
      <c r="AG127" s="501"/>
      <c r="AH127" s="501"/>
      <c r="AI127" s="500" t="s">
        <v>425</v>
      </c>
      <c r="AJ127" s="492"/>
      <c r="CM127" s="491" t="str">
        <f t="shared" si="103"/>
        <v/>
      </c>
      <c r="CN127" s="491" t="str">
        <f t="shared" si="118"/>
        <v>Beuret Agnès</v>
      </c>
      <c r="CP127" s="491">
        <f t="shared" si="104"/>
        <v>39</v>
      </c>
      <c r="CQ127" s="491" t="str">
        <f t="shared" si="109"/>
        <v>D</v>
      </c>
      <c r="CR127" s="445" t="str">
        <f t="shared" si="105"/>
        <v>D</v>
      </c>
      <c r="CS127" s="519">
        <v>4352</v>
      </c>
      <c r="CT127" s="514">
        <v>134</v>
      </c>
      <c r="CU127" s="512">
        <f t="shared" si="106"/>
        <v>7</v>
      </c>
      <c r="CV127" s="511" t="str">
        <f t="shared" si="107"/>
        <v>Kaufmännischer Mitarbeiter 7 / Gruppenchef 7</v>
      </c>
      <c r="CW127" s="514">
        <v>134</v>
      </c>
      <c r="CX127" s="512">
        <f t="shared" si="110"/>
        <v>7</v>
      </c>
      <c r="CY127" s="511" t="str">
        <f t="shared" si="111"/>
        <v>Kaufmännischer Mitarbeiter 7 / Gruppenchef 7</v>
      </c>
      <c r="CZ127" s="514">
        <v>134</v>
      </c>
      <c r="DA127" s="512">
        <f t="shared" si="119"/>
        <v>7</v>
      </c>
      <c r="DB127" s="511" t="str">
        <f t="shared" si="120"/>
        <v>Kaufmännischer Mitarbeiter 7 / Gruppenchef 7</v>
      </c>
      <c r="DC127" s="514">
        <v>134</v>
      </c>
      <c r="DD127" s="512">
        <f t="shared" si="112"/>
        <v>7</v>
      </c>
      <c r="DE127" s="511" t="str">
        <f t="shared" si="113"/>
        <v>Kaufmännischer Mitarbeiter 7 / Gruppenchef 7</v>
      </c>
      <c r="DF127" s="514">
        <v>134</v>
      </c>
      <c r="DG127" s="512">
        <f t="shared" si="114"/>
        <v>7</v>
      </c>
      <c r="DH127" s="511" t="str">
        <f t="shared" si="115"/>
        <v>Kaufmännischer Mitarbeiter 7 / Gruppenchef 7</v>
      </c>
      <c r="DI127" s="513"/>
      <c r="DJ127" s="514">
        <v>134</v>
      </c>
      <c r="DK127" s="512">
        <f t="shared" si="116"/>
        <v>7</v>
      </c>
      <c r="DL127" s="511" t="str">
        <f t="shared" si="117"/>
        <v>Kaufmännischer Mitarbeiter 7 / Gruppenchef 7</v>
      </c>
      <c r="DQ127" s="491">
        <f t="shared" si="108"/>
        <v>4352</v>
      </c>
      <c r="DR127" s="494">
        <v>6</v>
      </c>
      <c r="DS127" s="491">
        <v>0</v>
      </c>
      <c r="DT127" s="491" t="s">
        <v>955</v>
      </c>
      <c r="EV127" s="519">
        <v>3203</v>
      </c>
      <c r="EW127" s="491" t="s">
        <v>105</v>
      </c>
    </row>
    <row r="128" spans="1:153" s="491" customFormat="1" x14ac:dyDescent="0.25">
      <c r="A128" s="510"/>
      <c r="B128" s="510"/>
      <c r="C128" s="510">
        <f t="shared" si="101"/>
        <v>1</v>
      </c>
      <c r="D128" s="509"/>
      <c r="E128" s="509"/>
      <c r="F128" s="509"/>
      <c r="G128" s="510"/>
      <c r="H128" s="510"/>
      <c r="I128" s="509"/>
      <c r="J128" s="510"/>
      <c r="K128" s="509"/>
      <c r="L128" s="509"/>
      <c r="M128" s="509"/>
      <c r="N128" s="490"/>
      <c r="O128" s="490"/>
      <c r="P128" s="471"/>
      <c r="Q128" s="472"/>
      <c r="R128" s="472"/>
      <c r="S128" s="597" t="s">
        <v>1616</v>
      </c>
      <c r="T128" s="638" t="s">
        <v>608</v>
      </c>
      <c r="U128" s="549">
        <v>1966</v>
      </c>
      <c r="V128" s="633" t="s">
        <v>151</v>
      </c>
      <c r="W128" s="549">
        <v>1985</v>
      </c>
      <c r="X128" s="634"/>
      <c r="Y128" s="479"/>
      <c r="Z128" s="635"/>
      <c r="AA128" s="615" t="s">
        <v>1620</v>
      </c>
      <c r="AB128" s="636">
        <f t="shared" si="102"/>
        <v>39</v>
      </c>
      <c r="AC128" s="615" t="s">
        <v>1631</v>
      </c>
      <c r="AD128" s="637">
        <v>2010</v>
      </c>
      <c r="AE128" s="615" t="s">
        <v>1620</v>
      </c>
      <c r="AF128" s="616" t="s">
        <v>121</v>
      </c>
      <c r="AG128" s="568"/>
      <c r="AH128" s="640"/>
      <c r="AI128" s="500"/>
      <c r="AJ128" s="492"/>
      <c r="CN128" s="491" t="str">
        <f t="shared" si="118"/>
        <v>Beuret Agnès</v>
      </c>
      <c r="CP128" s="491">
        <f t="shared" si="104"/>
        <v>39</v>
      </c>
      <c r="CQ128" s="491" t="str">
        <f t="shared" si="109"/>
        <v>D</v>
      </c>
      <c r="CR128" s="445"/>
      <c r="CS128" s="519"/>
      <c r="CT128" s="514"/>
      <c r="CU128" s="512"/>
      <c r="CV128" s="511"/>
      <c r="CW128" s="514"/>
      <c r="CX128" s="512"/>
      <c r="CY128" s="511"/>
      <c r="CZ128" s="514"/>
      <c r="DA128" s="512"/>
      <c r="DB128" s="511"/>
      <c r="DC128" s="514"/>
      <c r="DD128" s="512"/>
      <c r="DE128" s="511"/>
      <c r="DF128" s="514"/>
      <c r="DG128" s="512"/>
      <c r="DH128" s="511"/>
      <c r="DI128" s="513"/>
      <c r="DJ128" s="514"/>
      <c r="DK128" s="512"/>
      <c r="DL128" s="511"/>
      <c r="DR128" s="494"/>
      <c r="EV128" s="519"/>
    </row>
    <row r="129" spans="1:153" s="491" customFormat="1" outlineLevel="1" x14ac:dyDescent="0.25">
      <c r="A129" s="510"/>
      <c r="B129" s="510">
        <v>1</v>
      </c>
      <c r="C129" s="510">
        <f t="shared" si="101"/>
        <v>1</v>
      </c>
      <c r="D129" s="509"/>
      <c r="E129" s="509"/>
      <c r="F129" s="509"/>
      <c r="G129" s="510"/>
      <c r="H129" s="510"/>
      <c r="I129" s="509"/>
      <c r="J129" s="510"/>
      <c r="K129" s="509"/>
      <c r="L129" s="509">
        <v>1</v>
      </c>
      <c r="M129" s="509"/>
      <c r="N129" s="490"/>
      <c r="O129" s="490"/>
      <c r="P129" s="471" t="s">
        <v>359</v>
      </c>
      <c r="Q129" s="472" t="s">
        <v>508</v>
      </c>
      <c r="R129" s="472" t="s">
        <v>369</v>
      </c>
      <c r="S129" s="597" t="s">
        <v>1616</v>
      </c>
      <c r="T129" s="638" t="s">
        <v>1577</v>
      </c>
      <c r="U129" s="549">
        <v>1970</v>
      </c>
      <c r="V129" s="633" t="s">
        <v>165</v>
      </c>
      <c r="W129" s="549">
        <v>1990</v>
      </c>
      <c r="X129" s="634"/>
      <c r="Y129" s="479"/>
      <c r="Z129" s="635"/>
      <c r="AA129" s="615" t="s">
        <v>1620</v>
      </c>
      <c r="AB129" s="636">
        <f t="shared" si="102"/>
        <v>34</v>
      </c>
      <c r="AC129" s="615" t="s">
        <v>696</v>
      </c>
      <c r="AD129" s="637">
        <v>1996</v>
      </c>
      <c r="AE129" s="615" t="s">
        <v>1620</v>
      </c>
      <c r="AF129" s="616" t="s">
        <v>121</v>
      </c>
      <c r="AG129" s="568"/>
      <c r="AH129" s="640"/>
      <c r="AI129" s="500" t="s">
        <v>425</v>
      </c>
      <c r="AJ129" s="492"/>
      <c r="CM129" s="491" t="e">
        <f t="shared" si="103"/>
        <v>#N/A</v>
      </c>
      <c r="CN129" s="491" t="str">
        <f t="shared" si="118"/>
        <v>Weider Noëlle</v>
      </c>
      <c r="CP129" s="491">
        <f t="shared" si="104"/>
        <v>34</v>
      </c>
      <c r="CQ129" s="491" t="str">
        <f t="shared" si="109"/>
        <v>D</v>
      </c>
      <c r="CR129" s="445" t="e">
        <f t="shared" si="105"/>
        <v>#N/A</v>
      </c>
      <c r="CS129" s="519">
        <v>5604</v>
      </c>
      <c r="CT129" s="514">
        <v>134</v>
      </c>
      <c r="CU129" s="512">
        <f t="shared" si="106"/>
        <v>7</v>
      </c>
      <c r="CV129" s="511" t="str">
        <f t="shared" si="107"/>
        <v>Kaufmännischer Mitarbeiter 7 / Gruppenchef 7</v>
      </c>
      <c r="CW129" s="514">
        <v>134</v>
      </c>
      <c r="CX129" s="512">
        <f t="shared" si="110"/>
        <v>7</v>
      </c>
      <c r="CY129" s="511" t="str">
        <f t="shared" si="111"/>
        <v>Kaufmännischer Mitarbeiter 7 / Gruppenchef 7</v>
      </c>
      <c r="CZ129" s="514">
        <v>134</v>
      </c>
      <c r="DA129" s="512">
        <f t="shared" si="119"/>
        <v>7</v>
      </c>
      <c r="DB129" s="511" t="str">
        <f t="shared" si="120"/>
        <v>Kaufmännischer Mitarbeiter 7 / Gruppenchef 7</v>
      </c>
      <c r="DC129" s="514">
        <v>134</v>
      </c>
      <c r="DD129" s="512">
        <f t="shared" si="112"/>
        <v>7</v>
      </c>
      <c r="DE129" s="511" t="str">
        <f t="shared" si="113"/>
        <v>Kaufmännischer Mitarbeiter 7 / Gruppenchef 7</v>
      </c>
      <c r="DF129" s="514">
        <v>134</v>
      </c>
      <c r="DG129" s="512">
        <f t="shared" si="114"/>
        <v>7</v>
      </c>
      <c r="DH129" s="511" t="str">
        <f t="shared" si="115"/>
        <v>Kaufmännischer Mitarbeiter 7 / Gruppenchef 7</v>
      </c>
      <c r="DI129" s="513"/>
      <c r="DJ129" s="514">
        <v>134</v>
      </c>
      <c r="DK129" s="512">
        <f t="shared" si="116"/>
        <v>7</v>
      </c>
      <c r="DL129" s="511" t="str">
        <f t="shared" si="117"/>
        <v>Kaufmännischer Mitarbeiter 7 / Gruppenchef 7</v>
      </c>
      <c r="DQ129" s="491">
        <f t="shared" si="108"/>
        <v>5604</v>
      </c>
      <c r="DR129" s="494">
        <v>6</v>
      </c>
      <c r="DS129" s="491">
        <v>0</v>
      </c>
      <c r="DT129" s="491" t="s">
        <v>955</v>
      </c>
      <c r="EV129" s="519">
        <v>6755</v>
      </c>
      <c r="EW129" s="491" t="s">
        <v>121</v>
      </c>
    </row>
    <row r="130" spans="1:153" s="491" customFormat="1" ht="27" hidden="1" outlineLevel="1" x14ac:dyDescent="0.25">
      <c r="A130" s="510"/>
      <c r="B130" s="510"/>
      <c r="C130" s="510">
        <f t="shared" si="101"/>
        <v>1</v>
      </c>
      <c r="D130" s="509"/>
      <c r="E130" s="509"/>
      <c r="F130" s="509"/>
      <c r="G130" s="510"/>
      <c r="H130" s="510"/>
      <c r="I130" s="509"/>
      <c r="J130" s="510"/>
      <c r="K130" s="509"/>
      <c r="L130" s="509">
        <v>1</v>
      </c>
      <c r="M130" s="509"/>
      <c r="N130" s="490"/>
      <c r="O130" s="490"/>
      <c r="P130" s="471" t="s">
        <v>357</v>
      </c>
      <c r="Q130" s="472" t="s">
        <v>509</v>
      </c>
      <c r="R130" s="472" t="s">
        <v>369</v>
      </c>
      <c r="S130" s="597"/>
      <c r="T130" s="508" t="s">
        <v>244</v>
      </c>
      <c r="U130" s="502">
        <v>1976</v>
      </c>
      <c r="V130" s="508" t="s">
        <v>243</v>
      </c>
      <c r="W130" s="502">
        <v>2002</v>
      </c>
      <c r="X130" s="504"/>
      <c r="Y130" s="470"/>
      <c r="Z130" s="505"/>
      <c r="AA130" s="518" t="s">
        <v>327</v>
      </c>
      <c r="AB130" s="532">
        <f t="shared" si="102"/>
        <v>22</v>
      </c>
      <c r="AC130" s="518" t="s">
        <v>326</v>
      </c>
      <c r="AD130" s="517">
        <v>2003</v>
      </c>
      <c r="AE130" s="607"/>
      <c r="AF130" s="604" t="s">
        <v>121</v>
      </c>
      <c r="AG130" s="501"/>
      <c r="AH130" s="501"/>
      <c r="AI130" s="500" t="s">
        <v>375</v>
      </c>
      <c r="AJ130" s="492"/>
      <c r="CM130" s="491" t="str">
        <f t="shared" si="103"/>
        <v/>
      </c>
      <c r="CN130" s="491" t="str">
        <f t="shared" si="118"/>
        <v>Fischer Michel</v>
      </c>
      <c r="CP130" s="491">
        <f t="shared" si="104"/>
        <v>22</v>
      </c>
      <c r="CQ130" s="491" t="str">
        <f t="shared" si="109"/>
        <v>D</v>
      </c>
      <c r="CR130" s="445" t="str">
        <f t="shared" si="105"/>
        <v>D</v>
      </c>
      <c r="CS130" s="519">
        <v>8655</v>
      </c>
      <c r="CT130" s="514">
        <v>542</v>
      </c>
      <c r="CU130" s="512">
        <f t="shared" si="106"/>
        <v>7</v>
      </c>
      <c r="CV130" s="511" t="str">
        <f t="shared" si="107"/>
        <v>Technischer Sachbearbeiter 7</v>
      </c>
      <c r="CW130" s="514">
        <v>542</v>
      </c>
      <c r="CX130" s="512">
        <f t="shared" si="110"/>
        <v>7</v>
      </c>
      <c r="CY130" s="511" t="str">
        <f t="shared" si="111"/>
        <v>Technischer Sachbearbeiter 7</v>
      </c>
      <c r="CZ130" s="514">
        <v>542</v>
      </c>
      <c r="DA130" s="512">
        <f t="shared" si="119"/>
        <v>7</v>
      </c>
      <c r="DB130" s="511" t="str">
        <f t="shared" si="120"/>
        <v>Technischer Sachbearbeiter 7</v>
      </c>
      <c r="DC130" s="514">
        <v>542</v>
      </c>
      <c r="DD130" s="512">
        <f t="shared" si="112"/>
        <v>7</v>
      </c>
      <c r="DE130" s="511" t="str">
        <f t="shared" si="113"/>
        <v>Technischer Sachbearbeiter 7</v>
      </c>
      <c r="DF130" s="514">
        <v>541</v>
      </c>
      <c r="DG130" s="512">
        <f t="shared" si="114"/>
        <v>6</v>
      </c>
      <c r="DH130" s="511" t="str">
        <f t="shared" si="115"/>
        <v>Technischer Sachbearbeiter 6</v>
      </c>
      <c r="DI130" s="513"/>
      <c r="DJ130" s="514">
        <v>351</v>
      </c>
      <c r="DK130" s="512">
        <f t="shared" si="116"/>
        <v>7</v>
      </c>
      <c r="DL130" s="511" t="str">
        <f t="shared" si="117"/>
        <v>Marketing - / Product - Manager 7</v>
      </c>
      <c r="DQ130" s="491">
        <f t="shared" si="108"/>
        <v>8655</v>
      </c>
      <c r="DR130" s="494">
        <v>6</v>
      </c>
      <c r="DS130" s="491">
        <v>0</v>
      </c>
      <c r="DT130" s="491" t="s">
        <v>967</v>
      </c>
      <c r="EV130" s="519">
        <v>7708</v>
      </c>
      <c r="EW130" s="491" t="s">
        <v>142</v>
      </c>
    </row>
    <row r="131" spans="1:153" s="491" customFormat="1" hidden="1" outlineLevel="1" x14ac:dyDescent="0.25">
      <c r="A131" s="510"/>
      <c r="B131" s="510">
        <v>1</v>
      </c>
      <c r="C131" s="510">
        <f t="shared" si="101"/>
        <v>1</v>
      </c>
      <c r="D131" s="509"/>
      <c r="E131" s="509"/>
      <c r="F131" s="509"/>
      <c r="G131" s="510"/>
      <c r="H131" s="510"/>
      <c r="I131" s="509"/>
      <c r="J131" s="510"/>
      <c r="K131" s="509"/>
      <c r="L131" s="509">
        <v>1</v>
      </c>
      <c r="M131" s="509"/>
      <c r="N131" s="490"/>
      <c r="O131" s="490"/>
      <c r="P131" s="471" t="s">
        <v>1301</v>
      </c>
      <c r="Q131" s="472" t="s">
        <v>582</v>
      </c>
      <c r="R131" s="472" t="s">
        <v>369</v>
      </c>
      <c r="S131" s="597"/>
      <c r="T131" s="508" t="s">
        <v>583</v>
      </c>
      <c r="U131" s="502">
        <v>1959</v>
      </c>
      <c r="V131" s="507" t="s">
        <v>397</v>
      </c>
      <c r="W131" s="502">
        <v>1976</v>
      </c>
      <c r="X131" s="504"/>
      <c r="Y131" s="470"/>
      <c r="Z131" s="505"/>
      <c r="AA131" s="518"/>
      <c r="AB131" s="532">
        <f t="shared" si="102"/>
        <v>48</v>
      </c>
      <c r="AC131" s="518" t="s">
        <v>584</v>
      </c>
      <c r="AD131" s="517">
        <v>2009</v>
      </c>
      <c r="AE131" s="607"/>
      <c r="AF131" s="604" t="s">
        <v>142</v>
      </c>
      <c r="AG131" s="501"/>
      <c r="AH131" s="501"/>
      <c r="AI131" s="500" t="s">
        <v>585</v>
      </c>
      <c r="AJ131" s="492"/>
      <c r="CM131" s="491" t="str">
        <f t="shared" si="103"/>
        <v/>
      </c>
      <c r="CN131" s="491" t="str">
        <f t="shared" si="118"/>
        <v>Willig Martine</v>
      </c>
      <c r="CP131" s="491">
        <f t="shared" si="104"/>
        <v>48</v>
      </c>
      <c r="CQ131" s="491" t="str">
        <f t="shared" si="109"/>
        <v>E</v>
      </c>
      <c r="CR131" s="445" t="str">
        <f t="shared" si="105"/>
        <v>E</v>
      </c>
      <c r="CS131" s="519">
        <v>5637</v>
      </c>
      <c r="CT131" s="514">
        <v>133</v>
      </c>
      <c r="CU131" s="512">
        <f t="shared" si="106"/>
        <v>6</v>
      </c>
      <c r="CV131" s="511" t="str">
        <f t="shared" si="107"/>
        <v>Kaufmännischer Mitarbeiter 6 / Gruppenchef 6</v>
      </c>
      <c r="CW131" s="514">
        <v>133</v>
      </c>
      <c r="CX131" s="512">
        <f t="shared" si="110"/>
        <v>6</v>
      </c>
      <c r="CY131" s="511" t="str">
        <f t="shared" si="111"/>
        <v>Kaufmännischer Mitarbeiter 6 / Gruppenchef 6</v>
      </c>
      <c r="CZ131" s="514">
        <v>133</v>
      </c>
      <c r="DA131" s="512">
        <f t="shared" si="119"/>
        <v>6</v>
      </c>
      <c r="DB131" s="511" t="str">
        <f t="shared" si="120"/>
        <v>Kaufmännischer Mitarbeiter 6 / Gruppenchef 6</v>
      </c>
      <c r="DC131" s="514">
        <v>133</v>
      </c>
      <c r="DD131" s="512">
        <f t="shared" si="112"/>
        <v>6</v>
      </c>
      <c r="DE131" s="511" t="str">
        <f t="shared" si="113"/>
        <v>Kaufmännischer Mitarbeiter 6 / Gruppenchef 6</v>
      </c>
      <c r="DF131" s="514">
        <v>133</v>
      </c>
      <c r="DG131" s="512">
        <f t="shared" si="114"/>
        <v>6</v>
      </c>
      <c r="DH131" s="511" t="str">
        <f t="shared" si="115"/>
        <v>Kaufmännischer Mitarbeiter 6 / Gruppenchef 6</v>
      </c>
      <c r="DI131" s="513"/>
      <c r="DJ131" s="514">
        <v>133</v>
      </c>
      <c r="DK131" s="512">
        <f t="shared" si="116"/>
        <v>6</v>
      </c>
      <c r="DL131" s="511" t="str">
        <f t="shared" si="117"/>
        <v>Kaufmännischer Mitarbeiter 6 / Gruppenchef 6</v>
      </c>
      <c r="DQ131" s="491">
        <f t="shared" si="108"/>
        <v>5637</v>
      </c>
      <c r="DR131" s="494">
        <v>6</v>
      </c>
      <c r="DS131" s="491">
        <v>0</v>
      </c>
      <c r="DT131" s="493" t="s">
        <v>973</v>
      </c>
      <c r="EV131" s="519">
        <v>5626</v>
      </c>
      <c r="EW131" s="491" t="s">
        <v>121</v>
      </c>
    </row>
    <row r="132" spans="1:153" s="491" customFormat="1" hidden="1" outlineLevel="1" x14ac:dyDescent="0.25">
      <c r="A132" s="510"/>
      <c r="B132" s="510">
        <v>1</v>
      </c>
      <c r="C132" s="510">
        <f t="shared" si="101"/>
        <v>1</v>
      </c>
      <c r="D132" s="509"/>
      <c r="E132" s="509"/>
      <c r="F132" s="509"/>
      <c r="G132" s="510"/>
      <c r="H132" s="510"/>
      <c r="I132" s="509"/>
      <c r="J132" s="510"/>
      <c r="K132" s="509"/>
      <c r="L132" s="509">
        <v>1</v>
      </c>
      <c r="M132" s="509"/>
      <c r="N132" s="490"/>
      <c r="O132" s="490"/>
      <c r="P132" s="471" t="s">
        <v>357</v>
      </c>
      <c r="Q132" s="472" t="s">
        <v>579</v>
      </c>
      <c r="R132" s="472" t="s">
        <v>369</v>
      </c>
      <c r="S132" s="597"/>
      <c r="T132" s="508" t="s">
        <v>580</v>
      </c>
      <c r="U132" s="502">
        <v>1965</v>
      </c>
      <c r="V132" s="507" t="s">
        <v>581</v>
      </c>
      <c r="W132" s="502">
        <v>1985</v>
      </c>
      <c r="X132" s="507" t="s">
        <v>1051</v>
      </c>
      <c r="Y132" s="470">
        <v>2014</v>
      </c>
      <c r="Z132" s="505"/>
      <c r="AA132" s="518"/>
      <c r="AB132" s="532">
        <f t="shared" si="102"/>
        <v>39</v>
      </c>
      <c r="AC132" s="518" t="s">
        <v>156</v>
      </c>
      <c r="AD132" s="517">
        <v>2009</v>
      </c>
      <c r="AE132" s="607"/>
      <c r="AF132" s="604" t="s">
        <v>142</v>
      </c>
      <c r="AG132" s="501"/>
      <c r="AH132" s="501"/>
      <c r="AI132" s="500" t="s">
        <v>457</v>
      </c>
      <c r="AJ132" s="492"/>
      <c r="CM132" s="491" t="str">
        <f t="shared" si="103"/>
        <v/>
      </c>
      <c r="CN132" s="491" t="str">
        <f t="shared" si="118"/>
        <v>Boschung Brigitte</v>
      </c>
      <c r="CO132" s="537"/>
      <c r="CP132" s="491">
        <f t="shared" si="104"/>
        <v>39</v>
      </c>
      <c r="CQ132" s="491" t="str">
        <f t="shared" si="109"/>
        <v>E</v>
      </c>
      <c r="CR132" s="445" t="str">
        <f t="shared" si="105"/>
        <v>E</v>
      </c>
      <c r="CS132" s="519">
        <v>7703</v>
      </c>
      <c r="CT132" s="514">
        <v>133</v>
      </c>
      <c r="CU132" s="512">
        <f t="shared" si="106"/>
        <v>6</v>
      </c>
      <c r="CV132" s="511" t="str">
        <f t="shared" si="107"/>
        <v>Kaufmännischer Mitarbeiter 6 / Gruppenchef 6</v>
      </c>
      <c r="CW132" s="514">
        <v>133</v>
      </c>
      <c r="CX132" s="512">
        <f t="shared" si="110"/>
        <v>6</v>
      </c>
      <c r="CY132" s="511" t="str">
        <f t="shared" si="111"/>
        <v>Kaufmännischer Mitarbeiter 6 / Gruppenchef 6</v>
      </c>
      <c r="CZ132" s="514">
        <v>133</v>
      </c>
      <c r="DA132" s="512">
        <f t="shared" si="119"/>
        <v>6</v>
      </c>
      <c r="DB132" s="511" t="str">
        <f t="shared" si="120"/>
        <v>Kaufmännischer Mitarbeiter 6 / Gruppenchef 6</v>
      </c>
      <c r="DC132" s="514">
        <v>112</v>
      </c>
      <c r="DD132" s="512">
        <f t="shared" si="112"/>
        <v>5</v>
      </c>
      <c r="DE132" s="511" t="str">
        <f t="shared" si="113"/>
        <v>Réceptionist / Telefonist / Service-Disponent 5</v>
      </c>
      <c r="DF132" s="514">
        <v>112</v>
      </c>
      <c r="DG132" s="512">
        <f t="shared" si="114"/>
        <v>5</v>
      </c>
      <c r="DH132" s="511" t="str">
        <f t="shared" si="115"/>
        <v>Réceptionist / Telefonist / Service-Disponent 5</v>
      </c>
      <c r="DI132" s="513"/>
      <c r="DJ132" s="514">
        <v>112</v>
      </c>
      <c r="DK132" s="512">
        <f t="shared" si="116"/>
        <v>5</v>
      </c>
      <c r="DL132" s="511" t="str">
        <f t="shared" si="117"/>
        <v>Réceptionist / Telefonist / Service-Disponent 5</v>
      </c>
      <c r="DQ132" s="491">
        <f t="shared" si="108"/>
        <v>7703</v>
      </c>
      <c r="DR132" s="494">
        <v>6</v>
      </c>
      <c r="DS132" s="491">
        <v>0</v>
      </c>
      <c r="DT132" s="491" t="s">
        <v>953</v>
      </c>
      <c r="EV132" s="519">
        <v>5633</v>
      </c>
      <c r="EW132" s="491" t="s">
        <v>121</v>
      </c>
    </row>
    <row r="133" spans="1:153" s="491" customFormat="1" hidden="1" outlineLevel="1" x14ac:dyDescent="0.25">
      <c r="A133" s="510"/>
      <c r="B133" s="510">
        <v>1</v>
      </c>
      <c r="C133" s="510">
        <f t="shared" si="101"/>
        <v>1</v>
      </c>
      <c r="D133" s="509"/>
      <c r="E133" s="509"/>
      <c r="F133" s="509"/>
      <c r="G133" s="510"/>
      <c r="H133" s="510"/>
      <c r="I133" s="509"/>
      <c r="J133" s="510"/>
      <c r="K133" s="509"/>
      <c r="L133" s="509">
        <v>1</v>
      </c>
      <c r="M133" s="509"/>
      <c r="N133" s="490"/>
      <c r="O133" s="490"/>
      <c r="P133" s="471" t="s">
        <v>357</v>
      </c>
      <c r="Q133" s="472" t="s">
        <v>1167</v>
      </c>
      <c r="R133" s="472" t="s">
        <v>369</v>
      </c>
      <c r="S133" s="597"/>
      <c r="T133" s="508" t="s">
        <v>1005</v>
      </c>
      <c r="U133" s="502">
        <v>1967</v>
      </c>
      <c r="V133" s="507" t="s">
        <v>151</v>
      </c>
      <c r="W133" s="502">
        <v>1987</v>
      </c>
      <c r="X133" s="504"/>
      <c r="Y133" s="470"/>
      <c r="Z133" s="505"/>
      <c r="AA133" s="518"/>
      <c r="AB133" s="532">
        <f t="shared" si="102"/>
        <v>37</v>
      </c>
      <c r="AC133" s="518" t="s">
        <v>691</v>
      </c>
      <c r="AD133" s="517">
        <v>2007</v>
      </c>
      <c r="AE133" s="607"/>
      <c r="AF133" s="604" t="s">
        <v>142</v>
      </c>
      <c r="AG133" s="501"/>
      <c r="AH133" s="501"/>
      <c r="AI133" s="500" t="s">
        <v>457</v>
      </c>
      <c r="AJ133" s="492"/>
      <c r="CM133" s="491" t="str">
        <f t="shared" si="103"/>
        <v/>
      </c>
      <c r="CN133" s="491" t="str">
        <f t="shared" si="118"/>
        <v>Meier Jacqueline</v>
      </c>
      <c r="CP133" s="491">
        <f t="shared" si="104"/>
        <v>37</v>
      </c>
      <c r="CQ133" s="491" t="str">
        <f t="shared" si="109"/>
        <v>E</v>
      </c>
      <c r="CR133" s="445" t="str">
        <f t="shared" si="105"/>
        <v>E</v>
      </c>
      <c r="CS133" s="519">
        <v>7700</v>
      </c>
      <c r="CT133" s="514">
        <v>212</v>
      </c>
      <c r="CU133" s="512">
        <f t="shared" si="106"/>
        <v>5</v>
      </c>
      <c r="CV133" s="511" t="str">
        <f t="shared" si="107"/>
        <v>Buchhalter 5</v>
      </c>
      <c r="CW133" s="514">
        <v>212</v>
      </c>
      <c r="CX133" s="512">
        <f t="shared" si="110"/>
        <v>5</v>
      </c>
      <c r="CY133" s="511" t="str">
        <f t="shared" si="111"/>
        <v>Buchhalter 5</v>
      </c>
      <c r="CZ133" s="514">
        <v>212</v>
      </c>
      <c r="DA133" s="512">
        <f t="shared" si="119"/>
        <v>5</v>
      </c>
      <c r="DB133" s="511" t="str">
        <f t="shared" si="120"/>
        <v>Buchhalter 5</v>
      </c>
      <c r="DC133" s="514">
        <v>212</v>
      </c>
      <c r="DD133" s="512">
        <f t="shared" si="112"/>
        <v>5</v>
      </c>
      <c r="DE133" s="511" t="str">
        <f t="shared" si="113"/>
        <v>Buchhalter 5</v>
      </c>
      <c r="DF133" s="514">
        <v>212</v>
      </c>
      <c r="DG133" s="512">
        <f t="shared" si="114"/>
        <v>5</v>
      </c>
      <c r="DH133" s="511" t="str">
        <f t="shared" si="115"/>
        <v>Buchhalter 5</v>
      </c>
      <c r="DI133" s="513"/>
      <c r="DJ133" s="514">
        <v>212</v>
      </c>
      <c r="DK133" s="512">
        <f t="shared" si="116"/>
        <v>5</v>
      </c>
      <c r="DL133" s="511" t="str">
        <f t="shared" si="117"/>
        <v>Buchhalter 5</v>
      </c>
      <c r="DQ133" s="491">
        <f t="shared" si="108"/>
        <v>7700</v>
      </c>
      <c r="DR133" s="494">
        <v>6</v>
      </c>
      <c r="DS133" s="491">
        <v>0</v>
      </c>
      <c r="DT133" s="491" t="s">
        <v>958</v>
      </c>
      <c r="EV133" s="519">
        <v>4289</v>
      </c>
      <c r="EW133" s="491" t="s">
        <v>121</v>
      </c>
    </row>
    <row r="134" spans="1:153" s="491" customFormat="1" hidden="1" outlineLevel="1" x14ac:dyDescent="0.25">
      <c r="A134" s="510"/>
      <c r="B134" s="510">
        <v>1</v>
      </c>
      <c r="C134" s="510">
        <f t="shared" si="101"/>
        <v>1</v>
      </c>
      <c r="D134" s="509"/>
      <c r="E134" s="509"/>
      <c r="F134" s="509"/>
      <c r="G134" s="510"/>
      <c r="H134" s="510"/>
      <c r="I134" s="509"/>
      <c r="J134" s="510"/>
      <c r="K134" s="509"/>
      <c r="L134" s="509">
        <v>1</v>
      </c>
      <c r="M134" s="509"/>
      <c r="N134" s="490"/>
      <c r="O134" s="490"/>
      <c r="P134" s="471" t="s">
        <v>357</v>
      </c>
      <c r="Q134" s="472" t="s">
        <v>510</v>
      </c>
      <c r="R134" s="472" t="s">
        <v>369</v>
      </c>
      <c r="S134" s="597"/>
      <c r="T134" s="508" t="s">
        <v>278</v>
      </c>
      <c r="U134" s="502">
        <v>1985</v>
      </c>
      <c r="V134" s="507" t="s">
        <v>279</v>
      </c>
      <c r="W134" s="502">
        <v>2005</v>
      </c>
      <c r="X134" s="504"/>
      <c r="Y134" s="470"/>
      <c r="Z134" s="505"/>
      <c r="AA134" s="518"/>
      <c r="AB134" s="532">
        <f t="shared" si="102"/>
        <v>19</v>
      </c>
      <c r="AC134" s="518" t="s">
        <v>691</v>
      </c>
      <c r="AD134" s="517">
        <v>2006</v>
      </c>
      <c r="AE134" s="607"/>
      <c r="AF134" s="604" t="s">
        <v>142</v>
      </c>
      <c r="AG134" s="501"/>
      <c r="AH134" s="501"/>
      <c r="AI134" s="500" t="s">
        <v>457</v>
      </c>
      <c r="AJ134" s="492"/>
      <c r="CM134" s="491" t="str">
        <f t="shared" si="103"/>
        <v/>
      </c>
      <c r="CN134" s="491" t="str">
        <f t="shared" si="118"/>
        <v>Oruk Makbule</v>
      </c>
      <c r="CP134" s="491">
        <f t="shared" si="104"/>
        <v>19</v>
      </c>
      <c r="CQ134" s="491" t="str">
        <f t="shared" si="109"/>
        <v>E</v>
      </c>
      <c r="CR134" s="445" t="str">
        <f t="shared" si="105"/>
        <v>E</v>
      </c>
      <c r="CS134" s="519">
        <v>6762</v>
      </c>
      <c r="CT134" s="514">
        <v>212</v>
      </c>
      <c r="CU134" s="512">
        <f t="shared" si="106"/>
        <v>5</v>
      </c>
      <c r="CV134" s="511" t="str">
        <f t="shared" si="107"/>
        <v>Buchhalter 5</v>
      </c>
      <c r="CW134" s="514">
        <v>212</v>
      </c>
      <c r="CX134" s="512">
        <f t="shared" si="110"/>
        <v>5</v>
      </c>
      <c r="CY134" s="511" t="str">
        <f t="shared" si="111"/>
        <v>Buchhalter 5</v>
      </c>
      <c r="CZ134" s="514">
        <v>212</v>
      </c>
      <c r="DA134" s="512">
        <f t="shared" si="119"/>
        <v>5</v>
      </c>
      <c r="DB134" s="511" t="str">
        <f t="shared" si="120"/>
        <v>Buchhalter 5</v>
      </c>
      <c r="DC134" s="514">
        <v>212</v>
      </c>
      <c r="DD134" s="512">
        <f t="shared" si="112"/>
        <v>5</v>
      </c>
      <c r="DE134" s="511" t="str">
        <f t="shared" si="113"/>
        <v>Buchhalter 5</v>
      </c>
      <c r="DF134" s="514">
        <v>212</v>
      </c>
      <c r="DG134" s="512">
        <f t="shared" si="114"/>
        <v>5</v>
      </c>
      <c r="DH134" s="511" t="str">
        <f t="shared" si="115"/>
        <v>Buchhalter 5</v>
      </c>
      <c r="DI134" s="513"/>
      <c r="DJ134" s="514">
        <v>212</v>
      </c>
      <c r="DK134" s="512">
        <f t="shared" si="116"/>
        <v>5</v>
      </c>
      <c r="DL134" s="511" t="str">
        <f t="shared" si="117"/>
        <v>Buchhalter 5</v>
      </c>
      <c r="DQ134" s="491">
        <f t="shared" si="108"/>
        <v>6762</v>
      </c>
      <c r="DR134" s="494">
        <v>6</v>
      </c>
      <c r="DS134" s="491">
        <v>0</v>
      </c>
      <c r="DT134" s="491" t="s">
        <v>958</v>
      </c>
      <c r="EV134" s="519">
        <v>7703</v>
      </c>
      <c r="EW134" s="491" t="s">
        <v>142</v>
      </c>
    </row>
    <row r="135" spans="1:153" s="491" customFormat="1" hidden="1" outlineLevel="1" x14ac:dyDescent="0.25">
      <c r="A135" s="510"/>
      <c r="B135" s="510"/>
      <c r="C135" s="510">
        <f t="shared" si="101"/>
        <v>1</v>
      </c>
      <c r="D135" s="509"/>
      <c r="E135" s="509"/>
      <c r="F135" s="509"/>
      <c r="G135" s="510"/>
      <c r="H135" s="510"/>
      <c r="I135" s="509"/>
      <c r="J135" s="510"/>
      <c r="K135" s="509"/>
      <c r="L135" s="509"/>
      <c r="M135" s="509">
        <v>1</v>
      </c>
      <c r="N135" s="490"/>
      <c r="O135" s="490"/>
      <c r="P135" s="471" t="s">
        <v>361</v>
      </c>
      <c r="Q135" s="472" t="s">
        <v>511</v>
      </c>
      <c r="R135" s="472" t="s">
        <v>341</v>
      </c>
      <c r="S135" s="597"/>
      <c r="T135" s="508" t="s">
        <v>159</v>
      </c>
      <c r="U135" s="502">
        <v>1959</v>
      </c>
      <c r="V135" s="507" t="s">
        <v>126</v>
      </c>
      <c r="W135" s="502">
        <v>1979</v>
      </c>
      <c r="X135" s="504"/>
      <c r="Y135" s="470"/>
      <c r="Z135" s="505"/>
      <c r="AA135" s="518" t="s">
        <v>340</v>
      </c>
      <c r="AB135" s="532">
        <f t="shared" si="102"/>
        <v>45</v>
      </c>
      <c r="AC135" s="518" t="s">
        <v>160</v>
      </c>
      <c r="AD135" s="517">
        <v>1995</v>
      </c>
      <c r="AE135" s="607"/>
      <c r="AF135" s="604" t="s">
        <v>105</v>
      </c>
      <c r="AG135" s="501"/>
      <c r="AH135" s="501"/>
      <c r="AI135" s="500" t="s">
        <v>426</v>
      </c>
      <c r="AJ135" s="492"/>
      <c r="CM135" s="491" t="str">
        <f t="shared" si="103"/>
        <v/>
      </c>
      <c r="CN135" s="491" t="str">
        <f t="shared" si="118"/>
        <v>Steg Günther</v>
      </c>
      <c r="CP135" s="491">
        <f t="shared" si="104"/>
        <v>45</v>
      </c>
      <c r="CQ135" s="491" t="str">
        <f t="shared" si="109"/>
        <v>C</v>
      </c>
      <c r="CR135" s="445" t="str">
        <f t="shared" si="105"/>
        <v>C</v>
      </c>
      <c r="CS135" s="519">
        <v>4226</v>
      </c>
      <c r="CT135" s="514">
        <v>413</v>
      </c>
      <c r="CU135" s="512">
        <f t="shared" si="106"/>
        <v>8</v>
      </c>
      <c r="CV135" s="511" t="str">
        <f t="shared" si="107"/>
        <v>Senior System-Controller</v>
      </c>
      <c r="CW135" s="514">
        <v>413</v>
      </c>
      <c r="CX135" s="512">
        <f t="shared" si="110"/>
        <v>8</v>
      </c>
      <c r="CY135" s="511" t="str">
        <f t="shared" si="111"/>
        <v>Senior System-Controller</v>
      </c>
      <c r="CZ135" s="514">
        <v>413</v>
      </c>
      <c r="DA135" s="512">
        <f t="shared" si="119"/>
        <v>8</v>
      </c>
      <c r="DB135" s="511" t="str">
        <f t="shared" si="120"/>
        <v>Senior System-Controller</v>
      </c>
      <c r="DC135" s="514">
        <v>413</v>
      </c>
      <c r="DD135" s="512">
        <f t="shared" si="112"/>
        <v>8</v>
      </c>
      <c r="DE135" s="511" t="str">
        <f t="shared" si="113"/>
        <v>Senior System-Controller</v>
      </c>
      <c r="DF135" s="514">
        <v>413</v>
      </c>
      <c r="DG135" s="512">
        <f t="shared" si="114"/>
        <v>8</v>
      </c>
      <c r="DH135" s="511" t="str">
        <f t="shared" si="115"/>
        <v>Senior System-Controller</v>
      </c>
      <c r="DI135" s="513"/>
      <c r="DJ135" s="514">
        <v>413</v>
      </c>
      <c r="DK135" s="512">
        <f t="shared" si="116"/>
        <v>8</v>
      </c>
      <c r="DL135" s="511" t="str">
        <f t="shared" si="117"/>
        <v>Senior System-Controller</v>
      </c>
      <c r="DQ135" s="491">
        <f t="shared" si="108"/>
        <v>4226</v>
      </c>
      <c r="DR135" s="494">
        <v>6</v>
      </c>
      <c r="DS135" s="491">
        <v>0</v>
      </c>
      <c r="DT135" s="491" t="s">
        <v>961</v>
      </c>
      <c r="EV135" s="519">
        <v>5627</v>
      </c>
      <c r="EW135" s="491" t="s">
        <v>142</v>
      </c>
    </row>
    <row r="136" spans="1:153" s="491" customFormat="1" hidden="1" outlineLevel="1" x14ac:dyDescent="0.25">
      <c r="A136" s="510"/>
      <c r="B136" s="510"/>
      <c r="C136" s="510">
        <f t="shared" ref="C136:C150" si="121">IF(AB136&gt;=10,1,"")</f>
        <v>1</v>
      </c>
      <c r="D136" s="509"/>
      <c r="E136" s="509"/>
      <c r="F136" s="509"/>
      <c r="G136" s="510">
        <v>1</v>
      </c>
      <c r="H136" s="510"/>
      <c r="I136" s="509"/>
      <c r="J136" s="510"/>
      <c r="K136" s="509"/>
      <c r="L136" s="509"/>
      <c r="M136" s="509">
        <v>1</v>
      </c>
      <c r="N136" s="490"/>
      <c r="O136" s="490"/>
      <c r="P136" s="471" t="s">
        <v>361</v>
      </c>
      <c r="Q136" s="472" t="s">
        <v>533</v>
      </c>
      <c r="R136" s="472" t="s">
        <v>341</v>
      </c>
      <c r="S136" s="597"/>
      <c r="T136" s="536" t="s">
        <v>532</v>
      </c>
      <c r="U136" s="502">
        <v>1966</v>
      </c>
      <c r="V136" s="507" t="s">
        <v>534</v>
      </c>
      <c r="W136" s="502">
        <v>1992</v>
      </c>
      <c r="X136" s="504" t="s">
        <v>535</v>
      </c>
      <c r="Y136" s="470">
        <v>1995</v>
      </c>
      <c r="Z136" s="505"/>
      <c r="AA136" s="535" t="s">
        <v>211</v>
      </c>
      <c r="AB136" s="532">
        <f t="shared" ref="AB136:AB150" si="122">IF(Z136="",YEAR($AC$1)-$W136,YEAR($AC$1)-$Y136)</f>
        <v>32</v>
      </c>
      <c r="AC136" s="518" t="s">
        <v>1317</v>
      </c>
      <c r="AD136" s="517">
        <v>2008</v>
      </c>
      <c r="AE136" s="607"/>
      <c r="AF136" s="604" t="s">
        <v>105</v>
      </c>
      <c r="AG136" s="501"/>
      <c r="AH136" s="501"/>
      <c r="AI136" s="500" t="s">
        <v>537</v>
      </c>
      <c r="AJ136" s="492"/>
      <c r="CM136" s="491" t="str">
        <f t="shared" si="103"/>
        <v/>
      </c>
      <c r="CN136" s="491" t="str">
        <f t="shared" si="118"/>
        <v>Grimm Stephan</v>
      </c>
      <c r="CP136" s="491">
        <f t="shared" si="104"/>
        <v>32</v>
      </c>
      <c r="CQ136" s="491" t="str">
        <f t="shared" si="109"/>
        <v>C</v>
      </c>
      <c r="CR136" s="445" t="str">
        <f t="shared" si="105"/>
        <v>C</v>
      </c>
      <c r="CS136" s="519">
        <v>3203</v>
      </c>
      <c r="CT136" s="514">
        <v>443</v>
      </c>
      <c r="CU136" s="512">
        <f t="shared" si="106"/>
        <v>9</v>
      </c>
      <c r="CV136" s="511" t="str">
        <f t="shared" si="107"/>
        <v>System-Spezialist 9</v>
      </c>
      <c r="CW136" s="514">
        <v>443</v>
      </c>
      <c r="CX136" s="512">
        <f t="shared" si="110"/>
        <v>9</v>
      </c>
      <c r="CY136" s="511" t="str">
        <f t="shared" si="111"/>
        <v>System-Spezialist 9</v>
      </c>
      <c r="CZ136" s="514">
        <v>443</v>
      </c>
      <c r="DA136" s="512">
        <f t="shared" si="119"/>
        <v>9</v>
      </c>
      <c r="DB136" s="511" t="str">
        <f t="shared" si="120"/>
        <v>System-Spezialist 9</v>
      </c>
      <c r="DC136" s="514">
        <v>443</v>
      </c>
      <c r="DD136" s="512">
        <f t="shared" si="112"/>
        <v>9</v>
      </c>
      <c r="DE136" s="511" t="str">
        <f t="shared" si="113"/>
        <v>System-Spezialist 9</v>
      </c>
      <c r="DF136" s="514">
        <v>443</v>
      </c>
      <c r="DG136" s="512">
        <f t="shared" si="114"/>
        <v>9</v>
      </c>
      <c r="DH136" s="511" t="str">
        <f t="shared" si="115"/>
        <v>System-Spezialist 9</v>
      </c>
      <c r="DI136" s="513"/>
      <c r="DJ136" s="514">
        <v>413</v>
      </c>
      <c r="DK136" s="512">
        <f t="shared" si="116"/>
        <v>8</v>
      </c>
      <c r="DL136" s="511" t="str">
        <f t="shared" si="117"/>
        <v>Senior System-Controller</v>
      </c>
      <c r="DQ136" s="491">
        <f t="shared" si="108"/>
        <v>3203</v>
      </c>
      <c r="DR136" s="494">
        <v>3</v>
      </c>
      <c r="DS136" s="491">
        <v>0</v>
      </c>
      <c r="DT136" s="491" t="s">
        <v>962</v>
      </c>
      <c r="EV136" s="519">
        <v>5605</v>
      </c>
      <c r="EW136" s="491" t="s">
        <v>142</v>
      </c>
    </row>
    <row r="137" spans="1:153" s="491" customFormat="1" hidden="1" outlineLevel="1" x14ac:dyDescent="0.25">
      <c r="A137" s="510"/>
      <c r="B137" s="510"/>
      <c r="C137" s="510">
        <f t="shared" si="121"/>
        <v>1</v>
      </c>
      <c r="D137" s="509"/>
      <c r="E137" s="509"/>
      <c r="F137" s="509"/>
      <c r="G137" s="510"/>
      <c r="H137" s="510"/>
      <c r="I137" s="509"/>
      <c r="J137" s="510"/>
      <c r="K137" s="509"/>
      <c r="L137" s="509"/>
      <c r="M137" s="509">
        <v>1</v>
      </c>
      <c r="N137" s="490"/>
      <c r="O137" s="490"/>
      <c r="P137" s="471" t="s">
        <v>361</v>
      </c>
      <c r="Q137" s="472" t="s">
        <v>512</v>
      </c>
      <c r="R137" s="472" t="s">
        <v>341</v>
      </c>
      <c r="S137" s="597"/>
      <c r="T137" s="508" t="s">
        <v>204</v>
      </c>
      <c r="U137" s="502">
        <v>1978</v>
      </c>
      <c r="V137" s="507" t="s">
        <v>277</v>
      </c>
      <c r="W137" s="502">
        <v>1999</v>
      </c>
      <c r="X137" s="504"/>
      <c r="Y137" s="470"/>
      <c r="Z137" s="505"/>
      <c r="AA137" s="518" t="s">
        <v>316</v>
      </c>
      <c r="AB137" s="532">
        <f t="shared" si="122"/>
        <v>25</v>
      </c>
      <c r="AC137" s="518" t="s">
        <v>205</v>
      </c>
      <c r="AD137" s="517">
        <v>2001</v>
      </c>
      <c r="AE137" s="607"/>
      <c r="AF137" s="604" t="s">
        <v>121</v>
      </c>
      <c r="AG137" s="501"/>
      <c r="AH137" s="501"/>
      <c r="AI137" s="500" t="s">
        <v>427</v>
      </c>
      <c r="AJ137" s="492"/>
      <c r="CM137" s="491" t="str">
        <f t="shared" si="103"/>
        <v/>
      </c>
      <c r="CN137" s="491" t="str">
        <f t="shared" si="118"/>
        <v>Hänni Alexander</v>
      </c>
      <c r="CP137" s="491">
        <f t="shared" si="104"/>
        <v>25</v>
      </c>
      <c r="CQ137" s="491" t="str">
        <f t="shared" si="109"/>
        <v>D</v>
      </c>
      <c r="CR137" s="445" t="str">
        <f t="shared" si="105"/>
        <v>D</v>
      </c>
      <c r="CS137" s="519">
        <v>6755</v>
      </c>
      <c r="CT137" s="514">
        <v>423</v>
      </c>
      <c r="CU137" s="512">
        <f t="shared" si="106"/>
        <v>7</v>
      </c>
      <c r="CV137" s="511" t="str">
        <f t="shared" si="107"/>
        <v>Informatiker / ICT-Suporter / -Techniker 7</v>
      </c>
      <c r="CW137" s="514">
        <v>423</v>
      </c>
      <c r="CX137" s="512">
        <f t="shared" si="110"/>
        <v>7</v>
      </c>
      <c r="CY137" s="511" t="str">
        <f t="shared" si="111"/>
        <v>Informatiker / ICT-Suporter / -Techniker 7</v>
      </c>
      <c r="CZ137" s="514">
        <v>423</v>
      </c>
      <c r="DA137" s="512">
        <f t="shared" si="119"/>
        <v>7</v>
      </c>
      <c r="DB137" s="511" t="str">
        <f t="shared" si="120"/>
        <v>Informatiker / ICT-Suporter / -Techniker 7</v>
      </c>
      <c r="DC137" s="514">
        <v>423</v>
      </c>
      <c r="DD137" s="512">
        <f t="shared" si="112"/>
        <v>7</v>
      </c>
      <c r="DE137" s="511" t="str">
        <f t="shared" si="113"/>
        <v>Informatiker / ICT-Suporter / -Techniker 7</v>
      </c>
      <c r="DF137" s="514">
        <v>422</v>
      </c>
      <c r="DG137" s="512">
        <f t="shared" si="114"/>
        <v>6</v>
      </c>
      <c r="DH137" s="511" t="str">
        <f t="shared" si="115"/>
        <v>Informatiker / ICT-Suporter / -Techniker 6</v>
      </c>
      <c r="DI137" s="513"/>
      <c r="DJ137" s="514">
        <v>422</v>
      </c>
      <c r="DK137" s="512">
        <f t="shared" si="116"/>
        <v>6</v>
      </c>
      <c r="DL137" s="511" t="str">
        <f t="shared" si="117"/>
        <v>Informatiker / ICT-Suporter / -Techniker 6</v>
      </c>
      <c r="DQ137" s="491">
        <f t="shared" si="108"/>
        <v>6755</v>
      </c>
      <c r="DR137" s="494">
        <v>6</v>
      </c>
      <c r="DS137" s="491">
        <v>0</v>
      </c>
      <c r="DT137" s="491" t="s">
        <v>960</v>
      </c>
      <c r="EV137" s="519">
        <v>6758</v>
      </c>
      <c r="EW137" s="491" t="s">
        <v>142</v>
      </c>
    </row>
    <row r="138" spans="1:153" s="491" customFormat="1" hidden="1" outlineLevel="1" x14ac:dyDescent="0.25">
      <c r="A138" s="510"/>
      <c r="B138" s="510">
        <v>1</v>
      </c>
      <c r="C138" s="510">
        <f>IF(AB138&gt;=10,1,"")</f>
        <v>1</v>
      </c>
      <c r="D138" s="509"/>
      <c r="E138" s="509"/>
      <c r="F138" s="509"/>
      <c r="G138" s="510"/>
      <c r="H138" s="510"/>
      <c r="I138" s="509"/>
      <c r="J138" s="510"/>
      <c r="K138" s="509"/>
      <c r="L138" s="509">
        <v>1</v>
      </c>
      <c r="M138" s="509"/>
      <c r="N138" s="490"/>
      <c r="O138" s="490"/>
      <c r="P138" s="471" t="s">
        <v>1140</v>
      </c>
      <c r="Q138" s="472" t="s">
        <v>1506</v>
      </c>
      <c r="R138" s="472" t="s">
        <v>368</v>
      </c>
      <c r="S138" s="597"/>
      <c r="T138" s="508" t="s">
        <v>1507</v>
      </c>
      <c r="U138" s="502">
        <v>1964</v>
      </c>
      <c r="V138" s="507" t="s">
        <v>1508</v>
      </c>
      <c r="W138" s="502">
        <v>1987</v>
      </c>
      <c r="X138" s="504"/>
      <c r="Y138" s="470"/>
      <c r="Z138" s="505"/>
      <c r="AA138" s="518"/>
      <c r="AB138" s="532">
        <f>IF(Z138="",YEAR($AC$1)-$W138,YEAR($AC$1)-$Y138)</f>
        <v>37</v>
      </c>
      <c r="AC138" s="518" t="s">
        <v>339</v>
      </c>
      <c r="AD138" s="517">
        <v>2018</v>
      </c>
      <c r="AE138" s="607"/>
      <c r="AF138" s="604" t="s">
        <v>121</v>
      </c>
      <c r="AG138" s="501"/>
      <c r="AH138" s="501"/>
      <c r="AI138" s="500" t="s">
        <v>425</v>
      </c>
      <c r="AJ138" s="492"/>
      <c r="CM138" s="491" t="e">
        <f>IF(CQ138=CR138,"","anders")</f>
        <v>#N/A</v>
      </c>
      <c r="CN138" s="491" t="str">
        <f>+T138</f>
        <v>Fiebiger Sabine</v>
      </c>
      <c r="CP138" s="491">
        <f>+AB138</f>
        <v>37</v>
      </c>
      <c r="CQ138" s="491" t="str">
        <f>+AF138</f>
        <v>D</v>
      </c>
      <c r="CR138" s="445" t="e">
        <f>VLOOKUP(CS138,Kategorie,2,0)</f>
        <v>#N/A</v>
      </c>
      <c r="CS138" s="515">
        <v>4335</v>
      </c>
      <c r="CT138" s="514">
        <v>134</v>
      </c>
      <c r="CU138" s="512">
        <f>VLOOKUP($CT138,Funktionsbezeichnungen,3,0)</f>
        <v>7</v>
      </c>
      <c r="CV138" s="511" t="str">
        <f>VLOOKUP($CT138,Funktionsbezeichnungen,2,0)</f>
        <v>Kaufmännischer Mitarbeiter 7 / Gruppenchef 7</v>
      </c>
      <c r="CW138" s="514">
        <v>134</v>
      </c>
      <c r="CX138" s="512">
        <f>VLOOKUP($CW138,Funktionsbezeichnungen,3,0)</f>
        <v>7</v>
      </c>
      <c r="CY138" s="511"/>
      <c r="CZ138" s="514"/>
      <c r="DA138" s="512"/>
      <c r="DB138" s="511"/>
      <c r="DC138" s="514"/>
      <c r="DD138" s="512"/>
      <c r="DE138" s="511"/>
      <c r="DF138" s="514"/>
      <c r="DG138" s="512"/>
      <c r="DH138" s="511"/>
      <c r="DI138" s="513"/>
      <c r="DJ138" s="514"/>
      <c r="DK138" s="512"/>
      <c r="DL138" s="511"/>
      <c r="DQ138" s="491">
        <f>+CS138</f>
        <v>4335</v>
      </c>
      <c r="DR138" s="494">
        <v>6</v>
      </c>
      <c r="DS138" s="491">
        <v>0</v>
      </c>
      <c r="DT138" s="491" t="s">
        <v>955</v>
      </c>
      <c r="EV138" s="519">
        <v>6740</v>
      </c>
      <c r="EW138" s="491" t="s">
        <v>142</v>
      </c>
    </row>
    <row r="139" spans="1:153" s="491" customFormat="1" hidden="1" outlineLevel="1" x14ac:dyDescent="0.25">
      <c r="A139" s="510"/>
      <c r="B139" s="510">
        <v>1</v>
      </c>
      <c r="C139" s="510">
        <f t="shared" si="121"/>
        <v>1</v>
      </c>
      <c r="D139" s="509"/>
      <c r="E139" s="509"/>
      <c r="F139" s="509"/>
      <c r="G139" s="510"/>
      <c r="H139" s="510"/>
      <c r="I139" s="509"/>
      <c r="J139" s="510"/>
      <c r="K139" s="509"/>
      <c r="L139" s="509">
        <v>1</v>
      </c>
      <c r="M139" s="509"/>
      <c r="N139" s="490"/>
      <c r="O139" s="490"/>
      <c r="P139" s="471" t="s">
        <v>1301</v>
      </c>
      <c r="Q139" s="472" t="s">
        <v>514</v>
      </c>
      <c r="R139" s="472" t="s">
        <v>368</v>
      </c>
      <c r="S139" s="597"/>
      <c r="T139" s="508" t="s">
        <v>230</v>
      </c>
      <c r="U139" s="502">
        <v>1965</v>
      </c>
      <c r="V139" s="507" t="s">
        <v>151</v>
      </c>
      <c r="W139" s="502">
        <v>1984</v>
      </c>
      <c r="X139" s="504"/>
      <c r="Y139" s="470"/>
      <c r="Z139" s="505"/>
      <c r="AA139" s="518"/>
      <c r="AB139" s="532">
        <f t="shared" si="122"/>
        <v>40</v>
      </c>
      <c r="AC139" s="518" t="s">
        <v>339</v>
      </c>
      <c r="AD139" s="517">
        <v>2002</v>
      </c>
      <c r="AE139" s="607"/>
      <c r="AF139" s="604" t="s">
        <v>121</v>
      </c>
      <c r="AG139" s="501"/>
      <c r="AH139" s="501"/>
      <c r="AI139" s="500" t="s">
        <v>425</v>
      </c>
      <c r="AJ139" s="492"/>
      <c r="CM139" s="491" t="str">
        <f t="shared" si="103"/>
        <v/>
      </c>
      <c r="CN139" s="491" t="str">
        <f t="shared" si="118"/>
        <v>Eichenberger Sylvia</v>
      </c>
      <c r="CP139" s="491">
        <f t="shared" si="104"/>
        <v>40</v>
      </c>
      <c r="CQ139" s="491" t="str">
        <f t="shared" si="109"/>
        <v>D</v>
      </c>
      <c r="CR139" s="445" t="str">
        <f t="shared" si="105"/>
        <v>D</v>
      </c>
      <c r="CS139" s="519">
        <v>5626</v>
      </c>
      <c r="CT139" s="514">
        <v>134</v>
      </c>
      <c r="CU139" s="512">
        <f t="shared" si="106"/>
        <v>7</v>
      </c>
      <c r="CV139" s="511" t="str">
        <f t="shared" si="107"/>
        <v>Kaufmännischer Mitarbeiter 7 / Gruppenchef 7</v>
      </c>
      <c r="CW139" s="514">
        <v>134</v>
      </c>
      <c r="CX139" s="512">
        <f t="shared" si="110"/>
        <v>7</v>
      </c>
      <c r="CY139" s="511" t="str">
        <f>VLOOKUP($CW139,Funktionsbezeichnungen,2,0)</f>
        <v>Kaufmännischer Mitarbeiter 7 / Gruppenchef 7</v>
      </c>
      <c r="CZ139" s="514">
        <v>134</v>
      </c>
      <c r="DA139" s="512">
        <f>VLOOKUP($CZ139,Funktionsbezeichnungen,3,0)</f>
        <v>7</v>
      </c>
      <c r="DB139" s="511" t="str">
        <f>VLOOKUP($CZ139,Funktionsbezeichnungen,2,0)</f>
        <v>Kaufmännischer Mitarbeiter 7 / Gruppenchef 7</v>
      </c>
      <c r="DC139" s="514">
        <v>134</v>
      </c>
      <c r="DD139" s="512">
        <f>VLOOKUP($DC139,Funktionsbezeichnungen,3,0)</f>
        <v>7</v>
      </c>
      <c r="DE139" s="511" t="str">
        <f>VLOOKUP($DC139,Funktionsbezeichnungen,2,0)</f>
        <v>Kaufmännischer Mitarbeiter 7 / Gruppenchef 7</v>
      </c>
      <c r="DF139" s="514">
        <v>134</v>
      </c>
      <c r="DG139" s="512">
        <f>VLOOKUP($DF139,Funktionsbezeichnungen,3,0)</f>
        <v>7</v>
      </c>
      <c r="DH139" s="511" t="str">
        <f>VLOOKUP($DF139,Funktionsbezeichnungen,2,0)</f>
        <v>Kaufmännischer Mitarbeiter 7 / Gruppenchef 7</v>
      </c>
      <c r="DI139" s="513"/>
      <c r="DJ139" s="514">
        <v>134</v>
      </c>
      <c r="DK139" s="512">
        <f>VLOOKUP($DJ139,Funktionsbezeichnungen,3,0)</f>
        <v>7</v>
      </c>
      <c r="DL139" s="511" t="str">
        <f>VLOOKUP($DJ139,Funktionsbezeichnungen,2,0)</f>
        <v>Kaufmännischer Mitarbeiter 7 / Gruppenchef 7</v>
      </c>
      <c r="DQ139" s="491">
        <f t="shared" si="108"/>
        <v>5626</v>
      </c>
      <c r="DR139" s="494">
        <v>6</v>
      </c>
      <c r="DS139" s="491">
        <v>0</v>
      </c>
      <c r="DT139" s="491" t="s">
        <v>955</v>
      </c>
      <c r="EV139" s="519">
        <v>6740</v>
      </c>
      <c r="EW139" s="491" t="s">
        <v>142</v>
      </c>
    </row>
    <row r="140" spans="1:153" s="491" customFormat="1" hidden="1" outlineLevel="1" x14ac:dyDescent="0.25">
      <c r="A140" s="510"/>
      <c r="B140" s="510">
        <v>1</v>
      </c>
      <c r="C140" s="510">
        <f t="shared" si="121"/>
        <v>1</v>
      </c>
      <c r="D140" s="509"/>
      <c r="E140" s="509"/>
      <c r="F140" s="509"/>
      <c r="G140" s="510"/>
      <c r="H140" s="510"/>
      <c r="I140" s="509"/>
      <c r="J140" s="510"/>
      <c r="K140" s="509"/>
      <c r="L140" s="509">
        <v>1</v>
      </c>
      <c r="M140" s="509"/>
      <c r="N140" s="490"/>
      <c r="O140" s="490"/>
      <c r="P140" s="471" t="s">
        <v>357</v>
      </c>
      <c r="Q140" s="472" t="s">
        <v>513</v>
      </c>
      <c r="R140" s="472" t="s">
        <v>368</v>
      </c>
      <c r="S140" s="597"/>
      <c r="T140" s="508" t="s">
        <v>272</v>
      </c>
      <c r="U140" s="502">
        <v>1967</v>
      </c>
      <c r="V140" s="507" t="s">
        <v>274</v>
      </c>
      <c r="W140" s="502">
        <v>1986</v>
      </c>
      <c r="X140" s="504" t="s">
        <v>1220</v>
      </c>
      <c r="Y140" s="470">
        <v>2016</v>
      </c>
      <c r="Z140" s="505"/>
      <c r="AA140" s="518"/>
      <c r="AB140" s="532">
        <f t="shared" si="122"/>
        <v>38</v>
      </c>
      <c r="AC140" s="518" t="s">
        <v>693</v>
      </c>
      <c r="AD140" s="517">
        <v>2006</v>
      </c>
      <c r="AE140" s="607"/>
      <c r="AF140" s="604" t="s">
        <v>121</v>
      </c>
      <c r="AG140" s="501"/>
      <c r="AH140" s="501"/>
      <c r="AI140" s="500" t="s">
        <v>454</v>
      </c>
      <c r="AJ140" s="492"/>
      <c r="CM140" s="491" t="str">
        <f t="shared" si="103"/>
        <v/>
      </c>
      <c r="CN140" s="491" t="str">
        <f t="shared" si="118"/>
        <v>Gerber Beatrice</v>
      </c>
      <c r="CP140" s="491">
        <f t="shared" si="104"/>
        <v>38</v>
      </c>
      <c r="CQ140" s="491" t="str">
        <f t="shared" si="109"/>
        <v>D</v>
      </c>
      <c r="CR140" s="445" t="str">
        <f t="shared" si="105"/>
        <v>D</v>
      </c>
      <c r="CS140" s="519">
        <v>4289</v>
      </c>
      <c r="CT140" s="514">
        <v>141</v>
      </c>
      <c r="CU140" s="512">
        <f t="shared" si="106"/>
        <v>8</v>
      </c>
      <c r="CV140" s="511" t="str">
        <f t="shared" si="107"/>
        <v>Kaufmännischer Fachspezialist 8</v>
      </c>
      <c r="CW140" s="514">
        <v>141</v>
      </c>
      <c r="CX140" s="512">
        <f t="shared" si="110"/>
        <v>8</v>
      </c>
      <c r="CY140" s="511" t="str">
        <f>VLOOKUP($CW140,Funktionsbezeichnungen,2,0)</f>
        <v>Kaufmännischer Fachspezialist 8</v>
      </c>
      <c r="CZ140" s="514">
        <v>141</v>
      </c>
      <c r="DA140" s="512">
        <f>VLOOKUP($CZ140,Funktionsbezeichnungen,3,0)</f>
        <v>8</v>
      </c>
      <c r="DB140" s="511" t="str">
        <f>VLOOKUP($CZ140,Funktionsbezeichnungen,2,0)</f>
        <v>Kaufmännischer Fachspezialist 8</v>
      </c>
      <c r="DC140" s="514">
        <v>141</v>
      </c>
      <c r="DD140" s="512">
        <f>VLOOKUP($DC140,Funktionsbezeichnungen,3,0)</f>
        <v>8</v>
      </c>
      <c r="DE140" s="511" t="str">
        <f>VLOOKUP($DC140,Funktionsbezeichnungen,2,0)</f>
        <v>Kaufmännischer Fachspezialist 8</v>
      </c>
      <c r="DF140" s="514">
        <v>141</v>
      </c>
      <c r="DG140" s="512">
        <f>VLOOKUP($DF140,Funktionsbezeichnungen,3,0)</f>
        <v>8</v>
      </c>
      <c r="DH140" s="511" t="str">
        <f>VLOOKUP($DF140,Funktionsbezeichnungen,2,0)</f>
        <v>Kaufmännischer Fachspezialist 8</v>
      </c>
      <c r="DI140" s="513"/>
      <c r="DJ140" s="514">
        <v>141</v>
      </c>
      <c r="DK140" s="512">
        <f>VLOOKUP($DJ140,Funktionsbezeichnungen,3,0)</f>
        <v>8</v>
      </c>
      <c r="DL140" s="511" t="str">
        <f>VLOOKUP($DJ140,Funktionsbezeichnungen,2,0)</f>
        <v>Kaufmännischer Fachspezialist 8</v>
      </c>
      <c r="DQ140" s="491">
        <f t="shared" si="108"/>
        <v>4289</v>
      </c>
      <c r="DR140" s="494">
        <v>6</v>
      </c>
      <c r="DS140" s="491">
        <v>0</v>
      </c>
      <c r="DT140" s="491" t="s">
        <v>956</v>
      </c>
      <c r="EV140" s="519">
        <v>7701</v>
      </c>
      <c r="EW140" s="491" t="s">
        <v>142</v>
      </c>
    </row>
    <row r="141" spans="1:153" s="491" customFormat="1" hidden="1" outlineLevel="1" x14ac:dyDescent="0.25">
      <c r="A141" s="510"/>
      <c r="B141" s="510">
        <v>1</v>
      </c>
      <c r="C141" s="510">
        <f t="shared" si="121"/>
        <v>1</v>
      </c>
      <c r="D141" s="509"/>
      <c r="E141" s="509"/>
      <c r="F141" s="509"/>
      <c r="G141" s="510"/>
      <c r="H141" s="510"/>
      <c r="I141" s="509"/>
      <c r="J141" s="510"/>
      <c r="K141" s="509"/>
      <c r="L141" s="509">
        <v>1</v>
      </c>
      <c r="M141" s="509"/>
      <c r="N141" s="490"/>
      <c r="O141" s="490"/>
      <c r="P141" s="471" t="s">
        <v>358</v>
      </c>
      <c r="Q141" s="472" t="s">
        <v>1313</v>
      </c>
      <c r="R141" s="472" t="s">
        <v>368</v>
      </c>
      <c r="S141" s="597"/>
      <c r="T141" s="508" t="s">
        <v>1314</v>
      </c>
      <c r="U141" s="502">
        <v>1976</v>
      </c>
      <c r="V141" s="507" t="s">
        <v>279</v>
      </c>
      <c r="W141" s="502">
        <v>2000</v>
      </c>
      <c r="X141" s="504"/>
      <c r="Y141" s="470"/>
      <c r="Z141" s="505"/>
      <c r="AA141" s="518"/>
      <c r="AB141" s="532">
        <f t="shared" si="122"/>
        <v>24</v>
      </c>
      <c r="AC141" s="518" t="s">
        <v>339</v>
      </c>
      <c r="AD141" s="517">
        <v>2018</v>
      </c>
      <c r="AE141" s="607"/>
      <c r="AF141" s="604" t="s">
        <v>121</v>
      </c>
      <c r="AG141" s="501"/>
      <c r="AH141" s="501"/>
      <c r="AI141" s="500" t="s">
        <v>425</v>
      </c>
      <c r="AJ141" s="492"/>
      <c r="CM141" s="533" t="e">
        <f t="shared" si="103"/>
        <v>#N/A</v>
      </c>
      <c r="CN141" s="495" t="str">
        <f t="shared" si="118"/>
        <v>Suter Sarah</v>
      </c>
      <c r="CO141" s="495"/>
      <c r="CP141" s="491">
        <f t="shared" si="104"/>
        <v>24</v>
      </c>
      <c r="CQ141" s="491" t="str">
        <f t="shared" si="109"/>
        <v>D</v>
      </c>
      <c r="CR141" s="445" t="e">
        <f t="shared" si="105"/>
        <v>#N/A</v>
      </c>
      <c r="CS141" s="515">
        <v>4332</v>
      </c>
      <c r="CT141" s="514">
        <v>134</v>
      </c>
      <c r="CU141" s="512">
        <f t="shared" si="106"/>
        <v>7</v>
      </c>
      <c r="CV141" s="511" t="str">
        <f t="shared" si="107"/>
        <v>Kaufmännischer Mitarbeiter 7 / Gruppenchef 7</v>
      </c>
      <c r="CW141" s="514"/>
      <c r="CX141" s="512"/>
      <c r="CY141" s="511"/>
      <c r="CZ141" s="514"/>
      <c r="DA141" s="512"/>
      <c r="DB141" s="511"/>
      <c r="DC141" s="514"/>
      <c r="DD141" s="512"/>
      <c r="DE141" s="511"/>
      <c r="DF141" s="514"/>
      <c r="DG141" s="512"/>
      <c r="DH141" s="511"/>
      <c r="DI141" s="513"/>
      <c r="DJ141" s="514"/>
      <c r="DK141" s="512"/>
      <c r="DL141" s="511"/>
      <c r="DQ141" s="491">
        <f t="shared" si="108"/>
        <v>4332</v>
      </c>
      <c r="DR141" s="494">
        <v>6</v>
      </c>
      <c r="DS141" s="491">
        <v>0</v>
      </c>
      <c r="DT141" s="491" t="s">
        <v>955</v>
      </c>
      <c r="EV141" s="519">
        <v>7654</v>
      </c>
      <c r="EW141" s="491" t="s">
        <v>147</v>
      </c>
    </row>
    <row r="142" spans="1:153" s="491" customFormat="1" hidden="1" outlineLevel="1" x14ac:dyDescent="0.25">
      <c r="A142" s="510"/>
      <c r="B142" s="510">
        <v>1</v>
      </c>
      <c r="C142" s="510">
        <f t="shared" si="121"/>
        <v>1</v>
      </c>
      <c r="D142" s="509"/>
      <c r="E142" s="509"/>
      <c r="F142" s="509"/>
      <c r="G142" s="510"/>
      <c r="H142" s="510"/>
      <c r="I142" s="509"/>
      <c r="J142" s="510"/>
      <c r="K142" s="509"/>
      <c r="L142" s="509">
        <v>1</v>
      </c>
      <c r="M142" s="509"/>
      <c r="N142" s="490"/>
      <c r="O142" s="490"/>
      <c r="P142" s="471" t="s">
        <v>1303</v>
      </c>
      <c r="Q142" s="472" t="s">
        <v>515</v>
      </c>
      <c r="R142" s="472" t="s">
        <v>368</v>
      </c>
      <c r="S142" s="597"/>
      <c r="T142" s="508" t="s">
        <v>163</v>
      </c>
      <c r="U142" s="502">
        <v>1956</v>
      </c>
      <c r="V142" s="507"/>
      <c r="W142" s="502">
        <v>1989</v>
      </c>
      <c r="X142" s="504"/>
      <c r="Y142" s="470"/>
      <c r="Z142" s="505"/>
      <c r="AA142" s="518"/>
      <c r="AB142" s="532">
        <f t="shared" si="122"/>
        <v>35</v>
      </c>
      <c r="AC142" s="518" t="s">
        <v>339</v>
      </c>
      <c r="AD142" s="517">
        <v>1996</v>
      </c>
      <c r="AE142" s="607"/>
      <c r="AF142" s="604" t="s">
        <v>142</v>
      </c>
      <c r="AG142" s="501"/>
      <c r="AH142" s="501"/>
      <c r="AI142" s="500" t="s">
        <v>425</v>
      </c>
      <c r="AJ142" s="492"/>
      <c r="CM142" s="491" t="str">
        <f t="shared" si="103"/>
        <v/>
      </c>
      <c r="CN142" s="491" t="str">
        <f t="shared" si="118"/>
        <v>Körkel Agnes</v>
      </c>
      <c r="CP142" s="491">
        <f t="shared" si="104"/>
        <v>35</v>
      </c>
      <c r="CQ142" s="491" t="str">
        <f t="shared" si="109"/>
        <v>E</v>
      </c>
      <c r="CR142" s="445" t="str">
        <f t="shared" si="105"/>
        <v>E</v>
      </c>
      <c r="CS142" s="519">
        <v>5605</v>
      </c>
      <c r="CT142" s="514">
        <v>132</v>
      </c>
      <c r="CU142" s="512">
        <f t="shared" si="106"/>
        <v>5</v>
      </c>
      <c r="CV142" s="511" t="str">
        <f t="shared" si="107"/>
        <v>Kaufmännischer Mitarbeiter 5</v>
      </c>
      <c r="CW142" s="514">
        <v>132</v>
      </c>
      <c r="CX142" s="512">
        <f>VLOOKUP($CW142,Funktionsbezeichnungen,3,0)</f>
        <v>5</v>
      </c>
      <c r="CY142" s="511" t="str">
        <f>VLOOKUP($CW142,Funktionsbezeichnungen,2,0)</f>
        <v>Kaufmännischer Mitarbeiter 5</v>
      </c>
      <c r="CZ142" s="514">
        <v>132</v>
      </c>
      <c r="DA142" s="512">
        <f>VLOOKUP($CZ142,Funktionsbezeichnungen,3,0)</f>
        <v>5</v>
      </c>
      <c r="DB142" s="511" t="str">
        <f>VLOOKUP($CZ142,Funktionsbezeichnungen,2,0)</f>
        <v>Kaufmännischer Mitarbeiter 5</v>
      </c>
      <c r="DC142" s="514">
        <v>132</v>
      </c>
      <c r="DD142" s="512">
        <f>VLOOKUP($DC142,Funktionsbezeichnungen,3,0)</f>
        <v>5</v>
      </c>
      <c r="DE142" s="511" t="str">
        <f>VLOOKUP($DC142,Funktionsbezeichnungen,2,0)</f>
        <v>Kaufmännischer Mitarbeiter 5</v>
      </c>
      <c r="DF142" s="514">
        <v>132</v>
      </c>
      <c r="DG142" s="512">
        <f>VLOOKUP($DF142,Funktionsbezeichnungen,3,0)</f>
        <v>5</v>
      </c>
      <c r="DH142" s="511" t="str">
        <f>VLOOKUP($DF142,Funktionsbezeichnungen,2,0)</f>
        <v>Kaufmännischer Mitarbeiter 5</v>
      </c>
      <c r="DI142" s="513"/>
      <c r="DJ142" s="514">
        <v>132</v>
      </c>
      <c r="DK142" s="512">
        <f>VLOOKUP($DJ142,Funktionsbezeichnungen,3,0)</f>
        <v>5</v>
      </c>
      <c r="DL142" s="511" t="str">
        <f>VLOOKUP($DJ142,Funktionsbezeichnungen,2,0)</f>
        <v>Kaufmännischer Mitarbeiter 5</v>
      </c>
      <c r="DQ142" s="491">
        <f t="shared" si="108"/>
        <v>5605</v>
      </c>
      <c r="DR142" s="494">
        <v>7</v>
      </c>
      <c r="DS142" s="491">
        <v>0</v>
      </c>
      <c r="DT142" s="491" t="s">
        <v>955</v>
      </c>
      <c r="EV142" s="519">
        <v>9765</v>
      </c>
    </row>
    <row r="143" spans="1:153" s="491" customFormat="1" hidden="1" outlineLevel="1" x14ac:dyDescent="0.25">
      <c r="A143" s="510"/>
      <c r="B143" s="510">
        <v>1</v>
      </c>
      <c r="C143" s="510">
        <f t="shared" si="121"/>
        <v>1</v>
      </c>
      <c r="D143" s="509"/>
      <c r="E143" s="509"/>
      <c r="F143" s="509"/>
      <c r="G143" s="510"/>
      <c r="H143" s="510"/>
      <c r="I143" s="509"/>
      <c r="J143" s="510"/>
      <c r="K143" s="509"/>
      <c r="L143" s="509">
        <v>1</v>
      </c>
      <c r="M143" s="509"/>
      <c r="N143" s="490"/>
      <c r="O143" s="490"/>
      <c r="P143" s="471" t="s">
        <v>357</v>
      </c>
      <c r="Q143" s="472" t="s">
        <v>1278</v>
      </c>
      <c r="R143" s="472" t="s">
        <v>368</v>
      </c>
      <c r="S143" s="597"/>
      <c r="T143" s="508" t="s">
        <v>1277</v>
      </c>
      <c r="U143" s="502">
        <v>1964</v>
      </c>
      <c r="V143" s="507" t="s">
        <v>151</v>
      </c>
      <c r="W143" s="502">
        <v>1983</v>
      </c>
      <c r="X143" s="507"/>
      <c r="Y143" s="470"/>
      <c r="Z143" s="505"/>
      <c r="AA143" s="518"/>
      <c r="AB143" s="532">
        <f t="shared" si="122"/>
        <v>41</v>
      </c>
      <c r="AC143" s="518" t="s">
        <v>414</v>
      </c>
      <c r="AD143" s="517">
        <v>2017</v>
      </c>
      <c r="AE143" s="607"/>
      <c r="AF143" s="604" t="s">
        <v>142</v>
      </c>
      <c r="AG143" s="501"/>
      <c r="AH143" s="501"/>
      <c r="AI143" s="500" t="s">
        <v>428</v>
      </c>
      <c r="AJ143" s="492"/>
      <c r="CM143" s="533" t="e">
        <f t="shared" si="103"/>
        <v>#N/A</v>
      </c>
      <c r="CN143" s="495" t="str">
        <f t="shared" si="118"/>
        <v>Halbeisen Gisela</v>
      </c>
      <c r="CO143" s="495"/>
      <c r="CP143" s="495">
        <f t="shared" si="104"/>
        <v>41</v>
      </c>
      <c r="CQ143" s="495" t="str">
        <f t="shared" si="109"/>
        <v>E</v>
      </c>
      <c r="CR143" s="445" t="e">
        <f t="shared" si="105"/>
        <v>#N/A</v>
      </c>
      <c r="CS143" s="515">
        <v>7710</v>
      </c>
      <c r="CT143" s="514">
        <v>112</v>
      </c>
      <c r="CU143" s="512">
        <f t="shared" si="106"/>
        <v>5</v>
      </c>
      <c r="CV143" s="511" t="str">
        <f t="shared" si="107"/>
        <v>Réceptionist / Telefonist / Service-Disponent 5</v>
      </c>
      <c r="CW143" s="514"/>
      <c r="CX143" s="512"/>
      <c r="CY143" s="511"/>
      <c r="CZ143" s="514"/>
      <c r="DA143" s="512"/>
      <c r="DB143" s="511"/>
      <c r="DC143" s="514"/>
      <c r="DD143" s="512"/>
      <c r="DE143" s="511"/>
      <c r="DF143" s="514"/>
      <c r="DG143" s="512"/>
      <c r="DH143" s="511"/>
      <c r="DI143" s="513"/>
      <c r="DJ143" s="514"/>
      <c r="DK143" s="512"/>
      <c r="DL143" s="511"/>
      <c r="DQ143" s="491">
        <f t="shared" si="108"/>
        <v>7710</v>
      </c>
      <c r="DR143" s="494">
        <v>6</v>
      </c>
      <c r="DS143" s="491">
        <v>0</v>
      </c>
      <c r="DT143" s="491" t="s">
        <v>953</v>
      </c>
      <c r="EV143" s="519">
        <v>9740</v>
      </c>
    </row>
    <row r="144" spans="1:153" s="491" customFormat="1" hidden="1" outlineLevel="1" x14ac:dyDescent="0.25">
      <c r="A144" s="510"/>
      <c r="B144" s="510">
        <v>1</v>
      </c>
      <c r="C144" s="510">
        <f t="shared" si="121"/>
        <v>1</v>
      </c>
      <c r="D144" s="509"/>
      <c r="E144" s="509"/>
      <c r="F144" s="509"/>
      <c r="G144" s="510"/>
      <c r="H144" s="510"/>
      <c r="I144" s="509"/>
      <c r="J144" s="510"/>
      <c r="K144" s="509"/>
      <c r="L144" s="509">
        <v>1</v>
      </c>
      <c r="M144" s="509"/>
      <c r="N144" s="490"/>
      <c r="O144" s="490"/>
      <c r="P144" s="471" t="s">
        <v>357</v>
      </c>
      <c r="Q144" s="472" t="s">
        <v>884</v>
      </c>
      <c r="R144" s="472" t="s">
        <v>368</v>
      </c>
      <c r="S144" s="597"/>
      <c r="T144" s="508" t="s">
        <v>883</v>
      </c>
      <c r="U144" s="502">
        <v>1970</v>
      </c>
      <c r="V144" s="507" t="s">
        <v>264</v>
      </c>
      <c r="W144" s="502">
        <v>1987</v>
      </c>
      <c r="X144" s="504"/>
      <c r="Y144" s="470"/>
      <c r="Z144" s="505"/>
      <c r="AA144" s="518"/>
      <c r="AB144" s="532">
        <f t="shared" si="122"/>
        <v>37</v>
      </c>
      <c r="AC144" s="518" t="s">
        <v>414</v>
      </c>
      <c r="AD144" s="517">
        <v>2002</v>
      </c>
      <c r="AE144" s="607"/>
      <c r="AF144" s="604" t="s">
        <v>142</v>
      </c>
      <c r="AG144" s="501"/>
      <c r="AH144" s="501"/>
      <c r="AI144" s="500" t="s">
        <v>428</v>
      </c>
      <c r="AJ144" s="492"/>
      <c r="CM144" s="491" t="str">
        <f t="shared" si="103"/>
        <v/>
      </c>
      <c r="CN144" s="491" t="str">
        <f t="shared" si="118"/>
        <v>Wirtz Christine</v>
      </c>
      <c r="CP144" s="491">
        <f t="shared" si="104"/>
        <v>37</v>
      </c>
      <c r="CQ144" s="491" t="str">
        <f t="shared" si="109"/>
        <v>E</v>
      </c>
      <c r="CR144" s="445" t="str">
        <f t="shared" si="105"/>
        <v>E</v>
      </c>
      <c r="CS144" s="519">
        <v>5627</v>
      </c>
      <c r="CT144" s="514">
        <v>112</v>
      </c>
      <c r="CU144" s="512">
        <f t="shared" si="106"/>
        <v>5</v>
      </c>
      <c r="CV144" s="511" t="str">
        <f t="shared" si="107"/>
        <v>Réceptionist / Telefonist / Service-Disponent 5</v>
      </c>
      <c r="CW144" s="514">
        <v>112</v>
      </c>
      <c r="CX144" s="512">
        <f>VLOOKUP($CW144,Funktionsbezeichnungen,3,0)</f>
        <v>5</v>
      </c>
      <c r="CY144" s="511" t="str">
        <f>VLOOKUP($CW144,Funktionsbezeichnungen,2,0)</f>
        <v>Réceptionist / Telefonist / Service-Disponent 5</v>
      </c>
      <c r="CZ144" s="514">
        <v>112</v>
      </c>
      <c r="DA144" s="512">
        <f>VLOOKUP($CZ144,Funktionsbezeichnungen,3,0)</f>
        <v>5</v>
      </c>
      <c r="DB144" s="511" t="str">
        <f>VLOOKUP($CZ144,Funktionsbezeichnungen,2,0)</f>
        <v>Réceptionist / Telefonist / Service-Disponent 5</v>
      </c>
      <c r="DC144" s="514">
        <v>112</v>
      </c>
      <c r="DD144" s="512">
        <f>VLOOKUP($DC144,Funktionsbezeichnungen,3,0)</f>
        <v>5</v>
      </c>
      <c r="DE144" s="511" t="str">
        <f>VLOOKUP($DC144,Funktionsbezeichnungen,2,0)</f>
        <v>Réceptionist / Telefonist / Service-Disponent 5</v>
      </c>
      <c r="DF144" s="514">
        <v>112</v>
      </c>
      <c r="DG144" s="512">
        <f>VLOOKUP($DF144,Funktionsbezeichnungen,3,0)</f>
        <v>5</v>
      </c>
      <c r="DH144" s="511" t="str">
        <f>VLOOKUP($DF144,Funktionsbezeichnungen,2,0)</f>
        <v>Réceptionist / Telefonist / Service-Disponent 5</v>
      </c>
      <c r="DI144" s="513"/>
      <c r="DJ144" s="514">
        <v>112</v>
      </c>
      <c r="DK144" s="512">
        <f>VLOOKUP($DJ144,Funktionsbezeichnungen,3,0)</f>
        <v>5</v>
      </c>
      <c r="DL144" s="511" t="str">
        <f>VLOOKUP($DJ144,Funktionsbezeichnungen,2,0)</f>
        <v>Réceptionist / Telefonist / Service-Disponent 5</v>
      </c>
      <c r="DQ144" s="491">
        <f t="shared" si="108"/>
        <v>5627</v>
      </c>
      <c r="DR144" s="494">
        <v>6</v>
      </c>
      <c r="DS144" s="491">
        <v>0</v>
      </c>
      <c r="DT144" s="491" t="s">
        <v>953</v>
      </c>
      <c r="EV144" s="519">
        <v>9739</v>
      </c>
    </row>
    <row r="145" spans="1:16367" s="491" customFormat="1" hidden="1" collapsed="1" x14ac:dyDescent="0.25">
      <c r="A145" s="510"/>
      <c r="B145" s="510">
        <v>1</v>
      </c>
      <c r="C145" s="510">
        <f t="shared" si="121"/>
        <v>1</v>
      </c>
      <c r="D145" s="509"/>
      <c r="E145" s="509"/>
      <c r="F145" s="509"/>
      <c r="G145" s="510"/>
      <c r="H145" s="510"/>
      <c r="I145" s="509"/>
      <c r="J145" s="510"/>
      <c r="K145" s="509"/>
      <c r="L145" s="509">
        <v>1</v>
      </c>
      <c r="M145" s="509"/>
      <c r="N145" s="490"/>
      <c r="O145" s="490"/>
      <c r="P145" s="471" t="s">
        <v>361</v>
      </c>
      <c r="Q145" s="472" t="s">
        <v>1237</v>
      </c>
      <c r="R145" s="472" t="s">
        <v>368</v>
      </c>
      <c r="S145" s="597"/>
      <c r="T145" s="508" t="s">
        <v>1238</v>
      </c>
      <c r="U145" s="502">
        <v>1971</v>
      </c>
      <c r="V145" s="507" t="s">
        <v>1239</v>
      </c>
      <c r="W145" s="502">
        <v>1995</v>
      </c>
      <c r="X145" s="504" t="s">
        <v>1240</v>
      </c>
      <c r="Y145" s="470">
        <v>2012</v>
      </c>
      <c r="Z145" s="534" t="s">
        <v>1547</v>
      </c>
      <c r="AA145" s="518"/>
      <c r="AB145" s="532">
        <f t="shared" si="122"/>
        <v>12</v>
      </c>
      <c r="AC145" s="518" t="s">
        <v>339</v>
      </c>
      <c r="AD145" s="517">
        <v>2017</v>
      </c>
      <c r="AE145" s="607"/>
      <c r="AF145" s="604" t="s">
        <v>142</v>
      </c>
      <c r="AG145" s="501"/>
      <c r="AH145" s="501"/>
      <c r="AI145" s="500" t="s">
        <v>425</v>
      </c>
      <c r="AJ145" s="492"/>
      <c r="CM145" s="533" t="e">
        <f t="shared" si="103"/>
        <v>#N/A</v>
      </c>
      <c r="CN145" s="495" t="str">
        <f t="shared" si="118"/>
        <v>Lazar Sonja</v>
      </c>
      <c r="CO145" s="495"/>
      <c r="CP145" s="491">
        <f t="shared" si="104"/>
        <v>12</v>
      </c>
      <c r="CQ145" s="491" t="str">
        <f t="shared" si="109"/>
        <v>E</v>
      </c>
      <c r="CR145" s="445" t="e">
        <f t="shared" si="105"/>
        <v>#N/A</v>
      </c>
      <c r="CS145" s="515">
        <v>6767</v>
      </c>
      <c r="CT145" s="514">
        <v>133</v>
      </c>
      <c r="CU145" s="512">
        <f t="shared" si="106"/>
        <v>6</v>
      </c>
      <c r="CV145" s="511" t="str">
        <f t="shared" si="107"/>
        <v>Kaufmännischer Mitarbeiter 6 / Gruppenchef 6</v>
      </c>
      <c r="CW145" s="514"/>
      <c r="CX145" s="512"/>
      <c r="CY145" s="511"/>
      <c r="CZ145" s="514"/>
      <c r="DA145" s="512"/>
      <c r="DB145" s="511"/>
      <c r="DC145" s="514"/>
      <c r="DD145" s="512"/>
      <c r="DE145" s="511"/>
      <c r="DF145" s="514"/>
      <c r="DG145" s="512"/>
      <c r="DH145" s="511"/>
      <c r="DI145" s="513"/>
      <c r="DJ145" s="514"/>
      <c r="DK145" s="512"/>
      <c r="DL145" s="511"/>
      <c r="DQ145" s="491">
        <f t="shared" si="108"/>
        <v>6767</v>
      </c>
      <c r="DR145" s="494">
        <v>6</v>
      </c>
      <c r="DS145" s="491">
        <v>0</v>
      </c>
      <c r="DT145" s="491" t="s">
        <v>955</v>
      </c>
      <c r="EV145" s="519">
        <v>9740</v>
      </c>
    </row>
    <row r="146" spans="1:16367" s="491" customFormat="1" x14ac:dyDescent="0.25">
      <c r="A146" s="510"/>
      <c r="B146" s="510"/>
      <c r="C146" s="510"/>
      <c r="D146" s="509"/>
      <c r="E146" s="509"/>
      <c r="F146" s="509"/>
      <c r="G146" s="510"/>
      <c r="H146" s="510"/>
      <c r="I146" s="509"/>
      <c r="J146" s="510"/>
      <c r="K146" s="509"/>
      <c r="L146" s="509"/>
      <c r="M146" s="509"/>
      <c r="N146" s="490"/>
      <c r="O146" s="490"/>
      <c r="P146" s="471"/>
      <c r="Q146" s="472"/>
      <c r="R146" s="472" t="s">
        <v>369</v>
      </c>
      <c r="S146" s="597" t="s">
        <v>1616</v>
      </c>
      <c r="T146" s="638" t="s">
        <v>1706</v>
      </c>
      <c r="U146" s="549">
        <v>1963</v>
      </c>
      <c r="V146" s="633" t="s">
        <v>1705</v>
      </c>
      <c r="W146" s="549">
        <v>1983</v>
      </c>
      <c r="X146" s="634"/>
      <c r="Y146" s="479"/>
      <c r="Z146" s="635"/>
      <c r="AA146" s="615" t="s">
        <v>1620</v>
      </c>
      <c r="AB146" s="636">
        <f>IF(Z146="",YEAR($AC$1)-$W146,YEAR($AC$1)-$Y146)</f>
        <v>41</v>
      </c>
      <c r="AC146" s="615" t="s">
        <v>1157</v>
      </c>
      <c r="AD146" s="637">
        <v>2018</v>
      </c>
      <c r="AE146" s="615" t="s">
        <v>1620</v>
      </c>
      <c r="AF146" s="616" t="s">
        <v>121</v>
      </c>
      <c r="AG146" s="568"/>
      <c r="AH146" s="807"/>
      <c r="AI146" s="500"/>
      <c r="AJ146" s="492"/>
      <c r="CM146" s="533"/>
      <c r="CN146" s="495"/>
      <c r="CO146" s="495"/>
      <c r="CQ146" s="491" t="str">
        <f t="shared" si="109"/>
        <v>D</v>
      </c>
      <c r="CR146" s="445"/>
      <c r="CS146" s="515"/>
      <c r="CT146" s="514"/>
      <c r="CU146" s="512"/>
      <c r="CV146" s="511"/>
      <c r="CW146" s="514"/>
      <c r="CX146" s="512"/>
      <c r="CY146" s="511"/>
      <c r="CZ146" s="514"/>
      <c r="DA146" s="512"/>
      <c r="DB146" s="511"/>
      <c r="DC146" s="514"/>
      <c r="DD146" s="512"/>
      <c r="DE146" s="511"/>
      <c r="DF146" s="514"/>
      <c r="DG146" s="512"/>
      <c r="DH146" s="511"/>
      <c r="DI146" s="513"/>
      <c r="DJ146" s="514"/>
      <c r="DK146" s="512"/>
      <c r="DL146" s="511"/>
      <c r="DR146" s="494"/>
      <c r="EV146" s="519"/>
    </row>
    <row r="147" spans="1:16367" s="491" customFormat="1" ht="15" customHeight="1" outlineLevel="1" x14ac:dyDescent="0.25">
      <c r="A147" s="510"/>
      <c r="B147" s="510">
        <v>1</v>
      </c>
      <c r="C147" s="510">
        <f t="shared" si="121"/>
        <v>1</v>
      </c>
      <c r="D147" s="509"/>
      <c r="E147" s="509"/>
      <c r="F147" s="509"/>
      <c r="G147" s="510"/>
      <c r="H147" s="510"/>
      <c r="I147" s="509"/>
      <c r="J147" s="510"/>
      <c r="K147" s="509"/>
      <c r="L147" s="509"/>
      <c r="M147" s="509">
        <v>1</v>
      </c>
      <c r="N147" s="490"/>
      <c r="O147" s="490"/>
      <c r="P147" s="471" t="s">
        <v>361</v>
      </c>
      <c r="Q147" s="472" t="s">
        <v>521</v>
      </c>
      <c r="R147" s="472" t="s">
        <v>367</v>
      </c>
      <c r="S147" s="597" t="s">
        <v>1616</v>
      </c>
      <c r="T147" s="638" t="s">
        <v>170</v>
      </c>
      <c r="U147" s="549">
        <v>1961</v>
      </c>
      <c r="V147" s="633" t="s">
        <v>169</v>
      </c>
      <c r="W147" s="549">
        <v>1980</v>
      </c>
      <c r="X147" s="634"/>
      <c r="Y147" s="479"/>
      <c r="Z147" s="635"/>
      <c r="AA147" s="615"/>
      <c r="AB147" s="636">
        <f t="shared" si="122"/>
        <v>44</v>
      </c>
      <c r="AC147" s="615" t="s">
        <v>169</v>
      </c>
      <c r="AD147" s="637">
        <v>1993</v>
      </c>
      <c r="AE147" s="615"/>
      <c r="AF147" s="616" t="s">
        <v>142</v>
      </c>
      <c r="AG147" s="568"/>
      <c r="AH147" s="640"/>
      <c r="AI147" s="500" t="s">
        <v>429</v>
      </c>
      <c r="AJ147" s="492"/>
      <c r="CM147" s="491" t="str">
        <f t="shared" si="103"/>
        <v/>
      </c>
      <c r="CN147" s="491" t="str">
        <f t="shared" si="118"/>
        <v>Eilers Brigitte</v>
      </c>
      <c r="CP147" s="491">
        <f t="shared" si="104"/>
        <v>44</v>
      </c>
      <c r="CQ147" s="491" t="str">
        <f t="shared" si="109"/>
        <v>E</v>
      </c>
      <c r="CR147" s="445" t="str">
        <f t="shared" si="105"/>
        <v>E</v>
      </c>
      <c r="CS147" s="519">
        <v>6740</v>
      </c>
      <c r="CT147" s="514">
        <v>133</v>
      </c>
      <c r="CU147" s="512">
        <f t="shared" si="106"/>
        <v>6</v>
      </c>
      <c r="CV147" s="511" t="str">
        <f t="shared" si="107"/>
        <v>Kaufmännischer Mitarbeiter 6 / Gruppenchef 6</v>
      </c>
      <c r="CW147" s="514">
        <v>133</v>
      </c>
      <c r="CX147" s="512">
        <f>VLOOKUP($CW147,Funktionsbezeichnungen,3,0)</f>
        <v>6</v>
      </c>
      <c r="CY147" s="511" t="str">
        <f>VLOOKUP($CW147,Funktionsbezeichnungen,2,0)</f>
        <v>Kaufmännischer Mitarbeiter 6 / Gruppenchef 6</v>
      </c>
      <c r="CZ147" s="514">
        <v>133</v>
      </c>
      <c r="DA147" s="512">
        <f>VLOOKUP($CZ147,Funktionsbezeichnungen,3,0)</f>
        <v>6</v>
      </c>
      <c r="DB147" s="511" t="str">
        <f>VLOOKUP($CZ147,Funktionsbezeichnungen,2,0)</f>
        <v>Kaufmännischer Mitarbeiter 6 / Gruppenchef 6</v>
      </c>
      <c r="DC147" s="514">
        <v>133</v>
      </c>
      <c r="DD147" s="512">
        <f>VLOOKUP($DC147,Funktionsbezeichnungen,3,0)</f>
        <v>6</v>
      </c>
      <c r="DE147" s="511" t="str">
        <f>VLOOKUP($DC147,Funktionsbezeichnungen,2,0)</f>
        <v>Kaufmännischer Mitarbeiter 6 / Gruppenchef 6</v>
      </c>
      <c r="DF147" s="514">
        <v>133</v>
      </c>
      <c r="DG147" s="512">
        <f>VLOOKUP($DF147,Funktionsbezeichnungen,3,0)</f>
        <v>6</v>
      </c>
      <c r="DH147" s="511" t="str">
        <f>VLOOKUP($DF147,Funktionsbezeichnungen,2,0)</f>
        <v>Kaufmännischer Mitarbeiter 6 / Gruppenchef 6</v>
      </c>
      <c r="DI147" s="513"/>
      <c r="DJ147" s="514">
        <v>133</v>
      </c>
      <c r="DK147" s="512">
        <f>VLOOKUP($DJ147,Funktionsbezeichnungen,3,0)</f>
        <v>6</v>
      </c>
      <c r="DL147" s="511" t="str">
        <f>VLOOKUP($DJ147,Funktionsbezeichnungen,2,0)</f>
        <v>Kaufmännischer Mitarbeiter 6 / Gruppenchef 6</v>
      </c>
      <c r="DQ147" s="491">
        <f t="shared" si="108"/>
        <v>6740</v>
      </c>
      <c r="DR147" s="494">
        <v>6</v>
      </c>
      <c r="DS147" s="491">
        <v>0</v>
      </c>
      <c r="DT147" s="493" t="s">
        <v>977</v>
      </c>
      <c r="EV147" s="519">
        <v>9742</v>
      </c>
    </row>
    <row r="148" spans="1:16367" s="491" customFormat="1" ht="13.5" hidden="1" customHeight="1" x14ac:dyDescent="0.25">
      <c r="A148" s="510"/>
      <c r="B148" s="510">
        <v>1</v>
      </c>
      <c r="C148" s="510">
        <f t="shared" si="121"/>
        <v>1</v>
      </c>
      <c r="D148" s="509"/>
      <c r="E148" s="509"/>
      <c r="F148" s="509"/>
      <c r="G148" s="510"/>
      <c r="H148" s="510"/>
      <c r="I148" s="509"/>
      <c r="J148" s="510"/>
      <c r="K148" s="509"/>
      <c r="L148" s="509"/>
      <c r="M148" s="509">
        <v>1</v>
      </c>
      <c r="N148" s="490"/>
      <c r="O148" s="490"/>
      <c r="P148" s="471" t="s">
        <v>361</v>
      </c>
      <c r="Q148" s="472" t="s">
        <v>519</v>
      </c>
      <c r="R148" s="472" t="s">
        <v>367</v>
      </c>
      <c r="S148" s="597"/>
      <c r="T148" s="508" t="s">
        <v>911</v>
      </c>
      <c r="U148" s="502">
        <v>1969</v>
      </c>
      <c r="V148" s="507" t="s">
        <v>245</v>
      </c>
      <c r="W148" s="502">
        <v>1988</v>
      </c>
      <c r="X148" s="504"/>
      <c r="Y148" s="470"/>
      <c r="Z148" s="505"/>
      <c r="AA148" s="518"/>
      <c r="AB148" s="532">
        <f t="shared" si="122"/>
        <v>36</v>
      </c>
      <c r="AC148" s="518" t="s">
        <v>169</v>
      </c>
      <c r="AD148" s="517">
        <v>2007</v>
      </c>
      <c r="AE148" s="615"/>
      <c r="AF148" s="616" t="s">
        <v>142</v>
      </c>
      <c r="AG148" s="640"/>
      <c r="AH148" s="640"/>
      <c r="AI148" s="500" t="s">
        <v>429</v>
      </c>
      <c r="AJ148" s="492"/>
      <c r="CM148" s="491" t="str">
        <f t="shared" si="103"/>
        <v/>
      </c>
      <c r="CN148" s="491" t="str">
        <f t="shared" si="118"/>
        <v>Barth Sandra</v>
      </c>
      <c r="CP148" s="491">
        <f t="shared" si="104"/>
        <v>36</v>
      </c>
      <c r="CQ148" s="491" t="str">
        <f t="shared" si="109"/>
        <v>E</v>
      </c>
      <c r="CR148" s="445" t="str">
        <f t="shared" si="105"/>
        <v>E</v>
      </c>
      <c r="CS148" s="519">
        <v>7701</v>
      </c>
      <c r="CT148" s="514">
        <v>132</v>
      </c>
      <c r="CU148" s="512">
        <f t="shared" si="106"/>
        <v>5</v>
      </c>
      <c r="CV148" s="511" t="str">
        <f t="shared" si="107"/>
        <v>Kaufmännischer Mitarbeiter 5</v>
      </c>
      <c r="CW148" s="514">
        <v>132</v>
      </c>
      <c r="CX148" s="512">
        <f>VLOOKUP($CW148,Funktionsbezeichnungen,3,0)</f>
        <v>5</v>
      </c>
      <c r="CY148" s="511" t="str">
        <f>VLOOKUP($CW148,Funktionsbezeichnungen,2,0)</f>
        <v>Kaufmännischer Mitarbeiter 5</v>
      </c>
      <c r="CZ148" s="514">
        <v>132</v>
      </c>
      <c r="DA148" s="512">
        <f>VLOOKUP($CZ148,Funktionsbezeichnungen,3,0)</f>
        <v>5</v>
      </c>
      <c r="DB148" s="511" t="str">
        <f>VLOOKUP($CZ148,Funktionsbezeichnungen,2,0)</f>
        <v>Kaufmännischer Mitarbeiter 5</v>
      </c>
      <c r="DC148" s="514">
        <v>132</v>
      </c>
      <c r="DD148" s="512">
        <f>VLOOKUP($DC148,Funktionsbezeichnungen,3,0)</f>
        <v>5</v>
      </c>
      <c r="DE148" s="511" t="str">
        <f>VLOOKUP($DC148,Funktionsbezeichnungen,2,0)</f>
        <v>Kaufmännischer Mitarbeiter 5</v>
      </c>
      <c r="DF148" s="514">
        <v>132</v>
      </c>
      <c r="DG148" s="512">
        <f>VLOOKUP($DF148,Funktionsbezeichnungen,3,0)</f>
        <v>5</v>
      </c>
      <c r="DH148" s="511" t="str">
        <f>VLOOKUP($DF148,Funktionsbezeichnungen,2,0)</f>
        <v>Kaufmännischer Mitarbeiter 5</v>
      </c>
      <c r="DI148" s="513"/>
      <c r="DJ148" s="514">
        <v>132</v>
      </c>
      <c r="DK148" s="512">
        <f>VLOOKUP($DJ148,Funktionsbezeichnungen,3,0)</f>
        <v>5</v>
      </c>
      <c r="DL148" s="511" t="str">
        <f>VLOOKUP($DJ148,Funktionsbezeichnungen,2,0)</f>
        <v>Kaufmännischer Mitarbeiter 5</v>
      </c>
      <c r="DQ148" s="491">
        <f t="shared" si="108"/>
        <v>7701</v>
      </c>
      <c r="DR148" s="494">
        <v>7</v>
      </c>
      <c r="DS148" s="491">
        <v>0</v>
      </c>
      <c r="DT148" s="493" t="s">
        <v>977</v>
      </c>
      <c r="EV148" s="519">
        <v>9740</v>
      </c>
    </row>
    <row r="149" spans="1:16367" s="495" customFormat="1" ht="14.25" customHeight="1" x14ac:dyDescent="0.25">
      <c r="A149" s="510"/>
      <c r="B149" s="510"/>
      <c r="C149" s="510">
        <f t="shared" si="121"/>
        <v>1</v>
      </c>
      <c r="D149" s="509"/>
      <c r="E149" s="509"/>
      <c r="F149" s="509"/>
      <c r="G149" s="510"/>
      <c r="H149" s="510"/>
      <c r="I149" s="509"/>
      <c r="J149" s="510"/>
      <c r="K149" s="509"/>
      <c r="L149" s="509"/>
      <c r="M149" s="509">
        <v>1</v>
      </c>
      <c r="N149" s="490"/>
      <c r="O149" s="490"/>
      <c r="P149" s="471" t="s">
        <v>359</v>
      </c>
      <c r="Q149" s="472" t="s">
        <v>522</v>
      </c>
      <c r="R149" s="472" t="s">
        <v>367</v>
      </c>
      <c r="S149" s="597" t="s">
        <v>1616</v>
      </c>
      <c r="T149" s="638" t="s">
        <v>1851</v>
      </c>
      <c r="U149" s="549">
        <v>1982</v>
      </c>
      <c r="V149" s="633" t="s">
        <v>1852</v>
      </c>
      <c r="W149" s="549">
        <v>2001</v>
      </c>
      <c r="X149" s="634"/>
      <c r="Y149" s="479"/>
      <c r="Z149" s="635"/>
      <c r="AA149" s="615"/>
      <c r="AB149" s="636">
        <f t="shared" si="122"/>
        <v>23</v>
      </c>
      <c r="AC149" s="615" t="s">
        <v>1852</v>
      </c>
      <c r="AD149" s="637">
        <v>2023</v>
      </c>
      <c r="AE149" s="615"/>
      <c r="AF149" s="616" t="s">
        <v>142</v>
      </c>
      <c r="AG149" s="549"/>
      <c r="AH149" s="640"/>
      <c r="AI149" s="500" t="s">
        <v>430</v>
      </c>
      <c r="AJ149" s="492"/>
      <c r="AK149" s="491"/>
      <c r="AL149" s="491"/>
      <c r="AM149" s="491"/>
      <c r="AN149" s="491"/>
      <c r="AO149" s="491"/>
      <c r="AP149" s="491"/>
      <c r="AQ149" s="491"/>
      <c r="AR149" s="491"/>
      <c r="AS149" s="491"/>
      <c r="AT149" s="491"/>
      <c r="AU149" s="491"/>
      <c r="AV149" s="491"/>
      <c r="AW149" s="491"/>
      <c r="AX149" s="491"/>
      <c r="AY149" s="491"/>
      <c r="AZ149" s="491"/>
      <c r="BA149" s="491"/>
      <c r="BB149" s="491"/>
      <c r="BC149" s="491"/>
      <c r="BD149" s="491"/>
      <c r="BE149" s="491"/>
      <c r="BF149" s="491"/>
      <c r="BG149" s="491"/>
      <c r="BH149" s="491"/>
      <c r="BI149" s="491"/>
      <c r="BJ149" s="491"/>
      <c r="BK149" s="491"/>
      <c r="BL149" s="491"/>
      <c r="BM149" s="491"/>
      <c r="BN149" s="491"/>
      <c r="BO149" s="491"/>
      <c r="BP149" s="491"/>
      <c r="BQ149" s="491"/>
      <c r="BR149" s="491"/>
      <c r="BS149" s="491"/>
      <c r="BT149" s="491"/>
      <c r="BU149" s="491"/>
      <c r="BV149" s="491"/>
      <c r="BW149" s="491"/>
      <c r="BX149" s="491"/>
      <c r="BY149" s="491"/>
      <c r="BZ149" s="491"/>
      <c r="CA149" s="491"/>
      <c r="CB149" s="491"/>
      <c r="CC149" s="491"/>
      <c r="CD149" s="491"/>
      <c r="CE149" s="491"/>
      <c r="CF149" s="491"/>
      <c r="CG149" s="491"/>
      <c r="CH149" s="491"/>
      <c r="CI149" s="491"/>
      <c r="CJ149" s="491"/>
      <c r="CK149" s="491"/>
      <c r="CL149" s="491"/>
      <c r="CM149" s="491" t="str">
        <f t="shared" si="103"/>
        <v>anders</v>
      </c>
      <c r="CN149" s="491" t="str">
        <f t="shared" si="118"/>
        <v>Itric Dejana</v>
      </c>
      <c r="CO149" s="491"/>
      <c r="CP149" s="491">
        <f t="shared" si="104"/>
        <v>23</v>
      </c>
      <c r="CQ149" s="491" t="str">
        <f t="shared" si="109"/>
        <v>E</v>
      </c>
      <c r="CR149" s="445" t="str">
        <f t="shared" si="105"/>
        <v>F</v>
      </c>
      <c r="CS149" s="519">
        <v>7654</v>
      </c>
      <c r="CT149" s="514">
        <v>614</v>
      </c>
      <c r="CU149" s="512">
        <f t="shared" si="106"/>
        <v>4</v>
      </c>
      <c r="CV149" s="511" t="str">
        <f t="shared" si="107"/>
        <v>Laborassistenz 4</v>
      </c>
      <c r="CW149" s="514">
        <v>614</v>
      </c>
      <c r="CX149" s="512">
        <f>VLOOKUP($CW149,Funktionsbezeichnungen,3,0)</f>
        <v>4</v>
      </c>
      <c r="CY149" s="511" t="str">
        <f>VLOOKUP($CW149,Funktionsbezeichnungen,2,0)</f>
        <v>Laborassistenz 4</v>
      </c>
      <c r="CZ149" s="514">
        <v>614</v>
      </c>
      <c r="DA149" s="512">
        <f>VLOOKUP($CZ149,Funktionsbezeichnungen,3,0)</f>
        <v>4</v>
      </c>
      <c r="DB149" s="511" t="str">
        <f>VLOOKUP($CZ149,Funktionsbezeichnungen,2,0)</f>
        <v>Laborassistenz 4</v>
      </c>
      <c r="DC149" s="514">
        <v>614</v>
      </c>
      <c r="DD149" s="512">
        <f>VLOOKUP($DC149,Funktionsbezeichnungen,3,0)</f>
        <v>4</v>
      </c>
      <c r="DE149" s="511" t="str">
        <f>VLOOKUP($DC149,Funktionsbezeichnungen,2,0)</f>
        <v>Laborassistenz 4</v>
      </c>
      <c r="DF149" s="514">
        <v>614</v>
      </c>
      <c r="DG149" s="512">
        <f>VLOOKUP($DF149,Funktionsbezeichnungen,3,0)</f>
        <v>4</v>
      </c>
      <c r="DH149" s="511" t="str">
        <f>VLOOKUP($DF149,Funktionsbezeichnungen,2,0)</f>
        <v>Laborassistenz 4</v>
      </c>
      <c r="DI149" s="513"/>
      <c r="DJ149" s="514">
        <v>614</v>
      </c>
      <c r="DK149" s="512">
        <f>VLOOKUP($DJ149,Funktionsbezeichnungen,3,0)</f>
        <v>4</v>
      </c>
      <c r="DL149" s="511" t="str">
        <f>VLOOKUP($DJ149,Funktionsbezeichnungen,2,0)</f>
        <v>Laborassistenz 4</v>
      </c>
      <c r="DM149" s="491"/>
      <c r="DN149" s="491"/>
      <c r="DO149" s="491"/>
      <c r="DP149" s="491"/>
      <c r="DQ149" s="491">
        <f t="shared" si="108"/>
        <v>7654</v>
      </c>
      <c r="DR149" s="494">
        <v>7</v>
      </c>
      <c r="DS149" s="491">
        <v>0</v>
      </c>
      <c r="DT149" s="491" t="s">
        <v>963</v>
      </c>
      <c r="DU149" s="491"/>
      <c r="DV149" s="491"/>
      <c r="DW149" s="491"/>
      <c r="DX149" s="491"/>
      <c r="DY149" s="491"/>
      <c r="DZ149" s="491"/>
      <c r="EA149" s="491"/>
      <c r="EB149" s="491"/>
      <c r="EC149" s="491"/>
      <c r="ED149" s="491"/>
      <c r="EE149" s="491"/>
      <c r="EF149" s="491"/>
      <c r="EG149" s="491"/>
      <c r="EH149" s="491"/>
      <c r="EI149" s="491"/>
      <c r="EJ149" s="491"/>
      <c r="EK149" s="491"/>
      <c r="EL149" s="491"/>
      <c r="EM149" s="491"/>
      <c r="EN149" s="491"/>
      <c r="EO149" s="491"/>
      <c r="EP149" s="491"/>
      <c r="EQ149" s="491"/>
      <c r="ER149" s="491"/>
      <c r="ES149" s="491"/>
      <c r="ET149" s="491"/>
      <c r="EU149" s="491"/>
      <c r="EV149" s="519">
        <v>9740</v>
      </c>
      <c r="EW149" s="491"/>
      <c r="EX149" s="491"/>
      <c r="EY149" s="491"/>
      <c r="EZ149" s="491"/>
      <c r="FA149" s="491"/>
      <c r="FB149" s="491"/>
      <c r="FC149" s="491"/>
      <c r="FD149" s="491"/>
      <c r="FE149" s="491"/>
      <c r="FF149" s="491"/>
      <c r="FG149" s="491"/>
      <c r="FH149" s="491"/>
      <c r="FI149" s="491"/>
      <c r="FJ149" s="491"/>
      <c r="FK149" s="491"/>
      <c r="FL149" s="491"/>
      <c r="FM149" s="491"/>
      <c r="FN149" s="491"/>
      <c r="FO149" s="491"/>
      <c r="FP149" s="491"/>
      <c r="FQ149" s="491"/>
      <c r="FR149" s="491"/>
      <c r="FS149" s="491"/>
      <c r="FT149" s="491"/>
      <c r="FU149" s="491"/>
      <c r="FV149" s="491"/>
      <c r="FW149" s="491"/>
      <c r="FX149" s="491"/>
      <c r="FY149" s="491"/>
      <c r="FZ149" s="491"/>
      <c r="GA149" s="491"/>
      <c r="GB149" s="491"/>
      <c r="GC149" s="491"/>
      <c r="GD149" s="491"/>
      <c r="GE149" s="491"/>
      <c r="GF149" s="491"/>
      <c r="GG149" s="491"/>
      <c r="GH149" s="491"/>
      <c r="GI149" s="491"/>
      <c r="GJ149" s="491"/>
      <c r="GK149" s="491"/>
      <c r="GL149" s="491"/>
      <c r="GM149" s="491"/>
      <c r="GN149" s="491"/>
      <c r="GO149" s="491"/>
      <c r="GP149" s="491"/>
      <c r="GQ149" s="491"/>
      <c r="GR149" s="491"/>
      <c r="GS149" s="491"/>
      <c r="GT149" s="491"/>
      <c r="GU149" s="491"/>
      <c r="GV149" s="491"/>
      <c r="GW149" s="491"/>
      <c r="GX149" s="491"/>
      <c r="GY149" s="491"/>
      <c r="GZ149" s="491"/>
      <c r="HA149" s="491"/>
      <c r="HB149" s="491"/>
      <c r="HC149" s="491"/>
      <c r="HD149" s="491"/>
      <c r="HE149" s="491"/>
      <c r="HF149" s="491"/>
      <c r="HG149" s="491"/>
      <c r="HH149" s="491"/>
      <c r="HI149" s="491"/>
      <c r="HJ149" s="491"/>
      <c r="HK149" s="491"/>
      <c r="HL149" s="491"/>
      <c r="HM149" s="491"/>
      <c r="HN149" s="491"/>
      <c r="HO149" s="491"/>
      <c r="HP149" s="491"/>
      <c r="HQ149" s="491"/>
      <c r="HR149" s="491"/>
      <c r="HS149" s="491"/>
      <c r="HT149" s="491"/>
      <c r="HU149" s="491"/>
      <c r="HV149" s="491"/>
      <c r="HW149" s="491"/>
      <c r="HX149" s="491"/>
      <c r="HY149" s="491"/>
      <c r="HZ149" s="491"/>
      <c r="IA149" s="491"/>
      <c r="IB149" s="491"/>
      <c r="IC149" s="491"/>
      <c r="ID149" s="491"/>
      <c r="IE149" s="491"/>
      <c r="IF149" s="491"/>
      <c r="IG149" s="491"/>
      <c r="IH149" s="491"/>
      <c r="II149" s="491"/>
      <c r="IJ149" s="491"/>
      <c r="IK149" s="491"/>
      <c r="IL149" s="491"/>
      <c r="IM149" s="491"/>
      <c r="IN149" s="491"/>
      <c r="IO149" s="491"/>
      <c r="IP149" s="491"/>
      <c r="IQ149" s="491"/>
      <c r="IR149" s="491"/>
      <c r="IS149" s="491"/>
      <c r="IT149" s="491"/>
      <c r="IU149" s="491"/>
      <c r="IV149" s="491"/>
      <c r="IW149" s="491"/>
      <c r="IX149" s="491"/>
      <c r="IY149" s="491"/>
      <c r="IZ149" s="491"/>
      <c r="JA149" s="491"/>
      <c r="JB149" s="491"/>
      <c r="JC149" s="491"/>
      <c r="JD149" s="491"/>
      <c r="JE149" s="491"/>
      <c r="JF149" s="491"/>
      <c r="JG149" s="491"/>
      <c r="JH149" s="491"/>
      <c r="JI149" s="491"/>
      <c r="JJ149" s="491"/>
      <c r="JK149" s="491"/>
      <c r="JL149" s="491"/>
      <c r="JM149" s="491"/>
      <c r="JN149" s="491"/>
      <c r="JO149" s="491"/>
      <c r="JP149" s="491"/>
      <c r="JQ149" s="491"/>
      <c r="JR149" s="491"/>
      <c r="JS149" s="491"/>
      <c r="JT149" s="491"/>
      <c r="JU149" s="491"/>
      <c r="JV149" s="491"/>
      <c r="JW149" s="491"/>
      <c r="JX149" s="491"/>
      <c r="JY149" s="491"/>
      <c r="JZ149" s="491"/>
      <c r="KA149" s="491"/>
      <c r="KB149" s="491"/>
      <c r="KC149" s="491"/>
      <c r="KD149" s="491"/>
      <c r="KE149" s="491"/>
      <c r="KF149" s="491"/>
      <c r="KG149" s="491"/>
      <c r="KH149" s="491"/>
      <c r="KI149" s="491"/>
      <c r="KJ149" s="491"/>
      <c r="KK149" s="491"/>
      <c r="KL149" s="491"/>
      <c r="KM149" s="491"/>
      <c r="KN149" s="491"/>
      <c r="KO149" s="491"/>
      <c r="KP149" s="491"/>
      <c r="KQ149" s="491"/>
      <c r="KR149" s="491"/>
      <c r="KS149" s="491"/>
      <c r="KT149" s="491"/>
      <c r="KU149" s="491"/>
      <c r="KV149" s="491"/>
      <c r="KW149" s="491"/>
      <c r="KX149" s="491"/>
      <c r="KY149" s="491"/>
      <c r="KZ149" s="491"/>
      <c r="LA149" s="491"/>
      <c r="LB149" s="491"/>
      <c r="LC149" s="491"/>
      <c r="LD149" s="491"/>
      <c r="LE149" s="491"/>
      <c r="LF149" s="491"/>
      <c r="LG149" s="491"/>
      <c r="LH149" s="491"/>
      <c r="LI149" s="491"/>
      <c r="LJ149" s="491"/>
      <c r="LK149" s="491"/>
      <c r="LL149" s="491"/>
      <c r="LM149" s="491"/>
      <c r="LN149" s="491"/>
      <c r="LO149" s="491"/>
      <c r="LP149" s="491"/>
      <c r="LQ149" s="491"/>
      <c r="LR149" s="491"/>
      <c r="LS149" s="491"/>
      <c r="LT149" s="491"/>
      <c r="LU149" s="491"/>
      <c r="LV149" s="491"/>
      <c r="LW149" s="491"/>
      <c r="LX149" s="491"/>
      <c r="LY149" s="491"/>
      <c r="LZ149" s="491"/>
      <c r="MA149" s="491"/>
      <c r="MB149" s="491"/>
      <c r="MC149" s="491"/>
      <c r="MD149" s="491"/>
      <c r="ME149" s="491"/>
      <c r="MF149" s="491"/>
      <c r="MG149" s="491"/>
      <c r="MH149" s="491"/>
      <c r="MI149" s="491"/>
      <c r="MJ149" s="491"/>
      <c r="MK149" s="491"/>
      <c r="ML149" s="491"/>
      <c r="MM149" s="491"/>
      <c r="MN149" s="491"/>
      <c r="MO149" s="491"/>
      <c r="MP149" s="491"/>
      <c r="MQ149" s="491"/>
      <c r="MR149" s="491"/>
      <c r="MS149" s="491"/>
      <c r="MT149" s="491"/>
      <c r="MU149" s="491"/>
      <c r="MV149" s="491"/>
      <c r="MW149" s="491"/>
      <c r="MX149" s="491"/>
      <c r="MY149" s="491"/>
      <c r="MZ149" s="491"/>
      <c r="NA149" s="491"/>
      <c r="NB149" s="491"/>
      <c r="NC149" s="491"/>
      <c r="ND149" s="491"/>
      <c r="NE149" s="491"/>
      <c r="NF149" s="491"/>
      <c r="NG149" s="491"/>
      <c r="NH149" s="491"/>
      <c r="NI149" s="491"/>
      <c r="NJ149" s="491"/>
      <c r="NK149" s="491"/>
      <c r="NL149" s="491"/>
      <c r="NM149" s="491"/>
      <c r="NN149" s="491"/>
      <c r="NO149" s="491"/>
      <c r="NP149" s="491"/>
      <c r="NQ149" s="491"/>
      <c r="NR149" s="491"/>
      <c r="NS149" s="491"/>
      <c r="NT149" s="491"/>
      <c r="NU149" s="491"/>
      <c r="NV149" s="491"/>
      <c r="NW149" s="491"/>
      <c r="NX149" s="491"/>
      <c r="NY149" s="491"/>
      <c r="NZ149" s="491"/>
      <c r="OA149" s="491"/>
      <c r="OB149" s="491"/>
      <c r="OC149" s="491"/>
      <c r="OD149" s="491"/>
      <c r="OE149" s="491"/>
      <c r="OF149" s="491"/>
      <c r="OG149" s="491"/>
      <c r="OH149" s="491"/>
      <c r="OI149" s="491"/>
      <c r="OJ149" s="491"/>
      <c r="OK149" s="491"/>
      <c r="OL149" s="491"/>
      <c r="OM149" s="491"/>
      <c r="ON149" s="491"/>
      <c r="OO149" s="491"/>
      <c r="OP149" s="491"/>
      <c r="OQ149" s="491"/>
      <c r="OR149" s="491"/>
      <c r="OS149" s="491"/>
      <c r="OT149" s="491"/>
      <c r="OU149" s="491"/>
      <c r="OV149" s="491"/>
      <c r="OW149" s="491"/>
      <c r="OX149" s="491"/>
      <c r="OY149" s="491"/>
      <c r="OZ149" s="491"/>
      <c r="PA149" s="491"/>
      <c r="PB149" s="491"/>
      <c r="PC149" s="491"/>
      <c r="PD149" s="491"/>
      <c r="PE149" s="491"/>
      <c r="PF149" s="491"/>
      <c r="PG149" s="491"/>
      <c r="PH149" s="491"/>
      <c r="PI149" s="491"/>
      <c r="PJ149" s="491"/>
      <c r="PK149" s="491"/>
      <c r="PL149" s="491"/>
      <c r="PM149" s="491"/>
      <c r="PN149" s="491"/>
      <c r="PO149" s="491"/>
      <c r="PP149" s="491"/>
      <c r="PQ149" s="491"/>
      <c r="PR149" s="491"/>
      <c r="PS149" s="491"/>
      <c r="PT149" s="491"/>
      <c r="PU149" s="491"/>
      <c r="PV149" s="491"/>
      <c r="PW149" s="491"/>
      <c r="PX149" s="491"/>
      <c r="PY149" s="491"/>
      <c r="PZ149" s="491"/>
      <c r="QA149" s="491"/>
      <c r="QB149" s="491"/>
      <c r="QC149" s="491"/>
      <c r="QD149" s="491"/>
      <c r="QE149" s="491"/>
      <c r="QF149" s="491"/>
      <c r="QG149" s="491"/>
      <c r="QH149" s="491"/>
      <c r="QI149" s="491"/>
      <c r="QJ149" s="491"/>
      <c r="QK149" s="491"/>
      <c r="QL149" s="491"/>
      <c r="QM149" s="491"/>
      <c r="QN149" s="491"/>
      <c r="QO149" s="491"/>
      <c r="QP149" s="491"/>
      <c r="QQ149" s="491"/>
      <c r="QR149" s="491"/>
      <c r="QS149" s="491"/>
      <c r="QT149" s="491"/>
      <c r="QU149" s="491"/>
      <c r="QV149" s="491"/>
      <c r="QW149" s="491"/>
      <c r="QX149" s="491"/>
      <c r="QY149" s="491"/>
      <c r="QZ149" s="491"/>
      <c r="RA149" s="491"/>
      <c r="RB149" s="491"/>
      <c r="RC149" s="491"/>
      <c r="RD149" s="491"/>
      <c r="RE149" s="491"/>
      <c r="RF149" s="491"/>
      <c r="RG149" s="491"/>
      <c r="RH149" s="491"/>
      <c r="RI149" s="491"/>
      <c r="RJ149" s="491"/>
      <c r="RK149" s="491"/>
      <c r="RL149" s="491"/>
      <c r="RM149" s="491"/>
      <c r="RN149" s="491"/>
      <c r="RO149" s="491"/>
      <c r="RP149" s="491"/>
      <c r="RQ149" s="491"/>
      <c r="RR149" s="491"/>
      <c r="RS149" s="491"/>
      <c r="RT149" s="491"/>
      <c r="RU149" s="491"/>
      <c r="RV149" s="491"/>
      <c r="RW149" s="491"/>
      <c r="RX149" s="491"/>
      <c r="RY149" s="491"/>
      <c r="RZ149" s="491"/>
      <c r="SA149" s="491"/>
      <c r="SB149" s="491"/>
      <c r="SC149" s="491"/>
      <c r="SD149" s="491"/>
      <c r="SE149" s="491"/>
      <c r="SF149" s="491"/>
      <c r="SG149" s="491"/>
      <c r="SH149" s="491"/>
      <c r="SI149" s="491"/>
      <c r="SJ149" s="491"/>
      <c r="SK149" s="491"/>
      <c r="SL149" s="491"/>
      <c r="SM149" s="491"/>
      <c r="SN149" s="491"/>
      <c r="SO149" s="491"/>
      <c r="SP149" s="491"/>
      <c r="SQ149" s="491"/>
      <c r="SR149" s="491"/>
      <c r="SS149" s="491"/>
      <c r="ST149" s="491"/>
      <c r="SU149" s="491"/>
      <c r="SV149" s="491"/>
      <c r="SW149" s="491"/>
      <c r="SX149" s="491"/>
      <c r="SY149" s="491"/>
      <c r="SZ149" s="491"/>
      <c r="TA149" s="491"/>
      <c r="TB149" s="491"/>
      <c r="TC149" s="491"/>
      <c r="TD149" s="491"/>
      <c r="TE149" s="491"/>
      <c r="TF149" s="491"/>
      <c r="TG149" s="491"/>
      <c r="TH149" s="491"/>
      <c r="TI149" s="491"/>
      <c r="TJ149" s="491"/>
      <c r="TK149" s="491"/>
      <c r="TL149" s="491"/>
      <c r="TM149" s="491"/>
      <c r="TN149" s="491"/>
      <c r="TO149" s="491"/>
      <c r="TP149" s="491"/>
      <c r="TQ149" s="491"/>
      <c r="TR149" s="491"/>
      <c r="TS149" s="491"/>
      <c r="TT149" s="491"/>
      <c r="TU149" s="491"/>
      <c r="TV149" s="491"/>
      <c r="TW149" s="491"/>
      <c r="TX149" s="491"/>
      <c r="TY149" s="491"/>
      <c r="TZ149" s="491"/>
      <c r="UA149" s="491"/>
      <c r="UB149" s="491"/>
      <c r="UC149" s="491"/>
      <c r="UD149" s="491"/>
      <c r="UE149" s="491"/>
      <c r="UF149" s="491"/>
      <c r="UG149" s="491"/>
      <c r="UH149" s="491"/>
      <c r="UI149" s="491"/>
      <c r="UJ149" s="491"/>
      <c r="UK149" s="491"/>
      <c r="UL149" s="491"/>
      <c r="UM149" s="491"/>
      <c r="UN149" s="491"/>
      <c r="UO149" s="491"/>
      <c r="UP149" s="491"/>
      <c r="UQ149" s="491"/>
      <c r="UR149" s="491"/>
      <c r="US149" s="491"/>
      <c r="UT149" s="491"/>
      <c r="UU149" s="491"/>
      <c r="UV149" s="491"/>
      <c r="UW149" s="491"/>
      <c r="UX149" s="491"/>
      <c r="UY149" s="491"/>
      <c r="UZ149" s="491"/>
      <c r="VA149" s="491"/>
      <c r="VB149" s="491"/>
      <c r="VC149" s="491"/>
      <c r="VD149" s="491"/>
      <c r="VE149" s="491"/>
      <c r="VF149" s="491"/>
      <c r="VG149" s="491"/>
      <c r="VH149" s="491"/>
      <c r="VI149" s="491"/>
      <c r="VJ149" s="491"/>
      <c r="VK149" s="491"/>
      <c r="VL149" s="491"/>
      <c r="VM149" s="491"/>
      <c r="VN149" s="491"/>
      <c r="VO149" s="491"/>
      <c r="VP149" s="491"/>
      <c r="VQ149" s="491"/>
      <c r="VR149" s="491"/>
      <c r="VS149" s="491"/>
      <c r="VT149" s="491"/>
      <c r="VU149" s="491"/>
      <c r="VV149" s="491"/>
      <c r="VW149" s="491"/>
      <c r="VX149" s="491"/>
      <c r="VY149" s="491"/>
      <c r="VZ149" s="491"/>
      <c r="WA149" s="491"/>
      <c r="WB149" s="491"/>
      <c r="WC149" s="491"/>
      <c r="WD149" s="491"/>
      <c r="WE149" s="491"/>
      <c r="WF149" s="491"/>
      <c r="WG149" s="491"/>
      <c r="WH149" s="491"/>
      <c r="WI149" s="491"/>
      <c r="WJ149" s="491"/>
      <c r="WK149" s="491"/>
      <c r="WL149" s="491"/>
      <c r="WM149" s="491"/>
      <c r="WN149" s="491"/>
      <c r="WO149" s="491"/>
      <c r="WP149" s="491"/>
      <c r="WQ149" s="491"/>
      <c r="WR149" s="491"/>
      <c r="WS149" s="491"/>
      <c r="WT149" s="491"/>
      <c r="WU149" s="491"/>
      <c r="WV149" s="491"/>
      <c r="WW149" s="491"/>
      <c r="WX149" s="491"/>
      <c r="WY149" s="491"/>
      <c r="WZ149" s="491"/>
      <c r="XA149" s="491"/>
      <c r="XB149" s="491"/>
      <c r="XC149" s="491"/>
      <c r="XD149" s="491"/>
      <c r="XE149" s="491"/>
      <c r="XF149" s="491"/>
      <c r="XG149" s="491"/>
      <c r="XH149" s="491"/>
      <c r="XI149" s="491"/>
      <c r="XJ149" s="491"/>
      <c r="XK149" s="491"/>
      <c r="XL149" s="491"/>
      <c r="XM149" s="491"/>
      <c r="XN149" s="491"/>
      <c r="XO149" s="491"/>
      <c r="XP149" s="491"/>
      <c r="XQ149" s="491"/>
      <c r="XR149" s="491"/>
      <c r="XS149" s="491"/>
      <c r="XT149" s="491"/>
      <c r="XU149" s="491"/>
      <c r="XV149" s="491"/>
      <c r="XW149" s="491"/>
      <c r="XX149" s="491"/>
      <c r="XY149" s="491"/>
      <c r="XZ149" s="491"/>
      <c r="YA149" s="491"/>
      <c r="YB149" s="491"/>
      <c r="YC149" s="491"/>
      <c r="YD149" s="491"/>
      <c r="YE149" s="491"/>
      <c r="YF149" s="491"/>
      <c r="YG149" s="491"/>
      <c r="YH149" s="491"/>
      <c r="YI149" s="491"/>
      <c r="YJ149" s="491"/>
      <c r="YK149" s="491"/>
      <c r="YL149" s="491"/>
      <c r="YM149" s="491"/>
      <c r="YN149" s="491"/>
      <c r="YO149" s="491"/>
      <c r="YP149" s="491"/>
      <c r="YQ149" s="491"/>
      <c r="YR149" s="491"/>
      <c r="YS149" s="491"/>
      <c r="YT149" s="491"/>
      <c r="YU149" s="491"/>
      <c r="YV149" s="491"/>
      <c r="YW149" s="491"/>
      <c r="YX149" s="491"/>
      <c r="YY149" s="491"/>
      <c r="YZ149" s="491"/>
      <c r="ZA149" s="491"/>
      <c r="ZB149" s="491"/>
      <c r="ZC149" s="491"/>
      <c r="ZD149" s="491"/>
      <c r="ZE149" s="491"/>
      <c r="ZF149" s="491"/>
      <c r="ZG149" s="491"/>
      <c r="ZH149" s="491"/>
      <c r="ZI149" s="491"/>
      <c r="ZJ149" s="491"/>
      <c r="ZK149" s="491"/>
      <c r="ZL149" s="491"/>
      <c r="ZM149" s="491"/>
      <c r="ZN149" s="491"/>
      <c r="ZO149" s="491"/>
      <c r="ZP149" s="491"/>
      <c r="ZQ149" s="491"/>
      <c r="ZR149" s="491"/>
      <c r="ZS149" s="491"/>
      <c r="ZT149" s="491"/>
      <c r="ZU149" s="491"/>
      <c r="ZV149" s="491"/>
      <c r="ZW149" s="491"/>
      <c r="ZX149" s="491"/>
      <c r="ZY149" s="491"/>
      <c r="ZZ149" s="491"/>
      <c r="AAA149" s="491"/>
      <c r="AAB149" s="491"/>
      <c r="AAC149" s="491"/>
      <c r="AAD149" s="491"/>
      <c r="AAE149" s="491"/>
      <c r="AAF149" s="491"/>
      <c r="AAG149" s="491"/>
      <c r="AAH149" s="491"/>
      <c r="AAI149" s="491"/>
      <c r="AAJ149" s="491"/>
      <c r="AAK149" s="491"/>
      <c r="AAL149" s="491"/>
      <c r="AAM149" s="491"/>
      <c r="AAN149" s="491"/>
      <c r="AAO149" s="491"/>
      <c r="AAP149" s="491"/>
      <c r="AAQ149" s="491"/>
      <c r="AAR149" s="491"/>
      <c r="AAS149" s="491"/>
      <c r="AAT149" s="491"/>
      <c r="AAU149" s="491"/>
      <c r="AAV149" s="491"/>
      <c r="AAW149" s="491"/>
      <c r="AAX149" s="491"/>
      <c r="AAY149" s="491"/>
      <c r="AAZ149" s="491"/>
      <c r="ABA149" s="491"/>
      <c r="ABB149" s="491"/>
      <c r="ABC149" s="491"/>
      <c r="ABD149" s="491"/>
      <c r="ABE149" s="491"/>
      <c r="ABF149" s="491"/>
      <c r="ABG149" s="491"/>
      <c r="ABH149" s="491"/>
      <c r="ABI149" s="491"/>
      <c r="ABJ149" s="491"/>
      <c r="ABK149" s="491"/>
      <c r="ABL149" s="491"/>
      <c r="ABM149" s="491"/>
      <c r="ABN149" s="491"/>
      <c r="ABO149" s="491"/>
      <c r="ABP149" s="491"/>
      <c r="ABQ149" s="491"/>
      <c r="ABR149" s="491"/>
      <c r="ABS149" s="491"/>
      <c r="ABT149" s="491"/>
      <c r="ABU149" s="491"/>
      <c r="ABV149" s="491"/>
      <c r="ABW149" s="491"/>
      <c r="ABX149" s="491"/>
      <c r="ABY149" s="491"/>
      <c r="ABZ149" s="491"/>
      <c r="ACA149" s="491"/>
      <c r="ACB149" s="491"/>
      <c r="ACC149" s="491"/>
      <c r="ACD149" s="491"/>
      <c r="ACE149" s="491"/>
      <c r="ACF149" s="491"/>
      <c r="ACG149" s="491"/>
      <c r="ACH149" s="491"/>
      <c r="ACI149" s="491"/>
      <c r="ACJ149" s="491"/>
      <c r="ACK149" s="491"/>
      <c r="ACL149" s="491"/>
      <c r="ACM149" s="491"/>
      <c r="ACN149" s="491"/>
      <c r="ACO149" s="491"/>
      <c r="ACP149" s="491"/>
      <c r="ACQ149" s="491"/>
      <c r="ACR149" s="491"/>
      <c r="ACS149" s="491"/>
      <c r="ACT149" s="491"/>
      <c r="ACU149" s="491"/>
      <c r="ACV149" s="491"/>
      <c r="ACW149" s="491"/>
      <c r="ACX149" s="491"/>
      <c r="ACY149" s="491"/>
      <c r="ACZ149" s="491"/>
      <c r="ADA149" s="491"/>
      <c r="ADB149" s="491"/>
      <c r="ADC149" s="491"/>
      <c r="ADD149" s="491"/>
      <c r="ADE149" s="491"/>
      <c r="ADF149" s="491"/>
      <c r="ADG149" s="491"/>
      <c r="ADH149" s="491"/>
      <c r="ADI149" s="491"/>
      <c r="ADJ149" s="491"/>
      <c r="ADK149" s="491"/>
      <c r="ADL149" s="491"/>
      <c r="ADM149" s="491"/>
      <c r="ADN149" s="491"/>
      <c r="ADO149" s="491"/>
      <c r="ADP149" s="491"/>
      <c r="ADQ149" s="491"/>
      <c r="ADR149" s="491"/>
      <c r="ADS149" s="491"/>
      <c r="ADT149" s="491"/>
      <c r="ADU149" s="491"/>
      <c r="ADV149" s="491"/>
      <c r="ADW149" s="491"/>
      <c r="ADX149" s="491"/>
      <c r="ADY149" s="491"/>
      <c r="ADZ149" s="491"/>
      <c r="AEA149" s="491"/>
      <c r="AEB149" s="491"/>
      <c r="AEC149" s="491"/>
      <c r="AED149" s="491"/>
      <c r="AEE149" s="491"/>
      <c r="AEF149" s="491"/>
      <c r="AEG149" s="491"/>
      <c r="AEH149" s="491"/>
      <c r="AEI149" s="491"/>
      <c r="AEJ149" s="491"/>
      <c r="AEK149" s="491"/>
      <c r="AEL149" s="491"/>
      <c r="AEM149" s="491"/>
      <c r="AEN149" s="491"/>
      <c r="AEO149" s="491"/>
      <c r="AEP149" s="491"/>
      <c r="AEQ149" s="491"/>
      <c r="AER149" s="491"/>
      <c r="AES149" s="491"/>
      <c r="AET149" s="491"/>
      <c r="AEU149" s="491"/>
      <c r="AEV149" s="491"/>
      <c r="AEW149" s="491"/>
      <c r="AEX149" s="491"/>
      <c r="AEY149" s="491"/>
      <c r="AEZ149" s="491"/>
      <c r="AFA149" s="491"/>
      <c r="AFB149" s="491"/>
      <c r="AFC149" s="491"/>
      <c r="AFD149" s="491"/>
      <c r="AFE149" s="491"/>
      <c r="AFF149" s="491"/>
      <c r="AFG149" s="491"/>
      <c r="AFH149" s="491"/>
      <c r="AFI149" s="491"/>
      <c r="AFJ149" s="491"/>
      <c r="AFK149" s="491"/>
      <c r="AFL149" s="491"/>
      <c r="AFM149" s="491"/>
      <c r="AFN149" s="491"/>
      <c r="AFO149" s="491"/>
      <c r="AFP149" s="491"/>
      <c r="AFQ149" s="491"/>
      <c r="AFR149" s="491"/>
      <c r="AFS149" s="491"/>
      <c r="AFT149" s="491"/>
      <c r="AFU149" s="491"/>
      <c r="AFV149" s="491"/>
      <c r="AFW149" s="491"/>
      <c r="AFX149" s="491"/>
      <c r="AFY149" s="491"/>
      <c r="AFZ149" s="491"/>
      <c r="AGA149" s="491"/>
      <c r="AGB149" s="491"/>
      <c r="AGC149" s="491"/>
      <c r="AGD149" s="491"/>
      <c r="AGE149" s="491"/>
      <c r="AGF149" s="491"/>
      <c r="AGG149" s="491"/>
      <c r="AGH149" s="491"/>
      <c r="AGI149" s="491"/>
      <c r="AGJ149" s="491"/>
      <c r="AGK149" s="491"/>
      <c r="AGL149" s="491"/>
      <c r="AGM149" s="491"/>
      <c r="AGN149" s="491"/>
      <c r="AGO149" s="491"/>
      <c r="AGP149" s="491"/>
      <c r="AGQ149" s="491"/>
      <c r="AGR149" s="491"/>
      <c r="AGS149" s="491"/>
      <c r="AGT149" s="491"/>
      <c r="AGU149" s="491"/>
      <c r="AGV149" s="491"/>
      <c r="AGW149" s="491"/>
      <c r="AGX149" s="491"/>
      <c r="AGY149" s="491"/>
      <c r="AGZ149" s="491"/>
      <c r="AHA149" s="491"/>
      <c r="AHB149" s="491"/>
      <c r="AHC149" s="491"/>
      <c r="AHD149" s="491"/>
      <c r="AHE149" s="491"/>
      <c r="AHF149" s="491"/>
      <c r="AHG149" s="491"/>
      <c r="AHH149" s="491"/>
      <c r="AHI149" s="491"/>
      <c r="AHJ149" s="491"/>
      <c r="AHK149" s="491"/>
      <c r="AHL149" s="491"/>
      <c r="AHM149" s="491"/>
      <c r="AHN149" s="491"/>
      <c r="AHO149" s="491"/>
      <c r="AHP149" s="491"/>
      <c r="AHQ149" s="491"/>
      <c r="AHR149" s="491"/>
      <c r="AHS149" s="491"/>
      <c r="AHT149" s="491"/>
      <c r="AHU149" s="491"/>
      <c r="AHV149" s="491"/>
      <c r="AHW149" s="491"/>
      <c r="AHX149" s="491"/>
      <c r="AHY149" s="491"/>
      <c r="AHZ149" s="491"/>
      <c r="AIA149" s="491"/>
      <c r="AIB149" s="491"/>
      <c r="AIC149" s="491"/>
      <c r="AID149" s="491"/>
      <c r="AIE149" s="491"/>
      <c r="AIF149" s="491"/>
      <c r="AIG149" s="491"/>
      <c r="AIH149" s="491"/>
      <c r="AII149" s="491"/>
      <c r="AIJ149" s="491"/>
      <c r="AIK149" s="491"/>
      <c r="AIL149" s="491"/>
      <c r="AIM149" s="491"/>
      <c r="AIN149" s="491"/>
      <c r="AIO149" s="491"/>
      <c r="AIP149" s="491"/>
      <c r="AIQ149" s="491"/>
      <c r="AIR149" s="491"/>
      <c r="AIS149" s="491"/>
      <c r="AIT149" s="491"/>
      <c r="AIU149" s="491"/>
      <c r="AIV149" s="491"/>
      <c r="AIW149" s="491"/>
      <c r="AIX149" s="491"/>
      <c r="AIY149" s="491"/>
      <c r="AIZ149" s="491"/>
      <c r="AJA149" s="491"/>
      <c r="AJB149" s="491"/>
      <c r="AJC149" s="491"/>
      <c r="AJD149" s="491"/>
      <c r="AJE149" s="491"/>
      <c r="AJF149" s="491"/>
      <c r="AJG149" s="491"/>
      <c r="AJH149" s="491"/>
      <c r="AJI149" s="491"/>
      <c r="AJJ149" s="491"/>
      <c r="AJK149" s="491"/>
      <c r="AJL149" s="491"/>
      <c r="AJM149" s="491"/>
      <c r="AJN149" s="491"/>
      <c r="AJO149" s="491"/>
      <c r="AJP149" s="491"/>
      <c r="AJQ149" s="491"/>
      <c r="AJR149" s="491"/>
      <c r="AJS149" s="491"/>
      <c r="AJT149" s="491"/>
      <c r="AJU149" s="491"/>
      <c r="AJV149" s="491"/>
      <c r="AJW149" s="491"/>
      <c r="AJX149" s="491"/>
      <c r="AJY149" s="491"/>
      <c r="AJZ149" s="491"/>
      <c r="AKA149" s="491"/>
      <c r="AKB149" s="491"/>
      <c r="AKC149" s="491"/>
      <c r="AKD149" s="491"/>
      <c r="AKE149" s="491"/>
      <c r="AKF149" s="491"/>
      <c r="AKG149" s="491"/>
      <c r="AKH149" s="491"/>
      <c r="AKI149" s="491"/>
      <c r="AKJ149" s="491"/>
      <c r="AKK149" s="491"/>
      <c r="AKL149" s="491"/>
      <c r="AKM149" s="491"/>
      <c r="AKN149" s="491"/>
      <c r="AKO149" s="491"/>
      <c r="AKP149" s="491"/>
      <c r="AKQ149" s="491"/>
      <c r="AKR149" s="491"/>
      <c r="AKS149" s="491"/>
      <c r="AKT149" s="491"/>
      <c r="AKU149" s="491"/>
      <c r="AKV149" s="491"/>
      <c r="AKW149" s="491"/>
      <c r="AKX149" s="491"/>
      <c r="AKY149" s="491"/>
      <c r="AKZ149" s="491"/>
      <c r="ALA149" s="491"/>
      <c r="ALB149" s="491"/>
      <c r="ALC149" s="491"/>
      <c r="ALD149" s="491"/>
      <c r="ALE149" s="491"/>
      <c r="ALF149" s="491"/>
      <c r="ALG149" s="491"/>
      <c r="ALH149" s="491"/>
      <c r="ALI149" s="491"/>
      <c r="ALJ149" s="491"/>
      <c r="ALK149" s="491"/>
      <c r="ALL149" s="491"/>
      <c r="ALM149" s="491"/>
      <c r="ALN149" s="491"/>
      <c r="ALO149" s="491"/>
      <c r="ALP149" s="491"/>
      <c r="ALQ149" s="491"/>
      <c r="ALR149" s="491"/>
      <c r="ALS149" s="491"/>
      <c r="ALT149" s="491"/>
      <c r="ALU149" s="491"/>
      <c r="ALV149" s="491"/>
      <c r="ALW149" s="491"/>
      <c r="ALX149" s="491"/>
      <c r="ALY149" s="491"/>
      <c r="ALZ149" s="491"/>
      <c r="AMA149" s="491"/>
      <c r="AMB149" s="491"/>
      <c r="AMC149" s="491"/>
      <c r="AMD149" s="491"/>
      <c r="AME149" s="491"/>
      <c r="AMF149" s="491"/>
      <c r="AMG149" s="491"/>
      <c r="AMH149" s="491"/>
      <c r="AMI149" s="491"/>
      <c r="AMJ149" s="491"/>
      <c r="AMK149" s="491"/>
      <c r="AML149" s="491"/>
      <c r="AMM149" s="491"/>
      <c r="AMN149" s="491"/>
      <c r="AMO149" s="491"/>
      <c r="AMP149" s="491"/>
      <c r="AMQ149" s="491"/>
      <c r="AMR149" s="491"/>
      <c r="AMS149" s="491"/>
      <c r="AMT149" s="491"/>
      <c r="AMU149" s="491"/>
      <c r="AMV149" s="491"/>
      <c r="AMW149" s="491"/>
      <c r="AMX149" s="491"/>
      <c r="AMY149" s="491"/>
      <c r="AMZ149" s="491"/>
      <c r="ANA149" s="491"/>
      <c r="ANB149" s="491"/>
      <c r="ANC149" s="491"/>
      <c r="AND149" s="491"/>
      <c r="ANE149" s="491"/>
      <c r="ANF149" s="491"/>
      <c r="ANG149" s="491"/>
      <c r="ANH149" s="491"/>
      <c r="ANI149" s="491"/>
      <c r="ANJ149" s="491"/>
      <c r="ANK149" s="491"/>
      <c r="ANL149" s="491"/>
      <c r="ANM149" s="491"/>
      <c r="ANN149" s="491"/>
      <c r="ANO149" s="491"/>
      <c r="ANP149" s="491"/>
      <c r="ANQ149" s="491"/>
      <c r="ANR149" s="491"/>
      <c r="ANS149" s="491"/>
      <c r="ANT149" s="491"/>
      <c r="ANU149" s="491"/>
      <c r="ANV149" s="491"/>
      <c r="ANW149" s="491"/>
      <c r="ANX149" s="491"/>
      <c r="ANY149" s="491"/>
      <c r="ANZ149" s="491"/>
      <c r="AOA149" s="491"/>
      <c r="AOB149" s="491"/>
      <c r="AOC149" s="491"/>
      <c r="AOD149" s="491"/>
      <c r="AOE149" s="491"/>
      <c r="AOF149" s="491"/>
      <c r="AOG149" s="491"/>
      <c r="AOH149" s="491"/>
      <c r="AOI149" s="491"/>
      <c r="AOJ149" s="491"/>
      <c r="AOK149" s="491"/>
      <c r="AOL149" s="491"/>
      <c r="AOM149" s="491"/>
      <c r="AON149" s="491"/>
      <c r="AOO149" s="491"/>
      <c r="AOP149" s="491"/>
      <c r="AOQ149" s="491"/>
      <c r="AOR149" s="491"/>
      <c r="AOS149" s="491"/>
      <c r="AOT149" s="491"/>
      <c r="AOU149" s="491"/>
      <c r="AOV149" s="491"/>
      <c r="AOW149" s="491"/>
      <c r="AOX149" s="491"/>
      <c r="AOY149" s="491"/>
      <c r="AOZ149" s="491"/>
      <c r="APA149" s="491"/>
      <c r="APB149" s="491"/>
      <c r="APC149" s="491"/>
      <c r="APD149" s="491"/>
      <c r="APE149" s="491"/>
      <c r="APF149" s="491"/>
      <c r="APG149" s="491"/>
      <c r="APH149" s="491"/>
      <c r="API149" s="491"/>
      <c r="APJ149" s="491"/>
      <c r="APK149" s="491"/>
      <c r="APL149" s="491"/>
      <c r="APM149" s="491"/>
      <c r="APN149" s="491"/>
      <c r="APO149" s="491"/>
      <c r="APP149" s="491"/>
      <c r="APQ149" s="491"/>
      <c r="APR149" s="491"/>
      <c r="APS149" s="491"/>
      <c r="APT149" s="491"/>
      <c r="APU149" s="491"/>
      <c r="APV149" s="491"/>
      <c r="APW149" s="491"/>
      <c r="APX149" s="491"/>
      <c r="APY149" s="491"/>
      <c r="APZ149" s="491"/>
      <c r="AQA149" s="491"/>
      <c r="AQB149" s="491"/>
      <c r="AQC149" s="491"/>
      <c r="AQD149" s="491"/>
      <c r="AQE149" s="491"/>
      <c r="AQF149" s="491"/>
      <c r="AQG149" s="491"/>
      <c r="AQH149" s="491"/>
      <c r="AQI149" s="491"/>
      <c r="AQJ149" s="491"/>
      <c r="AQK149" s="491"/>
      <c r="AQL149" s="491"/>
      <c r="AQM149" s="491"/>
      <c r="AQN149" s="491"/>
      <c r="AQO149" s="491"/>
      <c r="AQP149" s="491"/>
      <c r="AQQ149" s="491"/>
      <c r="AQR149" s="491"/>
      <c r="AQS149" s="491"/>
      <c r="AQT149" s="491"/>
      <c r="AQU149" s="491"/>
      <c r="AQV149" s="491"/>
      <c r="AQW149" s="491"/>
      <c r="AQX149" s="491"/>
      <c r="AQY149" s="491"/>
      <c r="AQZ149" s="491"/>
      <c r="ARA149" s="491"/>
      <c r="ARB149" s="491"/>
      <c r="ARC149" s="491"/>
      <c r="ARD149" s="491"/>
      <c r="ARE149" s="491"/>
      <c r="ARF149" s="491"/>
      <c r="ARG149" s="491"/>
      <c r="ARH149" s="491"/>
      <c r="ARI149" s="491"/>
      <c r="ARJ149" s="491"/>
      <c r="ARK149" s="491"/>
      <c r="ARL149" s="491"/>
      <c r="ARM149" s="491"/>
      <c r="ARN149" s="491"/>
      <c r="ARO149" s="491"/>
      <c r="ARP149" s="491"/>
      <c r="ARQ149" s="491"/>
      <c r="ARR149" s="491"/>
      <c r="ARS149" s="491"/>
      <c r="ART149" s="491"/>
      <c r="ARU149" s="491"/>
      <c r="ARV149" s="491"/>
      <c r="ARW149" s="491"/>
      <c r="ARX149" s="491"/>
      <c r="ARY149" s="491"/>
      <c r="ARZ149" s="491"/>
      <c r="ASA149" s="491"/>
      <c r="ASB149" s="491"/>
      <c r="ASC149" s="491"/>
      <c r="ASD149" s="491"/>
      <c r="ASE149" s="491"/>
      <c r="ASF149" s="491"/>
      <c r="ASG149" s="491"/>
      <c r="ASH149" s="491"/>
      <c r="ASI149" s="491"/>
      <c r="ASJ149" s="491"/>
      <c r="ASK149" s="491"/>
      <c r="ASL149" s="491"/>
      <c r="ASM149" s="491"/>
      <c r="ASN149" s="491"/>
      <c r="ASO149" s="491"/>
      <c r="ASP149" s="491"/>
      <c r="ASQ149" s="491"/>
      <c r="ASR149" s="491"/>
      <c r="ASS149" s="491"/>
      <c r="AST149" s="491"/>
      <c r="ASU149" s="491"/>
      <c r="ASV149" s="491"/>
      <c r="ASW149" s="491"/>
      <c r="ASX149" s="491"/>
      <c r="ASY149" s="491"/>
      <c r="ASZ149" s="491"/>
      <c r="ATA149" s="491"/>
      <c r="ATB149" s="491"/>
      <c r="ATC149" s="491"/>
      <c r="ATD149" s="491"/>
      <c r="ATE149" s="491"/>
      <c r="ATF149" s="491"/>
      <c r="ATG149" s="491"/>
      <c r="ATH149" s="491"/>
      <c r="ATI149" s="491"/>
      <c r="ATJ149" s="491"/>
      <c r="ATK149" s="491"/>
      <c r="ATL149" s="491"/>
      <c r="ATM149" s="491"/>
      <c r="ATN149" s="491"/>
      <c r="ATO149" s="491"/>
      <c r="ATP149" s="491"/>
      <c r="ATQ149" s="491"/>
      <c r="ATR149" s="491"/>
      <c r="ATS149" s="491"/>
      <c r="ATT149" s="491"/>
      <c r="ATU149" s="491"/>
      <c r="ATV149" s="491"/>
      <c r="ATW149" s="491"/>
      <c r="ATX149" s="491"/>
      <c r="ATY149" s="491"/>
      <c r="ATZ149" s="491"/>
      <c r="AUA149" s="491"/>
      <c r="AUB149" s="491"/>
      <c r="AUC149" s="491"/>
      <c r="AUD149" s="491"/>
      <c r="AUE149" s="491"/>
      <c r="AUF149" s="491"/>
      <c r="AUG149" s="491"/>
      <c r="AUH149" s="491"/>
      <c r="AUI149" s="491"/>
      <c r="AUJ149" s="491"/>
      <c r="AUK149" s="491"/>
      <c r="AUL149" s="491"/>
      <c r="AUM149" s="491"/>
      <c r="AUN149" s="491"/>
      <c r="AUO149" s="491"/>
      <c r="AUP149" s="491"/>
      <c r="AUQ149" s="491"/>
      <c r="AUR149" s="491"/>
      <c r="AUS149" s="491"/>
      <c r="AUT149" s="491"/>
      <c r="AUU149" s="491"/>
      <c r="AUV149" s="491"/>
      <c r="AUW149" s="491"/>
      <c r="AUX149" s="491"/>
      <c r="AUY149" s="491"/>
      <c r="AUZ149" s="491"/>
      <c r="AVA149" s="491"/>
      <c r="AVB149" s="491"/>
      <c r="AVC149" s="491"/>
      <c r="AVD149" s="491"/>
      <c r="AVE149" s="491"/>
      <c r="AVF149" s="491"/>
      <c r="AVG149" s="491"/>
      <c r="AVH149" s="491"/>
      <c r="AVI149" s="491"/>
      <c r="AVJ149" s="491"/>
      <c r="AVK149" s="491"/>
      <c r="AVL149" s="491"/>
      <c r="AVM149" s="491"/>
      <c r="AVN149" s="491"/>
      <c r="AVO149" s="491"/>
      <c r="AVP149" s="491"/>
      <c r="AVQ149" s="491"/>
      <c r="AVR149" s="491"/>
      <c r="AVS149" s="491"/>
      <c r="AVT149" s="491"/>
      <c r="AVU149" s="491"/>
      <c r="AVV149" s="491"/>
      <c r="AVW149" s="491"/>
      <c r="AVX149" s="491"/>
      <c r="AVY149" s="491"/>
      <c r="AVZ149" s="491"/>
      <c r="AWA149" s="491"/>
      <c r="AWB149" s="491"/>
      <c r="AWC149" s="491"/>
      <c r="AWD149" s="491"/>
      <c r="AWE149" s="491"/>
      <c r="AWF149" s="491"/>
      <c r="AWG149" s="491"/>
      <c r="AWH149" s="491"/>
      <c r="AWI149" s="491"/>
      <c r="AWJ149" s="491"/>
      <c r="AWK149" s="491"/>
      <c r="AWL149" s="491"/>
      <c r="AWM149" s="491"/>
      <c r="AWN149" s="491"/>
      <c r="AWO149" s="491"/>
      <c r="AWP149" s="491"/>
      <c r="AWQ149" s="491"/>
      <c r="AWR149" s="491"/>
      <c r="AWS149" s="491"/>
      <c r="AWT149" s="491"/>
      <c r="AWU149" s="491"/>
      <c r="AWV149" s="491"/>
      <c r="AWW149" s="491"/>
      <c r="AWX149" s="491"/>
      <c r="AWY149" s="491"/>
      <c r="AWZ149" s="491"/>
      <c r="AXA149" s="491"/>
      <c r="AXB149" s="491"/>
      <c r="AXC149" s="491"/>
      <c r="AXD149" s="491"/>
      <c r="AXE149" s="491"/>
      <c r="AXF149" s="491"/>
      <c r="AXG149" s="491"/>
      <c r="AXH149" s="491"/>
      <c r="AXI149" s="491"/>
      <c r="AXJ149" s="491"/>
      <c r="AXK149" s="491"/>
      <c r="AXL149" s="491"/>
      <c r="AXM149" s="491"/>
      <c r="AXN149" s="491"/>
      <c r="AXO149" s="491"/>
      <c r="AXP149" s="491"/>
      <c r="AXQ149" s="491"/>
      <c r="AXR149" s="491"/>
      <c r="AXS149" s="491"/>
      <c r="AXT149" s="491"/>
      <c r="AXU149" s="491"/>
      <c r="AXV149" s="491"/>
      <c r="AXW149" s="491"/>
      <c r="AXX149" s="491"/>
      <c r="AXY149" s="491"/>
      <c r="AXZ149" s="491"/>
      <c r="AYA149" s="491"/>
      <c r="AYB149" s="491"/>
      <c r="AYC149" s="491"/>
      <c r="AYD149" s="491"/>
      <c r="AYE149" s="491"/>
      <c r="AYF149" s="491"/>
      <c r="AYG149" s="491"/>
      <c r="AYH149" s="491"/>
      <c r="AYI149" s="491"/>
      <c r="AYJ149" s="491"/>
      <c r="AYK149" s="491"/>
      <c r="AYL149" s="491"/>
      <c r="AYM149" s="491"/>
      <c r="AYN149" s="491"/>
      <c r="AYO149" s="491"/>
      <c r="AYP149" s="491"/>
      <c r="AYQ149" s="491"/>
      <c r="AYR149" s="491"/>
      <c r="AYS149" s="491"/>
      <c r="AYT149" s="491"/>
      <c r="AYU149" s="491"/>
      <c r="AYV149" s="491"/>
      <c r="AYW149" s="491"/>
      <c r="AYX149" s="491"/>
      <c r="AYY149" s="491"/>
      <c r="AYZ149" s="491"/>
      <c r="AZA149" s="491"/>
      <c r="AZB149" s="491"/>
      <c r="AZC149" s="491"/>
      <c r="AZD149" s="491"/>
      <c r="AZE149" s="491"/>
      <c r="AZF149" s="491"/>
      <c r="AZG149" s="491"/>
      <c r="AZH149" s="491"/>
      <c r="AZI149" s="491"/>
      <c r="AZJ149" s="491"/>
      <c r="AZK149" s="491"/>
      <c r="AZL149" s="491"/>
      <c r="AZM149" s="491"/>
      <c r="AZN149" s="491"/>
      <c r="AZO149" s="491"/>
      <c r="AZP149" s="491"/>
      <c r="AZQ149" s="491"/>
      <c r="AZR149" s="491"/>
      <c r="AZS149" s="491"/>
      <c r="AZT149" s="491"/>
      <c r="AZU149" s="491"/>
      <c r="AZV149" s="491"/>
      <c r="AZW149" s="491"/>
      <c r="AZX149" s="491"/>
      <c r="AZY149" s="491"/>
      <c r="AZZ149" s="491"/>
      <c r="BAA149" s="491"/>
      <c r="BAB149" s="491"/>
      <c r="BAC149" s="491"/>
      <c r="BAD149" s="491"/>
      <c r="BAE149" s="491"/>
      <c r="BAF149" s="491"/>
      <c r="BAG149" s="491"/>
      <c r="BAH149" s="491"/>
      <c r="BAI149" s="491"/>
      <c r="BAJ149" s="491"/>
      <c r="BAK149" s="491"/>
      <c r="BAL149" s="491"/>
      <c r="BAM149" s="491"/>
      <c r="BAN149" s="491"/>
      <c r="BAO149" s="491"/>
      <c r="BAP149" s="491"/>
      <c r="BAQ149" s="491"/>
      <c r="BAR149" s="491"/>
      <c r="BAS149" s="491"/>
      <c r="BAT149" s="491"/>
      <c r="BAU149" s="491"/>
      <c r="BAV149" s="491"/>
      <c r="BAW149" s="491"/>
      <c r="BAX149" s="491"/>
      <c r="BAY149" s="491"/>
      <c r="BAZ149" s="491"/>
      <c r="BBA149" s="491"/>
      <c r="BBB149" s="491"/>
      <c r="BBC149" s="491"/>
      <c r="BBD149" s="491"/>
      <c r="BBE149" s="491"/>
      <c r="BBF149" s="491"/>
      <c r="BBG149" s="491"/>
      <c r="BBH149" s="491"/>
      <c r="BBI149" s="491"/>
      <c r="BBJ149" s="491"/>
      <c r="BBK149" s="491"/>
      <c r="BBL149" s="491"/>
      <c r="BBM149" s="491"/>
      <c r="BBN149" s="491"/>
      <c r="BBO149" s="491"/>
      <c r="BBP149" s="491"/>
      <c r="BBQ149" s="491"/>
      <c r="BBR149" s="491"/>
      <c r="BBS149" s="491"/>
      <c r="BBT149" s="491"/>
      <c r="BBU149" s="491"/>
      <c r="BBV149" s="491"/>
      <c r="BBW149" s="491"/>
      <c r="BBX149" s="491"/>
      <c r="BBY149" s="491"/>
      <c r="BBZ149" s="491"/>
      <c r="BCA149" s="491"/>
      <c r="BCB149" s="491"/>
      <c r="BCC149" s="491"/>
      <c r="BCD149" s="491"/>
      <c r="BCE149" s="491"/>
      <c r="BCF149" s="491"/>
      <c r="BCG149" s="491"/>
      <c r="BCH149" s="491"/>
      <c r="BCI149" s="491"/>
      <c r="BCJ149" s="491"/>
      <c r="BCK149" s="491"/>
      <c r="BCL149" s="491"/>
      <c r="BCM149" s="491"/>
      <c r="BCN149" s="491"/>
      <c r="BCO149" s="491"/>
      <c r="BCP149" s="491"/>
      <c r="BCQ149" s="491"/>
      <c r="BCR149" s="491"/>
      <c r="BCS149" s="491"/>
      <c r="BCT149" s="491"/>
      <c r="BCU149" s="491"/>
      <c r="BCV149" s="491"/>
      <c r="BCW149" s="491"/>
      <c r="BCX149" s="491"/>
      <c r="BCY149" s="491"/>
      <c r="BCZ149" s="491"/>
      <c r="BDA149" s="491"/>
      <c r="BDB149" s="491"/>
      <c r="BDC149" s="491"/>
      <c r="BDD149" s="491"/>
      <c r="BDE149" s="491"/>
      <c r="BDF149" s="491"/>
      <c r="BDG149" s="491"/>
      <c r="BDH149" s="491"/>
      <c r="BDI149" s="491"/>
      <c r="BDJ149" s="491"/>
      <c r="BDK149" s="491"/>
      <c r="BDL149" s="491"/>
      <c r="BDM149" s="491"/>
      <c r="BDN149" s="491"/>
      <c r="BDO149" s="491"/>
      <c r="BDP149" s="491"/>
      <c r="BDQ149" s="491"/>
      <c r="BDR149" s="491"/>
      <c r="BDS149" s="491"/>
      <c r="BDT149" s="491"/>
      <c r="BDU149" s="491"/>
      <c r="BDV149" s="491"/>
      <c r="BDW149" s="491"/>
      <c r="BDX149" s="491"/>
      <c r="BDY149" s="491"/>
      <c r="BDZ149" s="491"/>
      <c r="BEA149" s="491"/>
      <c r="BEB149" s="491"/>
      <c r="BEC149" s="491"/>
      <c r="BED149" s="491"/>
      <c r="BEE149" s="491"/>
      <c r="BEF149" s="491"/>
      <c r="BEG149" s="491"/>
      <c r="BEH149" s="491"/>
      <c r="BEI149" s="491"/>
      <c r="BEJ149" s="491"/>
      <c r="BEK149" s="491"/>
      <c r="BEL149" s="491"/>
      <c r="BEM149" s="491"/>
      <c r="BEN149" s="491"/>
      <c r="BEO149" s="491"/>
      <c r="BEP149" s="491"/>
      <c r="BEQ149" s="491"/>
      <c r="BER149" s="491"/>
      <c r="BES149" s="491"/>
      <c r="BET149" s="491"/>
      <c r="BEU149" s="491"/>
      <c r="BEV149" s="491"/>
      <c r="BEW149" s="491"/>
      <c r="BEX149" s="491"/>
      <c r="BEY149" s="491"/>
      <c r="BEZ149" s="491"/>
      <c r="BFA149" s="491"/>
      <c r="BFB149" s="491"/>
      <c r="BFC149" s="491"/>
      <c r="BFD149" s="491"/>
      <c r="BFE149" s="491"/>
      <c r="BFF149" s="491"/>
      <c r="BFG149" s="491"/>
      <c r="BFH149" s="491"/>
      <c r="BFI149" s="491"/>
      <c r="BFJ149" s="491"/>
      <c r="BFK149" s="491"/>
      <c r="BFL149" s="491"/>
      <c r="BFM149" s="491"/>
      <c r="BFN149" s="491"/>
      <c r="BFO149" s="491"/>
      <c r="BFP149" s="491"/>
      <c r="BFQ149" s="491"/>
      <c r="BFR149" s="491"/>
      <c r="BFS149" s="491"/>
      <c r="BFT149" s="491"/>
      <c r="BFU149" s="491"/>
      <c r="BFV149" s="491"/>
      <c r="BFW149" s="491"/>
      <c r="BFX149" s="491"/>
      <c r="BFY149" s="491"/>
      <c r="BFZ149" s="491"/>
      <c r="BGA149" s="491"/>
      <c r="BGB149" s="491"/>
      <c r="BGC149" s="491"/>
      <c r="BGD149" s="491"/>
      <c r="BGE149" s="491"/>
      <c r="BGF149" s="491"/>
      <c r="BGG149" s="491"/>
      <c r="BGH149" s="491"/>
      <c r="BGI149" s="491"/>
      <c r="BGJ149" s="491"/>
      <c r="BGK149" s="491"/>
      <c r="BGL149" s="491"/>
      <c r="BGM149" s="491"/>
      <c r="BGN149" s="491"/>
      <c r="BGO149" s="491"/>
      <c r="BGP149" s="491"/>
      <c r="BGQ149" s="491"/>
      <c r="BGR149" s="491"/>
      <c r="BGS149" s="491"/>
      <c r="BGT149" s="491"/>
      <c r="BGU149" s="491"/>
      <c r="BGV149" s="491"/>
      <c r="BGW149" s="491"/>
      <c r="BGX149" s="491"/>
      <c r="BGY149" s="491"/>
      <c r="BGZ149" s="491"/>
      <c r="BHA149" s="491"/>
      <c r="BHB149" s="491"/>
      <c r="BHC149" s="491"/>
      <c r="BHD149" s="491"/>
      <c r="BHE149" s="491"/>
      <c r="BHF149" s="491"/>
      <c r="BHG149" s="491"/>
      <c r="BHH149" s="491"/>
      <c r="BHI149" s="491"/>
      <c r="BHJ149" s="491"/>
      <c r="BHK149" s="491"/>
      <c r="BHL149" s="491"/>
      <c r="BHM149" s="491"/>
      <c r="BHN149" s="491"/>
      <c r="BHO149" s="491"/>
      <c r="BHP149" s="491"/>
      <c r="BHQ149" s="491"/>
      <c r="BHR149" s="491"/>
      <c r="BHS149" s="491"/>
      <c r="BHT149" s="491"/>
      <c r="BHU149" s="491"/>
      <c r="BHV149" s="491"/>
      <c r="BHW149" s="491"/>
      <c r="BHX149" s="491"/>
      <c r="BHY149" s="491"/>
      <c r="BHZ149" s="491"/>
      <c r="BIA149" s="491"/>
      <c r="BIB149" s="491"/>
      <c r="BIC149" s="491"/>
      <c r="BID149" s="491"/>
      <c r="BIE149" s="491"/>
      <c r="BIF149" s="491"/>
      <c r="BIG149" s="491"/>
      <c r="BIH149" s="491"/>
      <c r="BII149" s="491"/>
      <c r="BIJ149" s="491"/>
      <c r="BIK149" s="491"/>
      <c r="BIL149" s="491"/>
      <c r="BIM149" s="491"/>
      <c r="BIN149" s="491"/>
      <c r="BIO149" s="491"/>
      <c r="BIP149" s="491"/>
      <c r="BIQ149" s="491"/>
      <c r="BIR149" s="491"/>
      <c r="BIS149" s="491"/>
      <c r="BIT149" s="491"/>
      <c r="BIU149" s="491"/>
      <c r="BIV149" s="491"/>
      <c r="BIW149" s="491"/>
      <c r="BIX149" s="491"/>
      <c r="BIY149" s="491"/>
      <c r="BIZ149" s="491"/>
      <c r="BJA149" s="491"/>
      <c r="BJB149" s="491"/>
      <c r="BJC149" s="491"/>
      <c r="BJD149" s="491"/>
      <c r="BJE149" s="491"/>
      <c r="BJF149" s="491"/>
      <c r="BJG149" s="491"/>
      <c r="BJH149" s="491"/>
      <c r="BJI149" s="491"/>
      <c r="BJJ149" s="491"/>
      <c r="BJK149" s="491"/>
      <c r="BJL149" s="491"/>
      <c r="BJM149" s="491"/>
      <c r="BJN149" s="491"/>
      <c r="BJO149" s="491"/>
      <c r="BJP149" s="491"/>
      <c r="BJQ149" s="491"/>
      <c r="BJR149" s="491"/>
      <c r="BJS149" s="491"/>
      <c r="BJT149" s="491"/>
      <c r="BJU149" s="491"/>
      <c r="BJV149" s="491"/>
      <c r="BJW149" s="491"/>
      <c r="BJX149" s="491"/>
      <c r="BJY149" s="491"/>
      <c r="BJZ149" s="491"/>
      <c r="BKA149" s="491"/>
      <c r="BKB149" s="491"/>
      <c r="BKC149" s="491"/>
      <c r="BKD149" s="491"/>
      <c r="BKE149" s="491"/>
      <c r="BKF149" s="491"/>
      <c r="BKG149" s="491"/>
      <c r="BKH149" s="491"/>
      <c r="BKI149" s="491"/>
      <c r="BKJ149" s="491"/>
      <c r="BKK149" s="491"/>
      <c r="BKL149" s="491"/>
      <c r="BKM149" s="491"/>
      <c r="BKN149" s="491"/>
      <c r="BKO149" s="491"/>
      <c r="BKP149" s="491"/>
      <c r="BKQ149" s="491"/>
      <c r="BKR149" s="491"/>
      <c r="BKS149" s="491"/>
      <c r="BKT149" s="491"/>
      <c r="BKU149" s="491"/>
      <c r="BKV149" s="491"/>
      <c r="BKW149" s="491"/>
      <c r="BKX149" s="491"/>
      <c r="BKY149" s="491"/>
      <c r="BKZ149" s="491"/>
      <c r="BLA149" s="491"/>
      <c r="BLB149" s="491"/>
      <c r="BLC149" s="491"/>
      <c r="BLD149" s="491"/>
      <c r="BLE149" s="491"/>
      <c r="BLF149" s="491"/>
      <c r="BLG149" s="491"/>
      <c r="BLH149" s="491"/>
      <c r="BLI149" s="491"/>
      <c r="BLJ149" s="491"/>
      <c r="BLK149" s="491"/>
      <c r="BLL149" s="491"/>
      <c r="BLM149" s="491"/>
      <c r="BLN149" s="491"/>
      <c r="BLO149" s="491"/>
      <c r="BLP149" s="491"/>
      <c r="BLQ149" s="491"/>
      <c r="BLR149" s="491"/>
      <c r="BLS149" s="491"/>
      <c r="BLT149" s="491"/>
      <c r="BLU149" s="491"/>
      <c r="BLV149" s="491"/>
      <c r="BLW149" s="491"/>
      <c r="BLX149" s="491"/>
      <c r="BLY149" s="491"/>
      <c r="BLZ149" s="491"/>
      <c r="BMA149" s="491"/>
      <c r="BMB149" s="491"/>
      <c r="BMC149" s="491"/>
      <c r="BMD149" s="491"/>
      <c r="BME149" s="491"/>
      <c r="BMF149" s="491"/>
      <c r="BMG149" s="491"/>
      <c r="BMH149" s="491"/>
      <c r="BMI149" s="491"/>
      <c r="BMJ149" s="491"/>
      <c r="BMK149" s="491"/>
      <c r="BML149" s="491"/>
      <c r="BMM149" s="491"/>
      <c r="BMN149" s="491"/>
      <c r="BMO149" s="491"/>
      <c r="BMP149" s="491"/>
      <c r="BMQ149" s="491"/>
      <c r="BMR149" s="491"/>
      <c r="BMS149" s="491"/>
      <c r="BMT149" s="491"/>
      <c r="BMU149" s="491"/>
      <c r="BMV149" s="491"/>
      <c r="BMW149" s="491"/>
      <c r="BMX149" s="491"/>
      <c r="BMY149" s="491"/>
      <c r="BMZ149" s="491"/>
      <c r="BNA149" s="491"/>
      <c r="BNB149" s="491"/>
      <c r="BNC149" s="491"/>
      <c r="BND149" s="491"/>
      <c r="BNE149" s="491"/>
      <c r="BNF149" s="491"/>
      <c r="BNG149" s="491"/>
      <c r="BNH149" s="491"/>
      <c r="BNI149" s="491"/>
      <c r="BNJ149" s="491"/>
      <c r="BNK149" s="491"/>
      <c r="BNL149" s="491"/>
      <c r="BNM149" s="491"/>
      <c r="BNN149" s="491"/>
      <c r="BNO149" s="491"/>
      <c r="BNP149" s="491"/>
      <c r="BNQ149" s="491"/>
      <c r="BNR149" s="491"/>
      <c r="BNS149" s="491"/>
      <c r="BNT149" s="491"/>
      <c r="BNU149" s="491"/>
      <c r="BNV149" s="491"/>
      <c r="BNW149" s="491"/>
      <c r="BNX149" s="491"/>
      <c r="BNY149" s="491"/>
      <c r="BNZ149" s="491"/>
      <c r="BOA149" s="491"/>
      <c r="BOB149" s="491"/>
      <c r="BOC149" s="491"/>
      <c r="BOD149" s="491"/>
      <c r="BOE149" s="491"/>
      <c r="BOF149" s="491"/>
      <c r="BOG149" s="491"/>
      <c r="BOH149" s="491"/>
      <c r="BOI149" s="491"/>
      <c r="BOJ149" s="491"/>
      <c r="BOK149" s="491"/>
      <c r="BOL149" s="491"/>
      <c r="BOM149" s="491"/>
      <c r="BON149" s="491"/>
      <c r="BOO149" s="491"/>
      <c r="BOP149" s="491"/>
      <c r="BOQ149" s="491"/>
      <c r="BOR149" s="491"/>
      <c r="BOS149" s="491"/>
      <c r="BOT149" s="491"/>
      <c r="BOU149" s="491"/>
      <c r="BOV149" s="491"/>
      <c r="BOW149" s="491"/>
      <c r="BOX149" s="491"/>
      <c r="BOY149" s="491"/>
      <c r="BOZ149" s="491"/>
      <c r="BPA149" s="491"/>
      <c r="BPB149" s="491"/>
      <c r="BPC149" s="491"/>
      <c r="BPD149" s="491"/>
      <c r="BPE149" s="491"/>
      <c r="BPF149" s="491"/>
      <c r="BPG149" s="491"/>
      <c r="BPH149" s="491"/>
      <c r="BPI149" s="491"/>
      <c r="BPJ149" s="491"/>
      <c r="BPK149" s="491"/>
      <c r="BPL149" s="491"/>
      <c r="BPM149" s="491"/>
      <c r="BPN149" s="491"/>
      <c r="BPO149" s="491"/>
      <c r="BPP149" s="491"/>
      <c r="BPQ149" s="491"/>
      <c r="BPR149" s="491"/>
      <c r="BPS149" s="491"/>
      <c r="BPT149" s="491"/>
      <c r="BPU149" s="491"/>
      <c r="BPV149" s="491"/>
      <c r="BPW149" s="491"/>
      <c r="BPX149" s="491"/>
      <c r="BPY149" s="491"/>
      <c r="BPZ149" s="491"/>
      <c r="BQA149" s="491"/>
      <c r="BQB149" s="491"/>
      <c r="BQC149" s="491"/>
      <c r="BQD149" s="491"/>
      <c r="BQE149" s="491"/>
      <c r="BQF149" s="491"/>
      <c r="BQG149" s="491"/>
      <c r="BQH149" s="491"/>
      <c r="BQI149" s="491"/>
      <c r="BQJ149" s="491"/>
      <c r="BQK149" s="491"/>
      <c r="BQL149" s="491"/>
      <c r="BQM149" s="491"/>
      <c r="BQN149" s="491"/>
      <c r="BQO149" s="491"/>
      <c r="BQP149" s="491"/>
      <c r="BQQ149" s="491"/>
      <c r="BQR149" s="491"/>
      <c r="BQS149" s="491"/>
      <c r="BQT149" s="491"/>
      <c r="BQU149" s="491"/>
      <c r="BQV149" s="491"/>
      <c r="BQW149" s="491"/>
      <c r="BQX149" s="491"/>
      <c r="BQY149" s="491"/>
      <c r="BQZ149" s="491"/>
      <c r="BRA149" s="491"/>
      <c r="BRB149" s="491"/>
      <c r="BRC149" s="491"/>
      <c r="BRD149" s="491"/>
      <c r="BRE149" s="491"/>
      <c r="BRF149" s="491"/>
      <c r="BRG149" s="491"/>
      <c r="BRH149" s="491"/>
      <c r="BRI149" s="491"/>
      <c r="BRJ149" s="491"/>
      <c r="BRK149" s="491"/>
      <c r="BRL149" s="491"/>
      <c r="BRM149" s="491"/>
      <c r="BRN149" s="491"/>
      <c r="BRO149" s="491"/>
      <c r="BRP149" s="491"/>
      <c r="BRQ149" s="491"/>
      <c r="BRR149" s="491"/>
      <c r="BRS149" s="491"/>
      <c r="BRT149" s="491"/>
      <c r="BRU149" s="491"/>
      <c r="BRV149" s="491"/>
      <c r="BRW149" s="491"/>
      <c r="BRX149" s="491"/>
      <c r="BRY149" s="491"/>
      <c r="BRZ149" s="491"/>
      <c r="BSA149" s="491"/>
      <c r="BSB149" s="491"/>
      <c r="BSC149" s="491"/>
      <c r="BSD149" s="491"/>
      <c r="BSE149" s="491"/>
      <c r="BSF149" s="491"/>
      <c r="BSG149" s="491"/>
      <c r="BSH149" s="491"/>
      <c r="BSI149" s="491"/>
      <c r="BSJ149" s="491"/>
      <c r="BSK149" s="491"/>
      <c r="BSL149" s="491"/>
      <c r="BSM149" s="491"/>
      <c r="BSN149" s="491"/>
      <c r="BSO149" s="491"/>
      <c r="BSP149" s="491"/>
      <c r="BSQ149" s="491"/>
      <c r="BSR149" s="491"/>
      <c r="BSS149" s="491"/>
      <c r="BST149" s="491"/>
      <c r="BSU149" s="491"/>
      <c r="BSV149" s="491"/>
      <c r="BSW149" s="491"/>
      <c r="BSX149" s="491"/>
      <c r="BSY149" s="491"/>
      <c r="BSZ149" s="491"/>
      <c r="BTA149" s="491"/>
      <c r="BTB149" s="491"/>
      <c r="BTC149" s="491"/>
      <c r="BTD149" s="491"/>
      <c r="BTE149" s="491"/>
      <c r="BTF149" s="491"/>
      <c r="BTG149" s="491"/>
      <c r="BTH149" s="491"/>
      <c r="BTI149" s="491"/>
      <c r="BTJ149" s="491"/>
      <c r="BTK149" s="491"/>
      <c r="BTL149" s="491"/>
      <c r="BTM149" s="491"/>
      <c r="BTN149" s="491"/>
      <c r="BTO149" s="491"/>
      <c r="BTP149" s="491"/>
      <c r="BTQ149" s="491"/>
      <c r="BTR149" s="491"/>
      <c r="BTS149" s="491"/>
      <c r="BTT149" s="491"/>
      <c r="BTU149" s="491"/>
      <c r="BTV149" s="491"/>
      <c r="BTW149" s="491"/>
      <c r="BTX149" s="491"/>
      <c r="BTY149" s="491"/>
      <c r="BTZ149" s="491"/>
      <c r="BUA149" s="491"/>
      <c r="BUB149" s="491"/>
      <c r="BUC149" s="491"/>
      <c r="BUD149" s="491"/>
      <c r="BUE149" s="491"/>
      <c r="BUF149" s="491"/>
      <c r="BUG149" s="491"/>
      <c r="BUH149" s="491"/>
      <c r="BUI149" s="491"/>
      <c r="BUJ149" s="491"/>
      <c r="BUK149" s="491"/>
      <c r="BUL149" s="491"/>
      <c r="BUM149" s="491"/>
      <c r="BUN149" s="491"/>
      <c r="BUO149" s="491"/>
      <c r="BUP149" s="491"/>
      <c r="BUQ149" s="491"/>
      <c r="BUR149" s="491"/>
      <c r="BUS149" s="491"/>
      <c r="BUT149" s="491"/>
      <c r="BUU149" s="491"/>
      <c r="BUV149" s="491"/>
      <c r="BUW149" s="491"/>
      <c r="BUX149" s="491"/>
      <c r="BUY149" s="491"/>
      <c r="BUZ149" s="491"/>
      <c r="BVA149" s="491"/>
      <c r="BVB149" s="491"/>
      <c r="BVC149" s="491"/>
      <c r="BVD149" s="491"/>
      <c r="BVE149" s="491"/>
      <c r="BVF149" s="491"/>
      <c r="BVG149" s="491"/>
      <c r="BVH149" s="491"/>
      <c r="BVI149" s="491"/>
      <c r="BVJ149" s="491"/>
      <c r="BVK149" s="491"/>
      <c r="BVL149" s="491"/>
      <c r="BVM149" s="491"/>
      <c r="BVN149" s="491"/>
      <c r="BVO149" s="491"/>
      <c r="BVP149" s="491"/>
      <c r="BVQ149" s="491"/>
      <c r="BVR149" s="491"/>
      <c r="BVS149" s="491"/>
      <c r="BVT149" s="491"/>
      <c r="BVU149" s="491"/>
      <c r="BVV149" s="491"/>
      <c r="BVW149" s="491"/>
      <c r="BVX149" s="491"/>
      <c r="BVY149" s="491"/>
      <c r="BVZ149" s="491"/>
      <c r="BWA149" s="491"/>
      <c r="BWB149" s="491"/>
      <c r="BWC149" s="491"/>
      <c r="BWD149" s="491"/>
      <c r="BWE149" s="491"/>
      <c r="BWF149" s="491"/>
      <c r="BWG149" s="491"/>
      <c r="BWH149" s="491"/>
      <c r="BWI149" s="491"/>
      <c r="BWJ149" s="491"/>
      <c r="BWK149" s="491"/>
      <c r="BWL149" s="491"/>
      <c r="BWM149" s="491"/>
      <c r="BWN149" s="491"/>
      <c r="BWO149" s="491"/>
      <c r="BWP149" s="491"/>
      <c r="BWQ149" s="491"/>
      <c r="BWR149" s="491"/>
      <c r="BWS149" s="491"/>
      <c r="BWT149" s="491"/>
      <c r="BWU149" s="491"/>
      <c r="BWV149" s="491"/>
      <c r="BWW149" s="491"/>
      <c r="BWX149" s="491"/>
      <c r="BWY149" s="491"/>
      <c r="BWZ149" s="491"/>
      <c r="BXA149" s="491"/>
      <c r="BXB149" s="491"/>
      <c r="BXC149" s="491"/>
      <c r="BXD149" s="491"/>
      <c r="BXE149" s="491"/>
      <c r="BXF149" s="491"/>
      <c r="BXG149" s="491"/>
      <c r="BXH149" s="491"/>
      <c r="BXI149" s="491"/>
      <c r="BXJ149" s="491"/>
      <c r="BXK149" s="491"/>
      <c r="BXL149" s="491"/>
      <c r="BXM149" s="491"/>
      <c r="BXN149" s="491"/>
      <c r="BXO149" s="491"/>
      <c r="BXP149" s="491"/>
      <c r="BXQ149" s="491"/>
      <c r="BXR149" s="491"/>
      <c r="BXS149" s="491"/>
      <c r="BXT149" s="491"/>
      <c r="BXU149" s="491"/>
      <c r="BXV149" s="491"/>
      <c r="BXW149" s="491"/>
      <c r="BXX149" s="491"/>
      <c r="BXY149" s="491"/>
      <c r="BXZ149" s="491"/>
      <c r="BYA149" s="491"/>
      <c r="BYB149" s="491"/>
      <c r="BYC149" s="491"/>
      <c r="BYD149" s="491"/>
      <c r="BYE149" s="491"/>
      <c r="BYF149" s="491"/>
      <c r="BYG149" s="491"/>
      <c r="BYH149" s="491"/>
      <c r="BYI149" s="491"/>
      <c r="BYJ149" s="491"/>
      <c r="BYK149" s="491"/>
      <c r="BYL149" s="491"/>
      <c r="BYM149" s="491"/>
      <c r="BYN149" s="491"/>
      <c r="BYO149" s="491"/>
      <c r="BYP149" s="491"/>
      <c r="BYQ149" s="491"/>
      <c r="BYR149" s="491"/>
      <c r="BYS149" s="491"/>
      <c r="BYT149" s="491"/>
      <c r="BYU149" s="491"/>
      <c r="BYV149" s="491"/>
      <c r="BYW149" s="491"/>
      <c r="BYX149" s="491"/>
      <c r="BYY149" s="491"/>
      <c r="BYZ149" s="491"/>
      <c r="BZA149" s="491"/>
      <c r="BZB149" s="491"/>
      <c r="BZC149" s="491"/>
      <c r="BZD149" s="491"/>
      <c r="BZE149" s="491"/>
      <c r="BZF149" s="491"/>
      <c r="BZG149" s="491"/>
      <c r="BZH149" s="491"/>
      <c r="BZI149" s="491"/>
      <c r="BZJ149" s="491"/>
      <c r="BZK149" s="491"/>
      <c r="BZL149" s="491"/>
      <c r="BZM149" s="491"/>
      <c r="BZN149" s="491"/>
      <c r="BZO149" s="491"/>
      <c r="BZP149" s="491"/>
      <c r="BZQ149" s="491"/>
      <c r="BZR149" s="491"/>
      <c r="BZS149" s="491"/>
      <c r="BZT149" s="491"/>
      <c r="BZU149" s="491"/>
      <c r="BZV149" s="491"/>
      <c r="BZW149" s="491"/>
      <c r="BZX149" s="491"/>
      <c r="BZY149" s="491"/>
      <c r="BZZ149" s="491"/>
      <c r="CAA149" s="491"/>
      <c r="CAB149" s="491"/>
      <c r="CAC149" s="491"/>
      <c r="CAD149" s="491"/>
      <c r="CAE149" s="491"/>
      <c r="CAF149" s="491"/>
      <c r="CAG149" s="491"/>
      <c r="CAH149" s="491"/>
      <c r="CAI149" s="491"/>
      <c r="CAJ149" s="491"/>
      <c r="CAK149" s="491"/>
      <c r="CAL149" s="491"/>
      <c r="CAM149" s="491"/>
      <c r="CAN149" s="491"/>
      <c r="CAO149" s="491"/>
      <c r="CAP149" s="491"/>
      <c r="CAQ149" s="491"/>
      <c r="CAR149" s="491"/>
      <c r="CAS149" s="491"/>
      <c r="CAT149" s="491"/>
      <c r="CAU149" s="491"/>
      <c r="CAV149" s="491"/>
      <c r="CAW149" s="491"/>
      <c r="CAX149" s="491"/>
      <c r="CAY149" s="491"/>
      <c r="CAZ149" s="491"/>
      <c r="CBA149" s="491"/>
      <c r="CBB149" s="491"/>
      <c r="CBC149" s="491"/>
      <c r="CBD149" s="491"/>
      <c r="CBE149" s="491"/>
      <c r="CBF149" s="491"/>
      <c r="CBG149" s="491"/>
      <c r="CBH149" s="491"/>
      <c r="CBI149" s="491"/>
      <c r="CBJ149" s="491"/>
      <c r="CBK149" s="491"/>
      <c r="CBL149" s="491"/>
      <c r="CBM149" s="491"/>
      <c r="CBN149" s="491"/>
      <c r="CBO149" s="491"/>
      <c r="CBP149" s="491"/>
      <c r="CBQ149" s="491"/>
      <c r="CBR149" s="491"/>
      <c r="CBS149" s="491"/>
      <c r="CBT149" s="491"/>
      <c r="CBU149" s="491"/>
      <c r="CBV149" s="491"/>
      <c r="CBW149" s="491"/>
      <c r="CBX149" s="491"/>
      <c r="CBY149" s="491"/>
      <c r="CBZ149" s="491"/>
      <c r="CCA149" s="491"/>
      <c r="CCB149" s="491"/>
      <c r="CCC149" s="491"/>
      <c r="CCD149" s="491"/>
      <c r="CCE149" s="491"/>
      <c r="CCF149" s="491"/>
      <c r="CCG149" s="491"/>
      <c r="CCH149" s="491"/>
      <c r="CCI149" s="491"/>
      <c r="CCJ149" s="491"/>
      <c r="CCK149" s="491"/>
      <c r="CCL149" s="491"/>
      <c r="CCM149" s="491"/>
      <c r="CCN149" s="491"/>
      <c r="CCO149" s="491"/>
      <c r="CCP149" s="491"/>
      <c r="CCQ149" s="491"/>
      <c r="CCR149" s="491"/>
      <c r="CCS149" s="491"/>
      <c r="CCT149" s="491"/>
      <c r="CCU149" s="491"/>
      <c r="CCV149" s="491"/>
      <c r="CCW149" s="491"/>
      <c r="CCX149" s="491"/>
      <c r="CCY149" s="491"/>
      <c r="CCZ149" s="491"/>
      <c r="CDA149" s="491"/>
      <c r="CDB149" s="491"/>
      <c r="CDC149" s="491"/>
      <c r="CDD149" s="491"/>
      <c r="CDE149" s="491"/>
      <c r="CDF149" s="491"/>
      <c r="CDG149" s="491"/>
      <c r="CDH149" s="491"/>
      <c r="CDI149" s="491"/>
      <c r="CDJ149" s="491"/>
      <c r="CDK149" s="491"/>
      <c r="CDL149" s="491"/>
      <c r="CDM149" s="491"/>
      <c r="CDN149" s="491"/>
      <c r="CDO149" s="491"/>
      <c r="CDP149" s="491"/>
      <c r="CDQ149" s="491"/>
      <c r="CDR149" s="491"/>
      <c r="CDS149" s="491"/>
      <c r="CDT149" s="491"/>
      <c r="CDU149" s="491"/>
      <c r="CDV149" s="491"/>
      <c r="CDW149" s="491"/>
      <c r="CDX149" s="491"/>
      <c r="CDY149" s="491"/>
      <c r="CDZ149" s="491"/>
      <c r="CEA149" s="491"/>
      <c r="CEB149" s="491"/>
      <c r="CEC149" s="491"/>
      <c r="CED149" s="491"/>
      <c r="CEE149" s="491"/>
      <c r="CEF149" s="491"/>
      <c r="CEG149" s="491"/>
      <c r="CEH149" s="491"/>
      <c r="CEI149" s="491"/>
      <c r="CEJ149" s="491"/>
      <c r="CEK149" s="491"/>
      <c r="CEL149" s="491"/>
      <c r="CEM149" s="491"/>
      <c r="CEN149" s="491"/>
      <c r="CEO149" s="491"/>
      <c r="CEP149" s="491"/>
      <c r="CEQ149" s="491"/>
      <c r="CER149" s="491"/>
      <c r="CES149" s="491"/>
      <c r="CET149" s="491"/>
      <c r="CEU149" s="491"/>
      <c r="CEV149" s="491"/>
      <c r="CEW149" s="491"/>
      <c r="CEX149" s="491"/>
      <c r="CEY149" s="491"/>
      <c r="CEZ149" s="491"/>
      <c r="CFA149" s="491"/>
      <c r="CFB149" s="491"/>
      <c r="CFC149" s="491"/>
      <c r="CFD149" s="491"/>
      <c r="CFE149" s="491"/>
      <c r="CFF149" s="491"/>
      <c r="CFG149" s="491"/>
      <c r="CFH149" s="491"/>
      <c r="CFI149" s="491"/>
      <c r="CFJ149" s="491"/>
      <c r="CFK149" s="491"/>
      <c r="CFL149" s="491"/>
      <c r="CFM149" s="491"/>
      <c r="CFN149" s="491"/>
      <c r="CFO149" s="491"/>
      <c r="CFP149" s="491"/>
      <c r="CFQ149" s="491"/>
      <c r="CFR149" s="491"/>
      <c r="CFS149" s="491"/>
      <c r="CFT149" s="491"/>
      <c r="CFU149" s="491"/>
      <c r="CFV149" s="491"/>
      <c r="CFW149" s="491"/>
      <c r="CFX149" s="491"/>
      <c r="CFY149" s="491"/>
      <c r="CFZ149" s="491"/>
      <c r="CGA149" s="491"/>
      <c r="CGB149" s="491"/>
      <c r="CGC149" s="491"/>
      <c r="CGD149" s="491"/>
      <c r="CGE149" s="491"/>
      <c r="CGF149" s="491"/>
      <c r="CGG149" s="491"/>
      <c r="CGH149" s="491"/>
      <c r="CGI149" s="491"/>
      <c r="CGJ149" s="491"/>
      <c r="CGK149" s="491"/>
      <c r="CGL149" s="491"/>
      <c r="CGM149" s="491"/>
      <c r="CGN149" s="491"/>
      <c r="CGO149" s="491"/>
      <c r="CGP149" s="491"/>
      <c r="CGQ149" s="491"/>
      <c r="CGR149" s="491"/>
      <c r="CGS149" s="491"/>
      <c r="CGT149" s="491"/>
      <c r="CGU149" s="491"/>
      <c r="CGV149" s="491"/>
      <c r="CGW149" s="491"/>
      <c r="CGX149" s="491"/>
      <c r="CGY149" s="491"/>
      <c r="CGZ149" s="491"/>
      <c r="CHA149" s="491"/>
      <c r="CHB149" s="491"/>
      <c r="CHC149" s="491"/>
      <c r="CHD149" s="491"/>
      <c r="CHE149" s="491"/>
      <c r="CHF149" s="491"/>
      <c r="CHG149" s="491"/>
      <c r="CHH149" s="491"/>
      <c r="CHI149" s="491"/>
      <c r="CHJ149" s="491"/>
      <c r="CHK149" s="491"/>
      <c r="CHL149" s="491"/>
      <c r="CHM149" s="491"/>
      <c r="CHN149" s="491"/>
      <c r="CHO149" s="491"/>
      <c r="CHP149" s="491"/>
      <c r="CHQ149" s="491"/>
      <c r="CHR149" s="491"/>
      <c r="CHS149" s="491"/>
      <c r="CHT149" s="491"/>
      <c r="CHU149" s="491"/>
      <c r="CHV149" s="491"/>
      <c r="CHW149" s="491"/>
      <c r="CHX149" s="491"/>
      <c r="CHY149" s="491"/>
      <c r="CHZ149" s="491"/>
      <c r="CIA149" s="491"/>
      <c r="CIB149" s="491"/>
      <c r="CIC149" s="491"/>
      <c r="CID149" s="491"/>
      <c r="CIE149" s="491"/>
      <c r="CIF149" s="491"/>
      <c r="CIG149" s="491"/>
      <c r="CIH149" s="491"/>
      <c r="CII149" s="491"/>
      <c r="CIJ149" s="491"/>
      <c r="CIK149" s="491"/>
      <c r="CIL149" s="491"/>
      <c r="CIM149" s="491"/>
      <c r="CIN149" s="491"/>
      <c r="CIO149" s="491"/>
      <c r="CIP149" s="491"/>
      <c r="CIQ149" s="491"/>
      <c r="CIR149" s="491"/>
      <c r="CIS149" s="491"/>
      <c r="CIT149" s="491"/>
      <c r="CIU149" s="491"/>
      <c r="CIV149" s="491"/>
      <c r="CIW149" s="491"/>
      <c r="CIX149" s="491"/>
      <c r="CIY149" s="491"/>
      <c r="CIZ149" s="491"/>
      <c r="CJA149" s="491"/>
      <c r="CJB149" s="491"/>
      <c r="CJC149" s="491"/>
      <c r="CJD149" s="491"/>
      <c r="CJE149" s="491"/>
      <c r="CJF149" s="491"/>
      <c r="CJG149" s="491"/>
      <c r="CJH149" s="491"/>
      <c r="CJI149" s="491"/>
      <c r="CJJ149" s="491"/>
      <c r="CJK149" s="491"/>
      <c r="CJL149" s="491"/>
      <c r="CJM149" s="491"/>
      <c r="CJN149" s="491"/>
      <c r="CJO149" s="491"/>
      <c r="CJP149" s="491"/>
      <c r="CJQ149" s="491"/>
      <c r="CJR149" s="491"/>
      <c r="CJS149" s="491"/>
      <c r="CJT149" s="491"/>
      <c r="CJU149" s="491"/>
      <c r="CJV149" s="491"/>
      <c r="CJW149" s="491"/>
      <c r="CJX149" s="491"/>
      <c r="CJY149" s="491"/>
      <c r="CJZ149" s="491"/>
      <c r="CKA149" s="491"/>
      <c r="CKB149" s="491"/>
      <c r="CKC149" s="491"/>
      <c r="CKD149" s="491"/>
      <c r="CKE149" s="491"/>
      <c r="CKF149" s="491"/>
      <c r="CKG149" s="491"/>
      <c r="CKH149" s="491"/>
      <c r="CKI149" s="491"/>
      <c r="CKJ149" s="491"/>
      <c r="CKK149" s="491"/>
      <c r="CKL149" s="491"/>
      <c r="CKM149" s="491"/>
      <c r="CKN149" s="491"/>
      <c r="CKO149" s="491"/>
      <c r="CKP149" s="491"/>
      <c r="CKQ149" s="491"/>
      <c r="CKR149" s="491"/>
      <c r="CKS149" s="491"/>
      <c r="CKT149" s="491"/>
      <c r="CKU149" s="491"/>
      <c r="CKV149" s="491"/>
      <c r="CKW149" s="491"/>
      <c r="CKX149" s="491"/>
      <c r="CKY149" s="491"/>
      <c r="CKZ149" s="491"/>
      <c r="CLA149" s="491"/>
      <c r="CLB149" s="491"/>
      <c r="CLC149" s="491"/>
      <c r="CLD149" s="491"/>
      <c r="CLE149" s="491"/>
      <c r="CLF149" s="491"/>
      <c r="CLG149" s="491"/>
      <c r="CLH149" s="491"/>
      <c r="CLI149" s="491"/>
      <c r="CLJ149" s="491"/>
      <c r="CLK149" s="491"/>
      <c r="CLL149" s="491"/>
      <c r="CLM149" s="491"/>
      <c r="CLN149" s="491"/>
      <c r="CLO149" s="491"/>
      <c r="CLP149" s="491"/>
      <c r="CLQ149" s="491"/>
      <c r="CLR149" s="491"/>
      <c r="CLS149" s="491"/>
      <c r="CLT149" s="491"/>
      <c r="CLU149" s="491"/>
      <c r="CLV149" s="491"/>
      <c r="CLW149" s="491"/>
      <c r="CLX149" s="491"/>
      <c r="CLY149" s="491"/>
      <c r="CLZ149" s="491"/>
      <c r="CMA149" s="491"/>
      <c r="CMB149" s="491"/>
      <c r="CMC149" s="491"/>
      <c r="CMD149" s="491"/>
      <c r="CME149" s="491"/>
      <c r="CMF149" s="491"/>
      <c r="CMG149" s="491"/>
      <c r="CMH149" s="491"/>
      <c r="CMI149" s="491"/>
      <c r="CMJ149" s="491"/>
      <c r="CMK149" s="491"/>
      <c r="CML149" s="491"/>
      <c r="CMM149" s="491"/>
      <c r="CMN149" s="491"/>
      <c r="CMO149" s="491"/>
      <c r="CMP149" s="491"/>
      <c r="CMQ149" s="491"/>
      <c r="CMR149" s="491"/>
      <c r="CMS149" s="491"/>
      <c r="CMT149" s="491"/>
      <c r="CMU149" s="491"/>
      <c r="CMV149" s="491"/>
      <c r="CMW149" s="491"/>
      <c r="CMX149" s="491"/>
      <c r="CMY149" s="491"/>
      <c r="CMZ149" s="491"/>
      <c r="CNA149" s="491"/>
      <c r="CNB149" s="491"/>
      <c r="CNC149" s="491"/>
      <c r="CND149" s="491"/>
      <c r="CNE149" s="491"/>
      <c r="CNF149" s="491"/>
      <c r="CNG149" s="491"/>
      <c r="CNH149" s="491"/>
      <c r="CNI149" s="491"/>
      <c r="CNJ149" s="491"/>
      <c r="CNK149" s="491"/>
      <c r="CNL149" s="491"/>
      <c r="CNM149" s="491"/>
      <c r="CNN149" s="491"/>
      <c r="CNO149" s="491"/>
      <c r="CNP149" s="491"/>
      <c r="CNQ149" s="491"/>
      <c r="CNR149" s="491"/>
      <c r="CNS149" s="491"/>
      <c r="CNT149" s="491"/>
      <c r="CNU149" s="491"/>
      <c r="CNV149" s="491"/>
      <c r="CNW149" s="491"/>
      <c r="CNX149" s="491"/>
      <c r="CNY149" s="491"/>
      <c r="CNZ149" s="491"/>
      <c r="COA149" s="491"/>
      <c r="COB149" s="491"/>
      <c r="COC149" s="491"/>
      <c r="COD149" s="491"/>
      <c r="COE149" s="491"/>
      <c r="COF149" s="491"/>
      <c r="COG149" s="491"/>
      <c r="COH149" s="491"/>
      <c r="COI149" s="491"/>
      <c r="COJ149" s="491"/>
      <c r="COK149" s="491"/>
      <c r="COL149" s="491"/>
      <c r="COM149" s="491"/>
      <c r="CON149" s="491"/>
      <c r="COO149" s="491"/>
      <c r="COP149" s="491"/>
      <c r="COQ149" s="491"/>
      <c r="COR149" s="491"/>
      <c r="COS149" s="491"/>
      <c r="COT149" s="491"/>
      <c r="COU149" s="491"/>
      <c r="COV149" s="491"/>
      <c r="COW149" s="491"/>
      <c r="COX149" s="491"/>
      <c r="COY149" s="491"/>
      <c r="COZ149" s="491"/>
      <c r="CPA149" s="491"/>
      <c r="CPB149" s="491"/>
      <c r="CPC149" s="491"/>
      <c r="CPD149" s="491"/>
      <c r="CPE149" s="491"/>
      <c r="CPF149" s="491"/>
      <c r="CPG149" s="491"/>
      <c r="CPH149" s="491"/>
      <c r="CPI149" s="491"/>
      <c r="CPJ149" s="491"/>
      <c r="CPK149" s="491"/>
      <c r="CPL149" s="491"/>
      <c r="CPM149" s="491"/>
      <c r="CPN149" s="491"/>
      <c r="CPO149" s="491"/>
      <c r="CPP149" s="491"/>
      <c r="CPQ149" s="491"/>
      <c r="CPR149" s="491"/>
      <c r="CPS149" s="491"/>
      <c r="CPT149" s="491"/>
      <c r="CPU149" s="491"/>
      <c r="CPV149" s="491"/>
      <c r="CPW149" s="491"/>
      <c r="CPX149" s="491"/>
      <c r="CPY149" s="491"/>
      <c r="CPZ149" s="491"/>
      <c r="CQA149" s="491"/>
      <c r="CQB149" s="491"/>
      <c r="CQC149" s="491"/>
      <c r="CQD149" s="491"/>
      <c r="CQE149" s="491"/>
      <c r="CQF149" s="491"/>
      <c r="CQG149" s="491"/>
      <c r="CQH149" s="491"/>
      <c r="CQI149" s="491"/>
      <c r="CQJ149" s="491"/>
      <c r="CQK149" s="491"/>
      <c r="CQL149" s="491"/>
      <c r="CQM149" s="491"/>
      <c r="CQN149" s="491"/>
      <c r="CQO149" s="491"/>
      <c r="CQP149" s="491"/>
      <c r="CQQ149" s="491"/>
      <c r="CQR149" s="491"/>
      <c r="CQS149" s="491"/>
      <c r="CQT149" s="491"/>
      <c r="CQU149" s="491"/>
      <c r="CQV149" s="491"/>
      <c r="CQW149" s="491"/>
      <c r="CQX149" s="491"/>
      <c r="CQY149" s="491"/>
      <c r="CQZ149" s="491"/>
      <c r="CRA149" s="491"/>
      <c r="CRB149" s="491"/>
      <c r="CRC149" s="491"/>
      <c r="CRD149" s="491"/>
      <c r="CRE149" s="491"/>
      <c r="CRF149" s="491"/>
      <c r="CRG149" s="491"/>
      <c r="CRH149" s="491"/>
      <c r="CRI149" s="491"/>
      <c r="CRJ149" s="491"/>
      <c r="CRK149" s="491"/>
      <c r="CRL149" s="491"/>
      <c r="CRM149" s="491"/>
      <c r="CRN149" s="491"/>
      <c r="CRO149" s="491"/>
      <c r="CRP149" s="491"/>
      <c r="CRQ149" s="491"/>
      <c r="CRR149" s="491"/>
      <c r="CRS149" s="491"/>
      <c r="CRT149" s="491"/>
      <c r="CRU149" s="491"/>
      <c r="CRV149" s="491"/>
      <c r="CRW149" s="491"/>
      <c r="CRX149" s="491"/>
      <c r="CRY149" s="491"/>
      <c r="CRZ149" s="491"/>
      <c r="CSA149" s="491"/>
      <c r="CSB149" s="491"/>
      <c r="CSC149" s="491"/>
      <c r="CSD149" s="491"/>
      <c r="CSE149" s="491"/>
      <c r="CSF149" s="491"/>
      <c r="CSG149" s="491"/>
      <c r="CSH149" s="491"/>
      <c r="CSI149" s="491"/>
      <c r="CSJ149" s="491"/>
      <c r="CSK149" s="491"/>
      <c r="CSL149" s="491"/>
      <c r="CSM149" s="491"/>
      <c r="CSN149" s="491"/>
      <c r="CSO149" s="491"/>
      <c r="CSP149" s="491"/>
      <c r="CSQ149" s="491"/>
      <c r="CSR149" s="491"/>
      <c r="CSS149" s="491"/>
      <c r="CST149" s="491"/>
      <c r="CSU149" s="491"/>
      <c r="CSV149" s="491"/>
      <c r="CSW149" s="491"/>
      <c r="CSX149" s="491"/>
      <c r="CSY149" s="491"/>
      <c r="CSZ149" s="491"/>
      <c r="CTA149" s="491"/>
      <c r="CTB149" s="491"/>
      <c r="CTC149" s="491"/>
      <c r="CTD149" s="491"/>
      <c r="CTE149" s="491"/>
      <c r="CTF149" s="491"/>
      <c r="CTG149" s="491"/>
      <c r="CTH149" s="491"/>
      <c r="CTI149" s="491"/>
      <c r="CTJ149" s="491"/>
      <c r="CTK149" s="491"/>
      <c r="CTL149" s="491"/>
      <c r="CTM149" s="491"/>
      <c r="CTN149" s="491"/>
      <c r="CTO149" s="491"/>
      <c r="CTP149" s="491"/>
      <c r="CTQ149" s="491"/>
      <c r="CTR149" s="491"/>
      <c r="CTS149" s="491"/>
      <c r="CTT149" s="491"/>
      <c r="CTU149" s="491"/>
      <c r="CTV149" s="491"/>
      <c r="CTW149" s="491"/>
      <c r="CTX149" s="491"/>
      <c r="CTY149" s="491"/>
      <c r="CTZ149" s="491"/>
      <c r="CUA149" s="491"/>
      <c r="CUB149" s="491"/>
      <c r="CUC149" s="491"/>
      <c r="CUD149" s="491"/>
      <c r="CUE149" s="491"/>
      <c r="CUF149" s="491"/>
      <c r="CUG149" s="491"/>
      <c r="CUH149" s="491"/>
      <c r="CUI149" s="491"/>
      <c r="CUJ149" s="491"/>
      <c r="CUK149" s="491"/>
      <c r="CUL149" s="491"/>
      <c r="CUM149" s="491"/>
      <c r="CUN149" s="491"/>
      <c r="CUO149" s="491"/>
      <c r="CUP149" s="491"/>
      <c r="CUQ149" s="491"/>
      <c r="CUR149" s="491"/>
      <c r="CUS149" s="491"/>
      <c r="CUT149" s="491"/>
      <c r="CUU149" s="491"/>
      <c r="CUV149" s="491"/>
      <c r="CUW149" s="491"/>
      <c r="CUX149" s="491"/>
      <c r="CUY149" s="491"/>
      <c r="CUZ149" s="491"/>
      <c r="CVA149" s="491"/>
      <c r="CVB149" s="491"/>
      <c r="CVC149" s="491"/>
      <c r="CVD149" s="491"/>
      <c r="CVE149" s="491"/>
      <c r="CVF149" s="491"/>
      <c r="CVG149" s="491"/>
      <c r="CVH149" s="491"/>
      <c r="CVI149" s="491"/>
      <c r="CVJ149" s="491"/>
      <c r="CVK149" s="491"/>
      <c r="CVL149" s="491"/>
      <c r="CVM149" s="491"/>
      <c r="CVN149" s="491"/>
      <c r="CVO149" s="491"/>
      <c r="CVP149" s="491"/>
      <c r="CVQ149" s="491"/>
      <c r="CVR149" s="491"/>
      <c r="CVS149" s="491"/>
      <c r="CVT149" s="491"/>
      <c r="CVU149" s="491"/>
      <c r="CVV149" s="491"/>
      <c r="CVW149" s="491"/>
      <c r="CVX149" s="491"/>
      <c r="CVY149" s="491"/>
      <c r="CVZ149" s="491"/>
      <c r="CWA149" s="491"/>
      <c r="CWB149" s="491"/>
      <c r="CWC149" s="491"/>
      <c r="CWD149" s="491"/>
      <c r="CWE149" s="491"/>
      <c r="CWF149" s="491"/>
      <c r="CWG149" s="491"/>
      <c r="CWH149" s="491"/>
      <c r="CWI149" s="491"/>
      <c r="CWJ149" s="491"/>
      <c r="CWK149" s="491"/>
      <c r="CWL149" s="491"/>
      <c r="CWM149" s="491"/>
      <c r="CWN149" s="491"/>
      <c r="CWO149" s="491"/>
      <c r="CWP149" s="491"/>
      <c r="CWQ149" s="491"/>
      <c r="CWR149" s="491"/>
      <c r="CWS149" s="491"/>
      <c r="CWT149" s="491"/>
      <c r="CWU149" s="491"/>
      <c r="CWV149" s="491"/>
      <c r="CWW149" s="491"/>
      <c r="CWX149" s="491"/>
      <c r="CWY149" s="491"/>
      <c r="CWZ149" s="491"/>
      <c r="CXA149" s="491"/>
      <c r="CXB149" s="491"/>
      <c r="CXC149" s="491"/>
      <c r="CXD149" s="491"/>
      <c r="CXE149" s="491"/>
      <c r="CXF149" s="491"/>
      <c r="CXG149" s="491"/>
      <c r="CXH149" s="491"/>
      <c r="CXI149" s="491"/>
      <c r="CXJ149" s="491"/>
      <c r="CXK149" s="491"/>
      <c r="CXL149" s="491"/>
      <c r="CXM149" s="491"/>
      <c r="CXN149" s="491"/>
      <c r="CXO149" s="491"/>
      <c r="CXP149" s="491"/>
      <c r="CXQ149" s="491"/>
      <c r="CXR149" s="491"/>
      <c r="CXS149" s="491"/>
      <c r="CXT149" s="491"/>
      <c r="CXU149" s="491"/>
      <c r="CXV149" s="491"/>
      <c r="CXW149" s="491"/>
      <c r="CXX149" s="491"/>
      <c r="CXY149" s="491"/>
      <c r="CXZ149" s="491"/>
      <c r="CYA149" s="491"/>
      <c r="CYB149" s="491"/>
      <c r="CYC149" s="491"/>
      <c r="CYD149" s="491"/>
      <c r="CYE149" s="491"/>
      <c r="CYF149" s="491"/>
      <c r="CYG149" s="491"/>
      <c r="CYH149" s="491"/>
      <c r="CYI149" s="491"/>
      <c r="CYJ149" s="491"/>
      <c r="CYK149" s="491"/>
      <c r="CYL149" s="491"/>
      <c r="CYM149" s="491"/>
      <c r="CYN149" s="491"/>
      <c r="CYO149" s="491"/>
      <c r="CYP149" s="491"/>
      <c r="CYQ149" s="491"/>
      <c r="CYR149" s="491"/>
      <c r="CYS149" s="491"/>
      <c r="CYT149" s="491"/>
      <c r="CYU149" s="491"/>
      <c r="CYV149" s="491"/>
      <c r="CYW149" s="491"/>
      <c r="CYX149" s="491"/>
      <c r="CYY149" s="491"/>
      <c r="CYZ149" s="491"/>
      <c r="CZA149" s="491"/>
      <c r="CZB149" s="491"/>
      <c r="CZC149" s="491"/>
      <c r="CZD149" s="491"/>
      <c r="CZE149" s="491"/>
      <c r="CZF149" s="491"/>
      <c r="CZG149" s="491"/>
      <c r="CZH149" s="491"/>
      <c r="CZI149" s="491"/>
      <c r="CZJ149" s="491"/>
      <c r="CZK149" s="491"/>
      <c r="CZL149" s="491"/>
      <c r="CZM149" s="491"/>
      <c r="CZN149" s="491"/>
      <c r="CZO149" s="491"/>
      <c r="CZP149" s="491"/>
      <c r="CZQ149" s="491"/>
      <c r="CZR149" s="491"/>
      <c r="CZS149" s="491"/>
      <c r="CZT149" s="491"/>
      <c r="CZU149" s="491"/>
      <c r="CZV149" s="491"/>
      <c r="CZW149" s="491"/>
      <c r="CZX149" s="491"/>
      <c r="CZY149" s="491"/>
      <c r="CZZ149" s="491"/>
      <c r="DAA149" s="491"/>
      <c r="DAB149" s="491"/>
      <c r="DAC149" s="491"/>
      <c r="DAD149" s="491"/>
      <c r="DAE149" s="491"/>
      <c r="DAF149" s="491"/>
      <c r="DAG149" s="491"/>
      <c r="DAH149" s="491"/>
      <c r="DAI149" s="491"/>
      <c r="DAJ149" s="491"/>
      <c r="DAK149" s="491"/>
      <c r="DAL149" s="491"/>
      <c r="DAM149" s="491"/>
      <c r="DAN149" s="491"/>
      <c r="DAO149" s="491"/>
      <c r="DAP149" s="491"/>
      <c r="DAQ149" s="491"/>
      <c r="DAR149" s="491"/>
      <c r="DAS149" s="491"/>
      <c r="DAT149" s="491"/>
      <c r="DAU149" s="491"/>
      <c r="DAV149" s="491"/>
      <c r="DAW149" s="491"/>
      <c r="DAX149" s="491"/>
      <c r="DAY149" s="491"/>
      <c r="DAZ149" s="491"/>
      <c r="DBA149" s="491"/>
      <c r="DBB149" s="491"/>
      <c r="DBC149" s="491"/>
      <c r="DBD149" s="491"/>
      <c r="DBE149" s="491"/>
      <c r="DBF149" s="491"/>
      <c r="DBG149" s="491"/>
      <c r="DBH149" s="491"/>
      <c r="DBI149" s="491"/>
      <c r="DBJ149" s="491"/>
      <c r="DBK149" s="491"/>
      <c r="DBL149" s="491"/>
      <c r="DBM149" s="491"/>
      <c r="DBN149" s="491"/>
      <c r="DBO149" s="491"/>
      <c r="DBP149" s="491"/>
      <c r="DBQ149" s="491"/>
      <c r="DBR149" s="491"/>
      <c r="DBS149" s="491"/>
      <c r="DBT149" s="491"/>
      <c r="DBU149" s="491"/>
      <c r="DBV149" s="491"/>
      <c r="DBW149" s="491"/>
      <c r="DBX149" s="491"/>
      <c r="DBY149" s="491"/>
      <c r="DBZ149" s="491"/>
      <c r="DCA149" s="491"/>
      <c r="DCB149" s="491"/>
      <c r="DCC149" s="491"/>
      <c r="DCD149" s="491"/>
      <c r="DCE149" s="491"/>
      <c r="DCF149" s="491"/>
      <c r="DCG149" s="491"/>
      <c r="DCH149" s="491"/>
      <c r="DCI149" s="491"/>
      <c r="DCJ149" s="491"/>
      <c r="DCK149" s="491"/>
      <c r="DCL149" s="491"/>
      <c r="DCM149" s="491"/>
      <c r="DCN149" s="491"/>
      <c r="DCO149" s="491"/>
      <c r="DCP149" s="491"/>
      <c r="DCQ149" s="491"/>
      <c r="DCR149" s="491"/>
      <c r="DCS149" s="491"/>
      <c r="DCT149" s="491"/>
      <c r="DCU149" s="491"/>
      <c r="DCV149" s="491"/>
      <c r="DCW149" s="491"/>
      <c r="DCX149" s="491"/>
      <c r="DCY149" s="491"/>
      <c r="DCZ149" s="491"/>
      <c r="DDA149" s="491"/>
      <c r="DDB149" s="491"/>
      <c r="DDC149" s="491"/>
      <c r="DDD149" s="491"/>
      <c r="DDE149" s="491"/>
      <c r="DDF149" s="491"/>
      <c r="DDG149" s="491"/>
      <c r="DDH149" s="491"/>
      <c r="DDI149" s="491"/>
      <c r="DDJ149" s="491"/>
      <c r="DDK149" s="491"/>
      <c r="DDL149" s="491"/>
      <c r="DDM149" s="491"/>
      <c r="DDN149" s="491"/>
      <c r="DDO149" s="491"/>
      <c r="DDP149" s="491"/>
      <c r="DDQ149" s="491"/>
      <c r="DDR149" s="491"/>
      <c r="DDS149" s="491"/>
      <c r="DDT149" s="491"/>
      <c r="DDU149" s="491"/>
      <c r="DDV149" s="491"/>
      <c r="DDW149" s="491"/>
      <c r="DDX149" s="491"/>
      <c r="DDY149" s="491"/>
      <c r="DDZ149" s="491"/>
      <c r="DEA149" s="491"/>
      <c r="DEB149" s="491"/>
      <c r="DEC149" s="491"/>
      <c r="DED149" s="491"/>
      <c r="DEE149" s="491"/>
      <c r="DEF149" s="491"/>
      <c r="DEG149" s="491"/>
      <c r="DEH149" s="491"/>
      <c r="DEI149" s="491"/>
      <c r="DEJ149" s="491"/>
      <c r="DEK149" s="491"/>
      <c r="DEL149" s="491"/>
      <c r="DEM149" s="491"/>
      <c r="DEN149" s="491"/>
      <c r="DEO149" s="491"/>
      <c r="DEP149" s="491"/>
      <c r="DEQ149" s="491"/>
      <c r="DER149" s="491"/>
      <c r="DES149" s="491"/>
      <c r="DET149" s="491"/>
      <c r="DEU149" s="491"/>
      <c r="DEV149" s="491"/>
      <c r="DEW149" s="491"/>
      <c r="DEX149" s="491"/>
      <c r="DEY149" s="491"/>
      <c r="DEZ149" s="491"/>
      <c r="DFA149" s="491"/>
      <c r="DFB149" s="491"/>
      <c r="DFC149" s="491"/>
      <c r="DFD149" s="491"/>
      <c r="DFE149" s="491"/>
      <c r="DFF149" s="491"/>
      <c r="DFG149" s="491"/>
      <c r="DFH149" s="491"/>
      <c r="DFI149" s="491"/>
      <c r="DFJ149" s="491"/>
      <c r="DFK149" s="491"/>
      <c r="DFL149" s="491"/>
      <c r="DFM149" s="491"/>
      <c r="DFN149" s="491"/>
      <c r="DFO149" s="491"/>
      <c r="DFP149" s="491"/>
      <c r="DFQ149" s="491"/>
      <c r="DFR149" s="491"/>
      <c r="DFS149" s="491"/>
      <c r="DFT149" s="491"/>
      <c r="DFU149" s="491"/>
      <c r="DFV149" s="491"/>
      <c r="DFW149" s="491"/>
      <c r="DFX149" s="491"/>
      <c r="DFY149" s="491"/>
      <c r="DFZ149" s="491"/>
      <c r="DGA149" s="491"/>
      <c r="DGB149" s="491"/>
      <c r="DGC149" s="491"/>
      <c r="DGD149" s="491"/>
      <c r="DGE149" s="491"/>
      <c r="DGF149" s="491"/>
      <c r="DGG149" s="491"/>
      <c r="DGH149" s="491"/>
      <c r="DGI149" s="491"/>
      <c r="DGJ149" s="491"/>
      <c r="DGK149" s="491"/>
      <c r="DGL149" s="491"/>
      <c r="DGM149" s="491"/>
      <c r="DGN149" s="491"/>
      <c r="DGO149" s="491"/>
      <c r="DGP149" s="491"/>
      <c r="DGQ149" s="491"/>
      <c r="DGR149" s="491"/>
      <c r="DGS149" s="491"/>
      <c r="DGT149" s="491"/>
      <c r="DGU149" s="491"/>
      <c r="DGV149" s="491"/>
      <c r="DGW149" s="491"/>
      <c r="DGX149" s="491"/>
      <c r="DGY149" s="491"/>
      <c r="DGZ149" s="491"/>
      <c r="DHA149" s="491"/>
      <c r="DHB149" s="491"/>
      <c r="DHC149" s="491"/>
      <c r="DHD149" s="491"/>
      <c r="DHE149" s="491"/>
      <c r="DHF149" s="491"/>
      <c r="DHG149" s="491"/>
      <c r="DHH149" s="491"/>
      <c r="DHI149" s="491"/>
      <c r="DHJ149" s="491"/>
      <c r="DHK149" s="491"/>
      <c r="DHL149" s="491"/>
      <c r="DHM149" s="491"/>
      <c r="DHN149" s="491"/>
      <c r="DHO149" s="491"/>
      <c r="DHP149" s="491"/>
      <c r="DHQ149" s="491"/>
      <c r="DHR149" s="491"/>
      <c r="DHS149" s="491"/>
      <c r="DHT149" s="491"/>
      <c r="DHU149" s="491"/>
      <c r="DHV149" s="491"/>
      <c r="DHW149" s="491"/>
      <c r="DHX149" s="491"/>
      <c r="DHY149" s="491"/>
      <c r="DHZ149" s="491"/>
      <c r="DIA149" s="491"/>
      <c r="DIB149" s="491"/>
      <c r="DIC149" s="491"/>
      <c r="DID149" s="491"/>
      <c r="DIE149" s="491"/>
      <c r="DIF149" s="491"/>
      <c r="DIG149" s="491"/>
      <c r="DIH149" s="491"/>
      <c r="DII149" s="491"/>
      <c r="DIJ149" s="491"/>
      <c r="DIK149" s="491"/>
      <c r="DIL149" s="491"/>
      <c r="DIM149" s="491"/>
      <c r="DIN149" s="491"/>
      <c r="DIO149" s="491"/>
      <c r="DIP149" s="491"/>
      <c r="DIQ149" s="491"/>
      <c r="DIR149" s="491"/>
      <c r="DIS149" s="491"/>
      <c r="DIT149" s="491"/>
      <c r="DIU149" s="491"/>
      <c r="DIV149" s="491"/>
      <c r="DIW149" s="491"/>
      <c r="DIX149" s="491"/>
      <c r="DIY149" s="491"/>
      <c r="DIZ149" s="491"/>
      <c r="DJA149" s="491"/>
      <c r="DJB149" s="491"/>
      <c r="DJC149" s="491"/>
      <c r="DJD149" s="491"/>
      <c r="DJE149" s="491"/>
      <c r="DJF149" s="491"/>
      <c r="DJG149" s="491"/>
      <c r="DJH149" s="491"/>
      <c r="DJI149" s="491"/>
      <c r="DJJ149" s="491"/>
      <c r="DJK149" s="491"/>
      <c r="DJL149" s="491"/>
      <c r="DJM149" s="491"/>
      <c r="DJN149" s="491"/>
      <c r="DJO149" s="491"/>
      <c r="DJP149" s="491"/>
      <c r="DJQ149" s="491"/>
      <c r="DJR149" s="491"/>
      <c r="DJS149" s="491"/>
      <c r="DJT149" s="491"/>
      <c r="DJU149" s="491"/>
      <c r="DJV149" s="491"/>
      <c r="DJW149" s="491"/>
      <c r="DJX149" s="491"/>
      <c r="DJY149" s="491"/>
      <c r="DJZ149" s="491"/>
      <c r="DKA149" s="491"/>
      <c r="DKB149" s="491"/>
      <c r="DKC149" s="491"/>
      <c r="DKD149" s="491"/>
      <c r="DKE149" s="491"/>
      <c r="DKF149" s="491"/>
      <c r="DKG149" s="491"/>
      <c r="DKH149" s="491"/>
      <c r="DKI149" s="491"/>
      <c r="DKJ149" s="491"/>
      <c r="DKK149" s="491"/>
      <c r="DKL149" s="491"/>
      <c r="DKM149" s="491"/>
      <c r="DKN149" s="491"/>
      <c r="DKO149" s="491"/>
      <c r="DKP149" s="491"/>
      <c r="DKQ149" s="491"/>
      <c r="DKR149" s="491"/>
      <c r="DKS149" s="491"/>
      <c r="DKT149" s="491"/>
      <c r="DKU149" s="491"/>
      <c r="DKV149" s="491"/>
      <c r="DKW149" s="491"/>
      <c r="DKX149" s="491"/>
      <c r="DKY149" s="491"/>
      <c r="DKZ149" s="491"/>
      <c r="DLA149" s="491"/>
      <c r="DLB149" s="491"/>
      <c r="DLC149" s="491"/>
      <c r="DLD149" s="491"/>
      <c r="DLE149" s="491"/>
      <c r="DLF149" s="491"/>
      <c r="DLG149" s="491"/>
      <c r="DLH149" s="491"/>
      <c r="DLI149" s="491"/>
      <c r="DLJ149" s="491"/>
      <c r="DLK149" s="491"/>
      <c r="DLL149" s="491"/>
      <c r="DLM149" s="491"/>
      <c r="DLN149" s="491"/>
      <c r="DLO149" s="491"/>
      <c r="DLP149" s="491"/>
      <c r="DLQ149" s="491"/>
      <c r="DLR149" s="491"/>
      <c r="DLS149" s="491"/>
      <c r="DLT149" s="491"/>
      <c r="DLU149" s="491"/>
      <c r="DLV149" s="491"/>
      <c r="DLW149" s="491"/>
      <c r="DLX149" s="491"/>
      <c r="DLY149" s="491"/>
      <c r="DLZ149" s="491"/>
      <c r="DMA149" s="491"/>
      <c r="DMB149" s="491"/>
      <c r="DMC149" s="491"/>
      <c r="DMD149" s="491"/>
      <c r="DME149" s="491"/>
      <c r="DMF149" s="491"/>
      <c r="DMG149" s="491"/>
      <c r="DMH149" s="491"/>
      <c r="DMI149" s="491"/>
      <c r="DMJ149" s="491"/>
      <c r="DMK149" s="491"/>
      <c r="DML149" s="491"/>
      <c r="DMM149" s="491"/>
      <c r="DMN149" s="491"/>
      <c r="DMO149" s="491"/>
      <c r="DMP149" s="491"/>
      <c r="DMQ149" s="491"/>
      <c r="DMR149" s="491"/>
      <c r="DMS149" s="491"/>
      <c r="DMT149" s="491"/>
      <c r="DMU149" s="491"/>
      <c r="DMV149" s="491"/>
      <c r="DMW149" s="491"/>
      <c r="DMX149" s="491"/>
      <c r="DMY149" s="491"/>
      <c r="DMZ149" s="491"/>
      <c r="DNA149" s="491"/>
      <c r="DNB149" s="491"/>
      <c r="DNC149" s="491"/>
      <c r="DND149" s="491"/>
      <c r="DNE149" s="491"/>
      <c r="DNF149" s="491"/>
      <c r="DNG149" s="491"/>
      <c r="DNH149" s="491"/>
      <c r="DNI149" s="491"/>
      <c r="DNJ149" s="491"/>
      <c r="DNK149" s="491"/>
      <c r="DNL149" s="491"/>
      <c r="DNM149" s="491"/>
      <c r="DNN149" s="491"/>
      <c r="DNO149" s="491"/>
      <c r="DNP149" s="491"/>
      <c r="DNQ149" s="491"/>
      <c r="DNR149" s="491"/>
      <c r="DNS149" s="491"/>
      <c r="DNT149" s="491"/>
      <c r="DNU149" s="491"/>
      <c r="DNV149" s="491"/>
      <c r="DNW149" s="491"/>
      <c r="DNX149" s="491"/>
      <c r="DNY149" s="491"/>
      <c r="DNZ149" s="491"/>
      <c r="DOA149" s="491"/>
      <c r="DOB149" s="491"/>
      <c r="DOC149" s="491"/>
      <c r="DOD149" s="491"/>
      <c r="DOE149" s="491"/>
      <c r="DOF149" s="491"/>
      <c r="DOG149" s="491"/>
      <c r="DOH149" s="491"/>
      <c r="DOI149" s="491"/>
      <c r="DOJ149" s="491"/>
      <c r="DOK149" s="491"/>
      <c r="DOL149" s="491"/>
      <c r="DOM149" s="491"/>
      <c r="DON149" s="491"/>
      <c r="DOO149" s="491"/>
      <c r="DOP149" s="491"/>
      <c r="DOQ149" s="491"/>
      <c r="DOR149" s="491"/>
      <c r="DOS149" s="491"/>
      <c r="DOT149" s="491"/>
      <c r="DOU149" s="491"/>
      <c r="DOV149" s="491"/>
      <c r="DOW149" s="491"/>
      <c r="DOX149" s="491"/>
      <c r="DOY149" s="491"/>
      <c r="DOZ149" s="491"/>
      <c r="DPA149" s="491"/>
      <c r="DPB149" s="491"/>
      <c r="DPC149" s="491"/>
      <c r="DPD149" s="491"/>
      <c r="DPE149" s="491"/>
      <c r="DPF149" s="491"/>
      <c r="DPG149" s="491"/>
      <c r="DPH149" s="491"/>
      <c r="DPI149" s="491"/>
      <c r="DPJ149" s="491"/>
      <c r="DPK149" s="491"/>
      <c r="DPL149" s="491"/>
      <c r="DPM149" s="491"/>
      <c r="DPN149" s="491"/>
      <c r="DPO149" s="491"/>
      <c r="DPP149" s="491"/>
      <c r="DPQ149" s="491"/>
      <c r="DPR149" s="491"/>
      <c r="DPS149" s="491"/>
      <c r="DPT149" s="491"/>
      <c r="DPU149" s="491"/>
      <c r="DPV149" s="491"/>
      <c r="DPW149" s="491"/>
      <c r="DPX149" s="491"/>
      <c r="DPY149" s="491"/>
      <c r="DPZ149" s="491"/>
      <c r="DQA149" s="491"/>
      <c r="DQB149" s="491"/>
      <c r="DQC149" s="491"/>
      <c r="DQD149" s="491"/>
      <c r="DQE149" s="491"/>
      <c r="DQF149" s="491"/>
      <c r="DQG149" s="491"/>
      <c r="DQH149" s="491"/>
      <c r="DQI149" s="491"/>
      <c r="DQJ149" s="491"/>
      <c r="DQK149" s="491"/>
      <c r="DQL149" s="491"/>
      <c r="DQM149" s="491"/>
      <c r="DQN149" s="491"/>
      <c r="DQO149" s="491"/>
      <c r="DQP149" s="491"/>
      <c r="DQQ149" s="491"/>
      <c r="DQR149" s="491"/>
      <c r="DQS149" s="491"/>
      <c r="DQT149" s="491"/>
      <c r="DQU149" s="491"/>
      <c r="DQV149" s="491"/>
      <c r="DQW149" s="491"/>
      <c r="DQX149" s="491"/>
      <c r="DQY149" s="491"/>
      <c r="DQZ149" s="491"/>
      <c r="DRA149" s="491"/>
      <c r="DRB149" s="491"/>
      <c r="DRC149" s="491"/>
      <c r="DRD149" s="491"/>
      <c r="DRE149" s="491"/>
      <c r="DRF149" s="491"/>
      <c r="DRG149" s="491"/>
      <c r="DRH149" s="491"/>
      <c r="DRI149" s="491"/>
      <c r="DRJ149" s="491"/>
      <c r="DRK149" s="491"/>
      <c r="DRL149" s="491"/>
      <c r="DRM149" s="491"/>
      <c r="DRN149" s="491"/>
      <c r="DRO149" s="491"/>
      <c r="DRP149" s="491"/>
      <c r="DRQ149" s="491"/>
      <c r="DRR149" s="491"/>
      <c r="DRS149" s="491"/>
      <c r="DRT149" s="491"/>
      <c r="DRU149" s="491"/>
      <c r="DRV149" s="491"/>
      <c r="DRW149" s="491"/>
      <c r="DRX149" s="491"/>
      <c r="DRY149" s="491"/>
      <c r="DRZ149" s="491"/>
      <c r="DSA149" s="491"/>
      <c r="DSB149" s="491"/>
      <c r="DSC149" s="491"/>
      <c r="DSD149" s="491"/>
      <c r="DSE149" s="491"/>
      <c r="DSF149" s="491"/>
      <c r="DSG149" s="491"/>
      <c r="DSH149" s="491"/>
      <c r="DSI149" s="491"/>
      <c r="DSJ149" s="491"/>
      <c r="DSK149" s="491"/>
      <c r="DSL149" s="491"/>
      <c r="DSM149" s="491"/>
      <c r="DSN149" s="491"/>
      <c r="DSO149" s="491"/>
      <c r="DSP149" s="491"/>
      <c r="DSQ149" s="491"/>
      <c r="DSR149" s="491"/>
      <c r="DSS149" s="491"/>
      <c r="DST149" s="491"/>
      <c r="DSU149" s="491"/>
      <c r="DSV149" s="491"/>
      <c r="DSW149" s="491"/>
      <c r="DSX149" s="491"/>
      <c r="DSY149" s="491"/>
      <c r="DSZ149" s="491"/>
      <c r="DTA149" s="491"/>
      <c r="DTB149" s="491"/>
      <c r="DTC149" s="491"/>
      <c r="DTD149" s="491"/>
      <c r="DTE149" s="491"/>
      <c r="DTF149" s="491"/>
      <c r="DTG149" s="491"/>
      <c r="DTH149" s="491"/>
      <c r="DTI149" s="491"/>
      <c r="DTJ149" s="491"/>
      <c r="DTK149" s="491"/>
      <c r="DTL149" s="491"/>
      <c r="DTM149" s="491"/>
      <c r="DTN149" s="491"/>
      <c r="DTO149" s="491"/>
      <c r="DTP149" s="491"/>
      <c r="DTQ149" s="491"/>
      <c r="DTR149" s="491"/>
      <c r="DTS149" s="491"/>
      <c r="DTT149" s="491"/>
      <c r="DTU149" s="491"/>
      <c r="DTV149" s="491"/>
      <c r="DTW149" s="491"/>
      <c r="DTX149" s="491"/>
      <c r="DTY149" s="491"/>
      <c r="DTZ149" s="491"/>
      <c r="DUA149" s="491"/>
      <c r="DUB149" s="491"/>
      <c r="DUC149" s="491"/>
      <c r="DUD149" s="491"/>
      <c r="DUE149" s="491"/>
      <c r="DUF149" s="491"/>
      <c r="DUG149" s="491"/>
      <c r="DUH149" s="491"/>
      <c r="DUI149" s="491"/>
      <c r="DUJ149" s="491"/>
      <c r="DUK149" s="491"/>
      <c r="DUL149" s="491"/>
      <c r="DUM149" s="491"/>
      <c r="DUN149" s="491"/>
      <c r="DUO149" s="491"/>
      <c r="DUP149" s="491"/>
      <c r="DUQ149" s="491"/>
      <c r="DUR149" s="491"/>
      <c r="DUS149" s="491"/>
      <c r="DUT149" s="491"/>
      <c r="DUU149" s="491"/>
      <c r="DUV149" s="491"/>
      <c r="DUW149" s="491"/>
      <c r="DUX149" s="491"/>
      <c r="DUY149" s="491"/>
      <c r="DUZ149" s="491"/>
      <c r="DVA149" s="491"/>
      <c r="DVB149" s="491"/>
      <c r="DVC149" s="491"/>
      <c r="DVD149" s="491"/>
      <c r="DVE149" s="491"/>
      <c r="DVF149" s="491"/>
      <c r="DVG149" s="491"/>
      <c r="DVH149" s="491"/>
      <c r="DVI149" s="491"/>
      <c r="DVJ149" s="491"/>
      <c r="DVK149" s="491"/>
      <c r="DVL149" s="491"/>
      <c r="DVM149" s="491"/>
      <c r="DVN149" s="491"/>
      <c r="DVO149" s="491"/>
      <c r="DVP149" s="491"/>
      <c r="DVQ149" s="491"/>
      <c r="DVR149" s="491"/>
      <c r="DVS149" s="491"/>
      <c r="DVT149" s="491"/>
      <c r="DVU149" s="491"/>
      <c r="DVV149" s="491"/>
      <c r="DVW149" s="491"/>
      <c r="DVX149" s="491"/>
      <c r="DVY149" s="491"/>
      <c r="DVZ149" s="491"/>
      <c r="DWA149" s="491"/>
      <c r="DWB149" s="491"/>
      <c r="DWC149" s="491"/>
      <c r="DWD149" s="491"/>
      <c r="DWE149" s="491"/>
      <c r="DWF149" s="491"/>
      <c r="DWG149" s="491"/>
      <c r="DWH149" s="491"/>
      <c r="DWI149" s="491"/>
      <c r="DWJ149" s="491"/>
      <c r="DWK149" s="491"/>
      <c r="DWL149" s="491"/>
      <c r="DWM149" s="491"/>
      <c r="DWN149" s="491"/>
      <c r="DWO149" s="491"/>
      <c r="DWP149" s="491"/>
      <c r="DWQ149" s="491"/>
      <c r="DWR149" s="491"/>
      <c r="DWS149" s="491"/>
      <c r="DWT149" s="491"/>
      <c r="DWU149" s="491"/>
      <c r="DWV149" s="491"/>
      <c r="DWW149" s="491"/>
      <c r="DWX149" s="491"/>
      <c r="DWY149" s="491"/>
      <c r="DWZ149" s="491"/>
      <c r="DXA149" s="491"/>
      <c r="DXB149" s="491"/>
      <c r="DXC149" s="491"/>
      <c r="DXD149" s="491"/>
      <c r="DXE149" s="491"/>
      <c r="DXF149" s="491"/>
      <c r="DXG149" s="491"/>
      <c r="DXH149" s="491"/>
      <c r="DXI149" s="491"/>
      <c r="DXJ149" s="491"/>
      <c r="DXK149" s="491"/>
      <c r="DXL149" s="491"/>
      <c r="DXM149" s="491"/>
      <c r="DXN149" s="491"/>
      <c r="DXO149" s="491"/>
      <c r="DXP149" s="491"/>
      <c r="DXQ149" s="491"/>
      <c r="DXR149" s="491"/>
      <c r="DXS149" s="491"/>
      <c r="DXT149" s="491"/>
      <c r="DXU149" s="491"/>
      <c r="DXV149" s="491"/>
      <c r="DXW149" s="491"/>
      <c r="DXX149" s="491"/>
      <c r="DXY149" s="491"/>
      <c r="DXZ149" s="491"/>
      <c r="DYA149" s="491"/>
      <c r="DYB149" s="491"/>
      <c r="DYC149" s="491"/>
      <c r="DYD149" s="491"/>
      <c r="DYE149" s="491"/>
      <c r="DYF149" s="491"/>
      <c r="DYG149" s="491"/>
      <c r="DYH149" s="491"/>
      <c r="DYI149" s="491"/>
      <c r="DYJ149" s="491"/>
      <c r="DYK149" s="491"/>
      <c r="DYL149" s="491"/>
      <c r="DYM149" s="491"/>
      <c r="DYN149" s="491"/>
      <c r="DYO149" s="491"/>
      <c r="DYP149" s="491"/>
      <c r="DYQ149" s="491"/>
      <c r="DYR149" s="491"/>
      <c r="DYS149" s="491"/>
      <c r="DYT149" s="491"/>
      <c r="DYU149" s="491"/>
      <c r="DYV149" s="491"/>
      <c r="DYW149" s="491"/>
      <c r="DYX149" s="491"/>
      <c r="DYY149" s="491"/>
      <c r="DYZ149" s="491"/>
      <c r="DZA149" s="491"/>
      <c r="DZB149" s="491"/>
      <c r="DZC149" s="491"/>
      <c r="DZD149" s="491"/>
      <c r="DZE149" s="491"/>
      <c r="DZF149" s="491"/>
      <c r="DZG149" s="491"/>
      <c r="DZH149" s="491"/>
      <c r="DZI149" s="491"/>
      <c r="DZJ149" s="491"/>
      <c r="DZK149" s="491"/>
      <c r="DZL149" s="491"/>
      <c r="DZM149" s="491"/>
      <c r="DZN149" s="491"/>
      <c r="DZO149" s="491"/>
      <c r="DZP149" s="491"/>
      <c r="DZQ149" s="491"/>
      <c r="DZR149" s="491"/>
      <c r="DZS149" s="491"/>
      <c r="DZT149" s="491"/>
      <c r="DZU149" s="491"/>
      <c r="DZV149" s="491"/>
      <c r="DZW149" s="491"/>
      <c r="DZX149" s="491"/>
      <c r="DZY149" s="491"/>
      <c r="DZZ149" s="491"/>
      <c r="EAA149" s="491"/>
      <c r="EAB149" s="491"/>
      <c r="EAC149" s="491"/>
      <c r="EAD149" s="491"/>
      <c r="EAE149" s="491"/>
      <c r="EAF149" s="491"/>
      <c r="EAG149" s="491"/>
      <c r="EAH149" s="491"/>
      <c r="EAI149" s="491"/>
      <c r="EAJ149" s="491"/>
      <c r="EAK149" s="491"/>
      <c r="EAL149" s="491"/>
      <c r="EAM149" s="491"/>
      <c r="EAN149" s="491"/>
      <c r="EAO149" s="491"/>
      <c r="EAP149" s="491"/>
      <c r="EAQ149" s="491"/>
      <c r="EAR149" s="491"/>
      <c r="EAS149" s="491"/>
      <c r="EAT149" s="491"/>
      <c r="EAU149" s="491"/>
      <c r="EAV149" s="491"/>
      <c r="EAW149" s="491"/>
      <c r="EAX149" s="491"/>
      <c r="EAY149" s="491"/>
      <c r="EAZ149" s="491"/>
      <c r="EBA149" s="491"/>
      <c r="EBB149" s="491"/>
      <c r="EBC149" s="491"/>
      <c r="EBD149" s="491"/>
      <c r="EBE149" s="491"/>
      <c r="EBF149" s="491"/>
      <c r="EBG149" s="491"/>
      <c r="EBH149" s="491"/>
      <c r="EBI149" s="491"/>
      <c r="EBJ149" s="491"/>
      <c r="EBK149" s="491"/>
      <c r="EBL149" s="491"/>
      <c r="EBM149" s="491"/>
      <c r="EBN149" s="491"/>
      <c r="EBO149" s="491"/>
      <c r="EBP149" s="491"/>
      <c r="EBQ149" s="491"/>
      <c r="EBR149" s="491"/>
      <c r="EBS149" s="491"/>
      <c r="EBT149" s="491"/>
      <c r="EBU149" s="491"/>
      <c r="EBV149" s="491"/>
      <c r="EBW149" s="491"/>
      <c r="EBX149" s="491"/>
      <c r="EBY149" s="491"/>
      <c r="EBZ149" s="491"/>
      <c r="ECA149" s="491"/>
      <c r="ECB149" s="491"/>
      <c r="ECC149" s="491"/>
      <c r="ECD149" s="491"/>
      <c r="ECE149" s="491"/>
      <c r="ECF149" s="491"/>
      <c r="ECG149" s="491"/>
      <c r="ECH149" s="491"/>
      <c r="ECI149" s="491"/>
      <c r="ECJ149" s="491"/>
      <c r="ECK149" s="491"/>
      <c r="ECL149" s="491"/>
      <c r="ECM149" s="491"/>
      <c r="ECN149" s="491"/>
      <c r="ECO149" s="491"/>
      <c r="ECP149" s="491"/>
      <c r="ECQ149" s="491"/>
      <c r="ECR149" s="491"/>
      <c r="ECS149" s="491"/>
      <c r="ECT149" s="491"/>
      <c r="ECU149" s="491"/>
      <c r="ECV149" s="491"/>
      <c r="ECW149" s="491"/>
      <c r="ECX149" s="491"/>
      <c r="ECY149" s="491"/>
      <c r="ECZ149" s="491"/>
      <c r="EDA149" s="491"/>
      <c r="EDB149" s="491"/>
      <c r="EDC149" s="491"/>
      <c r="EDD149" s="491"/>
      <c r="EDE149" s="491"/>
      <c r="EDF149" s="491"/>
      <c r="EDG149" s="491"/>
      <c r="EDH149" s="491"/>
      <c r="EDI149" s="491"/>
      <c r="EDJ149" s="491"/>
      <c r="EDK149" s="491"/>
      <c r="EDL149" s="491"/>
      <c r="EDM149" s="491"/>
      <c r="EDN149" s="491"/>
      <c r="EDO149" s="491"/>
      <c r="EDP149" s="491"/>
      <c r="EDQ149" s="491"/>
      <c r="EDR149" s="491"/>
      <c r="EDS149" s="491"/>
      <c r="EDT149" s="491"/>
      <c r="EDU149" s="491"/>
      <c r="EDV149" s="491"/>
      <c r="EDW149" s="491"/>
      <c r="EDX149" s="491"/>
      <c r="EDY149" s="491"/>
      <c r="EDZ149" s="491"/>
      <c r="EEA149" s="491"/>
      <c r="EEB149" s="491"/>
      <c r="EEC149" s="491"/>
      <c r="EED149" s="491"/>
      <c r="EEE149" s="491"/>
      <c r="EEF149" s="491"/>
      <c r="EEG149" s="491"/>
      <c r="EEH149" s="491"/>
      <c r="EEI149" s="491"/>
      <c r="EEJ149" s="491"/>
      <c r="EEK149" s="491"/>
      <c r="EEL149" s="491"/>
      <c r="EEM149" s="491"/>
      <c r="EEN149" s="491"/>
      <c r="EEO149" s="491"/>
      <c r="EEP149" s="491"/>
      <c r="EEQ149" s="491"/>
      <c r="EER149" s="491"/>
      <c r="EES149" s="491"/>
      <c r="EET149" s="491"/>
      <c r="EEU149" s="491"/>
      <c r="EEV149" s="491"/>
      <c r="EEW149" s="491"/>
      <c r="EEX149" s="491"/>
      <c r="EEY149" s="491"/>
      <c r="EEZ149" s="491"/>
      <c r="EFA149" s="491"/>
      <c r="EFB149" s="491"/>
      <c r="EFC149" s="491"/>
      <c r="EFD149" s="491"/>
      <c r="EFE149" s="491"/>
      <c r="EFF149" s="491"/>
      <c r="EFG149" s="491"/>
      <c r="EFH149" s="491"/>
      <c r="EFI149" s="491"/>
      <c r="EFJ149" s="491"/>
      <c r="EFK149" s="491"/>
      <c r="EFL149" s="491"/>
      <c r="EFM149" s="491"/>
      <c r="EFN149" s="491"/>
      <c r="EFO149" s="491"/>
      <c r="EFP149" s="491"/>
      <c r="EFQ149" s="491"/>
      <c r="EFR149" s="491"/>
      <c r="EFS149" s="491"/>
      <c r="EFT149" s="491"/>
      <c r="EFU149" s="491"/>
      <c r="EFV149" s="491"/>
      <c r="EFW149" s="491"/>
      <c r="EFX149" s="491"/>
      <c r="EFY149" s="491"/>
      <c r="EFZ149" s="491"/>
      <c r="EGA149" s="491"/>
      <c r="EGB149" s="491"/>
      <c r="EGC149" s="491"/>
      <c r="EGD149" s="491"/>
      <c r="EGE149" s="491"/>
      <c r="EGF149" s="491"/>
      <c r="EGG149" s="491"/>
      <c r="EGH149" s="491"/>
      <c r="EGI149" s="491"/>
      <c r="EGJ149" s="491"/>
      <c r="EGK149" s="491"/>
      <c r="EGL149" s="491"/>
      <c r="EGM149" s="491"/>
      <c r="EGN149" s="491"/>
      <c r="EGO149" s="491"/>
      <c r="EGP149" s="491"/>
      <c r="EGQ149" s="491"/>
      <c r="EGR149" s="491"/>
      <c r="EGS149" s="491"/>
      <c r="EGT149" s="491"/>
      <c r="EGU149" s="491"/>
      <c r="EGV149" s="491"/>
      <c r="EGW149" s="491"/>
      <c r="EGX149" s="491"/>
      <c r="EGY149" s="491"/>
      <c r="EGZ149" s="491"/>
      <c r="EHA149" s="491"/>
      <c r="EHB149" s="491"/>
      <c r="EHC149" s="491"/>
      <c r="EHD149" s="491"/>
      <c r="EHE149" s="491"/>
      <c r="EHF149" s="491"/>
      <c r="EHG149" s="491"/>
      <c r="EHH149" s="491"/>
      <c r="EHI149" s="491"/>
      <c r="EHJ149" s="491"/>
      <c r="EHK149" s="491"/>
      <c r="EHL149" s="491"/>
      <c r="EHM149" s="491"/>
      <c r="EHN149" s="491"/>
      <c r="EHO149" s="491"/>
      <c r="EHP149" s="491"/>
      <c r="EHQ149" s="491"/>
      <c r="EHR149" s="491"/>
      <c r="EHS149" s="491"/>
      <c r="EHT149" s="491"/>
      <c r="EHU149" s="491"/>
      <c r="EHV149" s="491"/>
      <c r="EHW149" s="491"/>
      <c r="EHX149" s="491"/>
      <c r="EHY149" s="491"/>
      <c r="EHZ149" s="491"/>
      <c r="EIA149" s="491"/>
      <c r="EIB149" s="491"/>
      <c r="EIC149" s="491"/>
      <c r="EID149" s="491"/>
      <c r="EIE149" s="491"/>
      <c r="EIF149" s="491"/>
      <c r="EIG149" s="491"/>
      <c r="EIH149" s="491"/>
      <c r="EII149" s="491"/>
      <c r="EIJ149" s="491"/>
      <c r="EIK149" s="491"/>
      <c r="EIL149" s="491"/>
      <c r="EIM149" s="491"/>
      <c r="EIN149" s="491"/>
      <c r="EIO149" s="491"/>
      <c r="EIP149" s="491"/>
      <c r="EIQ149" s="491"/>
      <c r="EIR149" s="491"/>
      <c r="EIS149" s="491"/>
      <c r="EIT149" s="491"/>
      <c r="EIU149" s="491"/>
      <c r="EIV149" s="491"/>
      <c r="EIW149" s="491"/>
      <c r="EIX149" s="491"/>
      <c r="EIY149" s="491"/>
      <c r="EIZ149" s="491"/>
      <c r="EJA149" s="491"/>
      <c r="EJB149" s="491"/>
      <c r="EJC149" s="491"/>
      <c r="EJD149" s="491"/>
      <c r="EJE149" s="491"/>
      <c r="EJF149" s="491"/>
      <c r="EJG149" s="491"/>
      <c r="EJH149" s="491"/>
      <c r="EJI149" s="491"/>
      <c r="EJJ149" s="491"/>
      <c r="EJK149" s="491"/>
      <c r="EJL149" s="491"/>
      <c r="EJM149" s="491"/>
      <c r="EJN149" s="491"/>
      <c r="EJO149" s="491"/>
      <c r="EJP149" s="491"/>
      <c r="EJQ149" s="491"/>
      <c r="EJR149" s="491"/>
      <c r="EJS149" s="491"/>
      <c r="EJT149" s="491"/>
      <c r="EJU149" s="491"/>
      <c r="EJV149" s="491"/>
      <c r="EJW149" s="491"/>
      <c r="EJX149" s="491"/>
      <c r="EJY149" s="491"/>
      <c r="EJZ149" s="491"/>
      <c r="EKA149" s="491"/>
      <c r="EKB149" s="491"/>
      <c r="EKC149" s="491"/>
      <c r="EKD149" s="491"/>
      <c r="EKE149" s="491"/>
      <c r="EKF149" s="491"/>
      <c r="EKG149" s="491"/>
      <c r="EKH149" s="491"/>
      <c r="EKI149" s="491"/>
      <c r="EKJ149" s="491"/>
      <c r="EKK149" s="491"/>
      <c r="EKL149" s="491"/>
      <c r="EKM149" s="491"/>
      <c r="EKN149" s="491"/>
      <c r="EKO149" s="491"/>
      <c r="EKP149" s="491"/>
      <c r="EKQ149" s="491"/>
      <c r="EKR149" s="491"/>
      <c r="EKS149" s="491"/>
      <c r="EKT149" s="491"/>
      <c r="EKU149" s="491"/>
      <c r="EKV149" s="491"/>
      <c r="EKW149" s="491"/>
      <c r="EKX149" s="491"/>
      <c r="EKY149" s="491"/>
      <c r="EKZ149" s="491"/>
      <c r="ELA149" s="491"/>
      <c r="ELB149" s="491"/>
      <c r="ELC149" s="491"/>
      <c r="ELD149" s="491"/>
      <c r="ELE149" s="491"/>
      <c r="ELF149" s="491"/>
      <c r="ELG149" s="491"/>
      <c r="ELH149" s="491"/>
      <c r="ELI149" s="491"/>
      <c r="ELJ149" s="491"/>
      <c r="ELK149" s="491"/>
      <c r="ELL149" s="491"/>
      <c r="ELM149" s="491"/>
      <c r="ELN149" s="491"/>
      <c r="ELO149" s="491"/>
      <c r="ELP149" s="491"/>
      <c r="ELQ149" s="491"/>
      <c r="ELR149" s="491"/>
      <c r="ELS149" s="491"/>
      <c r="ELT149" s="491"/>
      <c r="ELU149" s="491"/>
      <c r="ELV149" s="491"/>
      <c r="ELW149" s="491"/>
      <c r="ELX149" s="491"/>
      <c r="ELY149" s="491"/>
      <c r="ELZ149" s="491"/>
      <c r="EMA149" s="491"/>
      <c r="EMB149" s="491"/>
      <c r="EMC149" s="491"/>
      <c r="EMD149" s="491"/>
      <c r="EME149" s="491"/>
      <c r="EMF149" s="491"/>
      <c r="EMG149" s="491"/>
      <c r="EMH149" s="491"/>
      <c r="EMI149" s="491"/>
      <c r="EMJ149" s="491"/>
      <c r="EMK149" s="491"/>
      <c r="EML149" s="491"/>
      <c r="EMM149" s="491"/>
      <c r="EMN149" s="491"/>
      <c r="EMO149" s="491"/>
      <c r="EMP149" s="491"/>
      <c r="EMQ149" s="491"/>
      <c r="EMR149" s="491"/>
      <c r="EMS149" s="491"/>
      <c r="EMT149" s="491"/>
      <c r="EMU149" s="491"/>
      <c r="EMV149" s="491"/>
      <c r="EMW149" s="491"/>
      <c r="EMX149" s="491"/>
      <c r="EMY149" s="491"/>
      <c r="EMZ149" s="491"/>
      <c r="ENA149" s="491"/>
      <c r="ENB149" s="491"/>
      <c r="ENC149" s="491"/>
      <c r="END149" s="491"/>
      <c r="ENE149" s="491"/>
      <c r="ENF149" s="491"/>
      <c r="ENG149" s="491"/>
      <c r="ENH149" s="491"/>
      <c r="ENI149" s="491"/>
      <c r="ENJ149" s="491"/>
      <c r="ENK149" s="491"/>
      <c r="ENL149" s="491"/>
      <c r="ENM149" s="491"/>
      <c r="ENN149" s="491"/>
      <c r="ENO149" s="491"/>
      <c r="ENP149" s="491"/>
      <c r="ENQ149" s="491"/>
      <c r="ENR149" s="491"/>
      <c r="ENS149" s="491"/>
      <c r="ENT149" s="491"/>
      <c r="ENU149" s="491"/>
      <c r="ENV149" s="491"/>
      <c r="ENW149" s="491"/>
      <c r="ENX149" s="491"/>
      <c r="ENY149" s="491"/>
      <c r="ENZ149" s="491"/>
      <c r="EOA149" s="491"/>
      <c r="EOB149" s="491"/>
      <c r="EOC149" s="491"/>
      <c r="EOD149" s="491"/>
      <c r="EOE149" s="491"/>
      <c r="EOF149" s="491"/>
      <c r="EOG149" s="491"/>
      <c r="EOH149" s="491"/>
      <c r="EOI149" s="491"/>
      <c r="EOJ149" s="491"/>
      <c r="EOK149" s="491"/>
      <c r="EOL149" s="491"/>
      <c r="EOM149" s="491"/>
      <c r="EON149" s="491"/>
      <c r="EOO149" s="491"/>
      <c r="EOP149" s="491"/>
      <c r="EOQ149" s="491"/>
      <c r="EOR149" s="491"/>
      <c r="EOS149" s="491"/>
      <c r="EOT149" s="491"/>
      <c r="EOU149" s="491"/>
      <c r="EOV149" s="491"/>
      <c r="EOW149" s="491"/>
      <c r="EOX149" s="491"/>
      <c r="EOY149" s="491"/>
      <c r="EOZ149" s="491"/>
      <c r="EPA149" s="491"/>
      <c r="EPB149" s="491"/>
      <c r="EPC149" s="491"/>
      <c r="EPD149" s="491"/>
      <c r="EPE149" s="491"/>
      <c r="EPF149" s="491"/>
      <c r="EPG149" s="491"/>
      <c r="EPH149" s="491"/>
      <c r="EPI149" s="491"/>
      <c r="EPJ149" s="491"/>
      <c r="EPK149" s="491"/>
      <c r="EPL149" s="491"/>
      <c r="EPM149" s="491"/>
      <c r="EPN149" s="491"/>
      <c r="EPO149" s="491"/>
      <c r="EPP149" s="491"/>
      <c r="EPQ149" s="491"/>
      <c r="EPR149" s="491"/>
      <c r="EPS149" s="491"/>
      <c r="EPT149" s="491"/>
      <c r="EPU149" s="491"/>
      <c r="EPV149" s="491"/>
      <c r="EPW149" s="491"/>
      <c r="EPX149" s="491"/>
      <c r="EPY149" s="491"/>
      <c r="EPZ149" s="491"/>
      <c r="EQA149" s="491"/>
      <c r="EQB149" s="491"/>
      <c r="EQC149" s="491"/>
      <c r="EQD149" s="491"/>
      <c r="EQE149" s="491"/>
      <c r="EQF149" s="491"/>
      <c r="EQG149" s="491"/>
      <c r="EQH149" s="491"/>
      <c r="EQI149" s="491"/>
      <c r="EQJ149" s="491"/>
      <c r="EQK149" s="491"/>
      <c r="EQL149" s="491"/>
      <c r="EQM149" s="491"/>
      <c r="EQN149" s="491"/>
      <c r="EQO149" s="491"/>
      <c r="EQP149" s="491"/>
      <c r="EQQ149" s="491"/>
      <c r="EQR149" s="491"/>
      <c r="EQS149" s="491"/>
      <c r="EQT149" s="491"/>
      <c r="EQU149" s="491"/>
      <c r="EQV149" s="491"/>
      <c r="EQW149" s="491"/>
      <c r="EQX149" s="491"/>
      <c r="EQY149" s="491"/>
      <c r="EQZ149" s="491"/>
      <c r="ERA149" s="491"/>
      <c r="ERB149" s="491"/>
      <c r="ERC149" s="491"/>
      <c r="ERD149" s="491"/>
      <c r="ERE149" s="491"/>
      <c r="ERF149" s="491"/>
      <c r="ERG149" s="491"/>
      <c r="ERH149" s="491"/>
      <c r="ERI149" s="491"/>
      <c r="ERJ149" s="491"/>
      <c r="ERK149" s="491"/>
      <c r="ERL149" s="491"/>
      <c r="ERM149" s="491"/>
      <c r="ERN149" s="491"/>
      <c r="ERO149" s="491"/>
      <c r="ERP149" s="491"/>
      <c r="ERQ149" s="491"/>
      <c r="ERR149" s="491"/>
      <c r="ERS149" s="491"/>
      <c r="ERT149" s="491"/>
      <c r="ERU149" s="491"/>
      <c r="ERV149" s="491"/>
      <c r="ERW149" s="491"/>
      <c r="ERX149" s="491"/>
      <c r="ERY149" s="491"/>
      <c r="ERZ149" s="491"/>
      <c r="ESA149" s="491"/>
      <c r="ESB149" s="491"/>
      <c r="ESC149" s="491"/>
      <c r="ESD149" s="491"/>
      <c r="ESE149" s="491"/>
      <c r="ESF149" s="491"/>
      <c r="ESG149" s="491"/>
      <c r="ESH149" s="491"/>
      <c r="ESI149" s="491"/>
      <c r="ESJ149" s="491"/>
      <c r="ESK149" s="491"/>
      <c r="ESL149" s="491"/>
      <c r="ESM149" s="491"/>
      <c r="ESN149" s="491"/>
      <c r="ESO149" s="491"/>
      <c r="ESP149" s="491"/>
      <c r="ESQ149" s="491"/>
      <c r="ESR149" s="491"/>
      <c r="ESS149" s="491"/>
      <c r="EST149" s="491"/>
      <c r="ESU149" s="491"/>
      <c r="ESV149" s="491"/>
      <c r="ESW149" s="491"/>
      <c r="ESX149" s="491"/>
      <c r="ESY149" s="491"/>
      <c r="ESZ149" s="491"/>
      <c r="ETA149" s="491"/>
      <c r="ETB149" s="491"/>
      <c r="ETC149" s="491"/>
      <c r="ETD149" s="491"/>
      <c r="ETE149" s="491"/>
      <c r="ETF149" s="491"/>
      <c r="ETG149" s="491"/>
      <c r="ETH149" s="491"/>
      <c r="ETI149" s="491"/>
      <c r="ETJ149" s="491"/>
      <c r="ETK149" s="491"/>
      <c r="ETL149" s="491"/>
      <c r="ETM149" s="491"/>
      <c r="ETN149" s="491"/>
      <c r="ETO149" s="491"/>
      <c r="ETP149" s="491"/>
      <c r="ETQ149" s="491"/>
      <c r="ETR149" s="491"/>
      <c r="ETS149" s="491"/>
      <c r="ETT149" s="491"/>
      <c r="ETU149" s="491"/>
      <c r="ETV149" s="491"/>
      <c r="ETW149" s="491"/>
      <c r="ETX149" s="491"/>
      <c r="ETY149" s="491"/>
      <c r="ETZ149" s="491"/>
      <c r="EUA149" s="491"/>
      <c r="EUB149" s="491"/>
      <c r="EUC149" s="491"/>
      <c r="EUD149" s="491"/>
      <c r="EUE149" s="491"/>
      <c r="EUF149" s="491"/>
      <c r="EUG149" s="491"/>
      <c r="EUH149" s="491"/>
      <c r="EUI149" s="491"/>
      <c r="EUJ149" s="491"/>
      <c r="EUK149" s="491"/>
      <c r="EUL149" s="491"/>
      <c r="EUM149" s="491"/>
      <c r="EUN149" s="491"/>
      <c r="EUO149" s="491"/>
      <c r="EUP149" s="491"/>
      <c r="EUQ149" s="491"/>
      <c r="EUR149" s="491"/>
      <c r="EUS149" s="491"/>
      <c r="EUT149" s="491"/>
      <c r="EUU149" s="491"/>
      <c r="EUV149" s="491"/>
      <c r="EUW149" s="491"/>
      <c r="EUX149" s="491"/>
      <c r="EUY149" s="491"/>
      <c r="EUZ149" s="491"/>
      <c r="EVA149" s="491"/>
      <c r="EVB149" s="491"/>
      <c r="EVC149" s="491"/>
      <c r="EVD149" s="491"/>
      <c r="EVE149" s="491"/>
      <c r="EVF149" s="491"/>
      <c r="EVG149" s="491"/>
      <c r="EVH149" s="491"/>
      <c r="EVI149" s="491"/>
      <c r="EVJ149" s="491"/>
      <c r="EVK149" s="491"/>
      <c r="EVL149" s="491"/>
      <c r="EVM149" s="491"/>
      <c r="EVN149" s="491"/>
      <c r="EVO149" s="491"/>
      <c r="EVP149" s="491"/>
      <c r="EVQ149" s="491"/>
      <c r="EVR149" s="491"/>
      <c r="EVS149" s="491"/>
      <c r="EVT149" s="491"/>
      <c r="EVU149" s="491"/>
      <c r="EVV149" s="491"/>
      <c r="EVW149" s="491"/>
      <c r="EVX149" s="491"/>
      <c r="EVY149" s="491"/>
      <c r="EVZ149" s="491"/>
      <c r="EWA149" s="491"/>
      <c r="EWB149" s="491"/>
      <c r="EWC149" s="491"/>
      <c r="EWD149" s="491"/>
      <c r="EWE149" s="491"/>
      <c r="EWF149" s="491"/>
      <c r="EWG149" s="491"/>
      <c r="EWH149" s="491"/>
      <c r="EWI149" s="491"/>
      <c r="EWJ149" s="491"/>
      <c r="EWK149" s="491"/>
      <c r="EWL149" s="491"/>
      <c r="EWM149" s="491"/>
      <c r="EWN149" s="491"/>
      <c r="EWO149" s="491"/>
      <c r="EWP149" s="491"/>
      <c r="EWQ149" s="491"/>
      <c r="EWR149" s="491"/>
      <c r="EWS149" s="491"/>
      <c r="EWT149" s="491"/>
      <c r="EWU149" s="491"/>
      <c r="EWV149" s="491"/>
      <c r="EWW149" s="491"/>
      <c r="EWX149" s="491"/>
      <c r="EWY149" s="491"/>
      <c r="EWZ149" s="491"/>
      <c r="EXA149" s="491"/>
      <c r="EXB149" s="491"/>
      <c r="EXC149" s="491"/>
      <c r="EXD149" s="491"/>
      <c r="EXE149" s="491"/>
      <c r="EXF149" s="491"/>
      <c r="EXG149" s="491"/>
      <c r="EXH149" s="491"/>
      <c r="EXI149" s="491"/>
      <c r="EXJ149" s="491"/>
      <c r="EXK149" s="491"/>
      <c r="EXL149" s="491"/>
      <c r="EXM149" s="491"/>
      <c r="EXN149" s="491"/>
      <c r="EXO149" s="491"/>
      <c r="EXP149" s="491"/>
      <c r="EXQ149" s="491"/>
      <c r="EXR149" s="491"/>
      <c r="EXS149" s="491"/>
      <c r="EXT149" s="491"/>
      <c r="EXU149" s="491"/>
      <c r="EXV149" s="491"/>
      <c r="EXW149" s="491"/>
      <c r="EXX149" s="491"/>
      <c r="EXY149" s="491"/>
      <c r="EXZ149" s="491"/>
      <c r="EYA149" s="491"/>
      <c r="EYB149" s="491"/>
      <c r="EYC149" s="491"/>
      <c r="EYD149" s="491"/>
      <c r="EYE149" s="491"/>
      <c r="EYF149" s="491"/>
      <c r="EYG149" s="491"/>
      <c r="EYH149" s="491"/>
      <c r="EYI149" s="491"/>
      <c r="EYJ149" s="491"/>
      <c r="EYK149" s="491"/>
      <c r="EYL149" s="491"/>
      <c r="EYM149" s="491"/>
      <c r="EYN149" s="491"/>
      <c r="EYO149" s="491"/>
      <c r="EYP149" s="491"/>
      <c r="EYQ149" s="491"/>
      <c r="EYR149" s="491"/>
      <c r="EYS149" s="491"/>
      <c r="EYT149" s="491"/>
      <c r="EYU149" s="491"/>
      <c r="EYV149" s="491"/>
      <c r="EYW149" s="491"/>
      <c r="EYX149" s="491"/>
      <c r="EYY149" s="491"/>
      <c r="EYZ149" s="491"/>
      <c r="EZA149" s="491"/>
      <c r="EZB149" s="491"/>
      <c r="EZC149" s="491"/>
      <c r="EZD149" s="491"/>
      <c r="EZE149" s="491"/>
      <c r="EZF149" s="491"/>
      <c r="EZG149" s="491"/>
      <c r="EZH149" s="491"/>
      <c r="EZI149" s="491"/>
      <c r="EZJ149" s="491"/>
      <c r="EZK149" s="491"/>
      <c r="EZL149" s="491"/>
      <c r="EZM149" s="491"/>
      <c r="EZN149" s="491"/>
      <c r="EZO149" s="491"/>
      <c r="EZP149" s="491"/>
      <c r="EZQ149" s="491"/>
      <c r="EZR149" s="491"/>
      <c r="EZS149" s="491"/>
      <c r="EZT149" s="491"/>
      <c r="EZU149" s="491"/>
      <c r="EZV149" s="491"/>
      <c r="EZW149" s="491"/>
      <c r="EZX149" s="491"/>
      <c r="EZY149" s="491"/>
      <c r="EZZ149" s="491"/>
      <c r="FAA149" s="491"/>
      <c r="FAB149" s="491"/>
      <c r="FAC149" s="491"/>
      <c r="FAD149" s="491"/>
      <c r="FAE149" s="491"/>
      <c r="FAF149" s="491"/>
      <c r="FAG149" s="491"/>
      <c r="FAH149" s="491"/>
      <c r="FAI149" s="491"/>
      <c r="FAJ149" s="491"/>
      <c r="FAK149" s="491"/>
      <c r="FAL149" s="491"/>
      <c r="FAM149" s="491"/>
      <c r="FAN149" s="491"/>
      <c r="FAO149" s="491"/>
      <c r="FAP149" s="491"/>
      <c r="FAQ149" s="491"/>
      <c r="FAR149" s="491"/>
      <c r="FAS149" s="491"/>
      <c r="FAT149" s="491"/>
      <c r="FAU149" s="491"/>
      <c r="FAV149" s="491"/>
      <c r="FAW149" s="491"/>
      <c r="FAX149" s="491"/>
      <c r="FAY149" s="491"/>
      <c r="FAZ149" s="491"/>
      <c r="FBA149" s="491"/>
      <c r="FBB149" s="491"/>
      <c r="FBC149" s="491"/>
      <c r="FBD149" s="491"/>
      <c r="FBE149" s="491"/>
      <c r="FBF149" s="491"/>
      <c r="FBG149" s="491"/>
      <c r="FBH149" s="491"/>
      <c r="FBI149" s="491"/>
      <c r="FBJ149" s="491"/>
      <c r="FBK149" s="491"/>
      <c r="FBL149" s="491"/>
      <c r="FBM149" s="491"/>
      <c r="FBN149" s="491"/>
      <c r="FBO149" s="491"/>
      <c r="FBP149" s="491"/>
      <c r="FBQ149" s="491"/>
      <c r="FBR149" s="491"/>
      <c r="FBS149" s="491"/>
      <c r="FBT149" s="491"/>
      <c r="FBU149" s="491"/>
      <c r="FBV149" s="491"/>
      <c r="FBW149" s="491"/>
      <c r="FBX149" s="491"/>
      <c r="FBY149" s="491"/>
      <c r="FBZ149" s="491"/>
      <c r="FCA149" s="491"/>
      <c r="FCB149" s="491"/>
      <c r="FCC149" s="491"/>
      <c r="FCD149" s="491"/>
      <c r="FCE149" s="491"/>
      <c r="FCF149" s="491"/>
      <c r="FCG149" s="491"/>
      <c r="FCH149" s="491"/>
      <c r="FCI149" s="491"/>
      <c r="FCJ149" s="491"/>
      <c r="FCK149" s="491"/>
      <c r="FCL149" s="491"/>
      <c r="FCM149" s="491"/>
      <c r="FCN149" s="491"/>
      <c r="FCO149" s="491"/>
      <c r="FCP149" s="491"/>
      <c r="FCQ149" s="491"/>
      <c r="FCR149" s="491"/>
      <c r="FCS149" s="491"/>
      <c r="FCT149" s="491"/>
      <c r="FCU149" s="491"/>
      <c r="FCV149" s="491"/>
      <c r="FCW149" s="491"/>
      <c r="FCX149" s="491"/>
      <c r="FCY149" s="491"/>
      <c r="FCZ149" s="491"/>
      <c r="FDA149" s="491"/>
      <c r="FDB149" s="491"/>
      <c r="FDC149" s="491"/>
      <c r="FDD149" s="491"/>
      <c r="FDE149" s="491"/>
      <c r="FDF149" s="491"/>
      <c r="FDG149" s="491"/>
      <c r="FDH149" s="491"/>
      <c r="FDI149" s="491"/>
      <c r="FDJ149" s="491"/>
      <c r="FDK149" s="491"/>
      <c r="FDL149" s="491"/>
      <c r="FDM149" s="491"/>
      <c r="FDN149" s="491"/>
      <c r="FDO149" s="491"/>
      <c r="FDP149" s="491"/>
      <c r="FDQ149" s="491"/>
      <c r="FDR149" s="491"/>
      <c r="FDS149" s="491"/>
      <c r="FDT149" s="491"/>
      <c r="FDU149" s="491"/>
      <c r="FDV149" s="491"/>
      <c r="FDW149" s="491"/>
      <c r="FDX149" s="491"/>
      <c r="FDY149" s="491"/>
      <c r="FDZ149" s="491"/>
      <c r="FEA149" s="491"/>
      <c r="FEB149" s="491"/>
      <c r="FEC149" s="491"/>
      <c r="FED149" s="491"/>
      <c r="FEE149" s="491"/>
      <c r="FEF149" s="491"/>
      <c r="FEG149" s="491"/>
      <c r="FEH149" s="491"/>
      <c r="FEI149" s="491"/>
      <c r="FEJ149" s="491"/>
      <c r="FEK149" s="491"/>
      <c r="FEL149" s="491"/>
      <c r="FEM149" s="491"/>
      <c r="FEN149" s="491"/>
      <c r="FEO149" s="491"/>
      <c r="FEP149" s="491"/>
      <c r="FEQ149" s="491"/>
      <c r="FER149" s="491"/>
      <c r="FES149" s="491"/>
      <c r="FET149" s="491"/>
      <c r="FEU149" s="491"/>
      <c r="FEV149" s="491"/>
      <c r="FEW149" s="491"/>
      <c r="FEX149" s="491"/>
      <c r="FEY149" s="491"/>
      <c r="FEZ149" s="491"/>
      <c r="FFA149" s="491"/>
      <c r="FFB149" s="491"/>
      <c r="FFC149" s="491"/>
      <c r="FFD149" s="491"/>
      <c r="FFE149" s="491"/>
      <c r="FFF149" s="491"/>
      <c r="FFG149" s="491"/>
      <c r="FFH149" s="491"/>
      <c r="FFI149" s="491"/>
      <c r="FFJ149" s="491"/>
      <c r="FFK149" s="491"/>
      <c r="FFL149" s="491"/>
      <c r="FFM149" s="491"/>
      <c r="FFN149" s="491"/>
      <c r="FFO149" s="491"/>
      <c r="FFP149" s="491"/>
      <c r="FFQ149" s="491"/>
      <c r="FFR149" s="491"/>
      <c r="FFS149" s="491"/>
      <c r="FFT149" s="491"/>
      <c r="FFU149" s="491"/>
      <c r="FFV149" s="491"/>
      <c r="FFW149" s="491"/>
      <c r="FFX149" s="491"/>
      <c r="FFY149" s="491"/>
      <c r="FFZ149" s="491"/>
      <c r="FGA149" s="491"/>
      <c r="FGB149" s="491"/>
      <c r="FGC149" s="491"/>
      <c r="FGD149" s="491"/>
      <c r="FGE149" s="491"/>
      <c r="FGF149" s="491"/>
      <c r="FGG149" s="491"/>
      <c r="FGH149" s="491"/>
      <c r="FGI149" s="491"/>
      <c r="FGJ149" s="491"/>
      <c r="FGK149" s="491"/>
      <c r="FGL149" s="491"/>
      <c r="FGM149" s="491"/>
      <c r="FGN149" s="491"/>
      <c r="FGO149" s="491"/>
      <c r="FGP149" s="491"/>
      <c r="FGQ149" s="491"/>
      <c r="FGR149" s="491"/>
      <c r="FGS149" s="491"/>
      <c r="FGT149" s="491"/>
      <c r="FGU149" s="491"/>
      <c r="FGV149" s="491"/>
      <c r="FGW149" s="491"/>
      <c r="FGX149" s="491"/>
      <c r="FGY149" s="491"/>
      <c r="FGZ149" s="491"/>
      <c r="FHA149" s="491"/>
      <c r="FHB149" s="491"/>
      <c r="FHC149" s="491"/>
      <c r="FHD149" s="491"/>
      <c r="FHE149" s="491"/>
      <c r="FHF149" s="491"/>
      <c r="FHG149" s="491"/>
      <c r="FHH149" s="491"/>
      <c r="FHI149" s="491"/>
      <c r="FHJ149" s="491"/>
      <c r="FHK149" s="491"/>
      <c r="FHL149" s="491"/>
      <c r="FHM149" s="491"/>
      <c r="FHN149" s="491"/>
      <c r="FHO149" s="491"/>
      <c r="FHP149" s="491"/>
      <c r="FHQ149" s="491"/>
      <c r="FHR149" s="491"/>
      <c r="FHS149" s="491"/>
      <c r="FHT149" s="491"/>
      <c r="FHU149" s="491"/>
      <c r="FHV149" s="491"/>
      <c r="FHW149" s="491"/>
      <c r="FHX149" s="491"/>
      <c r="FHY149" s="491"/>
      <c r="FHZ149" s="491"/>
      <c r="FIA149" s="491"/>
      <c r="FIB149" s="491"/>
      <c r="FIC149" s="491"/>
      <c r="FID149" s="491"/>
      <c r="FIE149" s="491"/>
      <c r="FIF149" s="491"/>
      <c r="FIG149" s="491"/>
      <c r="FIH149" s="491"/>
      <c r="FII149" s="491"/>
      <c r="FIJ149" s="491"/>
      <c r="FIK149" s="491"/>
      <c r="FIL149" s="491"/>
      <c r="FIM149" s="491"/>
      <c r="FIN149" s="491"/>
      <c r="FIO149" s="491"/>
      <c r="FIP149" s="491"/>
      <c r="FIQ149" s="491"/>
      <c r="FIR149" s="491"/>
      <c r="FIS149" s="491"/>
      <c r="FIT149" s="491"/>
      <c r="FIU149" s="491"/>
      <c r="FIV149" s="491"/>
      <c r="FIW149" s="491"/>
      <c r="FIX149" s="491"/>
      <c r="FIY149" s="491"/>
      <c r="FIZ149" s="491"/>
      <c r="FJA149" s="491"/>
      <c r="FJB149" s="491"/>
      <c r="FJC149" s="491"/>
      <c r="FJD149" s="491"/>
      <c r="FJE149" s="491"/>
      <c r="FJF149" s="491"/>
      <c r="FJG149" s="491"/>
      <c r="FJH149" s="491"/>
      <c r="FJI149" s="491"/>
      <c r="FJJ149" s="491"/>
      <c r="FJK149" s="491"/>
      <c r="FJL149" s="491"/>
      <c r="FJM149" s="491"/>
      <c r="FJN149" s="491"/>
      <c r="FJO149" s="491"/>
      <c r="FJP149" s="491"/>
      <c r="FJQ149" s="491"/>
      <c r="FJR149" s="491"/>
      <c r="FJS149" s="491"/>
      <c r="FJT149" s="491"/>
      <c r="FJU149" s="491"/>
      <c r="FJV149" s="491"/>
      <c r="FJW149" s="491"/>
      <c r="FJX149" s="491"/>
      <c r="FJY149" s="491"/>
      <c r="FJZ149" s="491"/>
      <c r="FKA149" s="491"/>
      <c r="FKB149" s="491"/>
      <c r="FKC149" s="491"/>
      <c r="FKD149" s="491"/>
      <c r="FKE149" s="491"/>
      <c r="FKF149" s="491"/>
      <c r="FKG149" s="491"/>
      <c r="FKH149" s="491"/>
      <c r="FKI149" s="491"/>
      <c r="FKJ149" s="491"/>
      <c r="FKK149" s="491"/>
      <c r="FKL149" s="491"/>
      <c r="FKM149" s="491"/>
      <c r="FKN149" s="491"/>
      <c r="FKO149" s="491"/>
      <c r="FKP149" s="491"/>
      <c r="FKQ149" s="491"/>
      <c r="FKR149" s="491"/>
      <c r="FKS149" s="491"/>
      <c r="FKT149" s="491"/>
      <c r="FKU149" s="491"/>
      <c r="FKV149" s="491"/>
      <c r="FKW149" s="491"/>
      <c r="FKX149" s="491"/>
      <c r="FKY149" s="491"/>
      <c r="FKZ149" s="491"/>
      <c r="FLA149" s="491"/>
      <c r="FLB149" s="491"/>
      <c r="FLC149" s="491"/>
      <c r="FLD149" s="491"/>
      <c r="FLE149" s="491"/>
      <c r="FLF149" s="491"/>
      <c r="FLG149" s="491"/>
      <c r="FLH149" s="491"/>
      <c r="FLI149" s="491"/>
      <c r="FLJ149" s="491"/>
      <c r="FLK149" s="491"/>
      <c r="FLL149" s="491"/>
      <c r="FLM149" s="491"/>
      <c r="FLN149" s="491"/>
      <c r="FLO149" s="491"/>
      <c r="FLP149" s="491"/>
      <c r="FLQ149" s="491"/>
      <c r="FLR149" s="491"/>
      <c r="FLS149" s="491"/>
      <c r="FLT149" s="491"/>
      <c r="FLU149" s="491"/>
      <c r="FLV149" s="491"/>
      <c r="FLW149" s="491"/>
      <c r="FLX149" s="491"/>
      <c r="FLY149" s="491"/>
      <c r="FLZ149" s="491"/>
      <c r="FMA149" s="491"/>
      <c r="FMB149" s="491"/>
      <c r="FMC149" s="491"/>
      <c r="FMD149" s="491"/>
      <c r="FME149" s="491"/>
      <c r="FMF149" s="491"/>
      <c r="FMG149" s="491"/>
      <c r="FMH149" s="491"/>
      <c r="FMI149" s="491"/>
      <c r="FMJ149" s="491"/>
      <c r="FMK149" s="491"/>
      <c r="FML149" s="491"/>
      <c r="FMM149" s="491"/>
      <c r="FMN149" s="491"/>
      <c r="FMO149" s="491"/>
      <c r="FMP149" s="491"/>
      <c r="FMQ149" s="491"/>
      <c r="FMR149" s="491"/>
      <c r="FMS149" s="491"/>
      <c r="FMT149" s="491"/>
      <c r="FMU149" s="491"/>
      <c r="FMV149" s="491"/>
      <c r="FMW149" s="491"/>
      <c r="FMX149" s="491"/>
      <c r="FMY149" s="491"/>
      <c r="FMZ149" s="491"/>
      <c r="FNA149" s="491"/>
      <c r="FNB149" s="491"/>
      <c r="FNC149" s="491"/>
      <c r="FND149" s="491"/>
      <c r="FNE149" s="491"/>
      <c r="FNF149" s="491"/>
      <c r="FNG149" s="491"/>
      <c r="FNH149" s="491"/>
      <c r="FNI149" s="491"/>
      <c r="FNJ149" s="491"/>
      <c r="FNK149" s="491"/>
      <c r="FNL149" s="491"/>
      <c r="FNM149" s="491"/>
      <c r="FNN149" s="491"/>
      <c r="FNO149" s="491"/>
      <c r="FNP149" s="491"/>
      <c r="FNQ149" s="491"/>
      <c r="FNR149" s="491"/>
      <c r="FNS149" s="491"/>
      <c r="FNT149" s="491"/>
      <c r="FNU149" s="491"/>
      <c r="FNV149" s="491"/>
      <c r="FNW149" s="491"/>
      <c r="FNX149" s="491"/>
      <c r="FNY149" s="491"/>
      <c r="FNZ149" s="491"/>
      <c r="FOA149" s="491"/>
      <c r="FOB149" s="491"/>
      <c r="FOC149" s="491"/>
      <c r="FOD149" s="491"/>
      <c r="FOE149" s="491"/>
      <c r="FOF149" s="491"/>
      <c r="FOG149" s="491"/>
      <c r="FOH149" s="491"/>
      <c r="FOI149" s="491"/>
      <c r="FOJ149" s="491"/>
      <c r="FOK149" s="491"/>
      <c r="FOL149" s="491"/>
      <c r="FOM149" s="491"/>
      <c r="FON149" s="491"/>
      <c r="FOO149" s="491"/>
      <c r="FOP149" s="491"/>
      <c r="FOQ149" s="491"/>
      <c r="FOR149" s="491"/>
      <c r="FOS149" s="491"/>
      <c r="FOT149" s="491"/>
      <c r="FOU149" s="491"/>
      <c r="FOV149" s="491"/>
      <c r="FOW149" s="491"/>
      <c r="FOX149" s="491"/>
      <c r="FOY149" s="491"/>
      <c r="FOZ149" s="491"/>
      <c r="FPA149" s="491"/>
      <c r="FPB149" s="491"/>
      <c r="FPC149" s="491"/>
      <c r="FPD149" s="491"/>
      <c r="FPE149" s="491"/>
      <c r="FPF149" s="491"/>
      <c r="FPG149" s="491"/>
      <c r="FPH149" s="491"/>
      <c r="FPI149" s="491"/>
      <c r="FPJ149" s="491"/>
      <c r="FPK149" s="491"/>
      <c r="FPL149" s="491"/>
      <c r="FPM149" s="491"/>
      <c r="FPN149" s="491"/>
      <c r="FPO149" s="491"/>
      <c r="FPP149" s="491"/>
      <c r="FPQ149" s="491"/>
      <c r="FPR149" s="491"/>
      <c r="FPS149" s="491"/>
      <c r="FPT149" s="491"/>
      <c r="FPU149" s="491"/>
      <c r="FPV149" s="491"/>
      <c r="FPW149" s="491"/>
      <c r="FPX149" s="491"/>
      <c r="FPY149" s="491"/>
      <c r="FPZ149" s="491"/>
      <c r="FQA149" s="491"/>
      <c r="FQB149" s="491"/>
      <c r="FQC149" s="491"/>
      <c r="FQD149" s="491"/>
      <c r="FQE149" s="491"/>
      <c r="FQF149" s="491"/>
      <c r="FQG149" s="491"/>
      <c r="FQH149" s="491"/>
      <c r="FQI149" s="491"/>
      <c r="FQJ149" s="491"/>
      <c r="FQK149" s="491"/>
      <c r="FQL149" s="491"/>
      <c r="FQM149" s="491"/>
      <c r="FQN149" s="491"/>
      <c r="FQO149" s="491"/>
      <c r="FQP149" s="491"/>
      <c r="FQQ149" s="491"/>
      <c r="FQR149" s="491"/>
      <c r="FQS149" s="491"/>
      <c r="FQT149" s="491"/>
      <c r="FQU149" s="491"/>
      <c r="FQV149" s="491"/>
      <c r="FQW149" s="491"/>
      <c r="FQX149" s="491"/>
      <c r="FQY149" s="491"/>
      <c r="FQZ149" s="491"/>
      <c r="FRA149" s="491"/>
      <c r="FRB149" s="491"/>
      <c r="FRC149" s="491"/>
      <c r="FRD149" s="491"/>
      <c r="FRE149" s="491"/>
      <c r="FRF149" s="491"/>
      <c r="FRG149" s="491"/>
      <c r="FRH149" s="491"/>
      <c r="FRI149" s="491"/>
      <c r="FRJ149" s="491"/>
      <c r="FRK149" s="491"/>
      <c r="FRL149" s="491"/>
      <c r="FRM149" s="491"/>
      <c r="FRN149" s="491"/>
      <c r="FRO149" s="491"/>
      <c r="FRP149" s="491"/>
      <c r="FRQ149" s="491"/>
      <c r="FRR149" s="491"/>
      <c r="FRS149" s="491"/>
      <c r="FRT149" s="491"/>
      <c r="FRU149" s="491"/>
      <c r="FRV149" s="491"/>
      <c r="FRW149" s="491"/>
      <c r="FRX149" s="491"/>
      <c r="FRY149" s="491"/>
      <c r="FRZ149" s="491"/>
      <c r="FSA149" s="491"/>
      <c r="FSB149" s="491"/>
      <c r="FSC149" s="491"/>
      <c r="FSD149" s="491"/>
      <c r="FSE149" s="491"/>
      <c r="FSF149" s="491"/>
      <c r="FSG149" s="491"/>
      <c r="FSH149" s="491"/>
      <c r="FSI149" s="491"/>
      <c r="FSJ149" s="491"/>
      <c r="FSK149" s="491"/>
      <c r="FSL149" s="491"/>
      <c r="FSM149" s="491"/>
      <c r="FSN149" s="491"/>
      <c r="FSO149" s="491"/>
      <c r="FSP149" s="491"/>
      <c r="FSQ149" s="491"/>
      <c r="FSR149" s="491"/>
      <c r="FSS149" s="491"/>
      <c r="FST149" s="491"/>
      <c r="FSU149" s="491"/>
      <c r="FSV149" s="491"/>
      <c r="FSW149" s="491"/>
      <c r="FSX149" s="491"/>
      <c r="FSY149" s="491"/>
      <c r="FSZ149" s="491"/>
      <c r="FTA149" s="491"/>
      <c r="FTB149" s="491"/>
      <c r="FTC149" s="491"/>
      <c r="FTD149" s="491"/>
      <c r="FTE149" s="491"/>
      <c r="FTF149" s="491"/>
      <c r="FTG149" s="491"/>
      <c r="FTH149" s="491"/>
      <c r="FTI149" s="491"/>
      <c r="FTJ149" s="491"/>
      <c r="FTK149" s="491"/>
      <c r="FTL149" s="491"/>
      <c r="FTM149" s="491"/>
      <c r="FTN149" s="491"/>
      <c r="FTO149" s="491"/>
      <c r="FTP149" s="491"/>
      <c r="FTQ149" s="491"/>
      <c r="FTR149" s="491"/>
      <c r="FTS149" s="491"/>
      <c r="FTT149" s="491"/>
      <c r="FTU149" s="491"/>
      <c r="FTV149" s="491"/>
      <c r="FTW149" s="491"/>
      <c r="FTX149" s="491"/>
      <c r="FTY149" s="491"/>
      <c r="FTZ149" s="491"/>
      <c r="FUA149" s="491"/>
      <c r="FUB149" s="491"/>
      <c r="FUC149" s="491"/>
      <c r="FUD149" s="491"/>
      <c r="FUE149" s="491"/>
      <c r="FUF149" s="491"/>
      <c r="FUG149" s="491"/>
      <c r="FUH149" s="491"/>
      <c r="FUI149" s="491"/>
      <c r="FUJ149" s="491"/>
      <c r="FUK149" s="491"/>
      <c r="FUL149" s="491"/>
      <c r="FUM149" s="491"/>
      <c r="FUN149" s="491"/>
      <c r="FUO149" s="491"/>
      <c r="FUP149" s="491"/>
      <c r="FUQ149" s="491"/>
      <c r="FUR149" s="491"/>
      <c r="FUS149" s="491"/>
      <c r="FUT149" s="491"/>
      <c r="FUU149" s="491"/>
      <c r="FUV149" s="491"/>
      <c r="FUW149" s="491"/>
      <c r="FUX149" s="491"/>
      <c r="FUY149" s="491"/>
      <c r="FUZ149" s="491"/>
      <c r="FVA149" s="491"/>
      <c r="FVB149" s="491"/>
      <c r="FVC149" s="491"/>
      <c r="FVD149" s="491"/>
      <c r="FVE149" s="491"/>
      <c r="FVF149" s="491"/>
      <c r="FVG149" s="491"/>
      <c r="FVH149" s="491"/>
      <c r="FVI149" s="491"/>
      <c r="FVJ149" s="491"/>
      <c r="FVK149" s="491"/>
      <c r="FVL149" s="491"/>
      <c r="FVM149" s="491"/>
      <c r="FVN149" s="491"/>
      <c r="FVO149" s="491"/>
      <c r="FVP149" s="491"/>
      <c r="FVQ149" s="491"/>
      <c r="FVR149" s="491"/>
      <c r="FVS149" s="491"/>
      <c r="FVT149" s="491"/>
      <c r="FVU149" s="491"/>
      <c r="FVV149" s="491"/>
      <c r="FVW149" s="491"/>
      <c r="FVX149" s="491"/>
      <c r="FVY149" s="491"/>
      <c r="FVZ149" s="491"/>
      <c r="FWA149" s="491"/>
      <c r="FWB149" s="491"/>
      <c r="FWC149" s="491"/>
      <c r="FWD149" s="491"/>
      <c r="FWE149" s="491"/>
      <c r="FWF149" s="491"/>
      <c r="FWG149" s="491"/>
      <c r="FWH149" s="491"/>
      <c r="FWI149" s="491"/>
      <c r="FWJ149" s="491"/>
      <c r="FWK149" s="491"/>
      <c r="FWL149" s="491"/>
      <c r="FWM149" s="491"/>
      <c r="FWN149" s="491"/>
      <c r="FWO149" s="491"/>
      <c r="FWP149" s="491"/>
      <c r="FWQ149" s="491"/>
      <c r="FWR149" s="491"/>
      <c r="FWS149" s="491"/>
      <c r="FWT149" s="491"/>
      <c r="FWU149" s="491"/>
      <c r="FWV149" s="491"/>
      <c r="FWW149" s="491"/>
      <c r="FWX149" s="491"/>
      <c r="FWY149" s="491"/>
      <c r="FWZ149" s="491"/>
      <c r="FXA149" s="491"/>
      <c r="FXB149" s="491"/>
      <c r="FXC149" s="491"/>
      <c r="FXD149" s="491"/>
      <c r="FXE149" s="491"/>
      <c r="FXF149" s="491"/>
      <c r="FXG149" s="491"/>
      <c r="FXH149" s="491"/>
      <c r="FXI149" s="491"/>
      <c r="FXJ149" s="491"/>
      <c r="FXK149" s="491"/>
      <c r="FXL149" s="491"/>
      <c r="FXM149" s="491"/>
      <c r="FXN149" s="491"/>
      <c r="FXO149" s="491"/>
      <c r="FXP149" s="491"/>
      <c r="FXQ149" s="491"/>
      <c r="FXR149" s="491"/>
      <c r="FXS149" s="491"/>
      <c r="FXT149" s="491"/>
      <c r="FXU149" s="491"/>
      <c r="FXV149" s="491"/>
      <c r="FXW149" s="491"/>
      <c r="FXX149" s="491"/>
      <c r="FXY149" s="491"/>
      <c r="FXZ149" s="491"/>
      <c r="FYA149" s="491"/>
      <c r="FYB149" s="491"/>
      <c r="FYC149" s="491"/>
      <c r="FYD149" s="491"/>
      <c r="FYE149" s="491"/>
      <c r="FYF149" s="491"/>
      <c r="FYG149" s="491"/>
      <c r="FYH149" s="491"/>
      <c r="FYI149" s="491"/>
      <c r="FYJ149" s="491"/>
      <c r="FYK149" s="491"/>
      <c r="FYL149" s="491"/>
      <c r="FYM149" s="491"/>
      <c r="FYN149" s="491"/>
      <c r="FYO149" s="491"/>
      <c r="FYP149" s="491"/>
      <c r="FYQ149" s="491"/>
      <c r="FYR149" s="491"/>
      <c r="FYS149" s="491"/>
      <c r="FYT149" s="491"/>
      <c r="FYU149" s="491"/>
      <c r="FYV149" s="491"/>
      <c r="FYW149" s="491"/>
      <c r="FYX149" s="491"/>
      <c r="FYY149" s="491"/>
      <c r="FYZ149" s="491"/>
      <c r="FZA149" s="491"/>
      <c r="FZB149" s="491"/>
      <c r="FZC149" s="491"/>
      <c r="FZD149" s="491"/>
      <c r="FZE149" s="491"/>
      <c r="FZF149" s="491"/>
      <c r="FZG149" s="491"/>
      <c r="FZH149" s="491"/>
      <c r="FZI149" s="491"/>
      <c r="FZJ149" s="491"/>
      <c r="FZK149" s="491"/>
      <c r="FZL149" s="491"/>
      <c r="FZM149" s="491"/>
      <c r="FZN149" s="491"/>
      <c r="FZO149" s="491"/>
      <c r="FZP149" s="491"/>
      <c r="FZQ149" s="491"/>
      <c r="FZR149" s="491"/>
      <c r="FZS149" s="491"/>
      <c r="FZT149" s="491"/>
      <c r="FZU149" s="491"/>
      <c r="FZV149" s="491"/>
      <c r="FZW149" s="491"/>
      <c r="FZX149" s="491"/>
      <c r="FZY149" s="491"/>
      <c r="FZZ149" s="491"/>
      <c r="GAA149" s="491"/>
      <c r="GAB149" s="491"/>
      <c r="GAC149" s="491"/>
      <c r="GAD149" s="491"/>
      <c r="GAE149" s="491"/>
      <c r="GAF149" s="491"/>
      <c r="GAG149" s="491"/>
      <c r="GAH149" s="491"/>
      <c r="GAI149" s="491"/>
      <c r="GAJ149" s="491"/>
      <c r="GAK149" s="491"/>
      <c r="GAL149" s="491"/>
      <c r="GAM149" s="491"/>
      <c r="GAN149" s="491"/>
      <c r="GAO149" s="491"/>
      <c r="GAP149" s="491"/>
      <c r="GAQ149" s="491"/>
      <c r="GAR149" s="491"/>
      <c r="GAS149" s="491"/>
      <c r="GAT149" s="491"/>
      <c r="GAU149" s="491"/>
      <c r="GAV149" s="491"/>
      <c r="GAW149" s="491"/>
      <c r="GAX149" s="491"/>
      <c r="GAY149" s="491"/>
      <c r="GAZ149" s="491"/>
      <c r="GBA149" s="491"/>
      <c r="GBB149" s="491"/>
      <c r="GBC149" s="491"/>
      <c r="GBD149" s="491"/>
      <c r="GBE149" s="491"/>
      <c r="GBF149" s="491"/>
      <c r="GBG149" s="491"/>
      <c r="GBH149" s="491"/>
      <c r="GBI149" s="491"/>
      <c r="GBJ149" s="491"/>
      <c r="GBK149" s="491"/>
      <c r="GBL149" s="491"/>
      <c r="GBM149" s="491"/>
      <c r="GBN149" s="491"/>
      <c r="GBO149" s="491"/>
      <c r="GBP149" s="491"/>
      <c r="GBQ149" s="491"/>
      <c r="GBR149" s="491"/>
      <c r="GBS149" s="491"/>
      <c r="GBT149" s="491"/>
      <c r="GBU149" s="491"/>
      <c r="GBV149" s="491"/>
      <c r="GBW149" s="491"/>
      <c r="GBX149" s="491"/>
      <c r="GBY149" s="491"/>
      <c r="GBZ149" s="491"/>
      <c r="GCA149" s="491"/>
      <c r="GCB149" s="491"/>
      <c r="GCC149" s="491"/>
      <c r="GCD149" s="491"/>
      <c r="GCE149" s="491"/>
      <c r="GCF149" s="491"/>
      <c r="GCG149" s="491"/>
      <c r="GCH149" s="491"/>
      <c r="GCI149" s="491"/>
      <c r="GCJ149" s="491"/>
      <c r="GCK149" s="491"/>
      <c r="GCL149" s="491"/>
      <c r="GCM149" s="491"/>
      <c r="GCN149" s="491"/>
      <c r="GCO149" s="491"/>
      <c r="GCP149" s="491"/>
      <c r="GCQ149" s="491"/>
      <c r="GCR149" s="491"/>
      <c r="GCS149" s="491"/>
      <c r="GCT149" s="491"/>
      <c r="GCU149" s="491"/>
      <c r="GCV149" s="491"/>
      <c r="GCW149" s="491"/>
      <c r="GCX149" s="491"/>
      <c r="GCY149" s="491"/>
      <c r="GCZ149" s="491"/>
      <c r="GDA149" s="491"/>
      <c r="GDB149" s="491"/>
      <c r="GDC149" s="491"/>
      <c r="GDD149" s="491"/>
      <c r="GDE149" s="491"/>
      <c r="GDF149" s="491"/>
      <c r="GDG149" s="491"/>
      <c r="GDH149" s="491"/>
      <c r="GDI149" s="491"/>
      <c r="GDJ149" s="491"/>
      <c r="GDK149" s="491"/>
      <c r="GDL149" s="491"/>
      <c r="GDM149" s="491"/>
      <c r="GDN149" s="491"/>
      <c r="GDO149" s="491"/>
      <c r="GDP149" s="491"/>
      <c r="GDQ149" s="491"/>
      <c r="GDR149" s="491"/>
      <c r="GDS149" s="491"/>
      <c r="GDT149" s="491"/>
      <c r="GDU149" s="491"/>
      <c r="GDV149" s="491"/>
      <c r="GDW149" s="491"/>
      <c r="GDX149" s="491"/>
      <c r="GDY149" s="491"/>
      <c r="GDZ149" s="491"/>
      <c r="GEA149" s="491"/>
      <c r="GEB149" s="491"/>
      <c r="GEC149" s="491"/>
      <c r="GED149" s="491"/>
      <c r="GEE149" s="491"/>
      <c r="GEF149" s="491"/>
      <c r="GEG149" s="491"/>
      <c r="GEH149" s="491"/>
      <c r="GEI149" s="491"/>
      <c r="GEJ149" s="491"/>
      <c r="GEK149" s="491"/>
      <c r="GEL149" s="491"/>
      <c r="GEM149" s="491"/>
      <c r="GEN149" s="491"/>
      <c r="GEO149" s="491"/>
      <c r="GEP149" s="491"/>
      <c r="GEQ149" s="491"/>
      <c r="GER149" s="491"/>
      <c r="GES149" s="491"/>
      <c r="GET149" s="491"/>
      <c r="GEU149" s="491"/>
      <c r="GEV149" s="491"/>
      <c r="GEW149" s="491"/>
      <c r="GEX149" s="491"/>
      <c r="GEY149" s="491"/>
      <c r="GEZ149" s="491"/>
      <c r="GFA149" s="491"/>
      <c r="GFB149" s="491"/>
      <c r="GFC149" s="491"/>
      <c r="GFD149" s="491"/>
      <c r="GFE149" s="491"/>
      <c r="GFF149" s="491"/>
      <c r="GFG149" s="491"/>
      <c r="GFH149" s="491"/>
      <c r="GFI149" s="491"/>
      <c r="GFJ149" s="491"/>
      <c r="GFK149" s="491"/>
      <c r="GFL149" s="491"/>
      <c r="GFM149" s="491"/>
      <c r="GFN149" s="491"/>
      <c r="GFO149" s="491"/>
      <c r="GFP149" s="491"/>
      <c r="GFQ149" s="491"/>
      <c r="GFR149" s="491"/>
      <c r="GFS149" s="491"/>
      <c r="GFT149" s="491"/>
      <c r="GFU149" s="491"/>
      <c r="GFV149" s="491"/>
      <c r="GFW149" s="491"/>
      <c r="GFX149" s="491"/>
      <c r="GFY149" s="491"/>
      <c r="GFZ149" s="491"/>
      <c r="GGA149" s="491"/>
      <c r="GGB149" s="491"/>
      <c r="GGC149" s="491"/>
      <c r="GGD149" s="491"/>
      <c r="GGE149" s="491"/>
      <c r="GGF149" s="491"/>
      <c r="GGG149" s="491"/>
      <c r="GGH149" s="491"/>
      <c r="GGI149" s="491"/>
      <c r="GGJ149" s="491"/>
      <c r="GGK149" s="491"/>
      <c r="GGL149" s="491"/>
      <c r="GGM149" s="491"/>
      <c r="GGN149" s="491"/>
      <c r="GGO149" s="491"/>
      <c r="GGP149" s="491"/>
      <c r="GGQ149" s="491"/>
      <c r="GGR149" s="491"/>
      <c r="GGS149" s="491"/>
      <c r="GGT149" s="491"/>
      <c r="GGU149" s="491"/>
      <c r="GGV149" s="491"/>
      <c r="GGW149" s="491"/>
      <c r="GGX149" s="491"/>
      <c r="GGY149" s="491"/>
      <c r="GGZ149" s="491"/>
      <c r="GHA149" s="491"/>
      <c r="GHB149" s="491"/>
      <c r="GHC149" s="491"/>
      <c r="GHD149" s="491"/>
      <c r="GHE149" s="491"/>
      <c r="GHF149" s="491"/>
      <c r="GHG149" s="491"/>
      <c r="GHH149" s="491"/>
      <c r="GHI149" s="491"/>
      <c r="GHJ149" s="491"/>
      <c r="GHK149" s="491"/>
      <c r="GHL149" s="491"/>
      <c r="GHM149" s="491"/>
      <c r="GHN149" s="491"/>
      <c r="GHO149" s="491"/>
      <c r="GHP149" s="491"/>
      <c r="GHQ149" s="491"/>
      <c r="GHR149" s="491"/>
      <c r="GHS149" s="491"/>
      <c r="GHT149" s="491"/>
      <c r="GHU149" s="491"/>
      <c r="GHV149" s="491"/>
      <c r="GHW149" s="491"/>
      <c r="GHX149" s="491"/>
      <c r="GHY149" s="491"/>
      <c r="GHZ149" s="491"/>
      <c r="GIA149" s="491"/>
      <c r="GIB149" s="491"/>
      <c r="GIC149" s="491"/>
      <c r="GID149" s="491"/>
      <c r="GIE149" s="491"/>
      <c r="GIF149" s="491"/>
      <c r="GIG149" s="491"/>
      <c r="GIH149" s="491"/>
      <c r="GII149" s="491"/>
      <c r="GIJ149" s="491"/>
      <c r="GIK149" s="491"/>
      <c r="GIL149" s="491"/>
      <c r="GIM149" s="491"/>
      <c r="GIN149" s="491"/>
      <c r="GIO149" s="491"/>
      <c r="GIP149" s="491"/>
      <c r="GIQ149" s="491"/>
      <c r="GIR149" s="491"/>
      <c r="GIS149" s="491"/>
      <c r="GIT149" s="491"/>
      <c r="GIU149" s="491"/>
      <c r="GIV149" s="491"/>
      <c r="GIW149" s="491"/>
      <c r="GIX149" s="491"/>
      <c r="GIY149" s="491"/>
      <c r="GIZ149" s="491"/>
      <c r="GJA149" s="491"/>
      <c r="GJB149" s="491"/>
      <c r="GJC149" s="491"/>
      <c r="GJD149" s="491"/>
      <c r="GJE149" s="491"/>
      <c r="GJF149" s="491"/>
      <c r="GJG149" s="491"/>
      <c r="GJH149" s="491"/>
      <c r="GJI149" s="491"/>
      <c r="GJJ149" s="491"/>
      <c r="GJK149" s="491"/>
      <c r="GJL149" s="491"/>
      <c r="GJM149" s="491"/>
      <c r="GJN149" s="491"/>
      <c r="GJO149" s="491"/>
      <c r="GJP149" s="491"/>
      <c r="GJQ149" s="491"/>
      <c r="GJR149" s="491"/>
      <c r="GJS149" s="491"/>
      <c r="GJT149" s="491"/>
      <c r="GJU149" s="491"/>
      <c r="GJV149" s="491"/>
      <c r="GJW149" s="491"/>
      <c r="GJX149" s="491"/>
      <c r="GJY149" s="491"/>
      <c r="GJZ149" s="491"/>
      <c r="GKA149" s="491"/>
      <c r="GKB149" s="491"/>
      <c r="GKC149" s="491"/>
      <c r="GKD149" s="491"/>
      <c r="GKE149" s="491"/>
      <c r="GKF149" s="491"/>
      <c r="GKG149" s="491"/>
      <c r="GKH149" s="491"/>
      <c r="GKI149" s="491"/>
      <c r="GKJ149" s="491"/>
      <c r="GKK149" s="491"/>
      <c r="GKL149" s="491"/>
      <c r="GKM149" s="491"/>
      <c r="GKN149" s="491"/>
      <c r="GKO149" s="491"/>
      <c r="GKP149" s="491"/>
      <c r="GKQ149" s="491"/>
      <c r="GKR149" s="491"/>
      <c r="GKS149" s="491"/>
      <c r="GKT149" s="491"/>
      <c r="GKU149" s="491"/>
      <c r="GKV149" s="491"/>
      <c r="GKW149" s="491"/>
      <c r="GKX149" s="491"/>
      <c r="GKY149" s="491"/>
      <c r="GKZ149" s="491"/>
      <c r="GLA149" s="491"/>
      <c r="GLB149" s="491"/>
      <c r="GLC149" s="491"/>
      <c r="GLD149" s="491"/>
      <c r="GLE149" s="491"/>
      <c r="GLF149" s="491"/>
      <c r="GLG149" s="491"/>
      <c r="GLH149" s="491"/>
      <c r="GLI149" s="491"/>
      <c r="GLJ149" s="491"/>
      <c r="GLK149" s="491"/>
      <c r="GLL149" s="491"/>
      <c r="GLM149" s="491"/>
      <c r="GLN149" s="491"/>
      <c r="GLO149" s="491"/>
      <c r="GLP149" s="491"/>
      <c r="GLQ149" s="491"/>
      <c r="GLR149" s="491"/>
      <c r="GLS149" s="491"/>
      <c r="GLT149" s="491"/>
      <c r="GLU149" s="491"/>
      <c r="GLV149" s="491"/>
      <c r="GLW149" s="491"/>
      <c r="GLX149" s="491"/>
      <c r="GLY149" s="491"/>
      <c r="GLZ149" s="491"/>
      <c r="GMA149" s="491"/>
      <c r="GMB149" s="491"/>
      <c r="GMC149" s="491"/>
      <c r="GMD149" s="491"/>
      <c r="GME149" s="491"/>
      <c r="GMF149" s="491"/>
      <c r="GMG149" s="491"/>
      <c r="GMH149" s="491"/>
      <c r="GMI149" s="491"/>
      <c r="GMJ149" s="491"/>
      <c r="GMK149" s="491"/>
      <c r="GML149" s="491"/>
      <c r="GMM149" s="491"/>
      <c r="GMN149" s="491"/>
      <c r="GMO149" s="491"/>
      <c r="GMP149" s="491"/>
      <c r="GMQ149" s="491"/>
      <c r="GMR149" s="491"/>
      <c r="GMS149" s="491"/>
      <c r="GMT149" s="491"/>
      <c r="GMU149" s="491"/>
      <c r="GMV149" s="491"/>
      <c r="GMW149" s="491"/>
      <c r="GMX149" s="491"/>
      <c r="GMY149" s="491"/>
      <c r="GMZ149" s="491"/>
      <c r="GNA149" s="491"/>
      <c r="GNB149" s="491"/>
      <c r="GNC149" s="491"/>
      <c r="GND149" s="491"/>
      <c r="GNE149" s="491"/>
      <c r="GNF149" s="491"/>
      <c r="GNG149" s="491"/>
      <c r="GNH149" s="491"/>
      <c r="GNI149" s="491"/>
      <c r="GNJ149" s="491"/>
      <c r="GNK149" s="491"/>
      <c r="GNL149" s="491"/>
      <c r="GNM149" s="491"/>
      <c r="GNN149" s="491"/>
      <c r="GNO149" s="491"/>
      <c r="GNP149" s="491"/>
      <c r="GNQ149" s="491"/>
      <c r="GNR149" s="491"/>
      <c r="GNS149" s="491"/>
      <c r="GNT149" s="491"/>
      <c r="GNU149" s="491"/>
      <c r="GNV149" s="491"/>
      <c r="GNW149" s="491"/>
      <c r="GNX149" s="491"/>
      <c r="GNY149" s="491"/>
      <c r="GNZ149" s="491"/>
      <c r="GOA149" s="491"/>
      <c r="GOB149" s="491"/>
      <c r="GOC149" s="491"/>
      <c r="GOD149" s="491"/>
      <c r="GOE149" s="491"/>
      <c r="GOF149" s="491"/>
      <c r="GOG149" s="491"/>
      <c r="GOH149" s="491"/>
      <c r="GOI149" s="491"/>
      <c r="GOJ149" s="491"/>
      <c r="GOK149" s="491"/>
      <c r="GOL149" s="491"/>
      <c r="GOM149" s="491"/>
      <c r="GON149" s="491"/>
      <c r="GOO149" s="491"/>
      <c r="GOP149" s="491"/>
      <c r="GOQ149" s="491"/>
      <c r="GOR149" s="491"/>
      <c r="GOS149" s="491"/>
      <c r="GOT149" s="491"/>
      <c r="GOU149" s="491"/>
      <c r="GOV149" s="491"/>
      <c r="GOW149" s="491"/>
      <c r="GOX149" s="491"/>
      <c r="GOY149" s="491"/>
      <c r="GOZ149" s="491"/>
      <c r="GPA149" s="491"/>
      <c r="GPB149" s="491"/>
      <c r="GPC149" s="491"/>
      <c r="GPD149" s="491"/>
      <c r="GPE149" s="491"/>
      <c r="GPF149" s="491"/>
      <c r="GPG149" s="491"/>
      <c r="GPH149" s="491"/>
      <c r="GPI149" s="491"/>
      <c r="GPJ149" s="491"/>
      <c r="GPK149" s="491"/>
      <c r="GPL149" s="491"/>
      <c r="GPM149" s="491"/>
      <c r="GPN149" s="491"/>
      <c r="GPO149" s="491"/>
      <c r="GPP149" s="491"/>
      <c r="GPQ149" s="491"/>
      <c r="GPR149" s="491"/>
      <c r="GPS149" s="491"/>
      <c r="GPT149" s="491"/>
      <c r="GPU149" s="491"/>
      <c r="GPV149" s="491"/>
      <c r="GPW149" s="491"/>
      <c r="GPX149" s="491"/>
      <c r="GPY149" s="491"/>
      <c r="GPZ149" s="491"/>
      <c r="GQA149" s="491"/>
      <c r="GQB149" s="491"/>
      <c r="GQC149" s="491"/>
      <c r="GQD149" s="491"/>
      <c r="GQE149" s="491"/>
      <c r="GQF149" s="491"/>
      <c r="GQG149" s="491"/>
      <c r="GQH149" s="491"/>
      <c r="GQI149" s="491"/>
      <c r="GQJ149" s="491"/>
      <c r="GQK149" s="491"/>
      <c r="GQL149" s="491"/>
      <c r="GQM149" s="491"/>
      <c r="GQN149" s="491"/>
      <c r="GQO149" s="491"/>
      <c r="GQP149" s="491"/>
      <c r="GQQ149" s="491"/>
      <c r="GQR149" s="491"/>
      <c r="GQS149" s="491"/>
      <c r="GQT149" s="491"/>
      <c r="GQU149" s="491"/>
      <c r="GQV149" s="491"/>
      <c r="GQW149" s="491"/>
      <c r="GQX149" s="491"/>
      <c r="GQY149" s="491"/>
      <c r="GQZ149" s="491"/>
      <c r="GRA149" s="491"/>
      <c r="GRB149" s="491"/>
      <c r="GRC149" s="491"/>
      <c r="GRD149" s="491"/>
      <c r="GRE149" s="491"/>
      <c r="GRF149" s="491"/>
      <c r="GRG149" s="491"/>
      <c r="GRH149" s="491"/>
      <c r="GRI149" s="491"/>
      <c r="GRJ149" s="491"/>
      <c r="GRK149" s="491"/>
      <c r="GRL149" s="491"/>
      <c r="GRM149" s="491"/>
      <c r="GRN149" s="491"/>
      <c r="GRO149" s="491"/>
      <c r="GRP149" s="491"/>
      <c r="GRQ149" s="491"/>
      <c r="GRR149" s="491"/>
      <c r="GRS149" s="491"/>
      <c r="GRT149" s="491"/>
      <c r="GRU149" s="491"/>
      <c r="GRV149" s="491"/>
      <c r="GRW149" s="491"/>
      <c r="GRX149" s="491"/>
      <c r="GRY149" s="491"/>
      <c r="GRZ149" s="491"/>
      <c r="GSA149" s="491"/>
      <c r="GSB149" s="491"/>
      <c r="GSC149" s="491"/>
      <c r="GSD149" s="491"/>
      <c r="GSE149" s="491"/>
      <c r="GSF149" s="491"/>
      <c r="GSG149" s="491"/>
      <c r="GSH149" s="491"/>
      <c r="GSI149" s="491"/>
      <c r="GSJ149" s="491"/>
      <c r="GSK149" s="491"/>
      <c r="GSL149" s="491"/>
      <c r="GSM149" s="491"/>
      <c r="GSN149" s="491"/>
      <c r="GSO149" s="491"/>
      <c r="GSP149" s="491"/>
      <c r="GSQ149" s="491"/>
      <c r="GSR149" s="491"/>
      <c r="GSS149" s="491"/>
      <c r="GST149" s="491"/>
      <c r="GSU149" s="491"/>
      <c r="GSV149" s="491"/>
      <c r="GSW149" s="491"/>
      <c r="GSX149" s="491"/>
      <c r="GSY149" s="491"/>
      <c r="GSZ149" s="491"/>
      <c r="GTA149" s="491"/>
      <c r="GTB149" s="491"/>
      <c r="GTC149" s="491"/>
      <c r="GTD149" s="491"/>
      <c r="GTE149" s="491"/>
      <c r="GTF149" s="491"/>
      <c r="GTG149" s="491"/>
      <c r="GTH149" s="491"/>
      <c r="GTI149" s="491"/>
      <c r="GTJ149" s="491"/>
      <c r="GTK149" s="491"/>
      <c r="GTL149" s="491"/>
      <c r="GTM149" s="491"/>
      <c r="GTN149" s="491"/>
      <c r="GTO149" s="491"/>
      <c r="GTP149" s="491"/>
      <c r="GTQ149" s="491"/>
      <c r="GTR149" s="491"/>
      <c r="GTS149" s="491"/>
      <c r="GTT149" s="491"/>
      <c r="GTU149" s="491"/>
      <c r="GTV149" s="491"/>
      <c r="GTW149" s="491"/>
      <c r="GTX149" s="491"/>
      <c r="GTY149" s="491"/>
      <c r="GTZ149" s="491"/>
      <c r="GUA149" s="491"/>
      <c r="GUB149" s="491"/>
      <c r="GUC149" s="491"/>
      <c r="GUD149" s="491"/>
      <c r="GUE149" s="491"/>
      <c r="GUF149" s="491"/>
      <c r="GUG149" s="491"/>
      <c r="GUH149" s="491"/>
      <c r="GUI149" s="491"/>
      <c r="GUJ149" s="491"/>
      <c r="GUK149" s="491"/>
      <c r="GUL149" s="491"/>
      <c r="GUM149" s="491"/>
      <c r="GUN149" s="491"/>
      <c r="GUO149" s="491"/>
      <c r="GUP149" s="491"/>
      <c r="GUQ149" s="491"/>
      <c r="GUR149" s="491"/>
      <c r="GUS149" s="491"/>
      <c r="GUT149" s="491"/>
      <c r="GUU149" s="491"/>
      <c r="GUV149" s="491"/>
      <c r="GUW149" s="491"/>
      <c r="GUX149" s="491"/>
      <c r="GUY149" s="491"/>
      <c r="GUZ149" s="491"/>
      <c r="GVA149" s="491"/>
      <c r="GVB149" s="491"/>
      <c r="GVC149" s="491"/>
      <c r="GVD149" s="491"/>
      <c r="GVE149" s="491"/>
      <c r="GVF149" s="491"/>
      <c r="GVG149" s="491"/>
      <c r="GVH149" s="491"/>
      <c r="GVI149" s="491"/>
      <c r="GVJ149" s="491"/>
      <c r="GVK149" s="491"/>
      <c r="GVL149" s="491"/>
      <c r="GVM149" s="491"/>
      <c r="GVN149" s="491"/>
      <c r="GVO149" s="491"/>
      <c r="GVP149" s="491"/>
      <c r="GVQ149" s="491"/>
      <c r="GVR149" s="491"/>
      <c r="GVS149" s="491"/>
      <c r="GVT149" s="491"/>
      <c r="GVU149" s="491"/>
      <c r="GVV149" s="491"/>
      <c r="GVW149" s="491"/>
      <c r="GVX149" s="491"/>
      <c r="GVY149" s="491"/>
      <c r="GVZ149" s="491"/>
      <c r="GWA149" s="491"/>
      <c r="GWB149" s="491"/>
      <c r="GWC149" s="491"/>
      <c r="GWD149" s="491"/>
      <c r="GWE149" s="491"/>
      <c r="GWF149" s="491"/>
      <c r="GWG149" s="491"/>
      <c r="GWH149" s="491"/>
      <c r="GWI149" s="491"/>
      <c r="GWJ149" s="491"/>
      <c r="GWK149" s="491"/>
      <c r="GWL149" s="491"/>
      <c r="GWM149" s="491"/>
      <c r="GWN149" s="491"/>
      <c r="GWO149" s="491"/>
      <c r="GWP149" s="491"/>
      <c r="GWQ149" s="491"/>
      <c r="GWR149" s="491"/>
      <c r="GWS149" s="491"/>
      <c r="GWT149" s="491"/>
      <c r="GWU149" s="491"/>
      <c r="GWV149" s="491"/>
      <c r="GWW149" s="491"/>
      <c r="GWX149" s="491"/>
      <c r="GWY149" s="491"/>
      <c r="GWZ149" s="491"/>
      <c r="GXA149" s="491"/>
      <c r="GXB149" s="491"/>
      <c r="GXC149" s="491"/>
      <c r="GXD149" s="491"/>
      <c r="GXE149" s="491"/>
      <c r="GXF149" s="491"/>
      <c r="GXG149" s="491"/>
      <c r="GXH149" s="491"/>
      <c r="GXI149" s="491"/>
      <c r="GXJ149" s="491"/>
      <c r="GXK149" s="491"/>
      <c r="GXL149" s="491"/>
      <c r="GXM149" s="491"/>
      <c r="GXN149" s="491"/>
      <c r="GXO149" s="491"/>
      <c r="GXP149" s="491"/>
      <c r="GXQ149" s="491"/>
      <c r="GXR149" s="491"/>
      <c r="GXS149" s="491"/>
      <c r="GXT149" s="491"/>
      <c r="GXU149" s="491"/>
      <c r="GXV149" s="491"/>
      <c r="GXW149" s="491"/>
      <c r="GXX149" s="491"/>
      <c r="GXY149" s="491"/>
      <c r="GXZ149" s="491"/>
      <c r="GYA149" s="491"/>
      <c r="GYB149" s="491"/>
      <c r="GYC149" s="491"/>
      <c r="GYD149" s="491"/>
      <c r="GYE149" s="491"/>
      <c r="GYF149" s="491"/>
      <c r="GYG149" s="491"/>
      <c r="GYH149" s="491"/>
      <c r="GYI149" s="491"/>
      <c r="GYJ149" s="491"/>
      <c r="GYK149" s="491"/>
      <c r="GYL149" s="491"/>
      <c r="GYM149" s="491"/>
      <c r="GYN149" s="491"/>
      <c r="GYO149" s="491"/>
      <c r="GYP149" s="491"/>
      <c r="GYQ149" s="491"/>
      <c r="GYR149" s="491"/>
      <c r="GYS149" s="491"/>
      <c r="GYT149" s="491"/>
      <c r="GYU149" s="491"/>
      <c r="GYV149" s="491"/>
      <c r="GYW149" s="491"/>
      <c r="GYX149" s="491"/>
      <c r="GYY149" s="491"/>
      <c r="GYZ149" s="491"/>
      <c r="GZA149" s="491"/>
      <c r="GZB149" s="491"/>
      <c r="GZC149" s="491"/>
      <c r="GZD149" s="491"/>
      <c r="GZE149" s="491"/>
      <c r="GZF149" s="491"/>
      <c r="GZG149" s="491"/>
      <c r="GZH149" s="491"/>
      <c r="GZI149" s="491"/>
      <c r="GZJ149" s="491"/>
      <c r="GZK149" s="491"/>
      <c r="GZL149" s="491"/>
      <c r="GZM149" s="491"/>
      <c r="GZN149" s="491"/>
      <c r="GZO149" s="491"/>
      <c r="GZP149" s="491"/>
      <c r="GZQ149" s="491"/>
      <c r="GZR149" s="491"/>
      <c r="GZS149" s="491"/>
      <c r="GZT149" s="491"/>
      <c r="GZU149" s="491"/>
      <c r="GZV149" s="491"/>
      <c r="GZW149" s="491"/>
      <c r="GZX149" s="491"/>
      <c r="GZY149" s="491"/>
      <c r="GZZ149" s="491"/>
      <c r="HAA149" s="491"/>
      <c r="HAB149" s="491"/>
      <c r="HAC149" s="491"/>
      <c r="HAD149" s="491"/>
      <c r="HAE149" s="491"/>
      <c r="HAF149" s="491"/>
      <c r="HAG149" s="491"/>
      <c r="HAH149" s="491"/>
      <c r="HAI149" s="491"/>
      <c r="HAJ149" s="491"/>
      <c r="HAK149" s="491"/>
      <c r="HAL149" s="491"/>
      <c r="HAM149" s="491"/>
      <c r="HAN149" s="491"/>
      <c r="HAO149" s="491"/>
      <c r="HAP149" s="491"/>
      <c r="HAQ149" s="491"/>
      <c r="HAR149" s="491"/>
      <c r="HAS149" s="491"/>
      <c r="HAT149" s="491"/>
      <c r="HAU149" s="491"/>
      <c r="HAV149" s="491"/>
      <c r="HAW149" s="491"/>
      <c r="HAX149" s="491"/>
      <c r="HAY149" s="491"/>
      <c r="HAZ149" s="491"/>
      <c r="HBA149" s="491"/>
      <c r="HBB149" s="491"/>
      <c r="HBC149" s="491"/>
      <c r="HBD149" s="491"/>
      <c r="HBE149" s="491"/>
      <c r="HBF149" s="491"/>
      <c r="HBG149" s="491"/>
      <c r="HBH149" s="491"/>
      <c r="HBI149" s="491"/>
      <c r="HBJ149" s="491"/>
      <c r="HBK149" s="491"/>
      <c r="HBL149" s="491"/>
      <c r="HBM149" s="491"/>
      <c r="HBN149" s="491"/>
      <c r="HBO149" s="491"/>
      <c r="HBP149" s="491"/>
      <c r="HBQ149" s="491"/>
      <c r="HBR149" s="491"/>
      <c r="HBS149" s="491"/>
      <c r="HBT149" s="491"/>
      <c r="HBU149" s="491"/>
      <c r="HBV149" s="491"/>
      <c r="HBW149" s="491"/>
      <c r="HBX149" s="491"/>
      <c r="HBY149" s="491"/>
      <c r="HBZ149" s="491"/>
      <c r="HCA149" s="491"/>
      <c r="HCB149" s="491"/>
      <c r="HCC149" s="491"/>
      <c r="HCD149" s="491"/>
      <c r="HCE149" s="491"/>
      <c r="HCF149" s="491"/>
      <c r="HCG149" s="491"/>
      <c r="HCH149" s="491"/>
      <c r="HCI149" s="491"/>
      <c r="HCJ149" s="491"/>
      <c r="HCK149" s="491"/>
      <c r="HCL149" s="491"/>
      <c r="HCM149" s="491"/>
      <c r="HCN149" s="491"/>
      <c r="HCO149" s="491"/>
      <c r="HCP149" s="491"/>
      <c r="HCQ149" s="491"/>
      <c r="HCR149" s="491"/>
      <c r="HCS149" s="491"/>
      <c r="HCT149" s="491"/>
      <c r="HCU149" s="491"/>
      <c r="HCV149" s="491"/>
      <c r="HCW149" s="491"/>
      <c r="HCX149" s="491"/>
      <c r="HCY149" s="491"/>
      <c r="HCZ149" s="491"/>
      <c r="HDA149" s="491"/>
      <c r="HDB149" s="491"/>
      <c r="HDC149" s="491"/>
      <c r="HDD149" s="491"/>
      <c r="HDE149" s="491"/>
      <c r="HDF149" s="491"/>
      <c r="HDG149" s="491"/>
      <c r="HDH149" s="491"/>
      <c r="HDI149" s="491"/>
      <c r="HDJ149" s="491"/>
      <c r="HDK149" s="491"/>
      <c r="HDL149" s="491"/>
      <c r="HDM149" s="491"/>
      <c r="HDN149" s="491"/>
      <c r="HDO149" s="491"/>
      <c r="HDP149" s="491"/>
      <c r="HDQ149" s="491"/>
      <c r="HDR149" s="491"/>
      <c r="HDS149" s="491"/>
      <c r="HDT149" s="491"/>
      <c r="HDU149" s="491"/>
      <c r="HDV149" s="491"/>
      <c r="HDW149" s="491"/>
      <c r="HDX149" s="491"/>
      <c r="HDY149" s="491"/>
      <c r="HDZ149" s="491"/>
      <c r="HEA149" s="491"/>
      <c r="HEB149" s="491"/>
      <c r="HEC149" s="491"/>
      <c r="HED149" s="491"/>
      <c r="HEE149" s="491"/>
      <c r="HEF149" s="491"/>
      <c r="HEG149" s="491"/>
      <c r="HEH149" s="491"/>
      <c r="HEI149" s="491"/>
      <c r="HEJ149" s="491"/>
      <c r="HEK149" s="491"/>
      <c r="HEL149" s="491"/>
      <c r="HEM149" s="491"/>
      <c r="HEN149" s="491"/>
      <c r="HEO149" s="491"/>
      <c r="HEP149" s="491"/>
      <c r="HEQ149" s="491"/>
      <c r="HER149" s="491"/>
      <c r="HES149" s="491"/>
      <c r="HET149" s="491"/>
      <c r="HEU149" s="491"/>
      <c r="HEV149" s="491"/>
      <c r="HEW149" s="491"/>
      <c r="HEX149" s="491"/>
      <c r="HEY149" s="491"/>
      <c r="HEZ149" s="491"/>
      <c r="HFA149" s="491"/>
      <c r="HFB149" s="491"/>
      <c r="HFC149" s="491"/>
      <c r="HFD149" s="491"/>
      <c r="HFE149" s="491"/>
      <c r="HFF149" s="491"/>
      <c r="HFG149" s="491"/>
      <c r="HFH149" s="491"/>
      <c r="HFI149" s="491"/>
      <c r="HFJ149" s="491"/>
      <c r="HFK149" s="491"/>
      <c r="HFL149" s="491"/>
      <c r="HFM149" s="491"/>
      <c r="HFN149" s="491"/>
      <c r="HFO149" s="491"/>
      <c r="HFP149" s="491"/>
      <c r="HFQ149" s="491"/>
      <c r="HFR149" s="491"/>
      <c r="HFS149" s="491"/>
      <c r="HFT149" s="491"/>
      <c r="HFU149" s="491"/>
      <c r="HFV149" s="491"/>
      <c r="HFW149" s="491"/>
      <c r="HFX149" s="491"/>
      <c r="HFY149" s="491"/>
      <c r="HFZ149" s="491"/>
      <c r="HGA149" s="491"/>
      <c r="HGB149" s="491"/>
      <c r="HGC149" s="491"/>
      <c r="HGD149" s="491"/>
      <c r="HGE149" s="491"/>
      <c r="HGF149" s="491"/>
      <c r="HGG149" s="491"/>
      <c r="HGH149" s="491"/>
      <c r="HGI149" s="491"/>
      <c r="HGJ149" s="491"/>
      <c r="HGK149" s="491"/>
      <c r="HGL149" s="491"/>
      <c r="HGM149" s="491"/>
      <c r="HGN149" s="491"/>
      <c r="HGO149" s="491"/>
      <c r="HGP149" s="491"/>
      <c r="HGQ149" s="491"/>
      <c r="HGR149" s="491"/>
      <c r="HGS149" s="491"/>
      <c r="HGT149" s="491"/>
      <c r="HGU149" s="491"/>
      <c r="HGV149" s="491"/>
      <c r="HGW149" s="491"/>
      <c r="HGX149" s="491"/>
      <c r="HGY149" s="491"/>
      <c r="HGZ149" s="491"/>
      <c r="HHA149" s="491"/>
      <c r="HHB149" s="491"/>
      <c r="HHC149" s="491"/>
      <c r="HHD149" s="491"/>
      <c r="HHE149" s="491"/>
      <c r="HHF149" s="491"/>
      <c r="HHG149" s="491"/>
      <c r="HHH149" s="491"/>
      <c r="HHI149" s="491"/>
      <c r="HHJ149" s="491"/>
      <c r="HHK149" s="491"/>
      <c r="HHL149" s="491"/>
      <c r="HHM149" s="491"/>
      <c r="HHN149" s="491"/>
      <c r="HHO149" s="491"/>
      <c r="HHP149" s="491"/>
      <c r="HHQ149" s="491"/>
      <c r="HHR149" s="491"/>
      <c r="HHS149" s="491"/>
      <c r="HHT149" s="491"/>
      <c r="HHU149" s="491"/>
      <c r="HHV149" s="491"/>
      <c r="HHW149" s="491"/>
      <c r="HHX149" s="491"/>
      <c r="HHY149" s="491"/>
      <c r="HHZ149" s="491"/>
      <c r="HIA149" s="491"/>
      <c r="HIB149" s="491"/>
      <c r="HIC149" s="491"/>
      <c r="HID149" s="491"/>
      <c r="HIE149" s="491"/>
      <c r="HIF149" s="491"/>
      <c r="HIG149" s="491"/>
      <c r="HIH149" s="491"/>
      <c r="HII149" s="491"/>
      <c r="HIJ149" s="491"/>
      <c r="HIK149" s="491"/>
      <c r="HIL149" s="491"/>
      <c r="HIM149" s="491"/>
      <c r="HIN149" s="491"/>
      <c r="HIO149" s="491"/>
      <c r="HIP149" s="491"/>
      <c r="HIQ149" s="491"/>
      <c r="HIR149" s="491"/>
      <c r="HIS149" s="491"/>
      <c r="HIT149" s="491"/>
      <c r="HIU149" s="491"/>
      <c r="HIV149" s="491"/>
      <c r="HIW149" s="491"/>
      <c r="HIX149" s="491"/>
      <c r="HIY149" s="491"/>
      <c r="HIZ149" s="491"/>
      <c r="HJA149" s="491"/>
      <c r="HJB149" s="491"/>
      <c r="HJC149" s="491"/>
      <c r="HJD149" s="491"/>
      <c r="HJE149" s="491"/>
      <c r="HJF149" s="491"/>
      <c r="HJG149" s="491"/>
      <c r="HJH149" s="491"/>
      <c r="HJI149" s="491"/>
      <c r="HJJ149" s="491"/>
      <c r="HJK149" s="491"/>
      <c r="HJL149" s="491"/>
      <c r="HJM149" s="491"/>
      <c r="HJN149" s="491"/>
      <c r="HJO149" s="491"/>
      <c r="HJP149" s="491"/>
      <c r="HJQ149" s="491"/>
      <c r="HJR149" s="491"/>
      <c r="HJS149" s="491"/>
      <c r="HJT149" s="491"/>
      <c r="HJU149" s="491"/>
      <c r="HJV149" s="491"/>
      <c r="HJW149" s="491"/>
      <c r="HJX149" s="491"/>
      <c r="HJY149" s="491"/>
      <c r="HJZ149" s="491"/>
      <c r="HKA149" s="491"/>
      <c r="HKB149" s="491"/>
      <c r="HKC149" s="491"/>
      <c r="HKD149" s="491"/>
      <c r="HKE149" s="491"/>
      <c r="HKF149" s="491"/>
      <c r="HKG149" s="491"/>
      <c r="HKH149" s="491"/>
      <c r="HKI149" s="491"/>
      <c r="HKJ149" s="491"/>
      <c r="HKK149" s="491"/>
      <c r="HKL149" s="491"/>
      <c r="HKM149" s="491"/>
      <c r="HKN149" s="491"/>
      <c r="HKO149" s="491"/>
      <c r="HKP149" s="491"/>
      <c r="HKQ149" s="491"/>
      <c r="HKR149" s="491"/>
      <c r="HKS149" s="491"/>
      <c r="HKT149" s="491"/>
      <c r="HKU149" s="491"/>
      <c r="HKV149" s="491"/>
      <c r="HKW149" s="491"/>
      <c r="HKX149" s="491"/>
      <c r="HKY149" s="491"/>
      <c r="HKZ149" s="491"/>
      <c r="HLA149" s="491"/>
      <c r="HLB149" s="491"/>
      <c r="HLC149" s="491"/>
      <c r="HLD149" s="491"/>
      <c r="HLE149" s="491"/>
      <c r="HLF149" s="491"/>
      <c r="HLG149" s="491"/>
      <c r="HLH149" s="491"/>
      <c r="HLI149" s="491"/>
      <c r="HLJ149" s="491"/>
      <c r="HLK149" s="491"/>
      <c r="HLL149" s="491"/>
      <c r="HLM149" s="491"/>
      <c r="HLN149" s="491"/>
      <c r="HLO149" s="491"/>
      <c r="HLP149" s="491"/>
      <c r="HLQ149" s="491"/>
      <c r="HLR149" s="491"/>
      <c r="HLS149" s="491"/>
      <c r="HLT149" s="491"/>
      <c r="HLU149" s="491"/>
      <c r="HLV149" s="491"/>
      <c r="HLW149" s="491"/>
      <c r="HLX149" s="491"/>
      <c r="HLY149" s="491"/>
      <c r="HLZ149" s="491"/>
      <c r="HMA149" s="491"/>
      <c r="HMB149" s="491"/>
      <c r="HMC149" s="491"/>
      <c r="HMD149" s="491"/>
      <c r="HME149" s="491"/>
      <c r="HMF149" s="491"/>
      <c r="HMG149" s="491"/>
      <c r="HMH149" s="491"/>
      <c r="HMI149" s="491"/>
      <c r="HMJ149" s="491"/>
      <c r="HMK149" s="491"/>
      <c r="HML149" s="491"/>
      <c r="HMM149" s="491"/>
      <c r="HMN149" s="491"/>
      <c r="HMO149" s="491"/>
      <c r="HMP149" s="491"/>
      <c r="HMQ149" s="491"/>
      <c r="HMR149" s="491"/>
      <c r="HMS149" s="491"/>
      <c r="HMT149" s="491"/>
      <c r="HMU149" s="491"/>
      <c r="HMV149" s="491"/>
      <c r="HMW149" s="491"/>
      <c r="HMX149" s="491"/>
      <c r="HMY149" s="491"/>
      <c r="HMZ149" s="491"/>
      <c r="HNA149" s="491"/>
      <c r="HNB149" s="491"/>
      <c r="HNC149" s="491"/>
      <c r="HND149" s="491"/>
      <c r="HNE149" s="491"/>
      <c r="HNF149" s="491"/>
      <c r="HNG149" s="491"/>
      <c r="HNH149" s="491"/>
      <c r="HNI149" s="491"/>
      <c r="HNJ149" s="491"/>
      <c r="HNK149" s="491"/>
      <c r="HNL149" s="491"/>
      <c r="HNM149" s="491"/>
      <c r="HNN149" s="491"/>
      <c r="HNO149" s="491"/>
      <c r="HNP149" s="491"/>
      <c r="HNQ149" s="491"/>
      <c r="HNR149" s="491"/>
      <c r="HNS149" s="491"/>
      <c r="HNT149" s="491"/>
      <c r="HNU149" s="491"/>
      <c r="HNV149" s="491"/>
      <c r="HNW149" s="491"/>
      <c r="HNX149" s="491"/>
      <c r="HNY149" s="491"/>
      <c r="HNZ149" s="491"/>
      <c r="HOA149" s="491"/>
      <c r="HOB149" s="491"/>
      <c r="HOC149" s="491"/>
      <c r="HOD149" s="491"/>
      <c r="HOE149" s="491"/>
      <c r="HOF149" s="491"/>
      <c r="HOG149" s="491"/>
      <c r="HOH149" s="491"/>
      <c r="HOI149" s="491"/>
      <c r="HOJ149" s="491"/>
      <c r="HOK149" s="491"/>
      <c r="HOL149" s="491"/>
      <c r="HOM149" s="491"/>
      <c r="HON149" s="491"/>
      <c r="HOO149" s="491"/>
      <c r="HOP149" s="491"/>
      <c r="HOQ149" s="491"/>
      <c r="HOR149" s="491"/>
      <c r="HOS149" s="491"/>
      <c r="HOT149" s="491"/>
      <c r="HOU149" s="491"/>
      <c r="HOV149" s="491"/>
      <c r="HOW149" s="491"/>
      <c r="HOX149" s="491"/>
      <c r="HOY149" s="491"/>
      <c r="HOZ149" s="491"/>
      <c r="HPA149" s="491"/>
      <c r="HPB149" s="491"/>
      <c r="HPC149" s="491"/>
      <c r="HPD149" s="491"/>
      <c r="HPE149" s="491"/>
      <c r="HPF149" s="491"/>
      <c r="HPG149" s="491"/>
      <c r="HPH149" s="491"/>
      <c r="HPI149" s="491"/>
      <c r="HPJ149" s="491"/>
      <c r="HPK149" s="491"/>
      <c r="HPL149" s="491"/>
      <c r="HPM149" s="491"/>
      <c r="HPN149" s="491"/>
      <c r="HPO149" s="491"/>
      <c r="HPP149" s="491"/>
      <c r="HPQ149" s="491"/>
      <c r="HPR149" s="491"/>
      <c r="HPS149" s="491"/>
      <c r="HPT149" s="491"/>
      <c r="HPU149" s="491"/>
      <c r="HPV149" s="491"/>
      <c r="HPW149" s="491"/>
      <c r="HPX149" s="491"/>
      <c r="HPY149" s="491"/>
      <c r="HPZ149" s="491"/>
      <c r="HQA149" s="491"/>
      <c r="HQB149" s="491"/>
      <c r="HQC149" s="491"/>
      <c r="HQD149" s="491"/>
      <c r="HQE149" s="491"/>
      <c r="HQF149" s="491"/>
      <c r="HQG149" s="491"/>
      <c r="HQH149" s="491"/>
      <c r="HQI149" s="491"/>
      <c r="HQJ149" s="491"/>
      <c r="HQK149" s="491"/>
      <c r="HQL149" s="491"/>
      <c r="HQM149" s="491"/>
      <c r="HQN149" s="491"/>
      <c r="HQO149" s="491"/>
      <c r="HQP149" s="491"/>
      <c r="HQQ149" s="491"/>
      <c r="HQR149" s="491"/>
      <c r="HQS149" s="491"/>
      <c r="HQT149" s="491"/>
      <c r="HQU149" s="491"/>
      <c r="HQV149" s="491"/>
      <c r="HQW149" s="491"/>
      <c r="HQX149" s="491"/>
      <c r="HQY149" s="491"/>
      <c r="HQZ149" s="491"/>
      <c r="HRA149" s="491"/>
      <c r="HRB149" s="491"/>
      <c r="HRC149" s="491"/>
      <c r="HRD149" s="491"/>
      <c r="HRE149" s="491"/>
      <c r="HRF149" s="491"/>
      <c r="HRG149" s="491"/>
      <c r="HRH149" s="491"/>
      <c r="HRI149" s="491"/>
      <c r="HRJ149" s="491"/>
      <c r="HRK149" s="491"/>
      <c r="HRL149" s="491"/>
      <c r="HRM149" s="491"/>
      <c r="HRN149" s="491"/>
      <c r="HRO149" s="491"/>
      <c r="HRP149" s="491"/>
      <c r="HRQ149" s="491"/>
      <c r="HRR149" s="491"/>
      <c r="HRS149" s="491"/>
      <c r="HRT149" s="491"/>
      <c r="HRU149" s="491"/>
      <c r="HRV149" s="491"/>
      <c r="HRW149" s="491"/>
      <c r="HRX149" s="491"/>
      <c r="HRY149" s="491"/>
      <c r="HRZ149" s="491"/>
      <c r="HSA149" s="491"/>
      <c r="HSB149" s="491"/>
      <c r="HSC149" s="491"/>
      <c r="HSD149" s="491"/>
      <c r="HSE149" s="491"/>
      <c r="HSF149" s="491"/>
      <c r="HSG149" s="491"/>
      <c r="HSH149" s="491"/>
      <c r="HSI149" s="491"/>
      <c r="HSJ149" s="491"/>
      <c r="HSK149" s="491"/>
      <c r="HSL149" s="491"/>
      <c r="HSM149" s="491"/>
      <c r="HSN149" s="491"/>
      <c r="HSO149" s="491"/>
      <c r="HSP149" s="491"/>
      <c r="HSQ149" s="491"/>
      <c r="HSR149" s="491"/>
      <c r="HSS149" s="491"/>
      <c r="HST149" s="491"/>
      <c r="HSU149" s="491"/>
      <c r="HSV149" s="491"/>
      <c r="HSW149" s="491"/>
      <c r="HSX149" s="491"/>
      <c r="HSY149" s="491"/>
      <c r="HSZ149" s="491"/>
      <c r="HTA149" s="491"/>
      <c r="HTB149" s="491"/>
      <c r="HTC149" s="491"/>
      <c r="HTD149" s="491"/>
      <c r="HTE149" s="491"/>
      <c r="HTF149" s="491"/>
      <c r="HTG149" s="491"/>
      <c r="HTH149" s="491"/>
      <c r="HTI149" s="491"/>
      <c r="HTJ149" s="491"/>
      <c r="HTK149" s="491"/>
      <c r="HTL149" s="491"/>
      <c r="HTM149" s="491"/>
      <c r="HTN149" s="491"/>
      <c r="HTO149" s="491"/>
      <c r="HTP149" s="491"/>
      <c r="HTQ149" s="491"/>
      <c r="HTR149" s="491"/>
      <c r="HTS149" s="491"/>
      <c r="HTT149" s="491"/>
      <c r="HTU149" s="491"/>
      <c r="HTV149" s="491"/>
      <c r="HTW149" s="491"/>
      <c r="HTX149" s="491"/>
      <c r="HTY149" s="491"/>
      <c r="HTZ149" s="491"/>
      <c r="HUA149" s="491"/>
      <c r="HUB149" s="491"/>
      <c r="HUC149" s="491"/>
      <c r="HUD149" s="491"/>
      <c r="HUE149" s="491"/>
      <c r="HUF149" s="491"/>
      <c r="HUG149" s="491"/>
      <c r="HUH149" s="491"/>
      <c r="HUI149" s="491"/>
      <c r="HUJ149" s="491"/>
      <c r="HUK149" s="491"/>
      <c r="HUL149" s="491"/>
      <c r="HUM149" s="491"/>
      <c r="HUN149" s="491"/>
      <c r="HUO149" s="491"/>
      <c r="HUP149" s="491"/>
      <c r="HUQ149" s="491"/>
      <c r="HUR149" s="491"/>
      <c r="HUS149" s="491"/>
      <c r="HUT149" s="491"/>
      <c r="HUU149" s="491"/>
      <c r="HUV149" s="491"/>
      <c r="HUW149" s="491"/>
      <c r="HUX149" s="491"/>
      <c r="HUY149" s="491"/>
      <c r="HUZ149" s="491"/>
      <c r="HVA149" s="491"/>
      <c r="HVB149" s="491"/>
      <c r="HVC149" s="491"/>
      <c r="HVD149" s="491"/>
      <c r="HVE149" s="491"/>
      <c r="HVF149" s="491"/>
      <c r="HVG149" s="491"/>
      <c r="HVH149" s="491"/>
      <c r="HVI149" s="491"/>
      <c r="HVJ149" s="491"/>
      <c r="HVK149" s="491"/>
      <c r="HVL149" s="491"/>
      <c r="HVM149" s="491"/>
      <c r="HVN149" s="491"/>
      <c r="HVO149" s="491"/>
      <c r="HVP149" s="491"/>
      <c r="HVQ149" s="491"/>
      <c r="HVR149" s="491"/>
      <c r="HVS149" s="491"/>
      <c r="HVT149" s="491"/>
      <c r="HVU149" s="491"/>
      <c r="HVV149" s="491"/>
      <c r="HVW149" s="491"/>
      <c r="HVX149" s="491"/>
      <c r="HVY149" s="491"/>
      <c r="HVZ149" s="491"/>
      <c r="HWA149" s="491"/>
      <c r="HWB149" s="491"/>
      <c r="HWC149" s="491"/>
      <c r="HWD149" s="491"/>
      <c r="HWE149" s="491"/>
      <c r="HWF149" s="491"/>
      <c r="HWG149" s="491"/>
      <c r="HWH149" s="491"/>
      <c r="HWI149" s="491"/>
      <c r="HWJ149" s="491"/>
      <c r="HWK149" s="491"/>
      <c r="HWL149" s="491"/>
      <c r="HWM149" s="491"/>
      <c r="HWN149" s="491"/>
      <c r="HWO149" s="491"/>
      <c r="HWP149" s="491"/>
      <c r="HWQ149" s="491"/>
      <c r="HWR149" s="491"/>
      <c r="HWS149" s="491"/>
      <c r="HWT149" s="491"/>
      <c r="HWU149" s="491"/>
      <c r="HWV149" s="491"/>
      <c r="HWW149" s="491"/>
      <c r="HWX149" s="491"/>
      <c r="HWY149" s="491"/>
      <c r="HWZ149" s="491"/>
      <c r="HXA149" s="491"/>
      <c r="HXB149" s="491"/>
      <c r="HXC149" s="491"/>
      <c r="HXD149" s="491"/>
      <c r="HXE149" s="491"/>
      <c r="HXF149" s="491"/>
      <c r="HXG149" s="491"/>
      <c r="HXH149" s="491"/>
      <c r="HXI149" s="491"/>
      <c r="HXJ149" s="491"/>
      <c r="HXK149" s="491"/>
      <c r="HXL149" s="491"/>
      <c r="HXM149" s="491"/>
      <c r="HXN149" s="491"/>
      <c r="HXO149" s="491"/>
      <c r="HXP149" s="491"/>
      <c r="HXQ149" s="491"/>
      <c r="HXR149" s="491"/>
      <c r="HXS149" s="491"/>
      <c r="HXT149" s="491"/>
      <c r="HXU149" s="491"/>
      <c r="HXV149" s="491"/>
      <c r="HXW149" s="491"/>
      <c r="HXX149" s="491"/>
      <c r="HXY149" s="491"/>
      <c r="HXZ149" s="491"/>
      <c r="HYA149" s="491"/>
      <c r="HYB149" s="491"/>
      <c r="HYC149" s="491"/>
      <c r="HYD149" s="491"/>
      <c r="HYE149" s="491"/>
      <c r="HYF149" s="491"/>
      <c r="HYG149" s="491"/>
      <c r="HYH149" s="491"/>
      <c r="HYI149" s="491"/>
      <c r="HYJ149" s="491"/>
      <c r="HYK149" s="491"/>
      <c r="HYL149" s="491"/>
      <c r="HYM149" s="491"/>
      <c r="HYN149" s="491"/>
      <c r="HYO149" s="491"/>
      <c r="HYP149" s="491"/>
      <c r="HYQ149" s="491"/>
      <c r="HYR149" s="491"/>
      <c r="HYS149" s="491"/>
      <c r="HYT149" s="491"/>
      <c r="HYU149" s="491"/>
      <c r="HYV149" s="491"/>
      <c r="HYW149" s="491"/>
      <c r="HYX149" s="491"/>
      <c r="HYY149" s="491"/>
      <c r="HYZ149" s="491"/>
      <c r="HZA149" s="491"/>
      <c r="HZB149" s="491"/>
      <c r="HZC149" s="491"/>
      <c r="HZD149" s="491"/>
      <c r="HZE149" s="491"/>
      <c r="HZF149" s="491"/>
      <c r="HZG149" s="491"/>
      <c r="HZH149" s="491"/>
      <c r="HZI149" s="491"/>
      <c r="HZJ149" s="491"/>
      <c r="HZK149" s="491"/>
      <c r="HZL149" s="491"/>
      <c r="HZM149" s="491"/>
      <c r="HZN149" s="491"/>
      <c r="HZO149" s="491"/>
      <c r="HZP149" s="491"/>
      <c r="HZQ149" s="491"/>
      <c r="HZR149" s="491"/>
      <c r="HZS149" s="491"/>
      <c r="HZT149" s="491"/>
      <c r="HZU149" s="491"/>
      <c r="HZV149" s="491"/>
      <c r="HZW149" s="491"/>
      <c r="HZX149" s="491"/>
      <c r="HZY149" s="491"/>
      <c r="HZZ149" s="491"/>
      <c r="IAA149" s="491"/>
      <c r="IAB149" s="491"/>
      <c r="IAC149" s="491"/>
      <c r="IAD149" s="491"/>
      <c r="IAE149" s="491"/>
      <c r="IAF149" s="491"/>
      <c r="IAG149" s="491"/>
      <c r="IAH149" s="491"/>
      <c r="IAI149" s="491"/>
      <c r="IAJ149" s="491"/>
      <c r="IAK149" s="491"/>
      <c r="IAL149" s="491"/>
      <c r="IAM149" s="491"/>
      <c r="IAN149" s="491"/>
      <c r="IAO149" s="491"/>
      <c r="IAP149" s="491"/>
      <c r="IAQ149" s="491"/>
      <c r="IAR149" s="491"/>
      <c r="IAS149" s="491"/>
      <c r="IAT149" s="491"/>
      <c r="IAU149" s="491"/>
      <c r="IAV149" s="491"/>
      <c r="IAW149" s="491"/>
      <c r="IAX149" s="491"/>
      <c r="IAY149" s="491"/>
      <c r="IAZ149" s="491"/>
      <c r="IBA149" s="491"/>
      <c r="IBB149" s="491"/>
      <c r="IBC149" s="491"/>
      <c r="IBD149" s="491"/>
      <c r="IBE149" s="491"/>
      <c r="IBF149" s="491"/>
      <c r="IBG149" s="491"/>
      <c r="IBH149" s="491"/>
      <c r="IBI149" s="491"/>
      <c r="IBJ149" s="491"/>
      <c r="IBK149" s="491"/>
      <c r="IBL149" s="491"/>
      <c r="IBM149" s="491"/>
      <c r="IBN149" s="491"/>
      <c r="IBO149" s="491"/>
      <c r="IBP149" s="491"/>
      <c r="IBQ149" s="491"/>
      <c r="IBR149" s="491"/>
      <c r="IBS149" s="491"/>
      <c r="IBT149" s="491"/>
      <c r="IBU149" s="491"/>
      <c r="IBV149" s="491"/>
      <c r="IBW149" s="491"/>
      <c r="IBX149" s="491"/>
      <c r="IBY149" s="491"/>
      <c r="IBZ149" s="491"/>
      <c r="ICA149" s="491"/>
      <c r="ICB149" s="491"/>
      <c r="ICC149" s="491"/>
      <c r="ICD149" s="491"/>
      <c r="ICE149" s="491"/>
      <c r="ICF149" s="491"/>
      <c r="ICG149" s="491"/>
      <c r="ICH149" s="491"/>
      <c r="ICI149" s="491"/>
      <c r="ICJ149" s="491"/>
      <c r="ICK149" s="491"/>
      <c r="ICL149" s="491"/>
      <c r="ICM149" s="491"/>
      <c r="ICN149" s="491"/>
      <c r="ICO149" s="491"/>
      <c r="ICP149" s="491"/>
      <c r="ICQ149" s="491"/>
      <c r="ICR149" s="491"/>
      <c r="ICS149" s="491"/>
      <c r="ICT149" s="491"/>
      <c r="ICU149" s="491"/>
      <c r="ICV149" s="491"/>
      <c r="ICW149" s="491"/>
      <c r="ICX149" s="491"/>
      <c r="ICY149" s="491"/>
      <c r="ICZ149" s="491"/>
      <c r="IDA149" s="491"/>
      <c r="IDB149" s="491"/>
      <c r="IDC149" s="491"/>
      <c r="IDD149" s="491"/>
      <c r="IDE149" s="491"/>
      <c r="IDF149" s="491"/>
      <c r="IDG149" s="491"/>
      <c r="IDH149" s="491"/>
      <c r="IDI149" s="491"/>
      <c r="IDJ149" s="491"/>
      <c r="IDK149" s="491"/>
      <c r="IDL149" s="491"/>
      <c r="IDM149" s="491"/>
      <c r="IDN149" s="491"/>
      <c r="IDO149" s="491"/>
      <c r="IDP149" s="491"/>
      <c r="IDQ149" s="491"/>
      <c r="IDR149" s="491"/>
      <c r="IDS149" s="491"/>
      <c r="IDT149" s="491"/>
      <c r="IDU149" s="491"/>
      <c r="IDV149" s="491"/>
      <c r="IDW149" s="491"/>
      <c r="IDX149" s="491"/>
      <c r="IDY149" s="491"/>
      <c r="IDZ149" s="491"/>
      <c r="IEA149" s="491"/>
      <c r="IEB149" s="491"/>
      <c r="IEC149" s="491"/>
      <c r="IED149" s="491"/>
      <c r="IEE149" s="491"/>
      <c r="IEF149" s="491"/>
      <c r="IEG149" s="491"/>
      <c r="IEH149" s="491"/>
      <c r="IEI149" s="491"/>
      <c r="IEJ149" s="491"/>
      <c r="IEK149" s="491"/>
      <c r="IEL149" s="491"/>
      <c r="IEM149" s="491"/>
      <c r="IEN149" s="491"/>
      <c r="IEO149" s="491"/>
      <c r="IEP149" s="491"/>
      <c r="IEQ149" s="491"/>
      <c r="IER149" s="491"/>
      <c r="IES149" s="491"/>
      <c r="IET149" s="491"/>
      <c r="IEU149" s="491"/>
      <c r="IEV149" s="491"/>
      <c r="IEW149" s="491"/>
      <c r="IEX149" s="491"/>
      <c r="IEY149" s="491"/>
      <c r="IEZ149" s="491"/>
      <c r="IFA149" s="491"/>
      <c r="IFB149" s="491"/>
      <c r="IFC149" s="491"/>
      <c r="IFD149" s="491"/>
      <c r="IFE149" s="491"/>
      <c r="IFF149" s="491"/>
      <c r="IFG149" s="491"/>
      <c r="IFH149" s="491"/>
      <c r="IFI149" s="491"/>
      <c r="IFJ149" s="491"/>
      <c r="IFK149" s="491"/>
      <c r="IFL149" s="491"/>
      <c r="IFM149" s="491"/>
      <c r="IFN149" s="491"/>
      <c r="IFO149" s="491"/>
      <c r="IFP149" s="491"/>
      <c r="IFQ149" s="491"/>
      <c r="IFR149" s="491"/>
      <c r="IFS149" s="491"/>
      <c r="IFT149" s="491"/>
      <c r="IFU149" s="491"/>
      <c r="IFV149" s="491"/>
      <c r="IFW149" s="491"/>
      <c r="IFX149" s="491"/>
      <c r="IFY149" s="491"/>
      <c r="IFZ149" s="491"/>
      <c r="IGA149" s="491"/>
      <c r="IGB149" s="491"/>
      <c r="IGC149" s="491"/>
      <c r="IGD149" s="491"/>
      <c r="IGE149" s="491"/>
      <c r="IGF149" s="491"/>
      <c r="IGG149" s="491"/>
      <c r="IGH149" s="491"/>
      <c r="IGI149" s="491"/>
      <c r="IGJ149" s="491"/>
      <c r="IGK149" s="491"/>
      <c r="IGL149" s="491"/>
      <c r="IGM149" s="491"/>
      <c r="IGN149" s="491"/>
      <c r="IGO149" s="491"/>
      <c r="IGP149" s="491"/>
      <c r="IGQ149" s="491"/>
      <c r="IGR149" s="491"/>
      <c r="IGS149" s="491"/>
      <c r="IGT149" s="491"/>
      <c r="IGU149" s="491"/>
      <c r="IGV149" s="491"/>
      <c r="IGW149" s="491"/>
      <c r="IGX149" s="491"/>
      <c r="IGY149" s="491"/>
      <c r="IGZ149" s="491"/>
      <c r="IHA149" s="491"/>
      <c r="IHB149" s="491"/>
      <c r="IHC149" s="491"/>
      <c r="IHD149" s="491"/>
      <c r="IHE149" s="491"/>
      <c r="IHF149" s="491"/>
      <c r="IHG149" s="491"/>
      <c r="IHH149" s="491"/>
      <c r="IHI149" s="491"/>
      <c r="IHJ149" s="491"/>
      <c r="IHK149" s="491"/>
      <c r="IHL149" s="491"/>
      <c r="IHM149" s="491"/>
      <c r="IHN149" s="491"/>
      <c r="IHO149" s="491"/>
      <c r="IHP149" s="491"/>
      <c r="IHQ149" s="491"/>
      <c r="IHR149" s="491"/>
      <c r="IHS149" s="491"/>
      <c r="IHT149" s="491"/>
      <c r="IHU149" s="491"/>
      <c r="IHV149" s="491"/>
      <c r="IHW149" s="491"/>
      <c r="IHX149" s="491"/>
      <c r="IHY149" s="491"/>
      <c r="IHZ149" s="491"/>
      <c r="IIA149" s="491"/>
      <c r="IIB149" s="491"/>
      <c r="IIC149" s="491"/>
      <c r="IID149" s="491"/>
      <c r="IIE149" s="491"/>
      <c r="IIF149" s="491"/>
      <c r="IIG149" s="491"/>
      <c r="IIH149" s="491"/>
      <c r="III149" s="491"/>
      <c r="IIJ149" s="491"/>
      <c r="IIK149" s="491"/>
      <c r="IIL149" s="491"/>
      <c r="IIM149" s="491"/>
      <c r="IIN149" s="491"/>
      <c r="IIO149" s="491"/>
      <c r="IIP149" s="491"/>
      <c r="IIQ149" s="491"/>
      <c r="IIR149" s="491"/>
      <c r="IIS149" s="491"/>
      <c r="IIT149" s="491"/>
      <c r="IIU149" s="491"/>
      <c r="IIV149" s="491"/>
      <c r="IIW149" s="491"/>
      <c r="IIX149" s="491"/>
      <c r="IIY149" s="491"/>
      <c r="IIZ149" s="491"/>
      <c r="IJA149" s="491"/>
      <c r="IJB149" s="491"/>
      <c r="IJC149" s="491"/>
      <c r="IJD149" s="491"/>
      <c r="IJE149" s="491"/>
      <c r="IJF149" s="491"/>
      <c r="IJG149" s="491"/>
      <c r="IJH149" s="491"/>
      <c r="IJI149" s="491"/>
      <c r="IJJ149" s="491"/>
      <c r="IJK149" s="491"/>
      <c r="IJL149" s="491"/>
      <c r="IJM149" s="491"/>
      <c r="IJN149" s="491"/>
      <c r="IJO149" s="491"/>
      <c r="IJP149" s="491"/>
      <c r="IJQ149" s="491"/>
      <c r="IJR149" s="491"/>
      <c r="IJS149" s="491"/>
      <c r="IJT149" s="491"/>
      <c r="IJU149" s="491"/>
      <c r="IJV149" s="491"/>
      <c r="IJW149" s="491"/>
      <c r="IJX149" s="491"/>
      <c r="IJY149" s="491"/>
      <c r="IJZ149" s="491"/>
      <c r="IKA149" s="491"/>
      <c r="IKB149" s="491"/>
      <c r="IKC149" s="491"/>
      <c r="IKD149" s="491"/>
      <c r="IKE149" s="491"/>
      <c r="IKF149" s="491"/>
      <c r="IKG149" s="491"/>
      <c r="IKH149" s="491"/>
      <c r="IKI149" s="491"/>
      <c r="IKJ149" s="491"/>
      <c r="IKK149" s="491"/>
      <c r="IKL149" s="491"/>
      <c r="IKM149" s="491"/>
      <c r="IKN149" s="491"/>
      <c r="IKO149" s="491"/>
      <c r="IKP149" s="491"/>
      <c r="IKQ149" s="491"/>
      <c r="IKR149" s="491"/>
      <c r="IKS149" s="491"/>
      <c r="IKT149" s="491"/>
      <c r="IKU149" s="491"/>
      <c r="IKV149" s="491"/>
      <c r="IKW149" s="491"/>
      <c r="IKX149" s="491"/>
      <c r="IKY149" s="491"/>
      <c r="IKZ149" s="491"/>
      <c r="ILA149" s="491"/>
      <c r="ILB149" s="491"/>
      <c r="ILC149" s="491"/>
      <c r="ILD149" s="491"/>
      <c r="ILE149" s="491"/>
      <c r="ILF149" s="491"/>
      <c r="ILG149" s="491"/>
      <c r="ILH149" s="491"/>
      <c r="ILI149" s="491"/>
      <c r="ILJ149" s="491"/>
      <c r="ILK149" s="491"/>
      <c r="ILL149" s="491"/>
      <c r="ILM149" s="491"/>
      <c r="ILN149" s="491"/>
      <c r="ILO149" s="491"/>
      <c r="ILP149" s="491"/>
      <c r="ILQ149" s="491"/>
      <c r="ILR149" s="491"/>
      <c r="ILS149" s="491"/>
      <c r="ILT149" s="491"/>
      <c r="ILU149" s="491"/>
      <c r="ILV149" s="491"/>
      <c r="ILW149" s="491"/>
      <c r="ILX149" s="491"/>
      <c r="ILY149" s="491"/>
      <c r="ILZ149" s="491"/>
      <c r="IMA149" s="491"/>
      <c r="IMB149" s="491"/>
      <c r="IMC149" s="491"/>
      <c r="IMD149" s="491"/>
      <c r="IME149" s="491"/>
      <c r="IMF149" s="491"/>
      <c r="IMG149" s="491"/>
      <c r="IMH149" s="491"/>
      <c r="IMI149" s="491"/>
      <c r="IMJ149" s="491"/>
      <c r="IMK149" s="491"/>
      <c r="IML149" s="491"/>
      <c r="IMM149" s="491"/>
      <c r="IMN149" s="491"/>
      <c r="IMO149" s="491"/>
      <c r="IMP149" s="491"/>
      <c r="IMQ149" s="491"/>
      <c r="IMR149" s="491"/>
      <c r="IMS149" s="491"/>
      <c r="IMT149" s="491"/>
      <c r="IMU149" s="491"/>
      <c r="IMV149" s="491"/>
      <c r="IMW149" s="491"/>
      <c r="IMX149" s="491"/>
      <c r="IMY149" s="491"/>
      <c r="IMZ149" s="491"/>
      <c r="INA149" s="491"/>
      <c r="INB149" s="491"/>
      <c r="INC149" s="491"/>
      <c r="IND149" s="491"/>
      <c r="INE149" s="491"/>
      <c r="INF149" s="491"/>
      <c r="ING149" s="491"/>
      <c r="INH149" s="491"/>
      <c r="INI149" s="491"/>
      <c r="INJ149" s="491"/>
      <c r="INK149" s="491"/>
      <c r="INL149" s="491"/>
      <c r="INM149" s="491"/>
      <c r="INN149" s="491"/>
      <c r="INO149" s="491"/>
      <c r="INP149" s="491"/>
      <c r="INQ149" s="491"/>
      <c r="INR149" s="491"/>
      <c r="INS149" s="491"/>
      <c r="INT149" s="491"/>
      <c r="INU149" s="491"/>
      <c r="INV149" s="491"/>
      <c r="INW149" s="491"/>
      <c r="INX149" s="491"/>
      <c r="INY149" s="491"/>
      <c r="INZ149" s="491"/>
      <c r="IOA149" s="491"/>
      <c r="IOB149" s="491"/>
      <c r="IOC149" s="491"/>
      <c r="IOD149" s="491"/>
      <c r="IOE149" s="491"/>
      <c r="IOF149" s="491"/>
      <c r="IOG149" s="491"/>
      <c r="IOH149" s="491"/>
      <c r="IOI149" s="491"/>
      <c r="IOJ149" s="491"/>
      <c r="IOK149" s="491"/>
      <c r="IOL149" s="491"/>
      <c r="IOM149" s="491"/>
      <c r="ION149" s="491"/>
      <c r="IOO149" s="491"/>
      <c r="IOP149" s="491"/>
      <c r="IOQ149" s="491"/>
      <c r="IOR149" s="491"/>
      <c r="IOS149" s="491"/>
      <c r="IOT149" s="491"/>
      <c r="IOU149" s="491"/>
      <c r="IOV149" s="491"/>
      <c r="IOW149" s="491"/>
      <c r="IOX149" s="491"/>
      <c r="IOY149" s="491"/>
      <c r="IOZ149" s="491"/>
      <c r="IPA149" s="491"/>
      <c r="IPB149" s="491"/>
      <c r="IPC149" s="491"/>
      <c r="IPD149" s="491"/>
      <c r="IPE149" s="491"/>
      <c r="IPF149" s="491"/>
      <c r="IPG149" s="491"/>
      <c r="IPH149" s="491"/>
      <c r="IPI149" s="491"/>
      <c r="IPJ149" s="491"/>
      <c r="IPK149" s="491"/>
      <c r="IPL149" s="491"/>
      <c r="IPM149" s="491"/>
      <c r="IPN149" s="491"/>
      <c r="IPO149" s="491"/>
      <c r="IPP149" s="491"/>
      <c r="IPQ149" s="491"/>
      <c r="IPR149" s="491"/>
      <c r="IPS149" s="491"/>
      <c r="IPT149" s="491"/>
      <c r="IPU149" s="491"/>
      <c r="IPV149" s="491"/>
      <c r="IPW149" s="491"/>
      <c r="IPX149" s="491"/>
      <c r="IPY149" s="491"/>
      <c r="IPZ149" s="491"/>
      <c r="IQA149" s="491"/>
      <c r="IQB149" s="491"/>
      <c r="IQC149" s="491"/>
      <c r="IQD149" s="491"/>
      <c r="IQE149" s="491"/>
      <c r="IQF149" s="491"/>
      <c r="IQG149" s="491"/>
      <c r="IQH149" s="491"/>
      <c r="IQI149" s="491"/>
      <c r="IQJ149" s="491"/>
      <c r="IQK149" s="491"/>
      <c r="IQL149" s="491"/>
      <c r="IQM149" s="491"/>
      <c r="IQN149" s="491"/>
      <c r="IQO149" s="491"/>
      <c r="IQP149" s="491"/>
      <c r="IQQ149" s="491"/>
      <c r="IQR149" s="491"/>
      <c r="IQS149" s="491"/>
      <c r="IQT149" s="491"/>
      <c r="IQU149" s="491"/>
      <c r="IQV149" s="491"/>
      <c r="IQW149" s="491"/>
      <c r="IQX149" s="491"/>
      <c r="IQY149" s="491"/>
      <c r="IQZ149" s="491"/>
      <c r="IRA149" s="491"/>
      <c r="IRB149" s="491"/>
      <c r="IRC149" s="491"/>
      <c r="IRD149" s="491"/>
      <c r="IRE149" s="491"/>
      <c r="IRF149" s="491"/>
      <c r="IRG149" s="491"/>
      <c r="IRH149" s="491"/>
      <c r="IRI149" s="491"/>
      <c r="IRJ149" s="491"/>
      <c r="IRK149" s="491"/>
      <c r="IRL149" s="491"/>
      <c r="IRM149" s="491"/>
      <c r="IRN149" s="491"/>
      <c r="IRO149" s="491"/>
      <c r="IRP149" s="491"/>
      <c r="IRQ149" s="491"/>
      <c r="IRR149" s="491"/>
      <c r="IRS149" s="491"/>
      <c r="IRT149" s="491"/>
      <c r="IRU149" s="491"/>
      <c r="IRV149" s="491"/>
      <c r="IRW149" s="491"/>
      <c r="IRX149" s="491"/>
      <c r="IRY149" s="491"/>
      <c r="IRZ149" s="491"/>
      <c r="ISA149" s="491"/>
      <c r="ISB149" s="491"/>
      <c r="ISC149" s="491"/>
      <c r="ISD149" s="491"/>
      <c r="ISE149" s="491"/>
      <c r="ISF149" s="491"/>
      <c r="ISG149" s="491"/>
      <c r="ISH149" s="491"/>
      <c r="ISI149" s="491"/>
      <c r="ISJ149" s="491"/>
      <c r="ISK149" s="491"/>
      <c r="ISL149" s="491"/>
      <c r="ISM149" s="491"/>
      <c r="ISN149" s="491"/>
      <c r="ISO149" s="491"/>
      <c r="ISP149" s="491"/>
      <c r="ISQ149" s="491"/>
      <c r="ISR149" s="491"/>
      <c r="ISS149" s="491"/>
      <c r="IST149" s="491"/>
      <c r="ISU149" s="491"/>
      <c r="ISV149" s="491"/>
      <c r="ISW149" s="491"/>
      <c r="ISX149" s="491"/>
      <c r="ISY149" s="491"/>
      <c r="ISZ149" s="491"/>
      <c r="ITA149" s="491"/>
      <c r="ITB149" s="491"/>
      <c r="ITC149" s="491"/>
      <c r="ITD149" s="491"/>
      <c r="ITE149" s="491"/>
      <c r="ITF149" s="491"/>
      <c r="ITG149" s="491"/>
      <c r="ITH149" s="491"/>
      <c r="ITI149" s="491"/>
      <c r="ITJ149" s="491"/>
      <c r="ITK149" s="491"/>
      <c r="ITL149" s="491"/>
      <c r="ITM149" s="491"/>
      <c r="ITN149" s="491"/>
      <c r="ITO149" s="491"/>
      <c r="ITP149" s="491"/>
      <c r="ITQ149" s="491"/>
      <c r="ITR149" s="491"/>
      <c r="ITS149" s="491"/>
      <c r="ITT149" s="491"/>
      <c r="ITU149" s="491"/>
      <c r="ITV149" s="491"/>
      <c r="ITW149" s="491"/>
      <c r="ITX149" s="491"/>
      <c r="ITY149" s="491"/>
      <c r="ITZ149" s="491"/>
      <c r="IUA149" s="491"/>
      <c r="IUB149" s="491"/>
      <c r="IUC149" s="491"/>
      <c r="IUD149" s="491"/>
      <c r="IUE149" s="491"/>
      <c r="IUF149" s="491"/>
      <c r="IUG149" s="491"/>
      <c r="IUH149" s="491"/>
      <c r="IUI149" s="491"/>
      <c r="IUJ149" s="491"/>
      <c r="IUK149" s="491"/>
      <c r="IUL149" s="491"/>
      <c r="IUM149" s="491"/>
      <c r="IUN149" s="491"/>
      <c r="IUO149" s="491"/>
      <c r="IUP149" s="491"/>
      <c r="IUQ149" s="491"/>
      <c r="IUR149" s="491"/>
      <c r="IUS149" s="491"/>
      <c r="IUT149" s="491"/>
      <c r="IUU149" s="491"/>
      <c r="IUV149" s="491"/>
      <c r="IUW149" s="491"/>
      <c r="IUX149" s="491"/>
      <c r="IUY149" s="491"/>
      <c r="IUZ149" s="491"/>
      <c r="IVA149" s="491"/>
      <c r="IVB149" s="491"/>
      <c r="IVC149" s="491"/>
      <c r="IVD149" s="491"/>
      <c r="IVE149" s="491"/>
      <c r="IVF149" s="491"/>
      <c r="IVG149" s="491"/>
      <c r="IVH149" s="491"/>
      <c r="IVI149" s="491"/>
      <c r="IVJ149" s="491"/>
      <c r="IVK149" s="491"/>
      <c r="IVL149" s="491"/>
      <c r="IVM149" s="491"/>
      <c r="IVN149" s="491"/>
      <c r="IVO149" s="491"/>
      <c r="IVP149" s="491"/>
      <c r="IVQ149" s="491"/>
      <c r="IVR149" s="491"/>
      <c r="IVS149" s="491"/>
      <c r="IVT149" s="491"/>
      <c r="IVU149" s="491"/>
      <c r="IVV149" s="491"/>
      <c r="IVW149" s="491"/>
      <c r="IVX149" s="491"/>
      <c r="IVY149" s="491"/>
      <c r="IVZ149" s="491"/>
      <c r="IWA149" s="491"/>
      <c r="IWB149" s="491"/>
      <c r="IWC149" s="491"/>
      <c r="IWD149" s="491"/>
      <c r="IWE149" s="491"/>
      <c r="IWF149" s="491"/>
      <c r="IWG149" s="491"/>
      <c r="IWH149" s="491"/>
      <c r="IWI149" s="491"/>
      <c r="IWJ149" s="491"/>
      <c r="IWK149" s="491"/>
      <c r="IWL149" s="491"/>
      <c r="IWM149" s="491"/>
      <c r="IWN149" s="491"/>
      <c r="IWO149" s="491"/>
      <c r="IWP149" s="491"/>
      <c r="IWQ149" s="491"/>
      <c r="IWR149" s="491"/>
      <c r="IWS149" s="491"/>
      <c r="IWT149" s="491"/>
      <c r="IWU149" s="491"/>
      <c r="IWV149" s="491"/>
      <c r="IWW149" s="491"/>
      <c r="IWX149" s="491"/>
      <c r="IWY149" s="491"/>
      <c r="IWZ149" s="491"/>
      <c r="IXA149" s="491"/>
      <c r="IXB149" s="491"/>
      <c r="IXC149" s="491"/>
      <c r="IXD149" s="491"/>
      <c r="IXE149" s="491"/>
      <c r="IXF149" s="491"/>
      <c r="IXG149" s="491"/>
      <c r="IXH149" s="491"/>
      <c r="IXI149" s="491"/>
      <c r="IXJ149" s="491"/>
      <c r="IXK149" s="491"/>
      <c r="IXL149" s="491"/>
      <c r="IXM149" s="491"/>
      <c r="IXN149" s="491"/>
      <c r="IXO149" s="491"/>
      <c r="IXP149" s="491"/>
      <c r="IXQ149" s="491"/>
      <c r="IXR149" s="491"/>
      <c r="IXS149" s="491"/>
      <c r="IXT149" s="491"/>
      <c r="IXU149" s="491"/>
      <c r="IXV149" s="491"/>
      <c r="IXW149" s="491"/>
      <c r="IXX149" s="491"/>
      <c r="IXY149" s="491"/>
      <c r="IXZ149" s="491"/>
      <c r="IYA149" s="491"/>
      <c r="IYB149" s="491"/>
      <c r="IYC149" s="491"/>
      <c r="IYD149" s="491"/>
      <c r="IYE149" s="491"/>
      <c r="IYF149" s="491"/>
      <c r="IYG149" s="491"/>
      <c r="IYH149" s="491"/>
      <c r="IYI149" s="491"/>
      <c r="IYJ149" s="491"/>
      <c r="IYK149" s="491"/>
      <c r="IYL149" s="491"/>
      <c r="IYM149" s="491"/>
      <c r="IYN149" s="491"/>
      <c r="IYO149" s="491"/>
      <c r="IYP149" s="491"/>
      <c r="IYQ149" s="491"/>
      <c r="IYR149" s="491"/>
      <c r="IYS149" s="491"/>
      <c r="IYT149" s="491"/>
      <c r="IYU149" s="491"/>
      <c r="IYV149" s="491"/>
      <c r="IYW149" s="491"/>
      <c r="IYX149" s="491"/>
      <c r="IYY149" s="491"/>
      <c r="IYZ149" s="491"/>
      <c r="IZA149" s="491"/>
      <c r="IZB149" s="491"/>
      <c r="IZC149" s="491"/>
      <c r="IZD149" s="491"/>
      <c r="IZE149" s="491"/>
      <c r="IZF149" s="491"/>
      <c r="IZG149" s="491"/>
      <c r="IZH149" s="491"/>
      <c r="IZI149" s="491"/>
      <c r="IZJ149" s="491"/>
      <c r="IZK149" s="491"/>
      <c r="IZL149" s="491"/>
      <c r="IZM149" s="491"/>
      <c r="IZN149" s="491"/>
      <c r="IZO149" s="491"/>
      <c r="IZP149" s="491"/>
      <c r="IZQ149" s="491"/>
      <c r="IZR149" s="491"/>
      <c r="IZS149" s="491"/>
      <c r="IZT149" s="491"/>
      <c r="IZU149" s="491"/>
      <c r="IZV149" s="491"/>
      <c r="IZW149" s="491"/>
      <c r="IZX149" s="491"/>
      <c r="IZY149" s="491"/>
      <c r="IZZ149" s="491"/>
      <c r="JAA149" s="491"/>
      <c r="JAB149" s="491"/>
      <c r="JAC149" s="491"/>
      <c r="JAD149" s="491"/>
      <c r="JAE149" s="491"/>
      <c r="JAF149" s="491"/>
      <c r="JAG149" s="491"/>
      <c r="JAH149" s="491"/>
      <c r="JAI149" s="491"/>
      <c r="JAJ149" s="491"/>
      <c r="JAK149" s="491"/>
      <c r="JAL149" s="491"/>
      <c r="JAM149" s="491"/>
      <c r="JAN149" s="491"/>
      <c r="JAO149" s="491"/>
      <c r="JAP149" s="491"/>
      <c r="JAQ149" s="491"/>
      <c r="JAR149" s="491"/>
      <c r="JAS149" s="491"/>
      <c r="JAT149" s="491"/>
      <c r="JAU149" s="491"/>
      <c r="JAV149" s="491"/>
      <c r="JAW149" s="491"/>
      <c r="JAX149" s="491"/>
      <c r="JAY149" s="491"/>
      <c r="JAZ149" s="491"/>
      <c r="JBA149" s="491"/>
      <c r="JBB149" s="491"/>
      <c r="JBC149" s="491"/>
      <c r="JBD149" s="491"/>
      <c r="JBE149" s="491"/>
      <c r="JBF149" s="491"/>
      <c r="JBG149" s="491"/>
      <c r="JBH149" s="491"/>
      <c r="JBI149" s="491"/>
      <c r="JBJ149" s="491"/>
      <c r="JBK149" s="491"/>
      <c r="JBL149" s="491"/>
      <c r="JBM149" s="491"/>
      <c r="JBN149" s="491"/>
      <c r="JBO149" s="491"/>
      <c r="JBP149" s="491"/>
      <c r="JBQ149" s="491"/>
      <c r="JBR149" s="491"/>
      <c r="JBS149" s="491"/>
      <c r="JBT149" s="491"/>
      <c r="JBU149" s="491"/>
      <c r="JBV149" s="491"/>
      <c r="JBW149" s="491"/>
      <c r="JBX149" s="491"/>
      <c r="JBY149" s="491"/>
      <c r="JBZ149" s="491"/>
      <c r="JCA149" s="491"/>
      <c r="JCB149" s="491"/>
      <c r="JCC149" s="491"/>
      <c r="JCD149" s="491"/>
      <c r="JCE149" s="491"/>
      <c r="JCF149" s="491"/>
      <c r="JCG149" s="491"/>
      <c r="JCH149" s="491"/>
      <c r="JCI149" s="491"/>
      <c r="JCJ149" s="491"/>
      <c r="JCK149" s="491"/>
      <c r="JCL149" s="491"/>
      <c r="JCM149" s="491"/>
      <c r="JCN149" s="491"/>
      <c r="JCO149" s="491"/>
      <c r="JCP149" s="491"/>
      <c r="JCQ149" s="491"/>
      <c r="JCR149" s="491"/>
      <c r="JCS149" s="491"/>
      <c r="JCT149" s="491"/>
      <c r="JCU149" s="491"/>
      <c r="JCV149" s="491"/>
      <c r="JCW149" s="491"/>
      <c r="JCX149" s="491"/>
      <c r="JCY149" s="491"/>
      <c r="JCZ149" s="491"/>
      <c r="JDA149" s="491"/>
      <c r="JDB149" s="491"/>
      <c r="JDC149" s="491"/>
      <c r="JDD149" s="491"/>
      <c r="JDE149" s="491"/>
      <c r="JDF149" s="491"/>
      <c r="JDG149" s="491"/>
      <c r="JDH149" s="491"/>
      <c r="JDI149" s="491"/>
      <c r="JDJ149" s="491"/>
      <c r="JDK149" s="491"/>
      <c r="JDL149" s="491"/>
      <c r="JDM149" s="491"/>
      <c r="JDN149" s="491"/>
      <c r="JDO149" s="491"/>
      <c r="JDP149" s="491"/>
      <c r="JDQ149" s="491"/>
      <c r="JDR149" s="491"/>
      <c r="JDS149" s="491"/>
      <c r="JDT149" s="491"/>
      <c r="JDU149" s="491"/>
      <c r="JDV149" s="491"/>
      <c r="JDW149" s="491"/>
      <c r="JDX149" s="491"/>
      <c r="JDY149" s="491"/>
      <c r="JDZ149" s="491"/>
      <c r="JEA149" s="491"/>
      <c r="JEB149" s="491"/>
      <c r="JEC149" s="491"/>
      <c r="JED149" s="491"/>
      <c r="JEE149" s="491"/>
      <c r="JEF149" s="491"/>
      <c r="JEG149" s="491"/>
      <c r="JEH149" s="491"/>
      <c r="JEI149" s="491"/>
      <c r="JEJ149" s="491"/>
      <c r="JEK149" s="491"/>
      <c r="JEL149" s="491"/>
      <c r="JEM149" s="491"/>
      <c r="JEN149" s="491"/>
      <c r="JEO149" s="491"/>
      <c r="JEP149" s="491"/>
      <c r="JEQ149" s="491"/>
      <c r="JER149" s="491"/>
      <c r="JES149" s="491"/>
      <c r="JET149" s="491"/>
      <c r="JEU149" s="491"/>
      <c r="JEV149" s="491"/>
      <c r="JEW149" s="491"/>
      <c r="JEX149" s="491"/>
      <c r="JEY149" s="491"/>
      <c r="JEZ149" s="491"/>
      <c r="JFA149" s="491"/>
      <c r="JFB149" s="491"/>
      <c r="JFC149" s="491"/>
      <c r="JFD149" s="491"/>
      <c r="JFE149" s="491"/>
      <c r="JFF149" s="491"/>
      <c r="JFG149" s="491"/>
      <c r="JFH149" s="491"/>
      <c r="JFI149" s="491"/>
      <c r="JFJ149" s="491"/>
      <c r="JFK149" s="491"/>
      <c r="JFL149" s="491"/>
      <c r="JFM149" s="491"/>
      <c r="JFN149" s="491"/>
      <c r="JFO149" s="491"/>
      <c r="JFP149" s="491"/>
      <c r="JFQ149" s="491"/>
      <c r="JFR149" s="491"/>
      <c r="JFS149" s="491"/>
      <c r="JFT149" s="491"/>
      <c r="JFU149" s="491"/>
      <c r="JFV149" s="491"/>
      <c r="JFW149" s="491"/>
      <c r="JFX149" s="491"/>
      <c r="JFY149" s="491"/>
      <c r="JFZ149" s="491"/>
      <c r="JGA149" s="491"/>
      <c r="JGB149" s="491"/>
      <c r="JGC149" s="491"/>
      <c r="JGD149" s="491"/>
      <c r="JGE149" s="491"/>
      <c r="JGF149" s="491"/>
      <c r="JGG149" s="491"/>
      <c r="JGH149" s="491"/>
      <c r="JGI149" s="491"/>
      <c r="JGJ149" s="491"/>
      <c r="JGK149" s="491"/>
      <c r="JGL149" s="491"/>
      <c r="JGM149" s="491"/>
      <c r="JGN149" s="491"/>
      <c r="JGO149" s="491"/>
      <c r="JGP149" s="491"/>
      <c r="JGQ149" s="491"/>
      <c r="JGR149" s="491"/>
      <c r="JGS149" s="491"/>
      <c r="JGT149" s="491"/>
      <c r="JGU149" s="491"/>
      <c r="JGV149" s="491"/>
      <c r="JGW149" s="491"/>
      <c r="JGX149" s="491"/>
      <c r="JGY149" s="491"/>
      <c r="JGZ149" s="491"/>
      <c r="JHA149" s="491"/>
      <c r="JHB149" s="491"/>
      <c r="JHC149" s="491"/>
      <c r="JHD149" s="491"/>
      <c r="JHE149" s="491"/>
      <c r="JHF149" s="491"/>
      <c r="JHG149" s="491"/>
      <c r="JHH149" s="491"/>
      <c r="JHI149" s="491"/>
      <c r="JHJ149" s="491"/>
      <c r="JHK149" s="491"/>
      <c r="JHL149" s="491"/>
      <c r="JHM149" s="491"/>
      <c r="JHN149" s="491"/>
      <c r="JHO149" s="491"/>
      <c r="JHP149" s="491"/>
      <c r="JHQ149" s="491"/>
      <c r="JHR149" s="491"/>
      <c r="JHS149" s="491"/>
      <c r="JHT149" s="491"/>
      <c r="JHU149" s="491"/>
      <c r="JHV149" s="491"/>
      <c r="JHW149" s="491"/>
      <c r="JHX149" s="491"/>
      <c r="JHY149" s="491"/>
      <c r="JHZ149" s="491"/>
      <c r="JIA149" s="491"/>
      <c r="JIB149" s="491"/>
      <c r="JIC149" s="491"/>
      <c r="JID149" s="491"/>
      <c r="JIE149" s="491"/>
      <c r="JIF149" s="491"/>
      <c r="JIG149" s="491"/>
      <c r="JIH149" s="491"/>
      <c r="JII149" s="491"/>
      <c r="JIJ149" s="491"/>
      <c r="JIK149" s="491"/>
      <c r="JIL149" s="491"/>
      <c r="JIM149" s="491"/>
      <c r="JIN149" s="491"/>
      <c r="JIO149" s="491"/>
      <c r="JIP149" s="491"/>
      <c r="JIQ149" s="491"/>
      <c r="JIR149" s="491"/>
      <c r="JIS149" s="491"/>
      <c r="JIT149" s="491"/>
      <c r="JIU149" s="491"/>
      <c r="JIV149" s="491"/>
      <c r="JIW149" s="491"/>
      <c r="JIX149" s="491"/>
      <c r="JIY149" s="491"/>
      <c r="JIZ149" s="491"/>
      <c r="JJA149" s="491"/>
      <c r="JJB149" s="491"/>
      <c r="JJC149" s="491"/>
      <c r="JJD149" s="491"/>
      <c r="JJE149" s="491"/>
      <c r="JJF149" s="491"/>
      <c r="JJG149" s="491"/>
      <c r="JJH149" s="491"/>
      <c r="JJI149" s="491"/>
      <c r="JJJ149" s="491"/>
      <c r="JJK149" s="491"/>
      <c r="JJL149" s="491"/>
      <c r="JJM149" s="491"/>
      <c r="JJN149" s="491"/>
      <c r="JJO149" s="491"/>
      <c r="JJP149" s="491"/>
      <c r="JJQ149" s="491"/>
      <c r="JJR149" s="491"/>
      <c r="JJS149" s="491"/>
      <c r="JJT149" s="491"/>
      <c r="JJU149" s="491"/>
      <c r="JJV149" s="491"/>
      <c r="JJW149" s="491"/>
      <c r="JJX149" s="491"/>
      <c r="JJY149" s="491"/>
      <c r="JJZ149" s="491"/>
      <c r="JKA149" s="491"/>
      <c r="JKB149" s="491"/>
      <c r="JKC149" s="491"/>
      <c r="JKD149" s="491"/>
      <c r="JKE149" s="491"/>
      <c r="JKF149" s="491"/>
      <c r="JKG149" s="491"/>
      <c r="JKH149" s="491"/>
      <c r="JKI149" s="491"/>
      <c r="JKJ149" s="491"/>
      <c r="JKK149" s="491"/>
      <c r="JKL149" s="491"/>
      <c r="JKM149" s="491"/>
      <c r="JKN149" s="491"/>
      <c r="JKO149" s="491"/>
      <c r="JKP149" s="491"/>
      <c r="JKQ149" s="491"/>
      <c r="JKR149" s="491"/>
      <c r="JKS149" s="491"/>
      <c r="JKT149" s="491"/>
      <c r="JKU149" s="491"/>
      <c r="JKV149" s="491"/>
      <c r="JKW149" s="491"/>
      <c r="JKX149" s="491"/>
      <c r="JKY149" s="491"/>
      <c r="JKZ149" s="491"/>
      <c r="JLA149" s="491"/>
      <c r="JLB149" s="491"/>
      <c r="JLC149" s="491"/>
      <c r="JLD149" s="491"/>
      <c r="JLE149" s="491"/>
      <c r="JLF149" s="491"/>
      <c r="JLG149" s="491"/>
      <c r="JLH149" s="491"/>
      <c r="JLI149" s="491"/>
      <c r="JLJ149" s="491"/>
      <c r="JLK149" s="491"/>
      <c r="JLL149" s="491"/>
      <c r="JLM149" s="491"/>
      <c r="JLN149" s="491"/>
      <c r="JLO149" s="491"/>
      <c r="JLP149" s="491"/>
      <c r="JLQ149" s="491"/>
      <c r="JLR149" s="491"/>
      <c r="JLS149" s="491"/>
      <c r="JLT149" s="491"/>
      <c r="JLU149" s="491"/>
      <c r="JLV149" s="491"/>
      <c r="JLW149" s="491"/>
      <c r="JLX149" s="491"/>
      <c r="JLY149" s="491"/>
      <c r="JLZ149" s="491"/>
      <c r="JMA149" s="491"/>
      <c r="JMB149" s="491"/>
      <c r="JMC149" s="491"/>
      <c r="JMD149" s="491"/>
      <c r="JME149" s="491"/>
      <c r="JMF149" s="491"/>
      <c r="JMG149" s="491"/>
      <c r="JMH149" s="491"/>
      <c r="JMI149" s="491"/>
      <c r="JMJ149" s="491"/>
      <c r="JMK149" s="491"/>
      <c r="JML149" s="491"/>
      <c r="JMM149" s="491"/>
      <c r="JMN149" s="491"/>
      <c r="JMO149" s="491"/>
      <c r="JMP149" s="491"/>
      <c r="JMQ149" s="491"/>
      <c r="JMR149" s="491"/>
      <c r="JMS149" s="491"/>
      <c r="JMT149" s="491"/>
      <c r="JMU149" s="491"/>
      <c r="JMV149" s="491"/>
      <c r="JMW149" s="491"/>
      <c r="JMX149" s="491"/>
      <c r="JMY149" s="491"/>
      <c r="JMZ149" s="491"/>
      <c r="JNA149" s="491"/>
      <c r="JNB149" s="491"/>
      <c r="JNC149" s="491"/>
      <c r="JND149" s="491"/>
      <c r="JNE149" s="491"/>
      <c r="JNF149" s="491"/>
      <c r="JNG149" s="491"/>
      <c r="JNH149" s="491"/>
      <c r="JNI149" s="491"/>
      <c r="JNJ149" s="491"/>
      <c r="JNK149" s="491"/>
      <c r="JNL149" s="491"/>
      <c r="JNM149" s="491"/>
      <c r="JNN149" s="491"/>
      <c r="JNO149" s="491"/>
      <c r="JNP149" s="491"/>
      <c r="JNQ149" s="491"/>
      <c r="JNR149" s="491"/>
      <c r="JNS149" s="491"/>
      <c r="JNT149" s="491"/>
      <c r="JNU149" s="491"/>
      <c r="JNV149" s="491"/>
      <c r="JNW149" s="491"/>
      <c r="JNX149" s="491"/>
      <c r="JNY149" s="491"/>
      <c r="JNZ149" s="491"/>
      <c r="JOA149" s="491"/>
      <c r="JOB149" s="491"/>
      <c r="JOC149" s="491"/>
      <c r="JOD149" s="491"/>
      <c r="JOE149" s="491"/>
      <c r="JOF149" s="491"/>
      <c r="JOG149" s="491"/>
      <c r="JOH149" s="491"/>
      <c r="JOI149" s="491"/>
      <c r="JOJ149" s="491"/>
      <c r="JOK149" s="491"/>
      <c r="JOL149" s="491"/>
      <c r="JOM149" s="491"/>
      <c r="JON149" s="491"/>
      <c r="JOO149" s="491"/>
      <c r="JOP149" s="491"/>
      <c r="JOQ149" s="491"/>
      <c r="JOR149" s="491"/>
      <c r="JOS149" s="491"/>
      <c r="JOT149" s="491"/>
      <c r="JOU149" s="491"/>
      <c r="JOV149" s="491"/>
      <c r="JOW149" s="491"/>
      <c r="JOX149" s="491"/>
      <c r="JOY149" s="491"/>
      <c r="JOZ149" s="491"/>
      <c r="JPA149" s="491"/>
      <c r="JPB149" s="491"/>
      <c r="JPC149" s="491"/>
      <c r="JPD149" s="491"/>
      <c r="JPE149" s="491"/>
      <c r="JPF149" s="491"/>
      <c r="JPG149" s="491"/>
      <c r="JPH149" s="491"/>
      <c r="JPI149" s="491"/>
      <c r="JPJ149" s="491"/>
      <c r="JPK149" s="491"/>
      <c r="JPL149" s="491"/>
      <c r="JPM149" s="491"/>
      <c r="JPN149" s="491"/>
      <c r="JPO149" s="491"/>
      <c r="JPP149" s="491"/>
      <c r="JPQ149" s="491"/>
      <c r="JPR149" s="491"/>
      <c r="JPS149" s="491"/>
      <c r="JPT149" s="491"/>
      <c r="JPU149" s="491"/>
      <c r="JPV149" s="491"/>
      <c r="JPW149" s="491"/>
      <c r="JPX149" s="491"/>
      <c r="JPY149" s="491"/>
      <c r="JPZ149" s="491"/>
      <c r="JQA149" s="491"/>
      <c r="JQB149" s="491"/>
      <c r="JQC149" s="491"/>
      <c r="JQD149" s="491"/>
      <c r="JQE149" s="491"/>
      <c r="JQF149" s="491"/>
      <c r="JQG149" s="491"/>
      <c r="JQH149" s="491"/>
      <c r="JQI149" s="491"/>
      <c r="JQJ149" s="491"/>
      <c r="JQK149" s="491"/>
      <c r="JQL149" s="491"/>
      <c r="JQM149" s="491"/>
      <c r="JQN149" s="491"/>
      <c r="JQO149" s="491"/>
      <c r="JQP149" s="491"/>
      <c r="JQQ149" s="491"/>
      <c r="JQR149" s="491"/>
      <c r="JQS149" s="491"/>
      <c r="JQT149" s="491"/>
      <c r="JQU149" s="491"/>
      <c r="JQV149" s="491"/>
      <c r="JQW149" s="491"/>
      <c r="JQX149" s="491"/>
      <c r="JQY149" s="491"/>
      <c r="JQZ149" s="491"/>
      <c r="JRA149" s="491"/>
      <c r="JRB149" s="491"/>
      <c r="JRC149" s="491"/>
      <c r="JRD149" s="491"/>
      <c r="JRE149" s="491"/>
      <c r="JRF149" s="491"/>
      <c r="JRG149" s="491"/>
      <c r="JRH149" s="491"/>
      <c r="JRI149" s="491"/>
      <c r="JRJ149" s="491"/>
      <c r="JRK149" s="491"/>
      <c r="JRL149" s="491"/>
      <c r="JRM149" s="491"/>
      <c r="JRN149" s="491"/>
      <c r="JRO149" s="491"/>
      <c r="JRP149" s="491"/>
      <c r="JRQ149" s="491"/>
      <c r="JRR149" s="491"/>
      <c r="JRS149" s="491"/>
      <c r="JRT149" s="491"/>
      <c r="JRU149" s="491"/>
      <c r="JRV149" s="491"/>
      <c r="JRW149" s="491"/>
      <c r="JRX149" s="491"/>
      <c r="JRY149" s="491"/>
      <c r="JRZ149" s="491"/>
      <c r="JSA149" s="491"/>
      <c r="JSB149" s="491"/>
      <c r="JSC149" s="491"/>
      <c r="JSD149" s="491"/>
      <c r="JSE149" s="491"/>
      <c r="JSF149" s="491"/>
      <c r="JSG149" s="491"/>
      <c r="JSH149" s="491"/>
      <c r="JSI149" s="491"/>
      <c r="JSJ149" s="491"/>
      <c r="JSK149" s="491"/>
      <c r="JSL149" s="491"/>
      <c r="JSM149" s="491"/>
      <c r="JSN149" s="491"/>
      <c r="JSO149" s="491"/>
      <c r="JSP149" s="491"/>
      <c r="JSQ149" s="491"/>
      <c r="JSR149" s="491"/>
      <c r="JSS149" s="491"/>
      <c r="JST149" s="491"/>
      <c r="JSU149" s="491"/>
      <c r="JSV149" s="491"/>
      <c r="JSW149" s="491"/>
      <c r="JSX149" s="491"/>
      <c r="JSY149" s="491"/>
      <c r="JSZ149" s="491"/>
      <c r="JTA149" s="491"/>
      <c r="JTB149" s="491"/>
      <c r="JTC149" s="491"/>
      <c r="JTD149" s="491"/>
      <c r="JTE149" s="491"/>
      <c r="JTF149" s="491"/>
      <c r="JTG149" s="491"/>
      <c r="JTH149" s="491"/>
      <c r="JTI149" s="491"/>
      <c r="JTJ149" s="491"/>
      <c r="JTK149" s="491"/>
      <c r="JTL149" s="491"/>
      <c r="JTM149" s="491"/>
      <c r="JTN149" s="491"/>
      <c r="JTO149" s="491"/>
      <c r="JTP149" s="491"/>
      <c r="JTQ149" s="491"/>
      <c r="JTR149" s="491"/>
      <c r="JTS149" s="491"/>
      <c r="JTT149" s="491"/>
      <c r="JTU149" s="491"/>
      <c r="JTV149" s="491"/>
      <c r="JTW149" s="491"/>
      <c r="JTX149" s="491"/>
      <c r="JTY149" s="491"/>
      <c r="JTZ149" s="491"/>
      <c r="JUA149" s="491"/>
      <c r="JUB149" s="491"/>
      <c r="JUC149" s="491"/>
      <c r="JUD149" s="491"/>
      <c r="JUE149" s="491"/>
      <c r="JUF149" s="491"/>
      <c r="JUG149" s="491"/>
      <c r="JUH149" s="491"/>
      <c r="JUI149" s="491"/>
      <c r="JUJ149" s="491"/>
      <c r="JUK149" s="491"/>
      <c r="JUL149" s="491"/>
      <c r="JUM149" s="491"/>
      <c r="JUN149" s="491"/>
      <c r="JUO149" s="491"/>
      <c r="JUP149" s="491"/>
      <c r="JUQ149" s="491"/>
      <c r="JUR149" s="491"/>
      <c r="JUS149" s="491"/>
      <c r="JUT149" s="491"/>
      <c r="JUU149" s="491"/>
      <c r="JUV149" s="491"/>
      <c r="JUW149" s="491"/>
      <c r="JUX149" s="491"/>
      <c r="JUY149" s="491"/>
      <c r="JUZ149" s="491"/>
      <c r="JVA149" s="491"/>
      <c r="JVB149" s="491"/>
      <c r="JVC149" s="491"/>
      <c r="JVD149" s="491"/>
      <c r="JVE149" s="491"/>
      <c r="JVF149" s="491"/>
      <c r="JVG149" s="491"/>
      <c r="JVH149" s="491"/>
      <c r="JVI149" s="491"/>
      <c r="JVJ149" s="491"/>
      <c r="JVK149" s="491"/>
      <c r="JVL149" s="491"/>
      <c r="JVM149" s="491"/>
      <c r="JVN149" s="491"/>
      <c r="JVO149" s="491"/>
      <c r="JVP149" s="491"/>
      <c r="JVQ149" s="491"/>
      <c r="JVR149" s="491"/>
      <c r="JVS149" s="491"/>
      <c r="JVT149" s="491"/>
      <c r="JVU149" s="491"/>
      <c r="JVV149" s="491"/>
      <c r="JVW149" s="491"/>
      <c r="JVX149" s="491"/>
      <c r="JVY149" s="491"/>
      <c r="JVZ149" s="491"/>
      <c r="JWA149" s="491"/>
      <c r="JWB149" s="491"/>
      <c r="JWC149" s="491"/>
      <c r="JWD149" s="491"/>
      <c r="JWE149" s="491"/>
      <c r="JWF149" s="491"/>
      <c r="JWG149" s="491"/>
      <c r="JWH149" s="491"/>
      <c r="JWI149" s="491"/>
      <c r="JWJ149" s="491"/>
      <c r="JWK149" s="491"/>
      <c r="JWL149" s="491"/>
      <c r="JWM149" s="491"/>
      <c r="JWN149" s="491"/>
      <c r="JWO149" s="491"/>
      <c r="JWP149" s="491"/>
      <c r="JWQ149" s="491"/>
      <c r="JWR149" s="491"/>
      <c r="JWS149" s="491"/>
      <c r="JWT149" s="491"/>
      <c r="JWU149" s="491"/>
      <c r="JWV149" s="491"/>
      <c r="JWW149" s="491"/>
      <c r="JWX149" s="491"/>
      <c r="JWY149" s="491"/>
      <c r="JWZ149" s="491"/>
      <c r="JXA149" s="491"/>
      <c r="JXB149" s="491"/>
      <c r="JXC149" s="491"/>
      <c r="JXD149" s="491"/>
      <c r="JXE149" s="491"/>
      <c r="JXF149" s="491"/>
      <c r="JXG149" s="491"/>
      <c r="JXH149" s="491"/>
      <c r="JXI149" s="491"/>
      <c r="JXJ149" s="491"/>
      <c r="JXK149" s="491"/>
      <c r="JXL149" s="491"/>
      <c r="JXM149" s="491"/>
      <c r="JXN149" s="491"/>
      <c r="JXO149" s="491"/>
      <c r="JXP149" s="491"/>
      <c r="JXQ149" s="491"/>
      <c r="JXR149" s="491"/>
      <c r="JXS149" s="491"/>
      <c r="JXT149" s="491"/>
      <c r="JXU149" s="491"/>
      <c r="JXV149" s="491"/>
      <c r="JXW149" s="491"/>
      <c r="JXX149" s="491"/>
      <c r="JXY149" s="491"/>
      <c r="JXZ149" s="491"/>
      <c r="JYA149" s="491"/>
      <c r="JYB149" s="491"/>
      <c r="JYC149" s="491"/>
      <c r="JYD149" s="491"/>
      <c r="JYE149" s="491"/>
      <c r="JYF149" s="491"/>
      <c r="JYG149" s="491"/>
      <c r="JYH149" s="491"/>
      <c r="JYI149" s="491"/>
      <c r="JYJ149" s="491"/>
      <c r="JYK149" s="491"/>
      <c r="JYL149" s="491"/>
      <c r="JYM149" s="491"/>
      <c r="JYN149" s="491"/>
      <c r="JYO149" s="491"/>
      <c r="JYP149" s="491"/>
      <c r="JYQ149" s="491"/>
      <c r="JYR149" s="491"/>
      <c r="JYS149" s="491"/>
      <c r="JYT149" s="491"/>
      <c r="JYU149" s="491"/>
      <c r="JYV149" s="491"/>
      <c r="JYW149" s="491"/>
      <c r="JYX149" s="491"/>
      <c r="JYY149" s="491"/>
      <c r="JYZ149" s="491"/>
      <c r="JZA149" s="491"/>
      <c r="JZB149" s="491"/>
      <c r="JZC149" s="491"/>
      <c r="JZD149" s="491"/>
      <c r="JZE149" s="491"/>
      <c r="JZF149" s="491"/>
      <c r="JZG149" s="491"/>
      <c r="JZH149" s="491"/>
      <c r="JZI149" s="491"/>
      <c r="JZJ149" s="491"/>
      <c r="JZK149" s="491"/>
      <c r="JZL149" s="491"/>
      <c r="JZM149" s="491"/>
      <c r="JZN149" s="491"/>
      <c r="JZO149" s="491"/>
      <c r="JZP149" s="491"/>
      <c r="JZQ149" s="491"/>
      <c r="JZR149" s="491"/>
      <c r="JZS149" s="491"/>
      <c r="JZT149" s="491"/>
      <c r="JZU149" s="491"/>
      <c r="JZV149" s="491"/>
      <c r="JZW149" s="491"/>
      <c r="JZX149" s="491"/>
      <c r="JZY149" s="491"/>
      <c r="JZZ149" s="491"/>
      <c r="KAA149" s="491"/>
      <c r="KAB149" s="491"/>
      <c r="KAC149" s="491"/>
      <c r="KAD149" s="491"/>
      <c r="KAE149" s="491"/>
      <c r="KAF149" s="491"/>
      <c r="KAG149" s="491"/>
      <c r="KAH149" s="491"/>
      <c r="KAI149" s="491"/>
      <c r="KAJ149" s="491"/>
      <c r="KAK149" s="491"/>
      <c r="KAL149" s="491"/>
      <c r="KAM149" s="491"/>
      <c r="KAN149" s="491"/>
      <c r="KAO149" s="491"/>
      <c r="KAP149" s="491"/>
      <c r="KAQ149" s="491"/>
      <c r="KAR149" s="491"/>
      <c r="KAS149" s="491"/>
      <c r="KAT149" s="491"/>
      <c r="KAU149" s="491"/>
      <c r="KAV149" s="491"/>
      <c r="KAW149" s="491"/>
      <c r="KAX149" s="491"/>
      <c r="KAY149" s="491"/>
      <c r="KAZ149" s="491"/>
      <c r="KBA149" s="491"/>
      <c r="KBB149" s="491"/>
      <c r="KBC149" s="491"/>
      <c r="KBD149" s="491"/>
      <c r="KBE149" s="491"/>
      <c r="KBF149" s="491"/>
      <c r="KBG149" s="491"/>
      <c r="KBH149" s="491"/>
      <c r="KBI149" s="491"/>
      <c r="KBJ149" s="491"/>
      <c r="KBK149" s="491"/>
      <c r="KBL149" s="491"/>
      <c r="KBM149" s="491"/>
      <c r="KBN149" s="491"/>
      <c r="KBO149" s="491"/>
      <c r="KBP149" s="491"/>
      <c r="KBQ149" s="491"/>
      <c r="KBR149" s="491"/>
      <c r="KBS149" s="491"/>
      <c r="KBT149" s="491"/>
      <c r="KBU149" s="491"/>
      <c r="KBV149" s="491"/>
      <c r="KBW149" s="491"/>
      <c r="KBX149" s="491"/>
      <c r="KBY149" s="491"/>
      <c r="KBZ149" s="491"/>
      <c r="KCA149" s="491"/>
      <c r="KCB149" s="491"/>
      <c r="KCC149" s="491"/>
      <c r="KCD149" s="491"/>
      <c r="KCE149" s="491"/>
      <c r="KCF149" s="491"/>
      <c r="KCG149" s="491"/>
      <c r="KCH149" s="491"/>
      <c r="KCI149" s="491"/>
      <c r="KCJ149" s="491"/>
      <c r="KCK149" s="491"/>
      <c r="KCL149" s="491"/>
      <c r="KCM149" s="491"/>
      <c r="KCN149" s="491"/>
      <c r="KCO149" s="491"/>
      <c r="KCP149" s="491"/>
      <c r="KCQ149" s="491"/>
      <c r="KCR149" s="491"/>
      <c r="KCS149" s="491"/>
      <c r="KCT149" s="491"/>
      <c r="KCU149" s="491"/>
      <c r="KCV149" s="491"/>
      <c r="KCW149" s="491"/>
      <c r="KCX149" s="491"/>
      <c r="KCY149" s="491"/>
      <c r="KCZ149" s="491"/>
      <c r="KDA149" s="491"/>
      <c r="KDB149" s="491"/>
      <c r="KDC149" s="491"/>
      <c r="KDD149" s="491"/>
      <c r="KDE149" s="491"/>
      <c r="KDF149" s="491"/>
      <c r="KDG149" s="491"/>
      <c r="KDH149" s="491"/>
      <c r="KDI149" s="491"/>
      <c r="KDJ149" s="491"/>
      <c r="KDK149" s="491"/>
      <c r="KDL149" s="491"/>
      <c r="KDM149" s="491"/>
      <c r="KDN149" s="491"/>
      <c r="KDO149" s="491"/>
      <c r="KDP149" s="491"/>
      <c r="KDQ149" s="491"/>
      <c r="KDR149" s="491"/>
      <c r="KDS149" s="491"/>
      <c r="KDT149" s="491"/>
      <c r="KDU149" s="491"/>
      <c r="KDV149" s="491"/>
      <c r="KDW149" s="491"/>
      <c r="KDX149" s="491"/>
      <c r="KDY149" s="491"/>
      <c r="KDZ149" s="491"/>
      <c r="KEA149" s="491"/>
      <c r="KEB149" s="491"/>
      <c r="KEC149" s="491"/>
      <c r="KED149" s="491"/>
      <c r="KEE149" s="491"/>
      <c r="KEF149" s="491"/>
      <c r="KEG149" s="491"/>
      <c r="KEH149" s="491"/>
      <c r="KEI149" s="491"/>
      <c r="KEJ149" s="491"/>
      <c r="KEK149" s="491"/>
      <c r="KEL149" s="491"/>
      <c r="KEM149" s="491"/>
      <c r="KEN149" s="491"/>
      <c r="KEO149" s="491"/>
      <c r="KEP149" s="491"/>
      <c r="KEQ149" s="491"/>
      <c r="KER149" s="491"/>
      <c r="KES149" s="491"/>
      <c r="KET149" s="491"/>
      <c r="KEU149" s="491"/>
      <c r="KEV149" s="491"/>
      <c r="KEW149" s="491"/>
      <c r="KEX149" s="491"/>
      <c r="KEY149" s="491"/>
      <c r="KEZ149" s="491"/>
      <c r="KFA149" s="491"/>
      <c r="KFB149" s="491"/>
      <c r="KFC149" s="491"/>
      <c r="KFD149" s="491"/>
      <c r="KFE149" s="491"/>
      <c r="KFF149" s="491"/>
      <c r="KFG149" s="491"/>
      <c r="KFH149" s="491"/>
      <c r="KFI149" s="491"/>
      <c r="KFJ149" s="491"/>
      <c r="KFK149" s="491"/>
      <c r="KFL149" s="491"/>
      <c r="KFM149" s="491"/>
      <c r="KFN149" s="491"/>
      <c r="KFO149" s="491"/>
      <c r="KFP149" s="491"/>
      <c r="KFQ149" s="491"/>
      <c r="KFR149" s="491"/>
      <c r="KFS149" s="491"/>
      <c r="KFT149" s="491"/>
      <c r="KFU149" s="491"/>
      <c r="KFV149" s="491"/>
      <c r="KFW149" s="491"/>
      <c r="KFX149" s="491"/>
      <c r="KFY149" s="491"/>
      <c r="KFZ149" s="491"/>
      <c r="KGA149" s="491"/>
      <c r="KGB149" s="491"/>
      <c r="KGC149" s="491"/>
      <c r="KGD149" s="491"/>
      <c r="KGE149" s="491"/>
      <c r="KGF149" s="491"/>
      <c r="KGG149" s="491"/>
      <c r="KGH149" s="491"/>
      <c r="KGI149" s="491"/>
      <c r="KGJ149" s="491"/>
      <c r="KGK149" s="491"/>
      <c r="KGL149" s="491"/>
      <c r="KGM149" s="491"/>
      <c r="KGN149" s="491"/>
      <c r="KGO149" s="491"/>
      <c r="KGP149" s="491"/>
      <c r="KGQ149" s="491"/>
      <c r="KGR149" s="491"/>
      <c r="KGS149" s="491"/>
      <c r="KGT149" s="491"/>
      <c r="KGU149" s="491"/>
      <c r="KGV149" s="491"/>
      <c r="KGW149" s="491"/>
      <c r="KGX149" s="491"/>
      <c r="KGY149" s="491"/>
      <c r="KGZ149" s="491"/>
      <c r="KHA149" s="491"/>
      <c r="KHB149" s="491"/>
      <c r="KHC149" s="491"/>
      <c r="KHD149" s="491"/>
      <c r="KHE149" s="491"/>
      <c r="KHF149" s="491"/>
      <c r="KHG149" s="491"/>
      <c r="KHH149" s="491"/>
      <c r="KHI149" s="491"/>
      <c r="KHJ149" s="491"/>
      <c r="KHK149" s="491"/>
      <c r="KHL149" s="491"/>
      <c r="KHM149" s="491"/>
      <c r="KHN149" s="491"/>
      <c r="KHO149" s="491"/>
      <c r="KHP149" s="491"/>
      <c r="KHQ149" s="491"/>
      <c r="KHR149" s="491"/>
      <c r="KHS149" s="491"/>
      <c r="KHT149" s="491"/>
      <c r="KHU149" s="491"/>
      <c r="KHV149" s="491"/>
      <c r="KHW149" s="491"/>
      <c r="KHX149" s="491"/>
      <c r="KHY149" s="491"/>
      <c r="KHZ149" s="491"/>
      <c r="KIA149" s="491"/>
      <c r="KIB149" s="491"/>
      <c r="KIC149" s="491"/>
      <c r="KID149" s="491"/>
      <c r="KIE149" s="491"/>
      <c r="KIF149" s="491"/>
      <c r="KIG149" s="491"/>
      <c r="KIH149" s="491"/>
      <c r="KII149" s="491"/>
      <c r="KIJ149" s="491"/>
      <c r="KIK149" s="491"/>
      <c r="KIL149" s="491"/>
      <c r="KIM149" s="491"/>
      <c r="KIN149" s="491"/>
      <c r="KIO149" s="491"/>
      <c r="KIP149" s="491"/>
      <c r="KIQ149" s="491"/>
      <c r="KIR149" s="491"/>
      <c r="KIS149" s="491"/>
      <c r="KIT149" s="491"/>
      <c r="KIU149" s="491"/>
      <c r="KIV149" s="491"/>
      <c r="KIW149" s="491"/>
      <c r="KIX149" s="491"/>
      <c r="KIY149" s="491"/>
      <c r="KIZ149" s="491"/>
      <c r="KJA149" s="491"/>
      <c r="KJB149" s="491"/>
      <c r="KJC149" s="491"/>
      <c r="KJD149" s="491"/>
      <c r="KJE149" s="491"/>
      <c r="KJF149" s="491"/>
      <c r="KJG149" s="491"/>
      <c r="KJH149" s="491"/>
      <c r="KJI149" s="491"/>
      <c r="KJJ149" s="491"/>
      <c r="KJK149" s="491"/>
      <c r="KJL149" s="491"/>
      <c r="KJM149" s="491"/>
      <c r="KJN149" s="491"/>
      <c r="KJO149" s="491"/>
      <c r="KJP149" s="491"/>
      <c r="KJQ149" s="491"/>
      <c r="KJR149" s="491"/>
      <c r="KJS149" s="491"/>
      <c r="KJT149" s="491"/>
      <c r="KJU149" s="491"/>
      <c r="KJV149" s="491"/>
      <c r="KJW149" s="491"/>
      <c r="KJX149" s="491"/>
      <c r="KJY149" s="491"/>
      <c r="KJZ149" s="491"/>
      <c r="KKA149" s="491"/>
      <c r="KKB149" s="491"/>
      <c r="KKC149" s="491"/>
      <c r="KKD149" s="491"/>
      <c r="KKE149" s="491"/>
      <c r="KKF149" s="491"/>
      <c r="KKG149" s="491"/>
      <c r="KKH149" s="491"/>
      <c r="KKI149" s="491"/>
      <c r="KKJ149" s="491"/>
      <c r="KKK149" s="491"/>
      <c r="KKL149" s="491"/>
      <c r="KKM149" s="491"/>
      <c r="KKN149" s="491"/>
      <c r="KKO149" s="491"/>
      <c r="KKP149" s="491"/>
      <c r="KKQ149" s="491"/>
      <c r="KKR149" s="491"/>
      <c r="KKS149" s="491"/>
      <c r="KKT149" s="491"/>
      <c r="KKU149" s="491"/>
      <c r="KKV149" s="491"/>
      <c r="KKW149" s="491"/>
      <c r="KKX149" s="491"/>
      <c r="KKY149" s="491"/>
      <c r="KKZ149" s="491"/>
      <c r="KLA149" s="491"/>
      <c r="KLB149" s="491"/>
      <c r="KLC149" s="491"/>
      <c r="KLD149" s="491"/>
      <c r="KLE149" s="491"/>
      <c r="KLF149" s="491"/>
      <c r="KLG149" s="491"/>
      <c r="KLH149" s="491"/>
      <c r="KLI149" s="491"/>
      <c r="KLJ149" s="491"/>
      <c r="KLK149" s="491"/>
      <c r="KLL149" s="491"/>
      <c r="KLM149" s="491"/>
      <c r="KLN149" s="491"/>
      <c r="KLO149" s="491"/>
      <c r="KLP149" s="491"/>
      <c r="KLQ149" s="491"/>
      <c r="KLR149" s="491"/>
      <c r="KLS149" s="491"/>
      <c r="KLT149" s="491"/>
      <c r="KLU149" s="491"/>
      <c r="KLV149" s="491"/>
      <c r="KLW149" s="491"/>
      <c r="KLX149" s="491"/>
      <c r="KLY149" s="491"/>
      <c r="KLZ149" s="491"/>
      <c r="KMA149" s="491"/>
      <c r="KMB149" s="491"/>
      <c r="KMC149" s="491"/>
      <c r="KMD149" s="491"/>
      <c r="KME149" s="491"/>
      <c r="KMF149" s="491"/>
      <c r="KMG149" s="491"/>
      <c r="KMH149" s="491"/>
      <c r="KMI149" s="491"/>
      <c r="KMJ149" s="491"/>
      <c r="KMK149" s="491"/>
      <c r="KML149" s="491"/>
      <c r="KMM149" s="491"/>
      <c r="KMN149" s="491"/>
      <c r="KMO149" s="491"/>
      <c r="KMP149" s="491"/>
      <c r="KMQ149" s="491"/>
      <c r="KMR149" s="491"/>
      <c r="KMS149" s="491"/>
      <c r="KMT149" s="491"/>
      <c r="KMU149" s="491"/>
      <c r="KMV149" s="491"/>
      <c r="KMW149" s="491"/>
      <c r="KMX149" s="491"/>
      <c r="KMY149" s="491"/>
      <c r="KMZ149" s="491"/>
      <c r="KNA149" s="491"/>
      <c r="KNB149" s="491"/>
      <c r="KNC149" s="491"/>
      <c r="KND149" s="491"/>
      <c r="KNE149" s="491"/>
      <c r="KNF149" s="491"/>
      <c r="KNG149" s="491"/>
      <c r="KNH149" s="491"/>
      <c r="KNI149" s="491"/>
      <c r="KNJ149" s="491"/>
      <c r="KNK149" s="491"/>
      <c r="KNL149" s="491"/>
      <c r="KNM149" s="491"/>
      <c r="KNN149" s="491"/>
      <c r="KNO149" s="491"/>
      <c r="KNP149" s="491"/>
      <c r="KNQ149" s="491"/>
      <c r="KNR149" s="491"/>
      <c r="KNS149" s="491"/>
      <c r="KNT149" s="491"/>
      <c r="KNU149" s="491"/>
      <c r="KNV149" s="491"/>
      <c r="KNW149" s="491"/>
      <c r="KNX149" s="491"/>
      <c r="KNY149" s="491"/>
      <c r="KNZ149" s="491"/>
      <c r="KOA149" s="491"/>
      <c r="KOB149" s="491"/>
      <c r="KOC149" s="491"/>
      <c r="KOD149" s="491"/>
      <c r="KOE149" s="491"/>
      <c r="KOF149" s="491"/>
      <c r="KOG149" s="491"/>
      <c r="KOH149" s="491"/>
      <c r="KOI149" s="491"/>
      <c r="KOJ149" s="491"/>
      <c r="KOK149" s="491"/>
      <c r="KOL149" s="491"/>
      <c r="KOM149" s="491"/>
      <c r="KON149" s="491"/>
      <c r="KOO149" s="491"/>
      <c r="KOP149" s="491"/>
      <c r="KOQ149" s="491"/>
      <c r="KOR149" s="491"/>
      <c r="KOS149" s="491"/>
      <c r="KOT149" s="491"/>
      <c r="KOU149" s="491"/>
      <c r="KOV149" s="491"/>
      <c r="KOW149" s="491"/>
      <c r="KOX149" s="491"/>
      <c r="KOY149" s="491"/>
      <c r="KOZ149" s="491"/>
      <c r="KPA149" s="491"/>
      <c r="KPB149" s="491"/>
      <c r="KPC149" s="491"/>
      <c r="KPD149" s="491"/>
      <c r="KPE149" s="491"/>
      <c r="KPF149" s="491"/>
      <c r="KPG149" s="491"/>
      <c r="KPH149" s="491"/>
      <c r="KPI149" s="491"/>
      <c r="KPJ149" s="491"/>
      <c r="KPK149" s="491"/>
      <c r="KPL149" s="491"/>
      <c r="KPM149" s="491"/>
      <c r="KPN149" s="491"/>
      <c r="KPO149" s="491"/>
      <c r="KPP149" s="491"/>
      <c r="KPQ149" s="491"/>
      <c r="KPR149" s="491"/>
      <c r="KPS149" s="491"/>
      <c r="KPT149" s="491"/>
      <c r="KPU149" s="491"/>
      <c r="KPV149" s="491"/>
      <c r="KPW149" s="491"/>
      <c r="KPX149" s="491"/>
      <c r="KPY149" s="491"/>
      <c r="KPZ149" s="491"/>
      <c r="KQA149" s="491"/>
      <c r="KQB149" s="491"/>
      <c r="KQC149" s="491"/>
      <c r="KQD149" s="491"/>
      <c r="KQE149" s="491"/>
      <c r="KQF149" s="491"/>
      <c r="KQG149" s="491"/>
      <c r="KQH149" s="491"/>
      <c r="KQI149" s="491"/>
      <c r="KQJ149" s="491"/>
      <c r="KQK149" s="491"/>
      <c r="KQL149" s="491"/>
      <c r="KQM149" s="491"/>
      <c r="KQN149" s="491"/>
      <c r="KQO149" s="491"/>
      <c r="KQP149" s="491"/>
      <c r="KQQ149" s="491"/>
      <c r="KQR149" s="491"/>
      <c r="KQS149" s="491"/>
      <c r="KQT149" s="491"/>
      <c r="KQU149" s="491"/>
      <c r="KQV149" s="491"/>
      <c r="KQW149" s="491"/>
      <c r="KQX149" s="491"/>
      <c r="KQY149" s="491"/>
      <c r="KQZ149" s="491"/>
      <c r="KRA149" s="491"/>
      <c r="KRB149" s="491"/>
      <c r="KRC149" s="491"/>
      <c r="KRD149" s="491"/>
      <c r="KRE149" s="491"/>
      <c r="KRF149" s="491"/>
      <c r="KRG149" s="491"/>
      <c r="KRH149" s="491"/>
      <c r="KRI149" s="491"/>
      <c r="KRJ149" s="491"/>
      <c r="KRK149" s="491"/>
      <c r="KRL149" s="491"/>
      <c r="KRM149" s="491"/>
      <c r="KRN149" s="491"/>
      <c r="KRO149" s="491"/>
      <c r="KRP149" s="491"/>
      <c r="KRQ149" s="491"/>
      <c r="KRR149" s="491"/>
      <c r="KRS149" s="491"/>
      <c r="KRT149" s="491"/>
      <c r="KRU149" s="491"/>
      <c r="KRV149" s="491"/>
      <c r="KRW149" s="491"/>
      <c r="KRX149" s="491"/>
      <c r="KRY149" s="491"/>
      <c r="KRZ149" s="491"/>
      <c r="KSA149" s="491"/>
      <c r="KSB149" s="491"/>
      <c r="KSC149" s="491"/>
      <c r="KSD149" s="491"/>
      <c r="KSE149" s="491"/>
      <c r="KSF149" s="491"/>
      <c r="KSG149" s="491"/>
      <c r="KSH149" s="491"/>
      <c r="KSI149" s="491"/>
      <c r="KSJ149" s="491"/>
      <c r="KSK149" s="491"/>
      <c r="KSL149" s="491"/>
      <c r="KSM149" s="491"/>
      <c r="KSN149" s="491"/>
      <c r="KSO149" s="491"/>
      <c r="KSP149" s="491"/>
      <c r="KSQ149" s="491"/>
      <c r="KSR149" s="491"/>
      <c r="KSS149" s="491"/>
      <c r="KST149" s="491"/>
      <c r="KSU149" s="491"/>
      <c r="KSV149" s="491"/>
      <c r="KSW149" s="491"/>
      <c r="KSX149" s="491"/>
      <c r="KSY149" s="491"/>
      <c r="KSZ149" s="491"/>
      <c r="KTA149" s="491"/>
      <c r="KTB149" s="491"/>
      <c r="KTC149" s="491"/>
      <c r="KTD149" s="491"/>
      <c r="KTE149" s="491"/>
      <c r="KTF149" s="491"/>
      <c r="KTG149" s="491"/>
      <c r="KTH149" s="491"/>
      <c r="KTI149" s="491"/>
      <c r="KTJ149" s="491"/>
      <c r="KTK149" s="491"/>
      <c r="KTL149" s="491"/>
      <c r="KTM149" s="491"/>
      <c r="KTN149" s="491"/>
      <c r="KTO149" s="491"/>
      <c r="KTP149" s="491"/>
      <c r="KTQ149" s="491"/>
      <c r="KTR149" s="491"/>
      <c r="KTS149" s="491"/>
      <c r="KTT149" s="491"/>
      <c r="KTU149" s="491"/>
      <c r="KTV149" s="491"/>
      <c r="KTW149" s="491"/>
      <c r="KTX149" s="491"/>
      <c r="KTY149" s="491"/>
      <c r="KTZ149" s="491"/>
      <c r="KUA149" s="491"/>
      <c r="KUB149" s="491"/>
      <c r="KUC149" s="491"/>
      <c r="KUD149" s="491"/>
      <c r="KUE149" s="491"/>
      <c r="KUF149" s="491"/>
      <c r="KUG149" s="491"/>
      <c r="KUH149" s="491"/>
      <c r="KUI149" s="491"/>
      <c r="KUJ149" s="491"/>
      <c r="KUK149" s="491"/>
      <c r="KUL149" s="491"/>
      <c r="KUM149" s="491"/>
      <c r="KUN149" s="491"/>
      <c r="KUO149" s="491"/>
      <c r="KUP149" s="491"/>
      <c r="KUQ149" s="491"/>
      <c r="KUR149" s="491"/>
      <c r="KUS149" s="491"/>
      <c r="KUT149" s="491"/>
      <c r="KUU149" s="491"/>
      <c r="KUV149" s="491"/>
      <c r="KUW149" s="491"/>
      <c r="KUX149" s="491"/>
      <c r="KUY149" s="491"/>
      <c r="KUZ149" s="491"/>
      <c r="KVA149" s="491"/>
      <c r="KVB149" s="491"/>
      <c r="KVC149" s="491"/>
      <c r="KVD149" s="491"/>
      <c r="KVE149" s="491"/>
      <c r="KVF149" s="491"/>
      <c r="KVG149" s="491"/>
      <c r="KVH149" s="491"/>
      <c r="KVI149" s="491"/>
      <c r="KVJ149" s="491"/>
      <c r="KVK149" s="491"/>
      <c r="KVL149" s="491"/>
      <c r="KVM149" s="491"/>
      <c r="KVN149" s="491"/>
      <c r="KVO149" s="491"/>
      <c r="KVP149" s="491"/>
      <c r="KVQ149" s="491"/>
      <c r="KVR149" s="491"/>
      <c r="KVS149" s="491"/>
      <c r="KVT149" s="491"/>
      <c r="KVU149" s="491"/>
      <c r="KVV149" s="491"/>
      <c r="KVW149" s="491"/>
      <c r="KVX149" s="491"/>
      <c r="KVY149" s="491"/>
      <c r="KVZ149" s="491"/>
      <c r="KWA149" s="491"/>
      <c r="KWB149" s="491"/>
      <c r="KWC149" s="491"/>
      <c r="KWD149" s="491"/>
      <c r="KWE149" s="491"/>
      <c r="KWF149" s="491"/>
      <c r="KWG149" s="491"/>
      <c r="KWH149" s="491"/>
      <c r="KWI149" s="491"/>
      <c r="KWJ149" s="491"/>
      <c r="KWK149" s="491"/>
      <c r="KWL149" s="491"/>
      <c r="KWM149" s="491"/>
      <c r="KWN149" s="491"/>
      <c r="KWO149" s="491"/>
      <c r="KWP149" s="491"/>
      <c r="KWQ149" s="491"/>
      <c r="KWR149" s="491"/>
      <c r="KWS149" s="491"/>
      <c r="KWT149" s="491"/>
      <c r="KWU149" s="491"/>
      <c r="KWV149" s="491"/>
      <c r="KWW149" s="491"/>
      <c r="KWX149" s="491"/>
      <c r="KWY149" s="491"/>
      <c r="KWZ149" s="491"/>
      <c r="KXA149" s="491"/>
      <c r="KXB149" s="491"/>
      <c r="KXC149" s="491"/>
      <c r="KXD149" s="491"/>
      <c r="KXE149" s="491"/>
      <c r="KXF149" s="491"/>
      <c r="KXG149" s="491"/>
      <c r="KXH149" s="491"/>
      <c r="KXI149" s="491"/>
      <c r="KXJ149" s="491"/>
      <c r="KXK149" s="491"/>
      <c r="KXL149" s="491"/>
      <c r="KXM149" s="491"/>
      <c r="KXN149" s="491"/>
      <c r="KXO149" s="491"/>
      <c r="KXP149" s="491"/>
      <c r="KXQ149" s="491"/>
      <c r="KXR149" s="491"/>
      <c r="KXS149" s="491"/>
      <c r="KXT149" s="491"/>
      <c r="KXU149" s="491"/>
      <c r="KXV149" s="491"/>
      <c r="KXW149" s="491"/>
      <c r="KXX149" s="491"/>
      <c r="KXY149" s="491"/>
      <c r="KXZ149" s="491"/>
      <c r="KYA149" s="491"/>
      <c r="KYB149" s="491"/>
      <c r="KYC149" s="491"/>
      <c r="KYD149" s="491"/>
      <c r="KYE149" s="491"/>
      <c r="KYF149" s="491"/>
      <c r="KYG149" s="491"/>
      <c r="KYH149" s="491"/>
      <c r="KYI149" s="491"/>
      <c r="KYJ149" s="491"/>
      <c r="KYK149" s="491"/>
      <c r="KYL149" s="491"/>
      <c r="KYM149" s="491"/>
      <c r="KYN149" s="491"/>
      <c r="KYO149" s="491"/>
      <c r="KYP149" s="491"/>
      <c r="KYQ149" s="491"/>
      <c r="KYR149" s="491"/>
      <c r="KYS149" s="491"/>
      <c r="KYT149" s="491"/>
      <c r="KYU149" s="491"/>
      <c r="KYV149" s="491"/>
      <c r="KYW149" s="491"/>
      <c r="KYX149" s="491"/>
      <c r="KYY149" s="491"/>
      <c r="KYZ149" s="491"/>
      <c r="KZA149" s="491"/>
      <c r="KZB149" s="491"/>
      <c r="KZC149" s="491"/>
      <c r="KZD149" s="491"/>
      <c r="KZE149" s="491"/>
      <c r="KZF149" s="491"/>
      <c r="KZG149" s="491"/>
      <c r="KZH149" s="491"/>
      <c r="KZI149" s="491"/>
      <c r="KZJ149" s="491"/>
      <c r="KZK149" s="491"/>
      <c r="KZL149" s="491"/>
      <c r="KZM149" s="491"/>
      <c r="KZN149" s="491"/>
      <c r="KZO149" s="491"/>
      <c r="KZP149" s="491"/>
      <c r="KZQ149" s="491"/>
      <c r="KZR149" s="491"/>
      <c r="KZS149" s="491"/>
      <c r="KZT149" s="491"/>
      <c r="KZU149" s="491"/>
      <c r="KZV149" s="491"/>
      <c r="KZW149" s="491"/>
      <c r="KZX149" s="491"/>
      <c r="KZY149" s="491"/>
      <c r="KZZ149" s="491"/>
      <c r="LAA149" s="491"/>
      <c r="LAB149" s="491"/>
      <c r="LAC149" s="491"/>
      <c r="LAD149" s="491"/>
      <c r="LAE149" s="491"/>
      <c r="LAF149" s="491"/>
      <c r="LAG149" s="491"/>
      <c r="LAH149" s="491"/>
      <c r="LAI149" s="491"/>
      <c r="LAJ149" s="491"/>
      <c r="LAK149" s="491"/>
      <c r="LAL149" s="491"/>
      <c r="LAM149" s="491"/>
      <c r="LAN149" s="491"/>
      <c r="LAO149" s="491"/>
      <c r="LAP149" s="491"/>
      <c r="LAQ149" s="491"/>
      <c r="LAR149" s="491"/>
      <c r="LAS149" s="491"/>
      <c r="LAT149" s="491"/>
      <c r="LAU149" s="491"/>
      <c r="LAV149" s="491"/>
      <c r="LAW149" s="491"/>
      <c r="LAX149" s="491"/>
      <c r="LAY149" s="491"/>
      <c r="LAZ149" s="491"/>
      <c r="LBA149" s="491"/>
      <c r="LBB149" s="491"/>
      <c r="LBC149" s="491"/>
      <c r="LBD149" s="491"/>
      <c r="LBE149" s="491"/>
      <c r="LBF149" s="491"/>
      <c r="LBG149" s="491"/>
      <c r="LBH149" s="491"/>
      <c r="LBI149" s="491"/>
      <c r="LBJ149" s="491"/>
      <c r="LBK149" s="491"/>
      <c r="LBL149" s="491"/>
      <c r="LBM149" s="491"/>
      <c r="LBN149" s="491"/>
      <c r="LBO149" s="491"/>
      <c r="LBP149" s="491"/>
      <c r="LBQ149" s="491"/>
      <c r="LBR149" s="491"/>
      <c r="LBS149" s="491"/>
      <c r="LBT149" s="491"/>
      <c r="LBU149" s="491"/>
      <c r="LBV149" s="491"/>
      <c r="LBW149" s="491"/>
      <c r="LBX149" s="491"/>
      <c r="LBY149" s="491"/>
      <c r="LBZ149" s="491"/>
      <c r="LCA149" s="491"/>
      <c r="LCB149" s="491"/>
      <c r="LCC149" s="491"/>
      <c r="LCD149" s="491"/>
      <c r="LCE149" s="491"/>
      <c r="LCF149" s="491"/>
      <c r="LCG149" s="491"/>
      <c r="LCH149" s="491"/>
      <c r="LCI149" s="491"/>
      <c r="LCJ149" s="491"/>
      <c r="LCK149" s="491"/>
      <c r="LCL149" s="491"/>
      <c r="LCM149" s="491"/>
      <c r="LCN149" s="491"/>
      <c r="LCO149" s="491"/>
      <c r="LCP149" s="491"/>
      <c r="LCQ149" s="491"/>
      <c r="LCR149" s="491"/>
      <c r="LCS149" s="491"/>
      <c r="LCT149" s="491"/>
      <c r="LCU149" s="491"/>
      <c r="LCV149" s="491"/>
      <c r="LCW149" s="491"/>
      <c r="LCX149" s="491"/>
      <c r="LCY149" s="491"/>
      <c r="LCZ149" s="491"/>
      <c r="LDA149" s="491"/>
      <c r="LDB149" s="491"/>
      <c r="LDC149" s="491"/>
      <c r="LDD149" s="491"/>
      <c r="LDE149" s="491"/>
      <c r="LDF149" s="491"/>
      <c r="LDG149" s="491"/>
      <c r="LDH149" s="491"/>
      <c r="LDI149" s="491"/>
      <c r="LDJ149" s="491"/>
      <c r="LDK149" s="491"/>
      <c r="LDL149" s="491"/>
      <c r="LDM149" s="491"/>
      <c r="LDN149" s="491"/>
      <c r="LDO149" s="491"/>
      <c r="LDP149" s="491"/>
      <c r="LDQ149" s="491"/>
      <c r="LDR149" s="491"/>
      <c r="LDS149" s="491"/>
      <c r="LDT149" s="491"/>
      <c r="LDU149" s="491"/>
      <c r="LDV149" s="491"/>
      <c r="LDW149" s="491"/>
      <c r="LDX149" s="491"/>
      <c r="LDY149" s="491"/>
      <c r="LDZ149" s="491"/>
      <c r="LEA149" s="491"/>
      <c r="LEB149" s="491"/>
      <c r="LEC149" s="491"/>
      <c r="LED149" s="491"/>
      <c r="LEE149" s="491"/>
      <c r="LEF149" s="491"/>
      <c r="LEG149" s="491"/>
      <c r="LEH149" s="491"/>
      <c r="LEI149" s="491"/>
      <c r="LEJ149" s="491"/>
      <c r="LEK149" s="491"/>
      <c r="LEL149" s="491"/>
      <c r="LEM149" s="491"/>
      <c r="LEN149" s="491"/>
      <c r="LEO149" s="491"/>
      <c r="LEP149" s="491"/>
      <c r="LEQ149" s="491"/>
      <c r="LER149" s="491"/>
      <c r="LES149" s="491"/>
      <c r="LET149" s="491"/>
      <c r="LEU149" s="491"/>
      <c r="LEV149" s="491"/>
      <c r="LEW149" s="491"/>
      <c r="LEX149" s="491"/>
      <c r="LEY149" s="491"/>
      <c r="LEZ149" s="491"/>
      <c r="LFA149" s="491"/>
      <c r="LFB149" s="491"/>
      <c r="LFC149" s="491"/>
      <c r="LFD149" s="491"/>
      <c r="LFE149" s="491"/>
      <c r="LFF149" s="491"/>
      <c r="LFG149" s="491"/>
      <c r="LFH149" s="491"/>
      <c r="LFI149" s="491"/>
      <c r="LFJ149" s="491"/>
      <c r="LFK149" s="491"/>
      <c r="LFL149" s="491"/>
      <c r="LFM149" s="491"/>
      <c r="LFN149" s="491"/>
      <c r="LFO149" s="491"/>
      <c r="LFP149" s="491"/>
      <c r="LFQ149" s="491"/>
      <c r="LFR149" s="491"/>
      <c r="LFS149" s="491"/>
      <c r="LFT149" s="491"/>
      <c r="LFU149" s="491"/>
      <c r="LFV149" s="491"/>
      <c r="LFW149" s="491"/>
      <c r="LFX149" s="491"/>
      <c r="LFY149" s="491"/>
      <c r="LFZ149" s="491"/>
      <c r="LGA149" s="491"/>
      <c r="LGB149" s="491"/>
      <c r="LGC149" s="491"/>
      <c r="LGD149" s="491"/>
      <c r="LGE149" s="491"/>
      <c r="LGF149" s="491"/>
      <c r="LGG149" s="491"/>
      <c r="LGH149" s="491"/>
      <c r="LGI149" s="491"/>
      <c r="LGJ149" s="491"/>
      <c r="LGK149" s="491"/>
      <c r="LGL149" s="491"/>
      <c r="LGM149" s="491"/>
      <c r="LGN149" s="491"/>
      <c r="LGO149" s="491"/>
      <c r="LGP149" s="491"/>
      <c r="LGQ149" s="491"/>
      <c r="LGR149" s="491"/>
      <c r="LGS149" s="491"/>
      <c r="LGT149" s="491"/>
      <c r="LGU149" s="491"/>
      <c r="LGV149" s="491"/>
      <c r="LGW149" s="491"/>
      <c r="LGX149" s="491"/>
      <c r="LGY149" s="491"/>
      <c r="LGZ149" s="491"/>
      <c r="LHA149" s="491"/>
      <c r="LHB149" s="491"/>
      <c r="LHC149" s="491"/>
      <c r="LHD149" s="491"/>
      <c r="LHE149" s="491"/>
      <c r="LHF149" s="491"/>
      <c r="LHG149" s="491"/>
      <c r="LHH149" s="491"/>
      <c r="LHI149" s="491"/>
      <c r="LHJ149" s="491"/>
      <c r="LHK149" s="491"/>
      <c r="LHL149" s="491"/>
      <c r="LHM149" s="491"/>
      <c r="LHN149" s="491"/>
      <c r="LHO149" s="491"/>
      <c r="LHP149" s="491"/>
      <c r="LHQ149" s="491"/>
      <c r="LHR149" s="491"/>
      <c r="LHS149" s="491"/>
      <c r="LHT149" s="491"/>
      <c r="LHU149" s="491"/>
      <c r="LHV149" s="491"/>
      <c r="LHW149" s="491"/>
      <c r="LHX149" s="491"/>
      <c r="LHY149" s="491"/>
      <c r="LHZ149" s="491"/>
      <c r="LIA149" s="491"/>
      <c r="LIB149" s="491"/>
      <c r="LIC149" s="491"/>
      <c r="LID149" s="491"/>
      <c r="LIE149" s="491"/>
      <c r="LIF149" s="491"/>
      <c r="LIG149" s="491"/>
      <c r="LIH149" s="491"/>
      <c r="LII149" s="491"/>
      <c r="LIJ149" s="491"/>
      <c r="LIK149" s="491"/>
      <c r="LIL149" s="491"/>
      <c r="LIM149" s="491"/>
      <c r="LIN149" s="491"/>
      <c r="LIO149" s="491"/>
      <c r="LIP149" s="491"/>
      <c r="LIQ149" s="491"/>
      <c r="LIR149" s="491"/>
      <c r="LIS149" s="491"/>
      <c r="LIT149" s="491"/>
      <c r="LIU149" s="491"/>
      <c r="LIV149" s="491"/>
      <c r="LIW149" s="491"/>
      <c r="LIX149" s="491"/>
      <c r="LIY149" s="491"/>
      <c r="LIZ149" s="491"/>
      <c r="LJA149" s="491"/>
      <c r="LJB149" s="491"/>
      <c r="LJC149" s="491"/>
      <c r="LJD149" s="491"/>
      <c r="LJE149" s="491"/>
      <c r="LJF149" s="491"/>
      <c r="LJG149" s="491"/>
      <c r="LJH149" s="491"/>
      <c r="LJI149" s="491"/>
      <c r="LJJ149" s="491"/>
      <c r="LJK149" s="491"/>
      <c r="LJL149" s="491"/>
      <c r="LJM149" s="491"/>
      <c r="LJN149" s="491"/>
      <c r="LJO149" s="491"/>
      <c r="LJP149" s="491"/>
      <c r="LJQ149" s="491"/>
      <c r="LJR149" s="491"/>
      <c r="LJS149" s="491"/>
      <c r="LJT149" s="491"/>
      <c r="LJU149" s="491"/>
      <c r="LJV149" s="491"/>
      <c r="LJW149" s="491"/>
      <c r="LJX149" s="491"/>
      <c r="LJY149" s="491"/>
      <c r="LJZ149" s="491"/>
      <c r="LKA149" s="491"/>
      <c r="LKB149" s="491"/>
      <c r="LKC149" s="491"/>
      <c r="LKD149" s="491"/>
      <c r="LKE149" s="491"/>
      <c r="LKF149" s="491"/>
      <c r="LKG149" s="491"/>
      <c r="LKH149" s="491"/>
      <c r="LKI149" s="491"/>
      <c r="LKJ149" s="491"/>
      <c r="LKK149" s="491"/>
      <c r="LKL149" s="491"/>
      <c r="LKM149" s="491"/>
      <c r="LKN149" s="491"/>
      <c r="LKO149" s="491"/>
      <c r="LKP149" s="491"/>
      <c r="LKQ149" s="491"/>
      <c r="LKR149" s="491"/>
      <c r="LKS149" s="491"/>
      <c r="LKT149" s="491"/>
      <c r="LKU149" s="491"/>
      <c r="LKV149" s="491"/>
      <c r="LKW149" s="491"/>
      <c r="LKX149" s="491"/>
      <c r="LKY149" s="491"/>
      <c r="LKZ149" s="491"/>
      <c r="LLA149" s="491"/>
      <c r="LLB149" s="491"/>
      <c r="LLC149" s="491"/>
      <c r="LLD149" s="491"/>
      <c r="LLE149" s="491"/>
      <c r="LLF149" s="491"/>
      <c r="LLG149" s="491"/>
      <c r="LLH149" s="491"/>
      <c r="LLI149" s="491"/>
      <c r="LLJ149" s="491"/>
      <c r="LLK149" s="491"/>
      <c r="LLL149" s="491"/>
      <c r="LLM149" s="491"/>
      <c r="LLN149" s="491"/>
      <c r="LLO149" s="491"/>
      <c r="LLP149" s="491"/>
      <c r="LLQ149" s="491"/>
      <c r="LLR149" s="491"/>
      <c r="LLS149" s="491"/>
      <c r="LLT149" s="491"/>
      <c r="LLU149" s="491"/>
      <c r="LLV149" s="491"/>
      <c r="LLW149" s="491"/>
      <c r="LLX149" s="491"/>
      <c r="LLY149" s="491"/>
      <c r="LLZ149" s="491"/>
      <c r="LMA149" s="491"/>
      <c r="LMB149" s="491"/>
      <c r="LMC149" s="491"/>
      <c r="LMD149" s="491"/>
      <c r="LME149" s="491"/>
      <c r="LMF149" s="491"/>
      <c r="LMG149" s="491"/>
      <c r="LMH149" s="491"/>
      <c r="LMI149" s="491"/>
      <c r="LMJ149" s="491"/>
      <c r="LMK149" s="491"/>
      <c r="LML149" s="491"/>
      <c r="LMM149" s="491"/>
      <c r="LMN149" s="491"/>
      <c r="LMO149" s="491"/>
      <c r="LMP149" s="491"/>
      <c r="LMQ149" s="491"/>
      <c r="LMR149" s="491"/>
      <c r="LMS149" s="491"/>
      <c r="LMT149" s="491"/>
      <c r="LMU149" s="491"/>
      <c r="LMV149" s="491"/>
      <c r="LMW149" s="491"/>
      <c r="LMX149" s="491"/>
      <c r="LMY149" s="491"/>
      <c r="LMZ149" s="491"/>
      <c r="LNA149" s="491"/>
      <c r="LNB149" s="491"/>
      <c r="LNC149" s="491"/>
      <c r="LND149" s="491"/>
      <c r="LNE149" s="491"/>
      <c r="LNF149" s="491"/>
      <c r="LNG149" s="491"/>
      <c r="LNH149" s="491"/>
      <c r="LNI149" s="491"/>
      <c r="LNJ149" s="491"/>
      <c r="LNK149" s="491"/>
      <c r="LNL149" s="491"/>
      <c r="LNM149" s="491"/>
      <c r="LNN149" s="491"/>
      <c r="LNO149" s="491"/>
      <c r="LNP149" s="491"/>
      <c r="LNQ149" s="491"/>
      <c r="LNR149" s="491"/>
      <c r="LNS149" s="491"/>
      <c r="LNT149" s="491"/>
      <c r="LNU149" s="491"/>
      <c r="LNV149" s="491"/>
      <c r="LNW149" s="491"/>
      <c r="LNX149" s="491"/>
      <c r="LNY149" s="491"/>
      <c r="LNZ149" s="491"/>
      <c r="LOA149" s="491"/>
      <c r="LOB149" s="491"/>
      <c r="LOC149" s="491"/>
      <c r="LOD149" s="491"/>
      <c r="LOE149" s="491"/>
      <c r="LOF149" s="491"/>
      <c r="LOG149" s="491"/>
      <c r="LOH149" s="491"/>
      <c r="LOI149" s="491"/>
      <c r="LOJ149" s="491"/>
      <c r="LOK149" s="491"/>
      <c r="LOL149" s="491"/>
      <c r="LOM149" s="491"/>
      <c r="LON149" s="491"/>
      <c r="LOO149" s="491"/>
      <c r="LOP149" s="491"/>
      <c r="LOQ149" s="491"/>
      <c r="LOR149" s="491"/>
      <c r="LOS149" s="491"/>
      <c r="LOT149" s="491"/>
      <c r="LOU149" s="491"/>
      <c r="LOV149" s="491"/>
      <c r="LOW149" s="491"/>
      <c r="LOX149" s="491"/>
      <c r="LOY149" s="491"/>
      <c r="LOZ149" s="491"/>
      <c r="LPA149" s="491"/>
      <c r="LPB149" s="491"/>
      <c r="LPC149" s="491"/>
      <c r="LPD149" s="491"/>
      <c r="LPE149" s="491"/>
      <c r="LPF149" s="491"/>
      <c r="LPG149" s="491"/>
      <c r="LPH149" s="491"/>
      <c r="LPI149" s="491"/>
      <c r="LPJ149" s="491"/>
      <c r="LPK149" s="491"/>
      <c r="LPL149" s="491"/>
      <c r="LPM149" s="491"/>
      <c r="LPN149" s="491"/>
      <c r="LPO149" s="491"/>
      <c r="LPP149" s="491"/>
      <c r="LPQ149" s="491"/>
      <c r="LPR149" s="491"/>
      <c r="LPS149" s="491"/>
      <c r="LPT149" s="491"/>
      <c r="LPU149" s="491"/>
      <c r="LPV149" s="491"/>
      <c r="LPW149" s="491"/>
      <c r="LPX149" s="491"/>
      <c r="LPY149" s="491"/>
      <c r="LPZ149" s="491"/>
      <c r="LQA149" s="491"/>
      <c r="LQB149" s="491"/>
      <c r="LQC149" s="491"/>
      <c r="LQD149" s="491"/>
      <c r="LQE149" s="491"/>
      <c r="LQF149" s="491"/>
      <c r="LQG149" s="491"/>
      <c r="LQH149" s="491"/>
      <c r="LQI149" s="491"/>
      <c r="LQJ149" s="491"/>
      <c r="LQK149" s="491"/>
      <c r="LQL149" s="491"/>
      <c r="LQM149" s="491"/>
      <c r="LQN149" s="491"/>
      <c r="LQO149" s="491"/>
      <c r="LQP149" s="491"/>
      <c r="LQQ149" s="491"/>
      <c r="LQR149" s="491"/>
      <c r="LQS149" s="491"/>
      <c r="LQT149" s="491"/>
      <c r="LQU149" s="491"/>
      <c r="LQV149" s="491"/>
      <c r="LQW149" s="491"/>
      <c r="LQX149" s="491"/>
      <c r="LQY149" s="491"/>
      <c r="LQZ149" s="491"/>
      <c r="LRA149" s="491"/>
      <c r="LRB149" s="491"/>
      <c r="LRC149" s="491"/>
      <c r="LRD149" s="491"/>
      <c r="LRE149" s="491"/>
      <c r="LRF149" s="491"/>
      <c r="LRG149" s="491"/>
      <c r="LRH149" s="491"/>
      <c r="LRI149" s="491"/>
      <c r="LRJ149" s="491"/>
      <c r="LRK149" s="491"/>
      <c r="LRL149" s="491"/>
      <c r="LRM149" s="491"/>
      <c r="LRN149" s="491"/>
      <c r="LRO149" s="491"/>
      <c r="LRP149" s="491"/>
      <c r="LRQ149" s="491"/>
      <c r="LRR149" s="491"/>
      <c r="LRS149" s="491"/>
      <c r="LRT149" s="491"/>
      <c r="LRU149" s="491"/>
      <c r="LRV149" s="491"/>
      <c r="LRW149" s="491"/>
      <c r="LRX149" s="491"/>
      <c r="LRY149" s="491"/>
      <c r="LRZ149" s="491"/>
      <c r="LSA149" s="491"/>
      <c r="LSB149" s="491"/>
      <c r="LSC149" s="491"/>
      <c r="LSD149" s="491"/>
      <c r="LSE149" s="491"/>
      <c r="LSF149" s="491"/>
      <c r="LSG149" s="491"/>
      <c r="LSH149" s="491"/>
      <c r="LSI149" s="491"/>
      <c r="LSJ149" s="491"/>
      <c r="LSK149" s="491"/>
      <c r="LSL149" s="491"/>
      <c r="LSM149" s="491"/>
      <c r="LSN149" s="491"/>
      <c r="LSO149" s="491"/>
      <c r="LSP149" s="491"/>
      <c r="LSQ149" s="491"/>
      <c r="LSR149" s="491"/>
      <c r="LSS149" s="491"/>
      <c r="LST149" s="491"/>
      <c r="LSU149" s="491"/>
      <c r="LSV149" s="491"/>
      <c r="LSW149" s="491"/>
      <c r="LSX149" s="491"/>
      <c r="LSY149" s="491"/>
      <c r="LSZ149" s="491"/>
      <c r="LTA149" s="491"/>
      <c r="LTB149" s="491"/>
      <c r="LTC149" s="491"/>
      <c r="LTD149" s="491"/>
      <c r="LTE149" s="491"/>
      <c r="LTF149" s="491"/>
      <c r="LTG149" s="491"/>
      <c r="LTH149" s="491"/>
      <c r="LTI149" s="491"/>
      <c r="LTJ149" s="491"/>
      <c r="LTK149" s="491"/>
      <c r="LTL149" s="491"/>
      <c r="LTM149" s="491"/>
      <c r="LTN149" s="491"/>
      <c r="LTO149" s="491"/>
      <c r="LTP149" s="491"/>
      <c r="LTQ149" s="491"/>
      <c r="LTR149" s="491"/>
      <c r="LTS149" s="491"/>
      <c r="LTT149" s="491"/>
      <c r="LTU149" s="491"/>
      <c r="LTV149" s="491"/>
      <c r="LTW149" s="491"/>
      <c r="LTX149" s="491"/>
      <c r="LTY149" s="491"/>
      <c r="LTZ149" s="491"/>
      <c r="LUA149" s="491"/>
      <c r="LUB149" s="491"/>
      <c r="LUC149" s="491"/>
      <c r="LUD149" s="491"/>
      <c r="LUE149" s="491"/>
      <c r="LUF149" s="491"/>
      <c r="LUG149" s="491"/>
      <c r="LUH149" s="491"/>
      <c r="LUI149" s="491"/>
      <c r="LUJ149" s="491"/>
      <c r="LUK149" s="491"/>
      <c r="LUL149" s="491"/>
      <c r="LUM149" s="491"/>
      <c r="LUN149" s="491"/>
      <c r="LUO149" s="491"/>
      <c r="LUP149" s="491"/>
      <c r="LUQ149" s="491"/>
      <c r="LUR149" s="491"/>
      <c r="LUS149" s="491"/>
      <c r="LUT149" s="491"/>
      <c r="LUU149" s="491"/>
      <c r="LUV149" s="491"/>
      <c r="LUW149" s="491"/>
      <c r="LUX149" s="491"/>
      <c r="LUY149" s="491"/>
      <c r="LUZ149" s="491"/>
      <c r="LVA149" s="491"/>
      <c r="LVB149" s="491"/>
      <c r="LVC149" s="491"/>
      <c r="LVD149" s="491"/>
      <c r="LVE149" s="491"/>
      <c r="LVF149" s="491"/>
      <c r="LVG149" s="491"/>
      <c r="LVH149" s="491"/>
      <c r="LVI149" s="491"/>
      <c r="LVJ149" s="491"/>
      <c r="LVK149" s="491"/>
      <c r="LVL149" s="491"/>
      <c r="LVM149" s="491"/>
      <c r="LVN149" s="491"/>
      <c r="LVO149" s="491"/>
      <c r="LVP149" s="491"/>
      <c r="LVQ149" s="491"/>
      <c r="LVR149" s="491"/>
      <c r="LVS149" s="491"/>
      <c r="LVT149" s="491"/>
      <c r="LVU149" s="491"/>
      <c r="LVV149" s="491"/>
      <c r="LVW149" s="491"/>
      <c r="LVX149" s="491"/>
      <c r="LVY149" s="491"/>
      <c r="LVZ149" s="491"/>
      <c r="LWA149" s="491"/>
      <c r="LWB149" s="491"/>
      <c r="LWC149" s="491"/>
      <c r="LWD149" s="491"/>
      <c r="LWE149" s="491"/>
      <c r="LWF149" s="491"/>
      <c r="LWG149" s="491"/>
      <c r="LWH149" s="491"/>
      <c r="LWI149" s="491"/>
      <c r="LWJ149" s="491"/>
      <c r="LWK149" s="491"/>
      <c r="LWL149" s="491"/>
      <c r="LWM149" s="491"/>
      <c r="LWN149" s="491"/>
      <c r="LWO149" s="491"/>
      <c r="LWP149" s="491"/>
      <c r="LWQ149" s="491"/>
      <c r="LWR149" s="491"/>
      <c r="LWS149" s="491"/>
      <c r="LWT149" s="491"/>
      <c r="LWU149" s="491"/>
      <c r="LWV149" s="491"/>
      <c r="LWW149" s="491"/>
      <c r="LWX149" s="491"/>
      <c r="LWY149" s="491"/>
      <c r="LWZ149" s="491"/>
      <c r="LXA149" s="491"/>
      <c r="LXB149" s="491"/>
      <c r="LXC149" s="491"/>
      <c r="LXD149" s="491"/>
      <c r="LXE149" s="491"/>
      <c r="LXF149" s="491"/>
      <c r="LXG149" s="491"/>
      <c r="LXH149" s="491"/>
      <c r="LXI149" s="491"/>
      <c r="LXJ149" s="491"/>
      <c r="LXK149" s="491"/>
      <c r="LXL149" s="491"/>
      <c r="LXM149" s="491"/>
      <c r="LXN149" s="491"/>
      <c r="LXO149" s="491"/>
      <c r="LXP149" s="491"/>
      <c r="LXQ149" s="491"/>
      <c r="LXR149" s="491"/>
      <c r="LXS149" s="491"/>
      <c r="LXT149" s="491"/>
      <c r="LXU149" s="491"/>
      <c r="LXV149" s="491"/>
      <c r="LXW149" s="491"/>
      <c r="LXX149" s="491"/>
      <c r="LXY149" s="491"/>
      <c r="LXZ149" s="491"/>
      <c r="LYA149" s="491"/>
      <c r="LYB149" s="491"/>
      <c r="LYC149" s="491"/>
      <c r="LYD149" s="491"/>
      <c r="LYE149" s="491"/>
      <c r="LYF149" s="491"/>
      <c r="LYG149" s="491"/>
      <c r="LYH149" s="491"/>
      <c r="LYI149" s="491"/>
      <c r="LYJ149" s="491"/>
      <c r="LYK149" s="491"/>
      <c r="LYL149" s="491"/>
      <c r="LYM149" s="491"/>
      <c r="LYN149" s="491"/>
      <c r="LYO149" s="491"/>
      <c r="LYP149" s="491"/>
      <c r="LYQ149" s="491"/>
      <c r="LYR149" s="491"/>
      <c r="LYS149" s="491"/>
      <c r="LYT149" s="491"/>
      <c r="LYU149" s="491"/>
      <c r="LYV149" s="491"/>
      <c r="LYW149" s="491"/>
      <c r="LYX149" s="491"/>
      <c r="LYY149" s="491"/>
      <c r="LYZ149" s="491"/>
      <c r="LZA149" s="491"/>
      <c r="LZB149" s="491"/>
      <c r="LZC149" s="491"/>
      <c r="LZD149" s="491"/>
      <c r="LZE149" s="491"/>
      <c r="LZF149" s="491"/>
      <c r="LZG149" s="491"/>
      <c r="LZH149" s="491"/>
      <c r="LZI149" s="491"/>
      <c r="LZJ149" s="491"/>
      <c r="LZK149" s="491"/>
      <c r="LZL149" s="491"/>
      <c r="LZM149" s="491"/>
      <c r="LZN149" s="491"/>
      <c r="LZO149" s="491"/>
      <c r="LZP149" s="491"/>
      <c r="LZQ149" s="491"/>
      <c r="LZR149" s="491"/>
      <c r="LZS149" s="491"/>
      <c r="LZT149" s="491"/>
      <c r="LZU149" s="491"/>
      <c r="LZV149" s="491"/>
      <c r="LZW149" s="491"/>
      <c r="LZX149" s="491"/>
      <c r="LZY149" s="491"/>
      <c r="LZZ149" s="491"/>
      <c r="MAA149" s="491"/>
      <c r="MAB149" s="491"/>
      <c r="MAC149" s="491"/>
      <c r="MAD149" s="491"/>
      <c r="MAE149" s="491"/>
      <c r="MAF149" s="491"/>
      <c r="MAG149" s="491"/>
      <c r="MAH149" s="491"/>
      <c r="MAI149" s="491"/>
      <c r="MAJ149" s="491"/>
      <c r="MAK149" s="491"/>
      <c r="MAL149" s="491"/>
      <c r="MAM149" s="491"/>
      <c r="MAN149" s="491"/>
      <c r="MAO149" s="491"/>
      <c r="MAP149" s="491"/>
      <c r="MAQ149" s="491"/>
      <c r="MAR149" s="491"/>
      <c r="MAS149" s="491"/>
      <c r="MAT149" s="491"/>
      <c r="MAU149" s="491"/>
      <c r="MAV149" s="491"/>
      <c r="MAW149" s="491"/>
      <c r="MAX149" s="491"/>
      <c r="MAY149" s="491"/>
      <c r="MAZ149" s="491"/>
      <c r="MBA149" s="491"/>
      <c r="MBB149" s="491"/>
      <c r="MBC149" s="491"/>
      <c r="MBD149" s="491"/>
      <c r="MBE149" s="491"/>
      <c r="MBF149" s="491"/>
      <c r="MBG149" s="491"/>
      <c r="MBH149" s="491"/>
      <c r="MBI149" s="491"/>
      <c r="MBJ149" s="491"/>
      <c r="MBK149" s="491"/>
      <c r="MBL149" s="491"/>
      <c r="MBM149" s="491"/>
      <c r="MBN149" s="491"/>
      <c r="MBO149" s="491"/>
      <c r="MBP149" s="491"/>
      <c r="MBQ149" s="491"/>
      <c r="MBR149" s="491"/>
      <c r="MBS149" s="491"/>
      <c r="MBT149" s="491"/>
      <c r="MBU149" s="491"/>
      <c r="MBV149" s="491"/>
      <c r="MBW149" s="491"/>
      <c r="MBX149" s="491"/>
      <c r="MBY149" s="491"/>
      <c r="MBZ149" s="491"/>
      <c r="MCA149" s="491"/>
      <c r="MCB149" s="491"/>
      <c r="MCC149" s="491"/>
      <c r="MCD149" s="491"/>
      <c r="MCE149" s="491"/>
      <c r="MCF149" s="491"/>
      <c r="MCG149" s="491"/>
      <c r="MCH149" s="491"/>
      <c r="MCI149" s="491"/>
      <c r="MCJ149" s="491"/>
      <c r="MCK149" s="491"/>
      <c r="MCL149" s="491"/>
      <c r="MCM149" s="491"/>
      <c r="MCN149" s="491"/>
      <c r="MCO149" s="491"/>
      <c r="MCP149" s="491"/>
      <c r="MCQ149" s="491"/>
      <c r="MCR149" s="491"/>
      <c r="MCS149" s="491"/>
      <c r="MCT149" s="491"/>
      <c r="MCU149" s="491"/>
      <c r="MCV149" s="491"/>
      <c r="MCW149" s="491"/>
      <c r="MCX149" s="491"/>
      <c r="MCY149" s="491"/>
      <c r="MCZ149" s="491"/>
      <c r="MDA149" s="491"/>
      <c r="MDB149" s="491"/>
      <c r="MDC149" s="491"/>
      <c r="MDD149" s="491"/>
      <c r="MDE149" s="491"/>
      <c r="MDF149" s="491"/>
      <c r="MDG149" s="491"/>
      <c r="MDH149" s="491"/>
      <c r="MDI149" s="491"/>
      <c r="MDJ149" s="491"/>
      <c r="MDK149" s="491"/>
      <c r="MDL149" s="491"/>
      <c r="MDM149" s="491"/>
      <c r="MDN149" s="491"/>
      <c r="MDO149" s="491"/>
      <c r="MDP149" s="491"/>
      <c r="MDQ149" s="491"/>
      <c r="MDR149" s="491"/>
      <c r="MDS149" s="491"/>
      <c r="MDT149" s="491"/>
      <c r="MDU149" s="491"/>
      <c r="MDV149" s="491"/>
      <c r="MDW149" s="491"/>
      <c r="MDX149" s="491"/>
      <c r="MDY149" s="491"/>
      <c r="MDZ149" s="491"/>
      <c r="MEA149" s="491"/>
      <c r="MEB149" s="491"/>
      <c r="MEC149" s="491"/>
      <c r="MED149" s="491"/>
      <c r="MEE149" s="491"/>
      <c r="MEF149" s="491"/>
      <c r="MEG149" s="491"/>
      <c r="MEH149" s="491"/>
      <c r="MEI149" s="491"/>
      <c r="MEJ149" s="491"/>
      <c r="MEK149" s="491"/>
      <c r="MEL149" s="491"/>
      <c r="MEM149" s="491"/>
      <c r="MEN149" s="491"/>
      <c r="MEO149" s="491"/>
      <c r="MEP149" s="491"/>
      <c r="MEQ149" s="491"/>
      <c r="MER149" s="491"/>
      <c r="MES149" s="491"/>
      <c r="MET149" s="491"/>
      <c r="MEU149" s="491"/>
      <c r="MEV149" s="491"/>
      <c r="MEW149" s="491"/>
      <c r="MEX149" s="491"/>
      <c r="MEY149" s="491"/>
      <c r="MEZ149" s="491"/>
      <c r="MFA149" s="491"/>
      <c r="MFB149" s="491"/>
      <c r="MFC149" s="491"/>
      <c r="MFD149" s="491"/>
      <c r="MFE149" s="491"/>
      <c r="MFF149" s="491"/>
      <c r="MFG149" s="491"/>
      <c r="MFH149" s="491"/>
      <c r="MFI149" s="491"/>
      <c r="MFJ149" s="491"/>
      <c r="MFK149" s="491"/>
      <c r="MFL149" s="491"/>
      <c r="MFM149" s="491"/>
      <c r="MFN149" s="491"/>
      <c r="MFO149" s="491"/>
      <c r="MFP149" s="491"/>
      <c r="MFQ149" s="491"/>
      <c r="MFR149" s="491"/>
      <c r="MFS149" s="491"/>
      <c r="MFT149" s="491"/>
      <c r="MFU149" s="491"/>
      <c r="MFV149" s="491"/>
      <c r="MFW149" s="491"/>
      <c r="MFX149" s="491"/>
      <c r="MFY149" s="491"/>
      <c r="MFZ149" s="491"/>
      <c r="MGA149" s="491"/>
      <c r="MGB149" s="491"/>
      <c r="MGC149" s="491"/>
      <c r="MGD149" s="491"/>
      <c r="MGE149" s="491"/>
      <c r="MGF149" s="491"/>
      <c r="MGG149" s="491"/>
      <c r="MGH149" s="491"/>
      <c r="MGI149" s="491"/>
      <c r="MGJ149" s="491"/>
      <c r="MGK149" s="491"/>
      <c r="MGL149" s="491"/>
      <c r="MGM149" s="491"/>
      <c r="MGN149" s="491"/>
      <c r="MGO149" s="491"/>
      <c r="MGP149" s="491"/>
      <c r="MGQ149" s="491"/>
      <c r="MGR149" s="491"/>
      <c r="MGS149" s="491"/>
      <c r="MGT149" s="491"/>
      <c r="MGU149" s="491"/>
      <c r="MGV149" s="491"/>
      <c r="MGW149" s="491"/>
      <c r="MGX149" s="491"/>
      <c r="MGY149" s="491"/>
      <c r="MGZ149" s="491"/>
      <c r="MHA149" s="491"/>
      <c r="MHB149" s="491"/>
      <c r="MHC149" s="491"/>
      <c r="MHD149" s="491"/>
      <c r="MHE149" s="491"/>
      <c r="MHF149" s="491"/>
      <c r="MHG149" s="491"/>
      <c r="MHH149" s="491"/>
      <c r="MHI149" s="491"/>
      <c r="MHJ149" s="491"/>
      <c r="MHK149" s="491"/>
      <c r="MHL149" s="491"/>
      <c r="MHM149" s="491"/>
      <c r="MHN149" s="491"/>
      <c r="MHO149" s="491"/>
      <c r="MHP149" s="491"/>
      <c r="MHQ149" s="491"/>
      <c r="MHR149" s="491"/>
      <c r="MHS149" s="491"/>
      <c r="MHT149" s="491"/>
      <c r="MHU149" s="491"/>
      <c r="MHV149" s="491"/>
      <c r="MHW149" s="491"/>
      <c r="MHX149" s="491"/>
      <c r="MHY149" s="491"/>
      <c r="MHZ149" s="491"/>
      <c r="MIA149" s="491"/>
      <c r="MIB149" s="491"/>
      <c r="MIC149" s="491"/>
      <c r="MID149" s="491"/>
      <c r="MIE149" s="491"/>
      <c r="MIF149" s="491"/>
      <c r="MIG149" s="491"/>
      <c r="MIH149" s="491"/>
      <c r="MII149" s="491"/>
      <c r="MIJ149" s="491"/>
      <c r="MIK149" s="491"/>
      <c r="MIL149" s="491"/>
      <c r="MIM149" s="491"/>
      <c r="MIN149" s="491"/>
      <c r="MIO149" s="491"/>
      <c r="MIP149" s="491"/>
      <c r="MIQ149" s="491"/>
      <c r="MIR149" s="491"/>
      <c r="MIS149" s="491"/>
      <c r="MIT149" s="491"/>
      <c r="MIU149" s="491"/>
      <c r="MIV149" s="491"/>
      <c r="MIW149" s="491"/>
      <c r="MIX149" s="491"/>
      <c r="MIY149" s="491"/>
      <c r="MIZ149" s="491"/>
      <c r="MJA149" s="491"/>
      <c r="MJB149" s="491"/>
      <c r="MJC149" s="491"/>
      <c r="MJD149" s="491"/>
      <c r="MJE149" s="491"/>
      <c r="MJF149" s="491"/>
      <c r="MJG149" s="491"/>
      <c r="MJH149" s="491"/>
      <c r="MJI149" s="491"/>
      <c r="MJJ149" s="491"/>
      <c r="MJK149" s="491"/>
      <c r="MJL149" s="491"/>
      <c r="MJM149" s="491"/>
      <c r="MJN149" s="491"/>
      <c r="MJO149" s="491"/>
      <c r="MJP149" s="491"/>
      <c r="MJQ149" s="491"/>
      <c r="MJR149" s="491"/>
      <c r="MJS149" s="491"/>
      <c r="MJT149" s="491"/>
      <c r="MJU149" s="491"/>
      <c r="MJV149" s="491"/>
      <c r="MJW149" s="491"/>
      <c r="MJX149" s="491"/>
      <c r="MJY149" s="491"/>
      <c r="MJZ149" s="491"/>
      <c r="MKA149" s="491"/>
      <c r="MKB149" s="491"/>
      <c r="MKC149" s="491"/>
      <c r="MKD149" s="491"/>
      <c r="MKE149" s="491"/>
      <c r="MKF149" s="491"/>
      <c r="MKG149" s="491"/>
      <c r="MKH149" s="491"/>
      <c r="MKI149" s="491"/>
      <c r="MKJ149" s="491"/>
      <c r="MKK149" s="491"/>
      <c r="MKL149" s="491"/>
      <c r="MKM149" s="491"/>
      <c r="MKN149" s="491"/>
      <c r="MKO149" s="491"/>
      <c r="MKP149" s="491"/>
      <c r="MKQ149" s="491"/>
      <c r="MKR149" s="491"/>
      <c r="MKS149" s="491"/>
      <c r="MKT149" s="491"/>
      <c r="MKU149" s="491"/>
      <c r="MKV149" s="491"/>
      <c r="MKW149" s="491"/>
      <c r="MKX149" s="491"/>
      <c r="MKY149" s="491"/>
      <c r="MKZ149" s="491"/>
      <c r="MLA149" s="491"/>
      <c r="MLB149" s="491"/>
      <c r="MLC149" s="491"/>
      <c r="MLD149" s="491"/>
      <c r="MLE149" s="491"/>
      <c r="MLF149" s="491"/>
      <c r="MLG149" s="491"/>
      <c r="MLH149" s="491"/>
      <c r="MLI149" s="491"/>
      <c r="MLJ149" s="491"/>
      <c r="MLK149" s="491"/>
      <c r="MLL149" s="491"/>
      <c r="MLM149" s="491"/>
      <c r="MLN149" s="491"/>
      <c r="MLO149" s="491"/>
      <c r="MLP149" s="491"/>
      <c r="MLQ149" s="491"/>
      <c r="MLR149" s="491"/>
      <c r="MLS149" s="491"/>
      <c r="MLT149" s="491"/>
      <c r="MLU149" s="491"/>
      <c r="MLV149" s="491"/>
      <c r="MLW149" s="491"/>
      <c r="MLX149" s="491"/>
      <c r="MLY149" s="491"/>
      <c r="MLZ149" s="491"/>
      <c r="MMA149" s="491"/>
      <c r="MMB149" s="491"/>
      <c r="MMC149" s="491"/>
      <c r="MMD149" s="491"/>
      <c r="MME149" s="491"/>
      <c r="MMF149" s="491"/>
      <c r="MMG149" s="491"/>
      <c r="MMH149" s="491"/>
      <c r="MMI149" s="491"/>
      <c r="MMJ149" s="491"/>
      <c r="MMK149" s="491"/>
      <c r="MML149" s="491"/>
      <c r="MMM149" s="491"/>
      <c r="MMN149" s="491"/>
      <c r="MMO149" s="491"/>
      <c r="MMP149" s="491"/>
      <c r="MMQ149" s="491"/>
      <c r="MMR149" s="491"/>
      <c r="MMS149" s="491"/>
      <c r="MMT149" s="491"/>
      <c r="MMU149" s="491"/>
      <c r="MMV149" s="491"/>
      <c r="MMW149" s="491"/>
      <c r="MMX149" s="491"/>
      <c r="MMY149" s="491"/>
      <c r="MMZ149" s="491"/>
      <c r="MNA149" s="491"/>
      <c r="MNB149" s="491"/>
      <c r="MNC149" s="491"/>
      <c r="MND149" s="491"/>
      <c r="MNE149" s="491"/>
      <c r="MNF149" s="491"/>
      <c r="MNG149" s="491"/>
      <c r="MNH149" s="491"/>
      <c r="MNI149" s="491"/>
      <c r="MNJ149" s="491"/>
      <c r="MNK149" s="491"/>
      <c r="MNL149" s="491"/>
      <c r="MNM149" s="491"/>
      <c r="MNN149" s="491"/>
      <c r="MNO149" s="491"/>
      <c r="MNP149" s="491"/>
      <c r="MNQ149" s="491"/>
      <c r="MNR149" s="491"/>
      <c r="MNS149" s="491"/>
      <c r="MNT149" s="491"/>
      <c r="MNU149" s="491"/>
      <c r="MNV149" s="491"/>
      <c r="MNW149" s="491"/>
      <c r="MNX149" s="491"/>
      <c r="MNY149" s="491"/>
      <c r="MNZ149" s="491"/>
      <c r="MOA149" s="491"/>
      <c r="MOB149" s="491"/>
      <c r="MOC149" s="491"/>
      <c r="MOD149" s="491"/>
      <c r="MOE149" s="491"/>
      <c r="MOF149" s="491"/>
      <c r="MOG149" s="491"/>
      <c r="MOH149" s="491"/>
      <c r="MOI149" s="491"/>
      <c r="MOJ149" s="491"/>
      <c r="MOK149" s="491"/>
      <c r="MOL149" s="491"/>
      <c r="MOM149" s="491"/>
      <c r="MON149" s="491"/>
      <c r="MOO149" s="491"/>
      <c r="MOP149" s="491"/>
      <c r="MOQ149" s="491"/>
      <c r="MOR149" s="491"/>
      <c r="MOS149" s="491"/>
      <c r="MOT149" s="491"/>
      <c r="MOU149" s="491"/>
      <c r="MOV149" s="491"/>
      <c r="MOW149" s="491"/>
      <c r="MOX149" s="491"/>
      <c r="MOY149" s="491"/>
      <c r="MOZ149" s="491"/>
      <c r="MPA149" s="491"/>
      <c r="MPB149" s="491"/>
      <c r="MPC149" s="491"/>
      <c r="MPD149" s="491"/>
      <c r="MPE149" s="491"/>
      <c r="MPF149" s="491"/>
      <c r="MPG149" s="491"/>
      <c r="MPH149" s="491"/>
      <c r="MPI149" s="491"/>
      <c r="MPJ149" s="491"/>
      <c r="MPK149" s="491"/>
      <c r="MPL149" s="491"/>
      <c r="MPM149" s="491"/>
      <c r="MPN149" s="491"/>
      <c r="MPO149" s="491"/>
      <c r="MPP149" s="491"/>
      <c r="MPQ149" s="491"/>
      <c r="MPR149" s="491"/>
      <c r="MPS149" s="491"/>
      <c r="MPT149" s="491"/>
      <c r="MPU149" s="491"/>
      <c r="MPV149" s="491"/>
      <c r="MPW149" s="491"/>
      <c r="MPX149" s="491"/>
      <c r="MPY149" s="491"/>
      <c r="MPZ149" s="491"/>
      <c r="MQA149" s="491"/>
      <c r="MQB149" s="491"/>
      <c r="MQC149" s="491"/>
      <c r="MQD149" s="491"/>
      <c r="MQE149" s="491"/>
      <c r="MQF149" s="491"/>
      <c r="MQG149" s="491"/>
      <c r="MQH149" s="491"/>
      <c r="MQI149" s="491"/>
      <c r="MQJ149" s="491"/>
      <c r="MQK149" s="491"/>
      <c r="MQL149" s="491"/>
      <c r="MQM149" s="491"/>
      <c r="MQN149" s="491"/>
      <c r="MQO149" s="491"/>
      <c r="MQP149" s="491"/>
      <c r="MQQ149" s="491"/>
      <c r="MQR149" s="491"/>
      <c r="MQS149" s="491"/>
      <c r="MQT149" s="491"/>
      <c r="MQU149" s="491"/>
      <c r="MQV149" s="491"/>
      <c r="MQW149" s="491"/>
      <c r="MQX149" s="491"/>
      <c r="MQY149" s="491"/>
      <c r="MQZ149" s="491"/>
      <c r="MRA149" s="491"/>
      <c r="MRB149" s="491"/>
      <c r="MRC149" s="491"/>
      <c r="MRD149" s="491"/>
      <c r="MRE149" s="491"/>
      <c r="MRF149" s="491"/>
      <c r="MRG149" s="491"/>
      <c r="MRH149" s="491"/>
      <c r="MRI149" s="491"/>
      <c r="MRJ149" s="491"/>
      <c r="MRK149" s="491"/>
      <c r="MRL149" s="491"/>
      <c r="MRM149" s="491"/>
      <c r="MRN149" s="491"/>
      <c r="MRO149" s="491"/>
      <c r="MRP149" s="491"/>
      <c r="MRQ149" s="491"/>
      <c r="MRR149" s="491"/>
      <c r="MRS149" s="491"/>
      <c r="MRT149" s="491"/>
      <c r="MRU149" s="491"/>
      <c r="MRV149" s="491"/>
      <c r="MRW149" s="491"/>
      <c r="MRX149" s="491"/>
      <c r="MRY149" s="491"/>
      <c r="MRZ149" s="491"/>
      <c r="MSA149" s="491"/>
      <c r="MSB149" s="491"/>
      <c r="MSC149" s="491"/>
      <c r="MSD149" s="491"/>
      <c r="MSE149" s="491"/>
      <c r="MSF149" s="491"/>
      <c r="MSG149" s="491"/>
      <c r="MSH149" s="491"/>
      <c r="MSI149" s="491"/>
      <c r="MSJ149" s="491"/>
      <c r="MSK149" s="491"/>
      <c r="MSL149" s="491"/>
      <c r="MSM149" s="491"/>
      <c r="MSN149" s="491"/>
      <c r="MSO149" s="491"/>
      <c r="MSP149" s="491"/>
      <c r="MSQ149" s="491"/>
      <c r="MSR149" s="491"/>
      <c r="MSS149" s="491"/>
      <c r="MST149" s="491"/>
      <c r="MSU149" s="491"/>
      <c r="MSV149" s="491"/>
      <c r="MSW149" s="491"/>
      <c r="MSX149" s="491"/>
      <c r="MSY149" s="491"/>
      <c r="MSZ149" s="491"/>
      <c r="MTA149" s="491"/>
      <c r="MTB149" s="491"/>
      <c r="MTC149" s="491"/>
      <c r="MTD149" s="491"/>
      <c r="MTE149" s="491"/>
      <c r="MTF149" s="491"/>
      <c r="MTG149" s="491"/>
      <c r="MTH149" s="491"/>
      <c r="MTI149" s="491"/>
      <c r="MTJ149" s="491"/>
      <c r="MTK149" s="491"/>
      <c r="MTL149" s="491"/>
      <c r="MTM149" s="491"/>
      <c r="MTN149" s="491"/>
      <c r="MTO149" s="491"/>
      <c r="MTP149" s="491"/>
      <c r="MTQ149" s="491"/>
      <c r="MTR149" s="491"/>
      <c r="MTS149" s="491"/>
      <c r="MTT149" s="491"/>
      <c r="MTU149" s="491"/>
      <c r="MTV149" s="491"/>
      <c r="MTW149" s="491"/>
      <c r="MTX149" s="491"/>
      <c r="MTY149" s="491"/>
      <c r="MTZ149" s="491"/>
      <c r="MUA149" s="491"/>
      <c r="MUB149" s="491"/>
      <c r="MUC149" s="491"/>
      <c r="MUD149" s="491"/>
      <c r="MUE149" s="491"/>
      <c r="MUF149" s="491"/>
      <c r="MUG149" s="491"/>
      <c r="MUH149" s="491"/>
      <c r="MUI149" s="491"/>
      <c r="MUJ149" s="491"/>
      <c r="MUK149" s="491"/>
      <c r="MUL149" s="491"/>
      <c r="MUM149" s="491"/>
      <c r="MUN149" s="491"/>
      <c r="MUO149" s="491"/>
      <c r="MUP149" s="491"/>
      <c r="MUQ149" s="491"/>
      <c r="MUR149" s="491"/>
      <c r="MUS149" s="491"/>
      <c r="MUT149" s="491"/>
      <c r="MUU149" s="491"/>
      <c r="MUV149" s="491"/>
      <c r="MUW149" s="491"/>
      <c r="MUX149" s="491"/>
      <c r="MUY149" s="491"/>
      <c r="MUZ149" s="491"/>
      <c r="MVA149" s="491"/>
      <c r="MVB149" s="491"/>
      <c r="MVC149" s="491"/>
      <c r="MVD149" s="491"/>
      <c r="MVE149" s="491"/>
      <c r="MVF149" s="491"/>
      <c r="MVG149" s="491"/>
      <c r="MVH149" s="491"/>
      <c r="MVI149" s="491"/>
      <c r="MVJ149" s="491"/>
      <c r="MVK149" s="491"/>
      <c r="MVL149" s="491"/>
      <c r="MVM149" s="491"/>
      <c r="MVN149" s="491"/>
      <c r="MVO149" s="491"/>
      <c r="MVP149" s="491"/>
      <c r="MVQ149" s="491"/>
      <c r="MVR149" s="491"/>
      <c r="MVS149" s="491"/>
      <c r="MVT149" s="491"/>
      <c r="MVU149" s="491"/>
      <c r="MVV149" s="491"/>
      <c r="MVW149" s="491"/>
      <c r="MVX149" s="491"/>
      <c r="MVY149" s="491"/>
      <c r="MVZ149" s="491"/>
      <c r="MWA149" s="491"/>
      <c r="MWB149" s="491"/>
      <c r="MWC149" s="491"/>
      <c r="MWD149" s="491"/>
      <c r="MWE149" s="491"/>
      <c r="MWF149" s="491"/>
      <c r="MWG149" s="491"/>
      <c r="MWH149" s="491"/>
      <c r="MWI149" s="491"/>
      <c r="MWJ149" s="491"/>
      <c r="MWK149" s="491"/>
      <c r="MWL149" s="491"/>
      <c r="MWM149" s="491"/>
      <c r="MWN149" s="491"/>
      <c r="MWO149" s="491"/>
      <c r="MWP149" s="491"/>
      <c r="MWQ149" s="491"/>
      <c r="MWR149" s="491"/>
      <c r="MWS149" s="491"/>
      <c r="MWT149" s="491"/>
      <c r="MWU149" s="491"/>
      <c r="MWV149" s="491"/>
      <c r="MWW149" s="491"/>
      <c r="MWX149" s="491"/>
      <c r="MWY149" s="491"/>
      <c r="MWZ149" s="491"/>
      <c r="MXA149" s="491"/>
      <c r="MXB149" s="491"/>
      <c r="MXC149" s="491"/>
      <c r="MXD149" s="491"/>
      <c r="MXE149" s="491"/>
      <c r="MXF149" s="491"/>
      <c r="MXG149" s="491"/>
      <c r="MXH149" s="491"/>
      <c r="MXI149" s="491"/>
      <c r="MXJ149" s="491"/>
      <c r="MXK149" s="491"/>
      <c r="MXL149" s="491"/>
      <c r="MXM149" s="491"/>
      <c r="MXN149" s="491"/>
      <c r="MXO149" s="491"/>
      <c r="MXP149" s="491"/>
      <c r="MXQ149" s="491"/>
      <c r="MXR149" s="491"/>
      <c r="MXS149" s="491"/>
      <c r="MXT149" s="491"/>
      <c r="MXU149" s="491"/>
      <c r="MXV149" s="491"/>
      <c r="MXW149" s="491"/>
      <c r="MXX149" s="491"/>
      <c r="MXY149" s="491"/>
      <c r="MXZ149" s="491"/>
      <c r="MYA149" s="491"/>
      <c r="MYB149" s="491"/>
      <c r="MYC149" s="491"/>
      <c r="MYD149" s="491"/>
      <c r="MYE149" s="491"/>
      <c r="MYF149" s="491"/>
      <c r="MYG149" s="491"/>
      <c r="MYH149" s="491"/>
      <c r="MYI149" s="491"/>
      <c r="MYJ149" s="491"/>
      <c r="MYK149" s="491"/>
      <c r="MYL149" s="491"/>
      <c r="MYM149" s="491"/>
      <c r="MYN149" s="491"/>
      <c r="MYO149" s="491"/>
      <c r="MYP149" s="491"/>
      <c r="MYQ149" s="491"/>
      <c r="MYR149" s="491"/>
      <c r="MYS149" s="491"/>
      <c r="MYT149" s="491"/>
      <c r="MYU149" s="491"/>
      <c r="MYV149" s="491"/>
      <c r="MYW149" s="491"/>
      <c r="MYX149" s="491"/>
      <c r="MYY149" s="491"/>
      <c r="MYZ149" s="491"/>
      <c r="MZA149" s="491"/>
      <c r="MZB149" s="491"/>
      <c r="MZC149" s="491"/>
      <c r="MZD149" s="491"/>
      <c r="MZE149" s="491"/>
      <c r="MZF149" s="491"/>
      <c r="MZG149" s="491"/>
      <c r="MZH149" s="491"/>
      <c r="MZI149" s="491"/>
      <c r="MZJ149" s="491"/>
      <c r="MZK149" s="491"/>
      <c r="MZL149" s="491"/>
      <c r="MZM149" s="491"/>
      <c r="MZN149" s="491"/>
      <c r="MZO149" s="491"/>
      <c r="MZP149" s="491"/>
      <c r="MZQ149" s="491"/>
      <c r="MZR149" s="491"/>
      <c r="MZS149" s="491"/>
      <c r="MZT149" s="491"/>
      <c r="MZU149" s="491"/>
      <c r="MZV149" s="491"/>
      <c r="MZW149" s="491"/>
      <c r="MZX149" s="491"/>
      <c r="MZY149" s="491"/>
      <c r="MZZ149" s="491"/>
      <c r="NAA149" s="491"/>
      <c r="NAB149" s="491"/>
      <c r="NAC149" s="491"/>
      <c r="NAD149" s="491"/>
      <c r="NAE149" s="491"/>
      <c r="NAF149" s="491"/>
      <c r="NAG149" s="491"/>
      <c r="NAH149" s="491"/>
      <c r="NAI149" s="491"/>
      <c r="NAJ149" s="491"/>
      <c r="NAK149" s="491"/>
      <c r="NAL149" s="491"/>
      <c r="NAM149" s="491"/>
      <c r="NAN149" s="491"/>
      <c r="NAO149" s="491"/>
      <c r="NAP149" s="491"/>
      <c r="NAQ149" s="491"/>
      <c r="NAR149" s="491"/>
      <c r="NAS149" s="491"/>
      <c r="NAT149" s="491"/>
      <c r="NAU149" s="491"/>
      <c r="NAV149" s="491"/>
      <c r="NAW149" s="491"/>
      <c r="NAX149" s="491"/>
      <c r="NAY149" s="491"/>
      <c r="NAZ149" s="491"/>
      <c r="NBA149" s="491"/>
      <c r="NBB149" s="491"/>
      <c r="NBC149" s="491"/>
      <c r="NBD149" s="491"/>
      <c r="NBE149" s="491"/>
      <c r="NBF149" s="491"/>
      <c r="NBG149" s="491"/>
      <c r="NBH149" s="491"/>
      <c r="NBI149" s="491"/>
      <c r="NBJ149" s="491"/>
      <c r="NBK149" s="491"/>
      <c r="NBL149" s="491"/>
      <c r="NBM149" s="491"/>
      <c r="NBN149" s="491"/>
      <c r="NBO149" s="491"/>
      <c r="NBP149" s="491"/>
      <c r="NBQ149" s="491"/>
      <c r="NBR149" s="491"/>
      <c r="NBS149" s="491"/>
      <c r="NBT149" s="491"/>
      <c r="NBU149" s="491"/>
      <c r="NBV149" s="491"/>
      <c r="NBW149" s="491"/>
      <c r="NBX149" s="491"/>
      <c r="NBY149" s="491"/>
      <c r="NBZ149" s="491"/>
      <c r="NCA149" s="491"/>
      <c r="NCB149" s="491"/>
      <c r="NCC149" s="491"/>
      <c r="NCD149" s="491"/>
      <c r="NCE149" s="491"/>
      <c r="NCF149" s="491"/>
      <c r="NCG149" s="491"/>
      <c r="NCH149" s="491"/>
      <c r="NCI149" s="491"/>
      <c r="NCJ149" s="491"/>
      <c r="NCK149" s="491"/>
      <c r="NCL149" s="491"/>
      <c r="NCM149" s="491"/>
      <c r="NCN149" s="491"/>
      <c r="NCO149" s="491"/>
      <c r="NCP149" s="491"/>
      <c r="NCQ149" s="491"/>
      <c r="NCR149" s="491"/>
      <c r="NCS149" s="491"/>
      <c r="NCT149" s="491"/>
      <c r="NCU149" s="491"/>
      <c r="NCV149" s="491"/>
      <c r="NCW149" s="491"/>
      <c r="NCX149" s="491"/>
      <c r="NCY149" s="491"/>
      <c r="NCZ149" s="491"/>
      <c r="NDA149" s="491"/>
      <c r="NDB149" s="491"/>
      <c r="NDC149" s="491"/>
      <c r="NDD149" s="491"/>
      <c r="NDE149" s="491"/>
      <c r="NDF149" s="491"/>
      <c r="NDG149" s="491"/>
      <c r="NDH149" s="491"/>
      <c r="NDI149" s="491"/>
      <c r="NDJ149" s="491"/>
      <c r="NDK149" s="491"/>
      <c r="NDL149" s="491"/>
      <c r="NDM149" s="491"/>
      <c r="NDN149" s="491"/>
      <c r="NDO149" s="491"/>
      <c r="NDP149" s="491"/>
      <c r="NDQ149" s="491"/>
      <c r="NDR149" s="491"/>
      <c r="NDS149" s="491"/>
      <c r="NDT149" s="491"/>
      <c r="NDU149" s="491"/>
      <c r="NDV149" s="491"/>
      <c r="NDW149" s="491"/>
      <c r="NDX149" s="491"/>
      <c r="NDY149" s="491"/>
      <c r="NDZ149" s="491"/>
      <c r="NEA149" s="491"/>
      <c r="NEB149" s="491"/>
      <c r="NEC149" s="491"/>
      <c r="NED149" s="491"/>
      <c r="NEE149" s="491"/>
      <c r="NEF149" s="491"/>
      <c r="NEG149" s="491"/>
      <c r="NEH149" s="491"/>
      <c r="NEI149" s="491"/>
      <c r="NEJ149" s="491"/>
      <c r="NEK149" s="491"/>
      <c r="NEL149" s="491"/>
      <c r="NEM149" s="491"/>
      <c r="NEN149" s="491"/>
      <c r="NEO149" s="491"/>
      <c r="NEP149" s="491"/>
      <c r="NEQ149" s="491"/>
      <c r="NER149" s="491"/>
      <c r="NES149" s="491"/>
      <c r="NET149" s="491"/>
      <c r="NEU149" s="491"/>
      <c r="NEV149" s="491"/>
      <c r="NEW149" s="491"/>
      <c r="NEX149" s="491"/>
      <c r="NEY149" s="491"/>
      <c r="NEZ149" s="491"/>
      <c r="NFA149" s="491"/>
      <c r="NFB149" s="491"/>
      <c r="NFC149" s="491"/>
      <c r="NFD149" s="491"/>
      <c r="NFE149" s="491"/>
      <c r="NFF149" s="491"/>
      <c r="NFG149" s="491"/>
      <c r="NFH149" s="491"/>
      <c r="NFI149" s="491"/>
      <c r="NFJ149" s="491"/>
      <c r="NFK149" s="491"/>
      <c r="NFL149" s="491"/>
      <c r="NFM149" s="491"/>
      <c r="NFN149" s="491"/>
      <c r="NFO149" s="491"/>
      <c r="NFP149" s="491"/>
      <c r="NFQ149" s="491"/>
      <c r="NFR149" s="491"/>
      <c r="NFS149" s="491"/>
      <c r="NFT149" s="491"/>
      <c r="NFU149" s="491"/>
      <c r="NFV149" s="491"/>
      <c r="NFW149" s="491"/>
      <c r="NFX149" s="491"/>
      <c r="NFY149" s="491"/>
      <c r="NFZ149" s="491"/>
      <c r="NGA149" s="491"/>
      <c r="NGB149" s="491"/>
      <c r="NGC149" s="491"/>
      <c r="NGD149" s="491"/>
      <c r="NGE149" s="491"/>
      <c r="NGF149" s="491"/>
      <c r="NGG149" s="491"/>
      <c r="NGH149" s="491"/>
      <c r="NGI149" s="491"/>
      <c r="NGJ149" s="491"/>
      <c r="NGK149" s="491"/>
      <c r="NGL149" s="491"/>
      <c r="NGM149" s="491"/>
      <c r="NGN149" s="491"/>
      <c r="NGO149" s="491"/>
      <c r="NGP149" s="491"/>
      <c r="NGQ149" s="491"/>
      <c r="NGR149" s="491"/>
      <c r="NGS149" s="491"/>
      <c r="NGT149" s="491"/>
      <c r="NGU149" s="491"/>
      <c r="NGV149" s="491"/>
      <c r="NGW149" s="491"/>
      <c r="NGX149" s="491"/>
      <c r="NGY149" s="491"/>
      <c r="NGZ149" s="491"/>
      <c r="NHA149" s="491"/>
      <c r="NHB149" s="491"/>
      <c r="NHC149" s="491"/>
      <c r="NHD149" s="491"/>
      <c r="NHE149" s="491"/>
      <c r="NHF149" s="491"/>
      <c r="NHG149" s="491"/>
      <c r="NHH149" s="491"/>
      <c r="NHI149" s="491"/>
      <c r="NHJ149" s="491"/>
      <c r="NHK149" s="491"/>
      <c r="NHL149" s="491"/>
      <c r="NHM149" s="491"/>
      <c r="NHN149" s="491"/>
      <c r="NHO149" s="491"/>
      <c r="NHP149" s="491"/>
      <c r="NHQ149" s="491"/>
      <c r="NHR149" s="491"/>
      <c r="NHS149" s="491"/>
      <c r="NHT149" s="491"/>
      <c r="NHU149" s="491"/>
      <c r="NHV149" s="491"/>
      <c r="NHW149" s="491"/>
      <c r="NHX149" s="491"/>
      <c r="NHY149" s="491"/>
      <c r="NHZ149" s="491"/>
      <c r="NIA149" s="491"/>
      <c r="NIB149" s="491"/>
      <c r="NIC149" s="491"/>
      <c r="NID149" s="491"/>
      <c r="NIE149" s="491"/>
      <c r="NIF149" s="491"/>
      <c r="NIG149" s="491"/>
      <c r="NIH149" s="491"/>
      <c r="NII149" s="491"/>
      <c r="NIJ149" s="491"/>
      <c r="NIK149" s="491"/>
      <c r="NIL149" s="491"/>
      <c r="NIM149" s="491"/>
      <c r="NIN149" s="491"/>
      <c r="NIO149" s="491"/>
      <c r="NIP149" s="491"/>
      <c r="NIQ149" s="491"/>
      <c r="NIR149" s="491"/>
      <c r="NIS149" s="491"/>
      <c r="NIT149" s="491"/>
      <c r="NIU149" s="491"/>
      <c r="NIV149" s="491"/>
      <c r="NIW149" s="491"/>
      <c r="NIX149" s="491"/>
      <c r="NIY149" s="491"/>
      <c r="NIZ149" s="491"/>
      <c r="NJA149" s="491"/>
      <c r="NJB149" s="491"/>
      <c r="NJC149" s="491"/>
      <c r="NJD149" s="491"/>
      <c r="NJE149" s="491"/>
      <c r="NJF149" s="491"/>
      <c r="NJG149" s="491"/>
      <c r="NJH149" s="491"/>
      <c r="NJI149" s="491"/>
      <c r="NJJ149" s="491"/>
      <c r="NJK149" s="491"/>
      <c r="NJL149" s="491"/>
      <c r="NJM149" s="491"/>
      <c r="NJN149" s="491"/>
      <c r="NJO149" s="491"/>
      <c r="NJP149" s="491"/>
      <c r="NJQ149" s="491"/>
      <c r="NJR149" s="491"/>
      <c r="NJS149" s="491"/>
      <c r="NJT149" s="491"/>
      <c r="NJU149" s="491"/>
      <c r="NJV149" s="491"/>
      <c r="NJW149" s="491"/>
      <c r="NJX149" s="491"/>
      <c r="NJY149" s="491"/>
      <c r="NJZ149" s="491"/>
      <c r="NKA149" s="491"/>
      <c r="NKB149" s="491"/>
      <c r="NKC149" s="491"/>
      <c r="NKD149" s="491"/>
      <c r="NKE149" s="491"/>
      <c r="NKF149" s="491"/>
      <c r="NKG149" s="491"/>
      <c r="NKH149" s="491"/>
      <c r="NKI149" s="491"/>
      <c r="NKJ149" s="491"/>
      <c r="NKK149" s="491"/>
      <c r="NKL149" s="491"/>
      <c r="NKM149" s="491"/>
      <c r="NKN149" s="491"/>
      <c r="NKO149" s="491"/>
      <c r="NKP149" s="491"/>
      <c r="NKQ149" s="491"/>
      <c r="NKR149" s="491"/>
      <c r="NKS149" s="491"/>
      <c r="NKT149" s="491"/>
      <c r="NKU149" s="491"/>
      <c r="NKV149" s="491"/>
      <c r="NKW149" s="491"/>
      <c r="NKX149" s="491"/>
      <c r="NKY149" s="491"/>
      <c r="NKZ149" s="491"/>
      <c r="NLA149" s="491"/>
      <c r="NLB149" s="491"/>
      <c r="NLC149" s="491"/>
      <c r="NLD149" s="491"/>
      <c r="NLE149" s="491"/>
      <c r="NLF149" s="491"/>
      <c r="NLG149" s="491"/>
      <c r="NLH149" s="491"/>
      <c r="NLI149" s="491"/>
      <c r="NLJ149" s="491"/>
      <c r="NLK149" s="491"/>
      <c r="NLL149" s="491"/>
      <c r="NLM149" s="491"/>
      <c r="NLN149" s="491"/>
      <c r="NLO149" s="491"/>
      <c r="NLP149" s="491"/>
      <c r="NLQ149" s="491"/>
      <c r="NLR149" s="491"/>
      <c r="NLS149" s="491"/>
      <c r="NLT149" s="491"/>
      <c r="NLU149" s="491"/>
      <c r="NLV149" s="491"/>
      <c r="NLW149" s="491"/>
      <c r="NLX149" s="491"/>
      <c r="NLY149" s="491"/>
      <c r="NLZ149" s="491"/>
      <c r="NMA149" s="491"/>
      <c r="NMB149" s="491"/>
      <c r="NMC149" s="491"/>
      <c r="NMD149" s="491"/>
      <c r="NME149" s="491"/>
      <c r="NMF149" s="491"/>
      <c r="NMG149" s="491"/>
      <c r="NMH149" s="491"/>
      <c r="NMI149" s="491"/>
      <c r="NMJ149" s="491"/>
      <c r="NMK149" s="491"/>
      <c r="NML149" s="491"/>
      <c r="NMM149" s="491"/>
      <c r="NMN149" s="491"/>
      <c r="NMO149" s="491"/>
      <c r="NMP149" s="491"/>
      <c r="NMQ149" s="491"/>
      <c r="NMR149" s="491"/>
      <c r="NMS149" s="491"/>
      <c r="NMT149" s="491"/>
      <c r="NMU149" s="491"/>
      <c r="NMV149" s="491"/>
      <c r="NMW149" s="491"/>
      <c r="NMX149" s="491"/>
      <c r="NMY149" s="491"/>
      <c r="NMZ149" s="491"/>
      <c r="NNA149" s="491"/>
      <c r="NNB149" s="491"/>
      <c r="NNC149" s="491"/>
      <c r="NND149" s="491"/>
      <c r="NNE149" s="491"/>
      <c r="NNF149" s="491"/>
      <c r="NNG149" s="491"/>
      <c r="NNH149" s="491"/>
      <c r="NNI149" s="491"/>
      <c r="NNJ149" s="491"/>
      <c r="NNK149" s="491"/>
      <c r="NNL149" s="491"/>
      <c r="NNM149" s="491"/>
      <c r="NNN149" s="491"/>
      <c r="NNO149" s="491"/>
      <c r="NNP149" s="491"/>
      <c r="NNQ149" s="491"/>
      <c r="NNR149" s="491"/>
      <c r="NNS149" s="491"/>
      <c r="NNT149" s="491"/>
      <c r="NNU149" s="491"/>
      <c r="NNV149" s="491"/>
      <c r="NNW149" s="491"/>
      <c r="NNX149" s="491"/>
      <c r="NNY149" s="491"/>
      <c r="NNZ149" s="491"/>
      <c r="NOA149" s="491"/>
      <c r="NOB149" s="491"/>
      <c r="NOC149" s="491"/>
      <c r="NOD149" s="491"/>
      <c r="NOE149" s="491"/>
      <c r="NOF149" s="491"/>
      <c r="NOG149" s="491"/>
      <c r="NOH149" s="491"/>
      <c r="NOI149" s="491"/>
      <c r="NOJ149" s="491"/>
      <c r="NOK149" s="491"/>
      <c r="NOL149" s="491"/>
      <c r="NOM149" s="491"/>
      <c r="NON149" s="491"/>
      <c r="NOO149" s="491"/>
      <c r="NOP149" s="491"/>
      <c r="NOQ149" s="491"/>
      <c r="NOR149" s="491"/>
      <c r="NOS149" s="491"/>
      <c r="NOT149" s="491"/>
      <c r="NOU149" s="491"/>
      <c r="NOV149" s="491"/>
      <c r="NOW149" s="491"/>
      <c r="NOX149" s="491"/>
      <c r="NOY149" s="491"/>
      <c r="NOZ149" s="491"/>
      <c r="NPA149" s="491"/>
      <c r="NPB149" s="491"/>
      <c r="NPC149" s="491"/>
      <c r="NPD149" s="491"/>
      <c r="NPE149" s="491"/>
      <c r="NPF149" s="491"/>
      <c r="NPG149" s="491"/>
      <c r="NPH149" s="491"/>
      <c r="NPI149" s="491"/>
      <c r="NPJ149" s="491"/>
      <c r="NPK149" s="491"/>
      <c r="NPL149" s="491"/>
      <c r="NPM149" s="491"/>
      <c r="NPN149" s="491"/>
      <c r="NPO149" s="491"/>
      <c r="NPP149" s="491"/>
      <c r="NPQ149" s="491"/>
      <c r="NPR149" s="491"/>
      <c r="NPS149" s="491"/>
      <c r="NPT149" s="491"/>
      <c r="NPU149" s="491"/>
      <c r="NPV149" s="491"/>
      <c r="NPW149" s="491"/>
      <c r="NPX149" s="491"/>
      <c r="NPY149" s="491"/>
      <c r="NPZ149" s="491"/>
      <c r="NQA149" s="491"/>
      <c r="NQB149" s="491"/>
      <c r="NQC149" s="491"/>
      <c r="NQD149" s="491"/>
      <c r="NQE149" s="491"/>
      <c r="NQF149" s="491"/>
      <c r="NQG149" s="491"/>
      <c r="NQH149" s="491"/>
      <c r="NQI149" s="491"/>
      <c r="NQJ149" s="491"/>
      <c r="NQK149" s="491"/>
      <c r="NQL149" s="491"/>
      <c r="NQM149" s="491"/>
      <c r="NQN149" s="491"/>
      <c r="NQO149" s="491"/>
      <c r="NQP149" s="491"/>
      <c r="NQQ149" s="491"/>
      <c r="NQR149" s="491"/>
      <c r="NQS149" s="491"/>
      <c r="NQT149" s="491"/>
      <c r="NQU149" s="491"/>
      <c r="NQV149" s="491"/>
      <c r="NQW149" s="491"/>
      <c r="NQX149" s="491"/>
      <c r="NQY149" s="491"/>
      <c r="NQZ149" s="491"/>
      <c r="NRA149" s="491"/>
      <c r="NRB149" s="491"/>
      <c r="NRC149" s="491"/>
      <c r="NRD149" s="491"/>
      <c r="NRE149" s="491"/>
      <c r="NRF149" s="491"/>
      <c r="NRG149" s="491"/>
      <c r="NRH149" s="491"/>
      <c r="NRI149" s="491"/>
      <c r="NRJ149" s="491"/>
      <c r="NRK149" s="491"/>
      <c r="NRL149" s="491"/>
      <c r="NRM149" s="491"/>
      <c r="NRN149" s="491"/>
      <c r="NRO149" s="491"/>
      <c r="NRP149" s="491"/>
      <c r="NRQ149" s="491"/>
      <c r="NRR149" s="491"/>
      <c r="NRS149" s="491"/>
      <c r="NRT149" s="491"/>
      <c r="NRU149" s="491"/>
      <c r="NRV149" s="491"/>
      <c r="NRW149" s="491"/>
      <c r="NRX149" s="491"/>
      <c r="NRY149" s="491"/>
      <c r="NRZ149" s="491"/>
      <c r="NSA149" s="491"/>
      <c r="NSB149" s="491"/>
      <c r="NSC149" s="491"/>
      <c r="NSD149" s="491"/>
      <c r="NSE149" s="491"/>
      <c r="NSF149" s="491"/>
      <c r="NSG149" s="491"/>
      <c r="NSH149" s="491"/>
      <c r="NSI149" s="491"/>
      <c r="NSJ149" s="491"/>
      <c r="NSK149" s="491"/>
      <c r="NSL149" s="491"/>
      <c r="NSM149" s="491"/>
      <c r="NSN149" s="491"/>
      <c r="NSO149" s="491"/>
      <c r="NSP149" s="491"/>
      <c r="NSQ149" s="491"/>
      <c r="NSR149" s="491"/>
      <c r="NSS149" s="491"/>
      <c r="NST149" s="491"/>
      <c r="NSU149" s="491"/>
      <c r="NSV149" s="491"/>
      <c r="NSW149" s="491"/>
      <c r="NSX149" s="491"/>
      <c r="NSY149" s="491"/>
      <c r="NSZ149" s="491"/>
      <c r="NTA149" s="491"/>
      <c r="NTB149" s="491"/>
      <c r="NTC149" s="491"/>
      <c r="NTD149" s="491"/>
      <c r="NTE149" s="491"/>
      <c r="NTF149" s="491"/>
      <c r="NTG149" s="491"/>
      <c r="NTH149" s="491"/>
      <c r="NTI149" s="491"/>
      <c r="NTJ149" s="491"/>
      <c r="NTK149" s="491"/>
      <c r="NTL149" s="491"/>
      <c r="NTM149" s="491"/>
      <c r="NTN149" s="491"/>
      <c r="NTO149" s="491"/>
      <c r="NTP149" s="491"/>
      <c r="NTQ149" s="491"/>
      <c r="NTR149" s="491"/>
      <c r="NTS149" s="491"/>
      <c r="NTT149" s="491"/>
      <c r="NTU149" s="491"/>
      <c r="NTV149" s="491"/>
      <c r="NTW149" s="491"/>
      <c r="NTX149" s="491"/>
      <c r="NTY149" s="491"/>
      <c r="NTZ149" s="491"/>
      <c r="NUA149" s="491"/>
      <c r="NUB149" s="491"/>
      <c r="NUC149" s="491"/>
      <c r="NUD149" s="491"/>
      <c r="NUE149" s="491"/>
      <c r="NUF149" s="491"/>
      <c r="NUG149" s="491"/>
      <c r="NUH149" s="491"/>
      <c r="NUI149" s="491"/>
      <c r="NUJ149" s="491"/>
      <c r="NUK149" s="491"/>
      <c r="NUL149" s="491"/>
      <c r="NUM149" s="491"/>
      <c r="NUN149" s="491"/>
      <c r="NUO149" s="491"/>
      <c r="NUP149" s="491"/>
      <c r="NUQ149" s="491"/>
      <c r="NUR149" s="491"/>
      <c r="NUS149" s="491"/>
      <c r="NUT149" s="491"/>
      <c r="NUU149" s="491"/>
      <c r="NUV149" s="491"/>
      <c r="NUW149" s="491"/>
      <c r="NUX149" s="491"/>
      <c r="NUY149" s="491"/>
      <c r="NUZ149" s="491"/>
      <c r="NVA149" s="491"/>
      <c r="NVB149" s="491"/>
      <c r="NVC149" s="491"/>
      <c r="NVD149" s="491"/>
      <c r="NVE149" s="491"/>
      <c r="NVF149" s="491"/>
      <c r="NVG149" s="491"/>
      <c r="NVH149" s="491"/>
      <c r="NVI149" s="491"/>
      <c r="NVJ149" s="491"/>
      <c r="NVK149" s="491"/>
      <c r="NVL149" s="491"/>
      <c r="NVM149" s="491"/>
      <c r="NVN149" s="491"/>
      <c r="NVO149" s="491"/>
      <c r="NVP149" s="491"/>
      <c r="NVQ149" s="491"/>
      <c r="NVR149" s="491"/>
      <c r="NVS149" s="491"/>
      <c r="NVT149" s="491"/>
      <c r="NVU149" s="491"/>
      <c r="NVV149" s="491"/>
      <c r="NVW149" s="491"/>
      <c r="NVX149" s="491"/>
      <c r="NVY149" s="491"/>
      <c r="NVZ149" s="491"/>
      <c r="NWA149" s="491"/>
      <c r="NWB149" s="491"/>
      <c r="NWC149" s="491"/>
      <c r="NWD149" s="491"/>
      <c r="NWE149" s="491"/>
      <c r="NWF149" s="491"/>
      <c r="NWG149" s="491"/>
      <c r="NWH149" s="491"/>
      <c r="NWI149" s="491"/>
      <c r="NWJ149" s="491"/>
      <c r="NWK149" s="491"/>
      <c r="NWL149" s="491"/>
      <c r="NWM149" s="491"/>
      <c r="NWN149" s="491"/>
      <c r="NWO149" s="491"/>
      <c r="NWP149" s="491"/>
      <c r="NWQ149" s="491"/>
      <c r="NWR149" s="491"/>
      <c r="NWS149" s="491"/>
      <c r="NWT149" s="491"/>
      <c r="NWU149" s="491"/>
      <c r="NWV149" s="491"/>
      <c r="NWW149" s="491"/>
      <c r="NWX149" s="491"/>
      <c r="NWY149" s="491"/>
      <c r="NWZ149" s="491"/>
      <c r="NXA149" s="491"/>
      <c r="NXB149" s="491"/>
      <c r="NXC149" s="491"/>
      <c r="NXD149" s="491"/>
      <c r="NXE149" s="491"/>
      <c r="NXF149" s="491"/>
      <c r="NXG149" s="491"/>
      <c r="NXH149" s="491"/>
      <c r="NXI149" s="491"/>
      <c r="NXJ149" s="491"/>
      <c r="NXK149" s="491"/>
      <c r="NXL149" s="491"/>
      <c r="NXM149" s="491"/>
      <c r="NXN149" s="491"/>
      <c r="NXO149" s="491"/>
      <c r="NXP149" s="491"/>
      <c r="NXQ149" s="491"/>
      <c r="NXR149" s="491"/>
      <c r="NXS149" s="491"/>
      <c r="NXT149" s="491"/>
      <c r="NXU149" s="491"/>
      <c r="NXV149" s="491"/>
      <c r="NXW149" s="491"/>
      <c r="NXX149" s="491"/>
      <c r="NXY149" s="491"/>
      <c r="NXZ149" s="491"/>
      <c r="NYA149" s="491"/>
      <c r="NYB149" s="491"/>
      <c r="NYC149" s="491"/>
      <c r="NYD149" s="491"/>
      <c r="NYE149" s="491"/>
      <c r="NYF149" s="491"/>
      <c r="NYG149" s="491"/>
      <c r="NYH149" s="491"/>
      <c r="NYI149" s="491"/>
      <c r="NYJ149" s="491"/>
      <c r="NYK149" s="491"/>
      <c r="NYL149" s="491"/>
      <c r="NYM149" s="491"/>
      <c r="NYN149" s="491"/>
      <c r="NYO149" s="491"/>
      <c r="NYP149" s="491"/>
      <c r="NYQ149" s="491"/>
      <c r="NYR149" s="491"/>
      <c r="NYS149" s="491"/>
      <c r="NYT149" s="491"/>
      <c r="NYU149" s="491"/>
      <c r="NYV149" s="491"/>
      <c r="NYW149" s="491"/>
      <c r="NYX149" s="491"/>
      <c r="NYY149" s="491"/>
      <c r="NYZ149" s="491"/>
      <c r="NZA149" s="491"/>
      <c r="NZB149" s="491"/>
      <c r="NZC149" s="491"/>
      <c r="NZD149" s="491"/>
      <c r="NZE149" s="491"/>
      <c r="NZF149" s="491"/>
      <c r="NZG149" s="491"/>
      <c r="NZH149" s="491"/>
      <c r="NZI149" s="491"/>
      <c r="NZJ149" s="491"/>
      <c r="NZK149" s="491"/>
      <c r="NZL149" s="491"/>
      <c r="NZM149" s="491"/>
      <c r="NZN149" s="491"/>
      <c r="NZO149" s="491"/>
      <c r="NZP149" s="491"/>
      <c r="NZQ149" s="491"/>
      <c r="NZR149" s="491"/>
      <c r="NZS149" s="491"/>
      <c r="NZT149" s="491"/>
      <c r="NZU149" s="491"/>
      <c r="NZV149" s="491"/>
      <c r="NZW149" s="491"/>
      <c r="NZX149" s="491"/>
      <c r="NZY149" s="491"/>
      <c r="NZZ149" s="491"/>
      <c r="OAA149" s="491"/>
      <c r="OAB149" s="491"/>
      <c r="OAC149" s="491"/>
      <c r="OAD149" s="491"/>
      <c r="OAE149" s="491"/>
      <c r="OAF149" s="491"/>
      <c r="OAG149" s="491"/>
      <c r="OAH149" s="491"/>
      <c r="OAI149" s="491"/>
      <c r="OAJ149" s="491"/>
      <c r="OAK149" s="491"/>
      <c r="OAL149" s="491"/>
      <c r="OAM149" s="491"/>
      <c r="OAN149" s="491"/>
      <c r="OAO149" s="491"/>
      <c r="OAP149" s="491"/>
      <c r="OAQ149" s="491"/>
      <c r="OAR149" s="491"/>
      <c r="OAS149" s="491"/>
      <c r="OAT149" s="491"/>
      <c r="OAU149" s="491"/>
      <c r="OAV149" s="491"/>
      <c r="OAW149" s="491"/>
      <c r="OAX149" s="491"/>
      <c r="OAY149" s="491"/>
      <c r="OAZ149" s="491"/>
      <c r="OBA149" s="491"/>
      <c r="OBB149" s="491"/>
      <c r="OBC149" s="491"/>
      <c r="OBD149" s="491"/>
      <c r="OBE149" s="491"/>
      <c r="OBF149" s="491"/>
      <c r="OBG149" s="491"/>
      <c r="OBH149" s="491"/>
      <c r="OBI149" s="491"/>
      <c r="OBJ149" s="491"/>
      <c r="OBK149" s="491"/>
      <c r="OBL149" s="491"/>
      <c r="OBM149" s="491"/>
      <c r="OBN149" s="491"/>
      <c r="OBO149" s="491"/>
      <c r="OBP149" s="491"/>
      <c r="OBQ149" s="491"/>
      <c r="OBR149" s="491"/>
      <c r="OBS149" s="491"/>
      <c r="OBT149" s="491"/>
      <c r="OBU149" s="491"/>
      <c r="OBV149" s="491"/>
      <c r="OBW149" s="491"/>
      <c r="OBX149" s="491"/>
      <c r="OBY149" s="491"/>
      <c r="OBZ149" s="491"/>
      <c r="OCA149" s="491"/>
      <c r="OCB149" s="491"/>
      <c r="OCC149" s="491"/>
      <c r="OCD149" s="491"/>
      <c r="OCE149" s="491"/>
      <c r="OCF149" s="491"/>
      <c r="OCG149" s="491"/>
      <c r="OCH149" s="491"/>
      <c r="OCI149" s="491"/>
      <c r="OCJ149" s="491"/>
      <c r="OCK149" s="491"/>
      <c r="OCL149" s="491"/>
      <c r="OCM149" s="491"/>
      <c r="OCN149" s="491"/>
      <c r="OCO149" s="491"/>
      <c r="OCP149" s="491"/>
      <c r="OCQ149" s="491"/>
      <c r="OCR149" s="491"/>
      <c r="OCS149" s="491"/>
      <c r="OCT149" s="491"/>
      <c r="OCU149" s="491"/>
      <c r="OCV149" s="491"/>
      <c r="OCW149" s="491"/>
      <c r="OCX149" s="491"/>
      <c r="OCY149" s="491"/>
      <c r="OCZ149" s="491"/>
      <c r="ODA149" s="491"/>
      <c r="ODB149" s="491"/>
      <c r="ODC149" s="491"/>
      <c r="ODD149" s="491"/>
      <c r="ODE149" s="491"/>
      <c r="ODF149" s="491"/>
      <c r="ODG149" s="491"/>
      <c r="ODH149" s="491"/>
      <c r="ODI149" s="491"/>
      <c r="ODJ149" s="491"/>
      <c r="ODK149" s="491"/>
      <c r="ODL149" s="491"/>
      <c r="ODM149" s="491"/>
      <c r="ODN149" s="491"/>
      <c r="ODO149" s="491"/>
      <c r="ODP149" s="491"/>
      <c r="ODQ149" s="491"/>
      <c r="ODR149" s="491"/>
      <c r="ODS149" s="491"/>
      <c r="ODT149" s="491"/>
      <c r="ODU149" s="491"/>
      <c r="ODV149" s="491"/>
      <c r="ODW149" s="491"/>
      <c r="ODX149" s="491"/>
      <c r="ODY149" s="491"/>
      <c r="ODZ149" s="491"/>
      <c r="OEA149" s="491"/>
      <c r="OEB149" s="491"/>
      <c r="OEC149" s="491"/>
      <c r="OED149" s="491"/>
      <c r="OEE149" s="491"/>
      <c r="OEF149" s="491"/>
      <c r="OEG149" s="491"/>
      <c r="OEH149" s="491"/>
      <c r="OEI149" s="491"/>
      <c r="OEJ149" s="491"/>
      <c r="OEK149" s="491"/>
      <c r="OEL149" s="491"/>
      <c r="OEM149" s="491"/>
      <c r="OEN149" s="491"/>
      <c r="OEO149" s="491"/>
      <c r="OEP149" s="491"/>
      <c r="OEQ149" s="491"/>
      <c r="OER149" s="491"/>
      <c r="OES149" s="491"/>
      <c r="OET149" s="491"/>
      <c r="OEU149" s="491"/>
      <c r="OEV149" s="491"/>
      <c r="OEW149" s="491"/>
      <c r="OEX149" s="491"/>
      <c r="OEY149" s="491"/>
      <c r="OEZ149" s="491"/>
      <c r="OFA149" s="491"/>
      <c r="OFB149" s="491"/>
      <c r="OFC149" s="491"/>
      <c r="OFD149" s="491"/>
      <c r="OFE149" s="491"/>
      <c r="OFF149" s="491"/>
      <c r="OFG149" s="491"/>
      <c r="OFH149" s="491"/>
      <c r="OFI149" s="491"/>
      <c r="OFJ149" s="491"/>
      <c r="OFK149" s="491"/>
      <c r="OFL149" s="491"/>
      <c r="OFM149" s="491"/>
      <c r="OFN149" s="491"/>
      <c r="OFO149" s="491"/>
      <c r="OFP149" s="491"/>
      <c r="OFQ149" s="491"/>
      <c r="OFR149" s="491"/>
      <c r="OFS149" s="491"/>
      <c r="OFT149" s="491"/>
      <c r="OFU149" s="491"/>
      <c r="OFV149" s="491"/>
      <c r="OFW149" s="491"/>
      <c r="OFX149" s="491"/>
      <c r="OFY149" s="491"/>
      <c r="OFZ149" s="491"/>
      <c r="OGA149" s="491"/>
      <c r="OGB149" s="491"/>
      <c r="OGC149" s="491"/>
      <c r="OGD149" s="491"/>
      <c r="OGE149" s="491"/>
      <c r="OGF149" s="491"/>
      <c r="OGG149" s="491"/>
      <c r="OGH149" s="491"/>
      <c r="OGI149" s="491"/>
      <c r="OGJ149" s="491"/>
      <c r="OGK149" s="491"/>
      <c r="OGL149" s="491"/>
      <c r="OGM149" s="491"/>
      <c r="OGN149" s="491"/>
      <c r="OGO149" s="491"/>
      <c r="OGP149" s="491"/>
      <c r="OGQ149" s="491"/>
      <c r="OGR149" s="491"/>
      <c r="OGS149" s="491"/>
      <c r="OGT149" s="491"/>
      <c r="OGU149" s="491"/>
      <c r="OGV149" s="491"/>
      <c r="OGW149" s="491"/>
      <c r="OGX149" s="491"/>
      <c r="OGY149" s="491"/>
      <c r="OGZ149" s="491"/>
      <c r="OHA149" s="491"/>
      <c r="OHB149" s="491"/>
      <c r="OHC149" s="491"/>
      <c r="OHD149" s="491"/>
      <c r="OHE149" s="491"/>
      <c r="OHF149" s="491"/>
      <c r="OHG149" s="491"/>
      <c r="OHH149" s="491"/>
      <c r="OHI149" s="491"/>
      <c r="OHJ149" s="491"/>
      <c r="OHK149" s="491"/>
      <c r="OHL149" s="491"/>
      <c r="OHM149" s="491"/>
      <c r="OHN149" s="491"/>
      <c r="OHO149" s="491"/>
      <c r="OHP149" s="491"/>
      <c r="OHQ149" s="491"/>
      <c r="OHR149" s="491"/>
      <c r="OHS149" s="491"/>
      <c r="OHT149" s="491"/>
      <c r="OHU149" s="491"/>
      <c r="OHV149" s="491"/>
      <c r="OHW149" s="491"/>
      <c r="OHX149" s="491"/>
      <c r="OHY149" s="491"/>
      <c r="OHZ149" s="491"/>
      <c r="OIA149" s="491"/>
      <c r="OIB149" s="491"/>
      <c r="OIC149" s="491"/>
      <c r="OID149" s="491"/>
      <c r="OIE149" s="491"/>
      <c r="OIF149" s="491"/>
      <c r="OIG149" s="491"/>
      <c r="OIH149" s="491"/>
      <c r="OII149" s="491"/>
      <c r="OIJ149" s="491"/>
      <c r="OIK149" s="491"/>
      <c r="OIL149" s="491"/>
      <c r="OIM149" s="491"/>
      <c r="OIN149" s="491"/>
      <c r="OIO149" s="491"/>
      <c r="OIP149" s="491"/>
      <c r="OIQ149" s="491"/>
      <c r="OIR149" s="491"/>
      <c r="OIS149" s="491"/>
      <c r="OIT149" s="491"/>
      <c r="OIU149" s="491"/>
      <c r="OIV149" s="491"/>
      <c r="OIW149" s="491"/>
      <c r="OIX149" s="491"/>
      <c r="OIY149" s="491"/>
      <c r="OIZ149" s="491"/>
      <c r="OJA149" s="491"/>
      <c r="OJB149" s="491"/>
      <c r="OJC149" s="491"/>
      <c r="OJD149" s="491"/>
      <c r="OJE149" s="491"/>
      <c r="OJF149" s="491"/>
      <c r="OJG149" s="491"/>
      <c r="OJH149" s="491"/>
      <c r="OJI149" s="491"/>
      <c r="OJJ149" s="491"/>
      <c r="OJK149" s="491"/>
      <c r="OJL149" s="491"/>
      <c r="OJM149" s="491"/>
      <c r="OJN149" s="491"/>
      <c r="OJO149" s="491"/>
      <c r="OJP149" s="491"/>
      <c r="OJQ149" s="491"/>
      <c r="OJR149" s="491"/>
      <c r="OJS149" s="491"/>
      <c r="OJT149" s="491"/>
      <c r="OJU149" s="491"/>
      <c r="OJV149" s="491"/>
      <c r="OJW149" s="491"/>
      <c r="OJX149" s="491"/>
      <c r="OJY149" s="491"/>
      <c r="OJZ149" s="491"/>
      <c r="OKA149" s="491"/>
      <c r="OKB149" s="491"/>
      <c r="OKC149" s="491"/>
      <c r="OKD149" s="491"/>
      <c r="OKE149" s="491"/>
      <c r="OKF149" s="491"/>
      <c r="OKG149" s="491"/>
      <c r="OKH149" s="491"/>
      <c r="OKI149" s="491"/>
      <c r="OKJ149" s="491"/>
      <c r="OKK149" s="491"/>
      <c r="OKL149" s="491"/>
      <c r="OKM149" s="491"/>
      <c r="OKN149" s="491"/>
      <c r="OKO149" s="491"/>
      <c r="OKP149" s="491"/>
      <c r="OKQ149" s="491"/>
      <c r="OKR149" s="491"/>
      <c r="OKS149" s="491"/>
      <c r="OKT149" s="491"/>
      <c r="OKU149" s="491"/>
      <c r="OKV149" s="491"/>
      <c r="OKW149" s="491"/>
      <c r="OKX149" s="491"/>
      <c r="OKY149" s="491"/>
      <c r="OKZ149" s="491"/>
      <c r="OLA149" s="491"/>
      <c r="OLB149" s="491"/>
      <c r="OLC149" s="491"/>
      <c r="OLD149" s="491"/>
      <c r="OLE149" s="491"/>
      <c r="OLF149" s="491"/>
      <c r="OLG149" s="491"/>
      <c r="OLH149" s="491"/>
      <c r="OLI149" s="491"/>
      <c r="OLJ149" s="491"/>
      <c r="OLK149" s="491"/>
      <c r="OLL149" s="491"/>
      <c r="OLM149" s="491"/>
      <c r="OLN149" s="491"/>
      <c r="OLO149" s="491"/>
      <c r="OLP149" s="491"/>
      <c r="OLQ149" s="491"/>
      <c r="OLR149" s="491"/>
      <c r="OLS149" s="491"/>
      <c r="OLT149" s="491"/>
      <c r="OLU149" s="491"/>
      <c r="OLV149" s="491"/>
      <c r="OLW149" s="491"/>
      <c r="OLX149" s="491"/>
      <c r="OLY149" s="491"/>
      <c r="OLZ149" s="491"/>
      <c r="OMA149" s="491"/>
      <c r="OMB149" s="491"/>
      <c r="OMC149" s="491"/>
      <c r="OMD149" s="491"/>
      <c r="OME149" s="491"/>
      <c r="OMF149" s="491"/>
      <c r="OMG149" s="491"/>
      <c r="OMH149" s="491"/>
      <c r="OMI149" s="491"/>
      <c r="OMJ149" s="491"/>
      <c r="OMK149" s="491"/>
      <c r="OML149" s="491"/>
      <c r="OMM149" s="491"/>
      <c r="OMN149" s="491"/>
      <c r="OMO149" s="491"/>
      <c r="OMP149" s="491"/>
      <c r="OMQ149" s="491"/>
      <c r="OMR149" s="491"/>
      <c r="OMS149" s="491"/>
      <c r="OMT149" s="491"/>
      <c r="OMU149" s="491"/>
      <c r="OMV149" s="491"/>
      <c r="OMW149" s="491"/>
      <c r="OMX149" s="491"/>
      <c r="OMY149" s="491"/>
      <c r="OMZ149" s="491"/>
      <c r="ONA149" s="491"/>
      <c r="ONB149" s="491"/>
      <c r="ONC149" s="491"/>
      <c r="OND149" s="491"/>
      <c r="ONE149" s="491"/>
      <c r="ONF149" s="491"/>
      <c r="ONG149" s="491"/>
      <c r="ONH149" s="491"/>
      <c r="ONI149" s="491"/>
      <c r="ONJ149" s="491"/>
      <c r="ONK149" s="491"/>
      <c r="ONL149" s="491"/>
      <c r="ONM149" s="491"/>
      <c r="ONN149" s="491"/>
      <c r="ONO149" s="491"/>
      <c r="ONP149" s="491"/>
      <c r="ONQ149" s="491"/>
      <c r="ONR149" s="491"/>
      <c r="ONS149" s="491"/>
      <c r="ONT149" s="491"/>
      <c r="ONU149" s="491"/>
      <c r="ONV149" s="491"/>
      <c r="ONW149" s="491"/>
      <c r="ONX149" s="491"/>
      <c r="ONY149" s="491"/>
      <c r="ONZ149" s="491"/>
      <c r="OOA149" s="491"/>
      <c r="OOB149" s="491"/>
      <c r="OOC149" s="491"/>
      <c r="OOD149" s="491"/>
      <c r="OOE149" s="491"/>
      <c r="OOF149" s="491"/>
      <c r="OOG149" s="491"/>
      <c r="OOH149" s="491"/>
      <c r="OOI149" s="491"/>
      <c r="OOJ149" s="491"/>
      <c r="OOK149" s="491"/>
      <c r="OOL149" s="491"/>
      <c r="OOM149" s="491"/>
      <c r="OON149" s="491"/>
      <c r="OOO149" s="491"/>
      <c r="OOP149" s="491"/>
      <c r="OOQ149" s="491"/>
      <c r="OOR149" s="491"/>
      <c r="OOS149" s="491"/>
      <c r="OOT149" s="491"/>
      <c r="OOU149" s="491"/>
      <c r="OOV149" s="491"/>
      <c r="OOW149" s="491"/>
      <c r="OOX149" s="491"/>
      <c r="OOY149" s="491"/>
      <c r="OOZ149" s="491"/>
      <c r="OPA149" s="491"/>
      <c r="OPB149" s="491"/>
      <c r="OPC149" s="491"/>
      <c r="OPD149" s="491"/>
      <c r="OPE149" s="491"/>
      <c r="OPF149" s="491"/>
      <c r="OPG149" s="491"/>
      <c r="OPH149" s="491"/>
      <c r="OPI149" s="491"/>
      <c r="OPJ149" s="491"/>
      <c r="OPK149" s="491"/>
      <c r="OPL149" s="491"/>
      <c r="OPM149" s="491"/>
      <c r="OPN149" s="491"/>
      <c r="OPO149" s="491"/>
      <c r="OPP149" s="491"/>
      <c r="OPQ149" s="491"/>
      <c r="OPR149" s="491"/>
      <c r="OPS149" s="491"/>
      <c r="OPT149" s="491"/>
      <c r="OPU149" s="491"/>
      <c r="OPV149" s="491"/>
      <c r="OPW149" s="491"/>
      <c r="OPX149" s="491"/>
      <c r="OPY149" s="491"/>
      <c r="OPZ149" s="491"/>
      <c r="OQA149" s="491"/>
      <c r="OQB149" s="491"/>
      <c r="OQC149" s="491"/>
      <c r="OQD149" s="491"/>
      <c r="OQE149" s="491"/>
      <c r="OQF149" s="491"/>
      <c r="OQG149" s="491"/>
      <c r="OQH149" s="491"/>
      <c r="OQI149" s="491"/>
      <c r="OQJ149" s="491"/>
      <c r="OQK149" s="491"/>
      <c r="OQL149" s="491"/>
      <c r="OQM149" s="491"/>
      <c r="OQN149" s="491"/>
      <c r="OQO149" s="491"/>
      <c r="OQP149" s="491"/>
      <c r="OQQ149" s="491"/>
      <c r="OQR149" s="491"/>
      <c r="OQS149" s="491"/>
      <c r="OQT149" s="491"/>
      <c r="OQU149" s="491"/>
      <c r="OQV149" s="491"/>
      <c r="OQW149" s="491"/>
      <c r="OQX149" s="491"/>
      <c r="OQY149" s="491"/>
      <c r="OQZ149" s="491"/>
      <c r="ORA149" s="491"/>
      <c r="ORB149" s="491"/>
      <c r="ORC149" s="491"/>
      <c r="ORD149" s="491"/>
      <c r="ORE149" s="491"/>
      <c r="ORF149" s="491"/>
      <c r="ORG149" s="491"/>
      <c r="ORH149" s="491"/>
      <c r="ORI149" s="491"/>
      <c r="ORJ149" s="491"/>
      <c r="ORK149" s="491"/>
      <c r="ORL149" s="491"/>
      <c r="ORM149" s="491"/>
      <c r="ORN149" s="491"/>
      <c r="ORO149" s="491"/>
      <c r="ORP149" s="491"/>
      <c r="ORQ149" s="491"/>
      <c r="ORR149" s="491"/>
      <c r="ORS149" s="491"/>
      <c r="ORT149" s="491"/>
      <c r="ORU149" s="491"/>
      <c r="ORV149" s="491"/>
      <c r="ORW149" s="491"/>
      <c r="ORX149" s="491"/>
      <c r="ORY149" s="491"/>
      <c r="ORZ149" s="491"/>
      <c r="OSA149" s="491"/>
      <c r="OSB149" s="491"/>
      <c r="OSC149" s="491"/>
      <c r="OSD149" s="491"/>
      <c r="OSE149" s="491"/>
      <c r="OSF149" s="491"/>
      <c r="OSG149" s="491"/>
      <c r="OSH149" s="491"/>
      <c r="OSI149" s="491"/>
      <c r="OSJ149" s="491"/>
      <c r="OSK149" s="491"/>
      <c r="OSL149" s="491"/>
      <c r="OSM149" s="491"/>
      <c r="OSN149" s="491"/>
      <c r="OSO149" s="491"/>
      <c r="OSP149" s="491"/>
      <c r="OSQ149" s="491"/>
      <c r="OSR149" s="491"/>
      <c r="OSS149" s="491"/>
      <c r="OST149" s="491"/>
      <c r="OSU149" s="491"/>
      <c r="OSV149" s="491"/>
      <c r="OSW149" s="491"/>
      <c r="OSX149" s="491"/>
      <c r="OSY149" s="491"/>
      <c r="OSZ149" s="491"/>
      <c r="OTA149" s="491"/>
      <c r="OTB149" s="491"/>
      <c r="OTC149" s="491"/>
      <c r="OTD149" s="491"/>
      <c r="OTE149" s="491"/>
      <c r="OTF149" s="491"/>
      <c r="OTG149" s="491"/>
      <c r="OTH149" s="491"/>
      <c r="OTI149" s="491"/>
      <c r="OTJ149" s="491"/>
      <c r="OTK149" s="491"/>
      <c r="OTL149" s="491"/>
      <c r="OTM149" s="491"/>
      <c r="OTN149" s="491"/>
      <c r="OTO149" s="491"/>
      <c r="OTP149" s="491"/>
      <c r="OTQ149" s="491"/>
      <c r="OTR149" s="491"/>
      <c r="OTS149" s="491"/>
      <c r="OTT149" s="491"/>
      <c r="OTU149" s="491"/>
      <c r="OTV149" s="491"/>
      <c r="OTW149" s="491"/>
      <c r="OTX149" s="491"/>
      <c r="OTY149" s="491"/>
      <c r="OTZ149" s="491"/>
      <c r="OUA149" s="491"/>
      <c r="OUB149" s="491"/>
      <c r="OUC149" s="491"/>
      <c r="OUD149" s="491"/>
      <c r="OUE149" s="491"/>
      <c r="OUF149" s="491"/>
      <c r="OUG149" s="491"/>
      <c r="OUH149" s="491"/>
      <c r="OUI149" s="491"/>
      <c r="OUJ149" s="491"/>
      <c r="OUK149" s="491"/>
      <c r="OUL149" s="491"/>
      <c r="OUM149" s="491"/>
      <c r="OUN149" s="491"/>
      <c r="OUO149" s="491"/>
      <c r="OUP149" s="491"/>
      <c r="OUQ149" s="491"/>
      <c r="OUR149" s="491"/>
      <c r="OUS149" s="491"/>
      <c r="OUT149" s="491"/>
      <c r="OUU149" s="491"/>
      <c r="OUV149" s="491"/>
      <c r="OUW149" s="491"/>
      <c r="OUX149" s="491"/>
      <c r="OUY149" s="491"/>
      <c r="OUZ149" s="491"/>
      <c r="OVA149" s="491"/>
      <c r="OVB149" s="491"/>
      <c r="OVC149" s="491"/>
      <c r="OVD149" s="491"/>
      <c r="OVE149" s="491"/>
      <c r="OVF149" s="491"/>
      <c r="OVG149" s="491"/>
      <c r="OVH149" s="491"/>
      <c r="OVI149" s="491"/>
      <c r="OVJ149" s="491"/>
      <c r="OVK149" s="491"/>
      <c r="OVL149" s="491"/>
      <c r="OVM149" s="491"/>
      <c r="OVN149" s="491"/>
      <c r="OVO149" s="491"/>
      <c r="OVP149" s="491"/>
      <c r="OVQ149" s="491"/>
      <c r="OVR149" s="491"/>
      <c r="OVS149" s="491"/>
      <c r="OVT149" s="491"/>
      <c r="OVU149" s="491"/>
      <c r="OVV149" s="491"/>
      <c r="OVW149" s="491"/>
      <c r="OVX149" s="491"/>
      <c r="OVY149" s="491"/>
      <c r="OVZ149" s="491"/>
      <c r="OWA149" s="491"/>
      <c r="OWB149" s="491"/>
      <c r="OWC149" s="491"/>
      <c r="OWD149" s="491"/>
      <c r="OWE149" s="491"/>
      <c r="OWF149" s="491"/>
      <c r="OWG149" s="491"/>
      <c r="OWH149" s="491"/>
      <c r="OWI149" s="491"/>
      <c r="OWJ149" s="491"/>
      <c r="OWK149" s="491"/>
      <c r="OWL149" s="491"/>
      <c r="OWM149" s="491"/>
      <c r="OWN149" s="491"/>
      <c r="OWO149" s="491"/>
      <c r="OWP149" s="491"/>
      <c r="OWQ149" s="491"/>
      <c r="OWR149" s="491"/>
      <c r="OWS149" s="491"/>
      <c r="OWT149" s="491"/>
      <c r="OWU149" s="491"/>
      <c r="OWV149" s="491"/>
      <c r="OWW149" s="491"/>
      <c r="OWX149" s="491"/>
      <c r="OWY149" s="491"/>
      <c r="OWZ149" s="491"/>
      <c r="OXA149" s="491"/>
      <c r="OXB149" s="491"/>
      <c r="OXC149" s="491"/>
      <c r="OXD149" s="491"/>
      <c r="OXE149" s="491"/>
      <c r="OXF149" s="491"/>
      <c r="OXG149" s="491"/>
      <c r="OXH149" s="491"/>
      <c r="OXI149" s="491"/>
      <c r="OXJ149" s="491"/>
      <c r="OXK149" s="491"/>
      <c r="OXL149" s="491"/>
      <c r="OXM149" s="491"/>
      <c r="OXN149" s="491"/>
      <c r="OXO149" s="491"/>
      <c r="OXP149" s="491"/>
      <c r="OXQ149" s="491"/>
      <c r="OXR149" s="491"/>
      <c r="OXS149" s="491"/>
      <c r="OXT149" s="491"/>
      <c r="OXU149" s="491"/>
      <c r="OXV149" s="491"/>
      <c r="OXW149" s="491"/>
      <c r="OXX149" s="491"/>
      <c r="OXY149" s="491"/>
      <c r="OXZ149" s="491"/>
      <c r="OYA149" s="491"/>
      <c r="OYB149" s="491"/>
      <c r="OYC149" s="491"/>
      <c r="OYD149" s="491"/>
      <c r="OYE149" s="491"/>
      <c r="OYF149" s="491"/>
      <c r="OYG149" s="491"/>
      <c r="OYH149" s="491"/>
      <c r="OYI149" s="491"/>
      <c r="OYJ149" s="491"/>
      <c r="OYK149" s="491"/>
      <c r="OYL149" s="491"/>
      <c r="OYM149" s="491"/>
      <c r="OYN149" s="491"/>
      <c r="OYO149" s="491"/>
      <c r="OYP149" s="491"/>
      <c r="OYQ149" s="491"/>
      <c r="OYR149" s="491"/>
      <c r="OYS149" s="491"/>
      <c r="OYT149" s="491"/>
      <c r="OYU149" s="491"/>
      <c r="OYV149" s="491"/>
      <c r="OYW149" s="491"/>
      <c r="OYX149" s="491"/>
      <c r="OYY149" s="491"/>
      <c r="OYZ149" s="491"/>
      <c r="OZA149" s="491"/>
      <c r="OZB149" s="491"/>
      <c r="OZC149" s="491"/>
      <c r="OZD149" s="491"/>
      <c r="OZE149" s="491"/>
      <c r="OZF149" s="491"/>
      <c r="OZG149" s="491"/>
      <c r="OZH149" s="491"/>
      <c r="OZI149" s="491"/>
      <c r="OZJ149" s="491"/>
      <c r="OZK149" s="491"/>
      <c r="OZL149" s="491"/>
      <c r="OZM149" s="491"/>
      <c r="OZN149" s="491"/>
      <c r="OZO149" s="491"/>
      <c r="OZP149" s="491"/>
      <c r="OZQ149" s="491"/>
      <c r="OZR149" s="491"/>
      <c r="OZS149" s="491"/>
      <c r="OZT149" s="491"/>
      <c r="OZU149" s="491"/>
      <c r="OZV149" s="491"/>
      <c r="OZW149" s="491"/>
      <c r="OZX149" s="491"/>
      <c r="OZY149" s="491"/>
      <c r="OZZ149" s="491"/>
      <c r="PAA149" s="491"/>
      <c r="PAB149" s="491"/>
      <c r="PAC149" s="491"/>
      <c r="PAD149" s="491"/>
      <c r="PAE149" s="491"/>
      <c r="PAF149" s="491"/>
      <c r="PAG149" s="491"/>
      <c r="PAH149" s="491"/>
      <c r="PAI149" s="491"/>
      <c r="PAJ149" s="491"/>
      <c r="PAK149" s="491"/>
      <c r="PAL149" s="491"/>
      <c r="PAM149" s="491"/>
      <c r="PAN149" s="491"/>
      <c r="PAO149" s="491"/>
      <c r="PAP149" s="491"/>
      <c r="PAQ149" s="491"/>
      <c r="PAR149" s="491"/>
      <c r="PAS149" s="491"/>
      <c r="PAT149" s="491"/>
      <c r="PAU149" s="491"/>
      <c r="PAV149" s="491"/>
      <c r="PAW149" s="491"/>
      <c r="PAX149" s="491"/>
      <c r="PAY149" s="491"/>
      <c r="PAZ149" s="491"/>
      <c r="PBA149" s="491"/>
      <c r="PBB149" s="491"/>
      <c r="PBC149" s="491"/>
      <c r="PBD149" s="491"/>
      <c r="PBE149" s="491"/>
      <c r="PBF149" s="491"/>
      <c r="PBG149" s="491"/>
      <c r="PBH149" s="491"/>
      <c r="PBI149" s="491"/>
      <c r="PBJ149" s="491"/>
      <c r="PBK149" s="491"/>
      <c r="PBL149" s="491"/>
      <c r="PBM149" s="491"/>
      <c r="PBN149" s="491"/>
      <c r="PBO149" s="491"/>
      <c r="PBP149" s="491"/>
      <c r="PBQ149" s="491"/>
      <c r="PBR149" s="491"/>
      <c r="PBS149" s="491"/>
      <c r="PBT149" s="491"/>
      <c r="PBU149" s="491"/>
      <c r="PBV149" s="491"/>
      <c r="PBW149" s="491"/>
      <c r="PBX149" s="491"/>
      <c r="PBY149" s="491"/>
      <c r="PBZ149" s="491"/>
      <c r="PCA149" s="491"/>
      <c r="PCB149" s="491"/>
      <c r="PCC149" s="491"/>
      <c r="PCD149" s="491"/>
      <c r="PCE149" s="491"/>
      <c r="PCF149" s="491"/>
      <c r="PCG149" s="491"/>
      <c r="PCH149" s="491"/>
      <c r="PCI149" s="491"/>
      <c r="PCJ149" s="491"/>
      <c r="PCK149" s="491"/>
      <c r="PCL149" s="491"/>
      <c r="PCM149" s="491"/>
      <c r="PCN149" s="491"/>
      <c r="PCO149" s="491"/>
      <c r="PCP149" s="491"/>
      <c r="PCQ149" s="491"/>
      <c r="PCR149" s="491"/>
      <c r="PCS149" s="491"/>
      <c r="PCT149" s="491"/>
      <c r="PCU149" s="491"/>
      <c r="PCV149" s="491"/>
      <c r="PCW149" s="491"/>
      <c r="PCX149" s="491"/>
      <c r="PCY149" s="491"/>
      <c r="PCZ149" s="491"/>
      <c r="PDA149" s="491"/>
      <c r="PDB149" s="491"/>
      <c r="PDC149" s="491"/>
      <c r="PDD149" s="491"/>
      <c r="PDE149" s="491"/>
      <c r="PDF149" s="491"/>
      <c r="PDG149" s="491"/>
      <c r="PDH149" s="491"/>
      <c r="PDI149" s="491"/>
      <c r="PDJ149" s="491"/>
      <c r="PDK149" s="491"/>
      <c r="PDL149" s="491"/>
      <c r="PDM149" s="491"/>
      <c r="PDN149" s="491"/>
      <c r="PDO149" s="491"/>
      <c r="PDP149" s="491"/>
      <c r="PDQ149" s="491"/>
      <c r="PDR149" s="491"/>
      <c r="PDS149" s="491"/>
      <c r="PDT149" s="491"/>
      <c r="PDU149" s="491"/>
      <c r="PDV149" s="491"/>
      <c r="PDW149" s="491"/>
      <c r="PDX149" s="491"/>
      <c r="PDY149" s="491"/>
      <c r="PDZ149" s="491"/>
      <c r="PEA149" s="491"/>
      <c r="PEB149" s="491"/>
      <c r="PEC149" s="491"/>
      <c r="PED149" s="491"/>
      <c r="PEE149" s="491"/>
      <c r="PEF149" s="491"/>
      <c r="PEG149" s="491"/>
      <c r="PEH149" s="491"/>
      <c r="PEI149" s="491"/>
      <c r="PEJ149" s="491"/>
      <c r="PEK149" s="491"/>
      <c r="PEL149" s="491"/>
      <c r="PEM149" s="491"/>
      <c r="PEN149" s="491"/>
      <c r="PEO149" s="491"/>
      <c r="PEP149" s="491"/>
      <c r="PEQ149" s="491"/>
      <c r="PER149" s="491"/>
      <c r="PES149" s="491"/>
      <c r="PET149" s="491"/>
      <c r="PEU149" s="491"/>
      <c r="PEV149" s="491"/>
      <c r="PEW149" s="491"/>
      <c r="PEX149" s="491"/>
      <c r="PEY149" s="491"/>
      <c r="PEZ149" s="491"/>
      <c r="PFA149" s="491"/>
      <c r="PFB149" s="491"/>
      <c r="PFC149" s="491"/>
      <c r="PFD149" s="491"/>
      <c r="PFE149" s="491"/>
      <c r="PFF149" s="491"/>
      <c r="PFG149" s="491"/>
      <c r="PFH149" s="491"/>
      <c r="PFI149" s="491"/>
      <c r="PFJ149" s="491"/>
      <c r="PFK149" s="491"/>
      <c r="PFL149" s="491"/>
      <c r="PFM149" s="491"/>
      <c r="PFN149" s="491"/>
      <c r="PFO149" s="491"/>
      <c r="PFP149" s="491"/>
      <c r="PFQ149" s="491"/>
      <c r="PFR149" s="491"/>
      <c r="PFS149" s="491"/>
      <c r="PFT149" s="491"/>
      <c r="PFU149" s="491"/>
      <c r="PFV149" s="491"/>
      <c r="PFW149" s="491"/>
      <c r="PFX149" s="491"/>
      <c r="PFY149" s="491"/>
      <c r="PFZ149" s="491"/>
      <c r="PGA149" s="491"/>
      <c r="PGB149" s="491"/>
      <c r="PGC149" s="491"/>
      <c r="PGD149" s="491"/>
      <c r="PGE149" s="491"/>
      <c r="PGF149" s="491"/>
      <c r="PGG149" s="491"/>
      <c r="PGH149" s="491"/>
      <c r="PGI149" s="491"/>
      <c r="PGJ149" s="491"/>
      <c r="PGK149" s="491"/>
      <c r="PGL149" s="491"/>
      <c r="PGM149" s="491"/>
      <c r="PGN149" s="491"/>
      <c r="PGO149" s="491"/>
      <c r="PGP149" s="491"/>
      <c r="PGQ149" s="491"/>
      <c r="PGR149" s="491"/>
      <c r="PGS149" s="491"/>
      <c r="PGT149" s="491"/>
      <c r="PGU149" s="491"/>
      <c r="PGV149" s="491"/>
      <c r="PGW149" s="491"/>
      <c r="PGX149" s="491"/>
      <c r="PGY149" s="491"/>
      <c r="PGZ149" s="491"/>
      <c r="PHA149" s="491"/>
      <c r="PHB149" s="491"/>
      <c r="PHC149" s="491"/>
      <c r="PHD149" s="491"/>
      <c r="PHE149" s="491"/>
      <c r="PHF149" s="491"/>
      <c r="PHG149" s="491"/>
      <c r="PHH149" s="491"/>
      <c r="PHI149" s="491"/>
      <c r="PHJ149" s="491"/>
      <c r="PHK149" s="491"/>
      <c r="PHL149" s="491"/>
      <c r="PHM149" s="491"/>
      <c r="PHN149" s="491"/>
      <c r="PHO149" s="491"/>
      <c r="PHP149" s="491"/>
      <c r="PHQ149" s="491"/>
      <c r="PHR149" s="491"/>
      <c r="PHS149" s="491"/>
      <c r="PHT149" s="491"/>
      <c r="PHU149" s="491"/>
      <c r="PHV149" s="491"/>
      <c r="PHW149" s="491"/>
      <c r="PHX149" s="491"/>
      <c r="PHY149" s="491"/>
      <c r="PHZ149" s="491"/>
      <c r="PIA149" s="491"/>
      <c r="PIB149" s="491"/>
      <c r="PIC149" s="491"/>
      <c r="PID149" s="491"/>
      <c r="PIE149" s="491"/>
      <c r="PIF149" s="491"/>
      <c r="PIG149" s="491"/>
      <c r="PIH149" s="491"/>
      <c r="PII149" s="491"/>
      <c r="PIJ149" s="491"/>
      <c r="PIK149" s="491"/>
      <c r="PIL149" s="491"/>
      <c r="PIM149" s="491"/>
      <c r="PIN149" s="491"/>
      <c r="PIO149" s="491"/>
      <c r="PIP149" s="491"/>
      <c r="PIQ149" s="491"/>
      <c r="PIR149" s="491"/>
      <c r="PIS149" s="491"/>
      <c r="PIT149" s="491"/>
      <c r="PIU149" s="491"/>
      <c r="PIV149" s="491"/>
      <c r="PIW149" s="491"/>
      <c r="PIX149" s="491"/>
      <c r="PIY149" s="491"/>
      <c r="PIZ149" s="491"/>
      <c r="PJA149" s="491"/>
      <c r="PJB149" s="491"/>
      <c r="PJC149" s="491"/>
      <c r="PJD149" s="491"/>
      <c r="PJE149" s="491"/>
      <c r="PJF149" s="491"/>
      <c r="PJG149" s="491"/>
      <c r="PJH149" s="491"/>
      <c r="PJI149" s="491"/>
      <c r="PJJ149" s="491"/>
      <c r="PJK149" s="491"/>
      <c r="PJL149" s="491"/>
      <c r="PJM149" s="491"/>
      <c r="PJN149" s="491"/>
      <c r="PJO149" s="491"/>
      <c r="PJP149" s="491"/>
      <c r="PJQ149" s="491"/>
      <c r="PJR149" s="491"/>
      <c r="PJS149" s="491"/>
      <c r="PJT149" s="491"/>
      <c r="PJU149" s="491"/>
      <c r="PJV149" s="491"/>
      <c r="PJW149" s="491"/>
      <c r="PJX149" s="491"/>
      <c r="PJY149" s="491"/>
      <c r="PJZ149" s="491"/>
      <c r="PKA149" s="491"/>
      <c r="PKB149" s="491"/>
      <c r="PKC149" s="491"/>
      <c r="PKD149" s="491"/>
      <c r="PKE149" s="491"/>
      <c r="PKF149" s="491"/>
      <c r="PKG149" s="491"/>
      <c r="PKH149" s="491"/>
      <c r="PKI149" s="491"/>
      <c r="PKJ149" s="491"/>
      <c r="PKK149" s="491"/>
      <c r="PKL149" s="491"/>
      <c r="PKM149" s="491"/>
      <c r="PKN149" s="491"/>
      <c r="PKO149" s="491"/>
      <c r="PKP149" s="491"/>
      <c r="PKQ149" s="491"/>
      <c r="PKR149" s="491"/>
      <c r="PKS149" s="491"/>
      <c r="PKT149" s="491"/>
      <c r="PKU149" s="491"/>
      <c r="PKV149" s="491"/>
      <c r="PKW149" s="491"/>
      <c r="PKX149" s="491"/>
      <c r="PKY149" s="491"/>
      <c r="PKZ149" s="491"/>
      <c r="PLA149" s="491"/>
      <c r="PLB149" s="491"/>
      <c r="PLC149" s="491"/>
      <c r="PLD149" s="491"/>
      <c r="PLE149" s="491"/>
      <c r="PLF149" s="491"/>
      <c r="PLG149" s="491"/>
      <c r="PLH149" s="491"/>
      <c r="PLI149" s="491"/>
      <c r="PLJ149" s="491"/>
      <c r="PLK149" s="491"/>
      <c r="PLL149" s="491"/>
      <c r="PLM149" s="491"/>
      <c r="PLN149" s="491"/>
      <c r="PLO149" s="491"/>
      <c r="PLP149" s="491"/>
      <c r="PLQ149" s="491"/>
      <c r="PLR149" s="491"/>
      <c r="PLS149" s="491"/>
      <c r="PLT149" s="491"/>
      <c r="PLU149" s="491"/>
      <c r="PLV149" s="491"/>
      <c r="PLW149" s="491"/>
      <c r="PLX149" s="491"/>
      <c r="PLY149" s="491"/>
      <c r="PLZ149" s="491"/>
      <c r="PMA149" s="491"/>
      <c r="PMB149" s="491"/>
      <c r="PMC149" s="491"/>
      <c r="PMD149" s="491"/>
      <c r="PME149" s="491"/>
      <c r="PMF149" s="491"/>
      <c r="PMG149" s="491"/>
      <c r="PMH149" s="491"/>
      <c r="PMI149" s="491"/>
      <c r="PMJ149" s="491"/>
      <c r="PMK149" s="491"/>
      <c r="PML149" s="491"/>
      <c r="PMM149" s="491"/>
      <c r="PMN149" s="491"/>
      <c r="PMO149" s="491"/>
      <c r="PMP149" s="491"/>
      <c r="PMQ149" s="491"/>
      <c r="PMR149" s="491"/>
      <c r="PMS149" s="491"/>
      <c r="PMT149" s="491"/>
      <c r="PMU149" s="491"/>
      <c r="PMV149" s="491"/>
      <c r="PMW149" s="491"/>
      <c r="PMX149" s="491"/>
      <c r="PMY149" s="491"/>
      <c r="PMZ149" s="491"/>
      <c r="PNA149" s="491"/>
      <c r="PNB149" s="491"/>
      <c r="PNC149" s="491"/>
      <c r="PND149" s="491"/>
      <c r="PNE149" s="491"/>
      <c r="PNF149" s="491"/>
      <c r="PNG149" s="491"/>
      <c r="PNH149" s="491"/>
      <c r="PNI149" s="491"/>
      <c r="PNJ149" s="491"/>
      <c r="PNK149" s="491"/>
      <c r="PNL149" s="491"/>
      <c r="PNM149" s="491"/>
      <c r="PNN149" s="491"/>
      <c r="PNO149" s="491"/>
      <c r="PNP149" s="491"/>
      <c r="PNQ149" s="491"/>
      <c r="PNR149" s="491"/>
      <c r="PNS149" s="491"/>
      <c r="PNT149" s="491"/>
      <c r="PNU149" s="491"/>
      <c r="PNV149" s="491"/>
      <c r="PNW149" s="491"/>
      <c r="PNX149" s="491"/>
      <c r="PNY149" s="491"/>
      <c r="PNZ149" s="491"/>
      <c r="POA149" s="491"/>
      <c r="POB149" s="491"/>
      <c r="POC149" s="491"/>
      <c r="POD149" s="491"/>
      <c r="POE149" s="491"/>
      <c r="POF149" s="491"/>
      <c r="POG149" s="491"/>
      <c r="POH149" s="491"/>
      <c r="POI149" s="491"/>
      <c r="POJ149" s="491"/>
      <c r="POK149" s="491"/>
      <c r="POL149" s="491"/>
      <c r="POM149" s="491"/>
      <c r="PON149" s="491"/>
      <c r="POO149" s="491"/>
      <c r="POP149" s="491"/>
      <c r="POQ149" s="491"/>
      <c r="POR149" s="491"/>
      <c r="POS149" s="491"/>
      <c r="POT149" s="491"/>
      <c r="POU149" s="491"/>
      <c r="POV149" s="491"/>
      <c r="POW149" s="491"/>
      <c r="POX149" s="491"/>
      <c r="POY149" s="491"/>
      <c r="POZ149" s="491"/>
      <c r="PPA149" s="491"/>
      <c r="PPB149" s="491"/>
      <c r="PPC149" s="491"/>
      <c r="PPD149" s="491"/>
      <c r="PPE149" s="491"/>
      <c r="PPF149" s="491"/>
      <c r="PPG149" s="491"/>
      <c r="PPH149" s="491"/>
      <c r="PPI149" s="491"/>
      <c r="PPJ149" s="491"/>
      <c r="PPK149" s="491"/>
      <c r="PPL149" s="491"/>
      <c r="PPM149" s="491"/>
      <c r="PPN149" s="491"/>
      <c r="PPO149" s="491"/>
      <c r="PPP149" s="491"/>
      <c r="PPQ149" s="491"/>
      <c r="PPR149" s="491"/>
      <c r="PPS149" s="491"/>
      <c r="PPT149" s="491"/>
      <c r="PPU149" s="491"/>
      <c r="PPV149" s="491"/>
      <c r="PPW149" s="491"/>
      <c r="PPX149" s="491"/>
      <c r="PPY149" s="491"/>
      <c r="PPZ149" s="491"/>
      <c r="PQA149" s="491"/>
      <c r="PQB149" s="491"/>
      <c r="PQC149" s="491"/>
      <c r="PQD149" s="491"/>
      <c r="PQE149" s="491"/>
      <c r="PQF149" s="491"/>
      <c r="PQG149" s="491"/>
      <c r="PQH149" s="491"/>
      <c r="PQI149" s="491"/>
      <c r="PQJ149" s="491"/>
      <c r="PQK149" s="491"/>
      <c r="PQL149" s="491"/>
      <c r="PQM149" s="491"/>
      <c r="PQN149" s="491"/>
      <c r="PQO149" s="491"/>
      <c r="PQP149" s="491"/>
      <c r="PQQ149" s="491"/>
      <c r="PQR149" s="491"/>
      <c r="PQS149" s="491"/>
      <c r="PQT149" s="491"/>
      <c r="PQU149" s="491"/>
      <c r="PQV149" s="491"/>
      <c r="PQW149" s="491"/>
      <c r="PQX149" s="491"/>
      <c r="PQY149" s="491"/>
      <c r="PQZ149" s="491"/>
      <c r="PRA149" s="491"/>
      <c r="PRB149" s="491"/>
      <c r="PRC149" s="491"/>
      <c r="PRD149" s="491"/>
      <c r="PRE149" s="491"/>
      <c r="PRF149" s="491"/>
      <c r="PRG149" s="491"/>
      <c r="PRH149" s="491"/>
      <c r="PRI149" s="491"/>
      <c r="PRJ149" s="491"/>
      <c r="PRK149" s="491"/>
      <c r="PRL149" s="491"/>
      <c r="PRM149" s="491"/>
      <c r="PRN149" s="491"/>
      <c r="PRO149" s="491"/>
      <c r="PRP149" s="491"/>
      <c r="PRQ149" s="491"/>
      <c r="PRR149" s="491"/>
      <c r="PRS149" s="491"/>
      <c r="PRT149" s="491"/>
      <c r="PRU149" s="491"/>
      <c r="PRV149" s="491"/>
      <c r="PRW149" s="491"/>
      <c r="PRX149" s="491"/>
      <c r="PRY149" s="491"/>
      <c r="PRZ149" s="491"/>
      <c r="PSA149" s="491"/>
      <c r="PSB149" s="491"/>
      <c r="PSC149" s="491"/>
      <c r="PSD149" s="491"/>
      <c r="PSE149" s="491"/>
      <c r="PSF149" s="491"/>
      <c r="PSG149" s="491"/>
      <c r="PSH149" s="491"/>
      <c r="PSI149" s="491"/>
      <c r="PSJ149" s="491"/>
      <c r="PSK149" s="491"/>
      <c r="PSL149" s="491"/>
      <c r="PSM149" s="491"/>
      <c r="PSN149" s="491"/>
      <c r="PSO149" s="491"/>
      <c r="PSP149" s="491"/>
      <c r="PSQ149" s="491"/>
      <c r="PSR149" s="491"/>
      <c r="PSS149" s="491"/>
      <c r="PST149" s="491"/>
      <c r="PSU149" s="491"/>
      <c r="PSV149" s="491"/>
      <c r="PSW149" s="491"/>
      <c r="PSX149" s="491"/>
      <c r="PSY149" s="491"/>
      <c r="PSZ149" s="491"/>
      <c r="PTA149" s="491"/>
      <c r="PTB149" s="491"/>
      <c r="PTC149" s="491"/>
      <c r="PTD149" s="491"/>
      <c r="PTE149" s="491"/>
      <c r="PTF149" s="491"/>
      <c r="PTG149" s="491"/>
      <c r="PTH149" s="491"/>
      <c r="PTI149" s="491"/>
      <c r="PTJ149" s="491"/>
      <c r="PTK149" s="491"/>
      <c r="PTL149" s="491"/>
      <c r="PTM149" s="491"/>
      <c r="PTN149" s="491"/>
      <c r="PTO149" s="491"/>
      <c r="PTP149" s="491"/>
      <c r="PTQ149" s="491"/>
      <c r="PTR149" s="491"/>
      <c r="PTS149" s="491"/>
      <c r="PTT149" s="491"/>
      <c r="PTU149" s="491"/>
      <c r="PTV149" s="491"/>
      <c r="PTW149" s="491"/>
      <c r="PTX149" s="491"/>
      <c r="PTY149" s="491"/>
      <c r="PTZ149" s="491"/>
      <c r="PUA149" s="491"/>
      <c r="PUB149" s="491"/>
      <c r="PUC149" s="491"/>
      <c r="PUD149" s="491"/>
      <c r="PUE149" s="491"/>
      <c r="PUF149" s="491"/>
      <c r="PUG149" s="491"/>
      <c r="PUH149" s="491"/>
      <c r="PUI149" s="491"/>
      <c r="PUJ149" s="491"/>
      <c r="PUK149" s="491"/>
      <c r="PUL149" s="491"/>
      <c r="PUM149" s="491"/>
      <c r="PUN149" s="491"/>
      <c r="PUO149" s="491"/>
      <c r="PUP149" s="491"/>
      <c r="PUQ149" s="491"/>
      <c r="PUR149" s="491"/>
      <c r="PUS149" s="491"/>
      <c r="PUT149" s="491"/>
      <c r="PUU149" s="491"/>
      <c r="PUV149" s="491"/>
      <c r="PUW149" s="491"/>
      <c r="PUX149" s="491"/>
      <c r="PUY149" s="491"/>
      <c r="PUZ149" s="491"/>
      <c r="PVA149" s="491"/>
      <c r="PVB149" s="491"/>
      <c r="PVC149" s="491"/>
      <c r="PVD149" s="491"/>
      <c r="PVE149" s="491"/>
      <c r="PVF149" s="491"/>
      <c r="PVG149" s="491"/>
      <c r="PVH149" s="491"/>
      <c r="PVI149" s="491"/>
      <c r="PVJ149" s="491"/>
      <c r="PVK149" s="491"/>
      <c r="PVL149" s="491"/>
      <c r="PVM149" s="491"/>
      <c r="PVN149" s="491"/>
      <c r="PVO149" s="491"/>
      <c r="PVP149" s="491"/>
      <c r="PVQ149" s="491"/>
      <c r="PVR149" s="491"/>
      <c r="PVS149" s="491"/>
      <c r="PVT149" s="491"/>
      <c r="PVU149" s="491"/>
      <c r="PVV149" s="491"/>
      <c r="PVW149" s="491"/>
      <c r="PVX149" s="491"/>
      <c r="PVY149" s="491"/>
      <c r="PVZ149" s="491"/>
      <c r="PWA149" s="491"/>
      <c r="PWB149" s="491"/>
      <c r="PWC149" s="491"/>
      <c r="PWD149" s="491"/>
      <c r="PWE149" s="491"/>
      <c r="PWF149" s="491"/>
      <c r="PWG149" s="491"/>
      <c r="PWH149" s="491"/>
      <c r="PWI149" s="491"/>
      <c r="PWJ149" s="491"/>
      <c r="PWK149" s="491"/>
      <c r="PWL149" s="491"/>
      <c r="PWM149" s="491"/>
      <c r="PWN149" s="491"/>
      <c r="PWO149" s="491"/>
      <c r="PWP149" s="491"/>
      <c r="PWQ149" s="491"/>
      <c r="PWR149" s="491"/>
      <c r="PWS149" s="491"/>
      <c r="PWT149" s="491"/>
      <c r="PWU149" s="491"/>
      <c r="PWV149" s="491"/>
      <c r="PWW149" s="491"/>
      <c r="PWX149" s="491"/>
      <c r="PWY149" s="491"/>
      <c r="PWZ149" s="491"/>
      <c r="PXA149" s="491"/>
      <c r="PXB149" s="491"/>
      <c r="PXC149" s="491"/>
      <c r="PXD149" s="491"/>
      <c r="PXE149" s="491"/>
      <c r="PXF149" s="491"/>
      <c r="PXG149" s="491"/>
      <c r="PXH149" s="491"/>
      <c r="PXI149" s="491"/>
      <c r="PXJ149" s="491"/>
      <c r="PXK149" s="491"/>
      <c r="PXL149" s="491"/>
      <c r="PXM149" s="491"/>
      <c r="PXN149" s="491"/>
      <c r="PXO149" s="491"/>
      <c r="PXP149" s="491"/>
      <c r="PXQ149" s="491"/>
      <c r="PXR149" s="491"/>
      <c r="PXS149" s="491"/>
      <c r="PXT149" s="491"/>
      <c r="PXU149" s="491"/>
      <c r="PXV149" s="491"/>
      <c r="PXW149" s="491"/>
      <c r="PXX149" s="491"/>
      <c r="PXY149" s="491"/>
      <c r="PXZ149" s="491"/>
      <c r="PYA149" s="491"/>
      <c r="PYB149" s="491"/>
      <c r="PYC149" s="491"/>
      <c r="PYD149" s="491"/>
      <c r="PYE149" s="491"/>
      <c r="PYF149" s="491"/>
      <c r="PYG149" s="491"/>
      <c r="PYH149" s="491"/>
      <c r="PYI149" s="491"/>
      <c r="PYJ149" s="491"/>
      <c r="PYK149" s="491"/>
      <c r="PYL149" s="491"/>
      <c r="PYM149" s="491"/>
      <c r="PYN149" s="491"/>
      <c r="PYO149" s="491"/>
      <c r="PYP149" s="491"/>
      <c r="PYQ149" s="491"/>
      <c r="PYR149" s="491"/>
      <c r="PYS149" s="491"/>
      <c r="PYT149" s="491"/>
      <c r="PYU149" s="491"/>
      <c r="PYV149" s="491"/>
      <c r="PYW149" s="491"/>
      <c r="PYX149" s="491"/>
      <c r="PYY149" s="491"/>
      <c r="PYZ149" s="491"/>
      <c r="PZA149" s="491"/>
      <c r="PZB149" s="491"/>
      <c r="PZC149" s="491"/>
      <c r="PZD149" s="491"/>
      <c r="PZE149" s="491"/>
      <c r="PZF149" s="491"/>
      <c r="PZG149" s="491"/>
      <c r="PZH149" s="491"/>
      <c r="PZI149" s="491"/>
      <c r="PZJ149" s="491"/>
      <c r="PZK149" s="491"/>
      <c r="PZL149" s="491"/>
      <c r="PZM149" s="491"/>
      <c r="PZN149" s="491"/>
      <c r="PZO149" s="491"/>
      <c r="PZP149" s="491"/>
      <c r="PZQ149" s="491"/>
      <c r="PZR149" s="491"/>
      <c r="PZS149" s="491"/>
      <c r="PZT149" s="491"/>
      <c r="PZU149" s="491"/>
      <c r="PZV149" s="491"/>
      <c r="PZW149" s="491"/>
      <c r="PZX149" s="491"/>
      <c r="PZY149" s="491"/>
      <c r="PZZ149" s="491"/>
      <c r="QAA149" s="491"/>
      <c r="QAB149" s="491"/>
      <c r="QAC149" s="491"/>
      <c r="QAD149" s="491"/>
      <c r="QAE149" s="491"/>
      <c r="QAF149" s="491"/>
      <c r="QAG149" s="491"/>
      <c r="QAH149" s="491"/>
      <c r="QAI149" s="491"/>
      <c r="QAJ149" s="491"/>
      <c r="QAK149" s="491"/>
      <c r="QAL149" s="491"/>
      <c r="QAM149" s="491"/>
      <c r="QAN149" s="491"/>
      <c r="QAO149" s="491"/>
      <c r="QAP149" s="491"/>
      <c r="QAQ149" s="491"/>
      <c r="QAR149" s="491"/>
      <c r="QAS149" s="491"/>
      <c r="QAT149" s="491"/>
      <c r="QAU149" s="491"/>
      <c r="QAV149" s="491"/>
      <c r="QAW149" s="491"/>
      <c r="QAX149" s="491"/>
      <c r="QAY149" s="491"/>
      <c r="QAZ149" s="491"/>
      <c r="QBA149" s="491"/>
      <c r="QBB149" s="491"/>
      <c r="QBC149" s="491"/>
      <c r="QBD149" s="491"/>
      <c r="QBE149" s="491"/>
      <c r="QBF149" s="491"/>
      <c r="QBG149" s="491"/>
      <c r="QBH149" s="491"/>
      <c r="QBI149" s="491"/>
      <c r="QBJ149" s="491"/>
      <c r="QBK149" s="491"/>
      <c r="QBL149" s="491"/>
      <c r="QBM149" s="491"/>
      <c r="QBN149" s="491"/>
      <c r="QBO149" s="491"/>
      <c r="QBP149" s="491"/>
      <c r="QBQ149" s="491"/>
      <c r="QBR149" s="491"/>
      <c r="QBS149" s="491"/>
      <c r="QBT149" s="491"/>
      <c r="QBU149" s="491"/>
      <c r="QBV149" s="491"/>
      <c r="QBW149" s="491"/>
      <c r="QBX149" s="491"/>
      <c r="QBY149" s="491"/>
      <c r="QBZ149" s="491"/>
      <c r="QCA149" s="491"/>
      <c r="QCB149" s="491"/>
      <c r="QCC149" s="491"/>
      <c r="QCD149" s="491"/>
      <c r="QCE149" s="491"/>
      <c r="QCF149" s="491"/>
      <c r="QCG149" s="491"/>
      <c r="QCH149" s="491"/>
      <c r="QCI149" s="491"/>
      <c r="QCJ149" s="491"/>
      <c r="QCK149" s="491"/>
      <c r="QCL149" s="491"/>
      <c r="QCM149" s="491"/>
      <c r="QCN149" s="491"/>
      <c r="QCO149" s="491"/>
      <c r="QCP149" s="491"/>
      <c r="QCQ149" s="491"/>
      <c r="QCR149" s="491"/>
      <c r="QCS149" s="491"/>
      <c r="QCT149" s="491"/>
      <c r="QCU149" s="491"/>
      <c r="QCV149" s="491"/>
      <c r="QCW149" s="491"/>
      <c r="QCX149" s="491"/>
      <c r="QCY149" s="491"/>
      <c r="QCZ149" s="491"/>
      <c r="QDA149" s="491"/>
      <c r="QDB149" s="491"/>
      <c r="QDC149" s="491"/>
      <c r="QDD149" s="491"/>
      <c r="QDE149" s="491"/>
      <c r="QDF149" s="491"/>
      <c r="QDG149" s="491"/>
      <c r="QDH149" s="491"/>
      <c r="QDI149" s="491"/>
      <c r="QDJ149" s="491"/>
      <c r="QDK149" s="491"/>
      <c r="QDL149" s="491"/>
      <c r="QDM149" s="491"/>
      <c r="QDN149" s="491"/>
      <c r="QDO149" s="491"/>
      <c r="QDP149" s="491"/>
      <c r="QDQ149" s="491"/>
      <c r="QDR149" s="491"/>
      <c r="QDS149" s="491"/>
      <c r="QDT149" s="491"/>
      <c r="QDU149" s="491"/>
      <c r="QDV149" s="491"/>
      <c r="QDW149" s="491"/>
      <c r="QDX149" s="491"/>
      <c r="QDY149" s="491"/>
      <c r="QDZ149" s="491"/>
      <c r="QEA149" s="491"/>
      <c r="QEB149" s="491"/>
      <c r="QEC149" s="491"/>
      <c r="QED149" s="491"/>
      <c r="QEE149" s="491"/>
      <c r="QEF149" s="491"/>
      <c r="QEG149" s="491"/>
      <c r="QEH149" s="491"/>
      <c r="QEI149" s="491"/>
      <c r="QEJ149" s="491"/>
      <c r="QEK149" s="491"/>
      <c r="QEL149" s="491"/>
      <c r="QEM149" s="491"/>
      <c r="QEN149" s="491"/>
      <c r="QEO149" s="491"/>
      <c r="QEP149" s="491"/>
      <c r="QEQ149" s="491"/>
      <c r="QER149" s="491"/>
      <c r="QES149" s="491"/>
      <c r="QET149" s="491"/>
      <c r="QEU149" s="491"/>
      <c r="QEV149" s="491"/>
      <c r="QEW149" s="491"/>
      <c r="QEX149" s="491"/>
      <c r="QEY149" s="491"/>
      <c r="QEZ149" s="491"/>
      <c r="QFA149" s="491"/>
      <c r="QFB149" s="491"/>
      <c r="QFC149" s="491"/>
      <c r="QFD149" s="491"/>
      <c r="QFE149" s="491"/>
      <c r="QFF149" s="491"/>
      <c r="QFG149" s="491"/>
      <c r="QFH149" s="491"/>
      <c r="QFI149" s="491"/>
      <c r="QFJ149" s="491"/>
      <c r="QFK149" s="491"/>
      <c r="QFL149" s="491"/>
      <c r="QFM149" s="491"/>
      <c r="QFN149" s="491"/>
      <c r="QFO149" s="491"/>
      <c r="QFP149" s="491"/>
      <c r="QFQ149" s="491"/>
      <c r="QFR149" s="491"/>
      <c r="QFS149" s="491"/>
      <c r="QFT149" s="491"/>
      <c r="QFU149" s="491"/>
      <c r="QFV149" s="491"/>
      <c r="QFW149" s="491"/>
      <c r="QFX149" s="491"/>
      <c r="QFY149" s="491"/>
      <c r="QFZ149" s="491"/>
      <c r="QGA149" s="491"/>
      <c r="QGB149" s="491"/>
      <c r="QGC149" s="491"/>
      <c r="QGD149" s="491"/>
      <c r="QGE149" s="491"/>
      <c r="QGF149" s="491"/>
      <c r="QGG149" s="491"/>
      <c r="QGH149" s="491"/>
      <c r="QGI149" s="491"/>
      <c r="QGJ149" s="491"/>
      <c r="QGK149" s="491"/>
      <c r="QGL149" s="491"/>
      <c r="QGM149" s="491"/>
      <c r="QGN149" s="491"/>
      <c r="QGO149" s="491"/>
      <c r="QGP149" s="491"/>
      <c r="QGQ149" s="491"/>
      <c r="QGR149" s="491"/>
      <c r="QGS149" s="491"/>
      <c r="QGT149" s="491"/>
      <c r="QGU149" s="491"/>
      <c r="QGV149" s="491"/>
      <c r="QGW149" s="491"/>
      <c r="QGX149" s="491"/>
      <c r="QGY149" s="491"/>
      <c r="QGZ149" s="491"/>
      <c r="QHA149" s="491"/>
      <c r="QHB149" s="491"/>
      <c r="QHC149" s="491"/>
      <c r="QHD149" s="491"/>
      <c r="QHE149" s="491"/>
      <c r="QHF149" s="491"/>
      <c r="QHG149" s="491"/>
      <c r="QHH149" s="491"/>
      <c r="QHI149" s="491"/>
      <c r="QHJ149" s="491"/>
      <c r="QHK149" s="491"/>
      <c r="QHL149" s="491"/>
      <c r="QHM149" s="491"/>
      <c r="QHN149" s="491"/>
      <c r="QHO149" s="491"/>
      <c r="QHP149" s="491"/>
      <c r="QHQ149" s="491"/>
      <c r="QHR149" s="491"/>
      <c r="QHS149" s="491"/>
      <c r="QHT149" s="491"/>
      <c r="QHU149" s="491"/>
      <c r="QHV149" s="491"/>
      <c r="QHW149" s="491"/>
      <c r="QHX149" s="491"/>
      <c r="QHY149" s="491"/>
      <c r="QHZ149" s="491"/>
      <c r="QIA149" s="491"/>
      <c r="QIB149" s="491"/>
      <c r="QIC149" s="491"/>
      <c r="QID149" s="491"/>
      <c r="QIE149" s="491"/>
      <c r="QIF149" s="491"/>
      <c r="QIG149" s="491"/>
      <c r="QIH149" s="491"/>
      <c r="QII149" s="491"/>
      <c r="QIJ149" s="491"/>
      <c r="QIK149" s="491"/>
      <c r="QIL149" s="491"/>
      <c r="QIM149" s="491"/>
      <c r="QIN149" s="491"/>
      <c r="QIO149" s="491"/>
      <c r="QIP149" s="491"/>
      <c r="QIQ149" s="491"/>
      <c r="QIR149" s="491"/>
      <c r="QIS149" s="491"/>
      <c r="QIT149" s="491"/>
      <c r="QIU149" s="491"/>
      <c r="QIV149" s="491"/>
      <c r="QIW149" s="491"/>
      <c r="QIX149" s="491"/>
      <c r="QIY149" s="491"/>
      <c r="QIZ149" s="491"/>
      <c r="QJA149" s="491"/>
      <c r="QJB149" s="491"/>
      <c r="QJC149" s="491"/>
      <c r="QJD149" s="491"/>
      <c r="QJE149" s="491"/>
      <c r="QJF149" s="491"/>
      <c r="QJG149" s="491"/>
      <c r="QJH149" s="491"/>
      <c r="QJI149" s="491"/>
      <c r="QJJ149" s="491"/>
      <c r="QJK149" s="491"/>
      <c r="QJL149" s="491"/>
      <c r="QJM149" s="491"/>
      <c r="QJN149" s="491"/>
      <c r="QJO149" s="491"/>
      <c r="QJP149" s="491"/>
      <c r="QJQ149" s="491"/>
      <c r="QJR149" s="491"/>
      <c r="QJS149" s="491"/>
      <c r="QJT149" s="491"/>
      <c r="QJU149" s="491"/>
      <c r="QJV149" s="491"/>
      <c r="QJW149" s="491"/>
      <c r="QJX149" s="491"/>
      <c r="QJY149" s="491"/>
      <c r="QJZ149" s="491"/>
      <c r="QKA149" s="491"/>
      <c r="QKB149" s="491"/>
      <c r="QKC149" s="491"/>
      <c r="QKD149" s="491"/>
      <c r="QKE149" s="491"/>
      <c r="QKF149" s="491"/>
      <c r="QKG149" s="491"/>
      <c r="QKH149" s="491"/>
      <c r="QKI149" s="491"/>
      <c r="QKJ149" s="491"/>
      <c r="QKK149" s="491"/>
      <c r="QKL149" s="491"/>
      <c r="QKM149" s="491"/>
      <c r="QKN149" s="491"/>
      <c r="QKO149" s="491"/>
      <c r="QKP149" s="491"/>
      <c r="QKQ149" s="491"/>
      <c r="QKR149" s="491"/>
      <c r="QKS149" s="491"/>
      <c r="QKT149" s="491"/>
      <c r="QKU149" s="491"/>
      <c r="QKV149" s="491"/>
      <c r="QKW149" s="491"/>
      <c r="QKX149" s="491"/>
      <c r="QKY149" s="491"/>
      <c r="QKZ149" s="491"/>
      <c r="QLA149" s="491"/>
      <c r="QLB149" s="491"/>
      <c r="QLC149" s="491"/>
      <c r="QLD149" s="491"/>
      <c r="QLE149" s="491"/>
      <c r="QLF149" s="491"/>
      <c r="QLG149" s="491"/>
      <c r="QLH149" s="491"/>
      <c r="QLI149" s="491"/>
      <c r="QLJ149" s="491"/>
      <c r="QLK149" s="491"/>
      <c r="QLL149" s="491"/>
      <c r="QLM149" s="491"/>
      <c r="QLN149" s="491"/>
      <c r="QLO149" s="491"/>
      <c r="QLP149" s="491"/>
      <c r="QLQ149" s="491"/>
      <c r="QLR149" s="491"/>
      <c r="QLS149" s="491"/>
      <c r="QLT149" s="491"/>
      <c r="QLU149" s="491"/>
      <c r="QLV149" s="491"/>
      <c r="QLW149" s="491"/>
      <c r="QLX149" s="491"/>
      <c r="QLY149" s="491"/>
      <c r="QLZ149" s="491"/>
      <c r="QMA149" s="491"/>
      <c r="QMB149" s="491"/>
      <c r="QMC149" s="491"/>
      <c r="QMD149" s="491"/>
      <c r="QME149" s="491"/>
      <c r="QMF149" s="491"/>
      <c r="QMG149" s="491"/>
      <c r="QMH149" s="491"/>
      <c r="QMI149" s="491"/>
      <c r="QMJ149" s="491"/>
      <c r="QMK149" s="491"/>
      <c r="QML149" s="491"/>
      <c r="QMM149" s="491"/>
      <c r="QMN149" s="491"/>
      <c r="QMO149" s="491"/>
      <c r="QMP149" s="491"/>
      <c r="QMQ149" s="491"/>
      <c r="QMR149" s="491"/>
      <c r="QMS149" s="491"/>
      <c r="QMT149" s="491"/>
      <c r="QMU149" s="491"/>
      <c r="QMV149" s="491"/>
      <c r="QMW149" s="491"/>
      <c r="QMX149" s="491"/>
      <c r="QMY149" s="491"/>
      <c r="QMZ149" s="491"/>
      <c r="QNA149" s="491"/>
      <c r="QNB149" s="491"/>
      <c r="QNC149" s="491"/>
      <c r="QND149" s="491"/>
      <c r="QNE149" s="491"/>
      <c r="QNF149" s="491"/>
      <c r="QNG149" s="491"/>
      <c r="QNH149" s="491"/>
      <c r="QNI149" s="491"/>
      <c r="QNJ149" s="491"/>
      <c r="QNK149" s="491"/>
      <c r="QNL149" s="491"/>
      <c r="QNM149" s="491"/>
      <c r="QNN149" s="491"/>
      <c r="QNO149" s="491"/>
      <c r="QNP149" s="491"/>
      <c r="QNQ149" s="491"/>
      <c r="QNR149" s="491"/>
      <c r="QNS149" s="491"/>
      <c r="QNT149" s="491"/>
      <c r="QNU149" s="491"/>
      <c r="QNV149" s="491"/>
      <c r="QNW149" s="491"/>
      <c r="QNX149" s="491"/>
      <c r="QNY149" s="491"/>
      <c r="QNZ149" s="491"/>
      <c r="QOA149" s="491"/>
      <c r="QOB149" s="491"/>
      <c r="QOC149" s="491"/>
      <c r="QOD149" s="491"/>
      <c r="QOE149" s="491"/>
      <c r="QOF149" s="491"/>
      <c r="QOG149" s="491"/>
      <c r="QOH149" s="491"/>
      <c r="QOI149" s="491"/>
      <c r="QOJ149" s="491"/>
      <c r="QOK149" s="491"/>
      <c r="QOL149" s="491"/>
      <c r="QOM149" s="491"/>
      <c r="QON149" s="491"/>
      <c r="QOO149" s="491"/>
      <c r="QOP149" s="491"/>
      <c r="QOQ149" s="491"/>
      <c r="QOR149" s="491"/>
      <c r="QOS149" s="491"/>
      <c r="QOT149" s="491"/>
      <c r="QOU149" s="491"/>
      <c r="QOV149" s="491"/>
      <c r="QOW149" s="491"/>
      <c r="QOX149" s="491"/>
      <c r="QOY149" s="491"/>
      <c r="QOZ149" s="491"/>
      <c r="QPA149" s="491"/>
      <c r="QPB149" s="491"/>
      <c r="QPC149" s="491"/>
      <c r="QPD149" s="491"/>
      <c r="QPE149" s="491"/>
      <c r="QPF149" s="491"/>
      <c r="QPG149" s="491"/>
      <c r="QPH149" s="491"/>
      <c r="QPI149" s="491"/>
      <c r="QPJ149" s="491"/>
      <c r="QPK149" s="491"/>
      <c r="QPL149" s="491"/>
      <c r="QPM149" s="491"/>
      <c r="QPN149" s="491"/>
      <c r="QPO149" s="491"/>
      <c r="QPP149" s="491"/>
      <c r="QPQ149" s="491"/>
      <c r="QPR149" s="491"/>
      <c r="QPS149" s="491"/>
      <c r="QPT149" s="491"/>
      <c r="QPU149" s="491"/>
      <c r="QPV149" s="491"/>
      <c r="QPW149" s="491"/>
      <c r="QPX149" s="491"/>
      <c r="QPY149" s="491"/>
      <c r="QPZ149" s="491"/>
      <c r="QQA149" s="491"/>
      <c r="QQB149" s="491"/>
      <c r="QQC149" s="491"/>
      <c r="QQD149" s="491"/>
      <c r="QQE149" s="491"/>
      <c r="QQF149" s="491"/>
      <c r="QQG149" s="491"/>
      <c r="QQH149" s="491"/>
      <c r="QQI149" s="491"/>
      <c r="QQJ149" s="491"/>
      <c r="QQK149" s="491"/>
      <c r="QQL149" s="491"/>
      <c r="QQM149" s="491"/>
      <c r="QQN149" s="491"/>
      <c r="QQO149" s="491"/>
      <c r="QQP149" s="491"/>
      <c r="QQQ149" s="491"/>
      <c r="QQR149" s="491"/>
      <c r="QQS149" s="491"/>
      <c r="QQT149" s="491"/>
      <c r="QQU149" s="491"/>
      <c r="QQV149" s="491"/>
      <c r="QQW149" s="491"/>
      <c r="QQX149" s="491"/>
      <c r="QQY149" s="491"/>
      <c r="QQZ149" s="491"/>
      <c r="QRA149" s="491"/>
      <c r="QRB149" s="491"/>
      <c r="QRC149" s="491"/>
      <c r="QRD149" s="491"/>
      <c r="QRE149" s="491"/>
      <c r="QRF149" s="491"/>
      <c r="QRG149" s="491"/>
      <c r="QRH149" s="491"/>
      <c r="QRI149" s="491"/>
      <c r="QRJ149" s="491"/>
      <c r="QRK149" s="491"/>
      <c r="QRL149" s="491"/>
      <c r="QRM149" s="491"/>
      <c r="QRN149" s="491"/>
      <c r="QRO149" s="491"/>
      <c r="QRP149" s="491"/>
      <c r="QRQ149" s="491"/>
      <c r="QRR149" s="491"/>
      <c r="QRS149" s="491"/>
      <c r="QRT149" s="491"/>
      <c r="QRU149" s="491"/>
      <c r="QRV149" s="491"/>
      <c r="QRW149" s="491"/>
      <c r="QRX149" s="491"/>
      <c r="QRY149" s="491"/>
      <c r="QRZ149" s="491"/>
      <c r="QSA149" s="491"/>
      <c r="QSB149" s="491"/>
      <c r="QSC149" s="491"/>
      <c r="QSD149" s="491"/>
      <c r="QSE149" s="491"/>
      <c r="QSF149" s="491"/>
      <c r="QSG149" s="491"/>
      <c r="QSH149" s="491"/>
      <c r="QSI149" s="491"/>
      <c r="QSJ149" s="491"/>
      <c r="QSK149" s="491"/>
      <c r="QSL149" s="491"/>
      <c r="QSM149" s="491"/>
      <c r="QSN149" s="491"/>
      <c r="QSO149" s="491"/>
      <c r="QSP149" s="491"/>
      <c r="QSQ149" s="491"/>
      <c r="QSR149" s="491"/>
      <c r="QSS149" s="491"/>
      <c r="QST149" s="491"/>
      <c r="QSU149" s="491"/>
      <c r="QSV149" s="491"/>
      <c r="QSW149" s="491"/>
      <c r="QSX149" s="491"/>
      <c r="QSY149" s="491"/>
      <c r="QSZ149" s="491"/>
      <c r="QTA149" s="491"/>
      <c r="QTB149" s="491"/>
      <c r="QTC149" s="491"/>
      <c r="QTD149" s="491"/>
      <c r="QTE149" s="491"/>
      <c r="QTF149" s="491"/>
      <c r="QTG149" s="491"/>
      <c r="QTH149" s="491"/>
      <c r="QTI149" s="491"/>
      <c r="QTJ149" s="491"/>
      <c r="QTK149" s="491"/>
      <c r="QTL149" s="491"/>
      <c r="QTM149" s="491"/>
      <c r="QTN149" s="491"/>
      <c r="QTO149" s="491"/>
      <c r="QTP149" s="491"/>
      <c r="QTQ149" s="491"/>
      <c r="QTR149" s="491"/>
      <c r="QTS149" s="491"/>
      <c r="QTT149" s="491"/>
      <c r="QTU149" s="491"/>
      <c r="QTV149" s="491"/>
      <c r="QTW149" s="491"/>
      <c r="QTX149" s="491"/>
      <c r="QTY149" s="491"/>
      <c r="QTZ149" s="491"/>
      <c r="QUA149" s="491"/>
      <c r="QUB149" s="491"/>
      <c r="QUC149" s="491"/>
      <c r="QUD149" s="491"/>
      <c r="QUE149" s="491"/>
      <c r="QUF149" s="491"/>
      <c r="QUG149" s="491"/>
      <c r="QUH149" s="491"/>
      <c r="QUI149" s="491"/>
      <c r="QUJ149" s="491"/>
      <c r="QUK149" s="491"/>
      <c r="QUL149" s="491"/>
      <c r="QUM149" s="491"/>
      <c r="QUN149" s="491"/>
      <c r="QUO149" s="491"/>
      <c r="QUP149" s="491"/>
      <c r="QUQ149" s="491"/>
      <c r="QUR149" s="491"/>
      <c r="QUS149" s="491"/>
      <c r="QUT149" s="491"/>
      <c r="QUU149" s="491"/>
      <c r="QUV149" s="491"/>
      <c r="QUW149" s="491"/>
      <c r="QUX149" s="491"/>
      <c r="QUY149" s="491"/>
      <c r="QUZ149" s="491"/>
      <c r="QVA149" s="491"/>
      <c r="QVB149" s="491"/>
      <c r="QVC149" s="491"/>
      <c r="QVD149" s="491"/>
      <c r="QVE149" s="491"/>
      <c r="QVF149" s="491"/>
      <c r="QVG149" s="491"/>
      <c r="QVH149" s="491"/>
      <c r="QVI149" s="491"/>
      <c r="QVJ149" s="491"/>
      <c r="QVK149" s="491"/>
      <c r="QVL149" s="491"/>
      <c r="QVM149" s="491"/>
      <c r="QVN149" s="491"/>
      <c r="QVO149" s="491"/>
      <c r="QVP149" s="491"/>
      <c r="QVQ149" s="491"/>
      <c r="QVR149" s="491"/>
      <c r="QVS149" s="491"/>
      <c r="QVT149" s="491"/>
      <c r="QVU149" s="491"/>
      <c r="QVV149" s="491"/>
      <c r="QVW149" s="491"/>
      <c r="QVX149" s="491"/>
      <c r="QVY149" s="491"/>
      <c r="QVZ149" s="491"/>
      <c r="QWA149" s="491"/>
      <c r="QWB149" s="491"/>
      <c r="QWC149" s="491"/>
      <c r="QWD149" s="491"/>
      <c r="QWE149" s="491"/>
      <c r="QWF149" s="491"/>
      <c r="QWG149" s="491"/>
      <c r="QWH149" s="491"/>
      <c r="QWI149" s="491"/>
      <c r="QWJ149" s="491"/>
      <c r="QWK149" s="491"/>
      <c r="QWL149" s="491"/>
      <c r="QWM149" s="491"/>
      <c r="QWN149" s="491"/>
      <c r="QWO149" s="491"/>
      <c r="QWP149" s="491"/>
      <c r="QWQ149" s="491"/>
      <c r="QWR149" s="491"/>
      <c r="QWS149" s="491"/>
      <c r="QWT149" s="491"/>
      <c r="QWU149" s="491"/>
      <c r="QWV149" s="491"/>
      <c r="QWW149" s="491"/>
      <c r="QWX149" s="491"/>
      <c r="QWY149" s="491"/>
      <c r="QWZ149" s="491"/>
      <c r="QXA149" s="491"/>
      <c r="QXB149" s="491"/>
      <c r="QXC149" s="491"/>
      <c r="QXD149" s="491"/>
      <c r="QXE149" s="491"/>
      <c r="QXF149" s="491"/>
      <c r="QXG149" s="491"/>
      <c r="QXH149" s="491"/>
      <c r="QXI149" s="491"/>
      <c r="QXJ149" s="491"/>
      <c r="QXK149" s="491"/>
      <c r="QXL149" s="491"/>
      <c r="QXM149" s="491"/>
      <c r="QXN149" s="491"/>
      <c r="QXO149" s="491"/>
      <c r="QXP149" s="491"/>
      <c r="QXQ149" s="491"/>
      <c r="QXR149" s="491"/>
      <c r="QXS149" s="491"/>
      <c r="QXT149" s="491"/>
      <c r="QXU149" s="491"/>
      <c r="QXV149" s="491"/>
      <c r="QXW149" s="491"/>
      <c r="QXX149" s="491"/>
      <c r="QXY149" s="491"/>
      <c r="QXZ149" s="491"/>
      <c r="QYA149" s="491"/>
      <c r="QYB149" s="491"/>
      <c r="QYC149" s="491"/>
      <c r="QYD149" s="491"/>
      <c r="QYE149" s="491"/>
      <c r="QYF149" s="491"/>
      <c r="QYG149" s="491"/>
      <c r="QYH149" s="491"/>
      <c r="QYI149" s="491"/>
      <c r="QYJ149" s="491"/>
      <c r="QYK149" s="491"/>
      <c r="QYL149" s="491"/>
      <c r="QYM149" s="491"/>
      <c r="QYN149" s="491"/>
      <c r="QYO149" s="491"/>
      <c r="QYP149" s="491"/>
      <c r="QYQ149" s="491"/>
      <c r="QYR149" s="491"/>
      <c r="QYS149" s="491"/>
      <c r="QYT149" s="491"/>
      <c r="QYU149" s="491"/>
      <c r="QYV149" s="491"/>
      <c r="QYW149" s="491"/>
      <c r="QYX149" s="491"/>
      <c r="QYY149" s="491"/>
      <c r="QYZ149" s="491"/>
      <c r="QZA149" s="491"/>
      <c r="QZB149" s="491"/>
      <c r="QZC149" s="491"/>
      <c r="QZD149" s="491"/>
      <c r="QZE149" s="491"/>
      <c r="QZF149" s="491"/>
      <c r="QZG149" s="491"/>
      <c r="QZH149" s="491"/>
      <c r="QZI149" s="491"/>
      <c r="QZJ149" s="491"/>
      <c r="QZK149" s="491"/>
      <c r="QZL149" s="491"/>
      <c r="QZM149" s="491"/>
      <c r="QZN149" s="491"/>
      <c r="QZO149" s="491"/>
      <c r="QZP149" s="491"/>
      <c r="QZQ149" s="491"/>
      <c r="QZR149" s="491"/>
      <c r="QZS149" s="491"/>
      <c r="QZT149" s="491"/>
      <c r="QZU149" s="491"/>
      <c r="QZV149" s="491"/>
      <c r="QZW149" s="491"/>
      <c r="QZX149" s="491"/>
      <c r="QZY149" s="491"/>
      <c r="QZZ149" s="491"/>
      <c r="RAA149" s="491"/>
      <c r="RAB149" s="491"/>
      <c r="RAC149" s="491"/>
      <c r="RAD149" s="491"/>
      <c r="RAE149" s="491"/>
      <c r="RAF149" s="491"/>
      <c r="RAG149" s="491"/>
      <c r="RAH149" s="491"/>
      <c r="RAI149" s="491"/>
      <c r="RAJ149" s="491"/>
      <c r="RAK149" s="491"/>
      <c r="RAL149" s="491"/>
      <c r="RAM149" s="491"/>
      <c r="RAN149" s="491"/>
      <c r="RAO149" s="491"/>
      <c r="RAP149" s="491"/>
      <c r="RAQ149" s="491"/>
      <c r="RAR149" s="491"/>
      <c r="RAS149" s="491"/>
      <c r="RAT149" s="491"/>
      <c r="RAU149" s="491"/>
      <c r="RAV149" s="491"/>
      <c r="RAW149" s="491"/>
      <c r="RAX149" s="491"/>
      <c r="RAY149" s="491"/>
      <c r="RAZ149" s="491"/>
      <c r="RBA149" s="491"/>
      <c r="RBB149" s="491"/>
      <c r="RBC149" s="491"/>
      <c r="RBD149" s="491"/>
      <c r="RBE149" s="491"/>
      <c r="RBF149" s="491"/>
      <c r="RBG149" s="491"/>
      <c r="RBH149" s="491"/>
      <c r="RBI149" s="491"/>
      <c r="RBJ149" s="491"/>
      <c r="RBK149" s="491"/>
      <c r="RBL149" s="491"/>
      <c r="RBM149" s="491"/>
      <c r="RBN149" s="491"/>
      <c r="RBO149" s="491"/>
      <c r="RBP149" s="491"/>
      <c r="RBQ149" s="491"/>
      <c r="RBR149" s="491"/>
      <c r="RBS149" s="491"/>
      <c r="RBT149" s="491"/>
      <c r="RBU149" s="491"/>
      <c r="RBV149" s="491"/>
      <c r="RBW149" s="491"/>
      <c r="RBX149" s="491"/>
      <c r="RBY149" s="491"/>
      <c r="RBZ149" s="491"/>
      <c r="RCA149" s="491"/>
      <c r="RCB149" s="491"/>
      <c r="RCC149" s="491"/>
      <c r="RCD149" s="491"/>
      <c r="RCE149" s="491"/>
      <c r="RCF149" s="491"/>
      <c r="RCG149" s="491"/>
      <c r="RCH149" s="491"/>
      <c r="RCI149" s="491"/>
      <c r="RCJ149" s="491"/>
      <c r="RCK149" s="491"/>
      <c r="RCL149" s="491"/>
      <c r="RCM149" s="491"/>
      <c r="RCN149" s="491"/>
      <c r="RCO149" s="491"/>
      <c r="RCP149" s="491"/>
      <c r="RCQ149" s="491"/>
      <c r="RCR149" s="491"/>
      <c r="RCS149" s="491"/>
      <c r="RCT149" s="491"/>
      <c r="RCU149" s="491"/>
      <c r="RCV149" s="491"/>
      <c r="RCW149" s="491"/>
      <c r="RCX149" s="491"/>
      <c r="RCY149" s="491"/>
      <c r="RCZ149" s="491"/>
      <c r="RDA149" s="491"/>
      <c r="RDB149" s="491"/>
      <c r="RDC149" s="491"/>
      <c r="RDD149" s="491"/>
      <c r="RDE149" s="491"/>
      <c r="RDF149" s="491"/>
      <c r="RDG149" s="491"/>
      <c r="RDH149" s="491"/>
      <c r="RDI149" s="491"/>
      <c r="RDJ149" s="491"/>
      <c r="RDK149" s="491"/>
      <c r="RDL149" s="491"/>
      <c r="RDM149" s="491"/>
      <c r="RDN149" s="491"/>
      <c r="RDO149" s="491"/>
      <c r="RDP149" s="491"/>
      <c r="RDQ149" s="491"/>
      <c r="RDR149" s="491"/>
      <c r="RDS149" s="491"/>
      <c r="RDT149" s="491"/>
      <c r="RDU149" s="491"/>
      <c r="RDV149" s="491"/>
      <c r="RDW149" s="491"/>
      <c r="RDX149" s="491"/>
      <c r="RDY149" s="491"/>
      <c r="RDZ149" s="491"/>
      <c r="REA149" s="491"/>
      <c r="REB149" s="491"/>
      <c r="REC149" s="491"/>
      <c r="RED149" s="491"/>
      <c r="REE149" s="491"/>
      <c r="REF149" s="491"/>
      <c r="REG149" s="491"/>
      <c r="REH149" s="491"/>
      <c r="REI149" s="491"/>
      <c r="REJ149" s="491"/>
      <c r="REK149" s="491"/>
      <c r="REL149" s="491"/>
      <c r="REM149" s="491"/>
      <c r="REN149" s="491"/>
      <c r="REO149" s="491"/>
      <c r="REP149" s="491"/>
      <c r="REQ149" s="491"/>
      <c r="RER149" s="491"/>
      <c r="RES149" s="491"/>
      <c r="RET149" s="491"/>
      <c r="REU149" s="491"/>
      <c r="REV149" s="491"/>
      <c r="REW149" s="491"/>
      <c r="REX149" s="491"/>
      <c r="REY149" s="491"/>
      <c r="REZ149" s="491"/>
      <c r="RFA149" s="491"/>
      <c r="RFB149" s="491"/>
      <c r="RFC149" s="491"/>
      <c r="RFD149" s="491"/>
      <c r="RFE149" s="491"/>
      <c r="RFF149" s="491"/>
      <c r="RFG149" s="491"/>
      <c r="RFH149" s="491"/>
      <c r="RFI149" s="491"/>
      <c r="RFJ149" s="491"/>
      <c r="RFK149" s="491"/>
      <c r="RFL149" s="491"/>
      <c r="RFM149" s="491"/>
      <c r="RFN149" s="491"/>
      <c r="RFO149" s="491"/>
      <c r="RFP149" s="491"/>
      <c r="RFQ149" s="491"/>
      <c r="RFR149" s="491"/>
      <c r="RFS149" s="491"/>
      <c r="RFT149" s="491"/>
      <c r="RFU149" s="491"/>
      <c r="RFV149" s="491"/>
      <c r="RFW149" s="491"/>
      <c r="RFX149" s="491"/>
      <c r="RFY149" s="491"/>
      <c r="RFZ149" s="491"/>
      <c r="RGA149" s="491"/>
      <c r="RGB149" s="491"/>
      <c r="RGC149" s="491"/>
      <c r="RGD149" s="491"/>
      <c r="RGE149" s="491"/>
      <c r="RGF149" s="491"/>
      <c r="RGG149" s="491"/>
      <c r="RGH149" s="491"/>
      <c r="RGI149" s="491"/>
      <c r="RGJ149" s="491"/>
      <c r="RGK149" s="491"/>
      <c r="RGL149" s="491"/>
      <c r="RGM149" s="491"/>
      <c r="RGN149" s="491"/>
      <c r="RGO149" s="491"/>
      <c r="RGP149" s="491"/>
      <c r="RGQ149" s="491"/>
      <c r="RGR149" s="491"/>
      <c r="RGS149" s="491"/>
      <c r="RGT149" s="491"/>
      <c r="RGU149" s="491"/>
      <c r="RGV149" s="491"/>
      <c r="RGW149" s="491"/>
      <c r="RGX149" s="491"/>
      <c r="RGY149" s="491"/>
      <c r="RGZ149" s="491"/>
      <c r="RHA149" s="491"/>
      <c r="RHB149" s="491"/>
      <c r="RHC149" s="491"/>
      <c r="RHD149" s="491"/>
      <c r="RHE149" s="491"/>
      <c r="RHF149" s="491"/>
      <c r="RHG149" s="491"/>
      <c r="RHH149" s="491"/>
      <c r="RHI149" s="491"/>
      <c r="RHJ149" s="491"/>
      <c r="RHK149" s="491"/>
      <c r="RHL149" s="491"/>
      <c r="RHM149" s="491"/>
      <c r="RHN149" s="491"/>
      <c r="RHO149" s="491"/>
      <c r="RHP149" s="491"/>
      <c r="RHQ149" s="491"/>
      <c r="RHR149" s="491"/>
      <c r="RHS149" s="491"/>
      <c r="RHT149" s="491"/>
      <c r="RHU149" s="491"/>
      <c r="RHV149" s="491"/>
      <c r="RHW149" s="491"/>
      <c r="RHX149" s="491"/>
      <c r="RHY149" s="491"/>
      <c r="RHZ149" s="491"/>
      <c r="RIA149" s="491"/>
      <c r="RIB149" s="491"/>
      <c r="RIC149" s="491"/>
      <c r="RID149" s="491"/>
      <c r="RIE149" s="491"/>
      <c r="RIF149" s="491"/>
      <c r="RIG149" s="491"/>
      <c r="RIH149" s="491"/>
      <c r="RII149" s="491"/>
      <c r="RIJ149" s="491"/>
      <c r="RIK149" s="491"/>
      <c r="RIL149" s="491"/>
      <c r="RIM149" s="491"/>
      <c r="RIN149" s="491"/>
      <c r="RIO149" s="491"/>
      <c r="RIP149" s="491"/>
      <c r="RIQ149" s="491"/>
      <c r="RIR149" s="491"/>
      <c r="RIS149" s="491"/>
      <c r="RIT149" s="491"/>
      <c r="RIU149" s="491"/>
      <c r="RIV149" s="491"/>
      <c r="RIW149" s="491"/>
      <c r="RIX149" s="491"/>
      <c r="RIY149" s="491"/>
      <c r="RIZ149" s="491"/>
      <c r="RJA149" s="491"/>
      <c r="RJB149" s="491"/>
      <c r="RJC149" s="491"/>
      <c r="RJD149" s="491"/>
      <c r="RJE149" s="491"/>
      <c r="RJF149" s="491"/>
      <c r="RJG149" s="491"/>
      <c r="RJH149" s="491"/>
      <c r="RJI149" s="491"/>
      <c r="RJJ149" s="491"/>
      <c r="RJK149" s="491"/>
      <c r="RJL149" s="491"/>
      <c r="RJM149" s="491"/>
      <c r="RJN149" s="491"/>
      <c r="RJO149" s="491"/>
      <c r="RJP149" s="491"/>
      <c r="RJQ149" s="491"/>
      <c r="RJR149" s="491"/>
      <c r="RJS149" s="491"/>
      <c r="RJT149" s="491"/>
      <c r="RJU149" s="491"/>
      <c r="RJV149" s="491"/>
      <c r="RJW149" s="491"/>
      <c r="RJX149" s="491"/>
      <c r="RJY149" s="491"/>
      <c r="RJZ149" s="491"/>
      <c r="RKA149" s="491"/>
      <c r="RKB149" s="491"/>
      <c r="RKC149" s="491"/>
      <c r="RKD149" s="491"/>
      <c r="RKE149" s="491"/>
      <c r="RKF149" s="491"/>
      <c r="RKG149" s="491"/>
      <c r="RKH149" s="491"/>
      <c r="RKI149" s="491"/>
      <c r="RKJ149" s="491"/>
      <c r="RKK149" s="491"/>
      <c r="RKL149" s="491"/>
      <c r="RKM149" s="491"/>
      <c r="RKN149" s="491"/>
      <c r="RKO149" s="491"/>
      <c r="RKP149" s="491"/>
      <c r="RKQ149" s="491"/>
      <c r="RKR149" s="491"/>
      <c r="RKS149" s="491"/>
      <c r="RKT149" s="491"/>
      <c r="RKU149" s="491"/>
      <c r="RKV149" s="491"/>
      <c r="RKW149" s="491"/>
      <c r="RKX149" s="491"/>
      <c r="RKY149" s="491"/>
      <c r="RKZ149" s="491"/>
      <c r="RLA149" s="491"/>
      <c r="RLB149" s="491"/>
      <c r="RLC149" s="491"/>
      <c r="RLD149" s="491"/>
      <c r="RLE149" s="491"/>
      <c r="RLF149" s="491"/>
      <c r="RLG149" s="491"/>
      <c r="RLH149" s="491"/>
      <c r="RLI149" s="491"/>
      <c r="RLJ149" s="491"/>
      <c r="RLK149" s="491"/>
      <c r="RLL149" s="491"/>
      <c r="RLM149" s="491"/>
      <c r="RLN149" s="491"/>
      <c r="RLO149" s="491"/>
      <c r="RLP149" s="491"/>
      <c r="RLQ149" s="491"/>
      <c r="RLR149" s="491"/>
      <c r="RLS149" s="491"/>
      <c r="RLT149" s="491"/>
      <c r="RLU149" s="491"/>
      <c r="RLV149" s="491"/>
      <c r="RLW149" s="491"/>
      <c r="RLX149" s="491"/>
      <c r="RLY149" s="491"/>
      <c r="RLZ149" s="491"/>
      <c r="RMA149" s="491"/>
      <c r="RMB149" s="491"/>
      <c r="RMC149" s="491"/>
      <c r="RMD149" s="491"/>
      <c r="RME149" s="491"/>
      <c r="RMF149" s="491"/>
      <c r="RMG149" s="491"/>
      <c r="RMH149" s="491"/>
      <c r="RMI149" s="491"/>
      <c r="RMJ149" s="491"/>
      <c r="RMK149" s="491"/>
      <c r="RML149" s="491"/>
      <c r="RMM149" s="491"/>
      <c r="RMN149" s="491"/>
      <c r="RMO149" s="491"/>
      <c r="RMP149" s="491"/>
      <c r="RMQ149" s="491"/>
      <c r="RMR149" s="491"/>
      <c r="RMS149" s="491"/>
      <c r="RMT149" s="491"/>
      <c r="RMU149" s="491"/>
      <c r="RMV149" s="491"/>
      <c r="RMW149" s="491"/>
      <c r="RMX149" s="491"/>
      <c r="RMY149" s="491"/>
      <c r="RMZ149" s="491"/>
      <c r="RNA149" s="491"/>
      <c r="RNB149" s="491"/>
      <c r="RNC149" s="491"/>
      <c r="RND149" s="491"/>
      <c r="RNE149" s="491"/>
      <c r="RNF149" s="491"/>
      <c r="RNG149" s="491"/>
      <c r="RNH149" s="491"/>
      <c r="RNI149" s="491"/>
      <c r="RNJ149" s="491"/>
      <c r="RNK149" s="491"/>
      <c r="RNL149" s="491"/>
      <c r="RNM149" s="491"/>
      <c r="RNN149" s="491"/>
      <c r="RNO149" s="491"/>
      <c r="RNP149" s="491"/>
      <c r="RNQ149" s="491"/>
      <c r="RNR149" s="491"/>
      <c r="RNS149" s="491"/>
      <c r="RNT149" s="491"/>
      <c r="RNU149" s="491"/>
      <c r="RNV149" s="491"/>
      <c r="RNW149" s="491"/>
      <c r="RNX149" s="491"/>
      <c r="RNY149" s="491"/>
      <c r="RNZ149" s="491"/>
      <c r="ROA149" s="491"/>
      <c r="ROB149" s="491"/>
      <c r="ROC149" s="491"/>
      <c r="ROD149" s="491"/>
      <c r="ROE149" s="491"/>
      <c r="ROF149" s="491"/>
      <c r="ROG149" s="491"/>
      <c r="ROH149" s="491"/>
      <c r="ROI149" s="491"/>
      <c r="ROJ149" s="491"/>
      <c r="ROK149" s="491"/>
      <c r="ROL149" s="491"/>
      <c r="ROM149" s="491"/>
      <c r="RON149" s="491"/>
      <c r="ROO149" s="491"/>
      <c r="ROP149" s="491"/>
      <c r="ROQ149" s="491"/>
      <c r="ROR149" s="491"/>
      <c r="ROS149" s="491"/>
      <c r="ROT149" s="491"/>
      <c r="ROU149" s="491"/>
      <c r="ROV149" s="491"/>
      <c r="ROW149" s="491"/>
      <c r="ROX149" s="491"/>
      <c r="ROY149" s="491"/>
      <c r="ROZ149" s="491"/>
      <c r="RPA149" s="491"/>
      <c r="RPB149" s="491"/>
      <c r="RPC149" s="491"/>
      <c r="RPD149" s="491"/>
      <c r="RPE149" s="491"/>
      <c r="RPF149" s="491"/>
      <c r="RPG149" s="491"/>
      <c r="RPH149" s="491"/>
      <c r="RPI149" s="491"/>
      <c r="RPJ149" s="491"/>
      <c r="RPK149" s="491"/>
      <c r="RPL149" s="491"/>
      <c r="RPM149" s="491"/>
      <c r="RPN149" s="491"/>
      <c r="RPO149" s="491"/>
      <c r="RPP149" s="491"/>
      <c r="RPQ149" s="491"/>
      <c r="RPR149" s="491"/>
      <c r="RPS149" s="491"/>
      <c r="RPT149" s="491"/>
      <c r="RPU149" s="491"/>
      <c r="RPV149" s="491"/>
      <c r="RPW149" s="491"/>
      <c r="RPX149" s="491"/>
      <c r="RPY149" s="491"/>
      <c r="RPZ149" s="491"/>
      <c r="RQA149" s="491"/>
      <c r="RQB149" s="491"/>
      <c r="RQC149" s="491"/>
      <c r="RQD149" s="491"/>
      <c r="RQE149" s="491"/>
      <c r="RQF149" s="491"/>
      <c r="RQG149" s="491"/>
      <c r="RQH149" s="491"/>
      <c r="RQI149" s="491"/>
      <c r="RQJ149" s="491"/>
      <c r="RQK149" s="491"/>
      <c r="RQL149" s="491"/>
      <c r="RQM149" s="491"/>
      <c r="RQN149" s="491"/>
      <c r="RQO149" s="491"/>
      <c r="RQP149" s="491"/>
      <c r="RQQ149" s="491"/>
      <c r="RQR149" s="491"/>
      <c r="RQS149" s="491"/>
      <c r="RQT149" s="491"/>
      <c r="RQU149" s="491"/>
      <c r="RQV149" s="491"/>
      <c r="RQW149" s="491"/>
      <c r="RQX149" s="491"/>
      <c r="RQY149" s="491"/>
      <c r="RQZ149" s="491"/>
      <c r="RRA149" s="491"/>
      <c r="RRB149" s="491"/>
      <c r="RRC149" s="491"/>
      <c r="RRD149" s="491"/>
      <c r="RRE149" s="491"/>
      <c r="RRF149" s="491"/>
      <c r="RRG149" s="491"/>
      <c r="RRH149" s="491"/>
      <c r="RRI149" s="491"/>
      <c r="RRJ149" s="491"/>
      <c r="RRK149" s="491"/>
      <c r="RRL149" s="491"/>
      <c r="RRM149" s="491"/>
      <c r="RRN149" s="491"/>
      <c r="RRO149" s="491"/>
      <c r="RRP149" s="491"/>
      <c r="RRQ149" s="491"/>
      <c r="RRR149" s="491"/>
      <c r="RRS149" s="491"/>
      <c r="RRT149" s="491"/>
      <c r="RRU149" s="491"/>
      <c r="RRV149" s="491"/>
      <c r="RRW149" s="491"/>
      <c r="RRX149" s="491"/>
      <c r="RRY149" s="491"/>
      <c r="RRZ149" s="491"/>
      <c r="RSA149" s="491"/>
      <c r="RSB149" s="491"/>
      <c r="RSC149" s="491"/>
      <c r="RSD149" s="491"/>
      <c r="RSE149" s="491"/>
      <c r="RSF149" s="491"/>
      <c r="RSG149" s="491"/>
      <c r="RSH149" s="491"/>
      <c r="RSI149" s="491"/>
      <c r="RSJ149" s="491"/>
      <c r="RSK149" s="491"/>
      <c r="RSL149" s="491"/>
      <c r="RSM149" s="491"/>
      <c r="RSN149" s="491"/>
      <c r="RSO149" s="491"/>
      <c r="RSP149" s="491"/>
      <c r="RSQ149" s="491"/>
      <c r="RSR149" s="491"/>
      <c r="RSS149" s="491"/>
      <c r="RST149" s="491"/>
      <c r="RSU149" s="491"/>
      <c r="RSV149" s="491"/>
      <c r="RSW149" s="491"/>
      <c r="RSX149" s="491"/>
      <c r="RSY149" s="491"/>
      <c r="RSZ149" s="491"/>
      <c r="RTA149" s="491"/>
      <c r="RTB149" s="491"/>
      <c r="RTC149" s="491"/>
      <c r="RTD149" s="491"/>
      <c r="RTE149" s="491"/>
      <c r="RTF149" s="491"/>
      <c r="RTG149" s="491"/>
      <c r="RTH149" s="491"/>
      <c r="RTI149" s="491"/>
      <c r="RTJ149" s="491"/>
      <c r="RTK149" s="491"/>
      <c r="RTL149" s="491"/>
      <c r="RTM149" s="491"/>
      <c r="RTN149" s="491"/>
      <c r="RTO149" s="491"/>
      <c r="RTP149" s="491"/>
      <c r="RTQ149" s="491"/>
      <c r="RTR149" s="491"/>
      <c r="RTS149" s="491"/>
      <c r="RTT149" s="491"/>
      <c r="RTU149" s="491"/>
      <c r="RTV149" s="491"/>
      <c r="RTW149" s="491"/>
      <c r="RTX149" s="491"/>
      <c r="RTY149" s="491"/>
      <c r="RTZ149" s="491"/>
      <c r="RUA149" s="491"/>
      <c r="RUB149" s="491"/>
      <c r="RUC149" s="491"/>
      <c r="RUD149" s="491"/>
      <c r="RUE149" s="491"/>
      <c r="RUF149" s="491"/>
      <c r="RUG149" s="491"/>
      <c r="RUH149" s="491"/>
      <c r="RUI149" s="491"/>
      <c r="RUJ149" s="491"/>
      <c r="RUK149" s="491"/>
      <c r="RUL149" s="491"/>
      <c r="RUM149" s="491"/>
      <c r="RUN149" s="491"/>
      <c r="RUO149" s="491"/>
      <c r="RUP149" s="491"/>
      <c r="RUQ149" s="491"/>
      <c r="RUR149" s="491"/>
      <c r="RUS149" s="491"/>
      <c r="RUT149" s="491"/>
      <c r="RUU149" s="491"/>
      <c r="RUV149" s="491"/>
      <c r="RUW149" s="491"/>
      <c r="RUX149" s="491"/>
      <c r="RUY149" s="491"/>
      <c r="RUZ149" s="491"/>
      <c r="RVA149" s="491"/>
      <c r="RVB149" s="491"/>
      <c r="RVC149" s="491"/>
      <c r="RVD149" s="491"/>
      <c r="RVE149" s="491"/>
      <c r="RVF149" s="491"/>
      <c r="RVG149" s="491"/>
      <c r="RVH149" s="491"/>
      <c r="RVI149" s="491"/>
      <c r="RVJ149" s="491"/>
      <c r="RVK149" s="491"/>
      <c r="RVL149" s="491"/>
      <c r="RVM149" s="491"/>
      <c r="RVN149" s="491"/>
      <c r="RVO149" s="491"/>
      <c r="RVP149" s="491"/>
      <c r="RVQ149" s="491"/>
      <c r="RVR149" s="491"/>
      <c r="RVS149" s="491"/>
      <c r="RVT149" s="491"/>
      <c r="RVU149" s="491"/>
      <c r="RVV149" s="491"/>
      <c r="RVW149" s="491"/>
      <c r="RVX149" s="491"/>
      <c r="RVY149" s="491"/>
      <c r="RVZ149" s="491"/>
      <c r="RWA149" s="491"/>
      <c r="RWB149" s="491"/>
      <c r="RWC149" s="491"/>
      <c r="RWD149" s="491"/>
      <c r="RWE149" s="491"/>
      <c r="RWF149" s="491"/>
      <c r="RWG149" s="491"/>
      <c r="RWH149" s="491"/>
      <c r="RWI149" s="491"/>
      <c r="RWJ149" s="491"/>
      <c r="RWK149" s="491"/>
      <c r="RWL149" s="491"/>
      <c r="RWM149" s="491"/>
      <c r="RWN149" s="491"/>
      <c r="RWO149" s="491"/>
      <c r="RWP149" s="491"/>
      <c r="RWQ149" s="491"/>
      <c r="RWR149" s="491"/>
      <c r="RWS149" s="491"/>
      <c r="RWT149" s="491"/>
      <c r="RWU149" s="491"/>
      <c r="RWV149" s="491"/>
      <c r="RWW149" s="491"/>
      <c r="RWX149" s="491"/>
      <c r="RWY149" s="491"/>
      <c r="RWZ149" s="491"/>
      <c r="RXA149" s="491"/>
      <c r="RXB149" s="491"/>
      <c r="RXC149" s="491"/>
      <c r="RXD149" s="491"/>
      <c r="RXE149" s="491"/>
      <c r="RXF149" s="491"/>
      <c r="RXG149" s="491"/>
      <c r="RXH149" s="491"/>
      <c r="RXI149" s="491"/>
      <c r="RXJ149" s="491"/>
      <c r="RXK149" s="491"/>
      <c r="RXL149" s="491"/>
      <c r="RXM149" s="491"/>
      <c r="RXN149" s="491"/>
      <c r="RXO149" s="491"/>
      <c r="RXP149" s="491"/>
      <c r="RXQ149" s="491"/>
      <c r="RXR149" s="491"/>
      <c r="RXS149" s="491"/>
      <c r="RXT149" s="491"/>
      <c r="RXU149" s="491"/>
      <c r="RXV149" s="491"/>
      <c r="RXW149" s="491"/>
      <c r="RXX149" s="491"/>
      <c r="RXY149" s="491"/>
      <c r="RXZ149" s="491"/>
      <c r="RYA149" s="491"/>
      <c r="RYB149" s="491"/>
      <c r="RYC149" s="491"/>
      <c r="RYD149" s="491"/>
      <c r="RYE149" s="491"/>
      <c r="RYF149" s="491"/>
      <c r="RYG149" s="491"/>
      <c r="RYH149" s="491"/>
      <c r="RYI149" s="491"/>
      <c r="RYJ149" s="491"/>
      <c r="RYK149" s="491"/>
      <c r="RYL149" s="491"/>
      <c r="RYM149" s="491"/>
      <c r="RYN149" s="491"/>
      <c r="RYO149" s="491"/>
      <c r="RYP149" s="491"/>
      <c r="RYQ149" s="491"/>
      <c r="RYR149" s="491"/>
      <c r="RYS149" s="491"/>
      <c r="RYT149" s="491"/>
      <c r="RYU149" s="491"/>
      <c r="RYV149" s="491"/>
      <c r="RYW149" s="491"/>
      <c r="RYX149" s="491"/>
      <c r="RYY149" s="491"/>
      <c r="RYZ149" s="491"/>
      <c r="RZA149" s="491"/>
      <c r="RZB149" s="491"/>
      <c r="RZC149" s="491"/>
      <c r="RZD149" s="491"/>
      <c r="RZE149" s="491"/>
      <c r="RZF149" s="491"/>
      <c r="RZG149" s="491"/>
      <c r="RZH149" s="491"/>
      <c r="RZI149" s="491"/>
      <c r="RZJ149" s="491"/>
      <c r="RZK149" s="491"/>
      <c r="RZL149" s="491"/>
      <c r="RZM149" s="491"/>
      <c r="RZN149" s="491"/>
      <c r="RZO149" s="491"/>
      <c r="RZP149" s="491"/>
      <c r="RZQ149" s="491"/>
      <c r="RZR149" s="491"/>
      <c r="RZS149" s="491"/>
      <c r="RZT149" s="491"/>
      <c r="RZU149" s="491"/>
      <c r="RZV149" s="491"/>
      <c r="RZW149" s="491"/>
      <c r="RZX149" s="491"/>
      <c r="RZY149" s="491"/>
      <c r="RZZ149" s="491"/>
      <c r="SAA149" s="491"/>
      <c r="SAB149" s="491"/>
      <c r="SAC149" s="491"/>
      <c r="SAD149" s="491"/>
      <c r="SAE149" s="491"/>
      <c r="SAF149" s="491"/>
      <c r="SAG149" s="491"/>
      <c r="SAH149" s="491"/>
      <c r="SAI149" s="491"/>
      <c r="SAJ149" s="491"/>
      <c r="SAK149" s="491"/>
      <c r="SAL149" s="491"/>
      <c r="SAM149" s="491"/>
      <c r="SAN149" s="491"/>
      <c r="SAO149" s="491"/>
      <c r="SAP149" s="491"/>
      <c r="SAQ149" s="491"/>
      <c r="SAR149" s="491"/>
      <c r="SAS149" s="491"/>
      <c r="SAT149" s="491"/>
      <c r="SAU149" s="491"/>
      <c r="SAV149" s="491"/>
      <c r="SAW149" s="491"/>
      <c r="SAX149" s="491"/>
      <c r="SAY149" s="491"/>
      <c r="SAZ149" s="491"/>
      <c r="SBA149" s="491"/>
      <c r="SBB149" s="491"/>
      <c r="SBC149" s="491"/>
      <c r="SBD149" s="491"/>
      <c r="SBE149" s="491"/>
      <c r="SBF149" s="491"/>
      <c r="SBG149" s="491"/>
      <c r="SBH149" s="491"/>
      <c r="SBI149" s="491"/>
      <c r="SBJ149" s="491"/>
      <c r="SBK149" s="491"/>
      <c r="SBL149" s="491"/>
      <c r="SBM149" s="491"/>
      <c r="SBN149" s="491"/>
      <c r="SBO149" s="491"/>
      <c r="SBP149" s="491"/>
      <c r="SBQ149" s="491"/>
      <c r="SBR149" s="491"/>
      <c r="SBS149" s="491"/>
      <c r="SBT149" s="491"/>
      <c r="SBU149" s="491"/>
      <c r="SBV149" s="491"/>
      <c r="SBW149" s="491"/>
      <c r="SBX149" s="491"/>
      <c r="SBY149" s="491"/>
      <c r="SBZ149" s="491"/>
      <c r="SCA149" s="491"/>
      <c r="SCB149" s="491"/>
      <c r="SCC149" s="491"/>
      <c r="SCD149" s="491"/>
      <c r="SCE149" s="491"/>
      <c r="SCF149" s="491"/>
      <c r="SCG149" s="491"/>
      <c r="SCH149" s="491"/>
      <c r="SCI149" s="491"/>
      <c r="SCJ149" s="491"/>
      <c r="SCK149" s="491"/>
      <c r="SCL149" s="491"/>
      <c r="SCM149" s="491"/>
      <c r="SCN149" s="491"/>
      <c r="SCO149" s="491"/>
      <c r="SCP149" s="491"/>
      <c r="SCQ149" s="491"/>
      <c r="SCR149" s="491"/>
      <c r="SCS149" s="491"/>
      <c r="SCT149" s="491"/>
      <c r="SCU149" s="491"/>
      <c r="SCV149" s="491"/>
      <c r="SCW149" s="491"/>
      <c r="SCX149" s="491"/>
      <c r="SCY149" s="491"/>
      <c r="SCZ149" s="491"/>
      <c r="SDA149" s="491"/>
      <c r="SDB149" s="491"/>
      <c r="SDC149" s="491"/>
      <c r="SDD149" s="491"/>
      <c r="SDE149" s="491"/>
      <c r="SDF149" s="491"/>
      <c r="SDG149" s="491"/>
      <c r="SDH149" s="491"/>
      <c r="SDI149" s="491"/>
      <c r="SDJ149" s="491"/>
      <c r="SDK149" s="491"/>
      <c r="SDL149" s="491"/>
      <c r="SDM149" s="491"/>
      <c r="SDN149" s="491"/>
      <c r="SDO149" s="491"/>
      <c r="SDP149" s="491"/>
      <c r="SDQ149" s="491"/>
      <c r="SDR149" s="491"/>
      <c r="SDS149" s="491"/>
      <c r="SDT149" s="491"/>
      <c r="SDU149" s="491"/>
      <c r="SDV149" s="491"/>
      <c r="SDW149" s="491"/>
      <c r="SDX149" s="491"/>
      <c r="SDY149" s="491"/>
      <c r="SDZ149" s="491"/>
      <c r="SEA149" s="491"/>
      <c r="SEB149" s="491"/>
      <c r="SEC149" s="491"/>
      <c r="SED149" s="491"/>
      <c r="SEE149" s="491"/>
      <c r="SEF149" s="491"/>
      <c r="SEG149" s="491"/>
      <c r="SEH149" s="491"/>
      <c r="SEI149" s="491"/>
      <c r="SEJ149" s="491"/>
      <c r="SEK149" s="491"/>
      <c r="SEL149" s="491"/>
      <c r="SEM149" s="491"/>
      <c r="SEN149" s="491"/>
      <c r="SEO149" s="491"/>
      <c r="SEP149" s="491"/>
      <c r="SEQ149" s="491"/>
      <c r="SER149" s="491"/>
      <c r="SES149" s="491"/>
      <c r="SET149" s="491"/>
      <c r="SEU149" s="491"/>
      <c r="SEV149" s="491"/>
      <c r="SEW149" s="491"/>
      <c r="SEX149" s="491"/>
      <c r="SEY149" s="491"/>
      <c r="SEZ149" s="491"/>
      <c r="SFA149" s="491"/>
      <c r="SFB149" s="491"/>
      <c r="SFC149" s="491"/>
      <c r="SFD149" s="491"/>
      <c r="SFE149" s="491"/>
      <c r="SFF149" s="491"/>
      <c r="SFG149" s="491"/>
      <c r="SFH149" s="491"/>
      <c r="SFI149" s="491"/>
      <c r="SFJ149" s="491"/>
      <c r="SFK149" s="491"/>
      <c r="SFL149" s="491"/>
      <c r="SFM149" s="491"/>
      <c r="SFN149" s="491"/>
      <c r="SFO149" s="491"/>
      <c r="SFP149" s="491"/>
      <c r="SFQ149" s="491"/>
      <c r="SFR149" s="491"/>
      <c r="SFS149" s="491"/>
      <c r="SFT149" s="491"/>
      <c r="SFU149" s="491"/>
      <c r="SFV149" s="491"/>
      <c r="SFW149" s="491"/>
      <c r="SFX149" s="491"/>
      <c r="SFY149" s="491"/>
      <c r="SFZ149" s="491"/>
      <c r="SGA149" s="491"/>
      <c r="SGB149" s="491"/>
      <c r="SGC149" s="491"/>
      <c r="SGD149" s="491"/>
      <c r="SGE149" s="491"/>
      <c r="SGF149" s="491"/>
      <c r="SGG149" s="491"/>
      <c r="SGH149" s="491"/>
      <c r="SGI149" s="491"/>
      <c r="SGJ149" s="491"/>
      <c r="SGK149" s="491"/>
      <c r="SGL149" s="491"/>
      <c r="SGM149" s="491"/>
      <c r="SGN149" s="491"/>
      <c r="SGO149" s="491"/>
      <c r="SGP149" s="491"/>
      <c r="SGQ149" s="491"/>
      <c r="SGR149" s="491"/>
      <c r="SGS149" s="491"/>
      <c r="SGT149" s="491"/>
      <c r="SGU149" s="491"/>
      <c r="SGV149" s="491"/>
      <c r="SGW149" s="491"/>
      <c r="SGX149" s="491"/>
      <c r="SGY149" s="491"/>
      <c r="SGZ149" s="491"/>
      <c r="SHA149" s="491"/>
      <c r="SHB149" s="491"/>
      <c r="SHC149" s="491"/>
      <c r="SHD149" s="491"/>
      <c r="SHE149" s="491"/>
      <c r="SHF149" s="491"/>
      <c r="SHG149" s="491"/>
      <c r="SHH149" s="491"/>
      <c r="SHI149" s="491"/>
      <c r="SHJ149" s="491"/>
      <c r="SHK149" s="491"/>
      <c r="SHL149" s="491"/>
      <c r="SHM149" s="491"/>
      <c r="SHN149" s="491"/>
      <c r="SHO149" s="491"/>
      <c r="SHP149" s="491"/>
      <c r="SHQ149" s="491"/>
      <c r="SHR149" s="491"/>
      <c r="SHS149" s="491"/>
      <c r="SHT149" s="491"/>
      <c r="SHU149" s="491"/>
      <c r="SHV149" s="491"/>
      <c r="SHW149" s="491"/>
      <c r="SHX149" s="491"/>
      <c r="SHY149" s="491"/>
      <c r="SHZ149" s="491"/>
      <c r="SIA149" s="491"/>
      <c r="SIB149" s="491"/>
      <c r="SIC149" s="491"/>
      <c r="SID149" s="491"/>
      <c r="SIE149" s="491"/>
      <c r="SIF149" s="491"/>
      <c r="SIG149" s="491"/>
      <c r="SIH149" s="491"/>
      <c r="SII149" s="491"/>
      <c r="SIJ149" s="491"/>
      <c r="SIK149" s="491"/>
      <c r="SIL149" s="491"/>
      <c r="SIM149" s="491"/>
      <c r="SIN149" s="491"/>
      <c r="SIO149" s="491"/>
      <c r="SIP149" s="491"/>
      <c r="SIQ149" s="491"/>
      <c r="SIR149" s="491"/>
      <c r="SIS149" s="491"/>
      <c r="SIT149" s="491"/>
      <c r="SIU149" s="491"/>
      <c r="SIV149" s="491"/>
      <c r="SIW149" s="491"/>
      <c r="SIX149" s="491"/>
      <c r="SIY149" s="491"/>
      <c r="SIZ149" s="491"/>
      <c r="SJA149" s="491"/>
      <c r="SJB149" s="491"/>
      <c r="SJC149" s="491"/>
      <c r="SJD149" s="491"/>
      <c r="SJE149" s="491"/>
      <c r="SJF149" s="491"/>
      <c r="SJG149" s="491"/>
      <c r="SJH149" s="491"/>
      <c r="SJI149" s="491"/>
      <c r="SJJ149" s="491"/>
      <c r="SJK149" s="491"/>
      <c r="SJL149" s="491"/>
      <c r="SJM149" s="491"/>
      <c r="SJN149" s="491"/>
      <c r="SJO149" s="491"/>
      <c r="SJP149" s="491"/>
      <c r="SJQ149" s="491"/>
      <c r="SJR149" s="491"/>
      <c r="SJS149" s="491"/>
      <c r="SJT149" s="491"/>
      <c r="SJU149" s="491"/>
      <c r="SJV149" s="491"/>
      <c r="SJW149" s="491"/>
      <c r="SJX149" s="491"/>
      <c r="SJY149" s="491"/>
      <c r="SJZ149" s="491"/>
      <c r="SKA149" s="491"/>
      <c r="SKB149" s="491"/>
      <c r="SKC149" s="491"/>
      <c r="SKD149" s="491"/>
      <c r="SKE149" s="491"/>
      <c r="SKF149" s="491"/>
      <c r="SKG149" s="491"/>
      <c r="SKH149" s="491"/>
      <c r="SKI149" s="491"/>
      <c r="SKJ149" s="491"/>
      <c r="SKK149" s="491"/>
      <c r="SKL149" s="491"/>
      <c r="SKM149" s="491"/>
      <c r="SKN149" s="491"/>
      <c r="SKO149" s="491"/>
      <c r="SKP149" s="491"/>
      <c r="SKQ149" s="491"/>
      <c r="SKR149" s="491"/>
      <c r="SKS149" s="491"/>
      <c r="SKT149" s="491"/>
      <c r="SKU149" s="491"/>
      <c r="SKV149" s="491"/>
      <c r="SKW149" s="491"/>
      <c r="SKX149" s="491"/>
      <c r="SKY149" s="491"/>
      <c r="SKZ149" s="491"/>
      <c r="SLA149" s="491"/>
      <c r="SLB149" s="491"/>
      <c r="SLC149" s="491"/>
      <c r="SLD149" s="491"/>
      <c r="SLE149" s="491"/>
      <c r="SLF149" s="491"/>
      <c r="SLG149" s="491"/>
      <c r="SLH149" s="491"/>
      <c r="SLI149" s="491"/>
      <c r="SLJ149" s="491"/>
      <c r="SLK149" s="491"/>
      <c r="SLL149" s="491"/>
      <c r="SLM149" s="491"/>
      <c r="SLN149" s="491"/>
      <c r="SLO149" s="491"/>
      <c r="SLP149" s="491"/>
      <c r="SLQ149" s="491"/>
      <c r="SLR149" s="491"/>
      <c r="SLS149" s="491"/>
      <c r="SLT149" s="491"/>
      <c r="SLU149" s="491"/>
      <c r="SLV149" s="491"/>
      <c r="SLW149" s="491"/>
      <c r="SLX149" s="491"/>
      <c r="SLY149" s="491"/>
      <c r="SLZ149" s="491"/>
      <c r="SMA149" s="491"/>
      <c r="SMB149" s="491"/>
      <c r="SMC149" s="491"/>
      <c r="SMD149" s="491"/>
      <c r="SME149" s="491"/>
      <c r="SMF149" s="491"/>
      <c r="SMG149" s="491"/>
      <c r="SMH149" s="491"/>
      <c r="SMI149" s="491"/>
      <c r="SMJ149" s="491"/>
      <c r="SMK149" s="491"/>
      <c r="SML149" s="491"/>
      <c r="SMM149" s="491"/>
      <c r="SMN149" s="491"/>
      <c r="SMO149" s="491"/>
      <c r="SMP149" s="491"/>
      <c r="SMQ149" s="491"/>
      <c r="SMR149" s="491"/>
      <c r="SMS149" s="491"/>
      <c r="SMT149" s="491"/>
      <c r="SMU149" s="491"/>
      <c r="SMV149" s="491"/>
      <c r="SMW149" s="491"/>
      <c r="SMX149" s="491"/>
      <c r="SMY149" s="491"/>
      <c r="SMZ149" s="491"/>
      <c r="SNA149" s="491"/>
      <c r="SNB149" s="491"/>
      <c r="SNC149" s="491"/>
      <c r="SND149" s="491"/>
      <c r="SNE149" s="491"/>
      <c r="SNF149" s="491"/>
      <c r="SNG149" s="491"/>
      <c r="SNH149" s="491"/>
      <c r="SNI149" s="491"/>
      <c r="SNJ149" s="491"/>
      <c r="SNK149" s="491"/>
      <c r="SNL149" s="491"/>
      <c r="SNM149" s="491"/>
      <c r="SNN149" s="491"/>
      <c r="SNO149" s="491"/>
      <c r="SNP149" s="491"/>
      <c r="SNQ149" s="491"/>
      <c r="SNR149" s="491"/>
      <c r="SNS149" s="491"/>
      <c r="SNT149" s="491"/>
      <c r="SNU149" s="491"/>
      <c r="SNV149" s="491"/>
      <c r="SNW149" s="491"/>
      <c r="SNX149" s="491"/>
      <c r="SNY149" s="491"/>
      <c r="SNZ149" s="491"/>
      <c r="SOA149" s="491"/>
      <c r="SOB149" s="491"/>
      <c r="SOC149" s="491"/>
      <c r="SOD149" s="491"/>
      <c r="SOE149" s="491"/>
      <c r="SOF149" s="491"/>
      <c r="SOG149" s="491"/>
      <c r="SOH149" s="491"/>
      <c r="SOI149" s="491"/>
      <c r="SOJ149" s="491"/>
      <c r="SOK149" s="491"/>
      <c r="SOL149" s="491"/>
      <c r="SOM149" s="491"/>
      <c r="SON149" s="491"/>
      <c r="SOO149" s="491"/>
      <c r="SOP149" s="491"/>
      <c r="SOQ149" s="491"/>
      <c r="SOR149" s="491"/>
      <c r="SOS149" s="491"/>
      <c r="SOT149" s="491"/>
      <c r="SOU149" s="491"/>
      <c r="SOV149" s="491"/>
      <c r="SOW149" s="491"/>
      <c r="SOX149" s="491"/>
      <c r="SOY149" s="491"/>
      <c r="SOZ149" s="491"/>
      <c r="SPA149" s="491"/>
      <c r="SPB149" s="491"/>
      <c r="SPC149" s="491"/>
      <c r="SPD149" s="491"/>
      <c r="SPE149" s="491"/>
      <c r="SPF149" s="491"/>
      <c r="SPG149" s="491"/>
      <c r="SPH149" s="491"/>
      <c r="SPI149" s="491"/>
      <c r="SPJ149" s="491"/>
      <c r="SPK149" s="491"/>
      <c r="SPL149" s="491"/>
      <c r="SPM149" s="491"/>
      <c r="SPN149" s="491"/>
      <c r="SPO149" s="491"/>
      <c r="SPP149" s="491"/>
      <c r="SPQ149" s="491"/>
      <c r="SPR149" s="491"/>
      <c r="SPS149" s="491"/>
      <c r="SPT149" s="491"/>
      <c r="SPU149" s="491"/>
      <c r="SPV149" s="491"/>
      <c r="SPW149" s="491"/>
      <c r="SPX149" s="491"/>
      <c r="SPY149" s="491"/>
      <c r="SPZ149" s="491"/>
      <c r="SQA149" s="491"/>
      <c r="SQB149" s="491"/>
      <c r="SQC149" s="491"/>
      <c r="SQD149" s="491"/>
      <c r="SQE149" s="491"/>
      <c r="SQF149" s="491"/>
      <c r="SQG149" s="491"/>
      <c r="SQH149" s="491"/>
      <c r="SQI149" s="491"/>
      <c r="SQJ149" s="491"/>
      <c r="SQK149" s="491"/>
      <c r="SQL149" s="491"/>
      <c r="SQM149" s="491"/>
      <c r="SQN149" s="491"/>
      <c r="SQO149" s="491"/>
      <c r="SQP149" s="491"/>
      <c r="SQQ149" s="491"/>
      <c r="SQR149" s="491"/>
      <c r="SQS149" s="491"/>
      <c r="SQT149" s="491"/>
      <c r="SQU149" s="491"/>
      <c r="SQV149" s="491"/>
      <c r="SQW149" s="491"/>
      <c r="SQX149" s="491"/>
      <c r="SQY149" s="491"/>
      <c r="SQZ149" s="491"/>
      <c r="SRA149" s="491"/>
      <c r="SRB149" s="491"/>
      <c r="SRC149" s="491"/>
      <c r="SRD149" s="491"/>
      <c r="SRE149" s="491"/>
      <c r="SRF149" s="491"/>
      <c r="SRG149" s="491"/>
      <c r="SRH149" s="491"/>
      <c r="SRI149" s="491"/>
      <c r="SRJ149" s="491"/>
      <c r="SRK149" s="491"/>
      <c r="SRL149" s="491"/>
      <c r="SRM149" s="491"/>
      <c r="SRN149" s="491"/>
      <c r="SRO149" s="491"/>
      <c r="SRP149" s="491"/>
      <c r="SRQ149" s="491"/>
      <c r="SRR149" s="491"/>
      <c r="SRS149" s="491"/>
      <c r="SRT149" s="491"/>
      <c r="SRU149" s="491"/>
      <c r="SRV149" s="491"/>
      <c r="SRW149" s="491"/>
      <c r="SRX149" s="491"/>
      <c r="SRY149" s="491"/>
      <c r="SRZ149" s="491"/>
      <c r="SSA149" s="491"/>
      <c r="SSB149" s="491"/>
      <c r="SSC149" s="491"/>
      <c r="SSD149" s="491"/>
      <c r="SSE149" s="491"/>
      <c r="SSF149" s="491"/>
      <c r="SSG149" s="491"/>
      <c r="SSH149" s="491"/>
      <c r="SSI149" s="491"/>
      <c r="SSJ149" s="491"/>
      <c r="SSK149" s="491"/>
      <c r="SSL149" s="491"/>
      <c r="SSM149" s="491"/>
      <c r="SSN149" s="491"/>
      <c r="SSO149" s="491"/>
      <c r="SSP149" s="491"/>
      <c r="SSQ149" s="491"/>
      <c r="SSR149" s="491"/>
      <c r="SSS149" s="491"/>
      <c r="SST149" s="491"/>
      <c r="SSU149" s="491"/>
      <c r="SSV149" s="491"/>
      <c r="SSW149" s="491"/>
      <c r="SSX149" s="491"/>
      <c r="SSY149" s="491"/>
      <c r="SSZ149" s="491"/>
      <c r="STA149" s="491"/>
      <c r="STB149" s="491"/>
      <c r="STC149" s="491"/>
      <c r="STD149" s="491"/>
      <c r="STE149" s="491"/>
      <c r="STF149" s="491"/>
      <c r="STG149" s="491"/>
      <c r="STH149" s="491"/>
      <c r="STI149" s="491"/>
      <c r="STJ149" s="491"/>
      <c r="STK149" s="491"/>
      <c r="STL149" s="491"/>
      <c r="STM149" s="491"/>
      <c r="STN149" s="491"/>
      <c r="STO149" s="491"/>
      <c r="STP149" s="491"/>
      <c r="STQ149" s="491"/>
      <c r="STR149" s="491"/>
      <c r="STS149" s="491"/>
      <c r="STT149" s="491"/>
      <c r="STU149" s="491"/>
      <c r="STV149" s="491"/>
      <c r="STW149" s="491"/>
      <c r="STX149" s="491"/>
      <c r="STY149" s="491"/>
      <c r="STZ149" s="491"/>
      <c r="SUA149" s="491"/>
      <c r="SUB149" s="491"/>
      <c r="SUC149" s="491"/>
      <c r="SUD149" s="491"/>
      <c r="SUE149" s="491"/>
      <c r="SUF149" s="491"/>
      <c r="SUG149" s="491"/>
      <c r="SUH149" s="491"/>
      <c r="SUI149" s="491"/>
      <c r="SUJ149" s="491"/>
      <c r="SUK149" s="491"/>
      <c r="SUL149" s="491"/>
      <c r="SUM149" s="491"/>
      <c r="SUN149" s="491"/>
      <c r="SUO149" s="491"/>
      <c r="SUP149" s="491"/>
      <c r="SUQ149" s="491"/>
      <c r="SUR149" s="491"/>
      <c r="SUS149" s="491"/>
      <c r="SUT149" s="491"/>
      <c r="SUU149" s="491"/>
      <c r="SUV149" s="491"/>
      <c r="SUW149" s="491"/>
      <c r="SUX149" s="491"/>
      <c r="SUY149" s="491"/>
      <c r="SUZ149" s="491"/>
      <c r="SVA149" s="491"/>
      <c r="SVB149" s="491"/>
      <c r="SVC149" s="491"/>
      <c r="SVD149" s="491"/>
      <c r="SVE149" s="491"/>
      <c r="SVF149" s="491"/>
      <c r="SVG149" s="491"/>
      <c r="SVH149" s="491"/>
      <c r="SVI149" s="491"/>
      <c r="SVJ149" s="491"/>
      <c r="SVK149" s="491"/>
      <c r="SVL149" s="491"/>
      <c r="SVM149" s="491"/>
      <c r="SVN149" s="491"/>
      <c r="SVO149" s="491"/>
      <c r="SVP149" s="491"/>
      <c r="SVQ149" s="491"/>
      <c r="SVR149" s="491"/>
      <c r="SVS149" s="491"/>
      <c r="SVT149" s="491"/>
      <c r="SVU149" s="491"/>
      <c r="SVV149" s="491"/>
      <c r="SVW149" s="491"/>
      <c r="SVX149" s="491"/>
      <c r="SVY149" s="491"/>
      <c r="SVZ149" s="491"/>
      <c r="SWA149" s="491"/>
      <c r="SWB149" s="491"/>
      <c r="SWC149" s="491"/>
      <c r="SWD149" s="491"/>
      <c r="SWE149" s="491"/>
      <c r="SWF149" s="491"/>
      <c r="SWG149" s="491"/>
      <c r="SWH149" s="491"/>
      <c r="SWI149" s="491"/>
      <c r="SWJ149" s="491"/>
      <c r="SWK149" s="491"/>
      <c r="SWL149" s="491"/>
      <c r="SWM149" s="491"/>
      <c r="SWN149" s="491"/>
      <c r="SWO149" s="491"/>
      <c r="SWP149" s="491"/>
      <c r="SWQ149" s="491"/>
      <c r="SWR149" s="491"/>
      <c r="SWS149" s="491"/>
      <c r="SWT149" s="491"/>
      <c r="SWU149" s="491"/>
      <c r="SWV149" s="491"/>
      <c r="SWW149" s="491"/>
      <c r="SWX149" s="491"/>
      <c r="SWY149" s="491"/>
      <c r="SWZ149" s="491"/>
      <c r="SXA149" s="491"/>
      <c r="SXB149" s="491"/>
      <c r="SXC149" s="491"/>
      <c r="SXD149" s="491"/>
      <c r="SXE149" s="491"/>
      <c r="SXF149" s="491"/>
      <c r="SXG149" s="491"/>
      <c r="SXH149" s="491"/>
      <c r="SXI149" s="491"/>
      <c r="SXJ149" s="491"/>
      <c r="SXK149" s="491"/>
      <c r="SXL149" s="491"/>
      <c r="SXM149" s="491"/>
      <c r="SXN149" s="491"/>
      <c r="SXO149" s="491"/>
      <c r="SXP149" s="491"/>
      <c r="SXQ149" s="491"/>
      <c r="SXR149" s="491"/>
      <c r="SXS149" s="491"/>
      <c r="SXT149" s="491"/>
      <c r="SXU149" s="491"/>
      <c r="SXV149" s="491"/>
      <c r="SXW149" s="491"/>
      <c r="SXX149" s="491"/>
      <c r="SXY149" s="491"/>
      <c r="SXZ149" s="491"/>
      <c r="SYA149" s="491"/>
      <c r="SYB149" s="491"/>
      <c r="SYC149" s="491"/>
      <c r="SYD149" s="491"/>
      <c r="SYE149" s="491"/>
      <c r="SYF149" s="491"/>
      <c r="SYG149" s="491"/>
      <c r="SYH149" s="491"/>
      <c r="SYI149" s="491"/>
      <c r="SYJ149" s="491"/>
      <c r="SYK149" s="491"/>
      <c r="SYL149" s="491"/>
      <c r="SYM149" s="491"/>
      <c r="SYN149" s="491"/>
      <c r="SYO149" s="491"/>
      <c r="SYP149" s="491"/>
      <c r="SYQ149" s="491"/>
      <c r="SYR149" s="491"/>
      <c r="SYS149" s="491"/>
      <c r="SYT149" s="491"/>
      <c r="SYU149" s="491"/>
      <c r="SYV149" s="491"/>
      <c r="SYW149" s="491"/>
      <c r="SYX149" s="491"/>
      <c r="SYY149" s="491"/>
      <c r="SYZ149" s="491"/>
      <c r="SZA149" s="491"/>
      <c r="SZB149" s="491"/>
      <c r="SZC149" s="491"/>
      <c r="SZD149" s="491"/>
      <c r="SZE149" s="491"/>
      <c r="SZF149" s="491"/>
      <c r="SZG149" s="491"/>
      <c r="SZH149" s="491"/>
      <c r="SZI149" s="491"/>
      <c r="SZJ149" s="491"/>
      <c r="SZK149" s="491"/>
      <c r="SZL149" s="491"/>
      <c r="SZM149" s="491"/>
      <c r="SZN149" s="491"/>
      <c r="SZO149" s="491"/>
      <c r="SZP149" s="491"/>
      <c r="SZQ149" s="491"/>
      <c r="SZR149" s="491"/>
      <c r="SZS149" s="491"/>
      <c r="SZT149" s="491"/>
      <c r="SZU149" s="491"/>
      <c r="SZV149" s="491"/>
      <c r="SZW149" s="491"/>
      <c r="SZX149" s="491"/>
      <c r="SZY149" s="491"/>
      <c r="SZZ149" s="491"/>
      <c r="TAA149" s="491"/>
      <c r="TAB149" s="491"/>
      <c r="TAC149" s="491"/>
      <c r="TAD149" s="491"/>
      <c r="TAE149" s="491"/>
      <c r="TAF149" s="491"/>
      <c r="TAG149" s="491"/>
      <c r="TAH149" s="491"/>
      <c r="TAI149" s="491"/>
      <c r="TAJ149" s="491"/>
      <c r="TAK149" s="491"/>
      <c r="TAL149" s="491"/>
      <c r="TAM149" s="491"/>
      <c r="TAN149" s="491"/>
      <c r="TAO149" s="491"/>
      <c r="TAP149" s="491"/>
      <c r="TAQ149" s="491"/>
      <c r="TAR149" s="491"/>
      <c r="TAS149" s="491"/>
      <c r="TAT149" s="491"/>
      <c r="TAU149" s="491"/>
      <c r="TAV149" s="491"/>
      <c r="TAW149" s="491"/>
      <c r="TAX149" s="491"/>
      <c r="TAY149" s="491"/>
      <c r="TAZ149" s="491"/>
      <c r="TBA149" s="491"/>
      <c r="TBB149" s="491"/>
      <c r="TBC149" s="491"/>
      <c r="TBD149" s="491"/>
      <c r="TBE149" s="491"/>
      <c r="TBF149" s="491"/>
      <c r="TBG149" s="491"/>
      <c r="TBH149" s="491"/>
      <c r="TBI149" s="491"/>
      <c r="TBJ149" s="491"/>
      <c r="TBK149" s="491"/>
      <c r="TBL149" s="491"/>
      <c r="TBM149" s="491"/>
      <c r="TBN149" s="491"/>
      <c r="TBO149" s="491"/>
      <c r="TBP149" s="491"/>
      <c r="TBQ149" s="491"/>
      <c r="TBR149" s="491"/>
      <c r="TBS149" s="491"/>
      <c r="TBT149" s="491"/>
      <c r="TBU149" s="491"/>
      <c r="TBV149" s="491"/>
      <c r="TBW149" s="491"/>
      <c r="TBX149" s="491"/>
      <c r="TBY149" s="491"/>
      <c r="TBZ149" s="491"/>
      <c r="TCA149" s="491"/>
      <c r="TCB149" s="491"/>
      <c r="TCC149" s="491"/>
      <c r="TCD149" s="491"/>
      <c r="TCE149" s="491"/>
      <c r="TCF149" s="491"/>
      <c r="TCG149" s="491"/>
      <c r="TCH149" s="491"/>
      <c r="TCI149" s="491"/>
      <c r="TCJ149" s="491"/>
      <c r="TCK149" s="491"/>
      <c r="TCL149" s="491"/>
      <c r="TCM149" s="491"/>
      <c r="TCN149" s="491"/>
      <c r="TCO149" s="491"/>
      <c r="TCP149" s="491"/>
      <c r="TCQ149" s="491"/>
      <c r="TCR149" s="491"/>
      <c r="TCS149" s="491"/>
      <c r="TCT149" s="491"/>
      <c r="TCU149" s="491"/>
      <c r="TCV149" s="491"/>
      <c r="TCW149" s="491"/>
      <c r="TCX149" s="491"/>
      <c r="TCY149" s="491"/>
      <c r="TCZ149" s="491"/>
      <c r="TDA149" s="491"/>
      <c r="TDB149" s="491"/>
      <c r="TDC149" s="491"/>
      <c r="TDD149" s="491"/>
      <c r="TDE149" s="491"/>
      <c r="TDF149" s="491"/>
      <c r="TDG149" s="491"/>
      <c r="TDH149" s="491"/>
      <c r="TDI149" s="491"/>
      <c r="TDJ149" s="491"/>
      <c r="TDK149" s="491"/>
      <c r="TDL149" s="491"/>
      <c r="TDM149" s="491"/>
      <c r="TDN149" s="491"/>
      <c r="TDO149" s="491"/>
      <c r="TDP149" s="491"/>
      <c r="TDQ149" s="491"/>
      <c r="TDR149" s="491"/>
      <c r="TDS149" s="491"/>
      <c r="TDT149" s="491"/>
      <c r="TDU149" s="491"/>
      <c r="TDV149" s="491"/>
      <c r="TDW149" s="491"/>
      <c r="TDX149" s="491"/>
      <c r="TDY149" s="491"/>
      <c r="TDZ149" s="491"/>
      <c r="TEA149" s="491"/>
      <c r="TEB149" s="491"/>
      <c r="TEC149" s="491"/>
      <c r="TED149" s="491"/>
      <c r="TEE149" s="491"/>
      <c r="TEF149" s="491"/>
      <c r="TEG149" s="491"/>
      <c r="TEH149" s="491"/>
      <c r="TEI149" s="491"/>
      <c r="TEJ149" s="491"/>
      <c r="TEK149" s="491"/>
      <c r="TEL149" s="491"/>
      <c r="TEM149" s="491"/>
      <c r="TEN149" s="491"/>
      <c r="TEO149" s="491"/>
      <c r="TEP149" s="491"/>
      <c r="TEQ149" s="491"/>
      <c r="TER149" s="491"/>
      <c r="TES149" s="491"/>
      <c r="TET149" s="491"/>
      <c r="TEU149" s="491"/>
      <c r="TEV149" s="491"/>
      <c r="TEW149" s="491"/>
      <c r="TEX149" s="491"/>
      <c r="TEY149" s="491"/>
      <c r="TEZ149" s="491"/>
      <c r="TFA149" s="491"/>
      <c r="TFB149" s="491"/>
      <c r="TFC149" s="491"/>
      <c r="TFD149" s="491"/>
      <c r="TFE149" s="491"/>
      <c r="TFF149" s="491"/>
      <c r="TFG149" s="491"/>
      <c r="TFH149" s="491"/>
      <c r="TFI149" s="491"/>
      <c r="TFJ149" s="491"/>
      <c r="TFK149" s="491"/>
      <c r="TFL149" s="491"/>
      <c r="TFM149" s="491"/>
      <c r="TFN149" s="491"/>
      <c r="TFO149" s="491"/>
      <c r="TFP149" s="491"/>
      <c r="TFQ149" s="491"/>
      <c r="TFR149" s="491"/>
      <c r="TFS149" s="491"/>
      <c r="TFT149" s="491"/>
      <c r="TFU149" s="491"/>
      <c r="TFV149" s="491"/>
      <c r="TFW149" s="491"/>
      <c r="TFX149" s="491"/>
      <c r="TFY149" s="491"/>
      <c r="TFZ149" s="491"/>
      <c r="TGA149" s="491"/>
      <c r="TGB149" s="491"/>
      <c r="TGC149" s="491"/>
      <c r="TGD149" s="491"/>
      <c r="TGE149" s="491"/>
      <c r="TGF149" s="491"/>
      <c r="TGG149" s="491"/>
      <c r="TGH149" s="491"/>
      <c r="TGI149" s="491"/>
      <c r="TGJ149" s="491"/>
      <c r="TGK149" s="491"/>
      <c r="TGL149" s="491"/>
      <c r="TGM149" s="491"/>
      <c r="TGN149" s="491"/>
      <c r="TGO149" s="491"/>
      <c r="TGP149" s="491"/>
      <c r="TGQ149" s="491"/>
      <c r="TGR149" s="491"/>
      <c r="TGS149" s="491"/>
      <c r="TGT149" s="491"/>
      <c r="TGU149" s="491"/>
      <c r="TGV149" s="491"/>
      <c r="TGW149" s="491"/>
      <c r="TGX149" s="491"/>
      <c r="TGY149" s="491"/>
      <c r="TGZ149" s="491"/>
      <c r="THA149" s="491"/>
      <c r="THB149" s="491"/>
      <c r="THC149" s="491"/>
      <c r="THD149" s="491"/>
      <c r="THE149" s="491"/>
      <c r="THF149" s="491"/>
      <c r="THG149" s="491"/>
      <c r="THH149" s="491"/>
      <c r="THI149" s="491"/>
      <c r="THJ149" s="491"/>
      <c r="THK149" s="491"/>
      <c r="THL149" s="491"/>
      <c r="THM149" s="491"/>
      <c r="THN149" s="491"/>
      <c r="THO149" s="491"/>
      <c r="THP149" s="491"/>
      <c r="THQ149" s="491"/>
      <c r="THR149" s="491"/>
      <c r="THS149" s="491"/>
      <c r="THT149" s="491"/>
      <c r="THU149" s="491"/>
      <c r="THV149" s="491"/>
      <c r="THW149" s="491"/>
      <c r="THX149" s="491"/>
      <c r="THY149" s="491"/>
      <c r="THZ149" s="491"/>
      <c r="TIA149" s="491"/>
      <c r="TIB149" s="491"/>
      <c r="TIC149" s="491"/>
      <c r="TID149" s="491"/>
      <c r="TIE149" s="491"/>
      <c r="TIF149" s="491"/>
      <c r="TIG149" s="491"/>
      <c r="TIH149" s="491"/>
      <c r="TII149" s="491"/>
      <c r="TIJ149" s="491"/>
      <c r="TIK149" s="491"/>
      <c r="TIL149" s="491"/>
      <c r="TIM149" s="491"/>
      <c r="TIN149" s="491"/>
      <c r="TIO149" s="491"/>
      <c r="TIP149" s="491"/>
      <c r="TIQ149" s="491"/>
      <c r="TIR149" s="491"/>
      <c r="TIS149" s="491"/>
      <c r="TIT149" s="491"/>
      <c r="TIU149" s="491"/>
      <c r="TIV149" s="491"/>
      <c r="TIW149" s="491"/>
      <c r="TIX149" s="491"/>
      <c r="TIY149" s="491"/>
      <c r="TIZ149" s="491"/>
      <c r="TJA149" s="491"/>
      <c r="TJB149" s="491"/>
      <c r="TJC149" s="491"/>
      <c r="TJD149" s="491"/>
      <c r="TJE149" s="491"/>
      <c r="TJF149" s="491"/>
      <c r="TJG149" s="491"/>
      <c r="TJH149" s="491"/>
      <c r="TJI149" s="491"/>
      <c r="TJJ149" s="491"/>
      <c r="TJK149" s="491"/>
      <c r="TJL149" s="491"/>
      <c r="TJM149" s="491"/>
      <c r="TJN149" s="491"/>
      <c r="TJO149" s="491"/>
      <c r="TJP149" s="491"/>
      <c r="TJQ149" s="491"/>
      <c r="TJR149" s="491"/>
      <c r="TJS149" s="491"/>
      <c r="TJT149" s="491"/>
      <c r="TJU149" s="491"/>
      <c r="TJV149" s="491"/>
      <c r="TJW149" s="491"/>
      <c r="TJX149" s="491"/>
      <c r="TJY149" s="491"/>
      <c r="TJZ149" s="491"/>
      <c r="TKA149" s="491"/>
      <c r="TKB149" s="491"/>
      <c r="TKC149" s="491"/>
      <c r="TKD149" s="491"/>
      <c r="TKE149" s="491"/>
      <c r="TKF149" s="491"/>
      <c r="TKG149" s="491"/>
      <c r="TKH149" s="491"/>
      <c r="TKI149" s="491"/>
      <c r="TKJ149" s="491"/>
      <c r="TKK149" s="491"/>
      <c r="TKL149" s="491"/>
      <c r="TKM149" s="491"/>
      <c r="TKN149" s="491"/>
      <c r="TKO149" s="491"/>
      <c r="TKP149" s="491"/>
      <c r="TKQ149" s="491"/>
      <c r="TKR149" s="491"/>
      <c r="TKS149" s="491"/>
      <c r="TKT149" s="491"/>
      <c r="TKU149" s="491"/>
      <c r="TKV149" s="491"/>
      <c r="TKW149" s="491"/>
      <c r="TKX149" s="491"/>
      <c r="TKY149" s="491"/>
      <c r="TKZ149" s="491"/>
      <c r="TLA149" s="491"/>
      <c r="TLB149" s="491"/>
      <c r="TLC149" s="491"/>
      <c r="TLD149" s="491"/>
      <c r="TLE149" s="491"/>
      <c r="TLF149" s="491"/>
      <c r="TLG149" s="491"/>
      <c r="TLH149" s="491"/>
      <c r="TLI149" s="491"/>
      <c r="TLJ149" s="491"/>
      <c r="TLK149" s="491"/>
      <c r="TLL149" s="491"/>
      <c r="TLM149" s="491"/>
      <c r="TLN149" s="491"/>
      <c r="TLO149" s="491"/>
      <c r="TLP149" s="491"/>
      <c r="TLQ149" s="491"/>
      <c r="TLR149" s="491"/>
      <c r="TLS149" s="491"/>
      <c r="TLT149" s="491"/>
      <c r="TLU149" s="491"/>
      <c r="TLV149" s="491"/>
      <c r="TLW149" s="491"/>
      <c r="TLX149" s="491"/>
      <c r="TLY149" s="491"/>
      <c r="TLZ149" s="491"/>
      <c r="TMA149" s="491"/>
      <c r="TMB149" s="491"/>
      <c r="TMC149" s="491"/>
      <c r="TMD149" s="491"/>
      <c r="TME149" s="491"/>
      <c r="TMF149" s="491"/>
      <c r="TMG149" s="491"/>
      <c r="TMH149" s="491"/>
      <c r="TMI149" s="491"/>
      <c r="TMJ149" s="491"/>
      <c r="TMK149" s="491"/>
      <c r="TML149" s="491"/>
      <c r="TMM149" s="491"/>
      <c r="TMN149" s="491"/>
      <c r="TMO149" s="491"/>
      <c r="TMP149" s="491"/>
      <c r="TMQ149" s="491"/>
      <c r="TMR149" s="491"/>
      <c r="TMS149" s="491"/>
      <c r="TMT149" s="491"/>
      <c r="TMU149" s="491"/>
      <c r="TMV149" s="491"/>
      <c r="TMW149" s="491"/>
      <c r="TMX149" s="491"/>
      <c r="TMY149" s="491"/>
      <c r="TMZ149" s="491"/>
      <c r="TNA149" s="491"/>
      <c r="TNB149" s="491"/>
      <c r="TNC149" s="491"/>
      <c r="TND149" s="491"/>
      <c r="TNE149" s="491"/>
      <c r="TNF149" s="491"/>
      <c r="TNG149" s="491"/>
      <c r="TNH149" s="491"/>
      <c r="TNI149" s="491"/>
      <c r="TNJ149" s="491"/>
      <c r="TNK149" s="491"/>
      <c r="TNL149" s="491"/>
      <c r="TNM149" s="491"/>
      <c r="TNN149" s="491"/>
      <c r="TNO149" s="491"/>
      <c r="TNP149" s="491"/>
      <c r="TNQ149" s="491"/>
      <c r="TNR149" s="491"/>
      <c r="TNS149" s="491"/>
      <c r="TNT149" s="491"/>
      <c r="TNU149" s="491"/>
      <c r="TNV149" s="491"/>
      <c r="TNW149" s="491"/>
      <c r="TNX149" s="491"/>
      <c r="TNY149" s="491"/>
      <c r="TNZ149" s="491"/>
      <c r="TOA149" s="491"/>
      <c r="TOB149" s="491"/>
      <c r="TOC149" s="491"/>
      <c r="TOD149" s="491"/>
      <c r="TOE149" s="491"/>
      <c r="TOF149" s="491"/>
      <c r="TOG149" s="491"/>
      <c r="TOH149" s="491"/>
      <c r="TOI149" s="491"/>
      <c r="TOJ149" s="491"/>
      <c r="TOK149" s="491"/>
      <c r="TOL149" s="491"/>
      <c r="TOM149" s="491"/>
      <c r="TON149" s="491"/>
      <c r="TOO149" s="491"/>
      <c r="TOP149" s="491"/>
      <c r="TOQ149" s="491"/>
      <c r="TOR149" s="491"/>
      <c r="TOS149" s="491"/>
      <c r="TOT149" s="491"/>
      <c r="TOU149" s="491"/>
      <c r="TOV149" s="491"/>
      <c r="TOW149" s="491"/>
      <c r="TOX149" s="491"/>
      <c r="TOY149" s="491"/>
      <c r="TOZ149" s="491"/>
      <c r="TPA149" s="491"/>
      <c r="TPB149" s="491"/>
      <c r="TPC149" s="491"/>
      <c r="TPD149" s="491"/>
      <c r="TPE149" s="491"/>
      <c r="TPF149" s="491"/>
      <c r="TPG149" s="491"/>
      <c r="TPH149" s="491"/>
      <c r="TPI149" s="491"/>
      <c r="TPJ149" s="491"/>
      <c r="TPK149" s="491"/>
      <c r="TPL149" s="491"/>
      <c r="TPM149" s="491"/>
      <c r="TPN149" s="491"/>
      <c r="TPO149" s="491"/>
      <c r="TPP149" s="491"/>
      <c r="TPQ149" s="491"/>
      <c r="TPR149" s="491"/>
      <c r="TPS149" s="491"/>
      <c r="TPT149" s="491"/>
      <c r="TPU149" s="491"/>
      <c r="TPV149" s="491"/>
      <c r="TPW149" s="491"/>
      <c r="TPX149" s="491"/>
      <c r="TPY149" s="491"/>
      <c r="TPZ149" s="491"/>
      <c r="TQA149" s="491"/>
      <c r="TQB149" s="491"/>
      <c r="TQC149" s="491"/>
      <c r="TQD149" s="491"/>
      <c r="TQE149" s="491"/>
      <c r="TQF149" s="491"/>
      <c r="TQG149" s="491"/>
      <c r="TQH149" s="491"/>
      <c r="TQI149" s="491"/>
      <c r="TQJ149" s="491"/>
      <c r="TQK149" s="491"/>
      <c r="TQL149" s="491"/>
      <c r="TQM149" s="491"/>
      <c r="TQN149" s="491"/>
      <c r="TQO149" s="491"/>
      <c r="TQP149" s="491"/>
      <c r="TQQ149" s="491"/>
      <c r="TQR149" s="491"/>
      <c r="TQS149" s="491"/>
      <c r="TQT149" s="491"/>
      <c r="TQU149" s="491"/>
      <c r="TQV149" s="491"/>
      <c r="TQW149" s="491"/>
      <c r="TQX149" s="491"/>
      <c r="TQY149" s="491"/>
      <c r="TQZ149" s="491"/>
      <c r="TRA149" s="491"/>
      <c r="TRB149" s="491"/>
      <c r="TRC149" s="491"/>
      <c r="TRD149" s="491"/>
      <c r="TRE149" s="491"/>
      <c r="TRF149" s="491"/>
      <c r="TRG149" s="491"/>
      <c r="TRH149" s="491"/>
      <c r="TRI149" s="491"/>
      <c r="TRJ149" s="491"/>
      <c r="TRK149" s="491"/>
      <c r="TRL149" s="491"/>
      <c r="TRM149" s="491"/>
      <c r="TRN149" s="491"/>
      <c r="TRO149" s="491"/>
      <c r="TRP149" s="491"/>
      <c r="TRQ149" s="491"/>
      <c r="TRR149" s="491"/>
      <c r="TRS149" s="491"/>
      <c r="TRT149" s="491"/>
      <c r="TRU149" s="491"/>
      <c r="TRV149" s="491"/>
      <c r="TRW149" s="491"/>
      <c r="TRX149" s="491"/>
      <c r="TRY149" s="491"/>
      <c r="TRZ149" s="491"/>
      <c r="TSA149" s="491"/>
      <c r="TSB149" s="491"/>
      <c r="TSC149" s="491"/>
      <c r="TSD149" s="491"/>
      <c r="TSE149" s="491"/>
      <c r="TSF149" s="491"/>
      <c r="TSG149" s="491"/>
      <c r="TSH149" s="491"/>
      <c r="TSI149" s="491"/>
      <c r="TSJ149" s="491"/>
      <c r="TSK149" s="491"/>
      <c r="TSL149" s="491"/>
      <c r="TSM149" s="491"/>
      <c r="TSN149" s="491"/>
      <c r="TSO149" s="491"/>
      <c r="TSP149" s="491"/>
      <c r="TSQ149" s="491"/>
      <c r="TSR149" s="491"/>
      <c r="TSS149" s="491"/>
      <c r="TST149" s="491"/>
      <c r="TSU149" s="491"/>
      <c r="TSV149" s="491"/>
      <c r="TSW149" s="491"/>
      <c r="TSX149" s="491"/>
      <c r="TSY149" s="491"/>
      <c r="TSZ149" s="491"/>
      <c r="TTA149" s="491"/>
      <c r="TTB149" s="491"/>
      <c r="TTC149" s="491"/>
      <c r="TTD149" s="491"/>
      <c r="TTE149" s="491"/>
      <c r="TTF149" s="491"/>
      <c r="TTG149" s="491"/>
      <c r="TTH149" s="491"/>
      <c r="TTI149" s="491"/>
      <c r="TTJ149" s="491"/>
      <c r="TTK149" s="491"/>
      <c r="TTL149" s="491"/>
      <c r="TTM149" s="491"/>
      <c r="TTN149" s="491"/>
      <c r="TTO149" s="491"/>
      <c r="TTP149" s="491"/>
      <c r="TTQ149" s="491"/>
      <c r="TTR149" s="491"/>
      <c r="TTS149" s="491"/>
      <c r="TTT149" s="491"/>
      <c r="TTU149" s="491"/>
      <c r="TTV149" s="491"/>
      <c r="TTW149" s="491"/>
      <c r="TTX149" s="491"/>
      <c r="TTY149" s="491"/>
      <c r="TTZ149" s="491"/>
      <c r="TUA149" s="491"/>
      <c r="TUB149" s="491"/>
      <c r="TUC149" s="491"/>
      <c r="TUD149" s="491"/>
      <c r="TUE149" s="491"/>
      <c r="TUF149" s="491"/>
      <c r="TUG149" s="491"/>
      <c r="TUH149" s="491"/>
      <c r="TUI149" s="491"/>
      <c r="TUJ149" s="491"/>
      <c r="TUK149" s="491"/>
      <c r="TUL149" s="491"/>
      <c r="TUM149" s="491"/>
      <c r="TUN149" s="491"/>
      <c r="TUO149" s="491"/>
      <c r="TUP149" s="491"/>
      <c r="TUQ149" s="491"/>
      <c r="TUR149" s="491"/>
      <c r="TUS149" s="491"/>
      <c r="TUT149" s="491"/>
      <c r="TUU149" s="491"/>
      <c r="TUV149" s="491"/>
      <c r="TUW149" s="491"/>
      <c r="TUX149" s="491"/>
      <c r="TUY149" s="491"/>
      <c r="TUZ149" s="491"/>
      <c r="TVA149" s="491"/>
      <c r="TVB149" s="491"/>
      <c r="TVC149" s="491"/>
      <c r="TVD149" s="491"/>
      <c r="TVE149" s="491"/>
      <c r="TVF149" s="491"/>
      <c r="TVG149" s="491"/>
      <c r="TVH149" s="491"/>
      <c r="TVI149" s="491"/>
      <c r="TVJ149" s="491"/>
      <c r="TVK149" s="491"/>
      <c r="TVL149" s="491"/>
      <c r="TVM149" s="491"/>
      <c r="TVN149" s="491"/>
      <c r="TVO149" s="491"/>
      <c r="TVP149" s="491"/>
      <c r="TVQ149" s="491"/>
      <c r="TVR149" s="491"/>
      <c r="TVS149" s="491"/>
      <c r="TVT149" s="491"/>
      <c r="TVU149" s="491"/>
      <c r="TVV149" s="491"/>
      <c r="TVW149" s="491"/>
      <c r="TVX149" s="491"/>
      <c r="TVY149" s="491"/>
      <c r="TVZ149" s="491"/>
      <c r="TWA149" s="491"/>
      <c r="TWB149" s="491"/>
      <c r="TWC149" s="491"/>
      <c r="TWD149" s="491"/>
      <c r="TWE149" s="491"/>
      <c r="TWF149" s="491"/>
      <c r="TWG149" s="491"/>
      <c r="TWH149" s="491"/>
      <c r="TWI149" s="491"/>
      <c r="TWJ149" s="491"/>
      <c r="TWK149" s="491"/>
      <c r="TWL149" s="491"/>
      <c r="TWM149" s="491"/>
      <c r="TWN149" s="491"/>
      <c r="TWO149" s="491"/>
      <c r="TWP149" s="491"/>
      <c r="TWQ149" s="491"/>
      <c r="TWR149" s="491"/>
      <c r="TWS149" s="491"/>
      <c r="TWT149" s="491"/>
      <c r="TWU149" s="491"/>
      <c r="TWV149" s="491"/>
      <c r="TWW149" s="491"/>
      <c r="TWX149" s="491"/>
      <c r="TWY149" s="491"/>
      <c r="TWZ149" s="491"/>
      <c r="TXA149" s="491"/>
      <c r="TXB149" s="491"/>
      <c r="TXC149" s="491"/>
      <c r="TXD149" s="491"/>
      <c r="TXE149" s="491"/>
      <c r="TXF149" s="491"/>
      <c r="TXG149" s="491"/>
      <c r="TXH149" s="491"/>
      <c r="TXI149" s="491"/>
      <c r="TXJ149" s="491"/>
      <c r="TXK149" s="491"/>
      <c r="TXL149" s="491"/>
      <c r="TXM149" s="491"/>
      <c r="TXN149" s="491"/>
      <c r="TXO149" s="491"/>
      <c r="TXP149" s="491"/>
      <c r="TXQ149" s="491"/>
      <c r="TXR149" s="491"/>
      <c r="TXS149" s="491"/>
      <c r="TXT149" s="491"/>
      <c r="TXU149" s="491"/>
      <c r="TXV149" s="491"/>
      <c r="TXW149" s="491"/>
      <c r="TXX149" s="491"/>
      <c r="TXY149" s="491"/>
      <c r="TXZ149" s="491"/>
      <c r="TYA149" s="491"/>
      <c r="TYB149" s="491"/>
      <c r="TYC149" s="491"/>
      <c r="TYD149" s="491"/>
      <c r="TYE149" s="491"/>
      <c r="TYF149" s="491"/>
      <c r="TYG149" s="491"/>
      <c r="TYH149" s="491"/>
      <c r="TYI149" s="491"/>
      <c r="TYJ149" s="491"/>
      <c r="TYK149" s="491"/>
      <c r="TYL149" s="491"/>
      <c r="TYM149" s="491"/>
      <c r="TYN149" s="491"/>
      <c r="TYO149" s="491"/>
      <c r="TYP149" s="491"/>
      <c r="TYQ149" s="491"/>
      <c r="TYR149" s="491"/>
      <c r="TYS149" s="491"/>
      <c r="TYT149" s="491"/>
      <c r="TYU149" s="491"/>
      <c r="TYV149" s="491"/>
      <c r="TYW149" s="491"/>
      <c r="TYX149" s="491"/>
      <c r="TYY149" s="491"/>
      <c r="TYZ149" s="491"/>
      <c r="TZA149" s="491"/>
      <c r="TZB149" s="491"/>
      <c r="TZC149" s="491"/>
      <c r="TZD149" s="491"/>
      <c r="TZE149" s="491"/>
      <c r="TZF149" s="491"/>
      <c r="TZG149" s="491"/>
      <c r="TZH149" s="491"/>
      <c r="TZI149" s="491"/>
      <c r="TZJ149" s="491"/>
      <c r="TZK149" s="491"/>
      <c r="TZL149" s="491"/>
      <c r="TZM149" s="491"/>
      <c r="TZN149" s="491"/>
      <c r="TZO149" s="491"/>
      <c r="TZP149" s="491"/>
      <c r="TZQ149" s="491"/>
      <c r="TZR149" s="491"/>
      <c r="TZS149" s="491"/>
      <c r="TZT149" s="491"/>
      <c r="TZU149" s="491"/>
      <c r="TZV149" s="491"/>
      <c r="TZW149" s="491"/>
      <c r="TZX149" s="491"/>
      <c r="TZY149" s="491"/>
      <c r="TZZ149" s="491"/>
      <c r="UAA149" s="491"/>
      <c r="UAB149" s="491"/>
      <c r="UAC149" s="491"/>
      <c r="UAD149" s="491"/>
      <c r="UAE149" s="491"/>
      <c r="UAF149" s="491"/>
      <c r="UAG149" s="491"/>
      <c r="UAH149" s="491"/>
      <c r="UAI149" s="491"/>
      <c r="UAJ149" s="491"/>
      <c r="UAK149" s="491"/>
      <c r="UAL149" s="491"/>
      <c r="UAM149" s="491"/>
      <c r="UAN149" s="491"/>
      <c r="UAO149" s="491"/>
      <c r="UAP149" s="491"/>
      <c r="UAQ149" s="491"/>
      <c r="UAR149" s="491"/>
      <c r="UAS149" s="491"/>
      <c r="UAT149" s="491"/>
      <c r="UAU149" s="491"/>
      <c r="UAV149" s="491"/>
      <c r="UAW149" s="491"/>
      <c r="UAX149" s="491"/>
      <c r="UAY149" s="491"/>
      <c r="UAZ149" s="491"/>
      <c r="UBA149" s="491"/>
      <c r="UBB149" s="491"/>
      <c r="UBC149" s="491"/>
      <c r="UBD149" s="491"/>
      <c r="UBE149" s="491"/>
      <c r="UBF149" s="491"/>
      <c r="UBG149" s="491"/>
      <c r="UBH149" s="491"/>
      <c r="UBI149" s="491"/>
      <c r="UBJ149" s="491"/>
      <c r="UBK149" s="491"/>
      <c r="UBL149" s="491"/>
      <c r="UBM149" s="491"/>
      <c r="UBN149" s="491"/>
      <c r="UBO149" s="491"/>
      <c r="UBP149" s="491"/>
      <c r="UBQ149" s="491"/>
      <c r="UBR149" s="491"/>
      <c r="UBS149" s="491"/>
      <c r="UBT149" s="491"/>
      <c r="UBU149" s="491"/>
      <c r="UBV149" s="491"/>
      <c r="UBW149" s="491"/>
      <c r="UBX149" s="491"/>
      <c r="UBY149" s="491"/>
      <c r="UBZ149" s="491"/>
      <c r="UCA149" s="491"/>
      <c r="UCB149" s="491"/>
      <c r="UCC149" s="491"/>
      <c r="UCD149" s="491"/>
      <c r="UCE149" s="491"/>
      <c r="UCF149" s="491"/>
      <c r="UCG149" s="491"/>
      <c r="UCH149" s="491"/>
      <c r="UCI149" s="491"/>
      <c r="UCJ149" s="491"/>
      <c r="UCK149" s="491"/>
      <c r="UCL149" s="491"/>
      <c r="UCM149" s="491"/>
      <c r="UCN149" s="491"/>
      <c r="UCO149" s="491"/>
      <c r="UCP149" s="491"/>
      <c r="UCQ149" s="491"/>
      <c r="UCR149" s="491"/>
      <c r="UCS149" s="491"/>
      <c r="UCT149" s="491"/>
      <c r="UCU149" s="491"/>
      <c r="UCV149" s="491"/>
      <c r="UCW149" s="491"/>
      <c r="UCX149" s="491"/>
      <c r="UCY149" s="491"/>
      <c r="UCZ149" s="491"/>
      <c r="UDA149" s="491"/>
      <c r="UDB149" s="491"/>
      <c r="UDC149" s="491"/>
      <c r="UDD149" s="491"/>
      <c r="UDE149" s="491"/>
      <c r="UDF149" s="491"/>
      <c r="UDG149" s="491"/>
      <c r="UDH149" s="491"/>
      <c r="UDI149" s="491"/>
      <c r="UDJ149" s="491"/>
      <c r="UDK149" s="491"/>
      <c r="UDL149" s="491"/>
      <c r="UDM149" s="491"/>
      <c r="UDN149" s="491"/>
      <c r="UDO149" s="491"/>
      <c r="UDP149" s="491"/>
      <c r="UDQ149" s="491"/>
      <c r="UDR149" s="491"/>
      <c r="UDS149" s="491"/>
      <c r="UDT149" s="491"/>
      <c r="UDU149" s="491"/>
      <c r="UDV149" s="491"/>
      <c r="UDW149" s="491"/>
      <c r="UDX149" s="491"/>
      <c r="UDY149" s="491"/>
      <c r="UDZ149" s="491"/>
      <c r="UEA149" s="491"/>
      <c r="UEB149" s="491"/>
      <c r="UEC149" s="491"/>
      <c r="UED149" s="491"/>
      <c r="UEE149" s="491"/>
      <c r="UEF149" s="491"/>
      <c r="UEG149" s="491"/>
      <c r="UEH149" s="491"/>
      <c r="UEI149" s="491"/>
      <c r="UEJ149" s="491"/>
      <c r="UEK149" s="491"/>
      <c r="UEL149" s="491"/>
      <c r="UEM149" s="491"/>
      <c r="UEN149" s="491"/>
      <c r="UEO149" s="491"/>
      <c r="UEP149" s="491"/>
      <c r="UEQ149" s="491"/>
      <c r="UER149" s="491"/>
      <c r="UES149" s="491"/>
      <c r="UET149" s="491"/>
      <c r="UEU149" s="491"/>
      <c r="UEV149" s="491"/>
      <c r="UEW149" s="491"/>
      <c r="UEX149" s="491"/>
      <c r="UEY149" s="491"/>
      <c r="UEZ149" s="491"/>
      <c r="UFA149" s="491"/>
      <c r="UFB149" s="491"/>
      <c r="UFC149" s="491"/>
      <c r="UFD149" s="491"/>
      <c r="UFE149" s="491"/>
      <c r="UFF149" s="491"/>
      <c r="UFG149" s="491"/>
      <c r="UFH149" s="491"/>
      <c r="UFI149" s="491"/>
      <c r="UFJ149" s="491"/>
      <c r="UFK149" s="491"/>
      <c r="UFL149" s="491"/>
      <c r="UFM149" s="491"/>
      <c r="UFN149" s="491"/>
      <c r="UFO149" s="491"/>
      <c r="UFP149" s="491"/>
      <c r="UFQ149" s="491"/>
      <c r="UFR149" s="491"/>
      <c r="UFS149" s="491"/>
      <c r="UFT149" s="491"/>
      <c r="UFU149" s="491"/>
      <c r="UFV149" s="491"/>
      <c r="UFW149" s="491"/>
      <c r="UFX149" s="491"/>
      <c r="UFY149" s="491"/>
      <c r="UFZ149" s="491"/>
      <c r="UGA149" s="491"/>
      <c r="UGB149" s="491"/>
      <c r="UGC149" s="491"/>
      <c r="UGD149" s="491"/>
      <c r="UGE149" s="491"/>
      <c r="UGF149" s="491"/>
      <c r="UGG149" s="491"/>
      <c r="UGH149" s="491"/>
      <c r="UGI149" s="491"/>
      <c r="UGJ149" s="491"/>
      <c r="UGK149" s="491"/>
      <c r="UGL149" s="491"/>
      <c r="UGM149" s="491"/>
      <c r="UGN149" s="491"/>
      <c r="UGO149" s="491"/>
      <c r="UGP149" s="491"/>
      <c r="UGQ149" s="491"/>
      <c r="UGR149" s="491"/>
      <c r="UGS149" s="491"/>
      <c r="UGT149" s="491"/>
      <c r="UGU149" s="491"/>
      <c r="UGV149" s="491"/>
      <c r="UGW149" s="491"/>
      <c r="UGX149" s="491"/>
      <c r="UGY149" s="491"/>
      <c r="UGZ149" s="491"/>
      <c r="UHA149" s="491"/>
      <c r="UHB149" s="491"/>
      <c r="UHC149" s="491"/>
      <c r="UHD149" s="491"/>
      <c r="UHE149" s="491"/>
      <c r="UHF149" s="491"/>
      <c r="UHG149" s="491"/>
      <c r="UHH149" s="491"/>
      <c r="UHI149" s="491"/>
      <c r="UHJ149" s="491"/>
      <c r="UHK149" s="491"/>
      <c r="UHL149" s="491"/>
      <c r="UHM149" s="491"/>
      <c r="UHN149" s="491"/>
      <c r="UHO149" s="491"/>
      <c r="UHP149" s="491"/>
      <c r="UHQ149" s="491"/>
      <c r="UHR149" s="491"/>
      <c r="UHS149" s="491"/>
      <c r="UHT149" s="491"/>
      <c r="UHU149" s="491"/>
      <c r="UHV149" s="491"/>
      <c r="UHW149" s="491"/>
      <c r="UHX149" s="491"/>
      <c r="UHY149" s="491"/>
      <c r="UHZ149" s="491"/>
      <c r="UIA149" s="491"/>
      <c r="UIB149" s="491"/>
      <c r="UIC149" s="491"/>
      <c r="UID149" s="491"/>
      <c r="UIE149" s="491"/>
      <c r="UIF149" s="491"/>
      <c r="UIG149" s="491"/>
      <c r="UIH149" s="491"/>
      <c r="UII149" s="491"/>
      <c r="UIJ149" s="491"/>
      <c r="UIK149" s="491"/>
      <c r="UIL149" s="491"/>
      <c r="UIM149" s="491"/>
      <c r="UIN149" s="491"/>
      <c r="UIO149" s="491"/>
      <c r="UIP149" s="491"/>
      <c r="UIQ149" s="491"/>
      <c r="UIR149" s="491"/>
      <c r="UIS149" s="491"/>
      <c r="UIT149" s="491"/>
      <c r="UIU149" s="491"/>
      <c r="UIV149" s="491"/>
      <c r="UIW149" s="491"/>
      <c r="UIX149" s="491"/>
      <c r="UIY149" s="491"/>
      <c r="UIZ149" s="491"/>
      <c r="UJA149" s="491"/>
      <c r="UJB149" s="491"/>
      <c r="UJC149" s="491"/>
      <c r="UJD149" s="491"/>
      <c r="UJE149" s="491"/>
      <c r="UJF149" s="491"/>
      <c r="UJG149" s="491"/>
      <c r="UJH149" s="491"/>
      <c r="UJI149" s="491"/>
      <c r="UJJ149" s="491"/>
      <c r="UJK149" s="491"/>
      <c r="UJL149" s="491"/>
      <c r="UJM149" s="491"/>
      <c r="UJN149" s="491"/>
      <c r="UJO149" s="491"/>
      <c r="UJP149" s="491"/>
      <c r="UJQ149" s="491"/>
      <c r="UJR149" s="491"/>
      <c r="UJS149" s="491"/>
      <c r="UJT149" s="491"/>
      <c r="UJU149" s="491"/>
      <c r="UJV149" s="491"/>
      <c r="UJW149" s="491"/>
      <c r="UJX149" s="491"/>
      <c r="UJY149" s="491"/>
      <c r="UJZ149" s="491"/>
      <c r="UKA149" s="491"/>
      <c r="UKB149" s="491"/>
      <c r="UKC149" s="491"/>
      <c r="UKD149" s="491"/>
      <c r="UKE149" s="491"/>
      <c r="UKF149" s="491"/>
      <c r="UKG149" s="491"/>
      <c r="UKH149" s="491"/>
      <c r="UKI149" s="491"/>
      <c r="UKJ149" s="491"/>
      <c r="UKK149" s="491"/>
      <c r="UKL149" s="491"/>
      <c r="UKM149" s="491"/>
      <c r="UKN149" s="491"/>
      <c r="UKO149" s="491"/>
      <c r="UKP149" s="491"/>
      <c r="UKQ149" s="491"/>
      <c r="UKR149" s="491"/>
      <c r="UKS149" s="491"/>
      <c r="UKT149" s="491"/>
      <c r="UKU149" s="491"/>
      <c r="UKV149" s="491"/>
      <c r="UKW149" s="491"/>
      <c r="UKX149" s="491"/>
      <c r="UKY149" s="491"/>
      <c r="UKZ149" s="491"/>
      <c r="ULA149" s="491"/>
      <c r="ULB149" s="491"/>
      <c r="ULC149" s="491"/>
      <c r="ULD149" s="491"/>
      <c r="ULE149" s="491"/>
      <c r="ULF149" s="491"/>
      <c r="ULG149" s="491"/>
      <c r="ULH149" s="491"/>
      <c r="ULI149" s="491"/>
      <c r="ULJ149" s="491"/>
      <c r="ULK149" s="491"/>
      <c r="ULL149" s="491"/>
      <c r="ULM149" s="491"/>
      <c r="ULN149" s="491"/>
      <c r="ULO149" s="491"/>
      <c r="ULP149" s="491"/>
      <c r="ULQ149" s="491"/>
      <c r="ULR149" s="491"/>
      <c r="ULS149" s="491"/>
      <c r="ULT149" s="491"/>
      <c r="ULU149" s="491"/>
      <c r="ULV149" s="491"/>
      <c r="ULW149" s="491"/>
      <c r="ULX149" s="491"/>
      <c r="ULY149" s="491"/>
      <c r="ULZ149" s="491"/>
      <c r="UMA149" s="491"/>
      <c r="UMB149" s="491"/>
      <c r="UMC149" s="491"/>
      <c r="UMD149" s="491"/>
      <c r="UME149" s="491"/>
      <c r="UMF149" s="491"/>
      <c r="UMG149" s="491"/>
      <c r="UMH149" s="491"/>
      <c r="UMI149" s="491"/>
      <c r="UMJ149" s="491"/>
      <c r="UMK149" s="491"/>
      <c r="UML149" s="491"/>
      <c r="UMM149" s="491"/>
      <c r="UMN149" s="491"/>
      <c r="UMO149" s="491"/>
      <c r="UMP149" s="491"/>
      <c r="UMQ149" s="491"/>
      <c r="UMR149" s="491"/>
      <c r="UMS149" s="491"/>
      <c r="UMT149" s="491"/>
      <c r="UMU149" s="491"/>
      <c r="UMV149" s="491"/>
      <c r="UMW149" s="491"/>
      <c r="UMX149" s="491"/>
      <c r="UMY149" s="491"/>
      <c r="UMZ149" s="491"/>
      <c r="UNA149" s="491"/>
      <c r="UNB149" s="491"/>
      <c r="UNC149" s="491"/>
      <c r="UND149" s="491"/>
      <c r="UNE149" s="491"/>
      <c r="UNF149" s="491"/>
      <c r="UNG149" s="491"/>
      <c r="UNH149" s="491"/>
      <c r="UNI149" s="491"/>
      <c r="UNJ149" s="491"/>
      <c r="UNK149" s="491"/>
      <c r="UNL149" s="491"/>
      <c r="UNM149" s="491"/>
      <c r="UNN149" s="491"/>
      <c r="UNO149" s="491"/>
      <c r="UNP149" s="491"/>
      <c r="UNQ149" s="491"/>
      <c r="UNR149" s="491"/>
      <c r="UNS149" s="491"/>
      <c r="UNT149" s="491"/>
      <c r="UNU149" s="491"/>
      <c r="UNV149" s="491"/>
      <c r="UNW149" s="491"/>
      <c r="UNX149" s="491"/>
      <c r="UNY149" s="491"/>
      <c r="UNZ149" s="491"/>
      <c r="UOA149" s="491"/>
      <c r="UOB149" s="491"/>
      <c r="UOC149" s="491"/>
      <c r="UOD149" s="491"/>
      <c r="UOE149" s="491"/>
      <c r="UOF149" s="491"/>
      <c r="UOG149" s="491"/>
      <c r="UOH149" s="491"/>
      <c r="UOI149" s="491"/>
      <c r="UOJ149" s="491"/>
      <c r="UOK149" s="491"/>
      <c r="UOL149" s="491"/>
      <c r="UOM149" s="491"/>
      <c r="UON149" s="491"/>
      <c r="UOO149" s="491"/>
      <c r="UOP149" s="491"/>
      <c r="UOQ149" s="491"/>
      <c r="UOR149" s="491"/>
      <c r="UOS149" s="491"/>
      <c r="UOT149" s="491"/>
      <c r="UOU149" s="491"/>
      <c r="UOV149" s="491"/>
      <c r="UOW149" s="491"/>
      <c r="UOX149" s="491"/>
      <c r="UOY149" s="491"/>
      <c r="UOZ149" s="491"/>
      <c r="UPA149" s="491"/>
      <c r="UPB149" s="491"/>
      <c r="UPC149" s="491"/>
      <c r="UPD149" s="491"/>
      <c r="UPE149" s="491"/>
      <c r="UPF149" s="491"/>
      <c r="UPG149" s="491"/>
      <c r="UPH149" s="491"/>
      <c r="UPI149" s="491"/>
      <c r="UPJ149" s="491"/>
      <c r="UPK149" s="491"/>
      <c r="UPL149" s="491"/>
      <c r="UPM149" s="491"/>
      <c r="UPN149" s="491"/>
      <c r="UPO149" s="491"/>
      <c r="UPP149" s="491"/>
      <c r="UPQ149" s="491"/>
      <c r="UPR149" s="491"/>
      <c r="UPS149" s="491"/>
      <c r="UPT149" s="491"/>
      <c r="UPU149" s="491"/>
      <c r="UPV149" s="491"/>
      <c r="UPW149" s="491"/>
      <c r="UPX149" s="491"/>
      <c r="UPY149" s="491"/>
      <c r="UPZ149" s="491"/>
      <c r="UQA149" s="491"/>
      <c r="UQB149" s="491"/>
      <c r="UQC149" s="491"/>
      <c r="UQD149" s="491"/>
      <c r="UQE149" s="491"/>
      <c r="UQF149" s="491"/>
      <c r="UQG149" s="491"/>
      <c r="UQH149" s="491"/>
      <c r="UQI149" s="491"/>
      <c r="UQJ149" s="491"/>
      <c r="UQK149" s="491"/>
      <c r="UQL149" s="491"/>
      <c r="UQM149" s="491"/>
      <c r="UQN149" s="491"/>
      <c r="UQO149" s="491"/>
      <c r="UQP149" s="491"/>
      <c r="UQQ149" s="491"/>
      <c r="UQR149" s="491"/>
      <c r="UQS149" s="491"/>
      <c r="UQT149" s="491"/>
      <c r="UQU149" s="491"/>
      <c r="UQV149" s="491"/>
      <c r="UQW149" s="491"/>
      <c r="UQX149" s="491"/>
      <c r="UQY149" s="491"/>
      <c r="UQZ149" s="491"/>
      <c r="URA149" s="491"/>
      <c r="URB149" s="491"/>
      <c r="URC149" s="491"/>
      <c r="URD149" s="491"/>
      <c r="URE149" s="491"/>
      <c r="URF149" s="491"/>
      <c r="URG149" s="491"/>
      <c r="URH149" s="491"/>
      <c r="URI149" s="491"/>
      <c r="URJ149" s="491"/>
      <c r="URK149" s="491"/>
      <c r="URL149" s="491"/>
      <c r="URM149" s="491"/>
      <c r="URN149" s="491"/>
      <c r="URO149" s="491"/>
      <c r="URP149" s="491"/>
      <c r="URQ149" s="491"/>
      <c r="URR149" s="491"/>
      <c r="URS149" s="491"/>
      <c r="URT149" s="491"/>
      <c r="URU149" s="491"/>
      <c r="URV149" s="491"/>
      <c r="URW149" s="491"/>
      <c r="URX149" s="491"/>
      <c r="URY149" s="491"/>
      <c r="URZ149" s="491"/>
      <c r="USA149" s="491"/>
      <c r="USB149" s="491"/>
      <c r="USC149" s="491"/>
      <c r="USD149" s="491"/>
      <c r="USE149" s="491"/>
      <c r="USF149" s="491"/>
      <c r="USG149" s="491"/>
      <c r="USH149" s="491"/>
      <c r="USI149" s="491"/>
      <c r="USJ149" s="491"/>
      <c r="USK149" s="491"/>
      <c r="USL149" s="491"/>
      <c r="USM149" s="491"/>
      <c r="USN149" s="491"/>
      <c r="USO149" s="491"/>
      <c r="USP149" s="491"/>
      <c r="USQ149" s="491"/>
      <c r="USR149" s="491"/>
      <c r="USS149" s="491"/>
      <c r="UST149" s="491"/>
      <c r="USU149" s="491"/>
      <c r="USV149" s="491"/>
      <c r="USW149" s="491"/>
      <c r="USX149" s="491"/>
      <c r="USY149" s="491"/>
      <c r="USZ149" s="491"/>
      <c r="UTA149" s="491"/>
      <c r="UTB149" s="491"/>
      <c r="UTC149" s="491"/>
      <c r="UTD149" s="491"/>
      <c r="UTE149" s="491"/>
      <c r="UTF149" s="491"/>
      <c r="UTG149" s="491"/>
      <c r="UTH149" s="491"/>
      <c r="UTI149" s="491"/>
      <c r="UTJ149" s="491"/>
      <c r="UTK149" s="491"/>
      <c r="UTL149" s="491"/>
      <c r="UTM149" s="491"/>
      <c r="UTN149" s="491"/>
      <c r="UTO149" s="491"/>
      <c r="UTP149" s="491"/>
      <c r="UTQ149" s="491"/>
      <c r="UTR149" s="491"/>
      <c r="UTS149" s="491"/>
      <c r="UTT149" s="491"/>
      <c r="UTU149" s="491"/>
      <c r="UTV149" s="491"/>
      <c r="UTW149" s="491"/>
      <c r="UTX149" s="491"/>
      <c r="UTY149" s="491"/>
      <c r="UTZ149" s="491"/>
      <c r="UUA149" s="491"/>
      <c r="UUB149" s="491"/>
      <c r="UUC149" s="491"/>
      <c r="UUD149" s="491"/>
      <c r="UUE149" s="491"/>
      <c r="UUF149" s="491"/>
      <c r="UUG149" s="491"/>
      <c r="UUH149" s="491"/>
      <c r="UUI149" s="491"/>
      <c r="UUJ149" s="491"/>
      <c r="UUK149" s="491"/>
      <c r="UUL149" s="491"/>
      <c r="UUM149" s="491"/>
      <c r="UUN149" s="491"/>
      <c r="UUO149" s="491"/>
      <c r="UUP149" s="491"/>
      <c r="UUQ149" s="491"/>
      <c r="UUR149" s="491"/>
      <c r="UUS149" s="491"/>
      <c r="UUT149" s="491"/>
      <c r="UUU149" s="491"/>
      <c r="UUV149" s="491"/>
      <c r="UUW149" s="491"/>
      <c r="UUX149" s="491"/>
      <c r="UUY149" s="491"/>
      <c r="UUZ149" s="491"/>
      <c r="UVA149" s="491"/>
      <c r="UVB149" s="491"/>
      <c r="UVC149" s="491"/>
      <c r="UVD149" s="491"/>
      <c r="UVE149" s="491"/>
      <c r="UVF149" s="491"/>
      <c r="UVG149" s="491"/>
      <c r="UVH149" s="491"/>
      <c r="UVI149" s="491"/>
      <c r="UVJ149" s="491"/>
      <c r="UVK149" s="491"/>
      <c r="UVL149" s="491"/>
      <c r="UVM149" s="491"/>
      <c r="UVN149" s="491"/>
      <c r="UVO149" s="491"/>
      <c r="UVP149" s="491"/>
      <c r="UVQ149" s="491"/>
      <c r="UVR149" s="491"/>
      <c r="UVS149" s="491"/>
      <c r="UVT149" s="491"/>
      <c r="UVU149" s="491"/>
      <c r="UVV149" s="491"/>
      <c r="UVW149" s="491"/>
      <c r="UVX149" s="491"/>
      <c r="UVY149" s="491"/>
      <c r="UVZ149" s="491"/>
      <c r="UWA149" s="491"/>
      <c r="UWB149" s="491"/>
      <c r="UWC149" s="491"/>
      <c r="UWD149" s="491"/>
      <c r="UWE149" s="491"/>
      <c r="UWF149" s="491"/>
      <c r="UWG149" s="491"/>
      <c r="UWH149" s="491"/>
      <c r="UWI149" s="491"/>
      <c r="UWJ149" s="491"/>
      <c r="UWK149" s="491"/>
      <c r="UWL149" s="491"/>
      <c r="UWM149" s="491"/>
      <c r="UWN149" s="491"/>
      <c r="UWO149" s="491"/>
      <c r="UWP149" s="491"/>
      <c r="UWQ149" s="491"/>
      <c r="UWR149" s="491"/>
      <c r="UWS149" s="491"/>
      <c r="UWT149" s="491"/>
      <c r="UWU149" s="491"/>
      <c r="UWV149" s="491"/>
      <c r="UWW149" s="491"/>
      <c r="UWX149" s="491"/>
      <c r="UWY149" s="491"/>
      <c r="UWZ149" s="491"/>
      <c r="UXA149" s="491"/>
      <c r="UXB149" s="491"/>
      <c r="UXC149" s="491"/>
      <c r="UXD149" s="491"/>
      <c r="UXE149" s="491"/>
      <c r="UXF149" s="491"/>
      <c r="UXG149" s="491"/>
      <c r="UXH149" s="491"/>
      <c r="UXI149" s="491"/>
      <c r="UXJ149" s="491"/>
      <c r="UXK149" s="491"/>
      <c r="UXL149" s="491"/>
      <c r="UXM149" s="491"/>
      <c r="UXN149" s="491"/>
      <c r="UXO149" s="491"/>
      <c r="UXP149" s="491"/>
      <c r="UXQ149" s="491"/>
      <c r="UXR149" s="491"/>
      <c r="UXS149" s="491"/>
      <c r="UXT149" s="491"/>
      <c r="UXU149" s="491"/>
      <c r="UXV149" s="491"/>
      <c r="UXW149" s="491"/>
      <c r="UXX149" s="491"/>
      <c r="UXY149" s="491"/>
      <c r="UXZ149" s="491"/>
      <c r="UYA149" s="491"/>
      <c r="UYB149" s="491"/>
      <c r="UYC149" s="491"/>
      <c r="UYD149" s="491"/>
      <c r="UYE149" s="491"/>
      <c r="UYF149" s="491"/>
      <c r="UYG149" s="491"/>
      <c r="UYH149" s="491"/>
      <c r="UYI149" s="491"/>
      <c r="UYJ149" s="491"/>
      <c r="UYK149" s="491"/>
      <c r="UYL149" s="491"/>
      <c r="UYM149" s="491"/>
      <c r="UYN149" s="491"/>
      <c r="UYO149" s="491"/>
      <c r="UYP149" s="491"/>
      <c r="UYQ149" s="491"/>
      <c r="UYR149" s="491"/>
      <c r="UYS149" s="491"/>
      <c r="UYT149" s="491"/>
      <c r="UYU149" s="491"/>
      <c r="UYV149" s="491"/>
      <c r="UYW149" s="491"/>
      <c r="UYX149" s="491"/>
      <c r="UYY149" s="491"/>
      <c r="UYZ149" s="491"/>
      <c r="UZA149" s="491"/>
      <c r="UZB149" s="491"/>
      <c r="UZC149" s="491"/>
      <c r="UZD149" s="491"/>
      <c r="UZE149" s="491"/>
      <c r="UZF149" s="491"/>
      <c r="UZG149" s="491"/>
      <c r="UZH149" s="491"/>
      <c r="UZI149" s="491"/>
      <c r="UZJ149" s="491"/>
      <c r="UZK149" s="491"/>
      <c r="UZL149" s="491"/>
      <c r="UZM149" s="491"/>
      <c r="UZN149" s="491"/>
      <c r="UZO149" s="491"/>
      <c r="UZP149" s="491"/>
      <c r="UZQ149" s="491"/>
      <c r="UZR149" s="491"/>
      <c r="UZS149" s="491"/>
      <c r="UZT149" s="491"/>
      <c r="UZU149" s="491"/>
      <c r="UZV149" s="491"/>
      <c r="UZW149" s="491"/>
      <c r="UZX149" s="491"/>
      <c r="UZY149" s="491"/>
      <c r="UZZ149" s="491"/>
      <c r="VAA149" s="491"/>
      <c r="VAB149" s="491"/>
      <c r="VAC149" s="491"/>
      <c r="VAD149" s="491"/>
      <c r="VAE149" s="491"/>
      <c r="VAF149" s="491"/>
      <c r="VAG149" s="491"/>
      <c r="VAH149" s="491"/>
      <c r="VAI149" s="491"/>
      <c r="VAJ149" s="491"/>
      <c r="VAK149" s="491"/>
      <c r="VAL149" s="491"/>
      <c r="VAM149" s="491"/>
      <c r="VAN149" s="491"/>
      <c r="VAO149" s="491"/>
      <c r="VAP149" s="491"/>
      <c r="VAQ149" s="491"/>
      <c r="VAR149" s="491"/>
      <c r="VAS149" s="491"/>
      <c r="VAT149" s="491"/>
      <c r="VAU149" s="491"/>
      <c r="VAV149" s="491"/>
      <c r="VAW149" s="491"/>
      <c r="VAX149" s="491"/>
      <c r="VAY149" s="491"/>
      <c r="VAZ149" s="491"/>
      <c r="VBA149" s="491"/>
      <c r="VBB149" s="491"/>
      <c r="VBC149" s="491"/>
      <c r="VBD149" s="491"/>
      <c r="VBE149" s="491"/>
      <c r="VBF149" s="491"/>
      <c r="VBG149" s="491"/>
      <c r="VBH149" s="491"/>
      <c r="VBI149" s="491"/>
      <c r="VBJ149" s="491"/>
      <c r="VBK149" s="491"/>
      <c r="VBL149" s="491"/>
      <c r="VBM149" s="491"/>
      <c r="VBN149" s="491"/>
      <c r="VBO149" s="491"/>
      <c r="VBP149" s="491"/>
      <c r="VBQ149" s="491"/>
      <c r="VBR149" s="491"/>
      <c r="VBS149" s="491"/>
      <c r="VBT149" s="491"/>
      <c r="VBU149" s="491"/>
      <c r="VBV149" s="491"/>
      <c r="VBW149" s="491"/>
      <c r="VBX149" s="491"/>
      <c r="VBY149" s="491"/>
      <c r="VBZ149" s="491"/>
      <c r="VCA149" s="491"/>
      <c r="VCB149" s="491"/>
      <c r="VCC149" s="491"/>
      <c r="VCD149" s="491"/>
      <c r="VCE149" s="491"/>
      <c r="VCF149" s="491"/>
      <c r="VCG149" s="491"/>
      <c r="VCH149" s="491"/>
      <c r="VCI149" s="491"/>
      <c r="VCJ149" s="491"/>
      <c r="VCK149" s="491"/>
      <c r="VCL149" s="491"/>
      <c r="VCM149" s="491"/>
      <c r="VCN149" s="491"/>
      <c r="VCO149" s="491"/>
      <c r="VCP149" s="491"/>
      <c r="VCQ149" s="491"/>
      <c r="VCR149" s="491"/>
      <c r="VCS149" s="491"/>
      <c r="VCT149" s="491"/>
      <c r="VCU149" s="491"/>
      <c r="VCV149" s="491"/>
      <c r="VCW149" s="491"/>
      <c r="VCX149" s="491"/>
      <c r="VCY149" s="491"/>
      <c r="VCZ149" s="491"/>
      <c r="VDA149" s="491"/>
      <c r="VDB149" s="491"/>
      <c r="VDC149" s="491"/>
      <c r="VDD149" s="491"/>
      <c r="VDE149" s="491"/>
      <c r="VDF149" s="491"/>
      <c r="VDG149" s="491"/>
      <c r="VDH149" s="491"/>
      <c r="VDI149" s="491"/>
      <c r="VDJ149" s="491"/>
      <c r="VDK149" s="491"/>
      <c r="VDL149" s="491"/>
      <c r="VDM149" s="491"/>
      <c r="VDN149" s="491"/>
      <c r="VDO149" s="491"/>
      <c r="VDP149" s="491"/>
      <c r="VDQ149" s="491"/>
      <c r="VDR149" s="491"/>
      <c r="VDS149" s="491"/>
      <c r="VDT149" s="491"/>
      <c r="VDU149" s="491"/>
      <c r="VDV149" s="491"/>
      <c r="VDW149" s="491"/>
      <c r="VDX149" s="491"/>
      <c r="VDY149" s="491"/>
      <c r="VDZ149" s="491"/>
      <c r="VEA149" s="491"/>
      <c r="VEB149" s="491"/>
      <c r="VEC149" s="491"/>
      <c r="VED149" s="491"/>
      <c r="VEE149" s="491"/>
      <c r="VEF149" s="491"/>
      <c r="VEG149" s="491"/>
      <c r="VEH149" s="491"/>
      <c r="VEI149" s="491"/>
      <c r="VEJ149" s="491"/>
      <c r="VEK149" s="491"/>
      <c r="VEL149" s="491"/>
      <c r="VEM149" s="491"/>
      <c r="VEN149" s="491"/>
      <c r="VEO149" s="491"/>
      <c r="VEP149" s="491"/>
      <c r="VEQ149" s="491"/>
      <c r="VER149" s="491"/>
      <c r="VES149" s="491"/>
      <c r="VET149" s="491"/>
      <c r="VEU149" s="491"/>
      <c r="VEV149" s="491"/>
      <c r="VEW149" s="491"/>
      <c r="VEX149" s="491"/>
      <c r="VEY149" s="491"/>
      <c r="VEZ149" s="491"/>
      <c r="VFA149" s="491"/>
      <c r="VFB149" s="491"/>
      <c r="VFC149" s="491"/>
      <c r="VFD149" s="491"/>
      <c r="VFE149" s="491"/>
      <c r="VFF149" s="491"/>
      <c r="VFG149" s="491"/>
      <c r="VFH149" s="491"/>
      <c r="VFI149" s="491"/>
      <c r="VFJ149" s="491"/>
      <c r="VFK149" s="491"/>
      <c r="VFL149" s="491"/>
      <c r="VFM149" s="491"/>
      <c r="VFN149" s="491"/>
      <c r="VFO149" s="491"/>
      <c r="VFP149" s="491"/>
      <c r="VFQ149" s="491"/>
      <c r="VFR149" s="491"/>
      <c r="VFS149" s="491"/>
      <c r="VFT149" s="491"/>
      <c r="VFU149" s="491"/>
      <c r="VFV149" s="491"/>
      <c r="VFW149" s="491"/>
      <c r="VFX149" s="491"/>
      <c r="VFY149" s="491"/>
      <c r="VFZ149" s="491"/>
      <c r="VGA149" s="491"/>
      <c r="VGB149" s="491"/>
      <c r="VGC149" s="491"/>
      <c r="VGD149" s="491"/>
      <c r="VGE149" s="491"/>
      <c r="VGF149" s="491"/>
      <c r="VGG149" s="491"/>
      <c r="VGH149" s="491"/>
      <c r="VGI149" s="491"/>
      <c r="VGJ149" s="491"/>
      <c r="VGK149" s="491"/>
      <c r="VGL149" s="491"/>
      <c r="VGM149" s="491"/>
      <c r="VGN149" s="491"/>
      <c r="VGO149" s="491"/>
      <c r="VGP149" s="491"/>
      <c r="VGQ149" s="491"/>
      <c r="VGR149" s="491"/>
      <c r="VGS149" s="491"/>
      <c r="VGT149" s="491"/>
      <c r="VGU149" s="491"/>
      <c r="VGV149" s="491"/>
      <c r="VGW149" s="491"/>
      <c r="VGX149" s="491"/>
      <c r="VGY149" s="491"/>
      <c r="VGZ149" s="491"/>
      <c r="VHA149" s="491"/>
      <c r="VHB149" s="491"/>
      <c r="VHC149" s="491"/>
      <c r="VHD149" s="491"/>
      <c r="VHE149" s="491"/>
      <c r="VHF149" s="491"/>
      <c r="VHG149" s="491"/>
      <c r="VHH149" s="491"/>
      <c r="VHI149" s="491"/>
      <c r="VHJ149" s="491"/>
      <c r="VHK149" s="491"/>
      <c r="VHL149" s="491"/>
      <c r="VHM149" s="491"/>
      <c r="VHN149" s="491"/>
      <c r="VHO149" s="491"/>
      <c r="VHP149" s="491"/>
      <c r="VHQ149" s="491"/>
      <c r="VHR149" s="491"/>
      <c r="VHS149" s="491"/>
      <c r="VHT149" s="491"/>
      <c r="VHU149" s="491"/>
      <c r="VHV149" s="491"/>
      <c r="VHW149" s="491"/>
      <c r="VHX149" s="491"/>
      <c r="VHY149" s="491"/>
      <c r="VHZ149" s="491"/>
      <c r="VIA149" s="491"/>
      <c r="VIB149" s="491"/>
      <c r="VIC149" s="491"/>
      <c r="VID149" s="491"/>
      <c r="VIE149" s="491"/>
      <c r="VIF149" s="491"/>
      <c r="VIG149" s="491"/>
      <c r="VIH149" s="491"/>
      <c r="VII149" s="491"/>
      <c r="VIJ149" s="491"/>
      <c r="VIK149" s="491"/>
      <c r="VIL149" s="491"/>
      <c r="VIM149" s="491"/>
      <c r="VIN149" s="491"/>
      <c r="VIO149" s="491"/>
      <c r="VIP149" s="491"/>
      <c r="VIQ149" s="491"/>
      <c r="VIR149" s="491"/>
      <c r="VIS149" s="491"/>
      <c r="VIT149" s="491"/>
      <c r="VIU149" s="491"/>
      <c r="VIV149" s="491"/>
      <c r="VIW149" s="491"/>
      <c r="VIX149" s="491"/>
      <c r="VIY149" s="491"/>
      <c r="VIZ149" s="491"/>
      <c r="VJA149" s="491"/>
      <c r="VJB149" s="491"/>
      <c r="VJC149" s="491"/>
      <c r="VJD149" s="491"/>
      <c r="VJE149" s="491"/>
      <c r="VJF149" s="491"/>
      <c r="VJG149" s="491"/>
      <c r="VJH149" s="491"/>
      <c r="VJI149" s="491"/>
      <c r="VJJ149" s="491"/>
      <c r="VJK149" s="491"/>
      <c r="VJL149" s="491"/>
      <c r="VJM149" s="491"/>
      <c r="VJN149" s="491"/>
      <c r="VJO149" s="491"/>
      <c r="VJP149" s="491"/>
      <c r="VJQ149" s="491"/>
      <c r="VJR149" s="491"/>
      <c r="VJS149" s="491"/>
      <c r="VJT149" s="491"/>
      <c r="VJU149" s="491"/>
      <c r="VJV149" s="491"/>
      <c r="VJW149" s="491"/>
      <c r="VJX149" s="491"/>
      <c r="VJY149" s="491"/>
      <c r="VJZ149" s="491"/>
      <c r="VKA149" s="491"/>
      <c r="VKB149" s="491"/>
      <c r="VKC149" s="491"/>
      <c r="VKD149" s="491"/>
      <c r="VKE149" s="491"/>
      <c r="VKF149" s="491"/>
      <c r="VKG149" s="491"/>
      <c r="VKH149" s="491"/>
      <c r="VKI149" s="491"/>
      <c r="VKJ149" s="491"/>
      <c r="VKK149" s="491"/>
      <c r="VKL149" s="491"/>
      <c r="VKM149" s="491"/>
      <c r="VKN149" s="491"/>
      <c r="VKO149" s="491"/>
      <c r="VKP149" s="491"/>
      <c r="VKQ149" s="491"/>
      <c r="VKR149" s="491"/>
      <c r="VKS149" s="491"/>
      <c r="VKT149" s="491"/>
      <c r="VKU149" s="491"/>
      <c r="VKV149" s="491"/>
      <c r="VKW149" s="491"/>
      <c r="VKX149" s="491"/>
      <c r="VKY149" s="491"/>
      <c r="VKZ149" s="491"/>
      <c r="VLA149" s="491"/>
      <c r="VLB149" s="491"/>
      <c r="VLC149" s="491"/>
      <c r="VLD149" s="491"/>
      <c r="VLE149" s="491"/>
      <c r="VLF149" s="491"/>
      <c r="VLG149" s="491"/>
      <c r="VLH149" s="491"/>
      <c r="VLI149" s="491"/>
      <c r="VLJ149" s="491"/>
      <c r="VLK149" s="491"/>
      <c r="VLL149" s="491"/>
      <c r="VLM149" s="491"/>
      <c r="VLN149" s="491"/>
      <c r="VLO149" s="491"/>
      <c r="VLP149" s="491"/>
      <c r="VLQ149" s="491"/>
      <c r="VLR149" s="491"/>
      <c r="VLS149" s="491"/>
      <c r="VLT149" s="491"/>
      <c r="VLU149" s="491"/>
      <c r="VLV149" s="491"/>
      <c r="VLW149" s="491"/>
      <c r="VLX149" s="491"/>
      <c r="VLY149" s="491"/>
      <c r="VLZ149" s="491"/>
      <c r="VMA149" s="491"/>
      <c r="VMB149" s="491"/>
      <c r="VMC149" s="491"/>
      <c r="VMD149" s="491"/>
      <c r="VME149" s="491"/>
      <c r="VMF149" s="491"/>
      <c r="VMG149" s="491"/>
      <c r="VMH149" s="491"/>
      <c r="VMI149" s="491"/>
      <c r="VMJ149" s="491"/>
      <c r="VMK149" s="491"/>
      <c r="VML149" s="491"/>
      <c r="VMM149" s="491"/>
      <c r="VMN149" s="491"/>
      <c r="VMO149" s="491"/>
      <c r="VMP149" s="491"/>
      <c r="VMQ149" s="491"/>
      <c r="VMR149" s="491"/>
      <c r="VMS149" s="491"/>
      <c r="VMT149" s="491"/>
      <c r="VMU149" s="491"/>
      <c r="VMV149" s="491"/>
      <c r="VMW149" s="491"/>
      <c r="VMX149" s="491"/>
      <c r="VMY149" s="491"/>
      <c r="VMZ149" s="491"/>
      <c r="VNA149" s="491"/>
      <c r="VNB149" s="491"/>
      <c r="VNC149" s="491"/>
      <c r="VND149" s="491"/>
      <c r="VNE149" s="491"/>
      <c r="VNF149" s="491"/>
      <c r="VNG149" s="491"/>
      <c r="VNH149" s="491"/>
      <c r="VNI149" s="491"/>
      <c r="VNJ149" s="491"/>
      <c r="VNK149" s="491"/>
      <c r="VNL149" s="491"/>
      <c r="VNM149" s="491"/>
      <c r="VNN149" s="491"/>
      <c r="VNO149" s="491"/>
      <c r="VNP149" s="491"/>
      <c r="VNQ149" s="491"/>
      <c r="VNR149" s="491"/>
      <c r="VNS149" s="491"/>
      <c r="VNT149" s="491"/>
      <c r="VNU149" s="491"/>
      <c r="VNV149" s="491"/>
      <c r="VNW149" s="491"/>
      <c r="VNX149" s="491"/>
      <c r="VNY149" s="491"/>
      <c r="VNZ149" s="491"/>
      <c r="VOA149" s="491"/>
      <c r="VOB149" s="491"/>
      <c r="VOC149" s="491"/>
      <c r="VOD149" s="491"/>
      <c r="VOE149" s="491"/>
      <c r="VOF149" s="491"/>
      <c r="VOG149" s="491"/>
      <c r="VOH149" s="491"/>
      <c r="VOI149" s="491"/>
      <c r="VOJ149" s="491"/>
      <c r="VOK149" s="491"/>
      <c r="VOL149" s="491"/>
      <c r="VOM149" s="491"/>
      <c r="VON149" s="491"/>
      <c r="VOO149" s="491"/>
      <c r="VOP149" s="491"/>
      <c r="VOQ149" s="491"/>
      <c r="VOR149" s="491"/>
      <c r="VOS149" s="491"/>
      <c r="VOT149" s="491"/>
      <c r="VOU149" s="491"/>
      <c r="VOV149" s="491"/>
      <c r="VOW149" s="491"/>
      <c r="VOX149" s="491"/>
      <c r="VOY149" s="491"/>
      <c r="VOZ149" s="491"/>
      <c r="VPA149" s="491"/>
      <c r="VPB149" s="491"/>
      <c r="VPC149" s="491"/>
      <c r="VPD149" s="491"/>
      <c r="VPE149" s="491"/>
      <c r="VPF149" s="491"/>
      <c r="VPG149" s="491"/>
      <c r="VPH149" s="491"/>
      <c r="VPI149" s="491"/>
      <c r="VPJ149" s="491"/>
      <c r="VPK149" s="491"/>
      <c r="VPL149" s="491"/>
      <c r="VPM149" s="491"/>
      <c r="VPN149" s="491"/>
      <c r="VPO149" s="491"/>
      <c r="VPP149" s="491"/>
      <c r="VPQ149" s="491"/>
      <c r="VPR149" s="491"/>
      <c r="VPS149" s="491"/>
      <c r="VPT149" s="491"/>
      <c r="VPU149" s="491"/>
      <c r="VPV149" s="491"/>
      <c r="VPW149" s="491"/>
      <c r="VPX149" s="491"/>
      <c r="VPY149" s="491"/>
      <c r="VPZ149" s="491"/>
      <c r="VQA149" s="491"/>
      <c r="VQB149" s="491"/>
      <c r="VQC149" s="491"/>
      <c r="VQD149" s="491"/>
      <c r="VQE149" s="491"/>
      <c r="VQF149" s="491"/>
      <c r="VQG149" s="491"/>
      <c r="VQH149" s="491"/>
      <c r="VQI149" s="491"/>
      <c r="VQJ149" s="491"/>
      <c r="VQK149" s="491"/>
      <c r="VQL149" s="491"/>
      <c r="VQM149" s="491"/>
      <c r="VQN149" s="491"/>
      <c r="VQO149" s="491"/>
      <c r="VQP149" s="491"/>
      <c r="VQQ149" s="491"/>
      <c r="VQR149" s="491"/>
      <c r="VQS149" s="491"/>
      <c r="VQT149" s="491"/>
      <c r="VQU149" s="491"/>
      <c r="VQV149" s="491"/>
      <c r="VQW149" s="491"/>
      <c r="VQX149" s="491"/>
      <c r="VQY149" s="491"/>
      <c r="VQZ149" s="491"/>
      <c r="VRA149" s="491"/>
      <c r="VRB149" s="491"/>
      <c r="VRC149" s="491"/>
      <c r="VRD149" s="491"/>
      <c r="VRE149" s="491"/>
      <c r="VRF149" s="491"/>
      <c r="VRG149" s="491"/>
      <c r="VRH149" s="491"/>
      <c r="VRI149" s="491"/>
      <c r="VRJ149" s="491"/>
      <c r="VRK149" s="491"/>
      <c r="VRL149" s="491"/>
      <c r="VRM149" s="491"/>
      <c r="VRN149" s="491"/>
      <c r="VRO149" s="491"/>
      <c r="VRP149" s="491"/>
      <c r="VRQ149" s="491"/>
      <c r="VRR149" s="491"/>
      <c r="VRS149" s="491"/>
      <c r="VRT149" s="491"/>
      <c r="VRU149" s="491"/>
      <c r="VRV149" s="491"/>
      <c r="VRW149" s="491"/>
      <c r="VRX149" s="491"/>
      <c r="VRY149" s="491"/>
      <c r="VRZ149" s="491"/>
      <c r="VSA149" s="491"/>
      <c r="VSB149" s="491"/>
      <c r="VSC149" s="491"/>
      <c r="VSD149" s="491"/>
      <c r="VSE149" s="491"/>
      <c r="VSF149" s="491"/>
      <c r="VSG149" s="491"/>
      <c r="VSH149" s="491"/>
      <c r="VSI149" s="491"/>
      <c r="VSJ149" s="491"/>
      <c r="VSK149" s="491"/>
      <c r="VSL149" s="491"/>
      <c r="VSM149" s="491"/>
      <c r="VSN149" s="491"/>
      <c r="VSO149" s="491"/>
      <c r="VSP149" s="491"/>
      <c r="VSQ149" s="491"/>
      <c r="VSR149" s="491"/>
      <c r="VSS149" s="491"/>
      <c r="VST149" s="491"/>
      <c r="VSU149" s="491"/>
      <c r="VSV149" s="491"/>
      <c r="VSW149" s="491"/>
      <c r="VSX149" s="491"/>
      <c r="VSY149" s="491"/>
      <c r="VSZ149" s="491"/>
      <c r="VTA149" s="491"/>
      <c r="VTB149" s="491"/>
      <c r="VTC149" s="491"/>
      <c r="VTD149" s="491"/>
      <c r="VTE149" s="491"/>
      <c r="VTF149" s="491"/>
      <c r="VTG149" s="491"/>
      <c r="VTH149" s="491"/>
      <c r="VTI149" s="491"/>
      <c r="VTJ149" s="491"/>
      <c r="VTK149" s="491"/>
      <c r="VTL149" s="491"/>
      <c r="VTM149" s="491"/>
      <c r="VTN149" s="491"/>
      <c r="VTO149" s="491"/>
      <c r="VTP149" s="491"/>
      <c r="VTQ149" s="491"/>
      <c r="VTR149" s="491"/>
      <c r="VTS149" s="491"/>
      <c r="VTT149" s="491"/>
      <c r="VTU149" s="491"/>
      <c r="VTV149" s="491"/>
      <c r="VTW149" s="491"/>
      <c r="VTX149" s="491"/>
      <c r="VTY149" s="491"/>
      <c r="VTZ149" s="491"/>
      <c r="VUA149" s="491"/>
      <c r="VUB149" s="491"/>
      <c r="VUC149" s="491"/>
      <c r="VUD149" s="491"/>
      <c r="VUE149" s="491"/>
      <c r="VUF149" s="491"/>
      <c r="VUG149" s="491"/>
      <c r="VUH149" s="491"/>
      <c r="VUI149" s="491"/>
      <c r="VUJ149" s="491"/>
      <c r="VUK149" s="491"/>
      <c r="VUL149" s="491"/>
      <c r="VUM149" s="491"/>
      <c r="VUN149" s="491"/>
      <c r="VUO149" s="491"/>
      <c r="VUP149" s="491"/>
      <c r="VUQ149" s="491"/>
      <c r="VUR149" s="491"/>
      <c r="VUS149" s="491"/>
      <c r="VUT149" s="491"/>
      <c r="VUU149" s="491"/>
      <c r="VUV149" s="491"/>
      <c r="VUW149" s="491"/>
      <c r="VUX149" s="491"/>
      <c r="VUY149" s="491"/>
      <c r="VUZ149" s="491"/>
      <c r="VVA149" s="491"/>
      <c r="VVB149" s="491"/>
      <c r="VVC149" s="491"/>
      <c r="VVD149" s="491"/>
      <c r="VVE149" s="491"/>
      <c r="VVF149" s="491"/>
      <c r="VVG149" s="491"/>
      <c r="VVH149" s="491"/>
      <c r="VVI149" s="491"/>
      <c r="VVJ149" s="491"/>
      <c r="VVK149" s="491"/>
      <c r="VVL149" s="491"/>
      <c r="VVM149" s="491"/>
      <c r="VVN149" s="491"/>
      <c r="VVO149" s="491"/>
      <c r="VVP149" s="491"/>
      <c r="VVQ149" s="491"/>
      <c r="VVR149" s="491"/>
      <c r="VVS149" s="491"/>
      <c r="VVT149" s="491"/>
      <c r="VVU149" s="491"/>
      <c r="VVV149" s="491"/>
      <c r="VVW149" s="491"/>
      <c r="VVX149" s="491"/>
      <c r="VVY149" s="491"/>
      <c r="VVZ149" s="491"/>
      <c r="VWA149" s="491"/>
      <c r="VWB149" s="491"/>
      <c r="VWC149" s="491"/>
      <c r="VWD149" s="491"/>
      <c r="VWE149" s="491"/>
      <c r="VWF149" s="491"/>
      <c r="VWG149" s="491"/>
      <c r="VWH149" s="491"/>
      <c r="VWI149" s="491"/>
      <c r="VWJ149" s="491"/>
      <c r="VWK149" s="491"/>
      <c r="VWL149" s="491"/>
      <c r="VWM149" s="491"/>
      <c r="VWN149" s="491"/>
      <c r="VWO149" s="491"/>
      <c r="VWP149" s="491"/>
      <c r="VWQ149" s="491"/>
      <c r="VWR149" s="491"/>
      <c r="VWS149" s="491"/>
      <c r="VWT149" s="491"/>
      <c r="VWU149" s="491"/>
      <c r="VWV149" s="491"/>
      <c r="VWW149" s="491"/>
      <c r="VWX149" s="491"/>
      <c r="VWY149" s="491"/>
      <c r="VWZ149" s="491"/>
      <c r="VXA149" s="491"/>
      <c r="VXB149" s="491"/>
      <c r="VXC149" s="491"/>
      <c r="VXD149" s="491"/>
      <c r="VXE149" s="491"/>
      <c r="VXF149" s="491"/>
      <c r="VXG149" s="491"/>
      <c r="VXH149" s="491"/>
      <c r="VXI149" s="491"/>
      <c r="VXJ149" s="491"/>
      <c r="VXK149" s="491"/>
      <c r="VXL149" s="491"/>
      <c r="VXM149" s="491"/>
      <c r="VXN149" s="491"/>
      <c r="VXO149" s="491"/>
      <c r="VXP149" s="491"/>
      <c r="VXQ149" s="491"/>
      <c r="VXR149" s="491"/>
      <c r="VXS149" s="491"/>
      <c r="VXT149" s="491"/>
      <c r="VXU149" s="491"/>
      <c r="VXV149" s="491"/>
      <c r="VXW149" s="491"/>
      <c r="VXX149" s="491"/>
      <c r="VXY149" s="491"/>
      <c r="VXZ149" s="491"/>
      <c r="VYA149" s="491"/>
      <c r="VYB149" s="491"/>
      <c r="VYC149" s="491"/>
      <c r="VYD149" s="491"/>
      <c r="VYE149" s="491"/>
      <c r="VYF149" s="491"/>
      <c r="VYG149" s="491"/>
      <c r="VYH149" s="491"/>
      <c r="VYI149" s="491"/>
      <c r="VYJ149" s="491"/>
      <c r="VYK149" s="491"/>
      <c r="VYL149" s="491"/>
      <c r="VYM149" s="491"/>
      <c r="VYN149" s="491"/>
      <c r="VYO149" s="491"/>
      <c r="VYP149" s="491"/>
      <c r="VYQ149" s="491"/>
      <c r="VYR149" s="491"/>
      <c r="VYS149" s="491"/>
      <c r="VYT149" s="491"/>
      <c r="VYU149" s="491"/>
      <c r="VYV149" s="491"/>
      <c r="VYW149" s="491"/>
      <c r="VYX149" s="491"/>
      <c r="VYY149" s="491"/>
      <c r="VYZ149" s="491"/>
      <c r="VZA149" s="491"/>
      <c r="VZB149" s="491"/>
      <c r="VZC149" s="491"/>
      <c r="VZD149" s="491"/>
      <c r="VZE149" s="491"/>
      <c r="VZF149" s="491"/>
      <c r="VZG149" s="491"/>
      <c r="VZH149" s="491"/>
      <c r="VZI149" s="491"/>
      <c r="VZJ149" s="491"/>
      <c r="VZK149" s="491"/>
      <c r="VZL149" s="491"/>
      <c r="VZM149" s="491"/>
      <c r="VZN149" s="491"/>
      <c r="VZO149" s="491"/>
      <c r="VZP149" s="491"/>
      <c r="VZQ149" s="491"/>
      <c r="VZR149" s="491"/>
      <c r="VZS149" s="491"/>
      <c r="VZT149" s="491"/>
      <c r="VZU149" s="491"/>
      <c r="VZV149" s="491"/>
      <c r="VZW149" s="491"/>
      <c r="VZX149" s="491"/>
      <c r="VZY149" s="491"/>
      <c r="VZZ149" s="491"/>
      <c r="WAA149" s="491"/>
      <c r="WAB149" s="491"/>
      <c r="WAC149" s="491"/>
      <c r="WAD149" s="491"/>
      <c r="WAE149" s="491"/>
      <c r="WAF149" s="491"/>
      <c r="WAG149" s="491"/>
      <c r="WAH149" s="491"/>
      <c r="WAI149" s="491"/>
      <c r="WAJ149" s="491"/>
      <c r="WAK149" s="491"/>
      <c r="WAL149" s="491"/>
      <c r="WAM149" s="491"/>
      <c r="WAN149" s="491"/>
      <c r="WAO149" s="491"/>
      <c r="WAP149" s="491"/>
      <c r="WAQ149" s="491"/>
      <c r="WAR149" s="491"/>
      <c r="WAS149" s="491"/>
      <c r="WAT149" s="491"/>
      <c r="WAU149" s="491"/>
      <c r="WAV149" s="491"/>
      <c r="WAW149" s="491"/>
      <c r="WAX149" s="491"/>
      <c r="WAY149" s="491"/>
      <c r="WAZ149" s="491"/>
      <c r="WBA149" s="491"/>
      <c r="WBB149" s="491"/>
      <c r="WBC149" s="491"/>
      <c r="WBD149" s="491"/>
      <c r="WBE149" s="491"/>
      <c r="WBF149" s="491"/>
      <c r="WBG149" s="491"/>
      <c r="WBH149" s="491"/>
      <c r="WBI149" s="491"/>
      <c r="WBJ149" s="491"/>
      <c r="WBK149" s="491"/>
      <c r="WBL149" s="491"/>
      <c r="WBM149" s="491"/>
      <c r="WBN149" s="491"/>
      <c r="WBO149" s="491"/>
      <c r="WBP149" s="491"/>
      <c r="WBQ149" s="491"/>
      <c r="WBR149" s="491"/>
      <c r="WBS149" s="491"/>
      <c r="WBT149" s="491"/>
      <c r="WBU149" s="491"/>
      <c r="WBV149" s="491"/>
      <c r="WBW149" s="491"/>
      <c r="WBX149" s="491"/>
      <c r="WBY149" s="491"/>
      <c r="WBZ149" s="491"/>
      <c r="WCA149" s="491"/>
      <c r="WCB149" s="491"/>
      <c r="WCC149" s="491"/>
      <c r="WCD149" s="491"/>
      <c r="WCE149" s="491"/>
      <c r="WCF149" s="491"/>
      <c r="WCG149" s="491"/>
      <c r="WCH149" s="491"/>
      <c r="WCI149" s="491"/>
      <c r="WCJ149" s="491"/>
      <c r="WCK149" s="491"/>
      <c r="WCL149" s="491"/>
      <c r="WCM149" s="491"/>
      <c r="WCN149" s="491"/>
      <c r="WCO149" s="491"/>
      <c r="WCP149" s="491"/>
      <c r="WCQ149" s="491"/>
      <c r="WCR149" s="491"/>
      <c r="WCS149" s="491"/>
      <c r="WCT149" s="491"/>
      <c r="WCU149" s="491"/>
      <c r="WCV149" s="491"/>
      <c r="WCW149" s="491"/>
      <c r="WCX149" s="491"/>
      <c r="WCY149" s="491"/>
      <c r="WCZ149" s="491"/>
      <c r="WDA149" s="491"/>
      <c r="WDB149" s="491"/>
      <c r="WDC149" s="491"/>
      <c r="WDD149" s="491"/>
      <c r="WDE149" s="491"/>
      <c r="WDF149" s="491"/>
      <c r="WDG149" s="491"/>
      <c r="WDH149" s="491"/>
      <c r="WDI149" s="491"/>
      <c r="WDJ149" s="491"/>
      <c r="WDK149" s="491"/>
      <c r="WDL149" s="491"/>
      <c r="WDM149" s="491"/>
      <c r="WDN149" s="491"/>
      <c r="WDO149" s="491"/>
      <c r="WDP149" s="491"/>
      <c r="WDQ149" s="491"/>
      <c r="WDR149" s="491"/>
      <c r="WDS149" s="491"/>
      <c r="WDT149" s="491"/>
      <c r="WDU149" s="491"/>
      <c r="WDV149" s="491"/>
      <c r="WDW149" s="491"/>
      <c r="WDX149" s="491"/>
      <c r="WDY149" s="491"/>
      <c r="WDZ149" s="491"/>
      <c r="WEA149" s="491"/>
      <c r="WEB149" s="491"/>
      <c r="WEC149" s="491"/>
      <c r="WED149" s="491"/>
      <c r="WEE149" s="491"/>
      <c r="WEF149" s="491"/>
      <c r="WEG149" s="491"/>
      <c r="WEH149" s="491"/>
      <c r="WEI149" s="491"/>
      <c r="WEJ149" s="491"/>
      <c r="WEK149" s="491"/>
      <c r="WEL149" s="491"/>
      <c r="WEM149" s="491"/>
      <c r="WEN149" s="491"/>
      <c r="WEO149" s="491"/>
      <c r="WEP149" s="491"/>
      <c r="WEQ149" s="491"/>
      <c r="WER149" s="491"/>
      <c r="WES149" s="491"/>
      <c r="WET149" s="491"/>
      <c r="WEU149" s="491"/>
      <c r="WEV149" s="491"/>
      <c r="WEW149" s="491"/>
      <c r="WEX149" s="491"/>
      <c r="WEY149" s="491"/>
      <c r="WEZ149" s="491"/>
      <c r="WFA149" s="491"/>
      <c r="WFB149" s="491"/>
      <c r="WFC149" s="491"/>
      <c r="WFD149" s="491"/>
      <c r="WFE149" s="491"/>
      <c r="WFF149" s="491"/>
      <c r="WFG149" s="491"/>
      <c r="WFH149" s="491"/>
      <c r="WFI149" s="491"/>
      <c r="WFJ149" s="491"/>
      <c r="WFK149" s="491"/>
      <c r="WFL149" s="491"/>
      <c r="WFM149" s="491"/>
      <c r="WFN149" s="491"/>
      <c r="WFO149" s="491"/>
      <c r="WFP149" s="491"/>
      <c r="WFQ149" s="491"/>
      <c r="WFR149" s="491"/>
      <c r="WFS149" s="491"/>
      <c r="WFT149" s="491"/>
      <c r="WFU149" s="491"/>
      <c r="WFV149" s="491"/>
      <c r="WFW149" s="491"/>
      <c r="WFX149" s="491"/>
      <c r="WFY149" s="491"/>
      <c r="WFZ149" s="491"/>
      <c r="WGA149" s="491"/>
      <c r="WGB149" s="491"/>
      <c r="WGC149" s="491"/>
      <c r="WGD149" s="491"/>
      <c r="WGE149" s="491"/>
      <c r="WGF149" s="491"/>
      <c r="WGG149" s="491"/>
      <c r="WGH149" s="491"/>
      <c r="WGI149" s="491"/>
      <c r="WGJ149" s="491"/>
      <c r="WGK149" s="491"/>
      <c r="WGL149" s="491"/>
      <c r="WGM149" s="491"/>
      <c r="WGN149" s="491"/>
      <c r="WGO149" s="491"/>
      <c r="WGP149" s="491"/>
      <c r="WGQ149" s="491"/>
      <c r="WGR149" s="491"/>
      <c r="WGS149" s="491"/>
      <c r="WGT149" s="491"/>
      <c r="WGU149" s="491"/>
      <c r="WGV149" s="491"/>
      <c r="WGW149" s="491"/>
      <c r="WGX149" s="491"/>
      <c r="WGY149" s="491"/>
      <c r="WGZ149" s="491"/>
      <c r="WHA149" s="491"/>
      <c r="WHB149" s="491"/>
      <c r="WHC149" s="491"/>
      <c r="WHD149" s="491"/>
      <c r="WHE149" s="491"/>
      <c r="WHF149" s="491"/>
      <c r="WHG149" s="491"/>
      <c r="WHH149" s="491"/>
      <c r="WHI149" s="491"/>
      <c r="WHJ149" s="491"/>
      <c r="WHK149" s="491"/>
      <c r="WHL149" s="491"/>
      <c r="WHM149" s="491"/>
      <c r="WHN149" s="491"/>
      <c r="WHO149" s="491"/>
      <c r="WHP149" s="491"/>
      <c r="WHQ149" s="491"/>
      <c r="WHR149" s="491"/>
      <c r="WHS149" s="491"/>
      <c r="WHT149" s="491"/>
      <c r="WHU149" s="491"/>
      <c r="WHV149" s="491"/>
      <c r="WHW149" s="491"/>
      <c r="WHX149" s="491"/>
      <c r="WHY149" s="491"/>
      <c r="WHZ149" s="491"/>
      <c r="WIA149" s="491"/>
      <c r="WIB149" s="491"/>
      <c r="WIC149" s="491"/>
      <c r="WID149" s="491"/>
      <c r="WIE149" s="491"/>
      <c r="WIF149" s="491"/>
      <c r="WIG149" s="491"/>
      <c r="WIH149" s="491"/>
      <c r="WII149" s="491"/>
      <c r="WIJ149" s="491"/>
      <c r="WIK149" s="491"/>
      <c r="WIL149" s="491"/>
      <c r="WIM149" s="491"/>
      <c r="WIN149" s="491"/>
      <c r="WIO149" s="491"/>
      <c r="WIP149" s="491"/>
      <c r="WIQ149" s="491"/>
      <c r="WIR149" s="491"/>
      <c r="WIS149" s="491"/>
      <c r="WIT149" s="491"/>
      <c r="WIU149" s="491"/>
      <c r="WIV149" s="491"/>
      <c r="WIW149" s="491"/>
      <c r="WIX149" s="491"/>
      <c r="WIY149" s="491"/>
      <c r="WIZ149" s="491"/>
      <c r="WJA149" s="491"/>
      <c r="WJB149" s="491"/>
      <c r="WJC149" s="491"/>
      <c r="WJD149" s="491"/>
      <c r="WJE149" s="491"/>
      <c r="WJF149" s="491"/>
      <c r="WJG149" s="491"/>
      <c r="WJH149" s="491"/>
      <c r="WJI149" s="491"/>
      <c r="WJJ149" s="491"/>
      <c r="WJK149" s="491"/>
      <c r="WJL149" s="491"/>
      <c r="WJM149" s="491"/>
      <c r="WJN149" s="491"/>
      <c r="WJO149" s="491"/>
      <c r="WJP149" s="491"/>
      <c r="WJQ149" s="491"/>
      <c r="WJR149" s="491"/>
      <c r="WJS149" s="491"/>
      <c r="WJT149" s="491"/>
      <c r="WJU149" s="491"/>
      <c r="WJV149" s="491"/>
      <c r="WJW149" s="491"/>
      <c r="WJX149" s="491"/>
      <c r="WJY149" s="491"/>
      <c r="WJZ149" s="491"/>
      <c r="WKA149" s="491"/>
      <c r="WKB149" s="491"/>
      <c r="WKC149" s="491"/>
      <c r="WKD149" s="491"/>
      <c r="WKE149" s="491"/>
      <c r="WKF149" s="491"/>
      <c r="WKG149" s="491"/>
      <c r="WKH149" s="491"/>
      <c r="WKI149" s="491"/>
      <c r="WKJ149" s="491"/>
      <c r="WKK149" s="491"/>
      <c r="WKL149" s="491"/>
      <c r="WKM149" s="491"/>
      <c r="WKN149" s="491"/>
      <c r="WKO149" s="491"/>
      <c r="WKP149" s="491"/>
      <c r="WKQ149" s="491"/>
      <c r="WKR149" s="491"/>
      <c r="WKS149" s="491"/>
      <c r="WKT149" s="491"/>
      <c r="WKU149" s="491"/>
      <c r="WKV149" s="491"/>
      <c r="WKW149" s="491"/>
      <c r="WKX149" s="491"/>
      <c r="WKY149" s="491"/>
      <c r="WKZ149" s="491"/>
      <c r="WLA149" s="491"/>
      <c r="WLB149" s="491"/>
      <c r="WLC149" s="491"/>
      <c r="WLD149" s="491"/>
      <c r="WLE149" s="491"/>
      <c r="WLF149" s="491"/>
      <c r="WLG149" s="491"/>
      <c r="WLH149" s="491"/>
      <c r="WLI149" s="491"/>
      <c r="WLJ149" s="491"/>
      <c r="WLK149" s="491"/>
      <c r="WLL149" s="491"/>
      <c r="WLM149" s="491"/>
      <c r="WLN149" s="491"/>
      <c r="WLO149" s="491"/>
      <c r="WLP149" s="491"/>
      <c r="WLQ149" s="491"/>
      <c r="WLR149" s="491"/>
      <c r="WLS149" s="491"/>
      <c r="WLT149" s="491"/>
      <c r="WLU149" s="491"/>
      <c r="WLV149" s="491"/>
      <c r="WLW149" s="491"/>
      <c r="WLX149" s="491"/>
      <c r="WLY149" s="491"/>
      <c r="WLZ149" s="491"/>
      <c r="WMA149" s="491"/>
      <c r="WMB149" s="491"/>
      <c r="WMC149" s="491"/>
      <c r="WMD149" s="491"/>
      <c r="WME149" s="491"/>
      <c r="WMF149" s="491"/>
      <c r="WMG149" s="491"/>
      <c r="WMH149" s="491"/>
      <c r="WMI149" s="491"/>
      <c r="WMJ149" s="491"/>
      <c r="WMK149" s="491"/>
      <c r="WML149" s="491"/>
      <c r="WMM149" s="491"/>
      <c r="WMN149" s="491"/>
      <c r="WMO149" s="491"/>
      <c r="WMP149" s="491"/>
      <c r="WMQ149" s="491"/>
      <c r="WMR149" s="491"/>
      <c r="WMS149" s="491"/>
      <c r="WMT149" s="491"/>
      <c r="WMU149" s="491"/>
      <c r="WMV149" s="491"/>
      <c r="WMW149" s="491"/>
      <c r="WMX149" s="491"/>
      <c r="WMY149" s="491"/>
      <c r="WMZ149" s="491"/>
      <c r="WNA149" s="491"/>
      <c r="WNB149" s="491"/>
      <c r="WNC149" s="491"/>
      <c r="WND149" s="491"/>
      <c r="WNE149" s="491"/>
      <c r="WNF149" s="491"/>
      <c r="WNG149" s="491"/>
      <c r="WNH149" s="491"/>
      <c r="WNI149" s="491"/>
      <c r="WNJ149" s="491"/>
      <c r="WNK149" s="491"/>
      <c r="WNL149" s="491"/>
      <c r="WNM149" s="491"/>
      <c r="WNN149" s="491"/>
      <c r="WNO149" s="491"/>
      <c r="WNP149" s="491"/>
      <c r="WNQ149" s="491"/>
      <c r="WNR149" s="491"/>
      <c r="WNS149" s="491"/>
      <c r="WNT149" s="491"/>
      <c r="WNU149" s="491"/>
      <c r="WNV149" s="491"/>
      <c r="WNW149" s="491"/>
      <c r="WNX149" s="491"/>
      <c r="WNY149" s="491"/>
      <c r="WNZ149" s="491"/>
      <c r="WOA149" s="491"/>
      <c r="WOB149" s="491"/>
      <c r="WOC149" s="491"/>
      <c r="WOD149" s="491"/>
      <c r="WOE149" s="491"/>
      <c r="WOF149" s="491"/>
      <c r="WOG149" s="491"/>
      <c r="WOH149" s="491"/>
      <c r="WOI149" s="491"/>
      <c r="WOJ149" s="491"/>
      <c r="WOK149" s="491"/>
      <c r="WOL149" s="491"/>
      <c r="WOM149" s="491"/>
      <c r="WON149" s="491"/>
      <c r="WOO149" s="491"/>
      <c r="WOP149" s="491"/>
      <c r="WOQ149" s="491"/>
      <c r="WOR149" s="491"/>
      <c r="WOS149" s="491"/>
      <c r="WOT149" s="491"/>
      <c r="WOU149" s="491"/>
      <c r="WOV149" s="491"/>
      <c r="WOW149" s="491"/>
      <c r="WOX149" s="491"/>
      <c r="WOY149" s="491"/>
      <c r="WOZ149" s="491"/>
      <c r="WPA149" s="491"/>
      <c r="WPB149" s="491"/>
      <c r="WPC149" s="491"/>
      <c r="WPD149" s="491"/>
      <c r="WPE149" s="491"/>
      <c r="WPF149" s="491"/>
      <c r="WPG149" s="491"/>
      <c r="WPH149" s="491"/>
      <c r="WPI149" s="491"/>
      <c r="WPJ149" s="491"/>
      <c r="WPK149" s="491"/>
      <c r="WPL149" s="491"/>
      <c r="WPM149" s="491"/>
      <c r="WPN149" s="491"/>
      <c r="WPO149" s="491"/>
      <c r="WPP149" s="491"/>
      <c r="WPQ149" s="491"/>
      <c r="WPR149" s="491"/>
      <c r="WPS149" s="491"/>
      <c r="WPT149" s="491"/>
      <c r="WPU149" s="491"/>
      <c r="WPV149" s="491"/>
      <c r="WPW149" s="491"/>
      <c r="WPX149" s="491"/>
      <c r="WPY149" s="491"/>
      <c r="WPZ149" s="491"/>
      <c r="WQA149" s="491"/>
      <c r="WQB149" s="491"/>
      <c r="WQC149" s="491"/>
      <c r="WQD149" s="491"/>
      <c r="WQE149" s="491"/>
      <c r="WQF149" s="491"/>
      <c r="WQG149" s="491"/>
      <c r="WQH149" s="491"/>
      <c r="WQI149" s="491"/>
      <c r="WQJ149" s="491"/>
      <c r="WQK149" s="491"/>
      <c r="WQL149" s="491"/>
      <c r="WQM149" s="491"/>
      <c r="WQN149" s="491"/>
      <c r="WQO149" s="491"/>
      <c r="WQP149" s="491"/>
      <c r="WQQ149" s="491"/>
      <c r="WQR149" s="491"/>
      <c r="WQS149" s="491"/>
      <c r="WQT149" s="491"/>
      <c r="WQU149" s="491"/>
      <c r="WQV149" s="491"/>
      <c r="WQW149" s="491"/>
      <c r="WQX149" s="491"/>
      <c r="WQY149" s="491"/>
      <c r="WQZ149" s="491"/>
      <c r="WRA149" s="491"/>
      <c r="WRB149" s="491"/>
      <c r="WRC149" s="491"/>
      <c r="WRD149" s="491"/>
      <c r="WRE149" s="491"/>
      <c r="WRF149" s="491"/>
      <c r="WRG149" s="491"/>
      <c r="WRH149" s="491"/>
      <c r="WRI149" s="491"/>
      <c r="WRJ149" s="491"/>
      <c r="WRK149" s="491"/>
      <c r="WRL149" s="491"/>
      <c r="WRM149" s="491"/>
      <c r="WRN149" s="491"/>
      <c r="WRO149" s="491"/>
      <c r="WRP149" s="491"/>
      <c r="WRQ149" s="491"/>
      <c r="WRR149" s="491"/>
      <c r="WRS149" s="491"/>
      <c r="WRT149" s="491"/>
      <c r="WRU149" s="491"/>
      <c r="WRV149" s="491"/>
      <c r="WRW149" s="491"/>
      <c r="WRX149" s="491"/>
      <c r="WRY149" s="491"/>
      <c r="WRZ149" s="491"/>
      <c r="WSA149" s="491"/>
      <c r="WSB149" s="491"/>
      <c r="WSC149" s="491"/>
      <c r="WSD149" s="491"/>
      <c r="WSE149" s="491"/>
      <c r="WSF149" s="491"/>
      <c r="WSG149" s="491"/>
      <c r="WSH149" s="491"/>
      <c r="WSI149" s="491"/>
      <c r="WSJ149" s="491"/>
      <c r="WSK149" s="491"/>
      <c r="WSL149" s="491"/>
      <c r="WSM149" s="491"/>
      <c r="WSN149" s="491"/>
      <c r="WSO149" s="491"/>
      <c r="WSP149" s="491"/>
      <c r="WSQ149" s="491"/>
      <c r="WSR149" s="491"/>
      <c r="WSS149" s="491"/>
      <c r="WST149" s="491"/>
      <c r="WSU149" s="491"/>
      <c r="WSV149" s="491"/>
      <c r="WSW149" s="491"/>
      <c r="WSX149" s="491"/>
      <c r="WSY149" s="491"/>
      <c r="WSZ149" s="491"/>
      <c r="WTA149" s="491"/>
      <c r="WTB149" s="491"/>
      <c r="WTC149" s="491"/>
      <c r="WTD149" s="491"/>
      <c r="WTE149" s="491"/>
      <c r="WTF149" s="491"/>
      <c r="WTG149" s="491"/>
      <c r="WTH149" s="491"/>
      <c r="WTI149" s="491"/>
      <c r="WTJ149" s="491"/>
      <c r="WTK149" s="491"/>
      <c r="WTL149" s="491"/>
      <c r="WTM149" s="491"/>
      <c r="WTN149" s="491"/>
      <c r="WTO149" s="491"/>
      <c r="WTP149" s="491"/>
      <c r="WTQ149" s="491"/>
      <c r="WTR149" s="491"/>
      <c r="WTS149" s="491"/>
      <c r="WTT149" s="491"/>
      <c r="WTU149" s="491"/>
      <c r="WTV149" s="491"/>
      <c r="WTW149" s="491"/>
      <c r="WTX149" s="491"/>
      <c r="WTY149" s="491"/>
      <c r="WTZ149" s="491"/>
      <c r="WUA149" s="491"/>
      <c r="WUB149" s="491"/>
      <c r="WUC149" s="491"/>
      <c r="WUD149" s="491"/>
      <c r="WUE149" s="491"/>
      <c r="WUF149" s="491"/>
      <c r="WUG149" s="491"/>
      <c r="WUH149" s="491"/>
      <c r="WUI149" s="491"/>
      <c r="WUJ149" s="491"/>
      <c r="WUK149" s="491"/>
      <c r="WUL149" s="491"/>
      <c r="WUM149" s="491"/>
      <c r="WUN149" s="491"/>
      <c r="WUO149" s="491"/>
      <c r="WUP149" s="491"/>
      <c r="WUQ149" s="491"/>
      <c r="WUR149" s="491"/>
      <c r="WUS149" s="491"/>
      <c r="WUT149" s="491"/>
      <c r="WUU149" s="491"/>
      <c r="WUV149" s="491"/>
      <c r="WUW149" s="491"/>
      <c r="WUX149" s="491"/>
      <c r="WUY149" s="491"/>
      <c r="WUZ149" s="491"/>
      <c r="WVA149" s="491"/>
      <c r="WVB149" s="491"/>
      <c r="WVC149" s="491"/>
      <c r="WVD149" s="491"/>
      <c r="WVE149" s="491"/>
      <c r="WVF149" s="491"/>
      <c r="WVG149" s="491"/>
      <c r="WVH149" s="491"/>
      <c r="WVI149" s="491"/>
      <c r="WVJ149" s="491"/>
      <c r="WVK149" s="491"/>
      <c r="WVL149" s="491"/>
      <c r="WVM149" s="491"/>
      <c r="WVN149" s="491"/>
      <c r="WVO149" s="491"/>
      <c r="WVP149" s="491"/>
      <c r="WVQ149" s="491"/>
      <c r="WVR149" s="491"/>
      <c r="WVS149" s="491"/>
      <c r="WVT149" s="491"/>
      <c r="WVU149" s="491"/>
      <c r="WVV149" s="491"/>
      <c r="WVW149" s="491"/>
      <c r="WVX149" s="491"/>
      <c r="WVY149" s="491"/>
      <c r="WVZ149" s="491"/>
      <c r="WWA149" s="491"/>
      <c r="WWB149" s="491"/>
      <c r="WWC149" s="491"/>
      <c r="WWD149" s="491"/>
      <c r="WWE149" s="491"/>
      <c r="WWF149" s="491"/>
      <c r="WWG149" s="491"/>
      <c r="WWH149" s="491"/>
      <c r="WWI149" s="491"/>
      <c r="WWJ149" s="491"/>
      <c r="WWK149" s="491"/>
      <c r="WWL149" s="491"/>
      <c r="WWM149" s="491"/>
      <c r="WWN149" s="491"/>
      <c r="WWO149" s="491"/>
      <c r="WWP149" s="491"/>
      <c r="WWQ149" s="491"/>
      <c r="WWR149" s="491"/>
      <c r="WWS149" s="491"/>
      <c r="WWT149" s="491"/>
      <c r="WWU149" s="491"/>
      <c r="WWV149" s="491"/>
      <c r="WWW149" s="491"/>
      <c r="WWX149" s="491"/>
      <c r="WWY149" s="491"/>
      <c r="WWZ149" s="491"/>
      <c r="WXA149" s="491"/>
      <c r="WXB149" s="491"/>
      <c r="WXC149" s="491"/>
      <c r="WXD149" s="491"/>
      <c r="WXE149" s="491"/>
      <c r="WXF149" s="491"/>
      <c r="WXG149" s="491"/>
      <c r="WXH149" s="491"/>
      <c r="WXI149" s="491"/>
      <c r="WXJ149" s="491"/>
      <c r="WXK149" s="491"/>
      <c r="WXL149" s="491"/>
      <c r="WXM149" s="491"/>
      <c r="WXN149" s="491"/>
      <c r="WXO149" s="491"/>
      <c r="WXP149" s="491"/>
      <c r="WXQ149" s="491"/>
      <c r="WXR149" s="491"/>
      <c r="WXS149" s="491"/>
      <c r="WXT149" s="491"/>
      <c r="WXU149" s="491"/>
      <c r="WXV149" s="491"/>
      <c r="WXW149" s="491"/>
      <c r="WXX149" s="491"/>
      <c r="WXY149" s="491"/>
      <c r="WXZ149" s="491"/>
      <c r="WYA149" s="491"/>
      <c r="WYB149" s="491"/>
      <c r="WYC149" s="491"/>
      <c r="WYD149" s="491"/>
      <c r="WYE149" s="491"/>
      <c r="WYF149" s="491"/>
      <c r="WYG149" s="491"/>
      <c r="WYH149" s="491"/>
      <c r="WYI149" s="491"/>
      <c r="WYJ149" s="491"/>
      <c r="WYK149" s="491"/>
      <c r="WYL149" s="491"/>
      <c r="WYM149" s="491"/>
      <c r="WYN149" s="491"/>
      <c r="WYO149" s="491"/>
      <c r="WYP149" s="491"/>
      <c r="WYQ149" s="491"/>
      <c r="WYR149" s="491"/>
      <c r="WYS149" s="491"/>
      <c r="WYT149" s="491"/>
      <c r="WYU149" s="491"/>
      <c r="WYV149" s="491"/>
      <c r="WYW149" s="491"/>
      <c r="WYX149" s="491"/>
      <c r="WYY149" s="491"/>
      <c r="WYZ149" s="491"/>
      <c r="WZA149" s="491"/>
      <c r="WZB149" s="491"/>
      <c r="WZC149" s="491"/>
      <c r="WZD149" s="491"/>
      <c r="WZE149" s="491"/>
      <c r="WZF149" s="491"/>
      <c r="WZG149" s="491"/>
      <c r="WZH149" s="491"/>
      <c r="WZI149" s="491"/>
      <c r="WZJ149" s="491"/>
      <c r="WZK149" s="491"/>
      <c r="WZL149" s="491"/>
      <c r="WZM149" s="491"/>
      <c r="WZN149" s="491"/>
      <c r="WZO149" s="491"/>
      <c r="WZP149" s="491"/>
      <c r="WZQ149" s="491"/>
      <c r="WZR149" s="491"/>
      <c r="WZS149" s="491"/>
      <c r="WZT149" s="491"/>
      <c r="WZU149" s="491"/>
      <c r="WZV149" s="491"/>
      <c r="WZW149" s="491"/>
      <c r="WZX149" s="491"/>
      <c r="WZY149" s="491"/>
      <c r="WZZ149" s="491"/>
      <c r="XAA149" s="491"/>
      <c r="XAB149" s="491"/>
      <c r="XAC149" s="491"/>
      <c r="XAD149" s="491"/>
      <c r="XAE149" s="491"/>
      <c r="XAF149" s="491"/>
      <c r="XAG149" s="491"/>
      <c r="XAH149" s="491"/>
      <c r="XAI149" s="491"/>
      <c r="XAJ149" s="491"/>
      <c r="XAK149" s="491"/>
      <c r="XAL149" s="491"/>
      <c r="XAM149" s="491"/>
      <c r="XAN149" s="491"/>
      <c r="XAO149" s="491"/>
      <c r="XAP149" s="491"/>
      <c r="XAQ149" s="491"/>
      <c r="XAR149" s="491"/>
      <c r="XAS149" s="491"/>
      <c r="XAT149" s="491"/>
      <c r="XAU149" s="491"/>
      <c r="XAV149" s="491"/>
      <c r="XAW149" s="491"/>
      <c r="XAX149" s="491"/>
      <c r="XAY149" s="491"/>
      <c r="XAZ149" s="491"/>
      <c r="XBA149" s="491"/>
      <c r="XBB149" s="491"/>
      <c r="XBC149" s="491"/>
      <c r="XBD149" s="491"/>
      <c r="XBE149" s="491"/>
      <c r="XBF149" s="491"/>
      <c r="XBG149" s="491"/>
      <c r="XBH149" s="491"/>
      <c r="XBI149" s="491"/>
      <c r="XBJ149" s="491"/>
      <c r="XBK149" s="491"/>
      <c r="XBL149" s="491"/>
      <c r="XBM149" s="491"/>
      <c r="XBN149" s="491"/>
      <c r="XBO149" s="491"/>
      <c r="XBP149" s="491"/>
      <c r="XBQ149" s="491"/>
      <c r="XBR149" s="491"/>
      <c r="XBS149" s="491"/>
      <c r="XBT149" s="491"/>
      <c r="XBU149" s="491"/>
      <c r="XBV149" s="491"/>
      <c r="XBW149" s="491"/>
      <c r="XBX149" s="491"/>
      <c r="XBY149" s="491"/>
      <c r="XBZ149" s="491"/>
      <c r="XCA149" s="491"/>
      <c r="XCB149" s="491"/>
      <c r="XCC149" s="491"/>
      <c r="XCD149" s="491"/>
      <c r="XCE149" s="491"/>
      <c r="XCF149" s="491"/>
      <c r="XCG149" s="491"/>
      <c r="XCH149" s="491"/>
      <c r="XCI149" s="491"/>
      <c r="XCJ149" s="491"/>
      <c r="XCK149" s="491"/>
      <c r="XCL149" s="491"/>
      <c r="XCM149" s="491"/>
      <c r="XCN149" s="491"/>
      <c r="XCO149" s="491"/>
      <c r="XCP149" s="491"/>
      <c r="XCQ149" s="491"/>
      <c r="XCR149" s="491"/>
      <c r="XCS149" s="491"/>
      <c r="XCT149" s="491"/>
      <c r="XCU149" s="491"/>
      <c r="XCV149" s="491"/>
      <c r="XCW149" s="491"/>
      <c r="XCX149" s="491"/>
      <c r="XCY149" s="491"/>
      <c r="XCZ149" s="491"/>
      <c r="XDA149" s="491"/>
      <c r="XDB149" s="491"/>
      <c r="XDC149" s="491"/>
      <c r="XDD149" s="491"/>
      <c r="XDE149" s="491"/>
      <c r="XDF149" s="491"/>
      <c r="XDG149" s="491"/>
      <c r="XDH149" s="491"/>
      <c r="XDI149" s="491"/>
      <c r="XDJ149" s="491"/>
      <c r="XDK149" s="491"/>
      <c r="XDL149" s="491"/>
      <c r="XDM149" s="491"/>
      <c r="XDN149" s="491"/>
      <c r="XDO149" s="491"/>
      <c r="XDP149" s="491"/>
      <c r="XDQ149" s="491"/>
      <c r="XDR149" s="491"/>
      <c r="XDS149" s="491"/>
      <c r="XDT149" s="491"/>
      <c r="XDU149" s="491"/>
      <c r="XDV149" s="491"/>
      <c r="XDW149" s="491"/>
      <c r="XDX149" s="491"/>
      <c r="XDY149" s="491"/>
      <c r="XDZ149" s="491"/>
      <c r="XEA149" s="491"/>
      <c r="XEB149" s="491"/>
      <c r="XEC149" s="491"/>
      <c r="XED149" s="491"/>
      <c r="XEE149" s="491"/>
      <c r="XEF149" s="491"/>
      <c r="XEG149" s="491"/>
      <c r="XEH149" s="491"/>
      <c r="XEI149" s="491"/>
      <c r="XEJ149" s="491"/>
      <c r="XEK149" s="491"/>
      <c r="XEL149" s="491"/>
      <c r="XEM149" s="491"/>
    </row>
    <row r="150" spans="1:16367" s="491" customFormat="1" ht="15" customHeight="1" outlineLevel="1" x14ac:dyDescent="0.25">
      <c r="A150" s="531"/>
      <c r="B150" s="531"/>
      <c r="C150" s="531">
        <f t="shared" si="121"/>
        <v>1</v>
      </c>
      <c r="D150" s="530"/>
      <c r="E150" s="530"/>
      <c r="F150" s="530"/>
      <c r="G150" s="531"/>
      <c r="H150" s="531"/>
      <c r="I150" s="530"/>
      <c r="J150" s="531"/>
      <c r="K150" s="530"/>
      <c r="L150" s="530"/>
      <c r="M150" s="530"/>
      <c r="N150" s="529"/>
      <c r="O150" s="490">
        <v>1</v>
      </c>
      <c r="P150" s="471" t="s">
        <v>1301</v>
      </c>
      <c r="Q150" s="472" t="s">
        <v>1604</v>
      </c>
      <c r="R150" s="472" t="s">
        <v>1513</v>
      </c>
      <c r="S150" s="597" t="s">
        <v>1616</v>
      </c>
      <c r="T150" s="638" t="s">
        <v>1648</v>
      </c>
      <c r="U150" s="549">
        <v>1983</v>
      </c>
      <c r="V150" s="633" t="s">
        <v>1649</v>
      </c>
      <c r="W150" s="549">
        <v>2006</v>
      </c>
      <c r="X150" s="634"/>
      <c r="Y150" s="479"/>
      <c r="Z150" s="635"/>
      <c r="AA150" s="615"/>
      <c r="AB150" s="636">
        <f t="shared" si="122"/>
        <v>18</v>
      </c>
      <c r="AC150" s="615" t="s">
        <v>1650</v>
      </c>
      <c r="AD150" s="637">
        <v>2022</v>
      </c>
      <c r="AE150" s="615"/>
      <c r="AF150" s="616" t="s">
        <v>147</v>
      </c>
      <c r="AG150" s="549"/>
      <c r="AH150" s="683"/>
      <c r="AI150" s="527"/>
      <c r="AJ150" s="526"/>
      <c r="AK150" s="495"/>
      <c r="AL150" s="495"/>
      <c r="AM150" s="495"/>
      <c r="AN150" s="495"/>
      <c r="AO150" s="495"/>
      <c r="AP150" s="495"/>
      <c r="AQ150" s="495"/>
      <c r="AR150" s="495"/>
      <c r="AS150" s="495"/>
      <c r="AT150" s="495"/>
      <c r="AU150" s="495"/>
      <c r="AV150" s="495"/>
      <c r="AW150" s="495"/>
      <c r="AX150" s="495"/>
      <c r="AY150" s="495"/>
      <c r="AZ150" s="495"/>
      <c r="BA150" s="495"/>
      <c r="BB150" s="495"/>
      <c r="BC150" s="495"/>
      <c r="BD150" s="495"/>
      <c r="BE150" s="495"/>
      <c r="BF150" s="495"/>
      <c r="BG150" s="495"/>
      <c r="BH150" s="495"/>
      <c r="BI150" s="495"/>
      <c r="BJ150" s="495"/>
      <c r="BK150" s="495"/>
      <c r="BL150" s="495"/>
      <c r="BM150" s="495"/>
      <c r="BN150" s="495"/>
      <c r="BO150" s="495"/>
      <c r="BP150" s="495"/>
      <c r="BQ150" s="495"/>
      <c r="BR150" s="495"/>
      <c r="BS150" s="495"/>
      <c r="BT150" s="495"/>
      <c r="BU150" s="495"/>
      <c r="BV150" s="495"/>
      <c r="BW150" s="495"/>
      <c r="BX150" s="495"/>
      <c r="BY150" s="495"/>
      <c r="BZ150" s="495"/>
      <c r="CA150" s="495"/>
      <c r="CB150" s="495"/>
      <c r="CC150" s="495"/>
      <c r="CD150" s="495"/>
      <c r="CE150" s="495"/>
      <c r="CF150" s="495"/>
      <c r="CG150" s="495"/>
      <c r="CH150" s="495"/>
      <c r="CI150" s="495"/>
      <c r="CJ150" s="495"/>
      <c r="CK150" s="495"/>
      <c r="CL150" s="495"/>
      <c r="CM150" s="495"/>
      <c r="CN150" s="495" t="str">
        <f t="shared" si="118"/>
        <v>Pfeffer Roman</v>
      </c>
      <c r="CO150" s="495"/>
      <c r="CP150" s="495">
        <f t="shared" si="104"/>
        <v>18</v>
      </c>
      <c r="CQ150" s="495" t="str">
        <f t="shared" si="109"/>
        <v>F</v>
      </c>
      <c r="CR150" s="525"/>
      <c r="CS150" s="515"/>
      <c r="CT150" s="523"/>
      <c r="CU150" s="522"/>
      <c r="CV150" s="521"/>
      <c r="CW150" s="523"/>
      <c r="CX150" s="522"/>
      <c r="CY150" s="521"/>
      <c r="CZ150" s="523"/>
      <c r="DA150" s="522"/>
      <c r="DB150" s="521"/>
      <c r="DC150" s="523"/>
      <c r="DD150" s="522"/>
      <c r="DE150" s="521"/>
      <c r="DF150" s="523"/>
      <c r="DG150" s="522"/>
      <c r="DH150" s="521"/>
      <c r="DI150" s="524"/>
      <c r="DJ150" s="523"/>
      <c r="DK150" s="522"/>
      <c r="DL150" s="521"/>
      <c r="DM150" s="495"/>
      <c r="DN150" s="495"/>
      <c r="DO150" s="495"/>
      <c r="DP150" s="495"/>
      <c r="DQ150" s="495"/>
      <c r="DR150" s="520"/>
      <c r="DS150" s="495"/>
      <c r="DT150" s="495"/>
      <c r="DU150" s="495"/>
      <c r="DV150" s="495"/>
      <c r="DW150" s="495"/>
      <c r="DX150" s="495"/>
      <c r="DY150" s="495"/>
      <c r="DZ150" s="495"/>
      <c r="EA150" s="495"/>
      <c r="EB150" s="495"/>
      <c r="EC150" s="495"/>
      <c r="ED150" s="495"/>
      <c r="EE150" s="495"/>
      <c r="EF150" s="495"/>
      <c r="EG150" s="495"/>
      <c r="EH150" s="495"/>
      <c r="EI150" s="495"/>
      <c r="EJ150" s="495"/>
      <c r="EK150" s="495"/>
      <c r="EL150" s="495"/>
      <c r="EM150" s="495"/>
      <c r="EN150" s="495"/>
      <c r="EO150" s="495"/>
      <c r="EP150" s="495"/>
      <c r="EQ150" s="495"/>
      <c r="ER150" s="495"/>
      <c r="ES150" s="495"/>
      <c r="ET150" s="495"/>
      <c r="EU150" s="495"/>
      <c r="EV150" s="515"/>
      <c r="EW150" s="495"/>
      <c r="EX150" s="495"/>
      <c r="EY150" s="495"/>
      <c r="EZ150" s="495"/>
      <c r="FA150" s="495"/>
      <c r="FB150" s="495"/>
      <c r="FC150" s="495"/>
      <c r="FD150" s="495"/>
      <c r="FE150" s="495"/>
      <c r="FF150" s="495"/>
      <c r="FG150" s="495"/>
      <c r="FH150" s="495"/>
      <c r="FI150" s="495"/>
      <c r="FJ150" s="495"/>
      <c r="FK150" s="495"/>
      <c r="FL150" s="495"/>
      <c r="FM150" s="495"/>
      <c r="FN150" s="495"/>
      <c r="FO150" s="495"/>
      <c r="FP150" s="495"/>
      <c r="FQ150" s="495"/>
      <c r="FR150" s="495"/>
      <c r="FS150" s="495"/>
      <c r="FT150" s="495"/>
      <c r="FU150" s="495"/>
      <c r="FV150" s="495"/>
      <c r="FW150" s="495"/>
      <c r="FX150" s="495"/>
      <c r="FY150" s="495"/>
      <c r="FZ150" s="495"/>
      <c r="GA150" s="495"/>
      <c r="GB150" s="495"/>
      <c r="GC150" s="495"/>
      <c r="GD150" s="495"/>
      <c r="GE150" s="495"/>
      <c r="GF150" s="495"/>
      <c r="GG150" s="495"/>
      <c r="GH150" s="495"/>
      <c r="GI150" s="495"/>
      <c r="GJ150" s="495"/>
      <c r="GK150" s="495"/>
      <c r="GL150" s="495"/>
      <c r="GM150" s="495"/>
      <c r="GN150" s="495"/>
      <c r="GO150" s="495"/>
      <c r="GP150" s="495"/>
      <c r="GQ150" s="495"/>
      <c r="GR150" s="495"/>
      <c r="GS150" s="495"/>
      <c r="GT150" s="495"/>
      <c r="GU150" s="495"/>
      <c r="GV150" s="495"/>
      <c r="GW150" s="495"/>
      <c r="GX150" s="495"/>
      <c r="GY150" s="495"/>
      <c r="GZ150" s="495"/>
      <c r="HA150" s="495"/>
      <c r="HB150" s="495"/>
      <c r="HC150" s="495"/>
      <c r="HD150" s="495"/>
      <c r="HE150" s="495"/>
      <c r="HF150" s="495"/>
      <c r="HG150" s="495"/>
      <c r="HH150" s="495"/>
      <c r="HI150" s="495"/>
      <c r="HJ150" s="495"/>
      <c r="HK150" s="495"/>
      <c r="HL150" s="495"/>
      <c r="HM150" s="495"/>
      <c r="HN150" s="495"/>
      <c r="HO150" s="495"/>
      <c r="HP150" s="495"/>
      <c r="HQ150" s="495"/>
      <c r="HR150" s="495"/>
      <c r="HS150" s="495"/>
      <c r="HT150" s="495"/>
      <c r="HU150" s="495"/>
      <c r="HV150" s="495"/>
      <c r="HW150" s="495"/>
      <c r="HX150" s="495"/>
      <c r="HY150" s="495"/>
      <c r="HZ150" s="495"/>
      <c r="IA150" s="495"/>
      <c r="IB150" s="495"/>
      <c r="IC150" s="495"/>
      <c r="ID150" s="495"/>
      <c r="IE150" s="495"/>
      <c r="IF150" s="495"/>
      <c r="IG150" s="495"/>
      <c r="IH150" s="495"/>
      <c r="II150" s="495"/>
      <c r="IJ150" s="495"/>
      <c r="IK150" s="495"/>
      <c r="IL150" s="495"/>
      <c r="IM150" s="495"/>
      <c r="IN150" s="495"/>
      <c r="IO150" s="495"/>
      <c r="IP150" s="495"/>
      <c r="IQ150" s="495"/>
      <c r="IR150" s="495"/>
      <c r="IS150" s="495"/>
      <c r="IT150" s="495"/>
      <c r="IU150" s="495"/>
      <c r="IV150" s="495"/>
      <c r="IW150" s="495"/>
      <c r="IX150" s="495"/>
      <c r="IY150" s="495"/>
      <c r="IZ150" s="495"/>
      <c r="JA150" s="495"/>
      <c r="JB150" s="495"/>
      <c r="JC150" s="495"/>
      <c r="JD150" s="495"/>
      <c r="JE150" s="495"/>
      <c r="JF150" s="495"/>
      <c r="JG150" s="495"/>
      <c r="JH150" s="495"/>
      <c r="JI150" s="495"/>
      <c r="JJ150" s="495"/>
      <c r="JK150" s="495"/>
      <c r="JL150" s="495"/>
      <c r="JM150" s="495"/>
      <c r="JN150" s="495"/>
      <c r="JO150" s="495"/>
      <c r="JP150" s="495"/>
      <c r="JQ150" s="495"/>
      <c r="JR150" s="495"/>
      <c r="JS150" s="495"/>
      <c r="JT150" s="495"/>
      <c r="JU150" s="495"/>
      <c r="JV150" s="495"/>
      <c r="JW150" s="495"/>
      <c r="JX150" s="495"/>
      <c r="JY150" s="495"/>
      <c r="JZ150" s="495"/>
      <c r="KA150" s="495"/>
      <c r="KB150" s="495"/>
      <c r="KC150" s="495"/>
      <c r="KD150" s="495"/>
      <c r="KE150" s="495"/>
      <c r="KF150" s="495"/>
      <c r="KG150" s="495"/>
      <c r="KH150" s="495"/>
      <c r="KI150" s="495"/>
      <c r="KJ150" s="495"/>
      <c r="KK150" s="495"/>
      <c r="KL150" s="495"/>
      <c r="KM150" s="495"/>
      <c r="KN150" s="495"/>
      <c r="KO150" s="495"/>
      <c r="KP150" s="495"/>
      <c r="KQ150" s="495"/>
      <c r="KR150" s="495"/>
      <c r="KS150" s="495"/>
      <c r="KT150" s="495"/>
      <c r="KU150" s="495"/>
      <c r="KV150" s="495"/>
      <c r="KW150" s="495"/>
      <c r="KX150" s="495"/>
      <c r="KY150" s="495"/>
      <c r="KZ150" s="495"/>
      <c r="LA150" s="495"/>
      <c r="LB150" s="495"/>
      <c r="LC150" s="495"/>
      <c r="LD150" s="495"/>
      <c r="LE150" s="495"/>
      <c r="LF150" s="495"/>
      <c r="LG150" s="495"/>
      <c r="LH150" s="495"/>
      <c r="LI150" s="495"/>
      <c r="LJ150" s="495"/>
      <c r="LK150" s="495"/>
      <c r="LL150" s="495"/>
      <c r="LM150" s="495"/>
      <c r="LN150" s="495"/>
      <c r="LO150" s="495"/>
      <c r="LP150" s="495"/>
      <c r="LQ150" s="495"/>
      <c r="LR150" s="495"/>
      <c r="LS150" s="495"/>
      <c r="LT150" s="495"/>
      <c r="LU150" s="495"/>
      <c r="LV150" s="495"/>
      <c r="LW150" s="495"/>
      <c r="LX150" s="495"/>
      <c r="LY150" s="495"/>
      <c r="LZ150" s="495"/>
      <c r="MA150" s="495"/>
      <c r="MB150" s="495"/>
      <c r="MC150" s="495"/>
      <c r="MD150" s="495"/>
      <c r="ME150" s="495"/>
      <c r="MF150" s="495"/>
      <c r="MG150" s="495"/>
      <c r="MH150" s="495"/>
      <c r="MI150" s="495"/>
      <c r="MJ150" s="495"/>
      <c r="MK150" s="495"/>
      <c r="ML150" s="495"/>
      <c r="MM150" s="495"/>
      <c r="MN150" s="495"/>
      <c r="MO150" s="495"/>
      <c r="MP150" s="495"/>
      <c r="MQ150" s="495"/>
      <c r="MR150" s="495"/>
      <c r="MS150" s="495"/>
      <c r="MT150" s="495"/>
      <c r="MU150" s="495"/>
      <c r="MV150" s="495"/>
      <c r="MW150" s="495"/>
      <c r="MX150" s="495"/>
      <c r="MY150" s="495"/>
      <c r="MZ150" s="495"/>
      <c r="NA150" s="495"/>
      <c r="NB150" s="495"/>
      <c r="NC150" s="495"/>
      <c r="ND150" s="495"/>
      <c r="NE150" s="495"/>
      <c r="NF150" s="495"/>
      <c r="NG150" s="495"/>
      <c r="NH150" s="495"/>
      <c r="NI150" s="495"/>
      <c r="NJ150" s="495"/>
      <c r="NK150" s="495"/>
      <c r="NL150" s="495"/>
      <c r="NM150" s="495"/>
      <c r="NN150" s="495"/>
      <c r="NO150" s="495"/>
      <c r="NP150" s="495"/>
      <c r="NQ150" s="495"/>
      <c r="NR150" s="495"/>
      <c r="NS150" s="495"/>
      <c r="NT150" s="495"/>
      <c r="NU150" s="495"/>
      <c r="NV150" s="495"/>
      <c r="NW150" s="495"/>
      <c r="NX150" s="495"/>
      <c r="NY150" s="495"/>
      <c r="NZ150" s="495"/>
      <c r="OA150" s="495"/>
      <c r="OB150" s="495"/>
      <c r="OC150" s="495"/>
      <c r="OD150" s="495"/>
      <c r="OE150" s="495"/>
      <c r="OF150" s="495"/>
      <c r="OG150" s="495"/>
      <c r="OH150" s="495"/>
      <c r="OI150" s="495"/>
      <c r="OJ150" s="495"/>
      <c r="OK150" s="495"/>
      <c r="OL150" s="495"/>
      <c r="OM150" s="495"/>
      <c r="ON150" s="495"/>
      <c r="OO150" s="495"/>
      <c r="OP150" s="495"/>
      <c r="OQ150" s="495"/>
      <c r="OR150" s="495"/>
      <c r="OS150" s="495"/>
      <c r="OT150" s="495"/>
      <c r="OU150" s="495"/>
      <c r="OV150" s="495"/>
      <c r="OW150" s="495"/>
      <c r="OX150" s="495"/>
      <c r="OY150" s="495"/>
      <c r="OZ150" s="495"/>
      <c r="PA150" s="495"/>
      <c r="PB150" s="495"/>
      <c r="PC150" s="495"/>
      <c r="PD150" s="495"/>
      <c r="PE150" s="495"/>
      <c r="PF150" s="495"/>
      <c r="PG150" s="495"/>
      <c r="PH150" s="495"/>
      <c r="PI150" s="495"/>
      <c r="PJ150" s="495"/>
      <c r="PK150" s="495"/>
      <c r="PL150" s="495"/>
      <c r="PM150" s="495"/>
      <c r="PN150" s="495"/>
      <c r="PO150" s="495"/>
      <c r="PP150" s="495"/>
      <c r="PQ150" s="495"/>
      <c r="PR150" s="495"/>
      <c r="PS150" s="495"/>
      <c r="PT150" s="495"/>
      <c r="PU150" s="495"/>
      <c r="PV150" s="495"/>
      <c r="PW150" s="495"/>
      <c r="PX150" s="495"/>
      <c r="PY150" s="495"/>
      <c r="PZ150" s="495"/>
      <c r="QA150" s="495"/>
      <c r="QB150" s="495"/>
      <c r="QC150" s="495"/>
      <c r="QD150" s="495"/>
      <c r="QE150" s="495"/>
      <c r="QF150" s="495"/>
      <c r="QG150" s="495"/>
      <c r="QH150" s="495"/>
      <c r="QI150" s="495"/>
      <c r="QJ150" s="495"/>
      <c r="QK150" s="495"/>
      <c r="QL150" s="495"/>
      <c r="QM150" s="495"/>
      <c r="QN150" s="495"/>
      <c r="QO150" s="495"/>
      <c r="QP150" s="495"/>
      <c r="QQ150" s="495"/>
      <c r="QR150" s="495"/>
      <c r="QS150" s="495"/>
      <c r="QT150" s="495"/>
      <c r="QU150" s="495"/>
      <c r="QV150" s="495"/>
      <c r="QW150" s="495"/>
      <c r="QX150" s="495"/>
      <c r="QY150" s="495"/>
      <c r="QZ150" s="495"/>
      <c r="RA150" s="495"/>
      <c r="RB150" s="495"/>
      <c r="RC150" s="495"/>
      <c r="RD150" s="495"/>
      <c r="RE150" s="495"/>
      <c r="RF150" s="495"/>
      <c r="RG150" s="495"/>
      <c r="RH150" s="495"/>
      <c r="RI150" s="495"/>
      <c r="RJ150" s="495"/>
      <c r="RK150" s="495"/>
      <c r="RL150" s="495"/>
      <c r="RM150" s="495"/>
      <c r="RN150" s="495"/>
      <c r="RO150" s="495"/>
      <c r="RP150" s="495"/>
      <c r="RQ150" s="495"/>
      <c r="RR150" s="495"/>
      <c r="RS150" s="495"/>
      <c r="RT150" s="495"/>
      <c r="RU150" s="495"/>
      <c r="RV150" s="495"/>
      <c r="RW150" s="495"/>
      <c r="RX150" s="495"/>
      <c r="RY150" s="495"/>
      <c r="RZ150" s="495"/>
      <c r="SA150" s="495"/>
      <c r="SB150" s="495"/>
      <c r="SC150" s="495"/>
      <c r="SD150" s="495"/>
      <c r="SE150" s="495"/>
      <c r="SF150" s="495"/>
      <c r="SG150" s="495"/>
      <c r="SH150" s="495"/>
      <c r="SI150" s="495"/>
      <c r="SJ150" s="495"/>
      <c r="SK150" s="495"/>
      <c r="SL150" s="495"/>
      <c r="SM150" s="495"/>
      <c r="SN150" s="495"/>
      <c r="SO150" s="495"/>
      <c r="SP150" s="495"/>
      <c r="SQ150" s="495"/>
      <c r="SR150" s="495"/>
      <c r="SS150" s="495"/>
      <c r="ST150" s="495"/>
      <c r="SU150" s="495"/>
      <c r="SV150" s="495"/>
      <c r="SW150" s="495"/>
      <c r="SX150" s="495"/>
      <c r="SY150" s="495"/>
      <c r="SZ150" s="495"/>
      <c r="TA150" s="495"/>
      <c r="TB150" s="495"/>
      <c r="TC150" s="495"/>
      <c r="TD150" s="495"/>
      <c r="TE150" s="495"/>
      <c r="TF150" s="495"/>
      <c r="TG150" s="495"/>
      <c r="TH150" s="495"/>
      <c r="TI150" s="495"/>
      <c r="TJ150" s="495"/>
      <c r="TK150" s="495"/>
      <c r="TL150" s="495"/>
      <c r="TM150" s="495"/>
      <c r="TN150" s="495"/>
      <c r="TO150" s="495"/>
      <c r="TP150" s="495"/>
      <c r="TQ150" s="495"/>
      <c r="TR150" s="495"/>
      <c r="TS150" s="495"/>
      <c r="TT150" s="495"/>
      <c r="TU150" s="495"/>
      <c r="TV150" s="495"/>
      <c r="TW150" s="495"/>
      <c r="TX150" s="495"/>
      <c r="TY150" s="495"/>
      <c r="TZ150" s="495"/>
      <c r="UA150" s="495"/>
      <c r="UB150" s="495"/>
      <c r="UC150" s="495"/>
      <c r="UD150" s="495"/>
      <c r="UE150" s="495"/>
      <c r="UF150" s="495"/>
      <c r="UG150" s="495"/>
      <c r="UH150" s="495"/>
      <c r="UI150" s="495"/>
      <c r="UJ150" s="495"/>
      <c r="UK150" s="495"/>
      <c r="UL150" s="495"/>
      <c r="UM150" s="495"/>
      <c r="UN150" s="495"/>
      <c r="UO150" s="495"/>
      <c r="UP150" s="495"/>
      <c r="UQ150" s="495"/>
      <c r="UR150" s="495"/>
      <c r="US150" s="495"/>
      <c r="UT150" s="495"/>
      <c r="UU150" s="495"/>
      <c r="UV150" s="495"/>
      <c r="UW150" s="495"/>
      <c r="UX150" s="495"/>
      <c r="UY150" s="495"/>
      <c r="UZ150" s="495"/>
      <c r="VA150" s="495"/>
      <c r="VB150" s="495"/>
      <c r="VC150" s="495"/>
      <c r="VD150" s="495"/>
      <c r="VE150" s="495"/>
      <c r="VF150" s="495"/>
      <c r="VG150" s="495"/>
      <c r="VH150" s="495"/>
      <c r="VI150" s="495"/>
      <c r="VJ150" s="495"/>
      <c r="VK150" s="495"/>
      <c r="VL150" s="495"/>
      <c r="VM150" s="495"/>
      <c r="VN150" s="495"/>
      <c r="VO150" s="495"/>
      <c r="VP150" s="495"/>
      <c r="VQ150" s="495"/>
      <c r="VR150" s="495"/>
      <c r="VS150" s="495"/>
      <c r="VT150" s="495"/>
      <c r="VU150" s="495"/>
      <c r="VV150" s="495"/>
      <c r="VW150" s="495"/>
      <c r="VX150" s="495"/>
      <c r="VY150" s="495"/>
      <c r="VZ150" s="495"/>
      <c r="WA150" s="495"/>
      <c r="WB150" s="495"/>
      <c r="WC150" s="495"/>
      <c r="WD150" s="495"/>
      <c r="WE150" s="495"/>
      <c r="WF150" s="495"/>
      <c r="WG150" s="495"/>
      <c r="WH150" s="495"/>
      <c r="WI150" s="495"/>
      <c r="WJ150" s="495"/>
      <c r="WK150" s="495"/>
      <c r="WL150" s="495"/>
      <c r="WM150" s="495"/>
      <c r="WN150" s="495"/>
      <c r="WO150" s="495"/>
      <c r="WP150" s="495"/>
      <c r="WQ150" s="495"/>
      <c r="WR150" s="495"/>
      <c r="WS150" s="495"/>
      <c r="WT150" s="495"/>
      <c r="WU150" s="495"/>
      <c r="WV150" s="495"/>
      <c r="WW150" s="495"/>
      <c r="WX150" s="495"/>
      <c r="WY150" s="495"/>
      <c r="WZ150" s="495"/>
      <c r="XA150" s="495"/>
      <c r="XB150" s="495"/>
      <c r="XC150" s="495"/>
      <c r="XD150" s="495"/>
      <c r="XE150" s="495"/>
      <c r="XF150" s="495"/>
      <c r="XG150" s="495"/>
      <c r="XH150" s="495"/>
      <c r="XI150" s="495"/>
      <c r="XJ150" s="495"/>
      <c r="XK150" s="495"/>
      <c r="XL150" s="495"/>
      <c r="XM150" s="495"/>
      <c r="XN150" s="495"/>
      <c r="XO150" s="495"/>
      <c r="XP150" s="495"/>
      <c r="XQ150" s="495"/>
      <c r="XR150" s="495"/>
      <c r="XS150" s="495"/>
      <c r="XT150" s="495"/>
      <c r="XU150" s="495"/>
      <c r="XV150" s="495"/>
      <c r="XW150" s="495"/>
      <c r="XX150" s="495"/>
      <c r="XY150" s="495"/>
      <c r="XZ150" s="495"/>
      <c r="YA150" s="495"/>
      <c r="YB150" s="495"/>
      <c r="YC150" s="495"/>
      <c r="YD150" s="495"/>
      <c r="YE150" s="495"/>
      <c r="YF150" s="495"/>
      <c r="YG150" s="495"/>
      <c r="YH150" s="495"/>
      <c r="YI150" s="495"/>
      <c r="YJ150" s="495"/>
      <c r="YK150" s="495"/>
      <c r="YL150" s="495"/>
      <c r="YM150" s="495"/>
      <c r="YN150" s="495"/>
      <c r="YO150" s="495"/>
      <c r="YP150" s="495"/>
      <c r="YQ150" s="495"/>
      <c r="YR150" s="495"/>
      <c r="YS150" s="495"/>
      <c r="YT150" s="495"/>
      <c r="YU150" s="495"/>
      <c r="YV150" s="495"/>
      <c r="YW150" s="495"/>
      <c r="YX150" s="495"/>
      <c r="YY150" s="495"/>
      <c r="YZ150" s="495"/>
      <c r="ZA150" s="495"/>
      <c r="ZB150" s="495"/>
      <c r="ZC150" s="495"/>
      <c r="ZD150" s="495"/>
      <c r="ZE150" s="495"/>
      <c r="ZF150" s="495"/>
      <c r="ZG150" s="495"/>
      <c r="ZH150" s="495"/>
      <c r="ZI150" s="495"/>
      <c r="ZJ150" s="495"/>
      <c r="ZK150" s="495"/>
      <c r="ZL150" s="495"/>
      <c r="ZM150" s="495"/>
      <c r="ZN150" s="495"/>
      <c r="ZO150" s="495"/>
      <c r="ZP150" s="495"/>
      <c r="ZQ150" s="495"/>
      <c r="ZR150" s="495"/>
      <c r="ZS150" s="495"/>
      <c r="ZT150" s="495"/>
      <c r="ZU150" s="495"/>
      <c r="ZV150" s="495"/>
      <c r="ZW150" s="495"/>
      <c r="ZX150" s="495"/>
      <c r="ZY150" s="495"/>
      <c r="ZZ150" s="495"/>
      <c r="AAA150" s="495"/>
      <c r="AAB150" s="495"/>
      <c r="AAC150" s="495"/>
      <c r="AAD150" s="495"/>
      <c r="AAE150" s="495"/>
      <c r="AAF150" s="495"/>
      <c r="AAG150" s="495"/>
      <c r="AAH150" s="495"/>
      <c r="AAI150" s="495"/>
      <c r="AAJ150" s="495"/>
      <c r="AAK150" s="495"/>
      <c r="AAL150" s="495"/>
      <c r="AAM150" s="495"/>
      <c r="AAN150" s="495"/>
      <c r="AAO150" s="495"/>
      <c r="AAP150" s="495"/>
      <c r="AAQ150" s="495"/>
      <c r="AAR150" s="495"/>
      <c r="AAS150" s="495"/>
      <c r="AAT150" s="495"/>
      <c r="AAU150" s="495"/>
      <c r="AAV150" s="495"/>
      <c r="AAW150" s="495"/>
      <c r="AAX150" s="495"/>
      <c r="AAY150" s="495"/>
      <c r="AAZ150" s="495"/>
      <c r="ABA150" s="495"/>
      <c r="ABB150" s="495"/>
      <c r="ABC150" s="495"/>
      <c r="ABD150" s="495"/>
      <c r="ABE150" s="495"/>
      <c r="ABF150" s="495"/>
      <c r="ABG150" s="495"/>
      <c r="ABH150" s="495"/>
      <c r="ABI150" s="495"/>
      <c r="ABJ150" s="495"/>
      <c r="ABK150" s="495"/>
      <c r="ABL150" s="495"/>
      <c r="ABM150" s="495"/>
      <c r="ABN150" s="495"/>
      <c r="ABO150" s="495"/>
      <c r="ABP150" s="495"/>
      <c r="ABQ150" s="495"/>
      <c r="ABR150" s="495"/>
      <c r="ABS150" s="495"/>
      <c r="ABT150" s="495"/>
      <c r="ABU150" s="495"/>
      <c r="ABV150" s="495"/>
      <c r="ABW150" s="495"/>
      <c r="ABX150" s="495"/>
      <c r="ABY150" s="495"/>
      <c r="ABZ150" s="495"/>
      <c r="ACA150" s="495"/>
      <c r="ACB150" s="495"/>
      <c r="ACC150" s="495"/>
      <c r="ACD150" s="495"/>
      <c r="ACE150" s="495"/>
      <c r="ACF150" s="495"/>
      <c r="ACG150" s="495"/>
      <c r="ACH150" s="495"/>
      <c r="ACI150" s="495"/>
      <c r="ACJ150" s="495"/>
      <c r="ACK150" s="495"/>
      <c r="ACL150" s="495"/>
      <c r="ACM150" s="495"/>
      <c r="ACN150" s="495"/>
      <c r="ACO150" s="495"/>
      <c r="ACP150" s="495"/>
      <c r="ACQ150" s="495"/>
      <c r="ACR150" s="495"/>
      <c r="ACS150" s="495"/>
      <c r="ACT150" s="495"/>
      <c r="ACU150" s="495"/>
      <c r="ACV150" s="495"/>
      <c r="ACW150" s="495"/>
      <c r="ACX150" s="495"/>
      <c r="ACY150" s="495"/>
      <c r="ACZ150" s="495"/>
      <c r="ADA150" s="495"/>
      <c r="ADB150" s="495"/>
      <c r="ADC150" s="495"/>
      <c r="ADD150" s="495"/>
      <c r="ADE150" s="495"/>
      <c r="ADF150" s="495"/>
      <c r="ADG150" s="495"/>
      <c r="ADH150" s="495"/>
      <c r="ADI150" s="495"/>
      <c r="ADJ150" s="495"/>
      <c r="ADK150" s="495"/>
      <c r="ADL150" s="495"/>
      <c r="ADM150" s="495"/>
      <c r="ADN150" s="495"/>
      <c r="ADO150" s="495"/>
      <c r="ADP150" s="495"/>
      <c r="ADQ150" s="495"/>
      <c r="ADR150" s="495"/>
      <c r="ADS150" s="495"/>
      <c r="ADT150" s="495"/>
      <c r="ADU150" s="495"/>
      <c r="ADV150" s="495"/>
      <c r="ADW150" s="495"/>
      <c r="ADX150" s="495"/>
      <c r="ADY150" s="495"/>
      <c r="ADZ150" s="495"/>
      <c r="AEA150" s="495"/>
      <c r="AEB150" s="495"/>
      <c r="AEC150" s="495"/>
      <c r="AED150" s="495"/>
      <c r="AEE150" s="495"/>
      <c r="AEF150" s="495"/>
      <c r="AEG150" s="495"/>
      <c r="AEH150" s="495"/>
      <c r="AEI150" s="495"/>
      <c r="AEJ150" s="495"/>
      <c r="AEK150" s="495"/>
      <c r="AEL150" s="495"/>
      <c r="AEM150" s="495"/>
      <c r="AEN150" s="495"/>
      <c r="AEO150" s="495"/>
      <c r="AEP150" s="495"/>
      <c r="AEQ150" s="495"/>
      <c r="AER150" s="495"/>
      <c r="AES150" s="495"/>
      <c r="AET150" s="495"/>
      <c r="AEU150" s="495"/>
      <c r="AEV150" s="495"/>
      <c r="AEW150" s="495"/>
      <c r="AEX150" s="495"/>
      <c r="AEY150" s="495"/>
      <c r="AEZ150" s="495"/>
      <c r="AFA150" s="495"/>
      <c r="AFB150" s="495"/>
      <c r="AFC150" s="495"/>
      <c r="AFD150" s="495"/>
      <c r="AFE150" s="495"/>
      <c r="AFF150" s="495"/>
      <c r="AFG150" s="495"/>
      <c r="AFH150" s="495"/>
      <c r="AFI150" s="495"/>
      <c r="AFJ150" s="495"/>
      <c r="AFK150" s="495"/>
      <c r="AFL150" s="495"/>
      <c r="AFM150" s="495"/>
      <c r="AFN150" s="495"/>
      <c r="AFO150" s="495"/>
      <c r="AFP150" s="495"/>
      <c r="AFQ150" s="495"/>
      <c r="AFR150" s="495"/>
      <c r="AFS150" s="495"/>
      <c r="AFT150" s="495"/>
      <c r="AFU150" s="495"/>
      <c r="AFV150" s="495"/>
      <c r="AFW150" s="495"/>
      <c r="AFX150" s="495"/>
      <c r="AFY150" s="495"/>
      <c r="AFZ150" s="495"/>
      <c r="AGA150" s="495"/>
      <c r="AGB150" s="495"/>
      <c r="AGC150" s="495"/>
      <c r="AGD150" s="495"/>
      <c r="AGE150" s="495"/>
      <c r="AGF150" s="495"/>
      <c r="AGG150" s="495"/>
      <c r="AGH150" s="495"/>
      <c r="AGI150" s="495"/>
      <c r="AGJ150" s="495"/>
      <c r="AGK150" s="495"/>
      <c r="AGL150" s="495"/>
      <c r="AGM150" s="495"/>
      <c r="AGN150" s="495"/>
      <c r="AGO150" s="495"/>
      <c r="AGP150" s="495"/>
      <c r="AGQ150" s="495"/>
      <c r="AGR150" s="495"/>
      <c r="AGS150" s="495"/>
      <c r="AGT150" s="495"/>
      <c r="AGU150" s="495"/>
      <c r="AGV150" s="495"/>
      <c r="AGW150" s="495"/>
      <c r="AGX150" s="495"/>
      <c r="AGY150" s="495"/>
      <c r="AGZ150" s="495"/>
      <c r="AHA150" s="495"/>
      <c r="AHB150" s="495"/>
      <c r="AHC150" s="495"/>
      <c r="AHD150" s="495"/>
      <c r="AHE150" s="495"/>
      <c r="AHF150" s="495"/>
      <c r="AHG150" s="495"/>
      <c r="AHH150" s="495"/>
      <c r="AHI150" s="495"/>
      <c r="AHJ150" s="495"/>
      <c r="AHK150" s="495"/>
      <c r="AHL150" s="495"/>
      <c r="AHM150" s="495"/>
      <c r="AHN150" s="495"/>
      <c r="AHO150" s="495"/>
      <c r="AHP150" s="495"/>
      <c r="AHQ150" s="495"/>
      <c r="AHR150" s="495"/>
      <c r="AHS150" s="495"/>
      <c r="AHT150" s="495"/>
      <c r="AHU150" s="495"/>
      <c r="AHV150" s="495"/>
      <c r="AHW150" s="495"/>
      <c r="AHX150" s="495"/>
      <c r="AHY150" s="495"/>
      <c r="AHZ150" s="495"/>
      <c r="AIA150" s="495"/>
      <c r="AIB150" s="495"/>
      <c r="AIC150" s="495"/>
      <c r="AID150" s="495"/>
      <c r="AIE150" s="495"/>
      <c r="AIF150" s="495"/>
      <c r="AIG150" s="495"/>
      <c r="AIH150" s="495"/>
      <c r="AII150" s="495"/>
      <c r="AIJ150" s="495"/>
      <c r="AIK150" s="495"/>
      <c r="AIL150" s="495"/>
      <c r="AIM150" s="495"/>
      <c r="AIN150" s="495"/>
      <c r="AIO150" s="495"/>
      <c r="AIP150" s="495"/>
      <c r="AIQ150" s="495"/>
      <c r="AIR150" s="495"/>
      <c r="AIS150" s="495"/>
      <c r="AIT150" s="495"/>
      <c r="AIU150" s="495"/>
      <c r="AIV150" s="495"/>
      <c r="AIW150" s="495"/>
      <c r="AIX150" s="495"/>
      <c r="AIY150" s="495"/>
      <c r="AIZ150" s="495"/>
      <c r="AJA150" s="495"/>
      <c r="AJB150" s="495"/>
      <c r="AJC150" s="495"/>
      <c r="AJD150" s="495"/>
      <c r="AJE150" s="495"/>
      <c r="AJF150" s="495"/>
      <c r="AJG150" s="495"/>
      <c r="AJH150" s="495"/>
      <c r="AJI150" s="495"/>
      <c r="AJJ150" s="495"/>
      <c r="AJK150" s="495"/>
      <c r="AJL150" s="495"/>
      <c r="AJM150" s="495"/>
      <c r="AJN150" s="495"/>
      <c r="AJO150" s="495"/>
      <c r="AJP150" s="495"/>
      <c r="AJQ150" s="495"/>
      <c r="AJR150" s="495"/>
      <c r="AJS150" s="495"/>
      <c r="AJT150" s="495"/>
      <c r="AJU150" s="495"/>
      <c r="AJV150" s="495"/>
      <c r="AJW150" s="495"/>
      <c r="AJX150" s="495"/>
      <c r="AJY150" s="495"/>
      <c r="AJZ150" s="495"/>
      <c r="AKA150" s="495"/>
      <c r="AKB150" s="495"/>
      <c r="AKC150" s="495"/>
      <c r="AKD150" s="495"/>
      <c r="AKE150" s="495"/>
      <c r="AKF150" s="495"/>
      <c r="AKG150" s="495"/>
      <c r="AKH150" s="495"/>
      <c r="AKI150" s="495"/>
      <c r="AKJ150" s="495"/>
      <c r="AKK150" s="495"/>
      <c r="AKL150" s="495"/>
      <c r="AKM150" s="495"/>
      <c r="AKN150" s="495"/>
      <c r="AKO150" s="495"/>
      <c r="AKP150" s="495"/>
      <c r="AKQ150" s="495"/>
      <c r="AKR150" s="495"/>
      <c r="AKS150" s="495"/>
      <c r="AKT150" s="495"/>
      <c r="AKU150" s="495"/>
      <c r="AKV150" s="495"/>
      <c r="AKW150" s="495"/>
      <c r="AKX150" s="495"/>
      <c r="AKY150" s="495"/>
      <c r="AKZ150" s="495"/>
      <c r="ALA150" s="495"/>
      <c r="ALB150" s="495"/>
      <c r="ALC150" s="495"/>
      <c r="ALD150" s="495"/>
      <c r="ALE150" s="495"/>
      <c r="ALF150" s="495"/>
      <c r="ALG150" s="495"/>
      <c r="ALH150" s="495"/>
      <c r="ALI150" s="495"/>
      <c r="ALJ150" s="495"/>
      <c r="ALK150" s="495"/>
      <c r="ALL150" s="495"/>
      <c r="ALM150" s="495"/>
      <c r="ALN150" s="495"/>
      <c r="ALO150" s="495"/>
      <c r="ALP150" s="495"/>
      <c r="ALQ150" s="495"/>
      <c r="ALR150" s="495"/>
      <c r="ALS150" s="495"/>
      <c r="ALT150" s="495"/>
      <c r="ALU150" s="495"/>
      <c r="ALV150" s="495"/>
      <c r="ALW150" s="495"/>
      <c r="ALX150" s="495"/>
      <c r="ALY150" s="495"/>
      <c r="ALZ150" s="495"/>
      <c r="AMA150" s="495"/>
      <c r="AMB150" s="495"/>
      <c r="AMC150" s="495"/>
      <c r="AMD150" s="495"/>
      <c r="AME150" s="495"/>
      <c r="AMF150" s="495"/>
      <c r="AMG150" s="495"/>
      <c r="AMH150" s="495"/>
      <c r="AMI150" s="495"/>
      <c r="AMJ150" s="495"/>
      <c r="AMK150" s="495"/>
      <c r="AML150" s="495"/>
      <c r="AMM150" s="495"/>
      <c r="AMN150" s="495"/>
      <c r="AMO150" s="495"/>
      <c r="AMP150" s="495"/>
      <c r="AMQ150" s="495"/>
      <c r="AMR150" s="495"/>
      <c r="AMS150" s="495"/>
      <c r="AMT150" s="495"/>
      <c r="AMU150" s="495"/>
      <c r="AMV150" s="495"/>
      <c r="AMW150" s="495"/>
      <c r="AMX150" s="495"/>
      <c r="AMY150" s="495"/>
      <c r="AMZ150" s="495"/>
      <c r="ANA150" s="495"/>
      <c r="ANB150" s="495"/>
      <c r="ANC150" s="495"/>
      <c r="AND150" s="495"/>
      <c r="ANE150" s="495"/>
      <c r="ANF150" s="495"/>
      <c r="ANG150" s="495"/>
      <c r="ANH150" s="495"/>
      <c r="ANI150" s="495"/>
      <c r="ANJ150" s="495"/>
      <c r="ANK150" s="495"/>
      <c r="ANL150" s="495"/>
      <c r="ANM150" s="495"/>
      <c r="ANN150" s="495"/>
      <c r="ANO150" s="495"/>
      <c r="ANP150" s="495"/>
      <c r="ANQ150" s="495"/>
      <c r="ANR150" s="495"/>
      <c r="ANS150" s="495"/>
      <c r="ANT150" s="495"/>
      <c r="ANU150" s="495"/>
      <c r="ANV150" s="495"/>
      <c r="ANW150" s="495"/>
      <c r="ANX150" s="495"/>
      <c r="ANY150" s="495"/>
      <c r="ANZ150" s="495"/>
      <c r="AOA150" s="495"/>
      <c r="AOB150" s="495"/>
      <c r="AOC150" s="495"/>
      <c r="AOD150" s="495"/>
      <c r="AOE150" s="495"/>
      <c r="AOF150" s="495"/>
      <c r="AOG150" s="495"/>
      <c r="AOH150" s="495"/>
      <c r="AOI150" s="495"/>
      <c r="AOJ150" s="495"/>
      <c r="AOK150" s="495"/>
      <c r="AOL150" s="495"/>
      <c r="AOM150" s="495"/>
      <c r="AON150" s="495"/>
      <c r="AOO150" s="495"/>
      <c r="AOP150" s="495"/>
      <c r="AOQ150" s="495"/>
      <c r="AOR150" s="495"/>
      <c r="AOS150" s="495"/>
      <c r="AOT150" s="495"/>
      <c r="AOU150" s="495"/>
      <c r="AOV150" s="495"/>
      <c r="AOW150" s="495"/>
      <c r="AOX150" s="495"/>
      <c r="AOY150" s="495"/>
      <c r="AOZ150" s="495"/>
      <c r="APA150" s="495"/>
      <c r="APB150" s="495"/>
      <c r="APC150" s="495"/>
      <c r="APD150" s="495"/>
      <c r="APE150" s="495"/>
      <c r="APF150" s="495"/>
      <c r="APG150" s="495"/>
      <c r="APH150" s="495"/>
      <c r="API150" s="495"/>
      <c r="APJ150" s="495"/>
      <c r="APK150" s="495"/>
      <c r="APL150" s="495"/>
      <c r="APM150" s="495"/>
      <c r="APN150" s="495"/>
      <c r="APO150" s="495"/>
      <c r="APP150" s="495"/>
      <c r="APQ150" s="495"/>
      <c r="APR150" s="495"/>
      <c r="APS150" s="495"/>
      <c r="APT150" s="495"/>
      <c r="APU150" s="495"/>
      <c r="APV150" s="495"/>
      <c r="APW150" s="495"/>
      <c r="APX150" s="495"/>
      <c r="APY150" s="495"/>
      <c r="APZ150" s="495"/>
      <c r="AQA150" s="495"/>
      <c r="AQB150" s="495"/>
      <c r="AQC150" s="495"/>
      <c r="AQD150" s="495"/>
      <c r="AQE150" s="495"/>
      <c r="AQF150" s="495"/>
      <c r="AQG150" s="495"/>
      <c r="AQH150" s="495"/>
      <c r="AQI150" s="495"/>
      <c r="AQJ150" s="495"/>
      <c r="AQK150" s="495"/>
      <c r="AQL150" s="495"/>
      <c r="AQM150" s="495"/>
      <c r="AQN150" s="495"/>
      <c r="AQO150" s="495"/>
      <c r="AQP150" s="495"/>
      <c r="AQQ150" s="495"/>
      <c r="AQR150" s="495"/>
      <c r="AQS150" s="495"/>
      <c r="AQT150" s="495"/>
      <c r="AQU150" s="495"/>
      <c r="AQV150" s="495"/>
      <c r="AQW150" s="495"/>
      <c r="AQX150" s="495"/>
      <c r="AQY150" s="495"/>
      <c r="AQZ150" s="495"/>
      <c r="ARA150" s="495"/>
      <c r="ARB150" s="495"/>
      <c r="ARC150" s="495"/>
      <c r="ARD150" s="495"/>
      <c r="ARE150" s="495"/>
      <c r="ARF150" s="495"/>
      <c r="ARG150" s="495"/>
      <c r="ARH150" s="495"/>
      <c r="ARI150" s="495"/>
      <c r="ARJ150" s="495"/>
      <c r="ARK150" s="495"/>
      <c r="ARL150" s="495"/>
      <c r="ARM150" s="495"/>
      <c r="ARN150" s="495"/>
      <c r="ARO150" s="495"/>
      <c r="ARP150" s="495"/>
      <c r="ARQ150" s="495"/>
      <c r="ARR150" s="495"/>
      <c r="ARS150" s="495"/>
      <c r="ART150" s="495"/>
      <c r="ARU150" s="495"/>
      <c r="ARV150" s="495"/>
      <c r="ARW150" s="495"/>
      <c r="ARX150" s="495"/>
      <c r="ARY150" s="495"/>
      <c r="ARZ150" s="495"/>
      <c r="ASA150" s="495"/>
      <c r="ASB150" s="495"/>
      <c r="ASC150" s="495"/>
      <c r="ASD150" s="495"/>
      <c r="ASE150" s="495"/>
      <c r="ASF150" s="495"/>
      <c r="ASG150" s="495"/>
      <c r="ASH150" s="495"/>
      <c r="ASI150" s="495"/>
      <c r="ASJ150" s="495"/>
      <c r="ASK150" s="495"/>
      <c r="ASL150" s="495"/>
      <c r="ASM150" s="495"/>
      <c r="ASN150" s="495"/>
      <c r="ASO150" s="495"/>
      <c r="ASP150" s="495"/>
      <c r="ASQ150" s="495"/>
      <c r="ASR150" s="495"/>
      <c r="ASS150" s="495"/>
      <c r="AST150" s="495"/>
      <c r="ASU150" s="495"/>
      <c r="ASV150" s="495"/>
      <c r="ASW150" s="495"/>
      <c r="ASX150" s="495"/>
      <c r="ASY150" s="495"/>
      <c r="ASZ150" s="495"/>
      <c r="ATA150" s="495"/>
      <c r="ATB150" s="495"/>
      <c r="ATC150" s="495"/>
      <c r="ATD150" s="495"/>
      <c r="ATE150" s="495"/>
      <c r="ATF150" s="495"/>
      <c r="ATG150" s="495"/>
      <c r="ATH150" s="495"/>
      <c r="ATI150" s="495"/>
      <c r="ATJ150" s="495"/>
      <c r="ATK150" s="495"/>
      <c r="ATL150" s="495"/>
      <c r="ATM150" s="495"/>
      <c r="ATN150" s="495"/>
      <c r="ATO150" s="495"/>
      <c r="ATP150" s="495"/>
      <c r="ATQ150" s="495"/>
      <c r="ATR150" s="495"/>
      <c r="ATS150" s="495"/>
      <c r="ATT150" s="495"/>
      <c r="ATU150" s="495"/>
      <c r="ATV150" s="495"/>
      <c r="ATW150" s="495"/>
      <c r="ATX150" s="495"/>
      <c r="ATY150" s="495"/>
      <c r="ATZ150" s="495"/>
      <c r="AUA150" s="495"/>
      <c r="AUB150" s="495"/>
      <c r="AUC150" s="495"/>
      <c r="AUD150" s="495"/>
      <c r="AUE150" s="495"/>
      <c r="AUF150" s="495"/>
      <c r="AUG150" s="495"/>
      <c r="AUH150" s="495"/>
      <c r="AUI150" s="495"/>
      <c r="AUJ150" s="495"/>
      <c r="AUK150" s="495"/>
      <c r="AUL150" s="495"/>
      <c r="AUM150" s="495"/>
      <c r="AUN150" s="495"/>
      <c r="AUO150" s="495"/>
      <c r="AUP150" s="495"/>
      <c r="AUQ150" s="495"/>
      <c r="AUR150" s="495"/>
      <c r="AUS150" s="495"/>
      <c r="AUT150" s="495"/>
      <c r="AUU150" s="495"/>
      <c r="AUV150" s="495"/>
      <c r="AUW150" s="495"/>
      <c r="AUX150" s="495"/>
      <c r="AUY150" s="495"/>
      <c r="AUZ150" s="495"/>
      <c r="AVA150" s="495"/>
      <c r="AVB150" s="495"/>
      <c r="AVC150" s="495"/>
      <c r="AVD150" s="495"/>
      <c r="AVE150" s="495"/>
      <c r="AVF150" s="495"/>
      <c r="AVG150" s="495"/>
      <c r="AVH150" s="495"/>
      <c r="AVI150" s="495"/>
      <c r="AVJ150" s="495"/>
      <c r="AVK150" s="495"/>
      <c r="AVL150" s="495"/>
      <c r="AVM150" s="495"/>
      <c r="AVN150" s="495"/>
      <c r="AVO150" s="495"/>
      <c r="AVP150" s="495"/>
      <c r="AVQ150" s="495"/>
      <c r="AVR150" s="495"/>
      <c r="AVS150" s="495"/>
      <c r="AVT150" s="495"/>
      <c r="AVU150" s="495"/>
      <c r="AVV150" s="495"/>
      <c r="AVW150" s="495"/>
      <c r="AVX150" s="495"/>
      <c r="AVY150" s="495"/>
      <c r="AVZ150" s="495"/>
      <c r="AWA150" s="495"/>
      <c r="AWB150" s="495"/>
      <c r="AWC150" s="495"/>
      <c r="AWD150" s="495"/>
      <c r="AWE150" s="495"/>
      <c r="AWF150" s="495"/>
      <c r="AWG150" s="495"/>
      <c r="AWH150" s="495"/>
      <c r="AWI150" s="495"/>
      <c r="AWJ150" s="495"/>
      <c r="AWK150" s="495"/>
      <c r="AWL150" s="495"/>
      <c r="AWM150" s="495"/>
      <c r="AWN150" s="495"/>
      <c r="AWO150" s="495"/>
      <c r="AWP150" s="495"/>
      <c r="AWQ150" s="495"/>
      <c r="AWR150" s="495"/>
      <c r="AWS150" s="495"/>
      <c r="AWT150" s="495"/>
      <c r="AWU150" s="495"/>
      <c r="AWV150" s="495"/>
      <c r="AWW150" s="495"/>
      <c r="AWX150" s="495"/>
      <c r="AWY150" s="495"/>
      <c r="AWZ150" s="495"/>
      <c r="AXA150" s="495"/>
      <c r="AXB150" s="495"/>
      <c r="AXC150" s="495"/>
      <c r="AXD150" s="495"/>
      <c r="AXE150" s="495"/>
      <c r="AXF150" s="495"/>
      <c r="AXG150" s="495"/>
      <c r="AXH150" s="495"/>
      <c r="AXI150" s="495"/>
      <c r="AXJ150" s="495"/>
      <c r="AXK150" s="495"/>
      <c r="AXL150" s="495"/>
      <c r="AXM150" s="495"/>
      <c r="AXN150" s="495"/>
      <c r="AXO150" s="495"/>
      <c r="AXP150" s="495"/>
      <c r="AXQ150" s="495"/>
      <c r="AXR150" s="495"/>
      <c r="AXS150" s="495"/>
      <c r="AXT150" s="495"/>
      <c r="AXU150" s="495"/>
      <c r="AXV150" s="495"/>
      <c r="AXW150" s="495"/>
      <c r="AXX150" s="495"/>
      <c r="AXY150" s="495"/>
      <c r="AXZ150" s="495"/>
      <c r="AYA150" s="495"/>
      <c r="AYB150" s="495"/>
      <c r="AYC150" s="495"/>
      <c r="AYD150" s="495"/>
      <c r="AYE150" s="495"/>
      <c r="AYF150" s="495"/>
      <c r="AYG150" s="495"/>
      <c r="AYH150" s="495"/>
      <c r="AYI150" s="495"/>
      <c r="AYJ150" s="495"/>
      <c r="AYK150" s="495"/>
      <c r="AYL150" s="495"/>
      <c r="AYM150" s="495"/>
      <c r="AYN150" s="495"/>
      <c r="AYO150" s="495"/>
      <c r="AYP150" s="495"/>
      <c r="AYQ150" s="495"/>
      <c r="AYR150" s="495"/>
      <c r="AYS150" s="495"/>
      <c r="AYT150" s="495"/>
      <c r="AYU150" s="495"/>
      <c r="AYV150" s="495"/>
      <c r="AYW150" s="495"/>
      <c r="AYX150" s="495"/>
      <c r="AYY150" s="495"/>
      <c r="AYZ150" s="495"/>
      <c r="AZA150" s="495"/>
      <c r="AZB150" s="495"/>
      <c r="AZC150" s="495"/>
      <c r="AZD150" s="495"/>
      <c r="AZE150" s="495"/>
      <c r="AZF150" s="495"/>
      <c r="AZG150" s="495"/>
      <c r="AZH150" s="495"/>
      <c r="AZI150" s="495"/>
      <c r="AZJ150" s="495"/>
      <c r="AZK150" s="495"/>
      <c r="AZL150" s="495"/>
      <c r="AZM150" s="495"/>
      <c r="AZN150" s="495"/>
      <c r="AZO150" s="495"/>
      <c r="AZP150" s="495"/>
      <c r="AZQ150" s="495"/>
      <c r="AZR150" s="495"/>
      <c r="AZS150" s="495"/>
      <c r="AZT150" s="495"/>
      <c r="AZU150" s="495"/>
      <c r="AZV150" s="495"/>
      <c r="AZW150" s="495"/>
      <c r="AZX150" s="495"/>
      <c r="AZY150" s="495"/>
      <c r="AZZ150" s="495"/>
      <c r="BAA150" s="495"/>
      <c r="BAB150" s="495"/>
      <c r="BAC150" s="495"/>
      <c r="BAD150" s="495"/>
      <c r="BAE150" s="495"/>
      <c r="BAF150" s="495"/>
      <c r="BAG150" s="495"/>
      <c r="BAH150" s="495"/>
      <c r="BAI150" s="495"/>
      <c r="BAJ150" s="495"/>
      <c r="BAK150" s="495"/>
      <c r="BAL150" s="495"/>
      <c r="BAM150" s="495"/>
      <c r="BAN150" s="495"/>
      <c r="BAO150" s="495"/>
      <c r="BAP150" s="495"/>
      <c r="BAQ150" s="495"/>
      <c r="BAR150" s="495"/>
      <c r="BAS150" s="495"/>
      <c r="BAT150" s="495"/>
      <c r="BAU150" s="495"/>
      <c r="BAV150" s="495"/>
      <c r="BAW150" s="495"/>
      <c r="BAX150" s="495"/>
      <c r="BAY150" s="495"/>
      <c r="BAZ150" s="495"/>
      <c r="BBA150" s="495"/>
      <c r="BBB150" s="495"/>
      <c r="BBC150" s="495"/>
      <c r="BBD150" s="495"/>
      <c r="BBE150" s="495"/>
      <c r="BBF150" s="495"/>
      <c r="BBG150" s="495"/>
      <c r="BBH150" s="495"/>
      <c r="BBI150" s="495"/>
      <c r="BBJ150" s="495"/>
      <c r="BBK150" s="495"/>
      <c r="BBL150" s="495"/>
      <c r="BBM150" s="495"/>
      <c r="BBN150" s="495"/>
      <c r="BBO150" s="495"/>
      <c r="BBP150" s="495"/>
      <c r="BBQ150" s="495"/>
      <c r="BBR150" s="495"/>
      <c r="BBS150" s="495"/>
      <c r="BBT150" s="495"/>
      <c r="BBU150" s="495"/>
      <c r="BBV150" s="495"/>
      <c r="BBW150" s="495"/>
      <c r="BBX150" s="495"/>
      <c r="BBY150" s="495"/>
      <c r="BBZ150" s="495"/>
      <c r="BCA150" s="495"/>
      <c r="BCB150" s="495"/>
      <c r="BCC150" s="495"/>
      <c r="BCD150" s="495"/>
      <c r="BCE150" s="495"/>
      <c r="BCF150" s="495"/>
      <c r="BCG150" s="495"/>
      <c r="BCH150" s="495"/>
      <c r="BCI150" s="495"/>
      <c r="BCJ150" s="495"/>
      <c r="BCK150" s="495"/>
      <c r="BCL150" s="495"/>
      <c r="BCM150" s="495"/>
      <c r="BCN150" s="495"/>
      <c r="BCO150" s="495"/>
      <c r="BCP150" s="495"/>
      <c r="BCQ150" s="495"/>
      <c r="BCR150" s="495"/>
      <c r="BCS150" s="495"/>
      <c r="BCT150" s="495"/>
      <c r="BCU150" s="495"/>
      <c r="BCV150" s="495"/>
      <c r="BCW150" s="495"/>
      <c r="BCX150" s="495"/>
      <c r="BCY150" s="495"/>
      <c r="BCZ150" s="495"/>
      <c r="BDA150" s="495"/>
      <c r="BDB150" s="495"/>
      <c r="BDC150" s="495"/>
      <c r="BDD150" s="495"/>
      <c r="BDE150" s="495"/>
      <c r="BDF150" s="495"/>
      <c r="BDG150" s="495"/>
      <c r="BDH150" s="495"/>
      <c r="BDI150" s="495"/>
      <c r="BDJ150" s="495"/>
      <c r="BDK150" s="495"/>
      <c r="BDL150" s="495"/>
      <c r="BDM150" s="495"/>
      <c r="BDN150" s="495"/>
      <c r="BDO150" s="495"/>
      <c r="BDP150" s="495"/>
      <c r="BDQ150" s="495"/>
      <c r="BDR150" s="495"/>
      <c r="BDS150" s="495"/>
      <c r="BDT150" s="495"/>
      <c r="BDU150" s="495"/>
      <c r="BDV150" s="495"/>
      <c r="BDW150" s="495"/>
      <c r="BDX150" s="495"/>
      <c r="BDY150" s="495"/>
      <c r="BDZ150" s="495"/>
      <c r="BEA150" s="495"/>
      <c r="BEB150" s="495"/>
      <c r="BEC150" s="495"/>
      <c r="BED150" s="495"/>
      <c r="BEE150" s="495"/>
      <c r="BEF150" s="495"/>
      <c r="BEG150" s="495"/>
      <c r="BEH150" s="495"/>
      <c r="BEI150" s="495"/>
      <c r="BEJ150" s="495"/>
      <c r="BEK150" s="495"/>
      <c r="BEL150" s="495"/>
      <c r="BEM150" s="495"/>
      <c r="BEN150" s="495"/>
      <c r="BEO150" s="495"/>
      <c r="BEP150" s="495"/>
      <c r="BEQ150" s="495"/>
      <c r="BER150" s="495"/>
      <c r="BES150" s="495"/>
      <c r="BET150" s="495"/>
      <c r="BEU150" s="495"/>
      <c r="BEV150" s="495"/>
      <c r="BEW150" s="495"/>
      <c r="BEX150" s="495"/>
      <c r="BEY150" s="495"/>
      <c r="BEZ150" s="495"/>
      <c r="BFA150" s="495"/>
      <c r="BFB150" s="495"/>
      <c r="BFC150" s="495"/>
      <c r="BFD150" s="495"/>
      <c r="BFE150" s="495"/>
      <c r="BFF150" s="495"/>
      <c r="BFG150" s="495"/>
      <c r="BFH150" s="495"/>
      <c r="BFI150" s="495"/>
      <c r="BFJ150" s="495"/>
      <c r="BFK150" s="495"/>
      <c r="BFL150" s="495"/>
      <c r="BFM150" s="495"/>
      <c r="BFN150" s="495"/>
      <c r="BFO150" s="495"/>
      <c r="BFP150" s="495"/>
      <c r="BFQ150" s="495"/>
      <c r="BFR150" s="495"/>
      <c r="BFS150" s="495"/>
      <c r="BFT150" s="495"/>
      <c r="BFU150" s="495"/>
      <c r="BFV150" s="495"/>
      <c r="BFW150" s="495"/>
      <c r="BFX150" s="495"/>
      <c r="BFY150" s="495"/>
      <c r="BFZ150" s="495"/>
      <c r="BGA150" s="495"/>
      <c r="BGB150" s="495"/>
      <c r="BGC150" s="495"/>
      <c r="BGD150" s="495"/>
      <c r="BGE150" s="495"/>
      <c r="BGF150" s="495"/>
      <c r="BGG150" s="495"/>
      <c r="BGH150" s="495"/>
      <c r="BGI150" s="495"/>
      <c r="BGJ150" s="495"/>
      <c r="BGK150" s="495"/>
      <c r="BGL150" s="495"/>
      <c r="BGM150" s="495"/>
      <c r="BGN150" s="495"/>
      <c r="BGO150" s="495"/>
      <c r="BGP150" s="495"/>
      <c r="BGQ150" s="495"/>
      <c r="BGR150" s="495"/>
      <c r="BGS150" s="495"/>
      <c r="BGT150" s="495"/>
      <c r="BGU150" s="495"/>
      <c r="BGV150" s="495"/>
      <c r="BGW150" s="495"/>
      <c r="BGX150" s="495"/>
      <c r="BGY150" s="495"/>
      <c r="BGZ150" s="495"/>
      <c r="BHA150" s="495"/>
      <c r="BHB150" s="495"/>
      <c r="BHC150" s="495"/>
      <c r="BHD150" s="495"/>
      <c r="BHE150" s="495"/>
      <c r="BHF150" s="495"/>
      <c r="BHG150" s="495"/>
      <c r="BHH150" s="495"/>
      <c r="BHI150" s="495"/>
      <c r="BHJ150" s="495"/>
      <c r="BHK150" s="495"/>
      <c r="BHL150" s="495"/>
      <c r="BHM150" s="495"/>
      <c r="BHN150" s="495"/>
      <c r="BHO150" s="495"/>
      <c r="BHP150" s="495"/>
      <c r="BHQ150" s="495"/>
      <c r="BHR150" s="495"/>
      <c r="BHS150" s="495"/>
      <c r="BHT150" s="495"/>
      <c r="BHU150" s="495"/>
      <c r="BHV150" s="495"/>
      <c r="BHW150" s="495"/>
      <c r="BHX150" s="495"/>
      <c r="BHY150" s="495"/>
      <c r="BHZ150" s="495"/>
      <c r="BIA150" s="495"/>
      <c r="BIB150" s="495"/>
      <c r="BIC150" s="495"/>
      <c r="BID150" s="495"/>
      <c r="BIE150" s="495"/>
      <c r="BIF150" s="495"/>
      <c r="BIG150" s="495"/>
      <c r="BIH150" s="495"/>
      <c r="BII150" s="495"/>
      <c r="BIJ150" s="495"/>
      <c r="BIK150" s="495"/>
      <c r="BIL150" s="495"/>
      <c r="BIM150" s="495"/>
      <c r="BIN150" s="495"/>
      <c r="BIO150" s="495"/>
      <c r="BIP150" s="495"/>
      <c r="BIQ150" s="495"/>
      <c r="BIR150" s="495"/>
      <c r="BIS150" s="495"/>
      <c r="BIT150" s="495"/>
      <c r="BIU150" s="495"/>
      <c r="BIV150" s="495"/>
      <c r="BIW150" s="495"/>
      <c r="BIX150" s="495"/>
      <c r="BIY150" s="495"/>
      <c r="BIZ150" s="495"/>
      <c r="BJA150" s="495"/>
      <c r="BJB150" s="495"/>
      <c r="BJC150" s="495"/>
      <c r="BJD150" s="495"/>
      <c r="BJE150" s="495"/>
      <c r="BJF150" s="495"/>
      <c r="BJG150" s="495"/>
      <c r="BJH150" s="495"/>
      <c r="BJI150" s="495"/>
      <c r="BJJ150" s="495"/>
      <c r="BJK150" s="495"/>
      <c r="BJL150" s="495"/>
      <c r="BJM150" s="495"/>
      <c r="BJN150" s="495"/>
      <c r="BJO150" s="495"/>
      <c r="BJP150" s="495"/>
      <c r="BJQ150" s="495"/>
      <c r="BJR150" s="495"/>
      <c r="BJS150" s="495"/>
      <c r="BJT150" s="495"/>
      <c r="BJU150" s="495"/>
      <c r="BJV150" s="495"/>
      <c r="BJW150" s="495"/>
      <c r="BJX150" s="495"/>
      <c r="BJY150" s="495"/>
      <c r="BJZ150" s="495"/>
      <c r="BKA150" s="495"/>
      <c r="BKB150" s="495"/>
      <c r="BKC150" s="495"/>
      <c r="BKD150" s="495"/>
      <c r="BKE150" s="495"/>
      <c r="BKF150" s="495"/>
      <c r="BKG150" s="495"/>
      <c r="BKH150" s="495"/>
      <c r="BKI150" s="495"/>
      <c r="BKJ150" s="495"/>
      <c r="BKK150" s="495"/>
      <c r="BKL150" s="495"/>
      <c r="BKM150" s="495"/>
      <c r="BKN150" s="495"/>
      <c r="BKO150" s="495"/>
      <c r="BKP150" s="495"/>
      <c r="BKQ150" s="495"/>
      <c r="BKR150" s="495"/>
      <c r="BKS150" s="495"/>
      <c r="BKT150" s="495"/>
      <c r="BKU150" s="495"/>
      <c r="BKV150" s="495"/>
      <c r="BKW150" s="495"/>
      <c r="BKX150" s="495"/>
      <c r="BKY150" s="495"/>
      <c r="BKZ150" s="495"/>
      <c r="BLA150" s="495"/>
      <c r="BLB150" s="495"/>
      <c r="BLC150" s="495"/>
      <c r="BLD150" s="495"/>
      <c r="BLE150" s="495"/>
      <c r="BLF150" s="495"/>
      <c r="BLG150" s="495"/>
      <c r="BLH150" s="495"/>
      <c r="BLI150" s="495"/>
      <c r="BLJ150" s="495"/>
      <c r="BLK150" s="495"/>
      <c r="BLL150" s="495"/>
      <c r="BLM150" s="495"/>
      <c r="BLN150" s="495"/>
      <c r="BLO150" s="495"/>
      <c r="BLP150" s="495"/>
      <c r="BLQ150" s="495"/>
      <c r="BLR150" s="495"/>
      <c r="BLS150" s="495"/>
      <c r="BLT150" s="495"/>
      <c r="BLU150" s="495"/>
      <c r="BLV150" s="495"/>
      <c r="BLW150" s="495"/>
      <c r="BLX150" s="495"/>
      <c r="BLY150" s="495"/>
      <c r="BLZ150" s="495"/>
      <c r="BMA150" s="495"/>
      <c r="BMB150" s="495"/>
      <c r="BMC150" s="495"/>
      <c r="BMD150" s="495"/>
      <c r="BME150" s="495"/>
      <c r="BMF150" s="495"/>
      <c r="BMG150" s="495"/>
      <c r="BMH150" s="495"/>
      <c r="BMI150" s="495"/>
      <c r="BMJ150" s="495"/>
      <c r="BMK150" s="495"/>
      <c r="BML150" s="495"/>
      <c r="BMM150" s="495"/>
      <c r="BMN150" s="495"/>
      <c r="BMO150" s="495"/>
      <c r="BMP150" s="495"/>
      <c r="BMQ150" s="495"/>
      <c r="BMR150" s="495"/>
      <c r="BMS150" s="495"/>
      <c r="BMT150" s="495"/>
      <c r="BMU150" s="495"/>
      <c r="BMV150" s="495"/>
      <c r="BMW150" s="495"/>
      <c r="BMX150" s="495"/>
      <c r="BMY150" s="495"/>
      <c r="BMZ150" s="495"/>
      <c r="BNA150" s="495"/>
      <c r="BNB150" s="495"/>
      <c r="BNC150" s="495"/>
      <c r="BND150" s="495"/>
      <c r="BNE150" s="495"/>
      <c r="BNF150" s="495"/>
      <c r="BNG150" s="495"/>
      <c r="BNH150" s="495"/>
      <c r="BNI150" s="495"/>
      <c r="BNJ150" s="495"/>
      <c r="BNK150" s="495"/>
      <c r="BNL150" s="495"/>
      <c r="BNM150" s="495"/>
      <c r="BNN150" s="495"/>
      <c r="BNO150" s="495"/>
      <c r="BNP150" s="495"/>
      <c r="BNQ150" s="495"/>
      <c r="BNR150" s="495"/>
      <c r="BNS150" s="495"/>
      <c r="BNT150" s="495"/>
      <c r="BNU150" s="495"/>
      <c r="BNV150" s="495"/>
      <c r="BNW150" s="495"/>
      <c r="BNX150" s="495"/>
      <c r="BNY150" s="495"/>
      <c r="BNZ150" s="495"/>
      <c r="BOA150" s="495"/>
      <c r="BOB150" s="495"/>
      <c r="BOC150" s="495"/>
      <c r="BOD150" s="495"/>
      <c r="BOE150" s="495"/>
      <c r="BOF150" s="495"/>
      <c r="BOG150" s="495"/>
      <c r="BOH150" s="495"/>
      <c r="BOI150" s="495"/>
      <c r="BOJ150" s="495"/>
      <c r="BOK150" s="495"/>
      <c r="BOL150" s="495"/>
      <c r="BOM150" s="495"/>
      <c r="BON150" s="495"/>
      <c r="BOO150" s="495"/>
      <c r="BOP150" s="495"/>
      <c r="BOQ150" s="495"/>
      <c r="BOR150" s="495"/>
      <c r="BOS150" s="495"/>
      <c r="BOT150" s="495"/>
      <c r="BOU150" s="495"/>
      <c r="BOV150" s="495"/>
      <c r="BOW150" s="495"/>
      <c r="BOX150" s="495"/>
      <c r="BOY150" s="495"/>
      <c r="BOZ150" s="495"/>
      <c r="BPA150" s="495"/>
      <c r="BPB150" s="495"/>
      <c r="BPC150" s="495"/>
      <c r="BPD150" s="495"/>
      <c r="BPE150" s="495"/>
      <c r="BPF150" s="495"/>
      <c r="BPG150" s="495"/>
      <c r="BPH150" s="495"/>
      <c r="BPI150" s="495"/>
      <c r="BPJ150" s="495"/>
      <c r="BPK150" s="495"/>
      <c r="BPL150" s="495"/>
      <c r="BPM150" s="495"/>
      <c r="BPN150" s="495"/>
      <c r="BPO150" s="495"/>
      <c r="BPP150" s="495"/>
      <c r="BPQ150" s="495"/>
      <c r="BPR150" s="495"/>
      <c r="BPS150" s="495"/>
      <c r="BPT150" s="495"/>
      <c r="BPU150" s="495"/>
      <c r="BPV150" s="495"/>
      <c r="BPW150" s="495"/>
      <c r="BPX150" s="495"/>
      <c r="BPY150" s="495"/>
      <c r="BPZ150" s="495"/>
      <c r="BQA150" s="495"/>
      <c r="BQB150" s="495"/>
      <c r="BQC150" s="495"/>
      <c r="BQD150" s="495"/>
      <c r="BQE150" s="495"/>
      <c r="BQF150" s="495"/>
      <c r="BQG150" s="495"/>
      <c r="BQH150" s="495"/>
      <c r="BQI150" s="495"/>
      <c r="BQJ150" s="495"/>
      <c r="BQK150" s="495"/>
      <c r="BQL150" s="495"/>
      <c r="BQM150" s="495"/>
      <c r="BQN150" s="495"/>
      <c r="BQO150" s="495"/>
      <c r="BQP150" s="495"/>
      <c r="BQQ150" s="495"/>
      <c r="BQR150" s="495"/>
      <c r="BQS150" s="495"/>
      <c r="BQT150" s="495"/>
      <c r="BQU150" s="495"/>
      <c r="BQV150" s="495"/>
      <c r="BQW150" s="495"/>
      <c r="BQX150" s="495"/>
      <c r="BQY150" s="495"/>
      <c r="BQZ150" s="495"/>
      <c r="BRA150" s="495"/>
      <c r="BRB150" s="495"/>
      <c r="BRC150" s="495"/>
      <c r="BRD150" s="495"/>
      <c r="BRE150" s="495"/>
      <c r="BRF150" s="495"/>
      <c r="BRG150" s="495"/>
      <c r="BRH150" s="495"/>
      <c r="BRI150" s="495"/>
      <c r="BRJ150" s="495"/>
      <c r="BRK150" s="495"/>
      <c r="BRL150" s="495"/>
      <c r="BRM150" s="495"/>
      <c r="BRN150" s="495"/>
      <c r="BRO150" s="495"/>
      <c r="BRP150" s="495"/>
      <c r="BRQ150" s="495"/>
      <c r="BRR150" s="495"/>
      <c r="BRS150" s="495"/>
      <c r="BRT150" s="495"/>
      <c r="BRU150" s="495"/>
      <c r="BRV150" s="495"/>
      <c r="BRW150" s="495"/>
      <c r="BRX150" s="495"/>
      <c r="BRY150" s="495"/>
      <c r="BRZ150" s="495"/>
      <c r="BSA150" s="495"/>
      <c r="BSB150" s="495"/>
      <c r="BSC150" s="495"/>
      <c r="BSD150" s="495"/>
      <c r="BSE150" s="495"/>
      <c r="BSF150" s="495"/>
      <c r="BSG150" s="495"/>
      <c r="BSH150" s="495"/>
      <c r="BSI150" s="495"/>
      <c r="BSJ150" s="495"/>
      <c r="BSK150" s="495"/>
      <c r="BSL150" s="495"/>
      <c r="BSM150" s="495"/>
      <c r="BSN150" s="495"/>
      <c r="BSO150" s="495"/>
      <c r="BSP150" s="495"/>
      <c r="BSQ150" s="495"/>
      <c r="BSR150" s="495"/>
      <c r="BSS150" s="495"/>
      <c r="BST150" s="495"/>
      <c r="BSU150" s="495"/>
      <c r="BSV150" s="495"/>
      <c r="BSW150" s="495"/>
      <c r="BSX150" s="495"/>
      <c r="BSY150" s="495"/>
      <c r="BSZ150" s="495"/>
      <c r="BTA150" s="495"/>
      <c r="BTB150" s="495"/>
      <c r="BTC150" s="495"/>
      <c r="BTD150" s="495"/>
      <c r="BTE150" s="495"/>
      <c r="BTF150" s="495"/>
      <c r="BTG150" s="495"/>
      <c r="BTH150" s="495"/>
      <c r="BTI150" s="495"/>
      <c r="BTJ150" s="495"/>
      <c r="BTK150" s="495"/>
      <c r="BTL150" s="495"/>
      <c r="BTM150" s="495"/>
      <c r="BTN150" s="495"/>
      <c r="BTO150" s="495"/>
      <c r="BTP150" s="495"/>
      <c r="BTQ150" s="495"/>
      <c r="BTR150" s="495"/>
      <c r="BTS150" s="495"/>
      <c r="BTT150" s="495"/>
      <c r="BTU150" s="495"/>
      <c r="BTV150" s="495"/>
      <c r="BTW150" s="495"/>
      <c r="BTX150" s="495"/>
      <c r="BTY150" s="495"/>
      <c r="BTZ150" s="495"/>
      <c r="BUA150" s="495"/>
      <c r="BUB150" s="495"/>
      <c r="BUC150" s="495"/>
      <c r="BUD150" s="495"/>
      <c r="BUE150" s="495"/>
      <c r="BUF150" s="495"/>
      <c r="BUG150" s="495"/>
      <c r="BUH150" s="495"/>
      <c r="BUI150" s="495"/>
      <c r="BUJ150" s="495"/>
      <c r="BUK150" s="495"/>
      <c r="BUL150" s="495"/>
      <c r="BUM150" s="495"/>
      <c r="BUN150" s="495"/>
      <c r="BUO150" s="495"/>
      <c r="BUP150" s="495"/>
      <c r="BUQ150" s="495"/>
      <c r="BUR150" s="495"/>
      <c r="BUS150" s="495"/>
      <c r="BUT150" s="495"/>
      <c r="BUU150" s="495"/>
      <c r="BUV150" s="495"/>
      <c r="BUW150" s="495"/>
      <c r="BUX150" s="495"/>
      <c r="BUY150" s="495"/>
      <c r="BUZ150" s="495"/>
      <c r="BVA150" s="495"/>
      <c r="BVB150" s="495"/>
      <c r="BVC150" s="495"/>
      <c r="BVD150" s="495"/>
      <c r="BVE150" s="495"/>
      <c r="BVF150" s="495"/>
      <c r="BVG150" s="495"/>
      <c r="BVH150" s="495"/>
      <c r="BVI150" s="495"/>
      <c r="BVJ150" s="495"/>
      <c r="BVK150" s="495"/>
      <c r="BVL150" s="495"/>
      <c r="BVM150" s="495"/>
      <c r="BVN150" s="495"/>
      <c r="BVO150" s="495"/>
      <c r="BVP150" s="495"/>
      <c r="BVQ150" s="495"/>
      <c r="BVR150" s="495"/>
      <c r="BVS150" s="495"/>
      <c r="BVT150" s="495"/>
      <c r="BVU150" s="495"/>
      <c r="BVV150" s="495"/>
      <c r="BVW150" s="495"/>
      <c r="BVX150" s="495"/>
      <c r="BVY150" s="495"/>
      <c r="BVZ150" s="495"/>
      <c r="BWA150" s="495"/>
      <c r="BWB150" s="495"/>
      <c r="BWC150" s="495"/>
      <c r="BWD150" s="495"/>
      <c r="BWE150" s="495"/>
      <c r="BWF150" s="495"/>
      <c r="BWG150" s="495"/>
      <c r="BWH150" s="495"/>
      <c r="BWI150" s="495"/>
      <c r="BWJ150" s="495"/>
      <c r="BWK150" s="495"/>
      <c r="BWL150" s="495"/>
      <c r="BWM150" s="495"/>
      <c r="BWN150" s="495"/>
      <c r="BWO150" s="495"/>
      <c r="BWP150" s="495"/>
      <c r="BWQ150" s="495"/>
      <c r="BWR150" s="495"/>
      <c r="BWS150" s="495"/>
      <c r="BWT150" s="495"/>
      <c r="BWU150" s="495"/>
      <c r="BWV150" s="495"/>
      <c r="BWW150" s="495"/>
      <c r="BWX150" s="495"/>
      <c r="BWY150" s="495"/>
      <c r="BWZ150" s="495"/>
      <c r="BXA150" s="495"/>
      <c r="BXB150" s="495"/>
      <c r="BXC150" s="495"/>
      <c r="BXD150" s="495"/>
      <c r="BXE150" s="495"/>
      <c r="BXF150" s="495"/>
      <c r="BXG150" s="495"/>
      <c r="BXH150" s="495"/>
      <c r="BXI150" s="495"/>
      <c r="BXJ150" s="495"/>
      <c r="BXK150" s="495"/>
      <c r="BXL150" s="495"/>
      <c r="BXM150" s="495"/>
      <c r="BXN150" s="495"/>
      <c r="BXO150" s="495"/>
      <c r="BXP150" s="495"/>
      <c r="BXQ150" s="495"/>
      <c r="BXR150" s="495"/>
      <c r="BXS150" s="495"/>
      <c r="BXT150" s="495"/>
      <c r="BXU150" s="495"/>
      <c r="BXV150" s="495"/>
      <c r="BXW150" s="495"/>
      <c r="BXX150" s="495"/>
      <c r="BXY150" s="495"/>
      <c r="BXZ150" s="495"/>
      <c r="BYA150" s="495"/>
      <c r="BYB150" s="495"/>
      <c r="BYC150" s="495"/>
      <c r="BYD150" s="495"/>
      <c r="BYE150" s="495"/>
      <c r="BYF150" s="495"/>
      <c r="BYG150" s="495"/>
      <c r="BYH150" s="495"/>
      <c r="BYI150" s="495"/>
      <c r="BYJ150" s="495"/>
      <c r="BYK150" s="495"/>
      <c r="BYL150" s="495"/>
      <c r="BYM150" s="495"/>
      <c r="BYN150" s="495"/>
      <c r="BYO150" s="495"/>
      <c r="BYP150" s="495"/>
      <c r="BYQ150" s="495"/>
      <c r="BYR150" s="495"/>
      <c r="BYS150" s="495"/>
      <c r="BYT150" s="495"/>
      <c r="BYU150" s="495"/>
      <c r="BYV150" s="495"/>
      <c r="BYW150" s="495"/>
      <c r="BYX150" s="495"/>
      <c r="BYY150" s="495"/>
      <c r="BYZ150" s="495"/>
      <c r="BZA150" s="495"/>
      <c r="BZB150" s="495"/>
      <c r="BZC150" s="495"/>
      <c r="BZD150" s="495"/>
      <c r="BZE150" s="495"/>
      <c r="BZF150" s="495"/>
      <c r="BZG150" s="495"/>
      <c r="BZH150" s="495"/>
      <c r="BZI150" s="495"/>
      <c r="BZJ150" s="495"/>
      <c r="BZK150" s="495"/>
      <c r="BZL150" s="495"/>
      <c r="BZM150" s="495"/>
      <c r="BZN150" s="495"/>
      <c r="BZO150" s="495"/>
      <c r="BZP150" s="495"/>
      <c r="BZQ150" s="495"/>
      <c r="BZR150" s="495"/>
      <c r="BZS150" s="495"/>
      <c r="BZT150" s="495"/>
      <c r="BZU150" s="495"/>
      <c r="BZV150" s="495"/>
      <c r="BZW150" s="495"/>
      <c r="BZX150" s="495"/>
      <c r="BZY150" s="495"/>
      <c r="BZZ150" s="495"/>
      <c r="CAA150" s="495"/>
      <c r="CAB150" s="495"/>
      <c r="CAC150" s="495"/>
      <c r="CAD150" s="495"/>
      <c r="CAE150" s="495"/>
      <c r="CAF150" s="495"/>
      <c r="CAG150" s="495"/>
      <c r="CAH150" s="495"/>
      <c r="CAI150" s="495"/>
      <c r="CAJ150" s="495"/>
      <c r="CAK150" s="495"/>
      <c r="CAL150" s="495"/>
      <c r="CAM150" s="495"/>
      <c r="CAN150" s="495"/>
      <c r="CAO150" s="495"/>
      <c r="CAP150" s="495"/>
      <c r="CAQ150" s="495"/>
      <c r="CAR150" s="495"/>
      <c r="CAS150" s="495"/>
      <c r="CAT150" s="495"/>
      <c r="CAU150" s="495"/>
      <c r="CAV150" s="495"/>
      <c r="CAW150" s="495"/>
      <c r="CAX150" s="495"/>
      <c r="CAY150" s="495"/>
      <c r="CAZ150" s="495"/>
      <c r="CBA150" s="495"/>
      <c r="CBB150" s="495"/>
      <c r="CBC150" s="495"/>
      <c r="CBD150" s="495"/>
      <c r="CBE150" s="495"/>
      <c r="CBF150" s="495"/>
      <c r="CBG150" s="495"/>
      <c r="CBH150" s="495"/>
      <c r="CBI150" s="495"/>
      <c r="CBJ150" s="495"/>
      <c r="CBK150" s="495"/>
      <c r="CBL150" s="495"/>
      <c r="CBM150" s="495"/>
      <c r="CBN150" s="495"/>
      <c r="CBO150" s="495"/>
      <c r="CBP150" s="495"/>
      <c r="CBQ150" s="495"/>
      <c r="CBR150" s="495"/>
      <c r="CBS150" s="495"/>
      <c r="CBT150" s="495"/>
      <c r="CBU150" s="495"/>
      <c r="CBV150" s="495"/>
      <c r="CBW150" s="495"/>
      <c r="CBX150" s="495"/>
      <c r="CBY150" s="495"/>
      <c r="CBZ150" s="495"/>
      <c r="CCA150" s="495"/>
      <c r="CCB150" s="495"/>
      <c r="CCC150" s="495"/>
      <c r="CCD150" s="495"/>
      <c r="CCE150" s="495"/>
      <c r="CCF150" s="495"/>
      <c r="CCG150" s="495"/>
      <c r="CCH150" s="495"/>
      <c r="CCI150" s="495"/>
      <c r="CCJ150" s="495"/>
      <c r="CCK150" s="495"/>
      <c r="CCL150" s="495"/>
      <c r="CCM150" s="495"/>
      <c r="CCN150" s="495"/>
      <c r="CCO150" s="495"/>
      <c r="CCP150" s="495"/>
      <c r="CCQ150" s="495"/>
      <c r="CCR150" s="495"/>
      <c r="CCS150" s="495"/>
      <c r="CCT150" s="495"/>
      <c r="CCU150" s="495"/>
      <c r="CCV150" s="495"/>
      <c r="CCW150" s="495"/>
      <c r="CCX150" s="495"/>
      <c r="CCY150" s="495"/>
      <c r="CCZ150" s="495"/>
      <c r="CDA150" s="495"/>
      <c r="CDB150" s="495"/>
      <c r="CDC150" s="495"/>
      <c r="CDD150" s="495"/>
      <c r="CDE150" s="495"/>
      <c r="CDF150" s="495"/>
      <c r="CDG150" s="495"/>
      <c r="CDH150" s="495"/>
      <c r="CDI150" s="495"/>
      <c r="CDJ150" s="495"/>
      <c r="CDK150" s="495"/>
      <c r="CDL150" s="495"/>
      <c r="CDM150" s="495"/>
      <c r="CDN150" s="495"/>
      <c r="CDO150" s="495"/>
      <c r="CDP150" s="495"/>
      <c r="CDQ150" s="495"/>
      <c r="CDR150" s="495"/>
      <c r="CDS150" s="495"/>
      <c r="CDT150" s="495"/>
      <c r="CDU150" s="495"/>
      <c r="CDV150" s="495"/>
      <c r="CDW150" s="495"/>
      <c r="CDX150" s="495"/>
      <c r="CDY150" s="495"/>
      <c r="CDZ150" s="495"/>
      <c r="CEA150" s="495"/>
      <c r="CEB150" s="495"/>
      <c r="CEC150" s="495"/>
      <c r="CED150" s="495"/>
      <c r="CEE150" s="495"/>
      <c r="CEF150" s="495"/>
      <c r="CEG150" s="495"/>
      <c r="CEH150" s="495"/>
      <c r="CEI150" s="495"/>
      <c r="CEJ150" s="495"/>
      <c r="CEK150" s="495"/>
      <c r="CEL150" s="495"/>
      <c r="CEM150" s="495"/>
      <c r="CEN150" s="495"/>
      <c r="CEO150" s="495"/>
      <c r="CEP150" s="495"/>
      <c r="CEQ150" s="495"/>
      <c r="CER150" s="495"/>
      <c r="CES150" s="495"/>
      <c r="CET150" s="495"/>
      <c r="CEU150" s="495"/>
      <c r="CEV150" s="495"/>
      <c r="CEW150" s="495"/>
      <c r="CEX150" s="495"/>
      <c r="CEY150" s="495"/>
      <c r="CEZ150" s="495"/>
      <c r="CFA150" s="495"/>
      <c r="CFB150" s="495"/>
      <c r="CFC150" s="495"/>
      <c r="CFD150" s="495"/>
      <c r="CFE150" s="495"/>
      <c r="CFF150" s="495"/>
      <c r="CFG150" s="495"/>
      <c r="CFH150" s="495"/>
      <c r="CFI150" s="495"/>
      <c r="CFJ150" s="495"/>
      <c r="CFK150" s="495"/>
      <c r="CFL150" s="495"/>
      <c r="CFM150" s="495"/>
      <c r="CFN150" s="495"/>
      <c r="CFO150" s="495"/>
      <c r="CFP150" s="495"/>
      <c r="CFQ150" s="495"/>
      <c r="CFR150" s="495"/>
      <c r="CFS150" s="495"/>
      <c r="CFT150" s="495"/>
      <c r="CFU150" s="495"/>
      <c r="CFV150" s="495"/>
      <c r="CFW150" s="495"/>
      <c r="CFX150" s="495"/>
      <c r="CFY150" s="495"/>
      <c r="CFZ150" s="495"/>
      <c r="CGA150" s="495"/>
      <c r="CGB150" s="495"/>
      <c r="CGC150" s="495"/>
      <c r="CGD150" s="495"/>
      <c r="CGE150" s="495"/>
      <c r="CGF150" s="495"/>
      <c r="CGG150" s="495"/>
      <c r="CGH150" s="495"/>
      <c r="CGI150" s="495"/>
      <c r="CGJ150" s="495"/>
      <c r="CGK150" s="495"/>
      <c r="CGL150" s="495"/>
      <c r="CGM150" s="495"/>
      <c r="CGN150" s="495"/>
      <c r="CGO150" s="495"/>
      <c r="CGP150" s="495"/>
      <c r="CGQ150" s="495"/>
      <c r="CGR150" s="495"/>
      <c r="CGS150" s="495"/>
      <c r="CGT150" s="495"/>
      <c r="CGU150" s="495"/>
      <c r="CGV150" s="495"/>
      <c r="CGW150" s="495"/>
      <c r="CGX150" s="495"/>
      <c r="CGY150" s="495"/>
      <c r="CGZ150" s="495"/>
      <c r="CHA150" s="495"/>
      <c r="CHB150" s="495"/>
      <c r="CHC150" s="495"/>
      <c r="CHD150" s="495"/>
      <c r="CHE150" s="495"/>
      <c r="CHF150" s="495"/>
      <c r="CHG150" s="495"/>
      <c r="CHH150" s="495"/>
      <c r="CHI150" s="495"/>
      <c r="CHJ150" s="495"/>
      <c r="CHK150" s="495"/>
      <c r="CHL150" s="495"/>
      <c r="CHM150" s="495"/>
      <c r="CHN150" s="495"/>
      <c r="CHO150" s="495"/>
      <c r="CHP150" s="495"/>
      <c r="CHQ150" s="495"/>
      <c r="CHR150" s="495"/>
      <c r="CHS150" s="495"/>
      <c r="CHT150" s="495"/>
      <c r="CHU150" s="495"/>
      <c r="CHV150" s="495"/>
      <c r="CHW150" s="495"/>
      <c r="CHX150" s="495"/>
      <c r="CHY150" s="495"/>
      <c r="CHZ150" s="495"/>
      <c r="CIA150" s="495"/>
      <c r="CIB150" s="495"/>
      <c r="CIC150" s="495"/>
      <c r="CID150" s="495"/>
      <c r="CIE150" s="495"/>
      <c r="CIF150" s="495"/>
      <c r="CIG150" s="495"/>
      <c r="CIH150" s="495"/>
      <c r="CII150" s="495"/>
      <c r="CIJ150" s="495"/>
      <c r="CIK150" s="495"/>
      <c r="CIL150" s="495"/>
      <c r="CIM150" s="495"/>
      <c r="CIN150" s="495"/>
      <c r="CIO150" s="495"/>
      <c r="CIP150" s="495"/>
      <c r="CIQ150" s="495"/>
      <c r="CIR150" s="495"/>
      <c r="CIS150" s="495"/>
      <c r="CIT150" s="495"/>
      <c r="CIU150" s="495"/>
      <c r="CIV150" s="495"/>
      <c r="CIW150" s="495"/>
      <c r="CIX150" s="495"/>
      <c r="CIY150" s="495"/>
      <c r="CIZ150" s="495"/>
      <c r="CJA150" s="495"/>
      <c r="CJB150" s="495"/>
      <c r="CJC150" s="495"/>
      <c r="CJD150" s="495"/>
      <c r="CJE150" s="495"/>
      <c r="CJF150" s="495"/>
      <c r="CJG150" s="495"/>
      <c r="CJH150" s="495"/>
      <c r="CJI150" s="495"/>
      <c r="CJJ150" s="495"/>
      <c r="CJK150" s="495"/>
      <c r="CJL150" s="495"/>
      <c r="CJM150" s="495"/>
      <c r="CJN150" s="495"/>
      <c r="CJO150" s="495"/>
      <c r="CJP150" s="495"/>
      <c r="CJQ150" s="495"/>
      <c r="CJR150" s="495"/>
      <c r="CJS150" s="495"/>
      <c r="CJT150" s="495"/>
      <c r="CJU150" s="495"/>
      <c r="CJV150" s="495"/>
      <c r="CJW150" s="495"/>
      <c r="CJX150" s="495"/>
      <c r="CJY150" s="495"/>
      <c r="CJZ150" s="495"/>
      <c r="CKA150" s="495"/>
      <c r="CKB150" s="495"/>
      <c r="CKC150" s="495"/>
      <c r="CKD150" s="495"/>
      <c r="CKE150" s="495"/>
      <c r="CKF150" s="495"/>
      <c r="CKG150" s="495"/>
      <c r="CKH150" s="495"/>
      <c r="CKI150" s="495"/>
      <c r="CKJ150" s="495"/>
      <c r="CKK150" s="495"/>
      <c r="CKL150" s="495"/>
      <c r="CKM150" s="495"/>
      <c r="CKN150" s="495"/>
      <c r="CKO150" s="495"/>
      <c r="CKP150" s="495"/>
      <c r="CKQ150" s="495"/>
      <c r="CKR150" s="495"/>
      <c r="CKS150" s="495"/>
      <c r="CKT150" s="495"/>
      <c r="CKU150" s="495"/>
      <c r="CKV150" s="495"/>
      <c r="CKW150" s="495"/>
      <c r="CKX150" s="495"/>
      <c r="CKY150" s="495"/>
      <c r="CKZ150" s="495"/>
      <c r="CLA150" s="495"/>
      <c r="CLB150" s="495"/>
      <c r="CLC150" s="495"/>
      <c r="CLD150" s="495"/>
      <c r="CLE150" s="495"/>
      <c r="CLF150" s="495"/>
      <c r="CLG150" s="495"/>
      <c r="CLH150" s="495"/>
      <c r="CLI150" s="495"/>
      <c r="CLJ150" s="495"/>
      <c r="CLK150" s="495"/>
      <c r="CLL150" s="495"/>
      <c r="CLM150" s="495"/>
      <c r="CLN150" s="495"/>
      <c r="CLO150" s="495"/>
      <c r="CLP150" s="495"/>
      <c r="CLQ150" s="495"/>
      <c r="CLR150" s="495"/>
      <c r="CLS150" s="495"/>
      <c r="CLT150" s="495"/>
      <c r="CLU150" s="495"/>
      <c r="CLV150" s="495"/>
      <c r="CLW150" s="495"/>
      <c r="CLX150" s="495"/>
      <c r="CLY150" s="495"/>
      <c r="CLZ150" s="495"/>
      <c r="CMA150" s="495"/>
      <c r="CMB150" s="495"/>
      <c r="CMC150" s="495"/>
      <c r="CMD150" s="495"/>
      <c r="CME150" s="495"/>
      <c r="CMF150" s="495"/>
      <c r="CMG150" s="495"/>
      <c r="CMH150" s="495"/>
      <c r="CMI150" s="495"/>
      <c r="CMJ150" s="495"/>
      <c r="CMK150" s="495"/>
      <c r="CML150" s="495"/>
      <c r="CMM150" s="495"/>
      <c r="CMN150" s="495"/>
      <c r="CMO150" s="495"/>
      <c r="CMP150" s="495"/>
      <c r="CMQ150" s="495"/>
      <c r="CMR150" s="495"/>
      <c r="CMS150" s="495"/>
      <c r="CMT150" s="495"/>
      <c r="CMU150" s="495"/>
      <c r="CMV150" s="495"/>
      <c r="CMW150" s="495"/>
      <c r="CMX150" s="495"/>
      <c r="CMY150" s="495"/>
      <c r="CMZ150" s="495"/>
      <c r="CNA150" s="495"/>
      <c r="CNB150" s="495"/>
      <c r="CNC150" s="495"/>
      <c r="CND150" s="495"/>
      <c r="CNE150" s="495"/>
      <c r="CNF150" s="495"/>
      <c r="CNG150" s="495"/>
      <c r="CNH150" s="495"/>
      <c r="CNI150" s="495"/>
      <c r="CNJ150" s="495"/>
      <c r="CNK150" s="495"/>
      <c r="CNL150" s="495"/>
      <c r="CNM150" s="495"/>
      <c r="CNN150" s="495"/>
      <c r="CNO150" s="495"/>
      <c r="CNP150" s="495"/>
      <c r="CNQ150" s="495"/>
      <c r="CNR150" s="495"/>
      <c r="CNS150" s="495"/>
      <c r="CNT150" s="495"/>
      <c r="CNU150" s="495"/>
      <c r="CNV150" s="495"/>
      <c r="CNW150" s="495"/>
      <c r="CNX150" s="495"/>
      <c r="CNY150" s="495"/>
      <c r="CNZ150" s="495"/>
      <c r="COA150" s="495"/>
      <c r="COB150" s="495"/>
      <c r="COC150" s="495"/>
      <c r="COD150" s="495"/>
      <c r="COE150" s="495"/>
      <c r="COF150" s="495"/>
      <c r="COG150" s="495"/>
      <c r="COH150" s="495"/>
      <c r="COI150" s="495"/>
      <c r="COJ150" s="495"/>
      <c r="COK150" s="495"/>
      <c r="COL150" s="495"/>
      <c r="COM150" s="495"/>
      <c r="CON150" s="495"/>
      <c r="COO150" s="495"/>
      <c r="COP150" s="495"/>
      <c r="COQ150" s="495"/>
      <c r="COR150" s="495"/>
      <c r="COS150" s="495"/>
      <c r="COT150" s="495"/>
      <c r="COU150" s="495"/>
      <c r="COV150" s="495"/>
      <c r="COW150" s="495"/>
      <c r="COX150" s="495"/>
      <c r="COY150" s="495"/>
      <c r="COZ150" s="495"/>
      <c r="CPA150" s="495"/>
      <c r="CPB150" s="495"/>
      <c r="CPC150" s="495"/>
      <c r="CPD150" s="495"/>
      <c r="CPE150" s="495"/>
      <c r="CPF150" s="495"/>
      <c r="CPG150" s="495"/>
      <c r="CPH150" s="495"/>
      <c r="CPI150" s="495"/>
      <c r="CPJ150" s="495"/>
      <c r="CPK150" s="495"/>
      <c r="CPL150" s="495"/>
      <c r="CPM150" s="495"/>
      <c r="CPN150" s="495"/>
      <c r="CPO150" s="495"/>
      <c r="CPP150" s="495"/>
      <c r="CPQ150" s="495"/>
      <c r="CPR150" s="495"/>
      <c r="CPS150" s="495"/>
      <c r="CPT150" s="495"/>
      <c r="CPU150" s="495"/>
      <c r="CPV150" s="495"/>
      <c r="CPW150" s="495"/>
      <c r="CPX150" s="495"/>
      <c r="CPY150" s="495"/>
      <c r="CPZ150" s="495"/>
      <c r="CQA150" s="495"/>
      <c r="CQB150" s="495"/>
      <c r="CQC150" s="495"/>
      <c r="CQD150" s="495"/>
      <c r="CQE150" s="495"/>
      <c r="CQF150" s="495"/>
      <c r="CQG150" s="495"/>
      <c r="CQH150" s="495"/>
      <c r="CQI150" s="495"/>
      <c r="CQJ150" s="495"/>
      <c r="CQK150" s="495"/>
      <c r="CQL150" s="495"/>
      <c r="CQM150" s="495"/>
      <c r="CQN150" s="495"/>
      <c r="CQO150" s="495"/>
      <c r="CQP150" s="495"/>
      <c r="CQQ150" s="495"/>
      <c r="CQR150" s="495"/>
      <c r="CQS150" s="495"/>
      <c r="CQT150" s="495"/>
      <c r="CQU150" s="495"/>
      <c r="CQV150" s="495"/>
      <c r="CQW150" s="495"/>
      <c r="CQX150" s="495"/>
      <c r="CQY150" s="495"/>
      <c r="CQZ150" s="495"/>
      <c r="CRA150" s="495"/>
      <c r="CRB150" s="495"/>
      <c r="CRC150" s="495"/>
      <c r="CRD150" s="495"/>
      <c r="CRE150" s="495"/>
      <c r="CRF150" s="495"/>
      <c r="CRG150" s="495"/>
      <c r="CRH150" s="495"/>
      <c r="CRI150" s="495"/>
      <c r="CRJ150" s="495"/>
      <c r="CRK150" s="495"/>
      <c r="CRL150" s="495"/>
      <c r="CRM150" s="495"/>
      <c r="CRN150" s="495"/>
      <c r="CRO150" s="495"/>
      <c r="CRP150" s="495"/>
      <c r="CRQ150" s="495"/>
      <c r="CRR150" s="495"/>
      <c r="CRS150" s="495"/>
      <c r="CRT150" s="495"/>
      <c r="CRU150" s="495"/>
      <c r="CRV150" s="495"/>
      <c r="CRW150" s="495"/>
      <c r="CRX150" s="495"/>
      <c r="CRY150" s="495"/>
      <c r="CRZ150" s="495"/>
      <c r="CSA150" s="495"/>
      <c r="CSB150" s="495"/>
      <c r="CSC150" s="495"/>
      <c r="CSD150" s="495"/>
      <c r="CSE150" s="495"/>
      <c r="CSF150" s="495"/>
      <c r="CSG150" s="495"/>
      <c r="CSH150" s="495"/>
      <c r="CSI150" s="495"/>
      <c r="CSJ150" s="495"/>
      <c r="CSK150" s="495"/>
      <c r="CSL150" s="495"/>
      <c r="CSM150" s="495"/>
      <c r="CSN150" s="495"/>
      <c r="CSO150" s="495"/>
      <c r="CSP150" s="495"/>
      <c r="CSQ150" s="495"/>
      <c r="CSR150" s="495"/>
      <c r="CSS150" s="495"/>
      <c r="CST150" s="495"/>
      <c r="CSU150" s="495"/>
      <c r="CSV150" s="495"/>
      <c r="CSW150" s="495"/>
      <c r="CSX150" s="495"/>
      <c r="CSY150" s="495"/>
      <c r="CSZ150" s="495"/>
      <c r="CTA150" s="495"/>
      <c r="CTB150" s="495"/>
      <c r="CTC150" s="495"/>
      <c r="CTD150" s="495"/>
      <c r="CTE150" s="495"/>
      <c r="CTF150" s="495"/>
      <c r="CTG150" s="495"/>
      <c r="CTH150" s="495"/>
      <c r="CTI150" s="495"/>
      <c r="CTJ150" s="495"/>
      <c r="CTK150" s="495"/>
      <c r="CTL150" s="495"/>
      <c r="CTM150" s="495"/>
      <c r="CTN150" s="495"/>
      <c r="CTO150" s="495"/>
      <c r="CTP150" s="495"/>
      <c r="CTQ150" s="495"/>
      <c r="CTR150" s="495"/>
      <c r="CTS150" s="495"/>
      <c r="CTT150" s="495"/>
      <c r="CTU150" s="495"/>
      <c r="CTV150" s="495"/>
      <c r="CTW150" s="495"/>
      <c r="CTX150" s="495"/>
      <c r="CTY150" s="495"/>
      <c r="CTZ150" s="495"/>
      <c r="CUA150" s="495"/>
      <c r="CUB150" s="495"/>
      <c r="CUC150" s="495"/>
      <c r="CUD150" s="495"/>
      <c r="CUE150" s="495"/>
      <c r="CUF150" s="495"/>
      <c r="CUG150" s="495"/>
      <c r="CUH150" s="495"/>
      <c r="CUI150" s="495"/>
      <c r="CUJ150" s="495"/>
      <c r="CUK150" s="495"/>
      <c r="CUL150" s="495"/>
      <c r="CUM150" s="495"/>
      <c r="CUN150" s="495"/>
      <c r="CUO150" s="495"/>
      <c r="CUP150" s="495"/>
      <c r="CUQ150" s="495"/>
      <c r="CUR150" s="495"/>
      <c r="CUS150" s="495"/>
      <c r="CUT150" s="495"/>
      <c r="CUU150" s="495"/>
      <c r="CUV150" s="495"/>
      <c r="CUW150" s="495"/>
      <c r="CUX150" s="495"/>
      <c r="CUY150" s="495"/>
      <c r="CUZ150" s="495"/>
      <c r="CVA150" s="495"/>
      <c r="CVB150" s="495"/>
      <c r="CVC150" s="495"/>
      <c r="CVD150" s="495"/>
      <c r="CVE150" s="495"/>
      <c r="CVF150" s="495"/>
      <c r="CVG150" s="495"/>
      <c r="CVH150" s="495"/>
      <c r="CVI150" s="495"/>
      <c r="CVJ150" s="495"/>
      <c r="CVK150" s="495"/>
      <c r="CVL150" s="495"/>
      <c r="CVM150" s="495"/>
      <c r="CVN150" s="495"/>
      <c r="CVO150" s="495"/>
      <c r="CVP150" s="495"/>
      <c r="CVQ150" s="495"/>
      <c r="CVR150" s="495"/>
      <c r="CVS150" s="495"/>
      <c r="CVT150" s="495"/>
      <c r="CVU150" s="495"/>
      <c r="CVV150" s="495"/>
      <c r="CVW150" s="495"/>
      <c r="CVX150" s="495"/>
      <c r="CVY150" s="495"/>
      <c r="CVZ150" s="495"/>
      <c r="CWA150" s="495"/>
      <c r="CWB150" s="495"/>
      <c r="CWC150" s="495"/>
      <c r="CWD150" s="495"/>
      <c r="CWE150" s="495"/>
      <c r="CWF150" s="495"/>
      <c r="CWG150" s="495"/>
      <c r="CWH150" s="495"/>
      <c r="CWI150" s="495"/>
      <c r="CWJ150" s="495"/>
      <c r="CWK150" s="495"/>
      <c r="CWL150" s="495"/>
      <c r="CWM150" s="495"/>
      <c r="CWN150" s="495"/>
      <c r="CWO150" s="495"/>
      <c r="CWP150" s="495"/>
      <c r="CWQ150" s="495"/>
      <c r="CWR150" s="495"/>
      <c r="CWS150" s="495"/>
      <c r="CWT150" s="495"/>
      <c r="CWU150" s="495"/>
      <c r="CWV150" s="495"/>
      <c r="CWW150" s="495"/>
      <c r="CWX150" s="495"/>
      <c r="CWY150" s="495"/>
      <c r="CWZ150" s="495"/>
      <c r="CXA150" s="495"/>
      <c r="CXB150" s="495"/>
      <c r="CXC150" s="495"/>
      <c r="CXD150" s="495"/>
      <c r="CXE150" s="495"/>
      <c r="CXF150" s="495"/>
      <c r="CXG150" s="495"/>
      <c r="CXH150" s="495"/>
      <c r="CXI150" s="495"/>
      <c r="CXJ150" s="495"/>
      <c r="CXK150" s="495"/>
      <c r="CXL150" s="495"/>
      <c r="CXM150" s="495"/>
      <c r="CXN150" s="495"/>
      <c r="CXO150" s="495"/>
      <c r="CXP150" s="495"/>
      <c r="CXQ150" s="495"/>
      <c r="CXR150" s="495"/>
      <c r="CXS150" s="495"/>
      <c r="CXT150" s="495"/>
      <c r="CXU150" s="495"/>
      <c r="CXV150" s="495"/>
      <c r="CXW150" s="495"/>
      <c r="CXX150" s="495"/>
      <c r="CXY150" s="495"/>
      <c r="CXZ150" s="495"/>
      <c r="CYA150" s="495"/>
      <c r="CYB150" s="495"/>
      <c r="CYC150" s="495"/>
      <c r="CYD150" s="495"/>
      <c r="CYE150" s="495"/>
      <c r="CYF150" s="495"/>
      <c r="CYG150" s="495"/>
      <c r="CYH150" s="495"/>
      <c r="CYI150" s="495"/>
      <c r="CYJ150" s="495"/>
      <c r="CYK150" s="495"/>
      <c r="CYL150" s="495"/>
      <c r="CYM150" s="495"/>
      <c r="CYN150" s="495"/>
      <c r="CYO150" s="495"/>
      <c r="CYP150" s="495"/>
      <c r="CYQ150" s="495"/>
      <c r="CYR150" s="495"/>
      <c r="CYS150" s="495"/>
      <c r="CYT150" s="495"/>
      <c r="CYU150" s="495"/>
      <c r="CYV150" s="495"/>
      <c r="CYW150" s="495"/>
      <c r="CYX150" s="495"/>
      <c r="CYY150" s="495"/>
      <c r="CYZ150" s="495"/>
      <c r="CZA150" s="495"/>
      <c r="CZB150" s="495"/>
      <c r="CZC150" s="495"/>
      <c r="CZD150" s="495"/>
      <c r="CZE150" s="495"/>
      <c r="CZF150" s="495"/>
      <c r="CZG150" s="495"/>
      <c r="CZH150" s="495"/>
      <c r="CZI150" s="495"/>
      <c r="CZJ150" s="495"/>
      <c r="CZK150" s="495"/>
      <c r="CZL150" s="495"/>
      <c r="CZM150" s="495"/>
      <c r="CZN150" s="495"/>
      <c r="CZO150" s="495"/>
      <c r="CZP150" s="495"/>
      <c r="CZQ150" s="495"/>
      <c r="CZR150" s="495"/>
      <c r="CZS150" s="495"/>
      <c r="CZT150" s="495"/>
      <c r="CZU150" s="495"/>
      <c r="CZV150" s="495"/>
      <c r="CZW150" s="495"/>
      <c r="CZX150" s="495"/>
      <c r="CZY150" s="495"/>
      <c r="CZZ150" s="495"/>
      <c r="DAA150" s="495"/>
      <c r="DAB150" s="495"/>
      <c r="DAC150" s="495"/>
      <c r="DAD150" s="495"/>
      <c r="DAE150" s="495"/>
      <c r="DAF150" s="495"/>
      <c r="DAG150" s="495"/>
      <c r="DAH150" s="495"/>
      <c r="DAI150" s="495"/>
      <c r="DAJ150" s="495"/>
      <c r="DAK150" s="495"/>
      <c r="DAL150" s="495"/>
      <c r="DAM150" s="495"/>
      <c r="DAN150" s="495"/>
      <c r="DAO150" s="495"/>
      <c r="DAP150" s="495"/>
      <c r="DAQ150" s="495"/>
      <c r="DAR150" s="495"/>
      <c r="DAS150" s="495"/>
      <c r="DAT150" s="495"/>
      <c r="DAU150" s="495"/>
      <c r="DAV150" s="495"/>
      <c r="DAW150" s="495"/>
      <c r="DAX150" s="495"/>
      <c r="DAY150" s="495"/>
      <c r="DAZ150" s="495"/>
      <c r="DBA150" s="495"/>
      <c r="DBB150" s="495"/>
      <c r="DBC150" s="495"/>
      <c r="DBD150" s="495"/>
      <c r="DBE150" s="495"/>
      <c r="DBF150" s="495"/>
      <c r="DBG150" s="495"/>
      <c r="DBH150" s="495"/>
      <c r="DBI150" s="495"/>
      <c r="DBJ150" s="495"/>
      <c r="DBK150" s="495"/>
      <c r="DBL150" s="495"/>
      <c r="DBM150" s="495"/>
      <c r="DBN150" s="495"/>
      <c r="DBO150" s="495"/>
      <c r="DBP150" s="495"/>
      <c r="DBQ150" s="495"/>
      <c r="DBR150" s="495"/>
      <c r="DBS150" s="495"/>
      <c r="DBT150" s="495"/>
      <c r="DBU150" s="495"/>
      <c r="DBV150" s="495"/>
      <c r="DBW150" s="495"/>
      <c r="DBX150" s="495"/>
      <c r="DBY150" s="495"/>
      <c r="DBZ150" s="495"/>
      <c r="DCA150" s="495"/>
      <c r="DCB150" s="495"/>
      <c r="DCC150" s="495"/>
      <c r="DCD150" s="495"/>
      <c r="DCE150" s="495"/>
      <c r="DCF150" s="495"/>
      <c r="DCG150" s="495"/>
      <c r="DCH150" s="495"/>
      <c r="DCI150" s="495"/>
      <c r="DCJ150" s="495"/>
      <c r="DCK150" s="495"/>
      <c r="DCL150" s="495"/>
      <c r="DCM150" s="495"/>
      <c r="DCN150" s="495"/>
      <c r="DCO150" s="495"/>
      <c r="DCP150" s="495"/>
      <c r="DCQ150" s="495"/>
      <c r="DCR150" s="495"/>
      <c r="DCS150" s="495"/>
      <c r="DCT150" s="495"/>
      <c r="DCU150" s="495"/>
      <c r="DCV150" s="495"/>
      <c r="DCW150" s="495"/>
      <c r="DCX150" s="495"/>
      <c r="DCY150" s="495"/>
      <c r="DCZ150" s="495"/>
      <c r="DDA150" s="495"/>
      <c r="DDB150" s="495"/>
      <c r="DDC150" s="495"/>
      <c r="DDD150" s="495"/>
      <c r="DDE150" s="495"/>
      <c r="DDF150" s="495"/>
      <c r="DDG150" s="495"/>
      <c r="DDH150" s="495"/>
      <c r="DDI150" s="495"/>
      <c r="DDJ150" s="495"/>
      <c r="DDK150" s="495"/>
      <c r="DDL150" s="495"/>
      <c r="DDM150" s="495"/>
      <c r="DDN150" s="495"/>
      <c r="DDO150" s="495"/>
      <c r="DDP150" s="495"/>
      <c r="DDQ150" s="495"/>
      <c r="DDR150" s="495"/>
      <c r="DDS150" s="495"/>
      <c r="DDT150" s="495"/>
      <c r="DDU150" s="495"/>
      <c r="DDV150" s="495"/>
      <c r="DDW150" s="495"/>
      <c r="DDX150" s="495"/>
      <c r="DDY150" s="495"/>
      <c r="DDZ150" s="495"/>
      <c r="DEA150" s="495"/>
      <c r="DEB150" s="495"/>
      <c r="DEC150" s="495"/>
      <c r="DED150" s="495"/>
      <c r="DEE150" s="495"/>
      <c r="DEF150" s="495"/>
      <c r="DEG150" s="495"/>
      <c r="DEH150" s="495"/>
      <c r="DEI150" s="495"/>
      <c r="DEJ150" s="495"/>
      <c r="DEK150" s="495"/>
      <c r="DEL150" s="495"/>
      <c r="DEM150" s="495"/>
      <c r="DEN150" s="495"/>
      <c r="DEO150" s="495"/>
      <c r="DEP150" s="495"/>
      <c r="DEQ150" s="495"/>
      <c r="DER150" s="495"/>
      <c r="DES150" s="495"/>
      <c r="DET150" s="495"/>
      <c r="DEU150" s="495"/>
      <c r="DEV150" s="495"/>
      <c r="DEW150" s="495"/>
      <c r="DEX150" s="495"/>
      <c r="DEY150" s="495"/>
      <c r="DEZ150" s="495"/>
      <c r="DFA150" s="495"/>
      <c r="DFB150" s="495"/>
      <c r="DFC150" s="495"/>
      <c r="DFD150" s="495"/>
      <c r="DFE150" s="495"/>
      <c r="DFF150" s="495"/>
      <c r="DFG150" s="495"/>
      <c r="DFH150" s="495"/>
      <c r="DFI150" s="495"/>
      <c r="DFJ150" s="495"/>
      <c r="DFK150" s="495"/>
      <c r="DFL150" s="495"/>
      <c r="DFM150" s="495"/>
      <c r="DFN150" s="495"/>
      <c r="DFO150" s="495"/>
      <c r="DFP150" s="495"/>
      <c r="DFQ150" s="495"/>
      <c r="DFR150" s="495"/>
      <c r="DFS150" s="495"/>
      <c r="DFT150" s="495"/>
      <c r="DFU150" s="495"/>
      <c r="DFV150" s="495"/>
      <c r="DFW150" s="495"/>
      <c r="DFX150" s="495"/>
      <c r="DFY150" s="495"/>
      <c r="DFZ150" s="495"/>
      <c r="DGA150" s="495"/>
      <c r="DGB150" s="495"/>
      <c r="DGC150" s="495"/>
      <c r="DGD150" s="495"/>
      <c r="DGE150" s="495"/>
      <c r="DGF150" s="495"/>
      <c r="DGG150" s="495"/>
      <c r="DGH150" s="495"/>
      <c r="DGI150" s="495"/>
      <c r="DGJ150" s="495"/>
      <c r="DGK150" s="495"/>
      <c r="DGL150" s="495"/>
      <c r="DGM150" s="495"/>
      <c r="DGN150" s="495"/>
      <c r="DGO150" s="495"/>
      <c r="DGP150" s="495"/>
      <c r="DGQ150" s="495"/>
      <c r="DGR150" s="495"/>
      <c r="DGS150" s="495"/>
      <c r="DGT150" s="495"/>
      <c r="DGU150" s="495"/>
      <c r="DGV150" s="495"/>
      <c r="DGW150" s="495"/>
      <c r="DGX150" s="495"/>
      <c r="DGY150" s="495"/>
      <c r="DGZ150" s="495"/>
      <c r="DHA150" s="495"/>
      <c r="DHB150" s="495"/>
      <c r="DHC150" s="495"/>
      <c r="DHD150" s="495"/>
      <c r="DHE150" s="495"/>
      <c r="DHF150" s="495"/>
      <c r="DHG150" s="495"/>
      <c r="DHH150" s="495"/>
      <c r="DHI150" s="495"/>
      <c r="DHJ150" s="495"/>
      <c r="DHK150" s="495"/>
      <c r="DHL150" s="495"/>
      <c r="DHM150" s="495"/>
      <c r="DHN150" s="495"/>
      <c r="DHO150" s="495"/>
      <c r="DHP150" s="495"/>
      <c r="DHQ150" s="495"/>
      <c r="DHR150" s="495"/>
      <c r="DHS150" s="495"/>
      <c r="DHT150" s="495"/>
      <c r="DHU150" s="495"/>
      <c r="DHV150" s="495"/>
      <c r="DHW150" s="495"/>
      <c r="DHX150" s="495"/>
      <c r="DHY150" s="495"/>
      <c r="DHZ150" s="495"/>
      <c r="DIA150" s="495"/>
      <c r="DIB150" s="495"/>
      <c r="DIC150" s="495"/>
      <c r="DID150" s="495"/>
      <c r="DIE150" s="495"/>
      <c r="DIF150" s="495"/>
      <c r="DIG150" s="495"/>
      <c r="DIH150" s="495"/>
      <c r="DII150" s="495"/>
      <c r="DIJ150" s="495"/>
      <c r="DIK150" s="495"/>
      <c r="DIL150" s="495"/>
      <c r="DIM150" s="495"/>
      <c r="DIN150" s="495"/>
      <c r="DIO150" s="495"/>
      <c r="DIP150" s="495"/>
      <c r="DIQ150" s="495"/>
      <c r="DIR150" s="495"/>
      <c r="DIS150" s="495"/>
      <c r="DIT150" s="495"/>
      <c r="DIU150" s="495"/>
      <c r="DIV150" s="495"/>
      <c r="DIW150" s="495"/>
      <c r="DIX150" s="495"/>
      <c r="DIY150" s="495"/>
      <c r="DIZ150" s="495"/>
      <c r="DJA150" s="495"/>
      <c r="DJB150" s="495"/>
      <c r="DJC150" s="495"/>
      <c r="DJD150" s="495"/>
      <c r="DJE150" s="495"/>
      <c r="DJF150" s="495"/>
      <c r="DJG150" s="495"/>
      <c r="DJH150" s="495"/>
      <c r="DJI150" s="495"/>
      <c r="DJJ150" s="495"/>
      <c r="DJK150" s="495"/>
      <c r="DJL150" s="495"/>
      <c r="DJM150" s="495"/>
      <c r="DJN150" s="495"/>
      <c r="DJO150" s="495"/>
      <c r="DJP150" s="495"/>
      <c r="DJQ150" s="495"/>
      <c r="DJR150" s="495"/>
      <c r="DJS150" s="495"/>
      <c r="DJT150" s="495"/>
      <c r="DJU150" s="495"/>
      <c r="DJV150" s="495"/>
      <c r="DJW150" s="495"/>
      <c r="DJX150" s="495"/>
      <c r="DJY150" s="495"/>
      <c r="DJZ150" s="495"/>
      <c r="DKA150" s="495"/>
      <c r="DKB150" s="495"/>
      <c r="DKC150" s="495"/>
      <c r="DKD150" s="495"/>
      <c r="DKE150" s="495"/>
      <c r="DKF150" s="495"/>
      <c r="DKG150" s="495"/>
      <c r="DKH150" s="495"/>
      <c r="DKI150" s="495"/>
      <c r="DKJ150" s="495"/>
      <c r="DKK150" s="495"/>
      <c r="DKL150" s="495"/>
      <c r="DKM150" s="495"/>
      <c r="DKN150" s="495"/>
      <c r="DKO150" s="495"/>
      <c r="DKP150" s="495"/>
      <c r="DKQ150" s="495"/>
      <c r="DKR150" s="495"/>
      <c r="DKS150" s="495"/>
      <c r="DKT150" s="495"/>
      <c r="DKU150" s="495"/>
      <c r="DKV150" s="495"/>
      <c r="DKW150" s="495"/>
      <c r="DKX150" s="495"/>
      <c r="DKY150" s="495"/>
      <c r="DKZ150" s="495"/>
      <c r="DLA150" s="495"/>
      <c r="DLB150" s="495"/>
      <c r="DLC150" s="495"/>
      <c r="DLD150" s="495"/>
      <c r="DLE150" s="495"/>
      <c r="DLF150" s="495"/>
      <c r="DLG150" s="495"/>
      <c r="DLH150" s="495"/>
      <c r="DLI150" s="495"/>
      <c r="DLJ150" s="495"/>
      <c r="DLK150" s="495"/>
      <c r="DLL150" s="495"/>
      <c r="DLM150" s="495"/>
      <c r="DLN150" s="495"/>
      <c r="DLO150" s="495"/>
      <c r="DLP150" s="495"/>
      <c r="DLQ150" s="495"/>
      <c r="DLR150" s="495"/>
      <c r="DLS150" s="495"/>
      <c r="DLT150" s="495"/>
      <c r="DLU150" s="495"/>
      <c r="DLV150" s="495"/>
      <c r="DLW150" s="495"/>
      <c r="DLX150" s="495"/>
      <c r="DLY150" s="495"/>
      <c r="DLZ150" s="495"/>
      <c r="DMA150" s="495"/>
      <c r="DMB150" s="495"/>
      <c r="DMC150" s="495"/>
      <c r="DMD150" s="495"/>
      <c r="DME150" s="495"/>
      <c r="DMF150" s="495"/>
      <c r="DMG150" s="495"/>
      <c r="DMH150" s="495"/>
      <c r="DMI150" s="495"/>
      <c r="DMJ150" s="495"/>
      <c r="DMK150" s="495"/>
      <c r="DML150" s="495"/>
      <c r="DMM150" s="495"/>
      <c r="DMN150" s="495"/>
      <c r="DMO150" s="495"/>
      <c r="DMP150" s="495"/>
      <c r="DMQ150" s="495"/>
      <c r="DMR150" s="495"/>
      <c r="DMS150" s="495"/>
      <c r="DMT150" s="495"/>
      <c r="DMU150" s="495"/>
      <c r="DMV150" s="495"/>
      <c r="DMW150" s="495"/>
      <c r="DMX150" s="495"/>
      <c r="DMY150" s="495"/>
      <c r="DMZ150" s="495"/>
      <c r="DNA150" s="495"/>
      <c r="DNB150" s="495"/>
      <c r="DNC150" s="495"/>
      <c r="DND150" s="495"/>
      <c r="DNE150" s="495"/>
      <c r="DNF150" s="495"/>
      <c r="DNG150" s="495"/>
      <c r="DNH150" s="495"/>
      <c r="DNI150" s="495"/>
      <c r="DNJ150" s="495"/>
      <c r="DNK150" s="495"/>
      <c r="DNL150" s="495"/>
      <c r="DNM150" s="495"/>
      <c r="DNN150" s="495"/>
      <c r="DNO150" s="495"/>
      <c r="DNP150" s="495"/>
      <c r="DNQ150" s="495"/>
      <c r="DNR150" s="495"/>
      <c r="DNS150" s="495"/>
      <c r="DNT150" s="495"/>
      <c r="DNU150" s="495"/>
      <c r="DNV150" s="495"/>
      <c r="DNW150" s="495"/>
      <c r="DNX150" s="495"/>
      <c r="DNY150" s="495"/>
      <c r="DNZ150" s="495"/>
      <c r="DOA150" s="495"/>
      <c r="DOB150" s="495"/>
      <c r="DOC150" s="495"/>
      <c r="DOD150" s="495"/>
      <c r="DOE150" s="495"/>
      <c r="DOF150" s="495"/>
      <c r="DOG150" s="495"/>
      <c r="DOH150" s="495"/>
      <c r="DOI150" s="495"/>
      <c r="DOJ150" s="495"/>
      <c r="DOK150" s="495"/>
      <c r="DOL150" s="495"/>
      <c r="DOM150" s="495"/>
      <c r="DON150" s="495"/>
      <c r="DOO150" s="495"/>
      <c r="DOP150" s="495"/>
      <c r="DOQ150" s="495"/>
      <c r="DOR150" s="495"/>
      <c r="DOS150" s="495"/>
      <c r="DOT150" s="495"/>
      <c r="DOU150" s="495"/>
      <c r="DOV150" s="495"/>
      <c r="DOW150" s="495"/>
      <c r="DOX150" s="495"/>
      <c r="DOY150" s="495"/>
      <c r="DOZ150" s="495"/>
      <c r="DPA150" s="495"/>
      <c r="DPB150" s="495"/>
      <c r="DPC150" s="495"/>
      <c r="DPD150" s="495"/>
      <c r="DPE150" s="495"/>
      <c r="DPF150" s="495"/>
      <c r="DPG150" s="495"/>
      <c r="DPH150" s="495"/>
      <c r="DPI150" s="495"/>
      <c r="DPJ150" s="495"/>
      <c r="DPK150" s="495"/>
      <c r="DPL150" s="495"/>
      <c r="DPM150" s="495"/>
      <c r="DPN150" s="495"/>
      <c r="DPO150" s="495"/>
      <c r="DPP150" s="495"/>
      <c r="DPQ150" s="495"/>
      <c r="DPR150" s="495"/>
      <c r="DPS150" s="495"/>
      <c r="DPT150" s="495"/>
      <c r="DPU150" s="495"/>
      <c r="DPV150" s="495"/>
      <c r="DPW150" s="495"/>
      <c r="DPX150" s="495"/>
      <c r="DPY150" s="495"/>
      <c r="DPZ150" s="495"/>
      <c r="DQA150" s="495"/>
      <c r="DQB150" s="495"/>
      <c r="DQC150" s="495"/>
      <c r="DQD150" s="495"/>
      <c r="DQE150" s="495"/>
      <c r="DQF150" s="495"/>
      <c r="DQG150" s="495"/>
      <c r="DQH150" s="495"/>
      <c r="DQI150" s="495"/>
      <c r="DQJ150" s="495"/>
      <c r="DQK150" s="495"/>
      <c r="DQL150" s="495"/>
      <c r="DQM150" s="495"/>
      <c r="DQN150" s="495"/>
      <c r="DQO150" s="495"/>
      <c r="DQP150" s="495"/>
      <c r="DQQ150" s="495"/>
      <c r="DQR150" s="495"/>
      <c r="DQS150" s="495"/>
      <c r="DQT150" s="495"/>
      <c r="DQU150" s="495"/>
      <c r="DQV150" s="495"/>
      <c r="DQW150" s="495"/>
      <c r="DQX150" s="495"/>
      <c r="DQY150" s="495"/>
      <c r="DQZ150" s="495"/>
      <c r="DRA150" s="495"/>
      <c r="DRB150" s="495"/>
      <c r="DRC150" s="495"/>
      <c r="DRD150" s="495"/>
      <c r="DRE150" s="495"/>
      <c r="DRF150" s="495"/>
      <c r="DRG150" s="495"/>
      <c r="DRH150" s="495"/>
      <c r="DRI150" s="495"/>
      <c r="DRJ150" s="495"/>
      <c r="DRK150" s="495"/>
      <c r="DRL150" s="495"/>
      <c r="DRM150" s="495"/>
      <c r="DRN150" s="495"/>
      <c r="DRO150" s="495"/>
      <c r="DRP150" s="495"/>
      <c r="DRQ150" s="495"/>
      <c r="DRR150" s="495"/>
      <c r="DRS150" s="495"/>
      <c r="DRT150" s="495"/>
      <c r="DRU150" s="495"/>
      <c r="DRV150" s="495"/>
      <c r="DRW150" s="495"/>
      <c r="DRX150" s="495"/>
      <c r="DRY150" s="495"/>
      <c r="DRZ150" s="495"/>
      <c r="DSA150" s="495"/>
      <c r="DSB150" s="495"/>
      <c r="DSC150" s="495"/>
      <c r="DSD150" s="495"/>
      <c r="DSE150" s="495"/>
      <c r="DSF150" s="495"/>
      <c r="DSG150" s="495"/>
      <c r="DSH150" s="495"/>
      <c r="DSI150" s="495"/>
      <c r="DSJ150" s="495"/>
      <c r="DSK150" s="495"/>
      <c r="DSL150" s="495"/>
      <c r="DSM150" s="495"/>
      <c r="DSN150" s="495"/>
      <c r="DSO150" s="495"/>
      <c r="DSP150" s="495"/>
      <c r="DSQ150" s="495"/>
      <c r="DSR150" s="495"/>
      <c r="DSS150" s="495"/>
      <c r="DST150" s="495"/>
      <c r="DSU150" s="495"/>
      <c r="DSV150" s="495"/>
      <c r="DSW150" s="495"/>
      <c r="DSX150" s="495"/>
      <c r="DSY150" s="495"/>
      <c r="DSZ150" s="495"/>
      <c r="DTA150" s="495"/>
      <c r="DTB150" s="495"/>
      <c r="DTC150" s="495"/>
      <c r="DTD150" s="495"/>
      <c r="DTE150" s="495"/>
      <c r="DTF150" s="495"/>
      <c r="DTG150" s="495"/>
      <c r="DTH150" s="495"/>
      <c r="DTI150" s="495"/>
      <c r="DTJ150" s="495"/>
      <c r="DTK150" s="495"/>
      <c r="DTL150" s="495"/>
      <c r="DTM150" s="495"/>
      <c r="DTN150" s="495"/>
      <c r="DTO150" s="495"/>
      <c r="DTP150" s="495"/>
      <c r="DTQ150" s="495"/>
      <c r="DTR150" s="495"/>
      <c r="DTS150" s="495"/>
      <c r="DTT150" s="495"/>
      <c r="DTU150" s="495"/>
      <c r="DTV150" s="495"/>
      <c r="DTW150" s="495"/>
      <c r="DTX150" s="495"/>
      <c r="DTY150" s="495"/>
      <c r="DTZ150" s="495"/>
      <c r="DUA150" s="495"/>
      <c r="DUB150" s="495"/>
      <c r="DUC150" s="495"/>
      <c r="DUD150" s="495"/>
      <c r="DUE150" s="495"/>
      <c r="DUF150" s="495"/>
      <c r="DUG150" s="495"/>
      <c r="DUH150" s="495"/>
      <c r="DUI150" s="495"/>
      <c r="DUJ150" s="495"/>
      <c r="DUK150" s="495"/>
      <c r="DUL150" s="495"/>
      <c r="DUM150" s="495"/>
      <c r="DUN150" s="495"/>
      <c r="DUO150" s="495"/>
      <c r="DUP150" s="495"/>
      <c r="DUQ150" s="495"/>
      <c r="DUR150" s="495"/>
      <c r="DUS150" s="495"/>
      <c r="DUT150" s="495"/>
      <c r="DUU150" s="495"/>
      <c r="DUV150" s="495"/>
      <c r="DUW150" s="495"/>
      <c r="DUX150" s="495"/>
      <c r="DUY150" s="495"/>
      <c r="DUZ150" s="495"/>
      <c r="DVA150" s="495"/>
      <c r="DVB150" s="495"/>
      <c r="DVC150" s="495"/>
      <c r="DVD150" s="495"/>
      <c r="DVE150" s="495"/>
      <c r="DVF150" s="495"/>
      <c r="DVG150" s="495"/>
      <c r="DVH150" s="495"/>
      <c r="DVI150" s="495"/>
      <c r="DVJ150" s="495"/>
      <c r="DVK150" s="495"/>
      <c r="DVL150" s="495"/>
      <c r="DVM150" s="495"/>
      <c r="DVN150" s="495"/>
      <c r="DVO150" s="495"/>
      <c r="DVP150" s="495"/>
      <c r="DVQ150" s="495"/>
      <c r="DVR150" s="495"/>
      <c r="DVS150" s="495"/>
      <c r="DVT150" s="495"/>
      <c r="DVU150" s="495"/>
      <c r="DVV150" s="495"/>
      <c r="DVW150" s="495"/>
      <c r="DVX150" s="495"/>
      <c r="DVY150" s="495"/>
      <c r="DVZ150" s="495"/>
      <c r="DWA150" s="495"/>
      <c r="DWB150" s="495"/>
      <c r="DWC150" s="495"/>
      <c r="DWD150" s="495"/>
      <c r="DWE150" s="495"/>
      <c r="DWF150" s="495"/>
      <c r="DWG150" s="495"/>
      <c r="DWH150" s="495"/>
      <c r="DWI150" s="495"/>
      <c r="DWJ150" s="495"/>
      <c r="DWK150" s="495"/>
      <c r="DWL150" s="495"/>
      <c r="DWM150" s="495"/>
      <c r="DWN150" s="495"/>
      <c r="DWO150" s="495"/>
      <c r="DWP150" s="495"/>
      <c r="DWQ150" s="495"/>
      <c r="DWR150" s="495"/>
      <c r="DWS150" s="495"/>
      <c r="DWT150" s="495"/>
      <c r="DWU150" s="495"/>
      <c r="DWV150" s="495"/>
      <c r="DWW150" s="495"/>
      <c r="DWX150" s="495"/>
      <c r="DWY150" s="495"/>
      <c r="DWZ150" s="495"/>
      <c r="DXA150" s="495"/>
      <c r="DXB150" s="495"/>
      <c r="DXC150" s="495"/>
      <c r="DXD150" s="495"/>
      <c r="DXE150" s="495"/>
      <c r="DXF150" s="495"/>
      <c r="DXG150" s="495"/>
      <c r="DXH150" s="495"/>
      <c r="DXI150" s="495"/>
      <c r="DXJ150" s="495"/>
      <c r="DXK150" s="495"/>
      <c r="DXL150" s="495"/>
      <c r="DXM150" s="495"/>
      <c r="DXN150" s="495"/>
      <c r="DXO150" s="495"/>
      <c r="DXP150" s="495"/>
      <c r="DXQ150" s="495"/>
      <c r="DXR150" s="495"/>
      <c r="DXS150" s="495"/>
      <c r="DXT150" s="495"/>
      <c r="DXU150" s="495"/>
      <c r="DXV150" s="495"/>
      <c r="DXW150" s="495"/>
      <c r="DXX150" s="495"/>
      <c r="DXY150" s="495"/>
      <c r="DXZ150" s="495"/>
      <c r="DYA150" s="495"/>
      <c r="DYB150" s="495"/>
      <c r="DYC150" s="495"/>
      <c r="DYD150" s="495"/>
      <c r="DYE150" s="495"/>
      <c r="DYF150" s="495"/>
      <c r="DYG150" s="495"/>
      <c r="DYH150" s="495"/>
      <c r="DYI150" s="495"/>
      <c r="DYJ150" s="495"/>
      <c r="DYK150" s="495"/>
      <c r="DYL150" s="495"/>
      <c r="DYM150" s="495"/>
      <c r="DYN150" s="495"/>
      <c r="DYO150" s="495"/>
      <c r="DYP150" s="495"/>
      <c r="DYQ150" s="495"/>
      <c r="DYR150" s="495"/>
      <c r="DYS150" s="495"/>
      <c r="DYT150" s="495"/>
      <c r="DYU150" s="495"/>
      <c r="DYV150" s="495"/>
      <c r="DYW150" s="495"/>
      <c r="DYX150" s="495"/>
      <c r="DYY150" s="495"/>
      <c r="DYZ150" s="495"/>
      <c r="DZA150" s="495"/>
      <c r="DZB150" s="495"/>
      <c r="DZC150" s="495"/>
      <c r="DZD150" s="495"/>
      <c r="DZE150" s="495"/>
      <c r="DZF150" s="495"/>
      <c r="DZG150" s="495"/>
      <c r="DZH150" s="495"/>
      <c r="DZI150" s="495"/>
      <c r="DZJ150" s="495"/>
      <c r="DZK150" s="495"/>
      <c r="DZL150" s="495"/>
      <c r="DZM150" s="495"/>
      <c r="DZN150" s="495"/>
      <c r="DZO150" s="495"/>
      <c r="DZP150" s="495"/>
      <c r="DZQ150" s="495"/>
      <c r="DZR150" s="495"/>
      <c r="DZS150" s="495"/>
      <c r="DZT150" s="495"/>
      <c r="DZU150" s="495"/>
      <c r="DZV150" s="495"/>
      <c r="DZW150" s="495"/>
      <c r="DZX150" s="495"/>
      <c r="DZY150" s="495"/>
      <c r="DZZ150" s="495"/>
      <c r="EAA150" s="495"/>
      <c r="EAB150" s="495"/>
      <c r="EAC150" s="495"/>
      <c r="EAD150" s="495"/>
      <c r="EAE150" s="495"/>
      <c r="EAF150" s="495"/>
      <c r="EAG150" s="495"/>
      <c r="EAH150" s="495"/>
      <c r="EAI150" s="495"/>
      <c r="EAJ150" s="495"/>
      <c r="EAK150" s="495"/>
      <c r="EAL150" s="495"/>
      <c r="EAM150" s="495"/>
      <c r="EAN150" s="495"/>
      <c r="EAO150" s="495"/>
      <c r="EAP150" s="495"/>
      <c r="EAQ150" s="495"/>
      <c r="EAR150" s="495"/>
      <c r="EAS150" s="495"/>
      <c r="EAT150" s="495"/>
      <c r="EAU150" s="495"/>
      <c r="EAV150" s="495"/>
      <c r="EAW150" s="495"/>
      <c r="EAX150" s="495"/>
      <c r="EAY150" s="495"/>
      <c r="EAZ150" s="495"/>
      <c r="EBA150" s="495"/>
      <c r="EBB150" s="495"/>
      <c r="EBC150" s="495"/>
      <c r="EBD150" s="495"/>
      <c r="EBE150" s="495"/>
      <c r="EBF150" s="495"/>
      <c r="EBG150" s="495"/>
      <c r="EBH150" s="495"/>
      <c r="EBI150" s="495"/>
      <c r="EBJ150" s="495"/>
      <c r="EBK150" s="495"/>
      <c r="EBL150" s="495"/>
      <c r="EBM150" s="495"/>
      <c r="EBN150" s="495"/>
      <c r="EBO150" s="495"/>
      <c r="EBP150" s="495"/>
      <c r="EBQ150" s="495"/>
      <c r="EBR150" s="495"/>
      <c r="EBS150" s="495"/>
      <c r="EBT150" s="495"/>
      <c r="EBU150" s="495"/>
      <c r="EBV150" s="495"/>
      <c r="EBW150" s="495"/>
      <c r="EBX150" s="495"/>
      <c r="EBY150" s="495"/>
      <c r="EBZ150" s="495"/>
      <c r="ECA150" s="495"/>
      <c r="ECB150" s="495"/>
      <c r="ECC150" s="495"/>
      <c r="ECD150" s="495"/>
      <c r="ECE150" s="495"/>
      <c r="ECF150" s="495"/>
      <c r="ECG150" s="495"/>
      <c r="ECH150" s="495"/>
      <c r="ECI150" s="495"/>
      <c r="ECJ150" s="495"/>
      <c r="ECK150" s="495"/>
      <c r="ECL150" s="495"/>
      <c r="ECM150" s="495"/>
      <c r="ECN150" s="495"/>
      <c r="ECO150" s="495"/>
      <c r="ECP150" s="495"/>
      <c r="ECQ150" s="495"/>
      <c r="ECR150" s="495"/>
      <c r="ECS150" s="495"/>
      <c r="ECT150" s="495"/>
      <c r="ECU150" s="495"/>
      <c r="ECV150" s="495"/>
      <c r="ECW150" s="495"/>
      <c r="ECX150" s="495"/>
      <c r="ECY150" s="495"/>
      <c r="ECZ150" s="495"/>
      <c r="EDA150" s="495"/>
      <c r="EDB150" s="495"/>
      <c r="EDC150" s="495"/>
      <c r="EDD150" s="495"/>
      <c r="EDE150" s="495"/>
      <c r="EDF150" s="495"/>
      <c r="EDG150" s="495"/>
      <c r="EDH150" s="495"/>
      <c r="EDI150" s="495"/>
      <c r="EDJ150" s="495"/>
      <c r="EDK150" s="495"/>
      <c r="EDL150" s="495"/>
      <c r="EDM150" s="495"/>
      <c r="EDN150" s="495"/>
      <c r="EDO150" s="495"/>
      <c r="EDP150" s="495"/>
      <c r="EDQ150" s="495"/>
      <c r="EDR150" s="495"/>
      <c r="EDS150" s="495"/>
      <c r="EDT150" s="495"/>
      <c r="EDU150" s="495"/>
      <c r="EDV150" s="495"/>
      <c r="EDW150" s="495"/>
      <c r="EDX150" s="495"/>
      <c r="EDY150" s="495"/>
      <c r="EDZ150" s="495"/>
      <c r="EEA150" s="495"/>
      <c r="EEB150" s="495"/>
      <c r="EEC150" s="495"/>
      <c r="EED150" s="495"/>
      <c r="EEE150" s="495"/>
      <c r="EEF150" s="495"/>
      <c r="EEG150" s="495"/>
      <c r="EEH150" s="495"/>
      <c r="EEI150" s="495"/>
      <c r="EEJ150" s="495"/>
      <c r="EEK150" s="495"/>
      <c r="EEL150" s="495"/>
      <c r="EEM150" s="495"/>
      <c r="EEN150" s="495"/>
      <c r="EEO150" s="495"/>
      <c r="EEP150" s="495"/>
      <c r="EEQ150" s="495"/>
      <c r="EER150" s="495"/>
      <c r="EES150" s="495"/>
      <c r="EET150" s="495"/>
      <c r="EEU150" s="495"/>
      <c r="EEV150" s="495"/>
      <c r="EEW150" s="495"/>
      <c r="EEX150" s="495"/>
      <c r="EEY150" s="495"/>
      <c r="EEZ150" s="495"/>
      <c r="EFA150" s="495"/>
      <c r="EFB150" s="495"/>
      <c r="EFC150" s="495"/>
      <c r="EFD150" s="495"/>
      <c r="EFE150" s="495"/>
      <c r="EFF150" s="495"/>
      <c r="EFG150" s="495"/>
      <c r="EFH150" s="495"/>
      <c r="EFI150" s="495"/>
      <c r="EFJ150" s="495"/>
      <c r="EFK150" s="495"/>
      <c r="EFL150" s="495"/>
      <c r="EFM150" s="495"/>
      <c r="EFN150" s="495"/>
      <c r="EFO150" s="495"/>
      <c r="EFP150" s="495"/>
      <c r="EFQ150" s="495"/>
      <c r="EFR150" s="495"/>
      <c r="EFS150" s="495"/>
      <c r="EFT150" s="495"/>
      <c r="EFU150" s="495"/>
      <c r="EFV150" s="495"/>
      <c r="EFW150" s="495"/>
      <c r="EFX150" s="495"/>
      <c r="EFY150" s="495"/>
      <c r="EFZ150" s="495"/>
      <c r="EGA150" s="495"/>
      <c r="EGB150" s="495"/>
      <c r="EGC150" s="495"/>
      <c r="EGD150" s="495"/>
      <c r="EGE150" s="495"/>
      <c r="EGF150" s="495"/>
      <c r="EGG150" s="495"/>
      <c r="EGH150" s="495"/>
      <c r="EGI150" s="495"/>
      <c r="EGJ150" s="495"/>
      <c r="EGK150" s="495"/>
      <c r="EGL150" s="495"/>
      <c r="EGM150" s="495"/>
      <c r="EGN150" s="495"/>
      <c r="EGO150" s="495"/>
      <c r="EGP150" s="495"/>
      <c r="EGQ150" s="495"/>
      <c r="EGR150" s="495"/>
      <c r="EGS150" s="495"/>
      <c r="EGT150" s="495"/>
      <c r="EGU150" s="495"/>
      <c r="EGV150" s="495"/>
      <c r="EGW150" s="495"/>
      <c r="EGX150" s="495"/>
      <c r="EGY150" s="495"/>
      <c r="EGZ150" s="495"/>
      <c r="EHA150" s="495"/>
      <c r="EHB150" s="495"/>
      <c r="EHC150" s="495"/>
      <c r="EHD150" s="495"/>
      <c r="EHE150" s="495"/>
      <c r="EHF150" s="495"/>
      <c r="EHG150" s="495"/>
      <c r="EHH150" s="495"/>
      <c r="EHI150" s="495"/>
      <c r="EHJ150" s="495"/>
      <c r="EHK150" s="495"/>
      <c r="EHL150" s="495"/>
      <c r="EHM150" s="495"/>
      <c r="EHN150" s="495"/>
      <c r="EHO150" s="495"/>
      <c r="EHP150" s="495"/>
      <c r="EHQ150" s="495"/>
      <c r="EHR150" s="495"/>
      <c r="EHS150" s="495"/>
      <c r="EHT150" s="495"/>
      <c r="EHU150" s="495"/>
      <c r="EHV150" s="495"/>
      <c r="EHW150" s="495"/>
      <c r="EHX150" s="495"/>
      <c r="EHY150" s="495"/>
      <c r="EHZ150" s="495"/>
      <c r="EIA150" s="495"/>
      <c r="EIB150" s="495"/>
      <c r="EIC150" s="495"/>
      <c r="EID150" s="495"/>
      <c r="EIE150" s="495"/>
      <c r="EIF150" s="495"/>
      <c r="EIG150" s="495"/>
      <c r="EIH150" s="495"/>
      <c r="EII150" s="495"/>
      <c r="EIJ150" s="495"/>
      <c r="EIK150" s="495"/>
      <c r="EIL150" s="495"/>
      <c r="EIM150" s="495"/>
      <c r="EIN150" s="495"/>
      <c r="EIO150" s="495"/>
      <c r="EIP150" s="495"/>
      <c r="EIQ150" s="495"/>
      <c r="EIR150" s="495"/>
      <c r="EIS150" s="495"/>
      <c r="EIT150" s="495"/>
      <c r="EIU150" s="495"/>
      <c r="EIV150" s="495"/>
      <c r="EIW150" s="495"/>
      <c r="EIX150" s="495"/>
      <c r="EIY150" s="495"/>
      <c r="EIZ150" s="495"/>
      <c r="EJA150" s="495"/>
      <c r="EJB150" s="495"/>
      <c r="EJC150" s="495"/>
      <c r="EJD150" s="495"/>
      <c r="EJE150" s="495"/>
      <c r="EJF150" s="495"/>
      <c r="EJG150" s="495"/>
      <c r="EJH150" s="495"/>
      <c r="EJI150" s="495"/>
      <c r="EJJ150" s="495"/>
      <c r="EJK150" s="495"/>
      <c r="EJL150" s="495"/>
      <c r="EJM150" s="495"/>
      <c r="EJN150" s="495"/>
      <c r="EJO150" s="495"/>
      <c r="EJP150" s="495"/>
      <c r="EJQ150" s="495"/>
      <c r="EJR150" s="495"/>
      <c r="EJS150" s="495"/>
      <c r="EJT150" s="495"/>
      <c r="EJU150" s="495"/>
      <c r="EJV150" s="495"/>
      <c r="EJW150" s="495"/>
      <c r="EJX150" s="495"/>
      <c r="EJY150" s="495"/>
      <c r="EJZ150" s="495"/>
      <c r="EKA150" s="495"/>
      <c r="EKB150" s="495"/>
      <c r="EKC150" s="495"/>
      <c r="EKD150" s="495"/>
      <c r="EKE150" s="495"/>
      <c r="EKF150" s="495"/>
      <c r="EKG150" s="495"/>
      <c r="EKH150" s="495"/>
      <c r="EKI150" s="495"/>
      <c r="EKJ150" s="495"/>
      <c r="EKK150" s="495"/>
      <c r="EKL150" s="495"/>
      <c r="EKM150" s="495"/>
      <c r="EKN150" s="495"/>
      <c r="EKO150" s="495"/>
      <c r="EKP150" s="495"/>
      <c r="EKQ150" s="495"/>
      <c r="EKR150" s="495"/>
      <c r="EKS150" s="495"/>
      <c r="EKT150" s="495"/>
      <c r="EKU150" s="495"/>
      <c r="EKV150" s="495"/>
      <c r="EKW150" s="495"/>
      <c r="EKX150" s="495"/>
      <c r="EKY150" s="495"/>
      <c r="EKZ150" s="495"/>
      <c r="ELA150" s="495"/>
      <c r="ELB150" s="495"/>
      <c r="ELC150" s="495"/>
      <c r="ELD150" s="495"/>
      <c r="ELE150" s="495"/>
      <c r="ELF150" s="495"/>
      <c r="ELG150" s="495"/>
      <c r="ELH150" s="495"/>
      <c r="ELI150" s="495"/>
      <c r="ELJ150" s="495"/>
      <c r="ELK150" s="495"/>
      <c r="ELL150" s="495"/>
      <c r="ELM150" s="495"/>
      <c r="ELN150" s="495"/>
      <c r="ELO150" s="495"/>
      <c r="ELP150" s="495"/>
      <c r="ELQ150" s="495"/>
      <c r="ELR150" s="495"/>
      <c r="ELS150" s="495"/>
      <c r="ELT150" s="495"/>
      <c r="ELU150" s="495"/>
      <c r="ELV150" s="495"/>
      <c r="ELW150" s="495"/>
      <c r="ELX150" s="495"/>
      <c r="ELY150" s="495"/>
      <c r="ELZ150" s="495"/>
      <c r="EMA150" s="495"/>
      <c r="EMB150" s="495"/>
      <c r="EMC150" s="495"/>
      <c r="EMD150" s="495"/>
      <c r="EME150" s="495"/>
      <c r="EMF150" s="495"/>
      <c r="EMG150" s="495"/>
      <c r="EMH150" s="495"/>
      <c r="EMI150" s="495"/>
      <c r="EMJ150" s="495"/>
      <c r="EMK150" s="495"/>
      <c r="EML150" s="495"/>
      <c r="EMM150" s="495"/>
      <c r="EMN150" s="495"/>
      <c r="EMO150" s="495"/>
      <c r="EMP150" s="495"/>
      <c r="EMQ150" s="495"/>
      <c r="EMR150" s="495"/>
      <c r="EMS150" s="495"/>
      <c r="EMT150" s="495"/>
      <c r="EMU150" s="495"/>
      <c r="EMV150" s="495"/>
      <c r="EMW150" s="495"/>
      <c r="EMX150" s="495"/>
      <c r="EMY150" s="495"/>
      <c r="EMZ150" s="495"/>
      <c r="ENA150" s="495"/>
      <c r="ENB150" s="495"/>
      <c r="ENC150" s="495"/>
      <c r="END150" s="495"/>
      <c r="ENE150" s="495"/>
      <c r="ENF150" s="495"/>
      <c r="ENG150" s="495"/>
      <c r="ENH150" s="495"/>
      <c r="ENI150" s="495"/>
      <c r="ENJ150" s="495"/>
      <c r="ENK150" s="495"/>
      <c r="ENL150" s="495"/>
      <c r="ENM150" s="495"/>
      <c r="ENN150" s="495"/>
      <c r="ENO150" s="495"/>
      <c r="ENP150" s="495"/>
      <c r="ENQ150" s="495"/>
      <c r="ENR150" s="495"/>
      <c r="ENS150" s="495"/>
      <c r="ENT150" s="495"/>
      <c r="ENU150" s="495"/>
      <c r="ENV150" s="495"/>
      <c r="ENW150" s="495"/>
      <c r="ENX150" s="495"/>
      <c r="ENY150" s="495"/>
      <c r="ENZ150" s="495"/>
      <c r="EOA150" s="495"/>
      <c r="EOB150" s="495"/>
      <c r="EOC150" s="495"/>
      <c r="EOD150" s="495"/>
      <c r="EOE150" s="495"/>
      <c r="EOF150" s="495"/>
      <c r="EOG150" s="495"/>
      <c r="EOH150" s="495"/>
      <c r="EOI150" s="495"/>
      <c r="EOJ150" s="495"/>
      <c r="EOK150" s="495"/>
      <c r="EOL150" s="495"/>
      <c r="EOM150" s="495"/>
      <c r="EON150" s="495"/>
      <c r="EOO150" s="495"/>
      <c r="EOP150" s="495"/>
      <c r="EOQ150" s="495"/>
      <c r="EOR150" s="495"/>
      <c r="EOS150" s="495"/>
      <c r="EOT150" s="495"/>
      <c r="EOU150" s="495"/>
      <c r="EOV150" s="495"/>
      <c r="EOW150" s="495"/>
      <c r="EOX150" s="495"/>
      <c r="EOY150" s="495"/>
      <c r="EOZ150" s="495"/>
      <c r="EPA150" s="495"/>
      <c r="EPB150" s="495"/>
      <c r="EPC150" s="495"/>
      <c r="EPD150" s="495"/>
      <c r="EPE150" s="495"/>
      <c r="EPF150" s="495"/>
      <c r="EPG150" s="495"/>
      <c r="EPH150" s="495"/>
      <c r="EPI150" s="495"/>
      <c r="EPJ150" s="495"/>
      <c r="EPK150" s="495"/>
      <c r="EPL150" s="495"/>
      <c r="EPM150" s="495"/>
      <c r="EPN150" s="495"/>
      <c r="EPO150" s="495"/>
      <c r="EPP150" s="495"/>
      <c r="EPQ150" s="495"/>
      <c r="EPR150" s="495"/>
      <c r="EPS150" s="495"/>
      <c r="EPT150" s="495"/>
      <c r="EPU150" s="495"/>
      <c r="EPV150" s="495"/>
      <c r="EPW150" s="495"/>
      <c r="EPX150" s="495"/>
      <c r="EPY150" s="495"/>
      <c r="EPZ150" s="495"/>
      <c r="EQA150" s="495"/>
      <c r="EQB150" s="495"/>
      <c r="EQC150" s="495"/>
      <c r="EQD150" s="495"/>
      <c r="EQE150" s="495"/>
      <c r="EQF150" s="495"/>
      <c r="EQG150" s="495"/>
      <c r="EQH150" s="495"/>
      <c r="EQI150" s="495"/>
      <c r="EQJ150" s="495"/>
      <c r="EQK150" s="495"/>
      <c r="EQL150" s="495"/>
      <c r="EQM150" s="495"/>
      <c r="EQN150" s="495"/>
      <c r="EQO150" s="495"/>
      <c r="EQP150" s="495"/>
      <c r="EQQ150" s="495"/>
      <c r="EQR150" s="495"/>
      <c r="EQS150" s="495"/>
      <c r="EQT150" s="495"/>
      <c r="EQU150" s="495"/>
      <c r="EQV150" s="495"/>
      <c r="EQW150" s="495"/>
      <c r="EQX150" s="495"/>
      <c r="EQY150" s="495"/>
      <c r="EQZ150" s="495"/>
      <c r="ERA150" s="495"/>
      <c r="ERB150" s="495"/>
      <c r="ERC150" s="495"/>
      <c r="ERD150" s="495"/>
      <c r="ERE150" s="495"/>
      <c r="ERF150" s="495"/>
      <c r="ERG150" s="495"/>
      <c r="ERH150" s="495"/>
      <c r="ERI150" s="495"/>
      <c r="ERJ150" s="495"/>
      <c r="ERK150" s="495"/>
      <c r="ERL150" s="495"/>
      <c r="ERM150" s="495"/>
      <c r="ERN150" s="495"/>
      <c r="ERO150" s="495"/>
      <c r="ERP150" s="495"/>
      <c r="ERQ150" s="495"/>
      <c r="ERR150" s="495"/>
      <c r="ERS150" s="495"/>
      <c r="ERT150" s="495"/>
      <c r="ERU150" s="495"/>
      <c r="ERV150" s="495"/>
      <c r="ERW150" s="495"/>
      <c r="ERX150" s="495"/>
      <c r="ERY150" s="495"/>
      <c r="ERZ150" s="495"/>
      <c r="ESA150" s="495"/>
      <c r="ESB150" s="495"/>
      <c r="ESC150" s="495"/>
      <c r="ESD150" s="495"/>
      <c r="ESE150" s="495"/>
      <c r="ESF150" s="495"/>
      <c r="ESG150" s="495"/>
      <c r="ESH150" s="495"/>
      <c r="ESI150" s="495"/>
      <c r="ESJ150" s="495"/>
      <c r="ESK150" s="495"/>
      <c r="ESL150" s="495"/>
      <c r="ESM150" s="495"/>
      <c r="ESN150" s="495"/>
      <c r="ESO150" s="495"/>
      <c r="ESP150" s="495"/>
      <c r="ESQ150" s="495"/>
      <c r="ESR150" s="495"/>
      <c r="ESS150" s="495"/>
      <c r="EST150" s="495"/>
      <c r="ESU150" s="495"/>
      <c r="ESV150" s="495"/>
      <c r="ESW150" s="495"/>
      <c r="ESX150" s="495"/>
      <c r="ESY150" s="495"/>
      <c r="ESZ150" s="495"/>
      <c r="ETA150" s="495"/>
      <c r="ETB150" s="495"/>
      <c r="ETC150" s="495"/>
      <c r="ETD150" s="495"/>
      <c r="ETE150" s="495"/>
      <c r="ETF150" s="495"/>
      <c r="ETG150" s="495"/>
      <c r="ETH150" s="495"/>
      <c r="ETI150" s="495"/>
      <c r="ETJ150" s="495"/>
      <c r="ETK150" s="495"/>
      <c r="ETL150" s="495"/>
      <c r="ETM150" s="495"/>
      <c r="ETN150" s="495"/>
      <c r="ETO150" s="495"/>
      <c r="ETP150" s="495"/>
      <c r="ETQ150" s="495"/>
      <c r="ETR150" s="495"/>
      <c r="ETS150" s="495"/>
      <c r="ETT150" s="495"/>
      <c r="ETU150" s="495"/>
      <c r="ETV150" s="495"/>
      <c r="ETW150" s="495"/>
      <c r="ETX150" s="495"/>
      <c r="ETY150" s="495"/>
      <c r="ETZ150" s="495"/>
      <c r="EUA150" s="495"/>
      <c r="EUB150" s="495"/>
      <c r="EUC150" s="495"/>
      <c r="EUD150" s="495"/>
      <c r="EUE150" s="495"/>
      <c r="EUF150" s="495"/>
      <c r="EUG150" s="495"/>
      <c r="EUH150" s="495"/>
      <c r="EUI150" s="495"/>
      <c r="EUJ150" s="495"/>
      <c r="EUK150" s="495"/>
      <c r="EUL150" s="495"/>
      <c r="EUM150" s="495"/>
      <c r="EUN150" s="495"/>
      <c r="EUO150" s="495"/>
      <c r="EUP150" s="495"/>
      <c r="EUQ150" s="495"/>
      <c r="EUR150" s="495"/>
      <c r="EUS150" s="495"/>
      <c r="EUT150" s="495"/>
      <c r="EUU150" s="495"/>
      <c r="EUV150" s="495"/>
      <c r="EUW150" s="495"/>
      <c r="EUX150" s="495"/>
      <c r="EUY150" s="495"/>
      <c r="EUZ150" s="495"/>
      <c r="EVA150" s="495"/>
      <c r="EVB150" s="495"/>
      <c r="EVC150" s="495"/>
      <c r="EVD150" s="495"/>
      <c r="EVE150" s="495"/>
      <c r="EVF150" s="495"/>
      <c r="EVG150" s="495"/>
      <c r="EVH150" s="495"/>
      <c r="EVI150" s="495"/>
      <c r="EVJ150" s="495"/>
      <c r="EVK150" s="495"/>
      <c r="EVL150" s="495"/>
      <c r="EVM150" s="495"/>
      <c r="EVN150" s="495"/>
      <c r="EVO150" s="495"/>
      <c r="EVP150" s="495"/>
      <c r="EVQ150" s="495"/>
      <c r="EVR150" s="495"/>
      <c r="EVS150" s="495"/>
      <c r="EVT150" s="495"/>
      <c r="EVU150" s="495"/>
      <c r="EVV150" s="495"/>
      <c r="EVW150" s="495"/>
      <c r="EVX150" s="495"/>
      <c r="EVY150" s="495"/>
      <c r="EVZ150" s="495"/>
      <c r="EWA150" s="495"/>
      <c r="EWB150" s="495"/>
      <c r="EWC150" s="495"/>
      <c r="EWD150" s="495"/>
      <c r="EWE150" s="495"/>
      <c r="EWF150" s="495"/>
      <c r="EWG150" s="495"/>
      <c r="EWH150" s="495"/>
      <c r="EWI150" s="495"/>
      <c r="EWJ150" s="495"/>
      <c r="EWK150" s="495"/>
      <c r="EWL150" s="495"/>
      <c r="EWM150" s="495"/>
      <c r="EWN150" s="495"/>
      <c r="EWO150" s="495"/>
      <c r="EWP150" s="495"/>
      <c r="EWQ150" s="495"/>
      <c r="EWR150" s="495"/>
      <c r="EWS150" s="495"/>
      <c r="EWT150" s="495"/>
      <c r="EWU150" s="495"/>
      <c r="EWV150" s="495"/>
      <c r="EWW150" s="495"/>
      <c r="EWX150" s="495"/>
      <c r="EWY150" s="495"/>
      <c r="EWZ150" s="495"/>
      <c r="EXA150" s="495"/>
      <c r="EXB150" s="495"/>
      <c r="EXC150" s="495"/>
      <c r="EXD150" s="495"/>
      <c r="EXE150" s="495"/>
      <c r="EXF150" s="495"/>
      <c r="EXG150" s="495"/>
      <c r="EXH150" s="495"/>
      <c r="EXI150" s="495"/>
      <c r="EXJ150" s="495"/>
      <c r="EXK150" s="495"/>
      <c r="EXL150" s="495"/>
      <c r="EXM150" s="495"/>
      <c r="EXN150" s="495"/>
      <c r="EXO150" s="495"/>
      <c r="EXP150" s="495"/>
      <c r="EXQ150" s="495"/>
      <c r="EXR150" s="495"/>
      <c r="EXS150" s="495"/>
      <c r="EXT150" s="495"/>
      <c r="EXU150" s="495"/>
      <c r="EXV150" s="495"/>
      <c r="EXW150" s="495"/>
      <c r="EXX150" s="495"/>
      <c r="EXY150" s="495"/>
      <c r="EXZ150" s="495"/>
      <c r="EYA150" s="495"/>
      <c r="EYB150" s="495"/>
      <c r="EYC150" s="495"/>
      <c r="EYD150" s="495"/>
      <c r="EYE150" s="495"/>
      <c r="EYF150" s="495"/>
      <c r="EYG150" s="495"/>
      <c r="EYH150" s="495"/>
      <c r="EYI150" s="495"/>
      <c r="EYJ150" s="495"/>
      <c r="EYK150" s="495"/>
      <c r="EYL150" s="495"/>
      <c r="EYM150" s="495"/>
      <c r="EYN150" s="495"/>
      <c r="EYO150" s="495"/>
      <c r="EYP150" s="495"/>
      <c r="EYQ150" s="495"/>
      <c r="EYR150" s="495"/>
      <c r="EYS150" s="495"/>
      <c r="EYT150" s="495"/>
      <c r="EYU150" s="495"/>
      <c r="EYV150" s="495"/>
      <c r="EYW150" s="495"/>
      <c r="EYX150" s="495"/>
      <c r="EYY150" s="495"/>
      <c r="EYZ150" s="495"/>
      <c r="EZA150" s="495"/>
      <c r="EZB150" s="495"/>
      <c r="EZC150" s="495"/>
      <c r="EZD150" s="495"/>
      <c r="EZE150" s="495"/>
      <c r="EZF150" s="495"/>
      <c r="EZG150" s="495"/>
      <c r="EZH150" s="495"/>
      <c r="EZI150" s="495"/>
      <c r="EZJ150" s="495"/>
      <c r="EZK150" s="495"/>
      <c r="EZL150" s="495"/>
      <c r="EZM150" s="495"/>
      <c r="EZN150" s="495"/>
      <c r="EZO150" s="495"/>
      <c r="EZP150" s="495"/>
      <c r="EZQ150" s="495"/>
      <c r="EZR150" s="495"/>
      <c r="EZS150" s="495"/>
      <c r="EZT150" s="495"/>
      <c r="EZU150" s="495"/>
      <c r="EZV150" s="495"/>
      <c r="EZW150" s="495"/>
      <c r="EZX150" s="495"/>
      <c r="EZY150" s="495"/>
      <c r="EZZ150" s="495"/>
      <c r="FAA150" s="495"/>
      <c r="FAB150" s="495"/>
      <c r="FAC150" s="495"/>
      <c r="FAD150" s="495"/>
      <c r="FAE150" s="495"/>
      <c r="FAF150" s="495"/>
      <c r="FAG150" s="495"/>
      <c r="FAH150" s="495"/>
      <c r="FAI150" s="495"/>
      <c r="FAJ150" s="495"/>
      <c r="FAK150" s="495"/>
      <c r="FAL150" s="495"/>
      <c r="FAM150" s="495"/>
      <c r="FAN150" s="495"/>
      <c r="FAO150" s="495"/>
      <c r="FAP150" s="495"/>
      <c r="FAQ150" s="495"/>
      <c r="FAR150" s="495"/>
      <c r="FAS150" s="495"/>
      <c r="FAT150" s="495"/>
      <c r="FAU150" s="495"/>
      <c r="FAV150" s="495"/>
      <c r="FAW150" s="495"/>
      <c r="FAX150" s="495"/>
      <c r="FAY150" s="495"/>
      <c r="FAZ150" s="495"/>
      <c r="FBA150" s="495"/>
      <c r="FBB150" s="495"/>
      <c r="FBC150" s="495"/>
      <c r="FBD150" s="495"/>
      <c r="FBE150" s="495"/>
      <c r="FBF150" s="495"/>
      <c r="FBG150" s="495"/>
      <c r="FBH150" s="495"/>
      <c r="FBI150" s="495"/>
      <c r="FBJ150" s="495"/>
      <c r="FBK150" s="495"/>
      <c r="FBL150" s="495"/>
      <c r="FBM150" s="495"/>
      <c r="FBN150" s="495"/>
      <c r="FBO150" s="495"/>
      <c r="FBP150" s="495"/>
      <c r="FBQ150" s="495"/>
      <c r="FBR150" s="495"/>
      <c r="FBS150" s="495"/>
      <c r="FBT150" s="495"/>
      <c r="FBU150" s="495"/>
      <c r="FBV150" s="495"/>
      <c r="FBW150" s="495"/>
      <c r="FBX150" s="495"/>
      <c r="FBY150" s="495"/>
      <c r="FBZ150" s="495"/>
      <c r="FCA150" s="495"/>
      <c r="FCB150" s="495"/>
      <c r="FCC150" s="495"/>
      <c r="FCD150" s="495"/>
      <c r="FCE150" s="495"/>
      <c r="FCF150" s="495"/>
      <c r="FCG150" s="495"/>
      <c r="FCH150" s="495"/>
      <c r="FCI150" s="495"/>
      <c r="FCJ150" s="495"/>
      <c r="FCK150" s="495"/>
      <c r="FCL150" s="495"/>
      <c r="FCM150" s="495"/>
      <c r="FCN150" s="495"/>
      <c r="FCO150" s="495"/>
      <c r="FCP150" s="495"/>
      <c r="FCQ150" s="495"/>
      <c r="FCR150" s="495"/>
      <c r="FCS150" s="495"/>
      <c r="FCT150" s="495"/>
      <c r="FCU150" s="495"/>
      <c r="FCV150" s="495"/>
      <c r="FCW150" s="495"/>
      <c r="FCX150" s="495"/>
      <c r="FCY150" s="495"/>
      <c r="FCZ150" s="495"/>
      <c r="FDA150" s="495"/>
      <c r="FDB150" s="495"/>
      <c r="FDC150" s="495"/>
      <c r="FDD150" s="495"/>
      <c r="FDE150" s="495"/>
      <c r="FDF150" s="495"/>
      <c r="FDG150" s="495"/>
      <c r="FDH150" s="495"/>
      <c r="FDI150" s="495"/>
      <c r="FDJ150" s="495"/>
      <c r="FDK150" s="495"/>
      <c r="FDL150" s="495"/>
      <c r="FDM150" s="495"/>
      <c r="FDN150" s="495"/>
      <c r="FDO150" s="495"/>
      <c r="FDP150" s="495"/>
      <c r="FDQ150" s="495"/>
      <c r="FDR150" s="495"/>
      <c r="FDS150" s="495"/>
      <c r="FDT150" s="495"/>
      <c r="FDU150" s="495"/>
      <c r="FDV150" s="495"/>
      <c r="FDW150" s="495"/>
      <c r="FDX150" s="495"/>
      <c r="FDY150" s="495"/>
      <c r="FDZ150" s="495"/>
      <c r="FEA150" s="495"/>
      <c r="FEB150" s="495"/>
      <c r="FEC150" s="495"/>
      <c r="FED150" s="495"/>
      <c r="FEE150" s="495"/>
      <c r="FEF150" s="495"/>
      <c r="FEG150" s="495"/>
      <c r="FEH150" s="495"/>
      <c r="FEI150" s="495"/>
      <c r="FEJ150" s="495"/>
      <c r="FEK150" s="495"/>
      <c r="FEL150" s="495"/>
      <c r="FEM150" s="495"/>
      <c r="FEN150" s="495"/>
      <c r="FEO150" s="495"/>
      <c r="FEP150" s="495"/>
      <c r="FEQ150" s="495"/>
      <c r="FER150" s="495"/>
      <c r="FES150" s="495"/>
      <c r="FET150" s="495"/>
      <c r="FEU150" s="495"/>
      <c r="FEV150" s="495"/>
      <c r="FEW150" s="495"/>
      <c r="FEX150" s="495"/>
      <c r="FEY150" s="495"/>
      <c r="FEZ150" s="495"/>
      <c r="FFA150" s="495"/>
      <c r="FFB150" s="495"/>
      <c r="FFC150" s="495"/>
      <c r="FFD150" s="495"/>
      <c r="FFE150" s="495"/>
      <c r="FFF150" s="495"/>
      <c r="FFG150" s="495"/>
      <c r="FFH150" s="495"/>
      <c r="FFI150" s="495"/>
      <c r="FFJ150" s="495"/>
      <c r="FFK150" s="495"/>
      <c r="FFL150" s="495"/>
      <c r="FFM150" s="495"/>
      <c r="FFN150" s="495"/>
      <c r="FFO150" s="495"/>
      <c r="FFP150" s="495"/>
      <c r="FFQ150" s="495"/>
      <c r="FFR150" s="495"/>
      <c r="FFS150" s="495"/>
      <c r="FFT150" s="495"/>
      <c r="FFU150" s="495"/>
      <c r="FFV150" s="495"/>
      <c r="FFW150" s="495"/>
      <c r="FFX150" s="495"/>
      <c r="FFY150" s="495"/>
      <c r="FFZ150" s="495"/>
      <c r="FGA150" s="495"/>
      <c r="FGB150" s="495"/>
      <c r="FGC150" s="495"/>
      <c r="FGD150" s="495"/>
      <c r="FGE150" s="495"/>
      <c r="FGF150" s="495"/>
      <c r="FGG150" s="495"/>
      <c r="FGH150" s="495"/>
      <c r="FGI150" s="495"/>
      <c r="FGJ150" s="495"/>
      <c r="FGK150" s="495"/>
      <c r="FGL150" s="495"/>
      <c r="FGM150" s="495"/>
      <c r="FGN150" s="495"/>
      <c r="FGO150" s="495"/>
      <c r="FGP150" s="495"/>
      <c r="FGQ150" s="495"/>
      <c r="FGR150" s="495"/>
      <c r="FGS150" s="495"/>
      <c r="FGT150" s="495"/>
      <c r="FGU150" s="495"/>
      <c r="FGV150" s="495"/>
      <c r="FGW150" s="495"/>
      <c r="FGX150" s="495"/>
      <c r="FGY150" s="495"/>
      <c r="FGZ150" s="495"/>
      <c r="FHA150" s="495"/>
      <c r="FHB150" s="495"/>
      <c r="FHC150" s="495"/>
      <c r="FHD150" s="495"/>
      <c r="FHE150" s="495"/>
      <c r="FHF150" s="495"/>
      <c r="FHG150" s="495"/>
      <c r="FHH150" s="495"/>
      <c r="FHI150" s="495"/>
      <c r="FHJ150" s="495"/>
      <c r="FHK150" s="495"/>
      <c r="FHL150" s="495"/>
      <c r="FHM150" s="495"/>
      <c r="FHN150" s="495"/>
      <c r="FHO150" s="495"/>
      <c r="FHP150" s="495"/>
      <c r="FHQ150" s="495"/>
      <c r="FHR150" s="495"/>
      <c r="FHS150" s="495"/>
      <c r="FHT150" s="495"/>
      <c r="FHU150" s="495"/>
      <c r="FHV150" s="495"/>
      <c r="FHW150" s="495"/>
      <c r="FHX150" s="495"/>
      <c r="FHY150" s="495"/>
      <c r="FHZ150" s="495"/>
      <c r="FIA150" s="495"/>
      <c r="FIB150" s="495"/>
      <c r="FIC150" s="495"/>
      <c r="FID150" s="495"/>
      <c r="FIE150" s="495"/>
      <c r="FIF150" s="495"/>
      <c r="FIG150" s="495"/>
      <c r="FIH150" s="495"/>
      <c r="FII150" s="495"/>
      <c r="FIJ150" s="495"/>
      <c r="FIK150" s="495"/>
      <c r="FIL150" s="495"/>
      <c r="FIM150" s="495"/>
      <c r="FIN150" s="495"/>
      <c r="FIO150" s="495"/>
      <c r="FIP150" s="495"/>
      <c r="FIQ150" s="495"/>
      <c r="FIR150" s="495"/>
      <c r="FIS150" s="495"/>
      <c r="FIT150" s="495"/>
      <c r="FIU150" s="495"/>
      <c r="FIV150" s="495"/>
      <c r="FIW150" s="495"/>
      <c r="FIX150" s="495"/>
      <c r="FIY150" s="495"/>
      <c r="FIZ150" s="495"/>
      <c r="FJA150" s="495"/>
      <c r="FJB150" s="495"/>
      <c r="FJC150" s="495"/>
      <c r="FJD150" s="495"/>
      <c r="FJE150" s="495"/>
      <c r="FJF150" s="495"/>
      <c r="FJG150" s="495"/>
      <c r="FJH150" s="495"/>
      <c r="FJI150" s="495"/>
      <c r="FJJ150" s="495"/>
      <c r="FJK150" s="495"/>
      <c r="FJL150" s="495"/>
      <c r="FJM150" s="495"/>
      <c r="FJN150" s="495"/>
      <c r="FJO150" s="495"/>
      <c r="FJP150" s="495"/>
      <c r="FJQ150" s="495"/>
      <c r="FJR150" s="495"/>
      <c r="FJS150" s="495"/>
      <c r="FJT150" s="495"/>
      <c r="FJU150" s="495"/>
      <c r="FJV150" s="495"/>
      <c r="FJW150" s="495"/>
      <c r="FJX150" s="495"/>
      <c r="FJY150" s="495"/>
      <c r="FJZ150" s="495"/>
      <c r="FKA150" s="495"/>
      <c r="FKB150" s="495"/>
      <c r="FKC150" s="495"/>
      <c r="FKD150" s="495"/>
      <c r="FKE150" s="495"/>
      <c r="FKF150" s="495"/>
      <c r="FKG150" s="495"/>
      <c r="FKH150" s="495"/>
      <c r="FKI150" s="495"/>
      <c r="FKJ150" s="495"/>
      <c r="FKK150" s="495"/>
      <c r="FKL150" s="495"/>
      <c r="FKM150" s="495"/>
      <c r="FKN150" s="495"/>
      <c r="FKO150" s="495"/>
      <c r="FKP150" s="495"/>
      <c r="FKQ150" s="495"/>
      <c r="FKR150" s="495"/>
      <c r="FKS150" s="495"/>
      <c r="FKT150" s="495"/>
      <c r="FKU150" s="495"/>
      <c r="FKV150" s="495"/>
      <c r="FKW150" s="495"/>
      <c r="FKX150" s="495"/>
      <c r="FKY150" s="495"/>
      <c r="FKZ150" s="495"/>
      <c r="FLA150" s="495"/>
      <c r="FLB150" s="495"/>
      <c r="FLC150" s="495"/>
      <c r="FLD150" s="495"/>
      <c r="FLE150" s="495"/>
      <c r="FLF150" s="495"/>
      <c r="FLG150" s="495"/>
      <c r="FLH150" s="495"/>
      <c r="FLI150" s="495"/>
      <c r="FLJ150" s="495"/>
      <c r="FLK150" s="495"/>
      <c r="FLL150" s="495"/>
      <c r="FLM150" s="495"/>
      <c r="FLN150" s="495"/>
      <c r="FLO150" s="495"/>
      <c r="FLP150" s="495"/>
      <c r="FLQ150" s="495"/>
      <c r="FLR150" s="495"/>
      <c r="FLS150" s="495"/>
      <c r="FLT150" s="495"/>
      <c r="FLU150" s="495"/>
      <c r="FLV150" s="495"/>
      <c r="FLW150" s="495"/>
      <c r="FLX150" s="495"/>
      <c r="FLY150" s="495"/>
      <c r="FLZ150" s="495"/>
      <c r="FMA150" s="495"/>
      <c r="FMB150" s="495"/>
      <c r="FMC150" s="495"/>
      <c r="FMD150" s="495"/>
      <c r="FME150" s="495"/>
      <c r="FMF150" s="495"/>
      <c r="FMG150" s="495"/>
      <c r="FMH150" s="495"/>
      <c r="FMI150" s="495"/>
      <c r="FMJ150" s="495"/>
      <c r="FMK150" s="495"/>
      <c r="FML150" s="495"/>
      <c r="FMM150" s="495"/>
      <c r="FMN150" s="495"/>
      <c r="FMO150" s="495"/>
      <c r="FMP150" s="495"/>
      <c r="FMQ150" s="495"/>
      <c r="FMR150" s="495"/>
      <c r="FMS150" s="495"/>
      <c r="FMT150" s="495"/>
      <c r="FMU150" s="495"/>
      <c r="FMV150" s="495"/>
      <c r="FMW150" s="495"/>
      <c r="FMX150" s="495"/>
      <c r="FMY150" s="495"/>
      <c r="FMZ150" s="495"/>
      <c r="FNA150" s="495"/>
      <c r="FNB150" s="495"/>
      <c r="FNC150" s="495"/>
      <c r="FND150" s="495"/>
      <c r="FNE150" s="495"/>
      <c r="FNF150" s="495"/>
      <c r="FNG150" s="495"/>
      <c r="FNH150" s="495"/>
      <c r="FNI150" s="495"/>
      <c r="FNJ150" s="495"/>
      <c r="FNK150" s="495"/>
      <c r="FNL150" s="495"/>
      <c r="FNM150" s="495"/>
      <c r="FNN150" s="495"/>
      <c r="FNO150" s="495"/>
      <c r="FNP150" s="495"/>
      <c r="FNQ150" s="495"/>
      <c r="FNR150" s="495"/>
      <c r="FNS150" s="495"/>
      <c r="FNT150" s="495"/>
      <c r="FNU150" s="495"/>
      <c r="FNV150" s="495"/>
      <c r="FNW150" s="495"/>
      <c r="FNX150" s="495"/>
      <c r="FNY150" s="495"/>
      <c r="FNZ150" s="495"/>
      <c r="FOA150" s="495"/>
      <c r="FOB150" s="495"/>
      <c r="FOC150" s="495"/>
      <c r="FOD150" s="495"/>
      <c r="FOE150" s="495"/>
      <c r="FOF150" s="495"/>
      <c r="FOG150" s="495"/>
      <c r="FOH150" s="495"/>
      <c r="FOI150" s="495"/>
      <c r="FOJ150" s="495"/>
      <c r="FOK150" s="495"/>
      <c r="FOL150" s="495"/>
      <c r="FOM150" s="495"/>
      <c r="FON150" s="495"/>
      <c r="FOO150" s="495"/>
      <c r="FOP150" s="495"/>
      <c r="FOQ150" s="495"/>
      <c r="FOR150" s="495"/>
      <c r="FOS150" s="495"/>
      <c r="FOT150" s="495"/>
      <c r="FOU150" s="495"/>
      <c r="FOV150" s="495"/>
      <c r="FOW150" s="495"/>
      <c r="FOX150" s="495"/>
      <c r="FOY150" s="495"/>
      <c r="FOZ150" s="495"/>
      <c r="FPA150" s="495"/>
      <c r="FPB150" s="495"/>
      <c r="FPC150" s="495"/>
      <c r="FPD150" s="495"/>
      <c r="FPE150" s="495"/>
      <c r="FPF150" s="495"/>
      <c r="FPG150" s="495"/>
      <c r="FPH150" s="495"/>
      <c r="FPI150" s="495"/>
      <c r="FPJ150" s="495"/>
      <c r="FPK150" s="495"/>
      <c r="FPL150" s="495"/>
      <c r="FPM150" s="495"/>
      <c r="FPN150" s="495"/>
      <c r="FPO150" s="495"/>
      <c r="FPP150" s="495"/>
      <c r="FPQ150" s="495"/>
      <c r="FPR150" s="495"/>
      <c r="FPS150" s="495"/>
      <c r="FPT150" s="495"/>
      <c r="FPU150" s="495"/>
      <c r="FPV150" s="495"/>
      <c r="FPW150" s="495"/>
      <c r="FPX150" s="495"/>
      <c r="FPY150" s="495"/>
      <c r="FPZ150" s="495"/>
      <c r="FQA150" s="495"/>
      <c r="FQB150" s="495"/>
      <c r="FQC150" s="495"/>
      <c r="FQD150" s="495"/>
      <c r="FQE150" s="495"/>
      <c r="FQF150" s="495"/>
      <c r="FQG150" s="495"/>
      <c r="FQH150" s="495"/>
      <c r="FQI150" s="495"/>
      <c r="FQJ150" s="495"/>
      <c r="FQK150" s="495"/>
      <c r="FQL150" s="495"/>
      <c r="FQM150" s="495"/>
      <c r="FQN150" s="495"/>
      <c r="FQO150" s="495"/>
      <c r="FQP150" s="495"/>
      <c r="FQQ150" s="495"/>
      <c r="FQR150" s="495"/>
      <c r="FQS150" s="495"/>
      <c r="FQT150" s="495"/>
      <c r="FQU150" s="495"/>
      <c r="FQV150" s="495"/>
      <c r="FQW150" s="495"/>
      <c r="FQX150" s="495"/>
      <c r="FQY150" s="495"/>
      <c r="FQZ150" s="495"/>
      <c r="FRA150" s="495"/>
      <c r="FRB150" s="495"/>
      <c r="FRC150" s="495"/>
      <c r="FRD150" s="495"/>
      <c r="FRE150" s="495"/>
      <c r="FRF150" s="495"/>
      <c r="FRG150" s="495"/>
      <c r="FRH150" s="495"/>
      <c r="FRI150" s="495"/>
      <c r="FRJ150" s="495"/>
      <c r="FRK150" s="495"/>
      <c r="FRL150" s="495"/>
      <c r="FRM150" s="495"/>
      <c r="FRN150" s="495"/>
      <c r="FRO150" s="495"/>
      <c r="FRP150" s="495"/>
      <c r="FRQ150" s="495"/>
      <c r="FRR150" s="495"/>
      <c r="FRS150" s="495"/>
      <c r="FRT150" s="495"/>
      <c r="FRU150" s="495"/>
      <c r="FRV150" s="495"/>
      <c r="FRW150" s="495"/>
      <c r="FRX150" s="495"/>
      <c r="FRY150" s="495"/>
      <c r="FRZ150" s="495"/>
      <c r="FSA150" s="495"/>
      <c r="FSB150" s="495"/>
      <c r="FSC150" s="495"/>
      <c r="FSD150" s="495"/>
      <c r="FSE150" s="495"/>
      <c r="FSF150" s="495"/>
      <c r="FSG150" s="495"/>
      <c r="FSH150" s="495"/>
      <c r="FSI150" s="495"/>
      <c r="FSJ150" s="495"/>
      <c r="FSK150" s="495"/>
      <c r="FSL150" s="495"/>
      <c r="FSM150" s="495"/>
      <c r="FSN150" s="495"/>
      <c r="FSO150" s="495"/>
      <c r="FSP150" s="495"/>
      <c r="FSQ150" s="495"/>
      <c r="FSR150" s="495"/>
      <c r="FSS150" s="495"/>
      <c r="FST150" s="495"/>
      <c r="FSU150" s="495"/>
      <c r="FSV150" s="495"/>
      <c r="FSW150" s="495"/>
      <c r="FSX150" s="495"/>
      <c r="FSY150" s="495"/>
      <c r="FSZ150" s="495"/>
      <c r="FTA150" s="495"/>
      <c r="FTB150" s="495"/>
      <c r="FTC150" s="495"/>
      <c r="FTD150" s="495"/>
      <c r="FTE150" s="495"/>
      <c r="FTF150" s="495"/>
      <c r="FTG150" s="495"/>
      <c r="FTH150" s="495"/>
      <c r="FTI150" s="495"/>
      <c r="FTJ150" s="495"/>
      <c r="FTK150" s="495"/>
      <c r="FTL150" s="495"/>
      <c r="FTM150" s="495"/>
      <c r="FTN150" s="495"/>
      <c r="FTO150" s="495"/>
      <c r="FTP150" s="495"/>
      <c r="FTQ150" s="495"/>
      <c r="FTR150" s="495"/>
      <c r="FTS150" s="495"/>
      <c r="FTT150" s="495"/>
      <c r="FTU150" s="495"/>
      <c r="FTV150" s="495"/>
      <c r="FTW150" s="495"/>
      <c r="FTX150" s="495"/>
      <c r="FTY150" s="495"/>
      <c r="FTZ150" s="495"/>
      <c r="FUA150" s="495"/>
      <c r="FUB150" s="495"/>
      <c r="FUC150" s="495"/>
      <c r="FUD150" s="495"/>
      <c r="FUE150" s="495"/>
      <c r="FUF150" s="495"/>
      <c r="FUG150" s="495"/>
      <c r="FUH150" s="495"/>
      <c r="FUI150" s="495"/>
      <c r="FUJ150" s="495"/>
      <c r="FUK150" s="495"/>
      <c r="FUL150" s="495"/>
      <c r="FUM150" s="495"/>
      <c r="FUN150" s="495"/>
      <c r="FUO150" s="495"/>
      <c r="FUP150" s="495"/>
      <c r="FUQ150" s="495"/>
      <c r="FUR150" s="495"/>
      <c r="FUS150" s="495"/>
      <c r="FUT150" s="495"/>
      <c r="FUU150" s="495"/>
      <c r="FUV150" s="495"/>
      <c r="FUW150" s="495"/>
      <c r="FUX150" s="495"/>
      <c r="FUY150" s="495"/>
      <c r="FUZ150" s="495"/>
      <c r="FVA150" s="495"/>
      <c r="FVB150" s="495"/>
      <c r="FVC150" s="495"/>
      <c r="FVD150" s="495"/>
      <c r="FVE150" s="495"/>
      <c r="FVF150" s="495"/>
      <c r="FVG150" s="495"/>
      <c r="FVH150" s="495"/>
      <c r="FVI150" s="495"/>
      <c r="FVJ150" s="495"/>
      <c r="FVK150" s="495"/>
      <c r="FVL150" s="495"/>
      <c r="FVM150" s="495"/>
      <c r="FVN150" s="495"/>
      <c r="FVO150" s="495"/>
      <c r="FVP150" s="495"/>
      <c r="FVQ150" s="495"/>
      <c r="FVR150" s="495"/>
      <c r="FVS150" s="495"/>
      <c r="FVT150" s="495"/>
      <c r="FVU150" s="495"/>
      <c r="FVV150" s="495"/>
      <c r="FVW150" s="495"/>
      <c r="FVX150" s="495"/>
      <c r="FVY150" s="495"/>
      <c r="FVZ150" s="495"/>
      <c r="FWA150" s="495"/>
      <c r="FWB150" s="495"/>
      <c r="FWC150" s="495"/>
      <c r="FWD150" s="495"/>
      <c r="FWE150" s="495"/>
      <c r="FWF150" s="495"/>
      <c r="FWG150" s="495"/>
      <c r="FWH150" s="495"/>
      <c r="FWI150" s="495"/>
      <c r="FWJ150" s="495"/>
      <c r="FWK150" s="495"/>
      <c r="FWL150" s="495"/>
      <c r="FWM150" s="495"/>
      <c r="FWN150" s="495"/>
      <c r="FWO150" s="495"/>
      <c r="FWP150" s="495"/>
      <c r="FWQ150" s="495"/>
      <c r="FWR150" s="495"/>
      <c r="FWS150" s="495"/>
      <c r="FWT150" s="495"/>
      <c r="FWU150" s="495"/>
      <c r="FWV150" s="495"/>
      <c r="FWW150" s="495"/>
      <c r="FWX150" s="495"/>
      <c r="FWY150" s="495"/>
      <c r="FWZ150" s="495"/>
      <c r="FXA150" s="495"/>
      <c r="FXB150" s="495"/>
      <c r="FXC150" s="495"/>
      <c r="FXD150" s="495"/>
      <c r="FXE150" s="495"/>
      <c r="FXF150" s="495"/>
      <c r="FXG150" s="495"/>
      <c r="FXH150" s="495"/>
      <c r="FXI150" s="495"/>
      <c r="FXJ150" s="495"/>
      <c r="FXK150" s="495"/>
      <c r="FXL150" s="495"/>
      <c r="FXM150" s="495"/>
      <c r="FXN150" s="495"/>
      <c r="FXO150" s="495"/>
      <c r="FXP150" s="495"/>
      <c r="FXQ150" s="495"/>
      <c r="FXR150" s="495"/>
      <c r="FXS150" s="495"/>
      <c r="FXT150" s="495"/>
      <c r="FXU150" s="495"/>
      <c r="FXV150" s="495"/>
      <c r="FXW150" s="495"/>
      <c r="FXX150" s="495"/>
      <c r="FXY150" s="495"/>
      <c r="FXZ150" s="495"/>
      <c r="FYA150" s="495"/>
      <c r="FYB150" s="495"/>
      <c r="FYC150" s="495"/>
      <c r="FYD150" s="495"/>
      <c r="FYE150" s="495"/>
      <c r="FYF150" s="495"/>
      <c r="FYG150" s="495"/>
      <c r="FYH150" s="495"/>
      <c r="FYI150" s="495"/>
      <c r="FYJ150" s="495"/>
      <c r="FYK150" s="495"/>
      <c r="FYL150" s="495"/>
      <c r="FYM150" s="495"/>
      <c r="FYN150" s="495"/>
      <c r="FYO150" s="495"/>
      <c r="FYP150" s="495"/>
      <c r="FYQ150" s="495"/>
      <c r="FYR150" s="495"/>
      <c r="FYS150" s="495"/>
      <c r="FYT150" s="495"/>
      <c r="FYU150" s="495"/>
      <c r="FYV150" s="495"/>
      <c r="FYW150" s="495"/>
      <c r="FYX150" s="495"/>
      <c r="FYY150" s="495"/>
      <c r="FYZ150" s="495"/>
      <c r="FZA150" s="495"/>
      <c r="FZB150" s="495"/>
      <c r="FZC150" s="495"/>
      <c r="FZD150" s="495"/>
      <c r="FZE150" s="495"/>
      <c r="FZF150" s="495"/>
      <c r="FZG150" s="495"/>
      <c r="FZH150" s="495"/>
      <c r="FZI150" s="495"/>
      <c r="FZJ150" s="495"/>
      <c r="FZK150" s="495"/>
      <c r="FZL150" s="495"/>
      <c r="FZM150" s="495"/>
      <c r="FZN150" s="495"/>
      <c r="FZO150" s="495"/>
      <c r="FZP150" s="495"/>
      <c r="FZQ150" s="495"/>
      <c r="FZR150" s="495"/>
      <c r="FZS150" s="495"/>
      <c r="FZT150" s="495"/>
      <c r="FZU150" s="495"/>
      <c r="FZV150" s="495"/>
      <c r="FZW150" s="495"/>
      <c r="FZX150" s="495"/>
      <c r="FZY150" s="495"/>
      <c r="FZZ150" s="495"/>
      <c r="GAA150" s="495"/>
      <c r="GAB150" s="495"/>
      <c r="GAC150" s="495"/>
      <c r="GAD150" s="495"/>
      <c r="GAE150" s="495"/>
      <c r="GAF150" s="495"/>
      <c r="GAG150" s="495"/>
      <c r="GAH150" s="495"/>
      <c r="GAI150" s="495"/>
      <c r="GAJ150" s="495"/>
      <c r="GAK150" s="495"/>
      <c r="GAL150" s="495"/>
      <c r="GAM150" s="495"/>
      <c r="GAN150" s="495"/>
      <c r="GAO150" s="495"/>
      <c r="GAP150" s="495"/>
      <c r="GAQ150" s="495"/>
      <c r="GAR150" s="495"/>
      <c r="GAS150" s="495"/>
      <c r="GAT150" s="495"/>
      <c r="GAU150" s="495"/>
      <c r="GAV150" s="495"/>
      <c r="GAW150" s="495"/>
      <c r="GAX150" s="495"/>
      <c r="GAY150" s="495"/>
      <c r="GAZ150" s="495"/>
      <c r="GBA150" s="495"/>
      <c r="GBB150" s="495"/>
      <c r="GBC150" s="495"/>
      <c r="GBD150" s="495"/>
      <c r="GBE150" s="495"/>
      <c r="GBF150" s="495"/>
      <c r="GBG150" s="495"/>
      <c r="GBH150" s="495"/>
      <c r="GBI150" s="495"/>
      <c r="GBJ150" s="495"/>
      <c r="GBK150" s="495"/>
      <c r="GBL150" s="495"/>
      <c r="GBM150" s="495"/>
      <c r="GBN150" s="495"/>
      <c r="GBO150" s="495"/>
      <c r="GBP150" s="495"/>
      <c r="GBQ150" s="495"/>
      <c r="GBR150" s="495"/>
      <c r="GBS150" s="495"/>
      <c r="GBT150" s="495"/>
      <c r="GBU150" s="495"/>
      <c r="GBV150" s="495"/>
      <c r="GBW150" s="495"/>
      <c r="GBX150" s="495"/>
      <c r="GBY150" s="495"/>
      <c r="GBZ150" s="495"/>
      <c r="GCA150" s="495"/>
      <c r="GCB150" s="495"/>
      <c r="GCC150" s="495"/>
      <c r="GCD150" s="495"/>
      <c r="GCE150" s="495"/>
      <c r="GCF150" s="495"/>
      <c r="GCG150" s="495"/>
      <c r="GCH150" s="495"/>
      <c r="GCI150" s="495"/>
      <c r="GCJ150" s="495"/>
      <c r="GCK150" s="495"/>
      <c r="GCL150" s="495"/>
      <c r="GCM150" s="495"/>
      <c r="GCN150" s="495"/>
      <c r="GCO150" s="495"/>
      <c r="GCP150" s="495"/>
      <c r="GCQ150" s="495"/>
      <c r="GCR150" s="495"/>
      <c r="GCS150" s="495"/>
      <c r="GCT150" s="495"/>
      <c r="GCU150" s="495"/>
      <c r="GCV150" s="495"/>
      <c r="GCW150" s="495"/>
      <c r="GCX150" s="495"/>
      <c r="GCY150" s="495"/>
      <c r="GCZ150" s="495"/>
      <c r="GDA150" s="495"/>
      <c r="GDB150" s="495"/>
      <c r="GDC150" s="495"/>
      <c r="GDD150" s="495"/>
      <c r="GDE150" s="495"/>
      <c r="GDF150" s="495"/>
      <c r="GDG150" s="495"/>
      <c r="GDH150" s="495"/>
      <c r="GDI150" s="495"/>
      <c r="GDJ150" s="495"/>
      <c r="GDK150" s="495"/>
      <c r="GDL150" s="495"/>
      <c r="GDM150" s="495"/>
      <c r="GDN150" s="495"/>
      <c r="GDO150" s="495"/>
      <c r="GDP150" s="495"/>
      <c r="GDQ150" s="495"/>
      <c r="GDR150" s="495"/>
      <c r="GDS150" s="495"/>
      <c r="GDT150" s="495"/>
      <c r="GDU150" s="495"/>
      <c r="GDV150" s="495"/>
      <c r="GDW150" s="495"/>
      <c r="GDX150" s="495"/>
      <c r="GDY150" s="495"/>
      <c r="GDZ150" s="495"/>
      <c r="GEA150" s="495"/>
      <c r="GEB150" s="495"/>
      <c r="GEC150" s="495"/>
      <c r="GED150" s="495"/>
      <c r="GEE150" s="495"/>
      <c r="GEF150" s="495"/>
      <c r="GEG150" s="495"/>
      <c r="GEH150" s="495"/>
      <c r="GEI150" s="495"/>
      <c r="GEJ150" s="495"/>
      <c r="GEK150" s="495"/>
      <c r="GEL150" s="495"/>
      <c r="GEM150" s="495"/>
      <c r="GEN150" s="495"/>
      <c r="GEO150" s="495"/>
      <c r="GEP150" s="495"/>
      <c r="GEQ150" s="495"/>
      <c r="GER150" s="495"/>
      <c r="GES150" s="495"/>
      <c r="GET150" s="495"/>
      <c r="GEU150" s="495"/>
      <c r="GEV150" s="495"/>
      <c r="GEW150" s="495"/>
      <c r="GEX150" s="495"/>
      <c r="GEY150" s="495"/>
      <c r="GEZ150" s="495"/>
      <c r="GFA150" s="495"/>
      <c r="GFB150" s="495"/>
      <c r="GFC150" s="495"/>
      <c r="GFD150" s="495"/>
      <c r="GFE150" s="495"/>
      <c r="GFF150" s="495"/>
      <c r="GFG150" s="495"/>
      <c r="GFH150" s="495"/>
      <c r="GFI150" s="495"/>
      <c r="GFJ150" s="495"/>
      <c r="GFK150" s="495"/>
      <c r="GFL150" s="495"/>
      <c r="GFM150" s="495"/>
      <c r="GFN150" s="495"/>
      <c r="GFO150" s="495"/>
      <c r="GFP150" s="495"/>
      <c r="GFQ150" s="495"/>
      <c r="GFR150" s="495"/>
      <c r="GFS150" s="495"/>
      <c r="GFT150" s="495"/>
      <c r="GFU150" s="495"/>
      <c r="GFV150" s="495"/>
      <c r="GFW150" s="495"/>
      <c r="GFX150" s="495"/>
      <c r="GFY150" s="495"/>
      <c r="GFZ150" s="495"/>
      <c r="GGA150" s="495"/>
      <c r="GGB150" s="495"/>
      <c r="GGC150" s="495"/>
      <c r="GGD150" s="495"/>
      <c r="GGE150" s="495"/>
      <c r="GGF150" s="495"/>
      <c r="GGG150" s="495"/>
      <c r="GGH150" s="495"/>
      <c r="GGI150" s="495"/>
      <c r="GGJ150" s="495"/>
      <c r="GGK150" s="495"/>
      <c r="GGL150" s="495"/>
      <c r="GGM150" s="495"/>
      <c r="GGN150" s="495"/>
      <c r="GGO150" s="495"/>
      <c r="GGP150" s="495"/>
      <c r="GGQ150" s="495"/>
      <c r="GGR150" s="495"/>
      <c r="GGS150" s="495"/>
      <c r="GGT150" s="495"/>
      <c r="GGU150" s="495"/>
      <c r="GGV150" s="495"/>
      <c r="GGW150" s="495"/>
      <c r="GGX150" s="495"/>
      <c r="GGY150" s="495"/>
      <c r="GGZ150" s="495"/>
      <c r="GHA150" s="495"/>
      <c r="GHB150" s="495"/>
      <c r="GHC150" s="495"/>
      <c r="GHD150" s="495"/>
      <c r="GHE150" s="495"/>
      <c r="GHF150" s="495"/>
      <c r="GHG150" s="495"/>
      <c r="GHH150" s="495"/>
      <c r="GHI150" s="495"/>
      <c r="GHJ150" s="495"/>
      <c r="GHK150" s="495"/>
      <c r="GHL150" s="495"/>
      <c r="GHM150" s="495"/>
      <c r="GHN150" s="495"/>
      <c r="GHO150" s="495"/>
      <c r="GHP150" s="495"/>
      <c r="GHQ150" s="495"/>
      <c r="GHR150" s="495"/>
      <c r="GHS150" s="495"/>
      <c r="GHT150" s="495"/>
      <c r="GHU150" s="495"/>
      <c r="GHV150" s="495"/>
      <c r="GHW150" s="495"/>
      <c r="GHX150" s="495"/>
      <c r="GHY150" s="495"/>
      <c r="GHZ150" s="495"/>
      <c r="GIA150" s="495"/>
      <c r="GIB150" s="495"/>
      <c r="GIC150" s="495"/>
      <c r="GID150" s="495"/>
      <c r="GIE150" s="495"/>
      <c r="GIF150" s="495"/>
      <c r="GIG150" s="495"/>
      <c r="GIH150" s="495"/>
      <c r="GII150" s="495"/>
      <c r="GIJ150" s="495"/>
      <c r="GIK150" s="495"/>
      <c r="GIL150" s="495"/>
      <c r="GIM150" s="495"/>
      <c r="GIN150" s="495"/>
      <c r="GIO150" s="495"/>
      <c r="GIP150" s="495"/>
      <c r="GIQ150" s="495"/>
      <c r="GIR150" s="495"/>
      <c r="GIS150" s="495"/>
      <c r="GIT150" s="495"/>
      <c r="GIU150" s="495"/>
      <c r="GIV150" s="495"/>
      <c r="GIW150" s="495"/>
      <c r="GIX150" s="495"/>
      <c r="GIY150" s="495"/>
      <c r="GIZ150" s="495"/>
      <c r="GJA150" s="495"/>
      <c r="GJB150" s="495"/>
      <c r="GJC150" s="495"/>
      <c r="GJD150" s="495"/>
      <c r="GJE150" s="495"/>
      <c r="GJF150" s="495"/>
      <c r="GJG150" s="495"/>
      <c r="GJH150" s="495"/>
      <c r="GJI150" s="495"/>
      <c r="GJJ150" s="495"/>
      <c r="GJK150" s="495"/>
      <c r="GJL150" s="495"/>
      <c r="GJM150" s="495"/>
      <c r="GJN150" s="495"/>
      <c r="GJO150" s="495"/>
      <c r="GJP150" s="495"/>
      <c r="GJQ150" s="495"/>
      <c r="GJR150" s="495"/>
      <c r="GJS150" s="495"/>
      <c r="GJT150" s="495"/>
      <c r="GJU150" s="495"/>
      <c r="GJV150" s="495"/>
      <c r="GJW150" s="495"/>
      <c r="GJX150" s="495"/>
      <c r="GJY150" s="495"/>
      <c r="GJZ150" s="495"/>
      <c r="GKA150" s="495"/>
      <c r="GKB150" s="495"/>
      <c r="GKC150" s="495"/>
      <c r="GKD150" s="495"/>
      <c r="GKE150" s="495"/>
      <c r="GKF150" s="495"/>
      <c r="GKG150" s="495"/>
      <c r="GKH150" s="495"/>
      <c r="GKI150" s="495"/>
      <c r="GKJ150" s="495"/>
      <c r="GKK150" s="495"/>
      <c r="GKL150" s="495"/>
      <c r="GKM150" s="495"/>
      <c r="GKN150" s="495"/>
      <c r="GKO150" s="495"/>
      <c r="GKP150" s="495"/>
      <c r="GKQ150" s="495"/>
      <c r="GKR150" s="495"/>
      <c r="GKS150" s="495"/>
      <c r="GKT150" s="495"/>
      <c r="GKU150" s="495"/>
      <c r="GKV150" s="495"/>
      <c r="GKW150" s="495"/>
      <c r="GKX150" s="495"/>
      <c r="GKY150" s="495"/>
      <c r="GKZ150" s="495"/>
      <c r="GLA150" s="495"/>
      <c r="GLB150" s="495"/>
      <c r="GLC150" s="495"/>
      <c r="GLD150" s="495"/>
      <c r="GLE150" s="495"/>
      <c r="GLF150" s="495"/>
      <c r="GLG150" s="495"/>
      <c r="GLH150" s="495"/>
      <c r="GLI150" s="495"/>
      <c r="GLJ150" s="495"/>
      <c r="GLK150" s="495"/>
      <c r="GLL150" s="495"/>
      <c r="GLM150" s="495"/>
      <c r="GLN150" s="495"/>
      <c r="GLO150" s="495"/>
      <c r="GLP150" s="495"/>
      <c r="GLQ150" s="495"/>
      <c r="GLR150" s="495"/>
      <c r="GLS150" s="495"/>
      <c r="GLT150" s="495"/>
      <c r="GLU150" s="495"/>
      <c r="GLV150" s="495"/>
      <c r="GLW150" s="495"/>
      <c r="GLX150" s="495"/>
      <c r="GLY150" s="495"/>
      <c r="GLZ150" s="495"/>
      <c r="GMA150" s="495"/>
      <c r="GMB150" s="495"/>
      <c r="GMC150" s="495"/>
      <c r="GMD150" s="495"/>
      <c r="GME150" s="495"/>
      <c r="GMF150" s="495"/>
      <c r="GMG150" s="495"/>
      <c r="GMH150" s="495"/>
      <c r="GMI150" s="495"/>
      <c r="GMJ150" s="495"/>
      <c r="GMK150" s="495"/>
      <c r="GML150" s="495"/>
      <c r="GMM150" s="495"/>
      <c r="GMN150" s="495"/>
      <c r="GMO150" s="495"/>
      <c r="GMP150" s="495"/>
      <c r="GMQ150" s="495"/>
      <c r="GMR150" s="495"/>
      <c r="GMS150" s="495"/>
      <c r="GMT150" s="495"/>
      <c r="GMU150" s="495"/>
      <c r="GMV150" s="495"/>
      <c r="GMW150" s="495"/>
      <c r="GMX150" s="495"/>
      <c r="GMY150" s="495"/>
      <c r="GMZ150" s="495"/>
      <c r="GNA150" s="495"/>
      <c r="GNB150" s="495"/>
      <c r="GNC150" s="495"/>
      <c r="GND150" s="495"/>
      <c r="GNE150" s="495"/>
      <c r="GNF150" s="495"/>
      <c r="GNG150" s="495"/>
      <c r="GNH150" s="495"/>
      <c r="GNI150" s="495"/>
      <c r="GNJ150" s="495"/>
      <c r="GNK150" s="495"/>
      <c r="GNL150" s="495"/>
      <c r="GNM150" s="495"/>
      <c r="GNN150" s="495"/>
      <c r="GNO150" s="495"/>
      <c r="GNP150" s="495"/>
      <c r="GNQ150" s="495"/>
      <c r="GNR150" s="495"/>
      <c r="GNS150" s="495"/>
      <c r="GNT150" s="495"/>
      <c r="GNU150" s="495"/>
      <c r="GNV150" s="495"/>
      <c r="GNW150" s="495"/>
      <c r="GNX150" s="495"/>
      <c r="GNY150" s="495"/>
      <c r="GNZ150" s="495"/>
      <c r="GOA150" s="495"/>
      <c r="GOB150" s="495"/>
      <c r="GOC150" s="495"/>
      <c r="GOD150" s="495"/>
      <c r="GOE150" s="495"/>
      <c r="GOF150" s="495"/>
      <c r="GOG150" s="495"/>
      <c r="GOH150" s="495"/>
      <c r="GOI150" s="495"/>
      <c r="GOJ150" s="495"/>
      <c r="GOK150" s="495"/>
      <c r="GOL150" s="495"/>
      <c r="GOM150" s="495"/>
      <c r="GON150" s="495"/>
      <c r="GOO150" s="495"/>
      <c r="GOP150" s="495"/>
      <c r="GOQ150" s="495"/>
      <c r="GOR150" s="495"/>
      <c r="GOS150" s="495"/>
      <c r="GOT150" s="495"/>
      <c r="GOU150" s="495"/>
      <c r="GOV150" s="495"/>
      <c r="GOW150" s="495"/>
      <c r="GOX150" s="495"/>
      <c r="GOY150" s="495"/>
      <c r="GOZ150" s="495"/>
      <c r="GPA150" s="495"/>
      <c r="GPB150" s="495"/>
      <c r="GPC150" s="495"/>
      <c r="GPD150" s="495"/>
      <c r="GPE150" s="495"/>
      <c r="GPF150" s="495"/>
      <c r="GPG150" s="495"/>
      <c r="GPH150" s="495"/>
      <c r="GPI150" s="495"/>
      <c r="GPJ150" s="495"/>
      <c r="GPK150" s="495"/>
      <c r="GPL150" s="495"/>
      <c r="GPM150" s="495"/>
      <c r="GPN150" s="495"/>
      <c r="GPO150" s="495"/>
      <c r="GPP150" s="495"/>
      <c r="GPQ150" s="495"/>
      <c r="GPR150" s="495"/>
      <c r="GPS150" s="495"/>
      <c r="GPT150" s="495"/>
      <c r="GPU150" s="495"/>
      <c r="GPV150" s="495"/>
      <c r="GPW150" s="495"/>
      <c r="GPX150" s="495"/>
      <c r="GPY150" s="495"/>
      <c r="GPZ150" s="495"/>
      <c r="GQA150" s="495"/>
      <c r="GQB150" s="495"/>
      <c r="GQC150" s="495"/>
      <c r="GQD150" s="495"/>
      <c r="GQE150" s="495"/>
      <c r="GQF150" s="495"/>
      <c r="GQG150" s="495"/>
      <c r="GQH150" s="495"/>
      <c r="GQI150" s="495"/>
      <c r="GQJ150" s="495"/>
      <c r="GQK150" s="495"/>
      <c r="GQL150" s="495"/>
      <c r="GQM150" s="495"/>
      <c r="GQN150" s="495"/>
      <c r="GQO150" s="495"/>
      <c r="GQP150" s="495"/>
      <c r="GQQ150" s="495"/>
      <c r="GQR150" s="495"/>
      <c r="GQS150" s="495"/>
      <c r="GQT150" s="495"/>
      <c r="GQU150" s="495"/>
      <c r="GQV150" s="495"/>
      <c r="GQW150" s="495"/>
      <c r="GQX150" s="495"/>
      <c r="GQY150" s="495"/>
      <c r="GQZ150" s="495"/>
      <c r="GRA150" s="495"/>
      <c r="GRB150" s="495"/>
      <c r="GRC150" s="495"/>
      <c r="GRD150" s="495"/>
      <c r="GRE150" s="495"/>
      <c r="GRF150" s="495"/>
      <c r="GRG150" s="495"/>
      <c r="GRH150" s="495"/>
      <c r="GRI150" s="495"/>
      <c r="GRJ150" s="495"/>
      <c r="GRK150" s="495"/>
      <c r="GRL150" s="495"/>
      <c r="GRM150" s="495"/>
      <c r="GRN150" s="495"/>
      <c r="GRO150" s="495"/>
      <c r="GRP150" s="495"/>
      <c r="GRQ150" s="495"/>
      <c r="GRR150" s="495"/>
      <c r="GRS150" s="495"/>
      <c r="GRT150" s="495"/>
      <c r="GRU150" s="495"/>
      <c r="GRV150" s="495"/>
      <c r="GRW150" s="495"/>
      <c r="GRX150" s="495"/>
      <c r="GRY150" s="495"/>
      <c r="GRZ150" s="495"/>
      <c r="GSA150" s="495"/>
      <c r="GSB150" s="495"/>
      <c r="GSC150" s="495"/>
      <c r="GSD150" s="495"/>
      <c r="GSE150" s="495"/>
      <c r="GSF150" s="495"/>
      <c r="GSG150" s="495"/>
      <c r="GSH150" s="495"/>
      <c r="GSI150" s="495"/>
      <c r="GSJ150" s="495"/>
      <c r="GSK150" s="495"/>
      <c r="GSL150" s="495"/>
      <c r="GSM150" s="495"/>
      <c r="GSN150" s="495"/>
      <c r="GSO150" s="495"/>
      <c r="GSP150" s="495"/>
      <c r="GSQ150" s="495"/>
      <c r="GSR150" s="495"/>
      <c r="GSS150" s="495"/>
      <c r="GST150" s="495"/>
      <c r="GSU150" s="495"/>
      <c r="GSV150" s="495"/>
      <c r="GSW150" s="495"/>
      <c r="GSX150" s="495"/>
      <c r="GSY150" s="495"/>
      <c r="GSZ150" s="495"/>
      <c r="GTA150" s="495"/>
      <c r="GTB150" s="495"/>
      <c r="GTC150" s="495"/>
      <c r="GTD150" s="495"/>
      <c r="GTE150" s="495"/>
      <c r="GTF150" s="495"/>
      <c r="GTG150" s="495"/>
      <c r="GTH150" s="495"/>
      <c r="GTI150" s="495"/>
      <c r="GTJ150" s="495"/>
      <c r="GTK150" s="495"/>
      <c r="GTL150" s="495"/>
      <c r="GTM150" s="495"/>
      <c r="GTN150" s="495"/>
      <c r="GTO150" s="495"/>
      <c r="GTP150" s="495"/>
      <c r="GTQ150" s="495"/>
      <c r="GTR150" s="495"/>
      <c r="GTS150" s="495"/>
      <c r="GTT150" s="495"/>
      <c r="GTU150" s="495"/>
      <c r="GTV150" s="495"/>
      <c r="GTW150" s="495"/>
      <c r="GTX150" s="495"/>
      <c r="GTY150" s="495"/>
      <c r="GTZ150" s="495"/>
      <c r="GUA150" s="495"/>
      <c r="GUB150" s="495"/>
      <c r="GUC150" s="495"/>
      <c r="GUD150" s="495"/>
      <c r="GUE150" s="495"/>
      <c r="GUF150" s="495"/>
      <c r="GUG150" s="495"/>
      <c r="GUH150" s="495"/>
      <c r="GUI150" s="495"/>
      <c r="GUJ150" s="495"/>
      <c r="GUK150" s="495"/>
      <c r="GUL150" s="495"/>
      <c r="GUM150" s="495"/>
      <c r="GUN150" s="495"/>
      <c r="GUO150" s="495"/>
      <c r="GUP150" s="495"/>
      <c r="GUQ150" s="495"/>
      <c r="GUR150" s="495"/>
      <c r="GUS150" s="495"/>
      <c r="GUT150" s="495"/>
      <c r="GUU150" s="495"/>
      <c r="GUV150" s="495"/>
      <c r="GUW150" s="495"/>
      <c r="GUX150" s="495"/>
      <c r="GUY150" s="495"/>
      <c r="GUZ150" s="495"/>
      <c r="GVA150" s="495"/>
      <c r="GVB150" s="495"/>
      <c r="GVC150" s="495"/>
      <c r="GVD150" s="495"/>
      <c r="GVE150" s="495"/>
      <c r="GVF150" s="495"/>
      <c r="GVG150" s="495"/>
      <c r="GVH150" s="495"/>
      <c r="GVI150" s="495"/>
      <c r="GVJ150" s="495"/>
      <c r="GVK150" s="495"/>
      <c r="GVL150" s="495"/>
      <c r="GVM150" s="495"/>
      <c r="GVN150" s="495"/>
      <c r="GVO150" s="495"/>
      <c r="GVP150" s="495"/>
      <c r="GVQ150" s="495"/>
      <c r="GVR150" s="495"/>
      <c r="GVS150" s="495"/>
      <c r="GVT150" s="495"/>
      <c r="GVU150" s="495"/>
      <c r="GVV150" s="495"/>
      <c r="GVW150" s="495"/>
      <c r="GVX150" s="495"/>
      <c r="GVY150" s="495"/>
      <c r="GVZ150" s="495"/>
      <c r="GWA150" s="495"/>
      <c r="GWB150" s="495"/>
      <c r="GWC150" s="495"/>
      <c r="GWD150" s="495"/>
      <c r="GWE150" s="495"/>
      <c r="GWF150" s="495"/>
      <c r="GWG150" s="495"/>
      <c r="GWH150" s="495"/>
      <c r="GWI150" s="495"/>
      <c r="GWJ150" s="495"/>
      <c r="GWK150" s="495"/>
      <c r="GWL150" s="495"/>
      <c r="GWM150" s="495"/>
      <c r="GWN150" s="495"/>
      <c r="GWO150" s="495"/>
      <c r="GWP150" s="495"/>
      <c r="GWQ150" s="495"/>
      <c r="GWR150" s="495"/>
      <c r="GWS150" s="495"/>
      <c r="GWT150" s="495"/>
      <c r="GWU150" s="495"/>
      <c r="GWV150" s="495"/>
      <c r="GWW150" s="495"/>
      <c r="GWX150" s="495"/>
      <c r="GWY150" s="495"/>
      <c r="GWZ150" s="495"/>
      <c r="GXA150" s="495"/>
      <c r="GXB150" s="495"/>
      <c r="GXC150" s="495"/>
      <c r="GXD150" s="495"/>
      <c r="GXE150" s="495"/>
      <c r="GXF150" s="495"/>
      <c r="GXG150" s="495"/>
      <c r="GXH150" s="495"/>
      <c r="GXI150" s="495"/>
      <c r="GXJ150" s="495"/>
      <c r="GXK150" s="495"/>
      <c r="GXL150" s="495"/>
      <c r="GXM150" s="495"/>
      <c r="GXN150" s="495"/>
      <c r="GXO150" s="495"/>
      <c r="GXP150" s="495"/>
      <c r="GXQ150" s="495"/>
      <c r="GXR150" s="495"/>
      <c r="GXS150" s="495"/>
      <c r="GXT150" s="495"/>
      <c r="GXU150" s="495"/>
      <c r="GXV150" s="495"/>
      <c r="GXW150" s="495"/>
      <c r="GXX150" s="495"/>
      <c r="GXY150" s="495"/>
      <c r="GXZ150" s="495"/>
      <c r="GYA150" s="495"/>
      <c r="GYB150" s="495"/>
      <c r="GYC150" s="495"/>
      <c r="GYD150" s="495"/>
      <c r="GYE150" s="495"/>
      <c r="GYF150" s="495"/>
      <c r="GYG150" s="495"/>
      <c r="GYH150" s="495"/>
      <c r="GYI150" s="495"/>
      <c r="GYJ150" s="495"/>
      <c r="GYK150" s="495"/>
      <c r="GYL150" s="495"/>
      <c r="GYM150" s="495"/>
      <c r="GYN150" s="495"/>
      <c r="GYO150" s="495"/>
      <c r="GYP150" s="495"/>
      <c r="GYQ150" s="495"/>
      <c r="GYR150" s="495"/>
      <c r="GYS150" s="495"/>
      <c r="GYT150" s="495"/>
      <c r="GYU150" s="495"/>
      <c r="GYV150" s="495"/>
      <c r="GYW150" s="495"/>
      <c r="GYX150" s="495"/>
      <c r="GYY150" s="495"/>
      <c r="GYZ150" s="495"/>
      <c r="GZA150" s="495"/>
      <c r="GZB150" s="495"/>
      <c r="GZC150" s="495"/>
      <c r="GZD150" s="495"/>
      <c r="GZE150" s="495"/>
      <c r="GZF150" s="495"/>
      <c r="GZG150" s="495"/>
      <c r="GZH150" s="495"/>
      <c r="GZI150" s="495"/>
      <c r="GZJ150" s="495"/>
      <c r="GZK150" s="495"/>
      <c r="GZL150" s="495"/>
      <c r="GZM150" s="495"/>
      <c r="GZN150" s="495"/>
      <c r="GZO150" s="495"/>
      <c r="GZP150" s="495"/>
      <c r="GZQ150" s="495"/>
      <c r="GZR150" s="495"/>
      <c r="GZS150" s="495"/>
      <c r="GZT150" s="495"/>
      <c r="GZU150" s="495"/>
      <c r="GZV150" s="495"/>
      <c r="GZW150" s="495"/>
      <c r="GZX150" s="495"/>
      <c r="GZY150" s="495"/>
      <c r="GZZ150" s="495"/>
      <c r="HAA150" s="495"/>
      <c r="HAB150" s="495"/>
      <c r="HAC150" s="495"/>
      <c r="HAD150" s="495"/>
      <c r="HAE150" s="495"/>
      <c r="HAF150" s="495"/>
      <c r="HAG150" s="495"/>
      <c r="HAH150" s="495"/>
      <c r="HAI150" s="495"/>
      <c r="HAJ150" s="495"/>
      <c r="HAK150" s="495"/>
      <c r="HAL150" s="495"/>
      <c r="HAM150" s="495"/>
      <c r="HAN150" s="495"/>
      <c r="HAO150" s="495"/>
      <c r="HAP150" s="495"/>
      <c r="HAQ150" s="495"/>
      <c r="HAR150" s="495"/>
      <c r="HAS150" s="495"/>
      <c r="HAT150" s="495"/>
      <c r="HAU150" s="495"/>
      <c r="HAV150" s="495"/>
      <c r="HAW150" s="495"/>
      <c r="HAX150" s="495"/>
      <c r="HAY150" s="495"/>
      <c r="HAZ150" s="495"/>
      <c r="HBA150" s="495"/>
      <c r="HBB150" s="495"/>
      <c r="HBC150" s="495"/>
      <c r="HBD150" s="495"/>
      <c r="HBE150" s="495"/>
      <c r="HBF150" s="495"/>
      <c r="HBG150" s="495"/>
      <c r="HBH150" s="495"/>
      <c r="HBI150" s="495"/>
      <c r="HBJ150" s="495"/>
      <c r="HBK150" s="495"/>
      <c r="HBL150" s="495"/>
      <c r="HBM150" s="495"/>
      <c r="HBN150" s="495"/>
      <c r="HBO150" s="495"/>
      <c r="HBP150" s="495"/>
      <c r="HBQ150" s="495"/>
      <c r="HBR150" s="495"/>
      <c r="HBS150" s="495"/>
      <c r="HBT150" s="495"/>
      <c r="HBU150" s="495"/>
      <c r="HBV150" s="495"/>
      <c r="HBW150" s="495"/>
      <c r="HBX150" s="495"/>
      <c r="HBY150" s="495"/>
      <c r="HBZ150" s="495"/>
      <c r="HCA150" s="495"/>
      <c r="HCB150" s="495"/>
      <c r="HCC150" s="495"/>
      <c r="HCD150" s="495"/>
      <c r="HCE150" s="495"/>
      <c r="HCF150" s="495"/>
      <c r="HCG150" s="495"/>
      <c r="HCH150" s="495"/>
      <c r="HCI150" s="495"/>
      <c r="HCJ150" s="495"/>
      <c r="HCK150" s="495"/>
      <c r="HCL150" s="495"/>
      <c r="HCM150" s="495"/>
      <c r="HCN150" s="495"/>
      <c r="HCO150" s="495"/>
      <c r="HCP150" s="495"/>
      <c r="HCQ150" s="495"/>
      <c r="HCR150" s="495"/>
      <c r="HCS150" s="495"/>
      <c r="HCT150" s="495"/>
      <c r="HCU150" s="495"/>
      <c r="HCV150" s="495"/>
      <c r="HCW150" s="495"/>
      <c r="HCX150" s="495"/>
      <c r="HCY150" s="495"/>
      <c r="HCZ150" s="495"/>
      <c r="HDA150" s="495"/>
      <c r="HDB150" s="495"/>
      <c r="HDC150" s="495"/>
      <c r="HDD150" s="495"/>
      <c r="HDE150" s="495"/>
      <c r="HDF150" s="495"/>
      <c r="HDG150" s="495"/>
      <c r="HDH150" s="495"/>
      <c r="HDI150" s="495"/>
      <c r="HDJ150" s="495"/>
      <c r="HDK150" s="495"/>
      <c r="HDL150" s="495"/>
      <c r="HDM150" s="495"/>
      <c r="HDN150" s="495"/>
      <c r="HDO150" s="495"/>
      <c r="HDP150" s="495"/>
      <c r="HDQ150" s="495"/>
      <c r="HDR150" s="495"/>
      <c r="HDS150" s="495"/>
      <c r="HDT150" s="495"/>
      <c r="HDU150" s="495"/>
      <c r="HDV150" s="495"/>
      <c r="HDW150" s="495"/>
      <c r="HDX150" s="495"/>
      <c r="HDY150" s="495"/>
      <c r="HDZ150" s="495"/>
      <c r="HEA150" s="495"/>
      <c r="HEB150" s="495"/>
      <c r="HEC150" s="495"/>
      <c r="HED150" s="495"/>
      <c r="HEE150" s="495"/>
      <c r="HEF150" s="495"/>
      <c r="HEG150" s="495"/>
      <c r="HEH150" s="495"/>
      <c r="HEI150" s="495"/>
      <c r="HEJ150" s="495"/>
      <c r="HEK150" s="495"/>
      <c r="HEL150" s="495"/>
      <c r="HEM150" s="495"/>
      <c r="HEN150" s="495"/>
      <c r="HEO150" s="495"/>
      <c r="HEP150" s="495"/>
      <c r="HEQ150" s="495"/>
      <c r="HER150" s="495"/>
      <c r="HES150" s="495"/>
      <c r="HET150" s="495"/>
      <c r="HEU150" s="495"/>
      <c r="HEV150" s="495"/>
      <c r="HEW150" s="495"/>
      <c r="HEX150" s="495"/>
      <c r="HEY150" s="495"/>
      <c r="HEZ150" s="495"/>
      <c r="HFA150" s="495"/>
      <c r="HFB150" s="495"/>
      <c r="HFC150" s="495"/>
      <c r="HFD150" s="495"/>
      <c r="HFE150" s="495"/>
      <c r="HFF150" s="495"/>
      <c r="HFG150" s="495"/>
      <c r="HFH150" s="495"/>
      <c r="HFI150" s="495"/>
      <c r="HFJ150" s="495"/>
      <c r="HFK150" s="495"/>
      <c r="HFL150" s="495"/>
      <c r="HFM150" s="495"/>
      <c r="HFN150" s="495"/>
      <c r="HFO150" s="495"/>
      <c r="HFP150" s="495"/>
      <c r="HFQ150" s="495"/>
      <c r="HFR150" s="495"/>
      <c r="HFS150" s="495"/>
      <c r="HFT150" s="495"/>
      <c r="HFU150" s="495"/>
      <c r="HFV150" s="495"/>
      <c r="HFW150" s="495"/>
      <c r="HFX150" s="495"/>
      <c r="HFY150" s="495"/>
      <c r="HFZ150" s="495"/>
      <c r="HGA150" s="495"/>
      <c r="HGB150" s="495"/>
      <c r="HGC150" s="495"/>
      <c r="HGD150" s="495"/>
      <c r="HGE150" s="495"/>
      <c r="HGF150" s="495"/>
      <c r="HGG150" s="495"/>
      <c r="HGH150" s="495"/>
      <c r="HGI150" s="495"/>
      <c r="HGJ150" s="495"/>
      <c r="HGK150" s="495"/>
      <c r="HGL150" s="495"/>
      <c r="HGM150" s="495"/>
      <c r="HGN150" s="495"/>
      <c r="HGO150" s="495"/>
      <c r="HGP150" s="495"/>
      <c r="HGQ150" s="495"/>
      <c r="HGR150" s="495"/>
      <c r="HGS150" s="495"/>
      <c r="HGT150" s="495"/>
      <c r="HGU150" s="495"/>
      <c r="HGV150" s="495"/>
      <c r="HGW150" s="495"/>
      <c r="HGX150" s="495"/>
      <c r="HGY150" s="495"/>
      <c r="HGZ150" s="495"/>
      <c r="HHA150" s="495"/>
      <c r="HHB150" s="495"/>
      <c r="HHC150" s="495"/>
      <c r="HHD150" s="495"/>
      <c r="HHE150" s="495"/>
      <c r="HHF150" s="495"/>
      <c r="HHG150" s="495"/>
      <c r="HHH150" s="495"/>
      <c r="HHI150" s="495"/>
      <c r="HHJ150" s="495"/>
      <c r="HHK150" s="495"/>
      <c r="HHL150" s="495"/>
      <c r="HHM150" s="495"/>
      <c r="HHN150" s="495"/>
      <c r="HHO150" s="495"/>
      <c r="HHP150" s="495"/>
      <c r="HHQ150" s="495"/>
      <c r="HHR150" s="495"/>
      <c r="HHS150" s="495"/>
      <c r="HHT150" s="495"/>
      <c r="HHU150" s="495"/>
      <c r="HHV150" s="495"/>
      <c r="HHW150" s="495"/>
      <c r="HHX150" s="495"/>
      <c r="HHY150" s="495"/>
      <c r="HHZ150" s="495"/>
      <c r="HIA150" s="495"/>
      <c r="HIB150" s="495"/>
      <c r="HIC150" s="495"/>
      <c r="HID150" s="495"/>
      <c r="HIE150" s="495"/>
      <c r="HIF150" s="495"/>
      <c r="HIG150" s="495"/>
      <c r="HIH150" s="495"/>
      <c r="HII150" s="495"/>
      <c r="HIJ150" s="495"/>
      <c r="HIK150" s="495"/>
      <c r="HIL150" s="495"/>
      <c r="HIM150" s="495"/>
      <c r="HIN150" s="495"/>
      <c r="HIO150" s="495"/>
      <c r="HIP150" s="495"/>
      <c r="HIQ150" s="495"/>
      <c r="HIR150" s="495"/>
      <c r="HIS150" s="495"/>
      <c r="HIT150" s="495"/>
      <c r="HIU150" s="495"/>
      <c r="HIV150" s="495"/>
      <c r="HIW150" s="495"/>
      <c r="HIX150" s="495"/>
      <c r="HIY150" s="495"/>
      <c r="HIZ150" s="495"/>
      <c r="HJA150" s="495"/>
      <c r="HJB150" s="495"/>
      <c r="HJC150" s="495"/>
      <c r="HJD150" s="495"/>
      <c r="HJE150" s="495"/>
      <c r="HJF150" s="495"/>
      <c r="HJG150" s="495"/>
      <c r="HJH150" s="495"/>
      <c r="HJI150" s="495"/>
      <c r="HJJ150" s="495"/>
      <c r="HJK150" s="495"/>
      <c r="HJL150" s="495"/>
      <c r="HJM150" s="495"/>
      <c r="HJN150" s="495"/>
      <c r="HJO150" s="495"/>
      <c r="HJP150" s="495"/>
      <c r="HJQ150" s="495"/>
      <c r="HJR150" s="495"/>
      <c r="HJS150" s="495"/>
      <c r="HJT150" s="495"/>
      <c r="HJU150" s="495"/>
      <c r="HJV150" s="495"/>
      <c r="HJW150" s="495"/>
      <c r="HJX150" s="495"/>
      <c r="HJY150" s="495"/>
      <c r="HJZ150" s="495"/>
      <c r="HKA150" s="495"/>
      <c r="HKB150" s="495"/>
      <c r="HKC150" s="495"/>
      <c r="HKD150" s="495"/>
      <c r="HKE150" s="495"/>
      <c r="HKF150" s="495"/>
      <c r="HKG150" s="495"/>
      <c r="HKH150" s="495"/>
      <c r="HKI150" s="495"/>
      <c r="HKJ150" s="495"/>
      <c r="HKK150" s="495"/>
      <c r="HKL150" s="495"/>
      <c r="HKM150" s="495"/>
      <c r="HKN150" s="495"/>
      <c r="HKO150" s="495"/>
      <c r="HKP150" s="495"/>
      <c r="HKQ150" s="495"/>
      <c r="HKR150" s="495"/>
      <c r="HKS150" s="495"/>
      <c r="HKT150" s="495"/>
      <c r="HKU150" s="495"/>
      <c r="HKV150" s="495"/>
      <c r="HKW150" s="495"/>
      <c r="HKX150" s="495"/>
      <c r="HKY150" s="495"/>
      <c r="HKZ150" s="495"/>
      <c r="HLA150" s="495"/>
      <c r="HLB150" s="495"/>
      <c r="HLC150" s="495"/>
      <c r="HLD150" s="495"/>
      <c r="HLE150" s="495"/>
      <c r="HLF150" s="495"/>
      <c r="HLG150" s="495"/>
      <c r="HLH150" s="495"/>
      <c r="HLI150" s="495"/>
      <c r="HLJ150" s="495"/>
      <c r="HLK150" s="495"/>
      <c r="HLL150" s="495"/>
      <c r="HLM150" s="495"/>
      <c r="HLN150" s="495"/>
      <c r="HLO150" s="495"/>
      <c r="HLP150" s="495"/>
      <c r="HLQ150" s="495"/>
      <c r="HLR150" s="495"/>
      <c r="HLS150" s="495"/>
      <c r="HLT150" s="495"/>
      <c r="HLU150" s="495"/>
      <c r="HLV150" s="495"/>
      <c r="HLW150" s="495"/>
      <c r="HLX150" s="495"/>
      <c r="HLY150" s="495"/>
      <c r="HLZ150" s="495"/>
      <c r="HMA150" s="495"/>
      <c r="HMB150" s="495"/>
      <c r="HMC150" s="495"/>
      <c r="HMD150" s="495"/>
      <c r="HME150" s="495"/>
      <c r="HMF150" s="495"/>
      <c r="HMG150" s="495"/>
      <c r="HMH150" s="495"/>
      <c r="HMI150" s="495"/>
      <c r="HMJ150" s="495"/>
      <c r="HMK150" s="495"/>
      <c r="HML150" s="495"/>
      <c r="HMM150" s="495"/>
      <c r="HMN150" s="495"/>
      <c r="HMO150" s="495"/>
      <c r="HMP150" s="495"/>
      <c r="HMQ150" s="495"/>
      <c r="HMR150" s="495"/>
      <c r="HMS150" s="495"/>
      <c r="HMT150" s="495"/>
      <c r="HMU150" s="495"/>
      <c r="HMV150" s="495"/>
      <c r="HMW150" s="495"/>
      <c r="HMX150" s="495"/>
      <c r="HMY150" s="495"/>
      <c r="HMZ150" s="495"/>
      <c r="HNA150" s="495"/>
      <c r="HNB150" s="495"/>
      <c r="HNC150" s="495"/>
      <c r="HND150" s="495"/>
      <c r="HNE150" s="495"/>
      <c r="HNF150" s="495"/>
      <c r="HNG150" s="495"/>
      <c r="HNH150" s="495"/>
      <c r="HNI150" s="495"/>
      <c r="HNJ150" s="495"/>
      <c r="HNK150" s="495"/>
      <c r="HNL150" s="495"/>
      <c r="HNM150" s="495"/>
      <c r="HNN150" s="495"/>
      <c r="HNO150" s="495"/>
      <c r="HNP150" s="495"/>
      <c r="HNQ150" s="495"/>
      <c r="HNR150" s="495"/>
      <c r="HNS150" s="495"/>
      <c r="HNT150" s="495"/>
      <c r="HNU150" s="495"/>
      <c r="HNV150" s="495"/>
      <c r="HNW150" s="495"/>
      <c r="HNX150" s="495"/>
      <c r="HNY150" s="495"/>
      <c r="HNZ150" s="495"/>
      <c r="HOA150" s="495"/>
      <c r="HOB150" s="495"/>
      <c r="HOC150" s="495"/>
      <c r="HOD150" s="495"/>
      <c r="HOE150" s="495"/>
      <c r="HOF150" s="495"/>
      <c r="HOG150" s="495"/>
      <c r="HOH150" s="495"/>
      <c r="HOI150" s="495"/>
      <c r="HOJ150" s="495"/>
      <c r="HOK150" s="495"/>
      <c r="HOL150" s="495"/>
      <c r="HOM150" s="495"/>
      <c r="HON150" s="495"/>
      <c r="HOO150" s="495"/>
      <c r="HOP150" s="495"/>
      <c r="HOQ150" s="495"/>
      <c r="HOR150" s="495"/>
      <c r="HOS150" s="495"/>
      <c r="HOT150" s="495"/>
      <c r="HOU150" s="495"/>
      <c r="HOV150" s="495"/>
      <c r="HOW150" s="495"/>
      <c r="HOX150" s="495"/>
      <c r="HOY150" s="495"/>
      <c r="HOZ150" s="495"/>
      <c r="HPA150" s="495"/>
      <c r="HPB150" s="495"/>
      <c r="HPC150" s="495"/>
      <c r="HPD150" s="495"/>
      <c r="HPE150" s="495"/>
      <c r="HPF150" s="495"/>
      <c r="HPG150" s="495"/>
      <c r="HPH150" s="495"/>
      <c r="HPI150" s="495"/>
      <c r="HPJ150" s="495"/>
      <c r="HPK150" s="495"/>
      <c r="HPL150" s="495"/>
      <c r="HPM150" s="495"/>
      <c r="HPN150" s="495"/>
      <c r="HPO150" s="495"/>
      <c r="HPP150" s="495"/>
      <c r="HPQ150" s="495"/>
      <c r="HPR150" s="495"/>
      <c r="HPS150" s="495"/>
      <c r="HPT150" s="495"/>
      <c r="HPU150" s="495"/>
      <c r="HPV150" s="495"/>
      <c r="HPW150" s="495"/>
      <c r="HPX150" s="495"/>
      <c r="HPY150" s="495"/>
      <c r="HPZ150" s="495"/>
      <c r="HQA150" s="495"/>
      <c r="HQB150" s="495"/>
      <c r="HQC150" s="495"/>
      <c r="HQD150" s="495"/>
      <c r="HQE150" s="495"/>
      <c r="HQF150" s="495"/>
      <c r="HQG150" s="495"/>
      <c r="HQH150" s="495"/>
      <c r="HQI150" s="495"/>
      <c r="HQJ150" s="495"/>
      <c r="HQK150" s="495"/>
      <c r="HQL150" s="495"/>
      <c r="HQM150" s="495"/>
      <c r="HQN150" s="495"/>
      <c r="HQO150" s="495"/>
      <c r="HQP150" s="495"/>
      <c r="HQQ150" s="495"/>
      <c r="HQR150" s="495"/>
      <c r="HQS150" s="495"/>
      <c r="HQT150" s="495"/>
      <c r="HQU150" s="495"/>
      <c r="HQV150" s="495"/>
      <c r="HQW150" s="495"/>
      <c r="HQX150" s="495"/>
      <c r="HQY150" s="495"/>
      <c r="HQZ150" s="495"/>
      <c r="HRA150" s="495"/>
      <c r="HRB150" s="495"/>
      <c r="HRC150" s="495"/>
      <c r="HRD150" s="495"/>
      <c r="HRE150" s="495"/>
      <c r="HRF150" s="495"/>
      <c r="HRG150" s="495"/>
      <c r="HRH150" s="495"/>
      <c r="HRI150" s="495"/>
      <c r="HRJ150" s="495"/>
      <c r="HRK150" s="495"/>
      <c r="HRL150" s="495"/>
      <c r="HRM150" s="495"/>
      <c r="HRN150" s="495"/>
      <c r="HRO150" s="495"/>
      <c r="HRP150" s="495"/>
      <c r="HRQ150" s="495"/>
      <c r="HRR150" s="495"/>
      <c r="HRS150" s="495"/>
      <c r="HRT150" s="495"/>
      <c r="HRU150" s="495"/>
      <c r="HRV150" s="495"/>
      <c r="HRW150" s="495"/>
      <c r="HRX150" s="495"/>
      <c r="HRY150" s="495"/>
      <c r="HRZ150" s="495"/>
      <c r="HSA150" s="495"/>
      <c r="HSB150" s="495"/>
      <c r="HSC150" s="495"/>
      <c r="HSD150" s="495"/>
      <c r="HSE150" s="495"/>
      <c r="HSF150" s="495"/>
      <c r="HSG150" s="495"/>
      <c r="HSH150" s="495"/>
      <c r="HSI150" s="495"/>
      <c r="HSJ150" s="495"/>
      <c r="HSK150" s="495"/>
      <c r="HSL150" s="495"/>
      <c r="HSM150" s="495"/>
      <c r="HSN150" s="495"/>
      <c r="HSO150" s="495"/>
      <c r="HSP150" s="495"/>
      <c r="HSQ150" s="495"/>
      <c r="HSR150" s="495"/>
      <c r="HSS150" s="495"/>
      <c r="HST150" s="495"/>
      <c r="HSU150" s="495"/>
      <c r="HSV150" s="495"/>
      <c r="HSW150" s="495"/>
      <c r="HSX150" s="495"/>
      <c r="HSY150" s="495"/>
      <c r="HSZ150" s="495"/>
      <c r="HTA150" s="495"/>
      <c r="HTB150" s="495"/>
      <c r="HTC150" s="495"/>
      <c r="HTD150" s="495"/>
      <c r="HTE150" s="495"/>
      <c r="HTF150" s="495"/>
      <c r="HTG150" s="495"/>
      <c r="HTH150" s="495"/>
      <c r="HTI150" s="495"/>
      <c r="HTJ150" s="495"/>
      <c r="HTK150" s="495"/>
      <c r="HTL150" s="495"/>
      <c r="HTM150" s="495"/>
      <c r="HTN150" s="495"/>
      <c r="HTO150" s="495"/>
      <c r="HTP150" s="495"/>
      <c r="HTQ150" s="495"/>
      <c r="HTR150" s="495"/>
      <c r="HTS150" s="495"/>
      <c r="HTT150" s="495"/>
      <c r="HTU150" s="495"/>
      <c r="HTV150" s="495"/>
      <c r="HTW150" s="495"/>
      <c r="HTX150" s="495"/>
      <c r="HTY150" s="495"/>
      <c r="HTZ150" s="495"/>
      <c r="HUA150" s="495"/>
      <c r="HUB150" s="495"/>
      <c r="HUC150" s="495"/>
      <c r="HUD150" s="495"/>
      <c r="HUE150" s="495"/>
      <c r="HUF150" s="495"/>
      <c r="HUG150" s="495"/>
      <c r="HUH150" s="495"/>
      <c r="HUI150" s="495"/>
      <c r="HUJ150" s="495"/>
      <c r="HUK150" s="495"/>
      <c r="HUL150" s="495"/>
      <c r="HUM150" s="495"/>
      <c r="HUN150" s="495"/>
      <c r="HUO150" s="495"/>
      <c r="HUP150" s="495"/>
      <c r="HUQ150" s="495"/>
      <c r="HUR150" s="495"/>
      <c r="HUS150" s="495"/>
      <c r="HUT150" s="495"/>
      <c r="HUU150" s="495"/>
      <c r="HUV150" s="495"/>
      <c r="HUW150" s="495"/>
      <c r="HUX150" s="495"/>
      <c r="HUY150" s="495"/>
      <c r="HUZ150" s="495"/>
      <c r="HVA150" s="495"/>
      <c r="HVB150" s="495"/>
      <c r="HVC150" s="495"/>
      <c r="HVD150" s="495"/>
      <c r="HVE150" s="495"/>
      <c r="HVF150" s="495"/>
      <c r="HVG150" s="495"/>
      <c r="HVH150" s="495"/>
      <c r="HVI150" s="495"/>
      <c r="HVJ150" s="495"/>
      <c r="HVK150" s="495"/>
      <c r="HVL150" s="495"/>
      <c r="HVM150" s="495"/>
      <c r="HVN150" s="495"/>
      <c r="HVO150" s="495"/>
      <c r="HVP150" s="495"/>
      <c r="HVQ150" s="495"/>
      <c r="HVR150" s="495"/>
      <c r="HVS150" s="495"/>
      <c r="HVT150" s="495"/>
      <c r="HVU150" s="495"/>
      <c r="HVV150" s="495"/>
      <c r="HVW150" s="495"/>
      <c r="HVX150" s="495"/>
      <c r="HVY150" s="495"/>
      <c r="HVZ150" s="495"/>
      <c r="HWA150" s="495"/>
      <c r="HWB150" s="495"/>
      <c r="HWC150" s="495"/>
      <c r="HWD150" s="495"/>
      <c r="HWE150" s="495"/>
      <c r="HWF150" s="495"/>
      <c r="HWG150" s="495"/>
      <c r="HWH150" s="495"/>
      <c r="HWI150" s="495"/>
      <c r="HWJ150" s="495"/>
      <c r="HWK150" s="495"/>
      <c r="HWL150" s="495"/>
      <c r="HWM150" s="495"/>
      <c r="HWN150" s="495"/>
      <c r="HWO150" s="495"/>
      <c r="HWP150" s="495"/>
      <c r="HWQ150" s="495"/>
      <c r="HWR150" s="495"/>
      <c r="HWS150" s="495"/>
      <c r="HWT150" s="495"/>
      <c r="HWU150" s="495"/>
      <c r="HWV150" s="495"/>
      <c r="HWW150" s="495"/>
      <c r="HWX150" s="495"/>
      <c r="HWY150" s="495"/>
      <c r="HWZ150" s="495"/>
      <c r="HXA150" s="495"/>
      <c r="HXB150" s="495"/>
      <c r="HXC150" s="495"/>
      <c r="HXD150" s="495"/>
      <c r="HXE150" s="495"/>
      <c r="HXF150" s="495"/>
      <c r="HXG150" s="495"/>
      <c r="HXH150" s="495"/>
      <c r="HXI150" s="495"/>
      <c r="HXJ150" s="495"/>
      <c r="HXK150" s="495"/>
      <c r="HXL150" s="495"/>
      <c r="HXM150" s="495"/>
      <c r="HXN150" s="495"/>
      <c r="HXO150" s="495"/>
      <c r="HXP150" s="495"/>
      <c r="HXQ150" s="495"/>
      <c r="HXR150" s="495"/>
      <c r="HXS150" s="495"/>
      <c r="HXT150" s="495"/>
      <c r="HXU150" s="495"/>
      <c r="HXV150" s="495"/>
      <c r="HXW150" s="495"/>
      <c r="HXX150" s="495"/>
      <c r="HXY150" s="495"/>
      <c r="HXZ150" s="495"/>
      <c r="HYA150" s="495"/>
      <c r="HYB150" s="495"/>
      <c r="HYC150" s="495"/>
      <c r="HYD150" s="495"/>
      <c r="HYE150" s="495"/>
      <c r="HYF150" s="495"/>
      <c r="HYG150" s="495"/>
      <c r="HYH150" s="495"/>
      <c r="HYI150" s="495"/>
      <c r="HYJ150" s="495"/>
      <c r="HYK150" s="495"/>
      <c r="HYL150" s="495"/>
      <c r="HYM150" s="495"/>
      <c r="HYN150" s="495"/>
      <c r="HYO150" s="495"/>
      <c r="HYP150" s="495"/>
      <c r="HYQ150" s="495"/>
      <c r="HYR150" s="495"/>
      <c r="HYS150" s="495"/>
      <c r="HYT150" s="495"/>
      <c r="HYU150" s="495"/>
      <c r="HYV150" s="495"/>
      <c r="HYW150" s="495"/>
      <c r="HYX150" s="495"/>
      <c r="HYY150" s="495"/>
      <c r="HYZ150" s="495"/>
      <c r="HZA150" s="495"/>
      <c r="HZB150" s="495"/>
      <c r="HZC150" s="495"/>
      <c r="HZD150" s="495"/>
      <c r="HZE150" s="495"/>
      <c r="HZF150" s="495"/>
      <c r="HZG150" s="495"/>
      <c r="HZH150" s="495"/>
      <c r="HZI150" s="495"/>
      <c r="HZJ150" s="495"/>
      <c r="HZK150" s="495"/>
      <c r="HZL150" s="495"/>
      <c r="HZM150" s="495"/>
      <c r="HZN150" s="495"/>
      <c r="HZO150" s="495"/>
      <c r="HZP150" s="495"/>
      <c r="HZQ150" s="495"/>
      <c r="HZR150" s="495"/>
      <c r="HZS150" s="495"/>
      <c r="HZT150" s="495"/>
      <c r="HZU150" s="495"/>
      <c r="HZV150" s="495"/>
      <c r="HZW150" s="495"/>
      <c r="HZX150" s="495"/>
      <c r="HZY150" s="495"/>
      <c r="HZZ150" s="495"/>
      <c r="IAA150" s="495"/>
      <c r="IAB150" s="495"/>
      <c r="IAC150" s="495"/>
      <c r="IAD150" s="495"/>
      <c r="IAE150" s="495"/>
      <c r="IAF150" s="495"/>
      <c r="IAG150" s="495"/>
      <c r="IAH150" s="495"/>
      <c r="IAI150" s="495"/>
      <c r="IAJ150" s="495"/>
      <c r="IAK150" s="495"/>
      <c r="IAL150" s="495"/>
      <c r="IAM150" s="495"/>
      <c r="IAN150" s="495"/>
      <c r="IAO150" s="495"/>
      <c r="IAP150" s="495"/>
      <c r="IAQ150" s="495"/>
      <c r="IAR150" s="495"/>
      <c r="IAS150" s="495"/>
      <c r="IAT150" s="495"/>
      <c r="IAU150" s="495"/>
      <c r="IAV150" s="495"/>
      <c r="IAW150" s="495"/>
      <c r="IAX150" s="495"/>
      <c r="IAY150" s="495"/>
      <c r="IAZ150" s="495"/>
      <c r="IBA150" s="495"/>
      <c r="IBB150" s="495"/>
      <c r="IBC150" s="495"/>
      <c r="IBD150" s="495"/>
      <c r="IBE150" s="495"/>
      <c r="IBF150" s="495"/>
      <c r="IBG150" s="495"/>
      <c r="IBH150" s="495"/>
      <c r="IBI150" s="495"/>
      <c r="IBJ150" s="495"/>
      <c r="IBK150" s="495"/>
      <c r="IBL150" s="495"/>
      <c r="IBM150" s="495"/>
      <c r="IBN150" s="495"/>
      <c r="IBO150" s="495"/>
      <c r="IBP150" s="495"/>
      <c r="IBQ150" s="495"/>
      <c r="IBR150" s="495"/>
      <c r="IBS150" s="495"/>
      <c r="IBT150" s="495"/>
      <c r="IBU150" s="495"/>
      <c r="IBV150" s="495"/>
      <c r="IBW150" s="495"/>
      <c r="IBX150" s="495"/>
      <c r="IBY150" s="495"/>
      <c r="IBZ150" s="495"/>
      <c r="ICA150" s="495"/>
      <c r="ICB150" s="495"/>
      <c r="ICC150" s="495"/>
      <c r="ICD150" s="495"/>
      <c r="ICE150" s="495"/>
      <c r="ICF150" s="495"/>
      <c r="ICG150" s="495"/>
      <c r="ICH150" s="495"/>
      <c r="ICI150" s="495"/>
      <c r="ICJ150" s="495"/>
      <c r="ICK150" s="495"/>
      <c r="ICL150" s="495"/>
      <c r="ICM150" s="495"/>
      <c r="ICN150" s="495"/>
      <c r="ICO150" s="495"/>
      <c r="ICP150" s="495"/>
      <c r="ICQ150" s="495"/>
      <c r="ICR150" s="495"/>
      <c r="ICS150" s="495"/>
      <c r="ICT150" s="495"/>
      <c r="ICU150" s="495"/>
      <c r="ICV150" s="495"/>
      <c r="ICW150" s="495"/>
      <c r="ICX150" s="495"/>
      <c r="ICY150" s="495"/>
      <c r="ICZ150" s="495"/>
      <c r="IDA150" s="495"/>
      <c r="IDB150" s="495"/>
      <c r="IDC150" s="495"/>
      <c r="IDD150" s="495"/>
      <c r="IDE150" s="495"/>
      <c r="IDF150" s="495"/>
      <c r="IDG150" s="495"/>
      <c r="IDH150" s="495"/>
      <c r="IDI150" s="495"/>
      <c r="IDJ150" s="495"/>
      <c r="IDK150" s="495"/>
      <c r="IDL150" s="495"/>
      <c r="IDM150" s="495"/>
      <c r="IDN150" s="495"/>
      <c r="IDO150" s="495"/>
      <c r="IDP150" s="495"/>
      <c r="IDQ150" s="495"/>
      <c r="IDR150" s="495"/>
      <c r="IDS150" s="495"/>
      <c r="IDT150" s="495"/>
      <c r="IDU150" s="495"/>
      <c r="IDV150" s="495"/>
      <c r="IDW150" s="495"/>
      <c r="IDX150" s="495"/>
      <c r="IDY150" s="495"/>
      <c r="IDZ150" s="495"/>
      <c r="IEA150" s="495"/>
      <c r="IEB150" s="495"/>
      <c r="IEC150" s="495"/>
      <c r="IED150" s="495"/>
      <c r="IEE150" s="495"/>
      <c r="IEF150" s="495"/>
      <c r="IEG150" s="495"/>
      <c r="IEH150" s="495"/>
      <c r="IEI150" s="495"/>
      <c r="IEJ150" s="495"/>
      <c r="IEK150" s="495"/>
      <c r="IEL150" s="495"/>
      <c r="IEM150" s="495"/>
      <c r="IEN150" s="495"/>
      <c r="IEO150" s="495"/>
      <c r="IEP150" s="495"/>
      <c r="IEQ150" s="495"/>
      <c r="IER150" s="495"/>
      <c r="IES150" s="495"/>
      <c r="IET150" s="495"/>
      <c r="IEU150" s="495"/>
      <c r="IEV150" s="495"/>
      <c r="IEW150" s="495"/>
      <c r="IEX150" s="495"/>
      <c r="IEY150" s="495"/>
      <c r="IEZ150" s="495"/>
      <c r="IFA150" s="495"/>
      <c r="IFB150" s="495"/>
      <c r="IFC150" s="495"/>
      <c r="IFD150" s="495"/>
      <c r="IFE150" s="495"/>
      <c r="IFF150" s="495"/>
      <c r="IFG150" s="495"/>
      <c r="IFH150" s="495"/>
      <c r="IFI150" s="495"/>
      <c r="IFJ150" s="495"/>
      <c r="IFK150" s="495"/>
      <c r="IFL150" s="495"/>
      <c r="IFM150" s="495"/>
      <c r="IFN150" s="495"/>
      <c r="IFO150" s="495"/>
      <c r="IFP150" s="495"/>
      <c r="IFQ150" s="495"/>
      <c r="IFR150" s="495"/>
      <c r="IFS150" s="495"/>
      <c r="IFT150" s="495"/>
      <c r="IFU150" s="495"/>
      <c r="IFV150" s="495"/>
      <c r="IFW150" s="495"/>
      <c r="IFX150" s="495"/>
      <c r="IFY150" s="495"/>
      <c r="IFZ150" s="495"/>
      <c r="IGA150" s="495"/>
      <c r="IGB150" s="495"/>
      <c r="IGC150" s="495"/>
      <c r="IGD150" s="495"/>
      <c r="IGE150" s="495"/>
      <c r="IGF150" s="495"/>
      <c r="IGG150" s="495"/>
      <c r="IGH150" s="495"/>
      <c r="IGI150" s="495"/>
      <c r="IGJ150" s="495"/>
      <c r="IGK150" s="495"/>
      <c r="IGL150" s="495"/>
      <c r="IGM150" s="495"/>
      <c r="IGN150" s="495"/>
      <c r="IGO150" s="495"/>
      <c r="IGP150" s="495"/>
      <c r="IGQ150" s="495"/>
      <c r="IGR150" s="495"/>
      <c r="IGS150" s="495"/>
      <c r="IGT150" s="495"/>
      <c r="IGU150" s="495"/>
      <c r="IGV150" s="495"/>
      <c r="IGW150" s="495"/>
      <c r="IGX150" s="495"/>
      <c r="IGY150" s="495"/>
      <c r="IGZ150" s="495"/>
      <c r="IHA150" s="495"/>
      <c r="IHB150" s="495"/>
      <c r="IHC150" s="495"/>
      <c r="IHD150" s="495"/>
      <c r="IHE150" s="495"/>
      <c r="IHF150" s="495"/>
      <c r="IHG150" s="495"/>
      <c r="IHH150" s="495"/>
      <c r="IHI150" s="495"/>
      <c r="IHJ150" s="495"/>
      <c r="IHK150" s="495"/>
      <c r="IHL150" s="495"/>
      <c r="IHM150" s="495"/>
      <c r="IHN150" s="495"/>
      <c r="IHO150" s="495"/>
      <c r="IHP150" s="495"/>
      <c r="IHQ150" s="495"/>
      <c r="IHR150" s="495"/>
      <c r="IHS150" s="495"/>
      <c r="IHT150" s="495"/>
      <c r="IHU150" s="495"/>
      <c r="IHV150" s="495"/>
      <c r="IHW150" s="495"/>
      <c r="IHX150" s="495"/>
      <c r="IHY150" s="495"/>
      <c r="IHZ150" s="495"/>
      <c r="IIA150" s="495"/>
      <c r="IIB150" s="495"/>
      <c r="IIC150" s="495"/>
      <c r="IID150" s="495"/>
      <c r="IIE150" s="495"/>
      <c r="IIF150" s="495"/>
      <c r="IIG150" s="495"/>
      <c r="IIH150" s="495"/>
      <c r="III150" s="495"/>
      <c r="IIJ150" s="495"/>
      <c r="IIK150" s="495"/>
      <c r="IIL150" s="495"/>
      <c r="IIM150" s="495"/>
      <c r="IIN150" s="495"/>
      <c r="IIO150" s="495"/>
      <c r="IIP150" s="495"/>
      <c r="IIQ150" s="495"/>
      <c r="IIR150" s="495"/>
      <c r="IIS150" s="495"/>
      <c r="IIT150" s="495"/>
      <c r="IIU150" s="495"/>
      <c r="IIV150" s="495"/>
      <c r="IIW150" s="495"/>
      <c r="IIX150" s="495"/>
      <c r="IIY150" s="495"/>
      <c r="IIZ150" s="495"/>
      <c r="IJA150" s="495"/>
      <c r="IJB150" s="495"/>
      <c r="IJC150" s="495"/>
      <c r="IJD150" s="495"/>
      <c r="IJE150" s="495"/>
      <c r="IJF150" s="495"/>
      <c r="IJG150" s="495"/>
      <c r="IJH150" s="495"/>
      <c r="IJI150" s="495"/>
      <c r="IJJ150" s="495"/>
      <c r="IJK150" s="495"/>
      <c r="IJL150" s="495"/>
      <c r="IJM150" s="495"/>
      <c r="IJN150" s="495"/>
      <c r="IJO150" s="495"/>
      <c r="IJP150" s="495"/>
      <c r="IJQ150" s="495"/>
      <c r="IJR150" s="495"/>
      <c r="IJS150" s="495"/>
      <c r="IJT150" s="495"/>
      <c r="IJU150" s="495"/>
      <c r="IJV150" s="495"/>
      <c r="IJW150" s="495"/>
      <c r="IJX150" s="495"/>
      <c r="IJY150" s="495"/>
      <c r="IJZ150" s="495"/>
      <c r="IKA150" s="495"/>
      <c r="IKB150" s="495"/>
      <c r="IKC150" s="495"/>
      <c r="IKD150" s="495"/>
      <c r="IKE150" s="495"/>
      <c r="IKF150" s="495"/>
      <c r="IKG150" s="495"/>
      <c r="IKH150" s="495"/>
      <c r="IKI150" s="495"/>
      <c r="IKJ150" s="495"/>
      <c r="IKK150" s="495"/>
      <c r="IKL150" s="495"/>
      <c r="IKM150" s="495"/>
      <c r="IKN150" s="495"/>
      <c r="IKO150" s="495"/>
      <c r="IKP150" s="495"/>
      <c r="IKQ150" s="495"/>
      <c r="IKR150" s="495"/>
      <c r="IKS150" s="495"/>
      <c r="IKT150" s="495"/>
      <c r="IKU150" s="495"/>
      <c r="IKV150" s="495"/>
      <c r="IKW150" s="495"/>
      <c r="IKX150" s="495"/>
      <c r="IKY150" s="495"/>
      <c r="IKZ150" s="495"/>
      <c r="ILA150" s="495"/>
      <c r="ILB150" s="495"/>
      <c r="ILC150" s="495"/>
      <c r="ILD150" s="495"/>
      <c r="ILE150" s="495"/>
      <c r="ILF150" s="495"/>
      <c r="ILG150" s="495"/>
      <c r="ILH150" s="495"/>
      <c r="ILI150" s="495"/>
      <c r="ILJ150" s="495"/>
      <c r="ILK150" s="495"/>
      <c r="ILL150" s="495"/>
      <c r="ILM150" s="495"/>
      <c r="ILN150" s="495"/>
      <c r="ILO150" s="495"/>
      <c r="ILP150" s="495"/>
      <c r="ILQ150" s="495"/>
      <c r="ILR150" s="495"/>
      <c r="ILS150" s="495"/>
      <c r="ILT150" s="495"/>
      <c r="ILU150" s="495"/>
      <c r="ILV150" s="495"/>
      <c r="ILW150" s="495"/>
      <c r="ILX150" s="495"/>
      <c r="ILY150" s="495"/>
      <c r="ILZ150" s="495"/>
      <c r="IMA150" s="495"/>
      <c r="IMB150" s="495"/>
      <c r="IMC150" s="495"/>
      <c r="IMD150" s="495"/>
      <c r="IME150" s="495"/>
      <c r="IMF150" s="495"/>
      <c r="IMG150" s="495"/>
      <c r="IMH150" s="495"/>
      <c r="IMI150" s="495"/>
      <c r="IMJ150" s="495"/>
      <c r="IMK150" s="495"/>
      <c r="IML150" s="495"/>
      <c r="IMM150" s="495"/>
      <c r="IMN150" s="495"/>
      <c r="IMO150" s="495"/>
      <c r="IMP150" s="495"/>
      <c r="IMQ150" s="495"/>
      <c r="IMR150" s="495"/>
      <c r="IMS150" s="495"/>
      <c r="IMT150" s="495"/>
      <c r="IMU150" s="495"/>
      <c r="IMV150" s="495"/>
      <c r="IMW150" s="495"/>
      <c r="IMX150" s="495"/>
      <c r="IMY150" s="495"/>
      <c r="IMZ150" s="495"/>
      <c r="INA150" s="495"/>
      <c r="INB150" s="495"/>
      <c r="INC150" s="495"/>
      <c r="IND150" s="495"/>
      <c r="INE150" s="495"/>
      <c r="INF150" s="495"/>
      <c r="ING150" s="495"/>
      <c r="INH150" s="495"/>
      <c r="INI150" s="495"/>
      <c r="INJ150" s="495"/>
      <c r="INK150" s="495"/>
      <c r="INL150" s="495"/>
      <c r="INM150" s="495"/>
      <c r="INN150" s="495"/>
      <c r="INO150" s="495"/>
      <c r="INP150" s="495"/>
      <c r="INQ150" s="495"/>
      <c r="INR150" s="495"/>
      <c r="INS150" s="495"/>
      <c r="INT150" s="495"/>
      <c r="INU150" s="495"/>
      <c r="INV150" s="495"/>
      <c r="INW150" s="495"/>
      <c r="INX150" s="495"/>
      <c r="INY150" s="495"/>
      <c r="INZ150" s="495"/>
      <c r="IOA150" s="495"/>
      <c r="IOB150" s="495"/>
      <c r="IOC150" s="495"/>
      <c r="IOD150" s="495"/>
      <c r="IOE150" s="495"/>
      <c r="IOF150" s="495"/>
      <c r="IOG150" s="495"/>
      <c r="IOH150" s="495"/>
      <c r="IOI150" s="495"/>
      <c r="IOJ150" s="495"/>
      <c r="IOK150" s="495"/>
      <c r="IOL150" s="495"/>
      <c r="IOM150" s="495"/>
      <c r="ION150" s="495"/>
      <c r="IOO150" s="495"/>
      <c r="IOP150" s="495"/>
      <c r="IOQ150" s="495"/>
      <c r="IOR150" s="495"/>
      <c r="IOS150" s="495"/>
      <c r="IOT150" s="495"/>
      <c r="IOU150" s="495"/>
      <c r="IOV150" s="495"/>
      <c r="IOW150" s="495"/>
      <c r="IOX150" s="495"/>
      <c r="IOY150" s="495"/>
      <c r="IOZ150" s="495"/>
      <c r="IPA150" s="495"/>
      <c r="IPB150" s="495"/>
      <c r="IPC150" s="495"/>
      <c r="IPD150" s="495"/>
      <c r="IPE150" s="495"/>
      <c r="IPF150" s="495"/>
      <c r="IPG150" s="495"/>
      <c r="IPH150" s="495"/>
      <c r="IPI150" s="495"/>
      <c r="IPJ150" s="495"/>
      <c r="IPK150" s="495"/>
      <c r="IPL150" s="495"/>
      <c r="IPM150" s="495"/>
      <c r="IPN150" s="495"/>
      <c r="IPO150" s="495"/>
      <c r="IPP150" s="495"/>
      <c r="IPQ150" s="495"/>
      <c r="IPR150" s="495"/>
      <c r="IPS150" s="495"/>
      <c r="IPT150" s="495"/>
      <c r="IPU150" s="495"/>
      <c r="IPV150" s="495"/>
      <c r="IPW150" s="495"/>
      <c r="IPX150" s="495"/>
      <c r="IPY150" s="495"/>
      <c r="IPZ150" s="495"/>
      <c r="IQA150" s="495"/>
      <c r="IQB150" s="495"/>
      <c r="IQC150" s="495"/>
      <c r="IQD150" s="495"/>
      <c r="IQE150" s="495"/>
      <c r="IQF150" s="495"/>
      <c r="IQG150" s="495"/>
      <c r="IQH150" s="495"/>
      <c r="IQI150" s="495"/>
      <c r="IQJ150" s="495"/>
      <c r="IQK150" s="495"/>
      <c r="IQL150" s="495"/>
      <c r="IQM150" s="495"/>
      <c r="IQN150" s="495"/>
      <c r="IQO150" s="495"/>
      <c r="IQP150" s="495"/>
      <c r="IQQ150" s="495"/>
      <c r="IQR150" s="495"/>
      <c r="IQS150" s="495"/>
      <c r="IQT150" s="495"/>
      <c r="IQU150" s="495"/>
      <c r="IQV150" s="495"/>
      <c r="IQW150" s="495"/>
      <c r="IQX150" s="495"/>
      <c r="IQY150" s="495"/>
      <c r="IQZ150" s="495"/>
      <c r="IRA150" s="495"/>
      <c r="IRB150" s="495"/>
      <c r="IRC150" s="495"/>
      <c r="IRD150" s="495"/>
      <c r="IRE150" s="495"/>
      <c r="IRF150" s="495"/>
      <c r="IRG150" s="495"/>
      <c r="IRH150" s="495"/>
      <c r="IRI150" s="495"/>
      <c r="IRJ150" s="495"/>
      <c r="IRK150" s="495"/>
      <c r="IRL150" s="495"/>
      <c r="IRM150" s="495"/>
      <c r="IRN150" s="495"/>
      <c r="IRO150" s="495"/>
      <c r="IRP150" s="495"/>
      <c r="IRQ150" s="495"/>
      <c r="IRR150" s="495"/>
      <c r="IRS150" s="495"/>
      <c r="IRT150" s="495"/>
      <c r="IRU150" s="495"/>
      <c r="IRV150" s="495"/>
      <c r="IRW150" s="495"/>
      <c r="IRX150" s="495"/>
      <c r="IRY150" s="495"/>
      <c r="IRZ150" s="495"/>
      <c r="ISA150" s="495"/>
      <c r="ISB150" s="495"/>
      <c r="ISC150" s="495"/>
      <c r="ISD150" s="495"/>
      <c r="ISE150" s="495"/>
      <c r="ISF150" s="495"/>
      <c r="ISG150" s="495"/>
      <c r="ISH150" s="495"/>
      <c r="ISI150" s="495"/>
      <c r="ISJ150" s="495"/>
      <c r="ISK150" s="495"/>
      <c r="ISL150" s="495"/>
      <c r="ISM150" s="495"/>
      <c r="ISN150" s="495"/>
      <c r="ISO150" s="495"/>
      <c r="ISP150" s="495"/>
      <c r="ISQ150" s="495"/>
      <c r="ISR150" s="495"/>
      <c r="ISS150" s="495"/>
      <c r="IST150" s="495"/>
      <c r="ISU150" s="495"/>
      <c r="ISV150" s="495"/>
      <c r="ISW150" s="495"/>
      <c r="ISX150" s="495"/>
      <c r="ISY150" s="495"/>
      <c r="ISZ150" s="495"/>
      <c r="ITA150" s="495"/>
      <c r="ITB150" s="495"/>
      <c r="ITC150" s="495"/>
      <c r="ITD150" s="495"/>
      <c r="ITE150" s="495"/>
      <c r="ITF150" s="495"/>
      <c r="ITG150" s="495"/>
      <c r="ITH150" s="495"/>
      <c r="ITI150" s="495"/>
      <c r="ITJ150" s="495"/>
      <c r="ITK150" s="495"/>
      <c r="ITL150" s="495"/>
      <c r="ITM150" s="495"/>
      <c r="ITN150" s="495"/>
      <c r="ITO150" s="495"/>
      <c r="ITP150" s="495"/>
      <c r="ITQ150" s="495"/>
      <c r="ITR150" s="495"/>
      <c r="ITS150" s="495"/>
      <c r="ITT150" s="495"/>
      <c r="ITU150" s="495"/>
      <c r="ITV150" s="495"/>
      <c r="ITW150" s="495"/>
      <c r="ITX150" s="495"/>
      <c r="ITY150" s="495"/>
      <c r="ITZ150" s="495"/>
      <c r="IUA150" s="495"/>
      <c r="IUB150" s="495"/>
      <c r="IUC150" s="495"/>
      <c r="IUD150" s="495"/>
      <c r="IUE150" s="495"/>
      <c r="IUF150" s="495"/>
      <c r="IUG150" s="495"/>
      <c r="IUH150" s="495"/>
      <c r="IUI150" s="495"/>
      <c r="IUJ150" s="495"/>
      <c r="IUK150" s="495"/>
      <c r="IUL150" s="495"/>
      <c r="IUM150" s="495"/>
      <c r="IUN150" s="495"/>
      <c r="IUO150" s="495"/>
      <c r="IUP150" s="495"/>
      <c r="IUQ150" s="495"/>
      <c r="IUR150" s="495"/>
      <c r="IUS150" s="495"/>
      <c r="IUT150" s="495"/>
      <c r="IUU150" s="495"/>
      <c r="IUV150" s="495"/>
      <c r="IUW150" s="495"/>
      <c r="IUX150" s="495"/>
      <c r="IUY150" s="495"/>
      <c r="IUZ150" s="495"/>
      <c r="IVA150" s="495"/>
      <c r="IVB150" s="495"/>
      <c r="IVC150" s="495"/>
      <c r="IVD150" s="495"/>
      <c r="IVE150" s="495"/>
      <c r="IVF150" s="495"/>
      <c r="IVG150" s="495"/>
      <c r="IVH150" s="495"/>
      <c r="IVI150" s="495"/>
      <c r="IVJ150" s="495"/>
      <c r="IVK150" s="495"/>
      <c r="IVL150" s="495"/>
      <c r="IVM150" s="495"/>
      <c r="IVN150" s="495"/>
      <c r="IVO150" s="495"/>
      <c r="IVP150" s="495"/>
      <c r="IVQ150" s="495"/>
      <c r="IVR150" s="495"/>
      <c r="IVS150" s="495"/>
      <c r="IVT150" s="495"/>
      <c r="IVU150" s="495"/>
      <c r="IVV150" s="495"/>
      <c r="IVW150" s="495"/>
      <c r="IVX150" s="495"/>
      <c r="IVY150" s="495"/>
      <c r="IVZ150" s="495"/>
      <c r="IWA150" s="495"/>
      <c r="IWB150" s="495"/>
      <c r="IWC150" s="495"/>
      <c r="IWD150" s="495"/>
      <c r="IWE150" s="495"/>
      <c r="IWF150" s="495"/>
      <c r="IWG150" s="495"/>
      <c r="IWH150" s="495"/>
      <c r="IWI150" s="495"/>
      <c r="IWJ150" s="495"/>
      <c r="IWK150" s="495"/>
      <c r="IWL150" s="495"/>
      <c r="IWM150" s="495"/>
      <c r="IWN150" s="495"/>
      <c r="IWO150" s="495"/>
      <c r="IWP150" s="495"/>
      <c r="IWQ150" s="495"/>
      <c r="IWR150" s="495"/>
      <c r="IWS150" s="495"/>
      <c r="IWT150" s="495"/>
      <c r="IWU150" s="495"/>
      <c r="IWV150" s="495"/>
      <c r="IWW150" s="495"/>
      <c r="IWX150" s="495"/>
      <c r="IWY150" s="495"/>
      <c r="IWZ150" s="495"/>
      <c r="IXA150" s="495"/>
      <c r="IXB150" s="495"/>
      <c r="IXC150" s="495"/>
      <c r="IXD150" s="495"/>
      <c r="IXE150" s="495"/>
      <c r="IXF150" s="495"/>
      <c r="IXG150" s="495"/>
      <c r="IXH150" s="495"/>
      <c r="IXI150" s="495"/>
      <c r="IXJ150" s="495"/>
      <c r="IXK150" s="495"/>
      <c r="IXL150" s="495"/>
      <c r="IXM150" s="495"/>
      <c r="IXN150" s="495"/>
      <c r="IXO150" s="495"/>
      <c r="IXP150" s="495"/>
      <c r="IXQ150" s="495"/>
      <c r="IXR150" s="495"/>
      <c r="IXS150" s="495"/>
      <c r="IXT150" s="495"/>
      <c r="IXU150" s="495"/>
      <c r="IXV150" s="495"/>
      <c r="IXW150" s="495"/>
      <c r="IXX150" s="495"/>
      <c r="IXY150" s="495"/>
      <c r="IXZ150" s="495"/>
      <c r="IYA150" s="495"/>
      <c r="IYB150" s="495"/>
      <c r="IYC150" s="495"/>
      <c r="IYD150" s="495"/>
      <c r="IYE150" s="495"/>
      <c r="IYF150" s="495"/>
      <c r="IYG150" s="495"/>
      <c r="IYH150" s="495"/>
      <c r="IYI150" s="495"/>
      <c r="IYJ150" s="495"/>
      <c r="IYK150" s="495"/>
      <c r="IYL150" s="495"/>
      <c r="IYM150" s="495"/>
      <c r="IYN150" s="495"/>
      <c r="IYO150" s="495"/>
      <c r="IYP150" s="495"/>
      <c r="IYQ150" s="495"/>
      <c r="IYR150" s="495"/>
      <c r="IYS150" s="495"/>
      <c r="IYT150" s="495"/>
      <c r="IYU150" s="495"/>
      <c r="IYV150" s="495"/>
      <c r="IYW150" s="495"/>
      <c r="IYX150" s="495"/>
      <c r="IYY150" s="495"/>
      <c r="IYZ150" s="495"/>
      <c r="IZA150" s="495"/>
      <c r="IZB150" s="495"/>
      <c r="IZC150" s="495"/>
      <c r="IZD150" s="495"/>
      <c r="IZE150" s="495"/>
      <c r="IZF150" s="495"/>
      <c r="IZG150" s="495"/>
      <c r="IZH150" s="495"/>
      <c r="IZI150" s="495"/>
      <c r="IZJ150" s="495"/>
      <c r="IZK150" s="495"/>
      <c r="IZL150" s="495"/>
      <c r="IZM150" s="495"/>
      <c r="IZN150" s="495"/>
      <c r="IZO150" s="495"/>
      <c r="IZP150" s="495"/>
      <c r="IZQ150" s="495"/>
      <c r="IZR150" s="495"/>
      <c r="IZS150" s="495"/>
      <c r="IZT150" s="495"/>
      <c r="IZU150" s="495"/>
      <c r="IZV150" s="495"/>
      <c r="IZW150" s="495"/>
      <c r="IZX150" s="495"/>
      <c r="IZY150" s="495"/>
      <c r="IZZ150" s="495"/>
      <c r="JAA150" s="495"/>
      <c r="JAB150" s="495"/>
      <c r="JAC150" s="495"/>
      <c r="JAD150" s="495"/>
      <c r="JAE150" s="495"/>
      <c r="JAF150" s="495"/>
      <c r="JAG150" s="495"/>
      <c r="JAH150" s="495"/>
      <c r="JAI150" s="495"/>
      <c r="JAJ150" s="495"/>
      <c r="JAK150" s="495"/>
      <c r="JAL150" s="495"/>
      <c r="JAM150" s="495"/>
      <c r="JAN150" s="495"/>
      <c r="JAO150" s="495"/>
      <c r="JAP150" s="495"/>
      <c r="JAQ150" s="495"/>
      <c r="JAR150" s="495"/>
      <c r="JAS150" s="495"/>
      <c r="JAT150" s="495"/>
      <c r="JAU150" s="495"/>
      <c r="JAV150" s="495"/>
      <c r="JAW150" s="495"/>
      <c r="JAX150" s="495"/>
      <c r="JAY150" s="495"/>
      <c r="JAZ150" s="495"/>
      <c r="JBA150" s="495"/>
      <c r="JBB150" s="495"/>
      <c r="JBC150" s="495"/>
      <c r="JBD150" s="495"/>
      <c r="JBE150" s="495"/>
      <c r="JBF150" s="495"/>
      <c r="JBG150" s="495"/>
      <c r="JBH150" s="495"/>
      <c r="JBI150" s="495"/>
      <c r="JBJ150" s="495"/>
      <c r="JBK150" s="495"/>
      <c r="JBL150" s="495"/>
      <c r="JBM150" s="495"/>
      <c r="JBN150" s="495"/>
      <c r="JBO150" s="495"/>
      <c r="JBP150" s="495"/>
      <c r="JBQ150" s="495"/>
      <c r="JBR150" s="495"/>
      <c r="JBS150" s="495"/>
      <c r="JBT150" s="495"/>
      <c r="JBU150" s="495"/>
      <c r="JBV150" s="495"/>
      <c r="JBW150" s="495"/>
      <c r="JBX150" s="495"/>
      <c r="JBY150" s="495"/>
      <c r="JBZ150" s="495"/>
      <c r="JCA150" s="495"/>
      <c r="JCB150" s="495"/>
      <c r="JCC150" s="495"/>
      <c r="JCD150" s="495"/>
      <c r="JCE150" s="495"/>
      <c r="JCF150" s="495"/>
      <c r="JCG150" s="495"/>
      <c r="JCH150" s="495"/>
      <c r="JCI150" s="495"/>
      <c r="JCJ150" s="495"/>
      <c r="JCK150" s="495"/>
      <c r="JCL150" s="495"/>
      <c r="JCM150" s="495"/>
      <c r="JCN150" s="495"/>
      <c r="JCO150" s="495"/>
      <c r="JCP150" s="495"/>
      <c r="JCQ150" s="495"/>
      <c r="JCR150" s="495"/>
      <c r="JCS150" s="495"/>
      <c r="JCT150" s="495"/>
      <c r="JCU150" s="495"/>
      <c r="JCV150" s="495"/>
      <c r="JCW150" s="495"/>
      <c r="JCX150" s="495"/>
      <c r="JCY150" s="495"/>
      <c r="JCZ150" s="495"/>
      <c r="JDA150" s="495"/>
      <c r="JDB150" s="495"/>
      <c r="JDC150" s="495"/>
      <c r="JDD150" s="495"/>
      <c r="JDE150" s="495"/>
      <c r="JDF150" s="495"/>
      <c r="JDG150" s="495"/>
      <c r="JDH150" s="495"/>
      <c r="JDI150" s="495"/>
      <c r="JDJ150" s="495"/>
      <c r="JDK150" s="495"/>
      <c r="JDL150" s="495"/>
      <c r="JDM150" s="495"/>
      <c r="JDN150" s="495"/>
      <c r="JDO150" s="495"/>
      <c r="JDP150" s="495"/>
      <c r="JDQ150" s="495"/>
      <c r="JDR150" s="495"/>
      <c r="JDS150" s="495"/>
      <c r="JDT150" s="495"/>
      <c r="JDU150" s="495"/>
      <c r="JDV150" s="495"/>
      <c r="JDW150" s="495"/>
      <c r="JDX150" s="495"/>
      <c r="JDY150" s="495"/>
      <c r="JDZ150" s="495"/>
      <c r="JEA150" s="495"/>
      <c r="JEB150" s="495"/>
      <c r="JEC150" s="495"/>
      <c r="JED150" s="495"/>
      <c r="JEE150" s="495"/>
      <c r="JEF150" s="495"/>
      <c r="JEG150" s="495"/>
      <c r="JEH150" s="495"/>
      <c r="JEI150" s="495"/>
      <c r="JEJ150" s="495"/>
      <c r="JEK150" s="495"/>
      <c r="JEL150" s="495"/>
      <c r="JEM150" s="495"/>
      <c r="JEN150" s="495"/>
      <c r="JEO150" s="495"/>
      <c r="JEP150" s="495"/>
      <c r="JEQ150" s="495"/>
      <c r="JER150" s="495"/>
      <c r="JES150" s="495"/>
      <c r="JET150" s="495"/>
      <c r="JEU150" s="495"/>
      <c r="JEV150" s="495"/>
      <c r="JEW150" s="495"/>
      <c r="JEX150" s="495"/>
      <c r="JEY150" s="495"/>
      <c r="JEZ150" s="495"/>
      <c r="JFA150" s="495"/>
      <c r="JFB150" s="495"/>
      <c r="JFC150" s="495"/>
      <c r="JFD150" s="495"/>
      <c r="JFE150" s="495"/>
      <c r="JFF150" s="495"/>
      <c r="JFG150" s="495"/>
      <c r="JFH150" s="495"/>
      <c r="JFI150" s="495"/>
      <c r="JFJ150" s="495"/>
      <c r="JFK150" s="495"/>
      <c r="JFL150" s="495"/>
      <c r="JFM150" s="495"/>
      <c r="JFN150" s="495"/>
      <c r="JFO150" s="495"/>
      <c r="JFP150" s="495"/>
      <c r="JFQ150" s="495"/>
      <c r="JFR150" s="495"/>
      <c r="JFS150" s="495"/>
      <c r="JFT150" s="495"/>
      <c r="JFU150" s="495"/>
      <c r="JFV150" s="495"/>
      <c r="JFW150" s="495"/>
      <c r="JFX150" s="495"/>
      <c r="JFY150" s="495"/>
      <c r="JFZ150" s="495"/>
      <c r="JGA150" s="495"/>
      <c r="JGB150" s="495"/>
      <c r="JGC150" s="495"/>
      <c r="JGD150" s="495"/>
      <c r="JGE150" s="495"/>
      <c r="JGF150" s="495"/>
      <c r="JGG150" s="495"/>
      <c r="JGH150" s="495"/>
      <c r="JGI150" s="495"/>
      <c r="JGJ150" s="495"/>
      <c r="JGK150" s="495"/>
      <c r="JGL150" s="495"/>
      <c r="JGM150" s="495"/>
      <c r="JGN150" s="495"/>
      <c r="JGO150" s="495"/>
      <c r="JGP150" s="495"/>
      <c r="JGQ150" s="495"/>
      <c r="JGR150" s="495"/>
      <c r="JGS150" s="495"/>
      <c r="JGT150" s="495"/>
      <c r="JGU150" s="495"/>
      <c r="JGV150" s="495"/>
      <c r="JGW150" s="495"/>
      <c r="JGX150" s="495"/>
      <c r="JGY150" s="495"/>
      <c r="JGZ150" s="495"/>
      <c r="JHA150" s="495"/>
      <c r="JHB150" s="495"/>
      <c r="JHC150" s="495"/>
      <c r="JHD150" s="495"/>
      <c r="JHE150" s="495"/>
      <c r="JHF150" s="495"/>
      <c r="JHG150" s="495"/>
      <c r="JHH150" s="495"/>
      <c r="JHI150" s="495"/>
      <c r="JHJ150" s="495"/>
      <c r="JHK150" s="495"/>
      <c r="JHL150" s="495"/>
      <c r="JHM150" s="495"/>
      <c r="JHN150" s="495"/>
      <c r="JHO150" s="495"/>
      <c r="JHP150" s="495"/>
      <c r="JHQ150" s="495"/>
      <c r="JHR150" s="495"/>
      <c r="JHS150" s="495"/>
      <c r="JHT150" s="495"/>
      <c r="JHU150" s="495"/>
      <c r="JHV150" s="495"/>
      <c r="JHW150" s="495"/>
      <c r="JHX150" s="495"/>
      <c r="JHY150" s="495"/>
      <c r="JHZ150" s="495"/>
      <c r="JIA150" s="495"/>
      <c r="JIB150" s="495"/>
      <c r="JIC150" s="495"/>
      <c r="JID150" s="495"/>
      <c r="JIE150" s="495"/>
      <c r="JIF150" s="495"/>
      <c r="JIG150" s="495"/>
      <c r="JIH150" s="495"/>
      <c r="JII150" s="495"/>
      <c r="JIJ150" s="495"/>
      <c r="JIK150" s="495"/>
      <c r="JIL150" s="495"/>
      <c r="JIM150" s="495"/>
      <c r="JIN150" s="495"/>
      <c r="JIO150" s="495"/>
      <c r="JIP150" s="495"/>
      <c r="JIQ150" s="495"/>
      <c r="JIR150" s="495"/>
      <c r="JIS150" s="495"/>
      <c r="JIT150" s="495"/>
      <c r="JIU150" s="495"/>
      <c r="JIV150" s="495"/>
      <c r="JIW150" s="495"/>
      <c r="JIX150" s="495"/>
      <c r="JIY150" s="495"/>
      <c r="JIZ150" s="495"/>
      <c r="JJA150" s="495"/>
      <c r="JJB150" s="495"/>
      <c r="JJC150" s="495"/>
      <c r="JJD150" s="495"/>
      <c r="JJE150" s="495"/>
      <c r="JJF150" s="495"/>
      <c r="JJG150" s="495"/>
      <c r="JJH150" s="495"/>
      <c r="JJI150" s="495"/>
      <c r="JJJ150" s="495"/>
      <c r="JJK150" s="495"/>
      <c r="JJL150" s="495"/>
      <c r="JJM150" s="495"/>
      <c r="JJN150" s="495"/>
      <c r="JJO150" s="495"/>
      <c r="JJP150" s="495"/>
      <c r="JJQ150" s="495"/>
      <c r="JJR150" s="495"/>
      <c r="JJS150" s="495"/>
      <c r="JJT150" s="495"/>
      <c r="JJU150" s="495"/>
      <c r="JJV150" s="495"/>
      <c r="JJW150" s="495"/>
      <c r="JJX150" s="495"/>
      <c r="JJY150" s="495"/>
      <c r="JJZ150" s="495"/>
      <c r="JKA150" s="495"/>
      <c r="JKB150" s="495"/>
      <c r="JKC150" s="495"/>
      <c r="JKD150" s="495"/>
      <c r="JKE150" s="495"/>
      <c r="JKF150" s="495"/>
      <c r="JKG150" s="495"/>
      <c r="JKH150" s="495"/>
      <c r="JKI150" s="495"/>
      <c r="JKJ150" s="495"/>
      <c r="JKK150" s="495"/>
      <c r="JKL150" s="495"/>
      <c r="JKM150" s="495"/>
      <c r="JKN150" s="495"/>
      <c r="JKO150" s="495"/>
      <c r="JKP150" s="495"/>
      <c r="JKQ150" s="495"/>
      <c r="JKR150" s="495"/>
      <c r="JKS150" s="495"/>
      <c r="JKT150" s="495"/>
      <c r="JKU150" s="495"/>
      <c r="JKV150" s="495"/>
      <c r="JKW150" s="495"/>
      <c r="JKX150" s="495"/>
      <c r="JKY150" s="495"/>
      <c r="JKZ150" s="495"/>
      <c r="JLA150" s="495"/>
      <c r="JLB150" s="495"/>
      <c r="JLC150" s="495"/>
      <c r="JLD150" s="495"/>
      <c r="JLE150" s="495"/>
      <c r="JLF150" s="495"/>
      <c r="JLG150" s="495"/>
      <c r="JLH150" s="495"/>
      <c r="JLI150" s="495"/>
      <c r="JLJ150" s="495"/>
      <c r="JLK150" s="495"/>
      <c r="JLL150" s="495"/>
      <c r="JLM150" s="495"/>
      <c r="JLN150" s="495"/>
      <c r="JLO150" s="495"/>
      <c r="JLP150" s="495"/>
      <c r="JLQ150" s="495"/>
      <c r="JLR150" s="495"/>
      <c r="JLS150" s="495"/>
      <c r="JLT150" s="495"/>
      <c r="JLU150" s="495"/>
      <c r="JLV150" s="495"/>
      <c r="JLW150" s="495"/>
      <c r="JLX150" s="495"/>
      <c r="JLY150" s="495"/>
      <c r="JLZ150" s="495"/>
      <c r="JMA150" s="495"/>
      <c r="JMB150" s="495"/>
      <c r="JMC150" s="495"/>
      <c r="JMD150" s="495"/>
      <c r="JME150" s="495"/>
      <c r="JMF150" s="495"/>
      <c r="JMG150" s="495"/>
      <c r="JMH150" s="495"/>
      <c r="JMI150" s="495"/>
      <c r="JMJ150" s="495"/>
      <c r="JMK150" s="495"/>
      <c r="JML150" s="495"/>
      <c r="JMM150" s="495"/>
      <c r="JMN150" s="495"/>
      <c r="JMO150" s="495"/>
      <c r="JMP150" s="495"/>
      <c r="JMQ150" s="495"/>
      <c r="JMR150" s="495"/>
      <c r="JMS150" s="495"/>
      <c r="JMT150" s="495"/>
      <c r="JMU150" s="495"/>
      <c r="JMV150" s="495"/>
      <c r="JMW150" s="495"/>
      <c r="JMX150" s="495"/>
      <c r="JMY150" s="495"/>
      <c r="JMZ150" s="495"/>
      <c r="JNA150" s="495"/>
      <c r="JNB150" s="495"/>
      <c r="JNC150" s="495"/>
      <c r="JND150" s="495"/>
      <c r="JNE150" s="495"/>
      <c r="JNF150" s="495"/>
      <c r="JNG150" s="495"/>
      <c r="JNH150" s="495"/>
      <c r="JNI150" s="495"/>
      <c r="JNJ150" s="495"/>
      <c r="JNK150" s="495"/>
      <c r="JNL150" s="495"/>
      <c r="JNM150" s="495"/>
      <c r="JNN150" s="495"/>
      <c r="JNO150" s="495"/>
      <c r="JNP150" s="495"/>
      <c r="JNQ150" s="495"/>
      <c r="JNR150" s="495"/>
      <c r="JNS150" s="495"/>
      <c r="JNT150" s="495"/>
      <c r="JNU150" s="495"/>
      <c r="JNV150" s="495"/>
      <c r="JNW150" s="495"/>
      <c r="JNX150" s="495"/>
      <c r="JNY150" s="495"/>
      <c r="JNZ150" s="495"/>
      <c r="JOA150" s="495"/>
      <c r="JOB150" s="495"/>
      <c r="JOC150" s="495"/>
      <c r="JOD150" s="495"/>
      <c r="JOE150" s="495"/>
      <c r="JOF150" s="495"/>
      <c r="JOG150" s="495"/>
      <c r="JOH150" s="495"/>
      <c r="JOI150" s="495"/>
      <c r="JOJ150" s="495"/>
      <c r="JOK150" s="495"/>
      <c r="JOL150" s="495"/>
      <c r="JOM150" s="495"/>
      <c r="JON150" s="495"/>
      <c r="JOO150" s="495"/>
      <c r="JOP150" s="495"/>
      <c r="JOQ150" s="495"/>
      <c r="JOR150" s="495"/>
      <c r="JOS150" s="495"/>
      <c r="JOT150" s="495"/>
      <c r="JOU150" s="495"/>
      <c r="JOV150" s="495"/>
      <c r="JOW150" s="495"/>
      <c r="JOX150" s="495"/>
      <c r="JOY150" s="495"/>
      <c r="JOZ150" s="495"/>
      <c r="JPA150" s="495"/>
      <c r="JPB150" s="495"/>
      <c r="JPC150" s="495"/>
      <c r="JPD150" s="495"/>
      <c r="JPE150" s="495"/>
      <c r="JPF150" s="495"/>
      <c r="JPG150" s="495"/>
      <c r="JPH150" s="495"/>
      <c r="JPI150" s="495"/>
      <c r="JPJ150" s="495"/>
      <c r="JPK150" s="495"/>
      <c r="JPL150" s="495"/>
      <c r="JPM150" s="495"/>
      <c r="JPN150" s="495"/>
      <c r="JPO150" s="495"/>
      <c r="JPP150" s="495"/>
      <c r="JPQ150" s="495"/>
      <c r="JPR150" s="495"/>
      <c r="JPS150" s="495"/>
      <c r="JPT150" s="495"/>
      <c r="JPU150" s="495"/>
      <c r="JPV150" s="495"/>
      <c r="JPW150" s="495"/>
      <c r="JPX150" s="495"/>
      <c r="JPY150" s="495"/>
      <c r="JPZ150" s="495"/>
      <c r="JQA150" s="495"/>
      <c r="JQB150" s="495"/>
      <c r="JQC150" s="495"/>
      <c r="JQD150" s="495"/>
      <c r="JQE150" s="495"/>
      <c r="JQF150" s="495"/>
      <c r="JQG150" s="495"/>
      <c r="JQH150" s="495"/>
      <c r="JQI150" s="495"/>
      <c r="JQJ150" s="495"/>
      <c r="JQK150" s="495"/>
      <c r="JQL150" s="495"/>
      <c r="JQM150" s="495"/>
      <c r="JQN150" s="495"/>
      <c r="JQO150" s="495"/>
      <c r="JQP150" s="495"/>
      <c r="JQQ150" s="495"/>
      <c r="JQR150" s="495"/>
      <c r="JQS150" s="495"/>
      <c r="JQT150" s="495"/>
      <c r="JQU150" s="495"/>
      <c r="JQV150" s="495"/>
      <c r="JQW150" s="495"/>
      <c r="JQX150" s="495"/>
      <c r="JQY150" s="495"/>
      <c r="JQZ150" s="495"/>
      <c r="JRA150" s="495"/>
      <c r="JRB150" s="495"/>
      <c r="JRC150" s="495"/>
      <c r="JRD150" s="495"/>
      <c r="JRE150" s="495"/>
      <c r="JRF150" s="495"/>
      <c r="JRG150" s="495"/>
      <c r="JRH150" s="495"/>
      <c r="JRI150" s="495"/>
      <c r="JRJ150" s="495"/>
      <c r="JRK150" s="495"/>
      <c r="JRL150" s="495"/>
      <c r="JRM150" s="495"/>
      <c r="JRN150" s="495"/>
      <c r="JRO150" s="495"/>
      <c r="JRP150" s="495"/>
      <c r="JRQ150" s="495"/>
      <c r="JRR150" s="495"/>
      <c r="JRS150" s="495"/>
      <c r="JRT150" s="495"/>
      <c r="JRU150" s="495"/>
      <c r="JRV150" s="495"/>
      <c r="JRW150" s="495"/>
      <c r="JRX150" s="495"/>
      <c r="JRY150" s="495"/>
      <c r="JRZ150" s="495"/>
      <c r="JSA150" s="495"/>
      <c r="JSB150" s="495"/>
      <c r="JSC150" s="495"/>
      <c r="JSD150" s="495"/>
      <c r="JSE150" s="495"/>
      <c r="JSF150" s="495"/>
      <c r="JSG150" s="495"/>
      <c r="JSH150" s="495"/>
      <c r="JSI150" s="495"/>
      <c r="JSJ150" s="495"/>
      <c r="JSK150" s="495"/>
      <c r="JSL150" s="495"/>
      <c r="JSM150" s="495"/>
      <c r="JSN150" s="495"/>
      <c r="JSO150" s="495"/>
      <c r="JSP150" s="495"/>
      <c r="JSQ150" s="495"/>
      <c r="JSR150" s="495"/>
      <c r="JSS150" s="495"/>
      <c r="JST150" s="495"/>
      <c r="JSU150" s="495"/>
      <c r="JSV150" s="495"/>
      <c r="JSW150" s="495"/>
      <c r="JSX150" s="495"/>
      <c r="JSY150" s="495"/>
      <c r="JSZ150" s="495"/>
      <c r="JTA150" s="495"/>
      <c r="JTB150" s="495"/>
      <c r="JTC150" s="495"/>
      <c r="JTD150" s="495"/>
      <c r="JTE150" s="495"/>
      <c r="JTF150" s="495"/>
      <c r="JTG150" s="495"/>
      <c r="JTH150" s="495"/>
      <c r="JTI150" s="495"/>
      <c r="JTJ150" s="495"/>
      <c r="JTK150" s="495"/>
      <c r="JTL150" s="495"/>
      <c r="JTM150" s="495"/>
      <c r="JTN150" s="495"/>
      <c r="JTO150" s="495"/>
      <c r="JTP150" s="495"/>
      <c r="JTQ150" s="495"/>
      <c r="JTR150" s="495"/>
      <c r="JTS150" s="495"/>
      <c r="JTT150" s="495"/>
      <c r="JTU150" s="495"/>
      <c r="JTV150" s="495"/>
      <c r="JTW150" s="495"/>
      <c r="JTX150" s="495"/>
      <c r="JTY150" s="495"/>
      <c r="JTZ150" s="495"/>
      <c r="JUA150" s="495"/>
      <c r="JUB150" s="495"/>
      <c r="JUC150" s="495"/>
      <c r="JUD150" s="495"/>
      <c r="JUE150" s="495"/>
      <c r="JUF150" s="495"/>
      <c r="JUG150" s="495"/>
      <c r="JUH150" s="495"/>
      <c r="JUI150" s="495"/>
      <c r="JUJ150" s="495"/>
      <c r="JUK150" s="495"/>
      <c r="JUL150" s="495"/>
      <c r="JUM150" s="495"/>
      <c r="JUN150" s="495"/>
      <c r="JUO150" s="495"/>
      <c r="JUP150" s="495"/>
      <c r="JUQ150" s="495"/>
      <c r="JUR150" s="495"/>
      <c r="JUS150" s="495"/>
      <c r="JUT150" s="495"/>
      <c r="JUU150" s="495"/>
      <c r="JUV150" s="495"/>
      <c r="JUW150" s="495"/>
      <c r="JUX150" s="495"/>
      <c r="JUY150" s="495"/>
      <c r="JUZ150" s="495"/>
      <c r="JVA150" s="495"/>
      <c r="JVB150" s="495"/>
      <c r="JVC150" s="495"/>
      <c r="JVD150" s="495"/>
      <c r="JVE150" s="495"/>
      <c r="JVF150" s="495"/>
      <c r="JVG150" s="495"/>
      <c r="JVH150" s="495"/>
      <c r="JVI150" s="495"/>
      <c r="JVJ150" s="495"/>
      <c r="JVK150" s="495"/>
      <c r="JVL150" s="495"/>
      <c r="JVM150" s="495"/>
      <c r="JVN150" s="495"/>
      <c r="JVO150" s="495"/>
      <c r="JVP150" s="495"/>
      <c r="JVQ150" s="495"/>
      <c r="JVR150" s="495"/>
      <c r="JVS150" s="495"/>
      <c r="JVT150" s="495"/>
      <c r="JVU150" s="495"/>
      <c r="JVV150" s="495"/>
      <c r="JVW150" s="495"/>
      <c r="JVX150" s="495"/>
      <c r="JVY150" s="495"/>
      <c r="JVZ150" s="495"/>
      <c r="JWA150" s="495"/>
      <c r="JWB150" s="495"/>
      <c r="JWC150" s="495"/>
      <c r="JWD150" s="495"/>
      <c r="JWE150" s="495"/>
      <c r="JWF150" s="495"/>
      <c r="JWG150" s="495"/>
      <c r="JWH150" s="495"/>
      <c r="JWI150" s="495"/>
      <c r="JWJ150" s="495"/>
      <c r="JWK150" s="495"/>
      <c r="JWL150" s="495"/>
      <c r="JWM150" s="495"/>
      <c r="JWN150" s="495"/>
      <c r="JWO150" s="495"/>
      <c r="JWP150" s="495"/>
      <c r="JWQ150" s="495"/>
      <c r="JWR150" s="495"/>
      <c r="JWS150" s="495"/>
      <c r="JWT150" s="495"/>
      <c r="JWU150" s="495"/>
      <c r="JWV150" s="495"/>
      <c r="JWW150" s="495"/>
      <c r="JWX150" s="495"/>
      <c r="JWY150" s="495"/>
      <c r="JWZ150" s="495"/>
      <c r="JXA150" s="495"/>
      <c r="JXB150" s="495"/>
      <c r="JXC150" s="495"/>
      <c r="JXD150" s="495"/>
      <c r="JXE150" s="495"/>
      <c r="JXF150" s="495"/>
      <c r="JXG150" s="495"/>
      <c r="JXH150" s="495"/>
      <c r="JXI150" s="495"/>
      <c r="JXJ150" s="495"/>
      <c r="JXK150" s="495"/>
      <c r="JXL150" s="495"/>
      <c r="JXM150" s="495"/>
      <c r="JXN150" s="495"/>
      <c r="JXO150" s="495"/>
      <c r="JXP150" s="495"/>
      <c r="JXQ150" s="495"/>
      <c r="JXR150" s="495"/>
      <c r="JXS150" s="495"/>
      <c r="JXT150" s="495"/>
      <c r="JXU150" s="495"/>
      <c r="JXV150" s="495"/>
      <c r="JXW150" s="495"/>
      <c r="JXX150" s="495"/>
      <c r="JXY150" s="495"/>
      <c r="JXZ150" s="495"/>
      <c r="JYA150" s="495"/>
      <c r="JYB150" s="495"/>
      <c r="JYC150" s="495"/>
      <c r="JYD150" s="495"/>
      <c r="JYE150" s="495"/>
      <c r="JYF150" s="495"/>
      <c r="JYG150" s="495"/>
      <c r="JYH150" s="495"/>
      <c r="JYI150" s="495"/>
      <c r="JYJ150" s="495"/>
      <c r="JYK150" s="495"/>
      <c r="JYL150" s="495"/>
      <c r="JYM150" s="495"/>
      <c r="JYN150" s="495"/>
      <c r="JYO150" s="495"/>
      <c r="JYP150" s="495"/>
      <c r="JYQ150" s="495"/>
      <c r="JYR150" s="495"/>
      <c r="JYS150" s="495"/>
      <c r="JYT150" s="495"/>
      <c r="JYU150" s="495"/>
      <c r="JYV150" s="495"/>
      <c r="JYW150" s="495"/>
      <c r="JYX150" s="495"/>
      <c r="JYY150" s="495"/>
      <c r="JYZ150" s="495"/>
      <c r="JZA150" s="495"/>
      <c r="JZB150" s="495"/>
      <c r="JZC150" s="495"/>
      <c r="JZD150" s="495"/>
      <c r="JZE150" s="495"/>
      <c r="JZF150" s="495"/>
      <c r="JZG150" s="495"/>
      <c r="JZH150" s="495"/>
      <c r="JZI150" s="495"/>
      <c r="JZJ150" s="495"/>
      <c r="JZK150" s="495"/>
      <c r="JZL150" s="495"/>
      <c r="JZM150" s="495"/>
      <c r="JZN150" s="495"/>
      <c r="JZO150" s="495"/>
      <c r="JZP150" s="495"/>
      <c r="JZQ150" s="495"/>
      <c r="JZR150" s="495"/>
      <c r="JZS150" s="495"/>
      <c r="JZT150" s="495"/>
      <c r="JZU150" s="495"/>
      <c r="JZV150" s="495"/>
      <c r="JZW150" s="495"/>
      <c r="JZX150" s="495"/>
      <c r="JZY150" s="495"/>
      <c r="JZZ150" s="495"/>
      <c r="KAA150" s="495"/>
      <c r="KAB150" s="495"/>
      <c r="KAC150" s="495"/>
      <c r="KAD150" s="495"/>
      <c r="KAE150" s="495"/>
      <c r="KAF150" s="495"/>
      <c r="KAG150" s="495"/>
      <c r="KAH150" s="495"/>
      <c r="KAI150" s="495"/>
      <c r="KAJ150" s="495"/>
      <c r="KAK150" s="495"/>
      <c r="KAL150" s="495"/>
      <c r="KAM150" s="495"/>
      <c r="KAN150" s="495"/>
      <c r="KAO150" s="495"/>
      <c r="KAP150" s="495"/>
      <c r="KAQ150" s="495"/>
      <c r="KAR150" s="495"/>
      <c r="KAS150" s="495"/>
      <c r="KAT150" s="495"/>
      <c r="KAU150" s="495"/>
      <c r="KAV150" s="495"/>
      <c r="KAW150" s="495"/>
      <c r="KAX150" s="495"/>
      <c r="KAY150" s="495"/>
      <c r="KAZ150" s="495"/>
      <c r="KBA150" s="495"/>
      <c r="KBB150" s="495"/>
      <c r="KBC150" s="495"/>
      <c r="KBD150" s="495"/>
      <c r="KBE150" s="495"/>
      <c r="KBF150" s="495"/>
      <c r="KBG150" s="495"/>
      <c r="KBH150" s="495"/>
      <c r="KBI150" s="495"/>
      <c r="KBJ150" s="495"/>
      <c r="KBK150" s="495"/>
      <c r="KBL150" s="495"/>
      <c r="KBM150" s="495"/>
      <c r="KBN150" s="495"/>
      <c r="KBO150" s="495"/>
      <c r="KBP150" s="495"/>
      <c r="KBQ150" s="495"/>
      <c r="KBR150" s="495"/>
      <c r="KBS150" s="495"/>
      <c r="KBT150" s="495"/>
      <c r="KBU150" s="495"/>
      <c r="KBV150" s="495"/>
      <c r="KBW150" s="495"/>
      <c r="KBX150" s="495"/>
      <c r="KBY150" s="495"/>
      <c r="KBZ150" s="495"/>
      <c r="KCA150" s="495"/>
      <c r="KCB150" s="495"/>
      <c r="KCC150" s="495"/>
      <c r="KCD150" s="495"/>
      <c r="KCE150" s="495"/>
      <c r="KCF150" s="495"/>
      <c r="KCG150" s="495"/>
      <c r="KCH150" s="495"/>
      <c r="KCI150" s="495"/>
      <c r="KCJ150" s="495"/>
      <c r="KCK150" s="495"/>
      <c r="KCL150" s="495"/>
      <c r="KCM150" s="495"/>
      <c r="KCN150" s="495"/>
      <c r="KCO150" s="495"/>
      <c r="KCP150" s="495"/>
      <c r="KCQ150" s="495"/>
      <c r="KCR150" s="495"/>
      <c r="KCS150" s="495"/>
      <c r="KCT150" s="495"/>
      <c r="KCU150" s="495"/>
      <c r="KCV150" s="495"/>
      <c r="KCW150" s="495"/>
      <c r="KCX150" s="495"/>
      <c r="KCY150" s="495"/>
      <c r="KCZ150" s="495"/>
      <c r="KDA150" s="495"/>
      <c r="KDB150" s="495"/>
      <c r="KDC150" s="495"/>
      <c r="KDD150" s="495"/>
      <c r="KDE150" s="495"/>
      <c r="KDF150" s="495"/>
      <c r="KDG150" s="495"/>
      <c r="KDH150" s="495"/>
      <c r="KDI150" s="495"/>
      <c r="KDJ150" s="495"/>
      <c r="KDK150" s="495"/>
      <c r="KDL150" s="495"/>
      <c r="KDM150" s="495"/>
      <c r="KDN150" s="495"/>
      <c r="KDO150" s="495"/>
      <c r="KDP150" s="495"/>
      <c r="KDQ150" s="495"/>
      <c r="KDR150" s="495"/>
      <c r="KDS150" s="495"/>
      <c r="KDT150" s="495"/>
      <c r="KDU150" s="495"/>
      <c r="KDV150" s="495"/>
      <c r="KDW150" s="495"/>
      <c r="KDX150" s="495"/>
      <c r="KDY150" s="495"/>
      <c r="KDZ150" s="495"/>
      <c r="KEA150" s="495"/>
      <c r="KEB150" s="495"/>
      <c r="KEC150" s="495"/>
      <c r="KED150" s="495"/>
      <c r="KEE150" s="495"/>
      <c r="KEF150" s="495"/>
      <c r="KEG150" s="495"/>
      <c r="KEH150" s="495"/>
      <c r="KEI150" s="495"/>
      <c r="KEJ150" s="495"/>
      <c r="KEK150" s="495"/>
      <c r="KEL150" s="495"/>
      <c r="KEM150" s="495"/>
      <c r="KEN150" s="495"/>
      <c r="KEO150" s="495"/>
      <c r="KEP150" s="495"/>
      <c r="KEQ150" s="495"/>
      <c r="KER150" s="495"/>
      <c r="KES150" s="495"/>
      <c r="KET150" s="495"/>
      <c r="KEU150" s="495"/>
      <c r="KEV150" s="495"/>
      <c r="KEW150" s="495"/>
      <c r="KEX150" s="495"/>
      <c r="KEY150" s="495"/>
      <c r="KEZ150" s="495"/>
      <c r="KFA150" s="495"/>
      <c r="KFB150" s="495"/>
      <c r="KFC150" s="495"/>
      <c r="KFD150" s="495"/>
      <c r="KFE150" s="495"/>
      <c r="KFF150" s="495"/>
      <c r="KFG150" s="495"/>
      <c r="KFH150" s="495"/>
      <c r="KFI150" s="495"/>
      <c r="KFJ150" s="495"/>
      <c r="KFK150" s="495"/>
      <c r="KFL150" s="495"/>
      <c r="KFM150" s="495"/>
      <c r="KFN150" s="495"/>
      <c r="KFO150" s="495"/>
      <c r="KFP150" s="495"/>
      <c r="KFQ150" s="495"/>
      <c r="KFR150" s="495"/>
      <c r="KFS150" s="495"/>
      <c r="KFT150" s="495"/>
      <c r="KFU150" s="495"/>
      <c r="KFV150" s="495"/>
      <c r="KFW150" s="495"/>
      <c r="KFX150" s="495"/>
      <c r="KFY150" s="495"/>
      <c r="KFZ150" s="495"/>
      <c r="KGA150" s="495"/>
      <c r="KGB150" s="495"/>
      <c r="KGC150" s="495"/>
      <c r="KGD150" s="495"/>
      <c r="KGE150" s="495"/>
      <c r="KGF150" s="495"/>
      <c r="KGG150" s="495"/>
      <c r="KGH150" s="495"/>
      <c r="KGI150" s="495"/>
      <c r="KGJ150" s="495"/>
      <c r="KGK150" s="495"/>
      <c r="KGL150" s="495"/>
      <c r="KGM150" s="495"/>
      <c r="KGN150" s="495"/>
      <c r="KGO150" s="495"/>
      <c r="KGP150" s="495"/>
      <c r="KGQ150" s="495"/>
      <c r="KGR150" s="495"/>
      <c r="KGS150" s="495"/>
      <c r="KGT150" s="495"/>
      <c r="KGU150" s="495"/>
      <c r="KGV150" s="495"/>
      <c r="KGW150" s="495"/>
      <c r="KGX150" s="495"/>
      <c r="KGY150" s="495"/>
      <c r="KGZ150" s="495"/>
      <c r="KHA150" s="495"/>
      <c r="KHB150" s="495"/>
      <c r="KHC150" s="495"/>
      <c r="KHD150" s="495"/>
      <c r="KHE150" s="495"/>
      <c r="KHF150" s="495"/>
      <c r="KHG150" s="495"/>
      <c r="KHH150" s="495"/>
      <c r="KHI150" s="495"/>
      <c r="KHJ150" s="495"/>
      <c r="KHK150" s="495"/>
      <c r="KHL150" s="495"/>
      <c r="KHM150" s="495"/>
      <c r="KHN150" s="495"/>
      <c r="KHO150" s="495"/>
      <c r="KHP150" s="495"/>
      <c r="KHQ150" s="495"/>
      <c r="KHR150" s="495"/>
      <c r="KHS150" s="495"/>
      <c r="KHT150" s="495"/>
      <c r="KHU150" s="495"/>
      <c r="KHV150" s="495"/>
      <c r="KHW150" s="495"/>
      <c r="KHX150" s="495"/>
      <c r="KHY150" s="495"/>
      <c r="KHZ150" s="495"/>
      <c r="KIA150" s="495"/>
      <c r="KIB150" s="495"/>
      <c r="KIC150" s="495"/>
      <c r="KID150" s="495"/>
      <c r="KIE150" s="495"/>
      <c r="KIF150" s="495"/>
      <c r="KIG150" s="495"/>
      <c r="KIH150" s="495"/>
      <c r="KII150" s="495"/>
      <c r="KIJ150" s="495"/>
      <c r="KIK150" s="495"/>
      <c r="KIL150" s="495"/>
      <c r="KIM150" s="495"/>
      <c r="KIN150" s="495"/>
      <c r="KIO150" s="495"/>
      <c r="KIP150" s="495"/>
      <c r="KIQ150" s="495"/>
      <c r="KIR150" s="495"/>
      <c r="KIS150" s="495"/>
      <c r="KIT150" s="495"/>
      <c r="KIU150" s="495"/>
      <c r="KIV150" s="495"/>
      <c r="KIW150" s="495"/>
      <c r="KIX150" s="495"/>
      <c r="KIY150" s="495"/>
      <c r="KIZ150" s="495"/>
      <c r="KJA150" s="495"/>
      <c r="KJB150" s="495"/>
      <c r="KJC150" s="495"/>
      <c r="KJD150" s="495"/>
      <c r="KJE150" s="495"/>
      <c r="KJF150" s="495"/>
      <c r="KJG150" s="495"/>
      <c r="KJH150" s="495"/>
      <c r="KJI150" s="495"/>
      <c r="KJJ150" s="495"/>
      <c r="KJK150" s="495"/>
      <c r="KJL150" s="495"/>
      <c r="KJM150" s="495"/>
      <c r="KJN150" s="495"/>
      <c r="KJO150" s="495"/>
      <c r="KJP150" s="495"/>
      <c r="KJQ150" s="495"/>
      <c r="KJR150" s="495"/>
      <c r="KJS150" s="495"/>
      <c r="KJT150" s="495"/>
      <c r="KJU150" s="495"/>
      <c r="KJV150" s="495"/>
      <c r="KJW150" s="495"/>
      <c r="KJX150" s="495"/>
      <c r="KJY150" s="495"/>
      <c r="KJZ150" s="495"/>
      <c r="KKA150" s="495"/>
      <c r="KKB150" s="495"/>
      <c r="KKC150" s="495"/>
      <c r="KKD150" s="495"/>
      <c r="KKE150" s="495"/>
      <c r="KKF150" s="495"/>
      <c r="KKG150" s="495"/>
      <c r="KKH150" s="495"/>
      <c r="KKI150" s="495"/>
      <c r="KKJ150" s="495"/>
      <c r="KKK150" s="495"/>
      <c r="KKL150" s="495"/>
      <c r="KKM150" s="495"/>
      <c r="KKN150" s="495"/>
      <c r="KKO150" s="495"/>
      <c r="KKP150" s="495"/>
      <c r="KKQ150" s="495"/>
      <c r="KKR150" s="495"/>
      <c r="KKS150" s="495"/>
      <c r="KKT150" s="495"/>
      <c r="KKU150" s="495"/>
      <c r="KKV150" s="495"/>
      <c r="KKW150" s="495"/>
      <c r="KKX150" s="495"/>
      <c r="KKY150" s="495"/>
      <c r="KKZ150" s="495"/>
      <c r="KLA150" s="495"/>
      <c r="KLB150" s="495"/>
      <c r="KLC150" s="495"/>
      <c r="KLD150" s="495"/>
      <c r="KLE150" s="495"/>
      <c r="KLF150" s="495"/>
      <c r="KLG150" s="495"/>
      <c r="KLH150" s="495"/>
      <c r="KLI150" s="495"/>
      <c r="KLJ150" s="495"/>
      <c r="KLK150" s="495"/>
      <c r="KLL150" s="495"/>
      <c r="KLM150" s="495"/>
      <c r="KLN150" s="495"/>
      <c r="KLO150" s="495"/>
      <c r="KLP150" s="495"/>
      <c r="KLQ150" s="495"/>
      <c r="KLR150" s="495"/>
      <c r="KLS150" s="495"/>
      <c r="KLT150" s="495"/>
      <c r="KLU150" s="495"/>
      <c r="KLV150" s="495"/>
      <c r="KLW150" s="495"/>
      <c r="KLX150" s="495"/>
      <c r="KLY150" s="495"/>
      <c r="KLZ150" s="495"/>
      <c r="KMA150" s="495"/>
      <c r="KMB150" s="495"/>
      <c r="KMC150" s="495"/>
      <c r="KMD150" s="495"/>
      <c r="KME150" s="495"/>
      <c r="KMF150" s="495"/>
      <c r="KMG150" s="495"/>
      <c r="KMH150" s="495"/>
      <c r="KMI150" s="495"/>
      <c r="KMJ150" s="495"/>
      <c r="KMK150" s="495"/>
      <c r="KML150" s="495"/>
      <c r="KMM150" s="495"/>
      <c r="KMN150" s="495"/>
      <c r="KMO150" s="495"/>
      <c r="KMP150" s="495"/>
      <c r="KMQ150" s="495"/>
      <c r="KMR150" s="495"/>
      <c r="KMS150" s="495"/>
      <c r="KMT150" s="495"/>
      <c r="KMU150" s="495"/>
      <c r="KMV150" s="495"/>
      <c r="KMW150" s="495"/>
      <c r="KMX150" s="495"/>
      <c r="KMY150" s="495"/>
      <c r="KMZ150" s="495"/>
      <c r="KNA150" s="495"/>
      <c r="KNB150" s="495"/>
      <c r="KNC150" s="495"/>
      <c r="KND150" s="495"/>
      <c r="KNE150" s="495"/>
      <c r="KNF150" s="495"/>
      <c r="KNG150" s="495"/>
      <c r="KNH150" s="495"/>
      <c r="KNI150" s="495"/>
      <c r="KNJ150" s="495"/>
      <c r="KNK150" s="495"/>
      <c r="KNL150" s="495"/>
      <c r="KNM150" s="495"/>
      <c r="KNN150" s="495"/>
      <c r="KNO150" s="495"/>
      <c r="KNP150" s="495"/>
      <c r="KNQ150" s="495"/>
      <c r="KNR150" s="495"/>
      <c r="KNS150" s="495"/>
      <c r="KNT150" s="495"/>
      <c r="KNU150" s="495"/>
      <c r="KNV150" s="495"/>
      <c r="KNW150" s="495"/>
      <c r="KNX150" s="495"/>
      <c r="KNY150" s="495"/>
      <c r="KNZ150" s="495"/>
      <c r="KOA150" s="495"/>
      <c r="KOB150" s="495"/>
      <c r="KOC150" s="495"/>
      <c r="KOD150" s="495"/>
      <c r="KOE150" s="495"/>
      <c r="KOF150" s="495"/>
      <c r="KOG150" s="495"/>
      <c r="KOH150" s="495"/>
      <c r="KOI150" s="495"/>
      <c r="KOJ150" s="495"/>
      <c r="KOK150" s="495"/>
      <c r="KOL150" s="495"/>
      <c r="KOM150" s="495"/>
      <c r="KON150" s="495"/>
      <c r="KOO150" s="495"/>
      <c r="KOP150" s="495"/>
      <c r="KOQ150" s="495"/>
      <c r="KOR150" s="495"/>
      <c r="KOS150" s="495"/>
      <c r="KOT150" s="495"/>
      <c r="KOU150" s="495"/>
      <c r="KOV150" s="495"/>
      <c r="KOW150" s="495"/>
      <c r="KOX150" s="495"/>
      <c r="KOY150" s="495"/>
      <c r="KOZ150" s="495"/>
      <c r="KPA150" s="495"/>
      <c r="KPB150" s="495"/>
      <c r="KPC150" s="495"/>
      <c r="KPD150" s="495"/>
      <c r="KPE150" s="495"/>
      <c r="KPF150" s="495"/>
      <c r="KPG150" s="495"/>
      <c r="KPH150" s="495"/>
      <c r="KPI150" s="495"/>
      <c r="KPJ150" s="495"/>
      <c r="KPK150" s="495"/>
      <c r="KPL150" s="495"/>
      <c r="KPM150" s="495"/>
      <c r="KPN150" s="495"/>
      <c r="KPO150" s="495"/>
      <c r="KPP150" s="495"/>
      <c r="KPQ150" s="495"/>
      <c r="KPR150" s="495"/>
      <c r="KPS150" s="495"/>
      <c r="KPT150" s="495"/>
      <c r="KPU150" s="495"/>
      <c r="KPV150" s="495"/>
      <c r="KPW150" s="495"/>
      <c r="KPX150" s="495"/>
      <c r="KPY150" s="495"/>
      <c r="KPZ150" s="495"/>
      <c r="KQA150" s="495"/>
      <c r="KQB150" s="495"/>
      <c r="KQC150" s="495"/>
      <c r="KQD150" s="495"/>
      <c r="KQE150" s="495"/>
      <c r="KQF150" s="495"/>
      <c r="KQG150" s="495"/>
      <c r="KQH150" s="495"/>
      <c r="KQI150" s="495"/>
      <c r="KQJ150" s="495"/>
      <c r="KQK150" s="495"/>
      <c r="KQL150" s="495"/>
      <c r="KQM150" s="495"/>
      <c r="KQN150" s="495"/>
      <c r="KQO150" s="495"/>
      <c r="KQP150" s="495"/>
      <c r="KQQ150" s="495"/>
      <c r="KQR150" s="495"/>
      <c r="KQS150" s="495"/>
      <c r="KQT150" s="495"/>
      <c r="KQU150" s="495"/>
      <c r="KQV150" s="495"/>
      <c r="KQW150" s="495"/>
      <c r="KQX150" s="495"/>
      <c r="KQY150" s="495"/>
      <c r="KQZ150" s="495"/>
      <c r="KRA150" s="495"/>
      <c r="KRB150" s="495"/>
      <c r="KRC150" s="495"/>
      <c r="KRD150" s="495"/>
      <c r="KRE150" s="495"/>
      <c r="KRF150" s="495"/>
      <c r="KRG150" s="495"/>
      <c r="KRH150" s="495"/>
      <c r="KRI150" s="495"/>
      <c r="KRJ150" s="495"/>
      <c r="KRK150" s="495"/>
      <c r="KRL150" s="495"/>
      <c r="KRM150" s="495"/>
      <c r="KRN150" s="495"/>
      <c r="KRO150" s="495"/>
      <c r="KRP150" s="495"/>
      <c r="KRQ150" s="495"/>
      <c r="KRR150" s="495"/>
      <c r="KRS150" s="495"/>
      <c r="KRT150" s="495"/>
      <c r="KRU150" s="495"/>
      <c r="KRV150" s="495"/>
      <c r="KRW150" s="495"/>
      <c r="KRX150" s="495"/>
      <c r="KRY150" s="495"/>
      <c r="KRZ150" s="495"/>
      <c r="KSA150" s="495"/>
      <c r="KSB150" s="495"/>
      <c r="KSC150" s="495"/>
      <c r="KSD150" s="495"/>
      <c r="KSE150" s="495"/>
      <c r="KSF150" s="495"/>
      <c r="KSG150" s="495"/>
      <c r="KSH150" s="495"/>
      <c r="KSI150" s="495"/>
      <c r="KSJ150" s="495"/>
      <c r="KSK150" s="495"/>
      <c r="KSL150" s="495"/>
      <c r="KSM150" s="495"/>
      <c r="KSN150" s="495"/>
      <c r="KSO150" s="495"/>
      <c r="KSP150" s="495"/>
      <c r="KSQ150" s="495"/>
      <c r="KSR150" s="495"/>
      <c r="KSS150" s="495"/>
      <c r="KST150" s="495"/>
      <c r="KSU150" s="495"/>
      <c r="KSV150" s="495"/>
      <c r="KSW150" s="495"/>
      <c r="KSX150" s="495"/>
      <c r="KSY150" s="495"/>
      <c r="KSZ150" s="495"/>
      <c r="KTA150" s="495"/>
      <c r="KTB150" s="495"/>
      <c r="KTC150" s="495"/>
      <c r="KTD150" s="495"/>
      <c r="KTE150" s="495"/>
      <c r="KTF150" s="495"/>
      <c r="KTG150" s="495"/>
      <c r="KTH150" s="495"/>
      <c r="KTI150" s="495"/>
      <c r="KTJ150" s="495"/>
      <c r="KTK150" s="495"/>
      <c r="KTL150" s="495"/>
      <c r="KTM150" s="495"/>
      <c r="KTN150" s="495"/>
      <c r="KTO150" s="495"/>
      <c r="KTP150" s="495"/>
      <c r="KTQ150" s="495"/>
      <c r="KTR150" s="495"/>
      <c r="KTS150" s="495"/>
      <c r="KTT150" s="495"/>
      <c r="KTU150" s="495"/>
      <c r="KTV150" s="495"/>
      <c r="KTW150" s="495"/>
      <c r="KTX150" s="495"/>
      <c r="KTY150" s="495"/>
      <c r="KTZ150" s="495"/>
      <c r="KUA150" s="495"/>
      <c r="KUB150" s="495"/>
      <c r="KUC150" s="495"/>
      <c r="KUD150" s="495"/>
      <c r="KUE150" s="495"/>
      <c r="KUF150" s="495"/>
      <c r="KUG150" s="495"/>
      <c r="KUH150" s="495"/>
      <c r="KUI150" s="495"/>
      <c r="KUJ150" s="495"/>
      <c r="KUK150" s="495"/>
      <c r="KUL150" s="495"/>
      <c r="KUM150" s="495"/>
      <c r="KUN150" s="495"/>
      <c r="KUO150" s="495"/>
      <c r="KUP150" s="495"/>
      <c r="KUQ150" s="495"/>
      <c r="KUR150" s="495"/>
      <c r="KUS150" s="495"/>
      <c r="KUT150" s="495"/>
      <c r="KUU150" s="495"/>
      <c r="KUV150" s="495"/>
      <c r="KUW150" s="495"/>
      <c r="KUX150" s="495"/>
      <c r="KUY150" s="495"/>
      <c r="KUZ150" s="495"/>
      <c r="KVA150" s="495"/>
      <c r="KVB150" s="495"/>
      <c r="KVC150" s="495"/>
      <c r="KVD150" s="495"/>
      <c r="KVE150" s="495"/>
      <c r="KVF150" s="495"/>
      <c r="KVG150" s="495"/>
      <c r="KVH150" s="495"/>
      <c r="KVI150" s="495"/>
      <c r="KVJ150" s="495"/>
      <c r="KVK150" s="495"/>
      <c r="KVL150" s="495"/>
      <c r="KVM150" s="495"/>
      <c r="KVN150" s="495"/>
      <c r="KVO150" s="495"/>
      <c r="KVP150" s="495"/>
      <c r="KVQ150" s="495"/>
      <c r="KVR150" s="495"/>
      <c r="KVS150" s="495"/>
      <c r="KVT150" s="495"/>
      <c r="KVU150" s="495"/>
      <c r="KVV150" s="495"/>
      <c r="KVW150" s="495"/>
      <c r="KVX150" s="495"/>
      <c r="KVY150" s="495"/>
      <c r="KVZ150" s="495"/>
      <c r="KWA150" s="495"/>
      <c r="KWB150" s="495"/>
      <c r="KWC150" s="495"/>
      <c r="KWD150" s="495"/>
      <c r="KWE150" s="495"/>
      <c r="KWF150" s="495"/>
      <c r="KWG150" s="495"/>
      <c r="KWH150" s="495"/>
      <c r="KWI150" s="495"/>
      <c r="KWJ150" s="495"/>
      <c r="KWK150" s="495"/>
      <c r="KWL150" s="495"/>
      <c r="KWM150" s="495"/>
      <c r="KWN150" s="495"/>
      <c r="KWO150" s="495"/>
      <c r="KWP150" s="495"/>
      <c r="KWQ150" s="495"/>
      <c r="KWR150" s="495"/>
      <c r="KWS150" s="495"/>
      <c r="KWT150" s="495"/>
      <c r="KWU150" s="495"/>
      <c r="KWV150" s="495"/>
      <c r="KWW150" s="495"/>
      <c r="KWX150" s="495"/>
      <c r="KWY150" s="495"/>
      <c r="KWZ150" s="495"/>
      <c r="KXA150" s="495"/>
      <c r="KXB150" s="495"/>
      <c r="KXC150" s="495"/>
      <c r="KXD150" s="495"/>
      <c r="KXE150" s="495"/>
      <c r="KXF150" s="495"/>
      <c r="KXG150" s="495"/>
      <c r="KXH150" s="495"/>
      <c r="KXI150" s="495"/>
      <c r="KXJ150" s="495"/>
      <c r="KXK150" s="495"/>
      <c r="KXL150" s="495"/>
      <c r="KXM150" s="495"/>
      <c r="KXN150" s="495"/>
      <c r="KXO150" s="495"/>
      <c r="KXP150" s="495"/>
      <c r="KXQ150" s="495"/>
      <c r="KXR150" s="495"/>
      <c r="KXS150" s="495"/>
      <c r="KXT150" s="495"/>
      <c r="KXU150" s="495"/>
      <c r="KXV150" s="495"/>
      <c r="KXW150" s="495"/>
      <c r="KXX150" s="495"/>
      <c r="KXY150" s="495"/>
      <c r="KXZ150" s="495"/>
      <c r="KYA150" s="495"/>
      <c r="KYB150" s="495"/>
      <c r="KYC150" s="495"/>
      <c r="KYD150" s="495"/>
      <c r="KYE150" s="495"/>
      <c r="KYF150" s="495"/>
      <c r="KYG150" s="495"/>
      <c r="KYH150" s="495"/>
      <c r="KYI150" s="495"/>
      <c r="KYJ150" s="495"/>
      <c r="KYK150" s="495"/>
      <c r="KYL150" s="495"/>
      <c r="KYM150" s="495"/>
      <c r="KYN150" s="495"/>
      <c r="KYO150" s="495"/>
      <c r="KYP150" s="495"/>
      <c r="KYQ150" s="495"/>
      <c r="KYR150" s="495"/>
      <c r="KYS150" s="495"/>
      <c r="KYT150" s="495"/>
      <c r="KYU150" s="495"/>
      <c r="KYV150" s="495"/>
      <c r="KYW150" s="495"/>
      <c r="KYX150" s="495"/>
      <c r="KYY150" s="495"/>
      <c r="KYZ150" s="495"/>
      <c r="KZA150" s="495"/>
      <c r="KZB150" s="495"/>
      <c r="KZC150" s="495"/>
      <c r="KZD150" s="495"/>
      <c r="KZE150" s="495"/>
      <c r="KZF150" s="495"/>
      <c r="KZG150" s="495"/>
      <c r="KZH150" s="495"/>
      <c r="KZI150" s="495"/>
      <c r="KZJ150" s="495"/>
      <c r="KZK150" s="495"/>
      <c r="KZL150" s="495"/>
      <c r="KZM150" s="495"/>
      <c r="KZN150" s="495"/>
      <c r="KZO150" s="495"/>
      <c r="KZP150" s="495"/>
      <c r="KZQ150" s="495"/>
      <c r="KZR150" s="495"/>
      <c r="KZS150" s="495"/>
      <c r="KZT150" s="495"/>
      <c r="KZU150" s="495"/>
      <c r="KZV150" s="495"/>
      <c r="KZW150" s="495"/>
      <c r="KZX150" s="495"/>
      <c r="KZY150" s="495"/>
      <c r="KZZ150" s="495"/>
      <c r="LAA150" s="495"/>
      <c r="LAB150" s="495"/>
      <c r="LAC150" s="495"/>
      <c r="LAD150" s="495"/>
      <c r="LAE150" s="495"/>
      <c r="LAF150" s="495"/>
      <c r="LAG150" s="495"/>
      <c r="LAH150" s="495"/>
      <c r="LAI150" s="495"/>
      <c r="LAJ150" s="495"/>
      <c r="LAK150" s="495"/>
      <c r="LAL150" s="495"/>
      <c r="LAM150" s="495"/>
      <c r="LAN150" s="495"/>
      <c r="LAO150" s="495"/>
      <c r="LAP150" s="495"/>
      <c r="LAQ150" s="495"/>
      <c r="LAR150" s="495"/>
      <c r="LAS150" s="495"/>
      <c r="LAT150" s="495"/>
      <c r="LAU150" s="495"/>
      <c r="LAV150" s="495"/>
      <c r="LAW150" s="495"/>
      <c r="LAX150" s="495"/>
      <c r="LAY150" s="495"/>
      <c r="LAZ150" s="495"/>
      <c r="LBA150" s="495"/>
      <c r="LBB150" s="495"/>
      <c r="LBC150" s="495"/>
      <c r="LBD150" s="495"/>
      <c r="LBE150" s="495"/>
      <c r="LBF150" s="495"/>
      <c r="LBG150" s="495"/>
      <c r="LBH150" s="495"/>
      <c r="LBI150" s="495"/>
      <c r="LBJ150" s="495"/>
      <c r="LBK150" s="495"/>
      <c r="LBL150" s="495"/>
      <c r="LBM150" s="495"/>
      <c r="LBN150" s="495"/>
      <c r="LBO150" s="495"/>
      <c r="LBP150" s="495"/>
      <c r="LBQ150" s="495"/>
      <c r="LBR150" s="495"/>
      <c r="LBS150" s="495"/>
      <c r="LBT150" s="495"/>
      <c r="LBU150" s="495"/>
      <c r="LBV150" s="495"/>
      <c r="LBW150" s="495"/>
      <c r="LBX150" s="495"/>
      <c r="LBY150" s="495"/>
      <c r="LBZ150" s="495"/>
      <c r="LCA150" s="495"/>
      <c r="LCB150" s="495"/>
      <c r="LCC150" s="495"/>
      <c r="LCD150" s="495"/>
      <c r="LCE150" s="495"/>
      <c r="LCF150" s="495"/>
      <c r="LCG150" s="495"/>
      <c r="LCH150" s="495"/>
      <c r="LCI150" s="495"/>
      <c r="LCJ150" s="495"/>
      <c r="LCK150" s="495"/>
      <c r="LCL150" s="495"/>
      <c r="LCM150" s="495"/>
      <c r="LCN150" s="495"/>
      <c r="LCO150" s="495"/>
      <c r="LCP150" s="495"/>
      <c r="LCQ150" s="495"/>
      <c r="LCR150" s="495"/>
      <c r="LCS150" s="495"/>
      <c r="LCT150" s="495"/>
      <c r="LCU150" s="495"/>
      <c r="LCV150" s="495"/>
      <c r="LCW150" s="495"/>
      <c r="LCX150" s="495"/>
      <c r="LCY150" s="495"/>
      <c r="LCZ150" s="495"/>
      <c r="LDA150" s="495"/>
      <c r="LDB150" s="495"/>
      <c r="LDC150" s="495"/>
      <c r="LDD150" s="495"/>
      <c r="LDE150" s="495"/>
      <c r="LDF150" s="495"/>
      <c r="LDG150" s="495"/>
      <c r="LDH150" s="495"/>
      <c r="LDI150" s="495"/>
      <c r="LDJ150" s="495"/>
      <c r="LDK150" s="495"/>
      <c r="LDL150" s="495"/>
      <c r="LDM150" s="495"/>
      <c r="LDN150" s="495"/>
      <c r="LDO150" s="495"/>
      <c r="LDP150" s="495"/>
      <c r="LDQ150" s="495"/>
      <c r="LDR150" s="495"/>
      <c r="LDS150" s="495"/>
      <c r="LDT150" s="495"/>
      <c r="LDU150" s="495"/>
      <c r="LDV150" s="495"/>
      <c r="LDW150" s="495"/>
      <c r="LDX150" s="495"/>
      <c r="LDY150" s="495"/>
      <c r="LDZ150" s="495"/>
      <c r="LEA150" s="495"/>
      <c r="LEB150" s="495"/>
      <c r="LEC150" s="495"/>
      <c r="LED150" s="495"/>
      <c r="LEE150" s="495"/>
      <c r="LEF150" s="495"/>
      <c r="LEG150" s="495"/>
      <c r="LEH150" s="495"/>
      <c r="LEI150" s="495"/>
      <c r="LEJ150" s="495"/>
      <c r="LEK150" s="495"/>
      <c r="LEL150" s="495"/>
      <c r="LEM150" s="495"/>
      <c r="LEN150" s="495"/>
      <c r="LEO150" s="495"/>
      <c r="LEP150" s="495"/>
      <c r="LEQ150" s="495"/>
      <c r="LER150" s="495"/>
      <c r="LES150" s="495"/>
      <c r="LET150" s="495"/>
      <c r="LEU150" s="495"/>
      <c r="LEV150" s="495"/>
      <c r="LEW150" s="495"/>
      <c r="LEX150" s="495"/>
      <c r="LEY150" s="495"/>
      <c r="LEZ150" s="495"/>
      <c r="LFA150" s="495"/>
      <c r="LFB150" s="495"/>
      <c r="LFC150" s="495"/>
      <c r="LFD150" s="495"/>
      <c r="LFE150" s="495"/>
      <c r="LFF150" s="495"/>
      <c r="LFG150" s="495"/>
      <c r="LFH150" s="495"/>
      <c r="LFI150" s="495"/>
      <c r="LFJ150" s="495"/>
      <c r="LFK150" s="495"/>
      <c r="LFL150" s="495"/>
      <c r="LFM150" s="495"/>
      <c r="LFN150" s="495"/>
      <c r="LFO150" s="495"/>
      <c r="LFP150" s="495"/>
      <c r="LFQ150" s="495"/>
      <c r="LFR150" s="495"/>
      <c r="LFS150" s="495"/>
      <c r="LFT150" s="495"/>
      <c r="LFU150" s="495"/>
      <c r="LFV150" s="495"/>
      <c r="LFW150" s="495"/>
      <c r="LFX150" s="495"/>
      <c r="LFY150" s="495"/>
      <c r="LFZ150" s="495"/>
      <c r="LGA150" s="495"/>
      <c r="LGB150" s="495"/>
      <c r="LGC150" s="495"/>
      <c r="LGD150" s="495"/>
      <c r="LGE150" s="495"/>
      <c r="LGF150" s="495"/>
      <c r="LGG150" s="495"/>
      <c r="LGH150" s="495"/>
      <c r="LGI150" s="495"/>
      <c r="LGJ150" s="495"/>
      <c r="LGK150" s="495"/>
      <c r="LGL150" s="495"/>
      <c r="LGM150" s="495"/>
      <c r="LGN150" s="495"/>
      <c r="LGO150" s="495"/>
      <c r="LGP150" s="495"/>
      <c r="LGQ150" s="495"/>
      <c r="LGR150" s="495"/>
      <c r="LGS150" s="495"/>
      <c r="LGT150" s="495"/>
      <c r="LGU150" s="495"/>
      <c r="LGV150" s="495"/>
      <c r="LGW150" s="495"/>
      <c r="LGX150" s="495"/>
      <c r="LGY150" s="495"/>
      <c r="LGZ150" s="495"/>
      <c r="LHA150" s="495"/>
      <c r="LHB150" s="495"/>
      <c r="LHC150" s="495"/>
      <c r="LHD150" s="495"/>
      <c r="LHE150" s="495"/>
      <c r="LHF150" s="495"/>
      <c r="LHG150" s="495"/>
      <c r="LHH150" s="495"/>
      <c r="LHI150" s="495"/>
      <c r="LHJ150" s="495"/>
      <c r="LHK150" s="495"/>
      <c r="LHL150" s="495"/>
      <c r="LHM150" s="495"/>
      <c r="LHN150" s="495"/>
      <c r="LHO150" s="495"/>
      <c r="LHP150" s="495"/>
      <c r="LHQ150" s="495"/>
      <c r="LHR150" s="495"/>
      <c r="LHS150" s="495"/>
      <c r="LHT150" s="495"/>
      <c r="LHU150" s="495"/>
      <c r="LHV150" s="495"/>
      <c r="LHW150" s="495"/>
      <c r="LHX150" s="495"/>
      <c r="LHY150" s="495"/>
      <c r="LHZ150" s="495"/>
      <c r="LIA150" s="495"/>
      <c r="LIB150" s="495"/>
      <c r="LIC150" s="495"/>
      <c r="LID150" s="495"/>
      <c r="LIE150" s="495"/>
      <c r="LIF150" s="495"/>
      <c r="LIG150" s="495"/>
      <c r="LIH150" s="495"/>
      <c r="LII150" s="495"/>
      <c r="LIJ150" s="495"/>
      <c r="LIK150" s="495"/>
      <c r="LIL150" s="495"/>
      <c r="LIM150" s="495"/>
      <c r="LIN150" s="495"/>
      <c r="LIO150" s="495"/>
      <c r="LIP150" s="495"/>
      <c r="LIQ150" s="495"/>
      <c r="LIR150" s="495"/>
      <c r="LIS150" s="495"/>
      <c r="LIT150" s="495"/>
      <c r="LIU150" s="495"/>
      <c r="LIV150" s="495"/>
      <c r="LIW150" s="495"/>
      <c r="LIX150" s="495"/>
      <c r="LIY150" s="495"/>
      <c r="LIZ150" s="495"/>
      <c r="LJA150" s="495"/>
      <c r="LJB150" s="495"/>
      <c r="LJC150" s="495"/>
      <c r="LJD150" s="495"/>
      <c r="LJE150" s="495"/>
      <c r="LJF150" s="495"/>
      <c r="LJG150" s="495"/>
      <c r="LJH150" s="495"/>
      <c r="LJI150" s="495"/>
      <c r="LJJ150" s="495"/>
      <c r="LJK150" s="495"/>
      <c r="LJL150" s="495"/>
      <c r="LJM150" s="495"/>
      <c r="LJN150" s="495"/>
      <c r="LJO150" s="495"/>
      <c r="LJP150" s="495"/>
      <c r="LJQ150" s="495"/>
      <c r="LJR150" s="495"/>
      <c r="LJS150" s="495"/>
      <c r="LJT150" s="495"/>
      <c r="LJU150" s="495"/>
      <c r="LJV150" s="495"/>
      <c r="LJW150" s="495"/>
      <c r="LJX150" s="495"/>
      <c r="LJY150" s="495"/>
      <c r="LJZ150" s="495"/>
      <c r="LKA150" s="495"/>
      <c r="LKB150" s="495"/>
      <c r="LKC150" s="495"/>
      <c r="LKD150" s="495"/>
      <c r="LKE150" s="495"/>
      <c r="LKF150" s="495"/>
      <c r="LKG150" s="495"/>
      <c r="LKH150" s="495"/>
      <c r="LKI150" s="495"/>
      <c r="LKJ150" s="495"/>
      <c r="LKK150" s="495"/>
      <c r="LKL150" s="495"/>
      <c r="LKM150" s="495"/>
      <c r="LKN150" s="495"/>
      <c r="LKO150" s="495"/>
      <c r="LKP150" s="495"/>
      <c r="LKQ150" s="495"/>
      <c r="LKR150" s="495"/>
      <c r="LKS150" s="495"/>
      <c r="LKT150" s="495"/>
      <c r="LKU150" s="495"/>
      <c r="LKV150" s="495"/>
      <c r="LKW150" s="495"/>
      <c r="LKX150" s="495"/>
      <c r="LKY150" s="495"/>
      <c r="LKZ150" s="495"/>
      <c r="LLA150" s="495"/>
      <c r="LLB150" s="495"/>
      <c r="LLC150" s="495"/>
      <c r="LLD150" s="495"/>
      <c r="LLE150" s="495"/>
      <c r="LLF150" s="495"/>
      <c r="LLG150" s="495"/>
      <c r="LLH150" s="495"/>
      <c r="LLI150" s="495"/>
      <c r="LLJ150" s="495"/>
      <c r="LLK150" s="495"/>
      <c r="LLL150" s="495"/>
      <c r="LLM150" s="495"/>
      <c r="LLN150" s="495"/>
      <c r="LLO150" s="495"/>
      <c r="LLP150" s="495"/>
      <c r="LLQ150" s="495"/>
      <c r="LLR150" s="495"/>
      <c r="LLS150" s="495"/>
      <c r="LLT150" s="495"/>
      <c r="LLU150" s="495"/>
      <c r="LLV150" s="495"/>
      <c r="LLW150" s="495"/>
      <c r="LLX150" s="495"/>
      <c r="LLY150" s="495"/>
      <c r="LLZ150" s="495"/>
      <c r="LMA150" s="495"/>
      <c r="LMB150" s="495"/>
      <c r="LMC150" s="495"/>
      <c r="LMD150" s="495"/>
      <c r="LME150" s="495"/>
      <c r="LMF150" s="495"/>
      <c r="LMG150" s="495"/>
      <c r="LMH150" s="495"/>
      <c r="LMI150" s="495"/>
      <c r="LMJ150" s="495"/>
      <c r="LMK150" s="495"/>
      <c r="LML150" s="495"/>
      <c r="LMM150" s="495"/>
      <c r="LMN150" s="495"/>
      <c r="LMO150" s="495"/>
      <c r="LMP150" s="495"/>
      <c r="LMQ150" s="495"/>
      <c r="LMR150" s="495"/>
      <c r="LMS150" s="495"/>
      <c r="LMT150" s="495"/>
      <c r="LMU150" s="495"/>
      <c r="LMV150" s="495"/>
      <c r="LMW150" s="495"/>
      <c r="LMX150" s="495"/>
      <c r="LMY150" s="495"/>
      <c r="LMZ150" s="495"/>
      <c r="LNA150" s="495"/>
      <c r="LNB150" s="495"/>
      <c r="LNC150" s="495"/>
      <c r="LND150" s="495"/>
      <c r="LNE150" s="495"/>
      <c r="LNF150" s="495"/>
      <c r="LNG150" s="495"/>
      <c r="LNH150" s="495"/>
      <c r="LNI150" s="495"/>
      <c r="LNJ150" s="495"/>
      <c r="LNK150" s="495"/>
      <c r="LNL150" s="495"/>
      <c r="LNM150" s="495"/>
      <c r="LNN150" s="495"/>
      <c r="LNO150" s="495"/>
      <c r="LNP150" s="495"/>
      <c r="LNQ150" s="495"/>
      <c r="LNR150" s="495"/>
      <c r="LNS150" s="495"/>
      <c r="LNT150" s="495"/>
      <c r="LNU150" s="495"/>
      <c r="LNV150" s="495"/>
      <c r="LNW150" s="495"/>
      <c r="LNX150" s="495"/>
      <c r="LNY150" s="495"/>
      <c r="LNZ150" s="495"/>
      <c r="LOA150" s="495"/>
      <c r="LOB150" s="495"/>
      <c r="LOC150" s="495"/>
      <c r="LOD150" s="495"/>
      <c r="LOE150" s="495"/>
      <c r="LOF150" s="495"/>
      <c r="LOG150" s="495"/>
      <c r="LOH150" s="495"/>
      <c r="LOI150" s="495"/>
      <c r="LOJ150" s="495"/>
      <c r="LOK150" s="495"/>
      <c r="LOL150" s="495"/>
      <c r="LOM150" s="495"/>
      <c r="LON150" s="495"/>
      <c r="LOO150" s="495"/>
      <c r="LOP150" s="495"/>
      <c r="LOQ150" s="495"/>
      <c r="LOR150" s="495"/>
      <c r="LOS150" s="495"/>
      <c r="LOT150" s="495"/>
      <c r="LOU150" s="495"/>
      <c r="LOV150" s="495"/>
      <c r="LOW150" s="495"/>
      <c r="LOX150" s="495"/>
      <c r="LOY150" s="495"/>
      <c r="LOZ150" s="495"/>
      <c r="LPA150" s="495"/>
      <c r="LPB150" s="495"/>
      <c r="LPC150" s="495"/>
      <c r="LPD150" s="495"/>
      <c r="LPE150" s="495"/>
      <c r="LPF150" s="495"/>
      <c r="LPG150" s="495"/>
      <c r="LPH150" s="495"/>
      <c r="LPI150" s="495"/>
      <c r="LPJ150" s="495"/>
      <c r="LPK150" s="495"/>
      <c r="LPL150" s="495"/>
      <c r="LPM150" s="495"/>
      <c r="LPN150" s="495"/>
      <c r="LPO150" s="495"/>
      <c r="LPP150" s="495"/>
      <c r="LPQ150" s="495"/>
      <c r="LPR150" s="495"/>
      <c r="LPS150" s="495"/>
      <c r="LPT150" s="495"/>
      <c r="LPU150" s="495"/>
      <c r="LPV150" s="495"/>
      <c r="LPW150" s="495"/>
      <c r="LPX150" s="495"/>
      <c r="LPY150" s="495"/>
      <c r="LPZ150" s="495"/>
      <c r="LQA150" s="495"/>
      <c r="LQB150" s="495"/>
      <c r="LQC150" s="495"/>
      <c r="LQD150" s="495"/>
      <c r="LQE150" s="495"/>
      <c r="LQF150" s="495"/>
      <c r="LQG150" s="495"/>
      <c r="LQH150" s="495"/>
      <c r="LQI150" s="495"/>
      <c r="LQJ150" s="495"/>
      <c r="LQK150" s="495"/>
      <c r="LQL150" s="495"/>
      <c r="LQM150" s="495"/>
      <c r="LQN150" s="495"/>
      <c r="LQO150" s="495"/>
      <c r="LQP150" s="495"/>
      <c r="LQQ150" s="495"/>
      <c r="LQR150" s="495"/>
      <c r="LQS150" s="495"/>
      <c r="LQT150" s="495"/>
      <c r="LQU150" s="495"/>
      <c r="LQV150" s="495"/>
      <c r="LQW150" s="495"/>
      <c r="LQX150" s="495"/>
      <c r="LQY150" s="495"/>
      <c r="LQZ150" s="495"/>
      <c r="LRA150" s="495"/>
      <c r="LRB150" s="495"/>
      <c r="LRC150" s="495"/>
      <c r="LRD150" s="495"/>
      <c r="LRE150" s="495"/>
      <c r="LRF150" s="495"/>
      <c r="LRG150" s="495"/>
      <c r="LRH150" s="495"/>
      <c r="LRI150" s="495"/>
      <c r="LRJ150" s="495"/>
      <c r="LRK150" s="495"/>
      <c r="LRL150" s="495"/>
      <c r="LRM150" s="495"/>
      <c r="LRN150" s="495"/>
      <c r="LRO150" s="495"/>
      <c r="LRP150" s="495"/>
      <c r="LRQ150" s="495"/>
      <c r="LRR150" s="495"/>
      <c r="LRS150" s="495"/>
      <c r="LRT150" s="495"/>
      <c r="LRU150" s="495"/>
      <c r="LRV150" s="495"/>
      <c r="LRW150" s="495"/>
      <c r="LRX150" s="495"/>
      <c r="LRY150" s="495"/>
      <c r="LRZ150" s="495"/>
      <c r="LSA150" s="495"/>
      <c r="LSB150" s="495"/>
      <c r="LSC150" s="495"/>
      <c r="LSD150" s="495"/>
      <c r="LSE150" s="495"/>
      <c r="LSF150" s="495"/>
      <c r="LSG150" s="495"/>
      <c r="LSH150" s="495"/>
      <c r="LSI150" s="495"/>
      <c r="LSJ150" s="495"/>
      <c r="LSK150" s="495"/>
      <c r="LSL150" s="495"/>
      <c r="LSM150" s="495"/>
      <c r="LSN150" s="495"/>
      <c r="LSO150" s="495"/>
      <c r="LSP150" s="495"/>
      <c r="LSQ150" s="495"/>
      <c r="LSR150" s="495"/>
      <c r="LSS150" s="495"/>
      <c r="LST150" s="495"/>
      <c r="LSU150" s="495"/>
      <c r="LSV150" s="495"/>
      <c r="LSW150" s="495"/>
      <c r="LSX150" s="495"/>
      <c r="LSY150" s="495"/>
      <c r="LSZ150" s="495"/>
      <c r="LTA150" s="495"/>
      <c r="LTB150" s="495"/>
      <c r="LTC150" s="495"/>
      <c r="LTD150" s="495"/>
      <c r="LTE150" s="495"/>
      <c r="LTF150" s="495"/>
      <c r="LTG150" s="495"/>
      <c r="LTH150" s="495"/>
      <c r="LTI150" s="495"/>
      <c r="LTJ150" s="495"/>
      <c r="LTK150" s="495"/>
      <c r="LTL150" s="495"/>
      <c r="LTM150" s="495"/>
      <c r="LTN150" s="495"/>
      <c r="LTO150" s="495"/>
      <c r="LTP150" s="495"/>
      <c r="LTQ150" s="495"/>
      <c r="LTR150" s="495"/>
      <c r="LTS150" s="495"/>
      <c r="LTT150" s="495"/>
      <c r="LTU150" s="495"/>
      <c r="LTV150" s="495"/>
      <c r="LTW150" s="495"/>
      <c r="LTX150" s="495"/>
      <c r="LTY150" s="495"/>
      <c r="LTZ150" s="495"/>
      <c r="LUA150" s="495"/>
      <c r="LUB150" s="495"/>
      <c r="LUC150" s="495"/>
      <c r="LUD150" s="495"/>
      <c r="LUE150" s="495"/>
      <c r="LUF150" s="495"/>
      <c r="LUG150" s="495"/>
      <c r="LUH150" s="495"/>
      <c r="LUI150" s="495"/>
      <c r="LUJ150" s="495"/>
      <c r="LUK150" s="495"/>
      <c r="LUL150" s="495"/>
      <c r="LUM150" s="495"/>
      <c r="LUN150" s="495"/>
      <c r="LUO150" s="495"/>
      <c r="LUP150" s="495"/>
      <c r="LUQ150" s="495"/>
      <c r="LUR150" s="495"/>
      <c r="LUS150" s="495"/>
      <c r="LUT150" s="495"/>
      <c r="LUU150" s="495"/>
      <c r="LUV150" s="495"/>
      <c r="LUW150" s="495"/>
      <c r="LUX150" s="495"/>
      <c r="LUY150" s="495"/>
      <c r="LUZ150" s="495"/>
      <c r="LVA150" s="495"/>
      <c r="LVB150" s="495"/>
      <c r="LVC150" s="495"/>
      <c r="LVD150" s="495"/>
      <c r="LVE150" s="495"/>
      <c r="LVF150" s="495"/>
      <c r="LVG150" s="495"/>
      <c r="LVH150" s="495"/>
      <c r="LVI150" s="495"/>
      <c r="LVJ150" s="495"/>
      <c r="LVK150" s="495"/>
      <c r="LVL150" s="495"/>
      <c r="LVM150" s="495"/>
      <c r="LVN150" s="495"/>
      <c r="LVO150" s="495"/>
      <c r="LVP150" s="495"/>
      <c r="LVQ150" s="495"/>
      <c r="LVR150" s="495"/>
      <c r="LVS150" s="495"/>
      <c r="LVT150" s="495"/>
      <c r="LVU150" s="495"/>
      <c r="LVV150" s="495"/>
      <c r="LVW150" s="495"/>
      <c r="LVX150" s="495"/>
      <c r="LVY150" s="495"/>
      <c r="LVZ150" s="495"/>
      <c r="LWA150" s="495"/>
      <c r="LWB150" s="495"/>
      <c r="LWC150" s="495"/>
      <c r="LWD150" s="495"/>
      <c r="LWE150" s="495"/>
      <c r="LWF150" s="495"/>
      <c r="LWG150" s="495"/>
      <c r="LWH150" s="495"/>
      <c r="LWI150" s="495"/>
      <c r="LWJ150" s="495"/>
      <c r="LWK150" s="495"/>
      <c r="LWL150" s="495"/>
      <c r="LWM150" s="495"/>
      <c r="LWN150" s="495"/>
      <c r="LWO150" s="495"/>
      <c r="LWP150" s="495"/>
      <c r="LWQ150" s="495"/>
      <c r="LWR150" s="495"/>
      <c r="LWS150" s="495"/>
      <c r="LWT150" s="495"/>
      <c r="LWU150" s="495"/>
      <c r="LWV150" s="495"/>
      <c r="LWW150" s="495"/>
      <c r="LWX150" s="495"/>
      <c r="LWY150" s="495"/>
      <c r="LWZ150" s="495"/>
      <c r="LXA150" s="495"/>
      <c r="LXB150" s="495"/>
      <c r="LXC150" s="495"/>
      <c r="LXD150" s="495"/>
      <c r="LXE150" s="495"/>
      <c r="LXF150" s="495"/>
      <c r="LXG150" s="495"/>
      <c r="LXH150" s="495"/>
      <c r="LXI150" s="495"/>
      <c r="LXJ150" s="495"/>
      <c r="LXK150" s="495"/>
      <c r="LXL150" s="495"/>
      <c r="LXM150" s="495"/>
      <c r="LXN150" s="495"/>
      <c r="LXO150" s="495"/>
      <c r="LXP150" s="495"/>
      <c r="LXQ150" s="495"/>
      <c r="LXR150" s="495"/>
      <c r="LXS150" s="495"/>
      <c r="LXT150" s="495"/>
      <c r="LXU150" s="495"/>
      <c r="LXV150" s="495"/>
      <c r="LXW150" s="495"/>
      <c r="LXX150" s="495"/>
      <c r="LXY150" s="495"/>
      <c r="LXZ150" s="495"/>
      <c r="LYA150" s="495"/>
      <c r="LYB150" s="495"/>
      <c r="LYC150" s="495"/>
      <c r="LYD150" s="495"/>
      <c r="LYE150" s="495"/>
      <c r="LYF150" s="495"/>
      <c r="LYG150" s="495"/>
      <c r="LYH150" s="495"/>
      <c r="LYI150" s="495"/>
      <c r="LYJ150" s="495"/>
      <c r="LYK150" s="495"/>
      <c r="LYL150" s="495"/>
      <c r="LYM150" s="495"/>
      <c r="LYN150" s="495"/>
      <c r="LYO150" s="495"/>
      <c r="LYP150" s="495"/>
      <c r="LYQ150" s="495"/>
      <c r="LYR150" s="495"/>
      <c r="LYS150" s="495"/>
      <c r="LYT150" s="495"/>
      <c r="LYU150" s="495"/>
      <c r="LYV150" s="495"/>
      <c r="LYW150" s="495"/>
      <c r="LYX150" s="495"/>
      <c r="LYY150" s="495"/>
      <c r="LYZ150" s="495"/>
      <c r="LZA150" s="495"/>
      <c r="LZB150" s="495"/>
      <c r="LZC150" s="495"/>
      <c r="LZD150" s="495"/>
      <c r="LZE150" s="495"/>
      <c r="LZF150" s="495"/>
      <c r="LZG150" s="495"/>
      <c r="LZH150" s="495"/>
      <c r="LZI150" s="495"/>
      <c r="LZJ150" s="495"/>
      <c r="LZK150" s="495"/>
      <c r="LZL150" s="495"/>
      <c r="LZM150" s="495"/>
      <c r="LZN150" s="495"/>
      <c r="LZO150" s="495"/>
      <c r="LZP150" s="495"/>
      <c r="LZQ150" s="495"/>
      <c r="LZR150" s="495"/>
      <c r="LZS150" s="495"/>
      <c r="LZT150" s="495"/>
      <c r="LZU150" s="495"/>
      <c r="LZV150" s="495"/>
      <c r="LZW150" s="495"/>
      <c r="LZX150" s="495"/>
      <c r="LZY150" s="495"/>
      <c r="LZZ150" s="495"/>
      <c r="MAA150" s="495"/>
      <c r="MAB150" s="495"/>
      <c r="MAC150" s="495"/>
      <c r="MAD150" s="495"/>
      <c r="MAE150" s="495"/>
      <c r="MAF150" s="495"/>
      <c r="MAG150" s="495"/>
      <c r="MAH150" s="495"/>
      <c r="MAI150" s="495"/>
      <c r="MAJ150" s="495"/>
      <c r="MAK150" s="495"/>
      <c r="MAL150" s="495"/>
      <c r="MAM150" s="495"/>
      <c r="MAN150" s="495"/>
      <c r="MAO150" s="495"/>
      <c r="MAP150" s="495"/>
      <c r="MAQ150" s="495"/>
      <c r="MAR150" s="495"/>
      <c r="MAS150" s="495"/>
      <c r="MAT150" s="495"/>
      <c r="MAU150" s="495"/>
      <c r="MAV150" s="495"/>
      <c r="MAW150" s="495"/>
      <c r="MAX150" s="495"/>
      <c r="MAY150" s="495"/>
      <c r="MAZ150" s="495"/>
      <c r="MBA150" s="495"/>
      <c r="MBB150" s="495"/>
      <c r="MBC150" s="495"/>
      <c r="MBD150" s="495"/>
      <c r="MBE150" s="495"/>
      <c r="MBF150" s="495"/>
      <c r="MBG150" s="495"/>
      <c r="MBH150" s="495"/>
      <c r="MBI150" s="495"/>
      <c r="MBJ150" s="495"/>
      <c r="MBK150" s="495"/>
      <c r="MBL150" s="495"/>
      <c r="MBM150" s="495"/>
      <c r="MBN150" s="495"/>
      <c r="MBO150" s="495"/>
      <c r="MBP150" s="495"/>
      <c r="MBQ150" s="495"/>
      <c r="MBR150" s="495"/>
      <c r="MBS150" s="495"/>
      <c r="MBT150" s="495"/>
      <c r="MBU150" s="495"/>
      <c r="MBV150" s="495"/>
      <c r="MBW150" s="495"/>
      <c r="MBX150" s="495"/>
      <c r="MBY150" s="495"/>
      <c r="MBZ150" s="495"/>
      <c r="MCA150" s="495"/>
      <c r="MCB150" s="495"/>
      <c r="MCC150" s="495"/>
      <c r="MCD150" s="495"/>
      <c r="MCE150" s="495"/>
      <c r="MCF150" s="495"/>
      <c r="MCG150" s="495"/>
      <c r="MCH150" s="495"/>
      <c r="MCI150" s="495"/>
      <c r="MCJ150" s="495"/>
      <c r="MCK150" s="495"/>
      <c r="MCL150" s="495"/>
      <c r="MCM150" s="495"/>
      <c r="MCN150" s="495"/>
      <c r="MCO150" s="495"/>
      <c r="MCP150" s="495"/>
      <c r="MCQ150" s="495"/>
      <c r="MCR150" s="495"/>
      <c r="MCS150" s="495"/>
      <c r="MCT150" s="495"/>
      <c r="MCU150" s="495"/>
      <c r="MCV150" s="495"/>
      <c r="MCW150" s="495"/>
      <c r="MCX150" s="495"/>
      <c r="MCY150" s="495"/>
      <c r="MCZ150" s="495"/>
      <c r="MDA150" s="495"/>
      <c r="MDB150" s="495"/>
      <c r="MDC150" s="495"/>
      <c r="MDD150" s="495"/>
      <c r="MDE150" s="495"/>
      <c r="MDF150" s="495"/>
      <c r="MDG150" s="495"/>
      <c r="MDH150" s="495"/>
      <c r="MDI150" s="495"/>
      <c r="MDJ150" s="495"/>
      <c r="MDK150" s="495"/>
      <c r="MDL150" s="495"/>
      <c r="MDM150" s="495"/>
      <c r="MDN150" s="495"/>
      <c r="MDO150" s="495"/>
      <c r="MDP150" s="495"/>
      <c r="MDQ150" s="495"/>
      <c r="MDR150" s="495"/>
      <c r="MDS150" s="495"/>
      <c r="MDT150" s="495"/>
      <c r="MDU150" s="495"/>
      <c r="MDV150" s="495"/>
      <c r="MDW150" s="495"/>
      <c r="MDX150" s="495"/>
      <c r="MDY150" s="495"/>
      <c r="MDZ150" s="495"/>
      <c r="MEA150" s="495"/>
      <c r="MEB150" s="495"/>
      <c r="MEC150" s="495"/>
      <c r="MED150" s="495"/>
      <c r="MEE150" s="495"/>
      <c r="MEF150" s="495"/>
      <c r="MEG150" s="495"/>
      <c r="MEH150" s="495"/>
      <c r="MEI150" s="495"/>
      <c r="MEJ150" s="495"/>
      <c r="MEK150" s="495"/>
      <c r="MEL150" s="495"/>
      <c r="MEM150" s="495"/>
      <c r="MEN150" s="495"/>
      <c r="MEO150" s="495"/>
      <c r="MEP150" s="495"/>
      <c r="MEQ150" s="495"/>
      <c r="MER150" s="495"/>
      <c r="MES150" s="495"/>
      <c r="MET150" s="495"/>
      <c r="MEU150" s="495"/>
      <c r="MEV150" s="495"/>
      <c r="MEW150" s="495"/>
      <c r="MEX150" s="495"/>
      <c r="MEY150" s="495"/>
      <c r="MEZ150" s="495"/>
      <c r="MFA150" s="495"/>
      <c r="MFB150" s="495"/>
      <c r="MFC150" s="495"/>
      <c r="MFD150" s="495"/>
      <c r="MFE150" s="495"/>
      <c r="MFF150" s="495"/>
      <c r="MFG150" s="495"/>
      <c r="MFH150" s="495"/>
      <c r="MFI150" s="495"/>
      <c r="MFJ150" s="495"/>
      <c r="MFK150" s="495"/>
      <c r="MFL150" s="495"/>
      <c r="MFM150" s="495"/>
      <c r="MFN150" s="495"/>
      <c r="MFO150" s="495"/>
      <c r="MFP150" s="495"/>
      <c r="MFQ150" s="495"/>
      <c r="MFR150" s="495"/>
      <c r="MFS150" s="495"/>
      <c r="MFT150" s="495"/>
      <c r="MFU150" s="495"/>
      <c r="MFV150" s="495"/>
      <c r="MFW150" s="495"/>
      <c r="MFX150" s="495"/>
      <c r="MFY150" s="495"/>
      <c r="MFZ150" s="495"/>
      <c r="MGA150" s="495"/>
      <c r="MGB150" s="495"/>
      <c r="MGC150" s="495"/>
      <c r="MGD150" s="495"/>
      <c r="MGE150" s="495"/>
      <c r="MGF150" s="495"/>
      <c r="MGG150" s="495"/>
      <c r="MGH150" s="495"/>
      <c r="MGI150" s="495"/>
      <c r="MGJ150" s="495"/>
      <c r="MGK150" s="495"/>
      <c r="MGL150" s="495"/>
      <c r="MGM150" s="495"/>
      <c r="MGN150" s="495"/>
      <c r="MGO150" s="495"/>
      <c r="MGP150" s="495"/>
      <c r="MGQ150" s="495"/>
      <c r="MGR150" s="495"/>
      <c r="MGS150" s="495"/>
      <c r="MGT150" s="495"/>
      <c r="MGU150" s="495"/>
      <c r="MGV150" s="495"/>
      <c r="MGW150" s="495"/>
      <c r="MGX150" s="495"/>
      <c r="MGY150" s="495"/>
      <c r="MGZ150" s="495"/>
      <c r="MHA150" s="495"/>
      <c r="MHB150" s="495"/>
      <c r="MHC150" s="495"/>
      <c r="MHD150" s="495"/>
      <c r="MHE150" s="495"/>
      <c r="MHF150" s="495"/>
      <c r="MHG150" s="495"/>
      <c r="MHH150" s="495"/>
      <c r="MHI150" s="495"/>
      <c r="MHJ150" s="495"/>
      <c r="MHK150" s="495"/>
      <c r="MHL150" s="495"/>
      <c r="MHM150" s="495"/>
      <c r="MHN150" s="495"/>
      <c r="MHO150" s="495"/>
      <c r="MHP150" s="495"/>
      <c r="MHQ150" s="495"/>
      <c r="MHR150" s="495"/>
      <c r="MHS150" s="495"/>
      <c r="MHT150" s="495"/>
      <c r="MHU150" s="495"/>
      <c r="MHV150" s="495"/>
      <c r="MHW150" s="495"/>
      <c r="MHX150" s="495"/>
      <c r="MHY150" s="495"/>
      <c r="MHZ150" s="495"/>
      <c r="MIA150" s="495"/>
      <c r="MIB150" s="495"/>
      <c r="MIC150" s="495"/>
      <c r="MID150" s="495"/>
      <c r="MIE150" s="495"/>
      <c r="MIF150" s="495"/>
      <c r="MIG150" s="495"/>
      <c r="MIH150" s="495"/>
      <c r="MII150" s="495"/>
      <c r="MIJ150" s="495"/>
      <c r="MIK150" s="495"/>
      <c r="MIL150" s="495"/>
      <c r="MIM150" s="495"/>
      <c r="MIN150" s="495"/>
      <c r="MIO150" s="495"/>
      <c r="MIP150" s="495"/>
      <c r="MIQ150" s="495"/>
      <c r="MIR150" s="495"/>
      <c r="MIS150" s="495"/>
      <c r="MIT150" s="495"/>
      <c r="MIU150" s="495"/>
      <c r="MIV150" s="495"/>
      <c r="MIW150" s="495"/>
      <c r="MIX150" s="495"/>
      <c r="MIY150" s="495"/>
      <c r="MIZ150" s="495"/>
      <c r="MJA150" s="495"/>
      <c r="MJB150" s="495"/>
      <c r="MJC150" s="495"/>
      <c r="MJD150" s="495"/>
      <c r="MJE150" s="495"/>
      <c r="MJF150" s="495"/>
      <c r="MJG150" s="495"/>
      <c r="MJH150" s="495"/>
      <c r="MJI150" s="495"/>
      <c r="MJJ150" s="495"/>
      <c r="MJK150" s="495"/>
      <c r="MJL150" s="495"/>
      <c r="MJM150" s="495"/>
      <c r="MJN150" s="495"/>
      <c r="MJO150" s="495"/>
      <c r="MJP150" s="495"/>
      <c r="MJQ150" s="495"/>
      <c r="MJR150" s="495"/>
      <c r="MJS150" s="495"/>
      <c r="MJT150" s="495"/>
      <c r="MJU150" s="495"/>
      <c r="MJV150" s="495"/>
      <c r="MJW150" s="495"/>
      <c r="MJX150" s="495"/>
      <c r="MJY150" s="495"/>
      <c r="MJZ150" s="495"/>
      <c r="MKA150" s="495"/>
      <c r="MKB150" s="495"/>
      <c r="MKC150" s="495"/>
      <c r="MKD150" s="495"/>
      <c r="MKE150" s="495"/>
      <c r="MKF150" s="495"/>
      <c r="MKG150" s="495"/>
      <c r="MKH150" s="495"/>
      <c r="MKI150" s="495"/>
      <c r="MKJ150" s="495"/>
      <c r="MKK150" s="495"/>
      <c r="MKL150" s="495"/>
      <c r="MKM150" s="495"/>
      <c r="MKN150" s="495"/>
      <c r="MKO150" s="495"/>
      <c r="MKP150" s="495"/>
      <c r="MKQ150" s="495"/>
      <c r="MKR150" s="495"/>
      <c r="MKS150" s="495"/>
      <c r="MKT150" s="495"/>
      <c r="MKU150" s="495"/>
      <c r="MKV150" s="495"/>
      <c r="MKW150" s="495"/>
      <c r="MKX150" s="495"/>
      <c r="MKY150" s="495"/>
      <c r="MKZ150" s="495"/>
      <c r="MLA150" s="495"/>
      <c r="MLB150" s="495"/>
      <c r="MLC150" s="495"/>
      <c r="MLD150" s="495"/>
      <c r="MLE150" s="495"/>
      <c r="MLF150" s="495"/>
      <c r="MLG150" s="495"/>
      <c r="MLH150" s="495"/>
      <c r="MLI150" s="495"/>
      <c r="MLJ150" s="495"/>
      <c r="MLK150" s="495"/>
      <c r="MLL150" s="495"/>
      <c r="MLM150" s="495"/>
      <c r="MLN150" s="495"/>
      <c r="MLO150" s="495"/>
      <c r="MLP150" s="495"/>
      <c r="MLQ150" s="495"/>
      <c r="MLR150" s="495"/>
      <c r="MLS150" s="495"/>
      <c r="MLT150" s="495"/>
      <c r="MLU150" s="495"/>
      <c r="MLV150" s="495"/>
      <c r="MLW150" s="495"/>
      <c r="MLX150" s="495"/>
      <c r="MLY150" s="495"/>
      <c r="MLZ150" s="495"/>
      <c r="MMA150" s="495"/>
      <c r="MMB150" s="495"/>
      <c r="MMC150" s="495"/>
      <c r="MMD150" s="495"/>
      <c r="MME150" s="495"/>
      <c r="MMF150" s="495"/>
      <c r="MMG150" s="495"/>
      <c r="MMH150" s="495"/>
      <c r="MMI150" s="495"/>
      <c r="MMJ150" s="495"/>
      <c r="MMK150" s="495"/>
      <c r="MML150" s="495"/>
      <c r="MMM150" s="495"/>
      <c r="MMN150" s="495"/>
      <c r="MMO150" s="495"/>
      <c r="MMP150" s="495"/>
      <c r="MMQ150" s="495"/>
      <c r="MMR150" s="495"/>
      <c r="MMS150" s="495"/>
      <c r="MMT150" s="495"/>
      <c r="MMU150" s="495"/>
      <c r="MMV150" s="495"/>
      <c r="MMW150" s="495"/>
      <c r="MMX150" s="495"/>
      <c r="MMY150" s="495"/>
      <c r="MMZ150" s="495"/>
      <c r="MNA150" s="495"/>
      <c r="MNB150" s="495"/>
      <c r="MNC150" s="495"/>
      <c r="MND150" s="495"/>
      <c r="MNE150" s="495"/>
      <c r="MNF150" s="495"/>
      <c r="MNG150" s="495"/>
      <c r="MNH150" s="495"/>
      <c r="MNI150" s="495"/>
      <c r="MNJ150" s="495"/>
      <c r="MNK150" s="495"/>
      <c r="MNL150" s="495"/>
      <c r="MNM150" s="495"/>
      <c r="MNN150" s="495"/>
      <c r="MNO150" s="495"/>
      <c r="MNP150" s="495"/>
      <c r="MNQ150" s="495"/>
      <c r="MNR150" s="495"/>
      <c r="MNS150" s="495"/>
      <c r="MNT150" s="495"/>
      <c r="MNU150" s="495"/>
      <c r="MNV150" s="495"/>
      <c r="MNW150" s="495"/>
      <c r="MNX150" s="495"/>
      <c r="MNY150" s="495"/>
      <c r="MNZ150" s="495"/>
      <c r="MOA150" s="495"/>
      <c r="MOB150" s="495"/>
      <c r="MOC150" s="495"/>
      <c r="MOD150" s="495"/>
      <c r="MOE150" s="495"/>
      <c r="MOF150" s="495"/>
      <c r="MOG150" s="495"/>
      <c r="MOH150" s="495"/>
      <c r="MOI150" s="495"/>
      <c r="MOJ150" s="495"/>
      <c r="MOK150" s="495"/>
      <c r="MOL150" s="495"/>
      <c r="MOM150" s="495"/>
      <c r="MON150" s="495"/>
      <c r="MOO150" s="495"/>
      <c r="MOP150" s="495"/>
      <c r="MOQ150" s="495"/>
      <c r="MOR150" s="495"/>
      <c r="MOS150" s="495"/>
      <c r="MOT150" s="495"/>
      <c r="MOU150" s="495"/>
      <c r="MOV150" s="495"/>
      <c r="MOW150" s="495"/>
      <c r="MOX150" s="495"/>
      <c r="MOY150" s="495"/>
      <c r="MOZ150" s="495"/>
      <c r="MPA150" s="495"/>
      <c r="MPB150" s="495"/>
      <c r="MPC150" s="495"/>
      <c r="MPD150" s="495"/>
      <c r="MPE150" s="495"/>
      <c r="MPF150" s="495"/>
      <c r="MPG150" s="495"/>
      <c r="MPH150" s="495"/>
      <c r="MPI150" s="495"/>
      <c r="MPJ150" s="495"/>
      <c r="MPK150" s="495"/>
      <c r="MPL150" s="495"/>
      <c r="MPM150" s="495"/>
      <c r="MPN150" s="495"/>
      <c r="MPO150" s="495"/>
      <c r="MPP150" s="495"/>
      <c r="MPQ150" s="495"/>
      <c r="MPR150" s="495"/>
      <c r="MPS150" s="495"/>
      <c r="MPT150" s="495"/>
      <c r="MPU150" s="495"/>
      <c r="MPV150" s="495"/>
      <c r="MPW150" s="495"/>
      <c r="MPX150" s="495"/>
      <c r="MPY150" s="495"/>
      <c r="MPZ150" s="495"/>
      <c r="MQA150" s="495"/>
      <c r="MQB150" s="495"/>
      <c r="MQC150" s="495"/>
      <c r="MQD150" s="495"/>
      <c r="MQE150" s="495"/>
      <c r="MQF150" s="495"/>
      <c r="MQG150" s="495"/>
      <c r="MQH150" s="495"/>
      <c r="MQI150" s="495"/>
      <c r="MQJ150" s="495"/>
      <c r="MQK150" s="495"/>
      <c r="MQL150" s="495"/>
      <c r="MQM150" s="495"/>
      <c r="MQN150" s="495"/>
      <c r="MQO150" s="495"/>
      <c r="MQP150" s="495"/>
      <c r="MQQ150" s="495"/>
      <c r="MQR150" s="495"/>
      <c r="MQS150" s="495"/>
      <c r="MQT150" s="495"/>
      <c r="MQU150" s="495"/>
      <c r="MQV150" s="495"/>
      <c r="MQW150" s="495"/>
      <c r="MQX150" s="495"/>
      <c r="MQY150" s="495"/>
      <c r="MQZ150" s="495"/>
      <c r="MRA150" s="495"/>
      <c r="MRB150" s="495"/>
      <c r="MRC150" s="495"/>
      <c r="MRD150" s="495"/>
      <c r="MRE150" s="495"/>
      <c r="MRF150" s="495"/>
      <c r="MRG150" s="495"/>
      <c r="MRH150" s="495"/>
      <c r="MRI150" s="495"/>
      <c r="MRJ150" s="495"/>
      <c r="MRK150" s="495"/>
      <c r="MRL150" s="495"/>
      <c r="MRM150" s="495"/>
      <c r="MRN150" s="495"/>
      <c r="MRO150" s="495"/>
      <c r="MRP150" s="495"/>
      <c r="MRQ150" s="495"/>
      <c r="MRR150" s="495"/>
      <c r="MRS150" s="495"/>
      <c r="MRT150" s="495"/>
      <c r="MRU150" s="495"/>
      <c r="MRV150" s="495"/>
      <c r="MRW150" s="495"/>
      <c r="MRX150" s="495"/>
      <c r="MRY150" s="495"/>
      <c r="MRZ150" s="495"/>
      <c r="MSA150" s="495"/>
      <c r="MSB150" s="495"/>
      <c r="MSC150" s="495"/>
      <c r="MSD150" s="495"/>
      <c r="MSE150" s="495"/>
      <c r="MSF150" s="495"/>
      <c r="MSG150" s="495"/>
      <c r="MSH150" s="495"/>
      <c r="MSI150" s="495"/>
      <c r="MSJ150" s="495"/>
      <c r="MSK150" s="495"/>
      <c r="MSL150" s="495"/>
      <c r="MSM150" s="495"/>
      <c r="MSN150" s="495"/>
      <c r="MSO150" s="495"/>
      <c r="MSP150" s="495"/>
      <c r="MSQ150" s="495"/>
      <c r="MSR150" s="495"/>
      <c r="MSS150" s="495"/>
      <c r="MST150" s="495"/>
      <c r="MSU150" s="495"/>
      <c r="MSV150" s="495"/>
      <c r="MSW150" s="495"/>
      <c r="MSX150" s="495"/>
      <c r="MSY150" s="495"/>
      <c r="MSZ150" s="495"/>
      <c r="MTA150" s="495"/>
      <c r="MTB150" s="495"/>
      <c r="MTC150" s="495"/>
      <c r="MTD150" s="495"/>
      <c r="MTE150" s="495"/>
      <c r="MTF150" s="495"/>
      <c r="MTG150" s="495"/>
      <c r="MTH150" s="495"/>
      <c r="MTI150" s="495"/>
      <c r="MTJ150" s="495"/>
      <c r="MTK150" s="495"/>
      <c r="MTL150" s="495"/>
      <c r="MTM150" s="495"/>
      <c r="MTN150" s="495"/>
      <c r="MTO150" s="495"/>
      <c r="MTP150" s="495"/>
      <c r="MTQ150" s="495"/>
      <c r="MTR150" s="495"/>
      <c r="MTS150" s="495"/>
      <c r="MTT150" s="495"/>
      <c r="MTU150" s="495"/>
      <c r="MTV150" s="495"/>
      <c r="MTW150" s="495"/>
      <c r="MTX150" s="495"/>
      <c r="MTY150" s="495"/>
      <c r="MTZ150" s="495"/>
      <c r="MUA150" s="495"/>
      <c r="MUB150" s="495"/>
      <c r="MUC150" s="495"/>
      <c r="MUD150" s="495"/>
      <c r="MUE150" s="495"/>
      <c r="MUF150" s="495"/>
      <c r="MUG150" s="495"/>
      <c r="MUH150" s="495"/>
      <c r="MUI150" s="495"/>
      <c r="MUJ150" s="495"/>
      <c r="MUK150" s="495"/>
      <c r="MUL150" s="495"/>
      <c r="MUM150" s="495"/>
      <c r="MUN150" s="495"/>
      <c r="MUO150" s="495"/>
      <c r="MUP150" s="495"/>
      <c r="MUQ150" s="495"/>
      <c r="MUR150" s="495"/>
      <c r="MUS150" s="495"/>
      <c r="MUT150" s="495"/>
      <c r="MUU150" s="495"/>
      <c r="MUV150" s="495"/>
      <c r="MUW150" s="495"/>
      <c r="MUX150" s="495"/>
      <c r="MUY150" s="495"/>
      <c r="MUZ150" s="495"/>
      <c r="MVA150" s="495"/>
      <c r="MVB150" s="495"/>
      <c r="MVC150" s="495"/>
      <c r="MVD150" s="495"/>
      <c r="MVE150" s="495"/>
      <c r="MVF150" s="495"/>
      <c r="MVG150" s="495"/>
      <c r="MVH150" s="495"/>
      <c r="MVI150" s="495"/>
      <c r="MVJ150" s="495"/>
      <c r="MVK150" s="495"/>
      <c r="MVL150" s="495"/>
      <c r="MVM150" s="495"/>
      <c r="MVN150" s="495"/>
      <c r="MVO150" s="495"/>
      <c r="MVP150" s="495"/>
      <c r="MVQ150" s="495"/>
      <c r="MVR150" s="495"/>
      <c r="MVS150" s="495"/>
      <c r="MVT150" s="495"/>
      <c r="MVU150" s="495"/>
      <c r="MVV150" s="495"/>
      <c r="MVW150" s="495"/>
      <c r="MVX150" s="495"/>
      <c r="MVY150" s="495"/>
      <c r="MVZ150" s="495"/>
      <c r="MWA150" s="495"/>
      <c r="MWB150" s="495"/>
      <c r="MWC150" s="495"/>
      <c r="MWD150" s="495"/>
      <c r="MWE150" s="495"/>
      <c r="MWF150" s="495"/>
      <c r="MWG150" s="495"/>
      <c r="MWH150" s="495"/>
      <c r="MWI150" s="495"/>
      <c r="MWJ150" s="495"/>
      <c r="MWK150" s="495"/>
      <c r="MWL150" s="495"/>
      <c r="MWM150" s="495"/>
      <c r="MWN150" s="495"/>
      <c r="MWO150" s="495"/>
      <c r="MWP150" s="495"/>
      <c r="MWQ150" s="495"/>
      <c r="MWR150" s="495"/>
      <c r="MWS150" s="495"/>
      <c r="MWT150" s="495"/>
      <c r="MWU150" s="495"/>
      <c r="MWV150" s="495"/>
      <c r="MWW150" s="495"/>
      <c r="MWX150" s="495"/>
      <c r="MWY150" s="495"/>
      <c r="MWZ150" s="495"/>
      <c r="MXA150" s="495"/>
      <c r="MXB150" s="495"/>
      <c r="MXC150" s="495"/>
      <c r="MXD150" s="495"/>
      <c r="MXE150" s="495"/>
      <c r="MXF150" s="495"/>
      <c r="MXG150" s="495"/>
      <c r="MXH150" s="495"/>
      <c r="MXI150" s="495"/>
      <c r="MXJ150" s="495"/>
      <c r="MXK150" s="495"/>
      <c r="MXL150" s="495"/>
      <c r="MXM150" s="495"/>
      <c r="MXN150" s="495"/>
      <c r="MXO150" s="495"/>
      <c r="MXP150" s="495"/>
      <c r="MXQ150" s="495"/>
      <c r="MXR150" s="495"/>
      <c r="MXS150" s="495"/>
      <c r="MXT150" s="495"/>
      <c r="MXU150" s="495"/>
      <c r="MXV150" s="495"/>
      <c r="MXW150" s="495"/>
      <c r="MXX150" s="495"/>
      <c r="MXY150" s="495"/>
      <c r="MXZ150" s="495"/>
      <c r="MYA150" s="495"/>
      <c r="MYB150" s="495"/>
      <c r="MYC150" s="495"/>
      <c r="MYD150" s="495"/>
      <c r="MYE150" s="495"/>
      <c r="MYF150" s="495"/>
      <c r="MYG150" s="495"/>
      <c r="MYH150" s="495"/>
      <c r="MYI150" s="495"/>
      <c r="MYJ150" s="495"/>
      <c r="MYK150" s="495"/>
      <c r="MYL150" s="495"/>
      <c r="MYM150" s="495"/>
      <c r="MYN150" s="495"/>
      <c r="MYO150" s="495"/>
      <c r="MYP150" s="495"/>
      <c r="MYQ150" s="495"/>
      <c r="MYR150" s="495"/>
      <c r="MYS150" s="495"/>
      <c r="MYT150" s="495"/>
      <c r="MYU150" s="495"/>
      <c r="MYV150" s="495"/>
      <c r="MYW150" s="495"/>
      <c r="MYX150" s="495"/>
      <c r="MYY150" s="495"/>
      <c r="MYZ150" s="495"/>
      <c r="MZA150" s="495"/>
      <c r="MZB150" s="495"/>
      <c r="MZC150" s="495"/>
      <c r="MZD150" s="495"/>
      <c r="MZE150" s="495"/>
      <c r="MZF150" s="495"/>
      <c r="MZG150" s="495"/>
      <c r="MZH150" s="495"/>
      <c r="MZI150" s="495"/>
      <c r="MZJ150" s="495"/>
      <c r="MZK150" s="495"/>
      <c r="MZL150" s="495"/>
      <c r="MZM150" s="495"/>
      <c r="MZN150" s="495"/>
      <c r="MZO150" s="495"/>
      <c r="MZP150" s="495"/>
      <c r="MZQ150" s="495"/>
      <c r="MZR150" s="495"/>
      <c r="MZS150" s="495"/>
      <c r="MZT150" s="495"/>
      <c r="MZU150" s="495"/>
      <c r="MZV150" s="495"/>
      <c r="MZW150" s="495"/>
      <c r="MZX150" s="495"/>
      <c r="MZY150" s="495"/>
      <c r="MZZ150" s="495"/>
      <c r="NAA150" s="495"/>
      <c r="NAB150" s="495"/>
      <c r="NAC150" s="495"/>
      <c r="NAD150" s="495"/>
      <c r="NAE150" s="495"/>
      <c r="NAF150" s="495"/>
      <c r="NAG150" s="495"/>
      <c r="NAH150" s="495"/>
      <c r="NAI150" s="495"/>
      <c r="NAJ150" s="495"/>
      <c r="NAK150" s="495"/>
      <c r="NAL150" s="495"/>
      <c r="NAM150" s="495"/>
      <c r="NAN150" s="495"/>
      <c r="NAO150" s="495"/>
      <c r="NAP150" s="495"/>
      <c r="NAQ150" s="495"/>
      <c r="NAR150" s="495"/>
      <c r="NAS150" s="495"/>
      <c r="NAT150" s="495"/>
      <c r="NAU150" s="495"/>
      <c r="NAV150" s="495"/>
      <c r="NAW150" s="495"/>
      <c r="NAX150" s="495"/>
      <c r="NAY150" s="495"/>
      <c r="NAZ150" s="495"/>
      <c r="NBA150" s="495"/>
      <c r="NBB150" s="495"/>
      <c r="NBC150" s="495"/>
      <c r="NBD150" s="495"/>
      <c r="NBE150" s="495"/>
      <c r="NBF150" s="495"/>
      <c r="NBG150" s="495"/>
      <c r="NBH150" s="495"/>
      <c r="NBI150" s="495"/>
      <c r="NBJ150" s="495"/>
      <c r="NBK150" s="495"/>
      <c r="NBL150" s="495"/>
      <c r="NBM150" s="495"/>
      <c r="NBN150" s="495"/>
      <c r="NBO150" s="495"/>
      <c r="NBP150" s="495"/>
      <c r="NBQ150" s="495"/>
      <c r="NBR150" s="495"/>
      <c r="NBS150" s="495"/>
      <c r="NBT150" s="495"/>
      <c r="NBU150" s="495"/>
      <c r="NBV150" s="495"/>
      <c r="NBW150" s="495"/>
      <c r="NBX150" s="495"/>
      <c r="NBY150" s="495"/>
      <c r="NBZ150" s="495"/>
      <c r="NCA150" s="495"/>
      <c r="NCB150" s="495"/>
      <c r="NCC150" s="495"/>
      <c r="NCD150" s="495"/>
      <c r="NCE150" s="495"/>
      <c r="NCF150" s="495"/>
      <c r="NCG150" s="495"/>
      <c r="NCH150" s="495"/>
      <c r="NCI150" s="495"/>
      <c r="NCJ150" s="495"/>
      <c r="NCK150" s="495"/>
      <c r="NCL150" s="495"/>
      <c r="NCM150" s="495"/>
      <c r="NCN150" s="495"/>
      <c r="NCO150" s="495"/>
      <c r="NCP150" s="495"/>
      <c r="NCQ150" s="495"/>
      <c r="NCR150" s="495"/>
      <c r="NCS150" s="495"/>
      <c r="NCT150" s="495"/>
      <c r="NCU150" s="495"/>
      <c r="NCV150" s="495"/>
      <c r="NCW150" s="495"/>
      <c r="NCX150" s="495"/>
      <c r="NCY150" s="495"/>
      <c r="NCZ150" s="495"/>
      <c r="NDA150" s="495"/>
      <c r="NDB150" s="495"/>
      <c r="NDC150" s="495"/>
      <c r="NDD150" s="495"/>
      <c r="NDE150" s="495"/>
      <c r="NDF150" s="495"/>
      <c r="NDG150" s="495"/>
      <c r="NDH150" s="495"/>
      <c r="NDI150" s="495"/>
      <c r="NDJ150" s="495"/>
      <c r="NDK150" s="495"/>
      <c r="NDL150" s="495"/>
      <c r="NDM150" s="495"/>
      <c r="NDN150" s="495"/>
      <c r="NDO150" s="495"/>
      <c r="NDP150" s="495"/>
      <c r="NDQ150" s="495"/>
      <c r="NDR150" s="495"/>
      <c r="NDS150" s="495"/>
      <c r="NDT150" s="495"/>
      <c r="NDU150" s="495"/>
      <c r="NDV150" s="495"/>
      <c r="NDW150" s="495"/>
      <c r="NDX150" s="495"/>
      <c r="NDY150" s="495"/>
      <c r="NDZ150" s="495"/>
      <c r="NEA150" s="495"/>
      <c r="NEB150" s="495"/>
      <c r="NEC150" s="495"/>
      <c r="NED150" s="495"/>
      <c r="NEE150" s="495"/>
      <c r="NEF150" s="495"/>
      <c r="NEG150" s="495"/>
      <c r="NEH150" s="495"/>
      <c r="NEI150" s="495"/>
      <c r="NEJ150" s="495"/>
      <c r="NEK150" s="495"/>
      <c r="NEL150" s="495"/>
      <c r="NEM150" s="495"/>
      <c r="NEN150" s="495"/>
      <c r="NEO150" s="495"/>
      <c r="NEP150" s="495"/>
      <c r="NEQ150" s="495"/>
      <c r="NER150" s="495"/>
      <c r="NES150" s="495"/>
      <c r="NET150" s="495"/>
      <c r="NEU150" s="495"/>
      <c r="NEV150" s="495"/>
      <c r="NEW150" s="495"/>
      <c r="NEX150" s="495"/>
      <c r="NEY150" s="495"/>
      <c r="NEZ150" s="495"/>
      <c r="NFA150" s="495"/>
      <c r="NFB150" s="495"/>
      <c r="NFC150" s="495"/>
      <c r="NFD150" s="495"/>
      <c r="NFE150" s="495"/>
      <c r="NFF150" s="495"/>
      <c r="NFG150" s="495"/>
      <c r="NFH150" s="495"/>
      <c r="NFI150" s="495"/>
      <c r="NFJ150" s="495"/>
      <c r="NFK150" s="495"/>
      <c r="NFL150" s="495"/>
      <c r="NFM150" s="495"/>
      <c r="NFN150" s="495"/>
      <c r="NFO150" s="495"/>
      <c r="NFP150" s="495"/>
      <c r="NFQ150" s="495"/>
      <c r="NFR150" s="495"/>
      <c r="NFS150" s="495"/>
      <c r="NFT150" s="495"/>
      <c r="NFU150" s="495"/>
      <c r="NFV150" s="495"/>
      <c r="NFW150" s="495"/>
      <c r="NFX150" s="495"/>
      <c r="NFY150" s="495"/>
      <c r="NFZ150" s="495"/>
      <c r="NGA150" s="495"/>
      <c r="NGB150" s="495"/>
      <c r="NGC150" s="495"/>
      <c r="NGD150" s="495"/>
      <c r="NGE150" s="495"/>
      <c r="NGF150" s="495"/>
      <c r="NGG150" s="495"/>
      <c r="NGH150" s="495"/>
      <c r="NGI150" s="495"/>
      <c r="NGJ150" s="495"/>
      <c r="NGK150" s="495"/>
      <c r="NGL150" s="495"/>
      <c r="NGM150" s="495"/>
      <c r="NGN150" s="495"/>
      <c r="NGO150" s="495"/>
      <c r="NGP150" s="495"/>
      <c r="NGQ150" s="495"/>
      <c r="NGR150" s="495"/>
      <c r="NGS150" s="495"/>
      <c r="NGT150" s="495"/>
      <c r="NGU150" s="495"/>
      <c r="NGV150" s="495"/>
      <c r="NGW150" s="495"/>
      <c r="NGX150" s="495"/>
      <c r="NGY150" s="495"/>
      <c r="NGZ150" s="495"/>
      <c r="NHA150" s="495"/>
      <c r="NHB150" s="495"/>
      <c r="NHC150" s="495"/>
      <c r="NHD150" s="495"/>
      <c r="NHE150" s="495"/>
      <c r="NHF150" s="495"/>
      <c r="NHG150" s="495"/>
      <c r="NHH150" s="495"/>
      <c r="NHI150" s="495"/>
      <c r="NHJ150" s="495"/>
      <c r="NHK150" s="495"/>
      <c r="NHL150" s="495"/>
      <c r="NHM150" s="495"/>
      <c r="NHN150" s="495"/>
      <c r="NHO150" s="495"/>
      <c r="NHP150" s="495"/>
      <c r="NHQ150" s="495"/>
      <c r="NHR150" s="495"/>
      <c r="NHS150" s="495"/>
      <c r="NHT150" s="495"/>
      <c r="NHU150" s="495"/>
      <c r="NHV150" s="495"/>
      <c r="NHW150" s="495"/>
      <c r="NHX150" s="495"/>
      <c r="NHY150" s="495"/>
      <c r="NHZ150" s="495"/>
      <c r="NIA150" s="495"/>
      <c r="NIB150" s="495"/>
      <c r="NIC150" s="495"/>
      <c r="NID150" s="495"/>
      <c r="NIE150" s="495"/>
      <c r="NIF150" s="495"/>
      <c r="NIG150" s="495"/>
      <c r="NIH150" s="495"/>
      <c r="NII150" s="495"/>
      <c r="NIJ150" s="495"/>
      <c r="NIK150" s="495"/>
      <c r="NIL150" s="495"/>
      <c r="NIM150" s="495"/>
      <c r="NIN150" s="495"/>
      <c r="NIO150" s="495"/>
      <c r="NIP150" s="495"/>
      <c r="NIQ150" s="495"/>
      <c r="NIR150" s="495"/>
      <c r="NIS150" s="495"/>
      <c r="NIT150" s="495"/>
      <c r="NIU150" s="495"/>
      <c r="NIV150" s="495"/>
      <c r="NIW150" s="495"/>
      <c r="NIX150" s="495"/>
      <c r="NIY150" s="495"/>
      <c r="NIZ150" s="495"/>
      <c r="NJA150" s="495"/>
      <c r="NJB150" s="495"/>
      <c r="NJC150" s="495"/>
      <c r="NJD150" s="495"/>
      <c r="NJE150" s="495"/>
      <c r="NJF150" s="495"/>
      <c r="NJG150" s="495"/>
      <c r="NJH150" s="495"/>
      <c r="NJI150" s="495"/>
      <c r="NJJ150" s="495"/>
      <c r="NJK150" s="495"/>
      <c r="NJL150" s="495"/>
      <c r="NJM150" s="495"/>
      <c r="NJN150" s="495"/>
      <c r="NJO150" s="495"/>
      <c r="NJP150" s="495"/>
      <c r="NJQ150" s="495"/>
      <c r="NJR150" s="495"/>
      <c r="NJS150" s="495"/>
      <c r="NJT150" s="495"/>
      <c r="NJU150" s="495"/>
      <c r="NJV150" s="495"/>
      <c r="NJW150" s="495"/>
      <c r="NJX150" s="495"/>
      <c r="NJY150" s="495"/>
      <c r="NJZ150" s="495"/>
      <c r="NKA150" s="495"/>
      <c r="NKB150" s="495"/>
      <c r="NKC150" s="495"/>
      <c r="NKD150" s="495"/>
      <c r="NKE150" s="495"/>
      <c r="NKF150" s="495"/>
      <c r="NKG150" s="495"/>
      <c r="NKH150" s="495"/>
      <c r="NKI150" s="495"/>
      <c r="NKJ150" s="495"/>
      <c r="NKK150" s="495"/>
      <c r="NKL150" s="495"/>
      <c r="NKM150" s="495"/>
      <c r="NKN150" s="495"/>
      <c r="NKO150" s="495"/>
      <c r="NKP150" s="495"/>
      <c r="NKQ150" s="495"/>
      <c r="NKR150" s="495"/>
      <c r="NKS150" s="495"/>
      <c r="NKT150" s="495"/>
      <c r="NKU150" s="495"/>
      <c r="NKV150" s="495"/>
      <c r="NKW150" s="495"/>
      <c r="NKX150" s="495"/>
      <c r="NKY150" s="495"/>
      <c r="NKZ150" s="495"/>
      <c r="NLA150" s="495"/>
      <c r="NLB150" s="495"/>
      <c r="NLC150" s="495"/>
      <c r="NLD150" s="495"/>
      <c r="NLE150" s="495"/>
      <c r="NLF150" s="495"/>
      <c r="NLG150" s="495"/>
      <c r="NLH150" s="495"/>
      <c r="NLI150" s="495"/>
      <c r="NLJ150" s="495"/>
      <c r="NLK150" s="495"/>
      <c r="NLL150" s="495"/>
      <c r="NLM150" s="495"/>
      <c r="NLN150" s="495"/>
      <c r="NLO150" s="495"/>
      <c r="NLP150" s="495"/>
      <c r="NLQ150" s="495"/>
      <c r="NLR150" s="495"/>
      <c r="NLS150" s="495"/>
      <c r="NLT150" s="495"/>
      <c r="NLU150" s="495"/>
      <c r="NLV150" s="495"/>
      <c r="NLW150" s="495"/>
      <c r="NLX150" s="495"/>
      <c r="NLY150" s="495"/>
      <c r="NLZ150" s="495"/>
      <c r="NMA150" s="495"/>
      <c r="NMB150" s="495"/>
      <c r="NMC150" s="495"/>
      <c r="NMD150" s="495"/>
      <c r="NME150" s="495"/>
      <c r="NMF150" s="495"/>
      <c r="NMG150" s="495"/>
      <c r="NMH150" s="495"/>
      <c r="NMI150" s="495"/>
      <c r="NMJ150" s="495"/>
      <c r="NMK150" s="495"/>
      <c r="NML150" s="495"/>
      <c r="NMM150" s="495"/>
      <c r="NMN150" s="495"/>
      <c r="NMO150" s="495"/>
      <c r="NMP150" s="495"/>
      <c r="NMQ150" s="495"/>
      <c r="NMR150" s="495"/>
      <c r="NMS150" s="495"/>
      <c r="NMT150" s="495"/>
      <c r="NMU150" s="495"/>
      <c r="NMV150" s="495"/>
      <c r="NMW150" s="495"/>
      <c r="NMX150" s="495"/>
      <c r="NMY150" s="495"/>
      <c r="NMZ150" s="495"/>
      <c r="NNA150" s="495"/>
      <c r="NNB150" s="495"/>
      <c r="NNC150" s="495"/>
      <c r="NND150" s="495"/>
      <c r="NNE150" s="495"/>
      <c r="NNF150" s="495"/>
      <c r="NNG150" s="495"/>
      <c r="NNH150" s="495"/>
      <c r="NNI150" s="495"/>
      <c r="NNJ150" s="495"/>
      <c r="NNK150" s="495"/>
      <c r="NNL150" s="495"/>
      <c r="NNM150" s="495"/>
      <c r="NNN150" s="495"/>
      <c r="NNO150" s="495"/>
      <c r="NNP150" s="495"/>
      <c r="NNQ150" s="495"/>
      <c r="NNR150" s="495"/>
      <c r="NNS150" s="495"/>
      <c r="NNT150" s="495"/>
      <c r="NNU150" s="495"/>
      <c r="NNV150" s="495"/>
      <c r="NNW150" s="495"/>
      <c r="NNX150" s="495"/>
      <c r="NNY150" s="495"/>
      <c r="NNZ150" s="495"/>
      <c r="NOA150" s="495"/>
      <c r="NOB150" s="495"/>
      <c r="NOC150" s="495"/>
      <c r="NOD150" s="495"/>
      <c r="NOE150" s="495"/>
      <c r="NOF150" s="495"/>
      <c r="NOG150" s="495"/>
      <c r="NOH150" s="495"/>
      <c r="NOI150" s="495"/>
      <c r="NOJ150" s="495"/>
      <c r="NOK150" s="495"/>
      <c r="NOL150" s="495"/>
      <c r="NOM150" s="495"/>
      <c r="NON150" s="495"/>
      <c r="NOO150" s="495"/>
      <c r="NOP150" s="495"/>
      <c r="NOQ150" s="495"/>
      <c r="NOR150" s="495"/>
      <c r="NOS150" s="495"/>
      <c r="NOT150" s="495"/>
      <c r="NOU150" s="495"/>
      <c r="NOV150" s="495"/>
      <c r="NOW150" s="495"/>
      <c r="NOX150" s="495"/>
      <c r="NOY150" s="495"/>
      <c r="NOZ150" s="495"/>
      <c r="NPA150" s="495"/>
      <c r="NPB150" s="495"/>
      <c r="NPC150" s="495"/>
      <c r="NPD150" s="495"/>
      <c r="NPE150" s="495"/>
      <c r="NPF150" s="495"/>
      <c r="NPG150" s="495"/>
      <c r="NPH150" s="495"/>
      <c r="NPI150" s="495"/>
      <c r="NPJ150" s="495"/>
      <c r="NPK150" s="495"/>
      <c r="NPL150" s="495"/>
      <c r="NPM150" s="495"/>
      <c r="NPN150" s="495"/>
      <c r="NPO150" s="495"/>
      <c r="NPP150" s="495"/>
      <c r="NPQ150" s="495"/>
      <c r="NPR150" s="495"/>
      <c r="NPS150" s="495"/>
      <c r="NPT150" s="495"/>
      <c r="NPU150" s="495"/>
      <c r="NPV150" s="495"/>
      <c r="NPW150" s="495"/>
      <c r="NPX150" s="495"/>
      <c r="NPY150" s="495"/>
      <c r="NPZ150" s="495"/>
      <c r="NQA150" s="495"/>
      <c r="NQB150" s="495"/>
      <c r="NQC150" s="495"/>
      <c r="NQD150" s="495"/>
      <c r="NQE150" s="495"/>
      <c r="NQF150" s="495"/>
      <c r="NQG150" s="495"/>
      <c r="NQH150" s="495"/>
      <c r="NQI150" s="495"/>
      <c r="NQJ150" s="495"/>
      <c r="NQK150" s="495"/>
      <c r="NQL150" s="495"/>
      <c r="NQM150" s="495"/>
      <c r="NQN150" s="495"/>
      <c r="NQO150" s="495"/>
      <c r="NQP150" s="495"/>
      <c r="NQQ150" s="495"/>
      <c r="NQR150" s="495"/>
      <c r="NQS150" s="495"/>
      <c r="NQT150" s="495"/>
      <c r="NQU150" s="495"/>
      <c r="NQV150" s="495"/>
      <c r="NQW150" s="495"/>
      <c r="NQX150" s="495"/>
      <c r="NQY150" s="495"/>
      <c r="NQZ150" s="495"/>
      <c r="NRA150" s="495"/>
      <c r="NRB150" s="495"/>
      <c r="NRC150" s="495"/>
      <c r="NRD150" s="495"/>
      <c r="NRE150" s="495"/>
      <c r="NRF150" s="495"/>
      <c r="NRG150" s="495"/>
      <c r="NRH150" s="495"/>
      <c r="NRI150" s="495"/>
      <c r="NRJ150" s="495"/>
      <c r="NRK150" s="495"/>
      <c r="NRL150" s="495"/>
      <c r="NRM150" s="495"/>
      <c r="NRN150" s="495"/>
      <c r="NRO150" s="495"/>
      <c r="NRP150" s="495"/>
      <c r="NRQ150" s="495"/>
      <c r="NRR150" s="495"/>
      <c r="NRS150" s="495"/>
      <c r="NRT150" s="495"/>
      <c r="NRU150" s="495"/>
      <c r="NRV150" s="495"/>
      <c r="NRW150" s="495"/>
      <c r="NRX150" s="495"/>
      <c r="NRY150" s="495"/>
      <c r="NRZ150" s="495"/>
      <c r="NSA150" s="495"/>
      <c r="NSB150" s="495"/>
      <c r="NSC150" s="495"/>
      <c r="NSD150" s="495"/>
      <c r="NSE150" s="495"/>
      <c r="NSF150" s="495"/>
      <c r="NSG150" s="495"/>
      <c r="NSH150" s="495"/>
      <c r="NSI150" s="495"/>
      <c r="NSJ150" s="495"/>
      <c r="NSK150" s="495"/>
      <c r="NSL150" s="495"/>
      <c r="NSM150" s="495"/>
      <c r="NSN150" s="495"/>
      <c r="NSO150" s="495"/>
      <c r="NSP150" s="495"/>
      <c r="NSQ150" s="495"/>
      <c r="NSR150" s="495"/>
      <c r="NSS150" s="495"/>
      <c r="NST150" s="495"/>
      <c r="NSU150" s="495"/>
      <c r="NSV150" s="495"/>
      <c r="NSW150" s="495"/>
      <c r="NSX150" s="495"/>
      <c r="NSY150" s="495"/>
      <c r="NSZ150" s="495"/>
      <c r="NTA150" s="495"/>
      <c r="NTB150" s="495"/>
      <c r="NTC150" s="495"/>
      <c r="NTD150" s="495"/>
      <c r="NTE150" s="495"/>
      <c r="NTF150" s="495"/>
      <c r="NTG150" s="495"/>
      <c r="NTH150" s="495"/>
      <c r="NTI150" s="495"/>
      <c r="NTJ150" s="495"/>
      <c r="NTK150" s="495"/>
      <c r="NTL150" s="495"/>
      <c r="NTM150" s="495"/>
      <c r="NTN150" s="495"/>
      <c r="NTO150" s="495"/>
      <c r="NTP150" s="495"/>
      <c r="NTQ150" s="495"/>
      <c r="NTR150" s="495"/>
      <c r="NTS150" s="495"/>
      <c r="NTT150" s="495"/>
      <c r="NTU150" s="495"/>
      <c r="NTV150" s="495"/>
      <c r="NTW150" s="495"/>
      <c r="NTX150" s="495"/>
      <c r="NTY150" s="495"/>
      <c r="NTZ150" s="495"/>
      <c r="NUA150" s="495"/>
      <c r="NUB150" s="495"/>
      <c r="NUC150" s="495"/>
      <c r="NUD150" s="495"/>
      <c r="NUE150" s="495"/>
      <c r="NUF150" s="495"/>
      <c r="NUG150" s="495"/>
      <c r="NUH150" s="495"/>
      <c r="NUI150" s="495"/>
      <c r="NUJ150" s="495"/>
      <c r="NUK150" s="495"/>
      <c r="NUL150" s="495"/>
      <c r="NUM150" s="495"/>
      <c r="NUN150" s="495"/>
      <c r="NUO150" s="495"/>
      <c r="NUP150" s="495"/>
      <c r="NUQ150" s="495"/>
      <c r="NUR150" s="495"/>
      <c r="NUS150" s="495"/>
      <c r="NUT150" s="495"/>
      <c r="NUU150" s="495"/>
      <c r="NUV150" s="495"/>
      <c r="NUW150" s="495"/>
      <c r="NUX150" s="495"/>
      <c r="NUY150" s="495"/>
      <c r="NUZ150" s="495"/>
      <c r="NVA150" s="495"/>
      <c r="NVB150" s="495"/>
      <c r="NVC150" s="495"/>
      <c r="NVD150" s="495"/>
      <c r="NVE150" s="495"/>
      <c r="NVF150" s="495"/>
      <c r="NVG150" s="495"/>
      <c r="NVH150" s="495"/>
      <c r="NVI150" s="495"/>
      <c r="NVJ150" s="495"/>
      <c r="NVK150" s="495"/>
      <c r="NVL150" s="495"/>
      <c r="NVM150" s="495"/>
      <c r="NVN150" s="495"/>
      <c r="NVO150" s="495"/>
      <c r="NVP150" s="495"/>
      <c r="NVQ150" s="495"/>
      <c r="NVR150" s="495"/>
      <c r="NVS150" s="495"/>
      <c r="NVT150" s="495"/>
      <c r="NVU150" s="495"/>
      <c r="NVV150" s="495"/>
      <c r="NVW150" s="495"/>
      <c r="NVX150" s="495"/>
      <c r="NVY150" s="495"/>
      <c r="NVZ150" s="495"/>
      <c r="NWA150" s="495"/>
      <c r="NWB150" s="495"/>
      <c r="NWC150" s="495"/>
      <c r="NWD150" s="495"/>
      <c r="NWE150" s="495"/>
      <c r="NWF150" s="495"/>
      <c r="NWG150" s="495"/>
      <c r="NWH150" s="495"/>
      <c r="NWI150" s="495"/>
      <c r="NWJ150" s="495"/>
      <c r="NWK150" s="495"/>
      <c r="NWL150" s="495"/>
      <c r="NWM150" s="495"/>
      <c r="NWN150" s="495"/>
      <c r="NWO150" s="495"/>
      <c r="NWP150" s="495"/>
      <c r="NWQ150" s="495"/>
      <c r="NWR150" s="495"/>
      <c r="NWS150" s="495"/>
      <c r="NWT150" s="495"/>
      <c r="NWU150" s="495"/>
      <c r="NWV150" s="495"/>
      <c r="NWW150" s="495"/>
      <c r="NWX150" s="495"/>
      <c r="NWY150" s="495"/>
      <c r="NWZ150" s="495"/>
      <c r="NXA150" s="495"/>
      <c r="NXB150" s="495"/>
      <c r="NXC150" s="495"/>
      <c r="NXD150" s="495"/>
      <c r="NXE150" s="495"/>
      <c r="NXF150" s="495"/>
      <c r="NXG150" s="495"/>
      <c r="NXH150" s="495"/>
      <c r="NXI150" s="495"/>
      <c r="NXJ150" s="495"/>
      <c r="NXK150" s="495"/>
      <c r="NXL150" s="495"/>
      <c r="NXM150" s="495"/>
      <c r="NXN150" s="495"/>
      <c r="NXO150" s="495"/>
      <c r="NXP150" s="495"/>
      <c r="NXQ150" s="495"/>
      <c r="NXR150" s="495"/>
      <c r="NXS150" s="495"/>
      <c r="NXT150" s="495"/>
      <c r="NXU150" s="495"/>
      <c r="NXV150" s="495"/>
      <c r="NXW150" s="495"/>
      <c r="NXX150" s="495"/>
      <c r="NXY150" s="495"/>
      <c r="NXZ150" s="495"/>
      <c r="NYA150" s="495"/>
      <c r="NYB150" s="495"/>
      <c r="NYC150" s="495"/>
      <c r="NYD150" s="495"/>
      <c r="NYE150" s="495"/>
      <c r="NYF150" s="495"/>
      <c r="NYG150" s="495"/>
      <c r="NYH150" s="495"/>
      <c r="NYI150" s="495"/>
      <c r="NYJ150" s="495"/>
      <c r="NYK150" s="495"/>
      <c r="NYL150" s="495"/>
      <c r="NYM150" s="495"/>
      <c r="NYN150" s="495"/>
      <c r="NYO150" s="495"/>
      <c r="NYP150" s="495"/>
      <c r="NYQ150" s="495"/>
      <c r="NYR150" s="495"/>
      <c r="NYS150" s="495"/>
      <c r="NYT150" s="495"/>
      <c r="NYU150" s="495"/>
      <c r="NYV150" s="495"/>
      <c r="NYW150" s="495"/>
      <c r="NYX150" s="495"/>
      <c r="NYY150" s="495"/>
      <c r="NYZ150" s="495"/>
      <c r="NZA150" s="495"/>
      <c r="NZB150" s="495"/>
      <c r="NZC150" s="495"/>
      <c r="NZD150" s="495"/>
      <c r="NZE150" s="495"/>
      <c r="NZF150" s="495"/>
      <c r="NZG150" s="495"/>
      <c r="NZH150" s="495"/>
      <c r="NZI150" s="495"/>
      <c r="NZJ150" s="495"/>
      <c r="NZK150" s="495"/>
      <c r="NZL150" s="495"/>
      <c r="NZM150" s="495"/>
      <c r="NZN150" s="495"/>
      <c r="NZO150" s="495"/>
      <c r="NZP150" s="495"/>
      <c r="NZQ150" s="495"/>
      <c r="NZR150" s="495"/>
      <c r="NZS150" s="495"/>
      <c r="NZT150" s="495"/>
      <c r="NZU150" s="495"/>
      <c r="NZV150" s="495"/>
      <c r="NZW150" s="495"/>
      <c r="NZX150" s="495"/>
      <c r="NZY150" s="495"/>
      <c r="NZZ150" s="495"/>
      <c r="OAA150" s="495"/>
      <c r="OAB150" s="495"/>
      <c r="OAC150" s="495"/>
      <c r="OAD150" s="495"/>
      <c r="OAE150" s="495"/>
      <c r="OAF150" s="495"/>
      <c r="OAG150" s="495"/>
      <c r="OAH150" s="495"/>
      <c r="OAI150" s="495"/>
      <c r="OAJ150" s="495"/>
      <c r="OAK150" s="495"/>
      <c r="OAL150" s="495"/>
      <c r="OAM150" s="495"/>
      <c r="OAN150" s="495"/>
      <c r="OAO150" s="495"/>
      <c r="OAP150" s="495"/>
      <c r="OAQ150" s="495"/>
      <c r="OAR150" s="495"/>
      <c r="OAS150" s="495"/>
      <c r="OAT150" s="495"/>
      <c r="OAU150" s="495"/>
      <c r="OAV150" s="495"/>
      <c r="OAW150" s="495"/>
      <c r="OAX150" s="495"/>
      <c r="OAY150" s="495"/>
      <c r="OAZ150" s="495"/>
      <c r="OBA150" s="495"/>
      <c r="OBB150" s="495"/>
      <c r="OBC150" s="495"/>
      <c r="OBD150" s="495"/>
      <c r="OBE150" s="495"/>
      <c r="OBF150" s="495"/>
      <c r="OBG150" s="495"/>
      <c r="OBH150" s="495"/>
      <c r="OBI150" s="495"/>
      <c r="OBJ150" s="495"/>
      <c r="OBK150" s="495"/>
      <c r="OBL150" s="495"/>
      <c r="OBM150" s="495"/>
      <c r="OBN150" s="495"/>
      <c r="OBO150" s="495"/>
      <c r="OBP150" s="495"/>
      <c r="OBQ150" s="495"/>
      <c r="OBR150" s="495"/>
      <c r="OBS150" s="495"/>
      <c r="OBT150" s="495"/>
      <c r="OBU150" s="495"/>
      <c r="OBV150" s="495"/>
      <c r="OBW150" s="495"/>
      <c r="OBX150" s="495"/>
      <c r="OBY150" s="495"/>
      <c r="OBZ150" s="495"/>
      <c r="OCA150" s="495"/>
      <c r="OCB150" s="495"/>
      <c r="OCC150" s="495"/>
      <c r="OCD150" s="495"/>
      <c r="OCE150" s="495"/>
      <c r="OCF150" s="495"/>
      <c r="OCG150" s="495"/>
      <c r="OCH150" s="495"/>
      <c r="OCI150" s="495"/>
      <c r="OCJ150" s="495"/>
      <c r="OCK150" s="495"/>
      <c r="OCL150" s="495"/>
      <c r="OCM150" s="495"/>
      <c r="OCN150" s="495"/>
      <c r="OCO150" s="495"/>
      <c r="OCP150" s="495"/>
      <c r="OCQ150" s="495"/>
      <c r="OCR150" s="495"/>
      <c r="OCS150" s="495"/>
      <c r="OCT150" s="495"/>
      <c r="OCU150" s="495"/>
      <c r="OCV150" s="495"/>
      <c r="OCW150" s="495"/>
      <c r="OCX150" s="495"/>
      <c r="OCY150" s="495"/>
      <c r="OCZ150" s="495"/>
      <c r="ODA150" s="495"/>
      <c r="ODB150" s="495"/>
      <c r="ODC150" s="495"/>
      <c r="ODD150" s="495"/>
      <c r="ODE150" s="495"/>
      <c r="ODF150" s="495"/>
      <c r="ODG150" s="495"/>
      <c r="ODH150" s="495"/>
      <c r="ODI150" s="495"/>
      <c r="ODJ150" s="495"/>
      <c r="ODK150" s="495"/>
      <c r="ODL150" s="495"/>
      <c r="ODM150" s="495"/>
      <c r="ODN150" s="495"/>
      <c r="ODO150" s="495"/>
      <c r="ODP150" s="495"/>
      <c r="ODQ150" s="495"/>
      <c r="ODR150" s="495"/>
      <c r="ODS150" s="495"/>
      <c r="ODT150" s="495"/>
      <c r="ODU150" s="495"/>
      <c r="ODV150" s="495"/>
      <c r="ODW150" s="495"/>
      <c r="ODX150" s="495"/>
      <c r="ODY150" s="495"/>
      <c r="ODZ150" s="495"/>
      <c r="OEA150" s="495"/>
      <c r="OEB150" s="495"/>
      <c r="OEC150" s="495"/>
      <c r="OED150" s="495"/>
      <c r="OEE150" s="495"/>
      <c r="OEF150" s="495"/>
      <c r="OEG150" s="495"/>
      <c r="OEH150" s="495"/>
      <c r="OEI150" s="495"/>
      <c r="OEJ150" s="495"/>
      <c r="OEK150" s="495"/>
      <c r="OEL150" s="495"/>
      <c r="OEM150" s="495"/>
      <c r="OEN150" s="495"/>
      <c r="OEO150" s="495"/>
      <c r="OEP150" s="495"/>
      <c r="OEQ150" s="495"/>
      <c r="OER150" s="495"/>
      <c r="OES150" s="495"/>
      <c r="OET150" s="495"/>
      <c r="OEU150" s="495"/>
      <c r="OEV150" s="495"/>
      <c r="OEW150" s="495"/>
      <c r="OEX150" s="495"/>
      <c r="OEY150" s="495"/>
      <c r="OEZ150" s="495"/>
      <c r="OFA150" s="495"/>
      <c r="OFB150" s="495"/>
      <c r="OFC150" s="495"/>
      <c r="OFD150" s="495"/>
      <c r="OFE150" s="495"/>
      <c r="OFF150" s="495"/>
      <c r="OFG150" s="495"/>
      <c r="OFH150" s="495"/>
      <c r="OFI150" s="495"/>
      <c r="OFJ150" s="495"/>
      <c r="OFK150" s="495"/>
      <c r="OFL150" s="495"/>
      <c r="OFM150" s="495"/>
      <c r="OFN150" s="495"/>
      <c r="OFO150" s="495"/>
      <c r="OFP150" s="495"/>
      <c r="OFQ150" s="495"/>
      <c r="OFR150" s="495"/>
      <c r="OFS150" s="495"/>
      <c r="OFT150" s="495"/>
      <c r="OFU150" s="495"/>
      <c r="OFV150" s="495"/>
      <c r="OFW150" s="495"/>
      <c r="OFX150" s="495"/>
      <c r="OFY150" s="495"/>
      <c r="OFZ150" s="495"/>
      <c r="OGA150" s="495"/>
      <c r="OGB150" s="495"/>
      <c r="OGC150" s="495"/>
      <c r="OGD150" s="495"/>
      <c r="OGE150" s="495"/>
      <c r="OGF150" s="495"/>
      <c r="OGG150" s="495"/>
      <c r="OGH150" s="495"/>
      <c r="OGI150" s="495"/>
      <c r="OGJ150" s="495"/>
      <c r="OGK150" s="495"/>
      <c r="OGL150" s="495"/>
      <c r="OGM150" s="495"/>
      <c r="OGN150" s="495"/>
      <c r="OGO150" s="495"/>
      <c r="OGP150" s="495"/>
      <c r="OGQ150" s="495"/>
      <c r="OGR150" s="495"/>
      <c r="OGS150" s="495"/>
      <c r="OGT150" s="495"/>
      <c r="OGU150" s="495"/>
      <c r="OGV150" s="495"/>
      <c r="OGW150" s="495"/>
      <c r="OGX150" s="495"/>
      <c r="OGY150" s="495"/>
      <c r="OGZ150" s="495"/>
      <c r="OHA150" s="495"/>
      <c r="OHB150" s="495"/>
      <c r="OHC150" s="495"/>
      <c r="OHD150" s="495"/>
      <c r="OHE150" s="495"/>
      <c r="OHF150" s="495"/>
      <c r="OHG150" s="495"/>
      <c r="OHH150" s="495"/>
      <c r="OHI150" s="495"/>
      <c r="OHJ150" s="495"/>
      <c r="OHK150" s="495"/>
      <c r="OHL150" s="495"/>
      <c r="OHM150" s="495"/>
      <c r="OHN150" s="495"/>
      <c r="OHO150" s="495"/>
      <c r="OHP150" s="495"/>
      <c r="OHQ150" s="495"/>
      <c r="OHR150" s="495"/>
      <c r="OHS150" s="495"/>
      <c r="OHT150" s="495"/>
      <c r="OHU150" s="495"/>
      <c r="OHV150" s="495"/>
      <c r="OHW150" s="495"/>
      <c r="OHX150" s="495"/>
      <c r="OHY150" s="495"/>
      <c r="OHZ150" s="495"/>
      <c r="OIA150" s="495"/>
      <c r="OIB150" s="495"/>
      <c r="OIC150" s="495"/>
      <c r="OID150" s="495"/>
      <c r="OIE150" s="495"/>
      <c r="OIF150" s="495"/>
      <c r="OIG150" s="495"/>
      <c r="OIH150" s="495"/>
      <c r="OII150" s="495"/>
      <c r="OIJ150" s="495"/>
      <c r="OIK150" s="495"/>
      <c r="OIL150" s="495"/>
      <c r="OIM150" s="495"/>
      <c r="OIN150" s="495"/>
      <c r="OIO150" s="495"/>
      <c r="OIP150" s="495"/>
      <c r="OIQ150" s="495"/>
      <c r="OIR150" s="495"/>
      <c r="OIS150" s="495"/>
      <c r="OIT150" s="495"/>
      <c r="OIU150" s="495"/>
      <c r="OIV150" s="495"/>
      <c r="OIW150" s="495"/>
      <c r="OIX150" s="495"/>
      <c r="OIY150" s="495"/>
      <c r="OIZ150" s="495"/>
      <c r="OJA150" s="495"/>
      <c r="OJB150" s="495"/>
      <c r="OJC150" s="495"/>
      <c r="OJD150" s="495"/>
      <c r="OJE150" s="495"/>
      <c r="OJF150" s="495"/>
      <c r="OJG150" s="495"/>
      <c r="OJH150" s="495"/>
      <c r="OJI150" s="495"/>
      <c r="OJJ150" s="495"/>
      <c r="OJK150" s="495"/>
      <c r="OJL150" s="495"/>
      <c r="OJM150" s="495"/>
      <c r="OJN150" s="495"/>
      <c r="OJO150" s="495"/>
      <c r="OJP150" s="495"/>
      <c r="OJQ150" s="495"/>
      <c r="OJR150" s="495"/>
      <c r="OJS150" s="495"/>
      <c r="OJT150" s="495"/>
      <c r="OJU150" s="495"/>
      <c r="OJV150" s="495"/>
      <c r="OJW150" s="495"/>
      <c r="OJX150" s="495"/>
      <c r="OJY150" s="495"/>
      <c r="OJZ150" s="495"/>
      <c r="OKA150" s="495"/>
      <c r="OKB150" s="495"/>
      <c r="OKC150" s="495"/>
      <c r="OKD150" s="495"/>
      <c r="OKE150" s="495"/>
      <c r="OKF150" s="495"/>
      <c r="OKG150" s="495"/>
      <c r="OKH150" s="495"/>
      <c r="OKI150" s="495"/>
      <c r="OKJ150" s="495"/>
      <c r="OKK150" s="495"/>
      <c r="OKL150" s="495"/>
      <c r="OKM150" s="495"/>
      <c r="OKN150" s="495"/>
      <c r="OKO150" s="495"/>
      <c r="OKP150" s="495"/>
      <c r="OKQ150" s="495"/>
      <c r="OKR150" s="495"/>
      <c r="OKS150" s="495"/>
      <c r="OKT150" s="495"/>
      <c r="OKU150" s="495"/>
      <c r="OKV150" s="495"/>
      <c r="OKW150" s="495"/>
      <c r="OKX150" s="495"/>
      <c r="OKY150" s="495"/>
      <c r="OKZ150" s="495"/>
      <c r="OLA150" s="495"/>
      <c r="OLB150" s="495"/>
      <c r="OLC150" s="495"/>
      <c r="OLD150" s="495"/>
      <c r="OLE150" s="495"/>
      <c r="OLF150" s="495"/>
      <c r="OLG150" s="495"/>
      <c r="OLH150" s="495"/>
      <c r="OLI150" s="495"/>
      <c r="OLJ150" s="495"/>
      <c r="OLK150" s="495"/>
      <c r="OLL150" s="495"/>
      <c r="OLM150" s="495"/>
      <c r="OLN150" s="495"/>
      <c r="OLO150" s="495"/>
      <c r="OLP150" s="495"/>
      <c r="OLQ150" s="495"/>
      <c r="OLR150" s="495"/>
      <c r="OLS150" s="495"/>
      <c r="OLT150" s="495"/>
      <c r="OLU150" s="495"/>
      <c r="OLV150" s="495"/>
      <c r="OLW150" s="495"/>
      <c r="OLX150" s="495"/>
      <c r="OLY150" s="495"/>
      <c r="OLZ150" s="495"/>
      <c r="OMA150" s="495"/>
      <c r="OMB150" s="495"/>
      <c r="OMC150" s="495"/>
      <c r="OMD150" s="495"/>
      <c r="OME150" s="495"/>
      <c r="OMF150" s="495"/>
      <c r="OMG150" s="495"/>
      <c r="OMH150" s="495"/>
      <c r="OMI150" s="495"/>
      <c r="OMJ150" s="495"/>
      <c r="OMK150" s="495"/>
      <c r="OML150" s="495"/>
      <c r="OMM150" s="495"/>
      <c r="OMN150" s="495"/>
      <c r="OMO150" s="495"/>
      <c r="OMP150" s="495"/>
      <c r="OMQ150" s="495"/>
      <c r="OMR150" s="495"/>
      <c r="OMS150" s="495"/>
      <c r="OMT150" s="495"/>
      <c r="OMU150" s="495"/>
      <c r="OMV150" s="495"/>
      <c r="OMW150" s="495"/>
      <c r="OMX150" s="495"/>
      <c r="OMY150" s="495"/>
      <c r="OMZ150" s="495"/>
      <c r="ONA150" s="495"/>
      <c r="ONB150" s="495"/>
      <c r="ONC150" s="495"/>
      <c r="OND150" s="495"/>
      <c r="ONE150" s="495"/>
      <c r="ONF150" s="495"/>
      <c r="ONG150" s="495"/>
      <c r="ONH150" s="495"/>
      <c r="ONI150" s="495"/>
      <c r="ONJ150" s="495"/>
      <c r="ONK150" s="495"/>
      <c r="ONL150" s="495"/>
      <c r="ONM150" s="495"/>
      <c r="ONN150" s="495"/>
      <c r="ONO150" s="495"/>
      <c r="ONP150" s="495"/>
      <c r="ONQ150" s="495"/>
      <c r="ONR150" s="495"/>
      <c r="ONS150" s="495"/>
      <c r="ONT150" s="495"/>
      <c r="ONU150" s="495"/>
      <c r="ONV150" s="495"/>
      <c r="ONW150" s="495"/>
      <c r="ONX150" s="495"/>
      <c r="ONY150" s="495"/>
      <c r="ONZ150" s="495"/>
      <c r="OOA150" s="495"/>
      <c r="OOB150" s="495"/>
      <c r="OOC150" s="495"/>
      <c r="OOD150" s="495"/>
      <c r="OOE150" s="495"/>
      <c r="OOF150" s="495"/>
      <c r="OOG150" s="495"/>
      <c r="OOH150" s="495"/>
      <c r="OOI150" s="495"/>
      <c r="OOJ150" s="495"/>
      <c r="OOK150" s="495"/>
      <c r="OOL150" s="495"/>
      <c r="OOM150" s="495"/>
      <c r="OON150" s="495"/>
      <c r="OOO150" s="495"/>
      <c r="OOP150" s="495"/>
      <c r="OOQ150" s="495"/>
      <c r="OOR150" s="495"/>
      <c r="OOS150" s="495"/>
      <c r="OOT150" s="495"/>
      <c r="OOU150" s="495"/>
      <c r="OOV150" s="495"/>
      <c r="OOW150" s="495"/>
      <c r="OOX150" s="495"/>
      <c r="OOY150" s="495"/>
      <c r="OOZ150" s="495"/>
      <c r="OPA150" s="495"/>
      <c r="OPB150" s="495"/>
      <c r="OPC150" s="495"/>
      <c r="OPD150" s="495"/>
      <c r="OPE150" s="495"/>
      <c r="OPF150" s="495"/>
      <c r="OPG150" s="495"/>
      <c r="OPH150" s="495"/>
      <c r="OPI150" s="495"/>
      <c r="OPJ150" s="495"/>
      <c r="OPK150" s="495"/>
      <c r="OPL150" s="495"/>
      <c r="OPM150" s="495"/>
      <c r="OPN150" s="495"/>
      <c r="OPO150" s="495"/>
      <c r="OPP150" s="495"/>
      <c r="OPQ150" s="495"/>
      <c r="OPR150" s="495"/>
      <c r="OPS150" s="495"/>
      <c r="OPT150" s="495"/>
      <c r="OPU150" s="495"/>
      <c r="OPV150" s="495"/>
      <c r="OPW150" s="495"/>
      <c r="OPX150" s="495"/>
      <c r="OPY150" s="495"/>
      <c r="OPZ150" s="495"/>
      <c r="OQA150" s="495"/>
      <c r="OQB150" s="495"/>
      <c r="OQC150" s="495"/>
      <c r="OQD150" s="495"/>
      <c r="OQE150" s="495"/>
      <c r="OQF150" s="495"/>
      <c r="OQG150" s="495"/>
      <c r="OQH150" s="495"/>
      <c r="OQI150" s="495"/>
      <c r="OQJ150" s="495"/>
      <c r="OQK150" s="495"/>
      <c r="OQL150" s="495"/>
      <c r="OQM150" s="495"/>
      <c r="OQN150" s="495"/>
      <c r="OQO150" s="495"/>
      <c r="OQP150" s="495"/>
      <c r="OQQ150" s="495"/>
      <c r="OQR150" s="495"/>
      <c r="OQS150" s="495"/>
      <c r="OQT150" s="495"/>
      <c r="OQU150" s="495"/>
      <c r="OQV150" s="495"/>
      <c r="OQW150" s="495"/>
      <c r="OQX150" s="495"/>
      <c r="OQY150" s="495"/>
      <c r="OQZ150" s="495"/>
      <c r="ORA150" s="495"/>
      <c r="ORB150" s="495"/>
      <c r="ORC150" s="495"/>
      <c r="ORD150" s="495"/>
      <c r="ORE150" s="495"/>
      <c r="ORF150" s="495"/>
      <c r="ORG150" s="495"/>
      <c r="ORH150" s="495"/>
      <c r="ORI150" s="495"/>
      <c r="ORJ150" s="495"/>
      <c r="ORK150" s="495"/>
      <c r="ORL150" s="495"/>
      <c r="ORM150" s="495"/>
      <c r="ORN150" s="495"/>
      <c r="ORO150" s="495"/>
      <c r="ORP150" s="495"/>
      <c r="ORQ150" s="495"/>
      <c r="ORR150" s="495"/>
      <c r="ORS150" s="495"/>
      <c r="ORT150" s="495"/>
      <c r="ORU150" s="495"/>
      <c r="ORV150" s="495"/>
      <c r="ORW150" s="495"/>
      <c r="ORX150" s="495"/>
      <c r="ORY150" s="495"/>
      <c r="ORZ150" s="495"/>
      <c r="OSA150" s="495"/>
      <c r="OSB150" s="495"/>
      <c r="OSC150" s="495"/>
      <c r="OSD150" s="495"/>
      <c r="OSE150" s="495"/>
      <c r="OSF150" s="495"/>
      <c r="OSG150" s="495"/>
      <c r="OSH150" s="495"/>
      <c r="OSI150" s="495"/>
      <c r="OSJ150" s="495"/>
      <c r="OSK150" s="495"/>
      <c r="OSL150" s="495"/>
      <c r="OSM150" s="495"/>
      <c r="OSN150" s="495"/>
      <c r="OSO150" s="495"/>
      <c r="OSP150" s="495"/>
      <c r="OSQ150" s="495"/>
      <c r="OSR150" s="495"/>
      <c r="OSS150" s="495"/>
      <c r="OST150" s="495"/>
      <c r="OSU150" s="495"/>
      <c r="OSV150" s="495"/>
      <c r="OSW150" s="495"/>
      <c r="OSX150" s="495"/>
      <c r="OSY150" s="495"/>
      <c r="OSZ150" s="495"/>
      <c r="OTA150" s="495"/>
      <c r="OTB150" s="495"/>
      <c r="OTC150" s="495"/>
      <c r="OTD150" s="495"/>
      <c r="OTE150" s="495"/>
      <c r="OTF150" s="495"/>
      <c r="OTG150" s="495"/>
      <c r="OTH150" s="495"/>
      <c r="OTI150" s="495"/>
      <c r="OTJ150" s="495"/>
      <c r="OTK150" s="495"/>
      <c r="OTL150" s="495"/>
      <c r="OTM150" s="495"/>
      <c r="OTN150" s="495"/>
      <c r="OTO150" s="495"/>
      <c r="OTP150" s="495"/>
      <c r="OTQ150" s="495"/>
      <c r="OTR150" s="495"/>
      <c r="OTS150" s="495"/>
      <c r="OTT150" s="495"/>
      <c r="OTU150" s="495"/>
      <c r="OTV150" s="495"/>
      <c r="OTW150" s="495"/>
      <c r="OTX150" s="495"/>
      <c r="OTY150" s="495"/>
      <c r="OTZ150" s="495"/>
      <c r="OUA150" s="495"/>
      <c r="OUB150" s="495"/>
      <c r="OUC150" s="495"/>
      <c r="OUD150" s="495"/>
      <c r="OUE150" s="495"/>
      <c r="OUF150" s="495"/>
      <c r="OUG150" s="495"/>
      <c r="OUH150" s="495"/>
      <c r="OUI150" s="495"/>
      <c r="OUJ150" s="495"/>
      <c r="OUK150" s="495"/>
      <c r="OUL150" s="495"/>
      <c r="OUM150" s="495"/>
      <c r="OUN150" s="495"/>
      <c r="OUO150" s="495"/>
      <c r="OUP150" s="495"/>
      <c r="OUQ150" s="495"/>
      <c r="OUR150" s="495"/>
      <c r="OUS150" s="495"/>
      <c r="OUT150" s="495"/>
      <c r="OUU150" s="495"/>
      <c r="OUV150" s="495"/>
      <c r="OUW150" s="495"/>
      <c r="OUX150" s="495"/>
      <c r="OUY150" s="495"/>
      <c r="OUZ150" s="495"/>
      <c r="OVA150" s="495"/>
      <c r="OVB150" s="495"/>
      <c r="OVC150" s="495"/>
      <c r="OVD150" s="495"/>
      <c r="OVE150" s="495"/>
      <c r="OVF150" s="495"/>
      <c r="OVG150" s="495"/>
      <c r="OVH150" s="495"/>
      <c r="OVI150" s="495"/>
      <c r="OVJ150" s="495"/>
      <c r="OVK150" s="495"/>
      <c r="OVL150" s="495"/>
      <c r="OVM150" s="495"/>
      <c r="OVN150" s="495"/>
      <c r="OVO150" s="495"/>
      <c r="OVP150" s="495"/>
      <c r="OVQ150" s="495"/>
      <c r="OVR150" s="495"/>
      <c r="OVS150" s="495"/>
      <c r="OVT150" s="495"/>
      <c r="OVU150" s="495"/>
      <c r="OVV150" s="495"/>
      <c r="OVW150" s="495"/>
      <c r="OVX150" s="495"/>
      <c r="OVY150" s="495"/>
      <c r="OVZ150" s="495"/>
      <c r="OWA150" s="495"/>
      <c r="OWB150" s="495"/>
      <c r="OWC150" s="495"/>
      <c r="OWD150" s="495"/>
      <c r="OWE150" s="495"/>
      <c r="OWF150" s="495"/>
      <c r="OWG150" s="495"/>
      <c r="OWH150" s="495"/>
      <c r="OWI150" s="495"/>
      <c r="OWJ150" s="495"/>
      <c r="OWK150" s="495"/>
      <c r="OWL150" s="495"/>
      <c r="OWM150" s="495"/>
      <c r="OWN150" s="495"/>
      <c r="OWO150" s="495"/>
      <c r="OWP150" s="495"/>
      <c r="OWQ150" s="495"/>
      <c r="OWR150" s="495"/>
      <c r="OWS150" s="495"/>
      <c r="OWT150" s="495"/>
      <c r="OWU150" s="495"/>
      <c r="OWV150" s="495"/>
      <c r="OWW150" s="495"/>
      <c r="OWX150" s="495"/>
      <c r="OWY150" s="495"/>
      <c r="OWZ150" s="495"/>
      <c r="OXA150" s="495"/>
      <c r="OXB150" s="495"/>
      <c r="OXC150" s="495"/>
      <c r="OXD150" s="495"/>
      <c r="OXE150" s="495"/>
      <c r="OXF150" s="495"/>
      <c r="OXG150" s="495"/>
      <c r="OXH150" s="495"/>
      <c r="OXI150" s="495"/>
      <c r="OXJ150" s="495"/>
      <c r="OXK150" s="495"/>
      <c r="OXL150" s="495"/>
      <c r="OXM150" s="495"/>
      <c r="OXN150" s="495"/>
      <c r="OXO150" s="495"/>
      <c r="OXP150" s="495"/>
      <c r="OXQ150" s="495"/>
      <c r="OXR150" s="495"/>
      <c r="OXS150" s="495"/>
      <c r="OXT150" s="495"/>
      <c r="OXU150" s="495"/>
      <c r="OXV150" s="495"/>
      <c r="OXW150" s="495"/>
      <c r="OXX150" s="495"/>
      <c r="OXY150" s="495"/>
      <c r="OXZ150" s="495"/>
      <c r="OYA150" s="495"/>
      <c r="OYB150" s="495"/>
      <c r="OYC150" s="495"/>
      <c r="OYD150" s="495"/>
      <c r="OYE150" s="495"/>
      <c r="OYF150" s="495"/>
      <c r="OYG150" s="495"/>
      <c r="OYH150" s="495"/>
      <c r="OYI150" s="495"/>
      <c r="OYJ150" s="495"/>
      <c r="OYK150" s="495"/>
      <c r="OYL150" s="495"/>
      <c r="OYM150" s="495"/>
      <c r="OYN150" s="495"/>
      <c r="OYO150" s="495"/>
      <c r="OYP150" s="495"/>
      <c r="OYQ150" s="495"/>
      <c r="OYR150" s="495"/>
      <c r="OYS150" s="495"/>
      <c r="OYT150" s="495"/>
      <c r="OYU150" s="495"/>
      <c r="OYV150" s="495"/>
      <c r="OYW150" s="495"/>
      <c r="OYX150" s="495"/>
      <c r="OYY150" s="495"/>
      <c r="OYZ150" s="495"/>
      <c r="OZA150" s="495"/>
      <c r="OZB150" s="495"/>
      <c r="OZC150" s="495"/>
      <c r="OZD150" s="495"/>
      <c r="OZE150" s="495"/>
      <c r="OZF150" s="495"/>
      <c r="OZG150" s="495"/>
      <c r="OZH150" s="495"/>
      <c r="OZI150" s="495"/>
      <c r="OZJ150" s="495"/>
      <c r="OZK150" s="495"/>
      <c r="OZL150" s="495"/>
      <c r="OZM150" s="495"/>
      <c r="OZN150" s="495"/>
      <c r="OZO150" s="495"/>
      <c r="OZP150" s="495"/>
      <c r="OZQ150" s="495"/>
      <c r="OZR150" s="495"/>
      <c r="OZS150" s="495"/>
      <c r="OZT150" s="495"/>
      <c r="OZU150" s="495"/>
      <c r="OZV150" s="495"/>
      <c r="OZW150" s="495"/>
      <c r="OZX150" s="495"/>
      <c r="OZY150" s="495"/>
      <c r="OZZ150" s="495"/>
      <c r="PAA150" s="495"/>
      <c r="PAB150" s="495"/>
      <c r="PAC150" s="495"/>
      <c r="PAD150" s="495"/>
      <c r="PAE150" s="495"/>
      <c r="PAF150" s="495"/>
      <c r="PAG150" s="495"/>
      <c r="PAH150" s="495"/>
      <c r="PAI150" s="495"/>
      <c r="PAJ150" s="495"/>
      <c r="PAK150" s="495"/>
      <c r="PAL150" s="495"/>
      <c r="PAM150" s="495"/>
      <c r="PAN150" s="495"/>
      <c r="PAO150" s="495"/>
      <c r="PAP150" s="495"/>
      <c r="PAQ150" s="495"/>
      <c r="PAR150" s="495"/>
      <c r="PAS150" s="495"/>
      <c r="PAT150" s="495"/>
      <c r="PAU150" s="495"/>
      <c r="PAV150" s="495"/>
      <c r="PAW150" s="495"/>
      <c r="PAX150" s="495"/>
      <c r="PAY150" s="495"/>
      <c r="PAZ150" s="495"/>
      <c r="PBA150" s="495"/>
      <c r="PBB150" s="495"/>
      <c r="PBC150" s="495"/>
      <c r="PBD150" s="495"/>
      <c r="PBE150" s="495"/>
      <c r="PBF150" s="495"/>
      <c r="PBG150" s="495"/>
      <c r="PBH150" s="495"/>
      <c r="PBI150" s="495"/>
      <c r="PBJ150" s="495"/>
      <c r="PBK150" s="495"/>
      <c r="PBL150" s="495"/>
      <c r="PBM150" s="495"/>
      <c r="PBN150" s="495"/>
      <c r="PBO150" s="495"/>
      <c r="PBP150" s="495"/>
      <c r="PBQ150" s="495"/>
      <c r="PBR150" s="495"/>
      <c r="PBS150" s="495"/>
      <c r="PBT150" s="495"/>
      <c r="PBU150" s="495"/>
      <c r="PBV150" s="495"/>
      <c r="PBW150" s="495"/>
      <c r="PBX150" s="495"/>
      <c r="PBY150" s="495"/>
      <c r="PBZ150" s="495"/>
      <c r="PCA150" s="495"/>
      <c r="PCB150" s="495"/>
      <c r="PCC150" s="495"/>
      <c r="PCD150" s="495"/>
      <c r="PCE150" s="495"/>
      <c r="PCF150" s="495"/>
      <c r="PCG150" s="495"/>
      <c r="PCH150" s="495"/>
      <c r="PCI150" s="495"/>
      <c r="PCJ150" s="495"/>
      <c r="PCK150" s="495"/>
      <c r="PCL150" s="495"/>
      <c r="PCM150" s="495"/>
      <c r="PCN150" s="495"/>
      <c r="PCO150" s="495"/>
      <c r="PCP150" s="495"/>
      <c r="PCQ150" s="495"/>
      <c r="PCR150" s="495"/>
      <c r="PCS150" s="495"/>
      <c r="PCT150" s="495"/>
      <c r="PCU150" s="495"/>
      <c r="PCV150" s="495"/>
      <c r="PCW150" s="495"/>
      <c r="PCX150" s="495"/>
      <c r="PCY150" s="495"/>
      <c r="PCZ150" s="495"/>
      <c r="PDA150" s="495"/>
      <c r="PDB150" s="495"/>
      <c r="PDC150" s="495"/>
      <c r="PDD150" s="495"/>
      <c r="PDE150" s="495"/>
      <c r="PDF150" s="495"/>
      <c r="PDG150" s="495"/>
      <c r="PDH150" s="495"/>
      <c r="PDI150" s="495"/>
      <c r="PDJ150" s="495"/>
      <c r="PDK150" s="495"/>
      <c r="PDL150" s="495"/>
      <c r="PDM150" s="495"/>
      <c r="PDN150" s="495"/>
      <c r="PDO150" s="495"/>
      <c r="PDP150" s="495"/>
      <c r="PDQ150" s="495"/>
      <c r="PDR150" s="495"/>
      <c r="PDS150" s="495"/>
      <c r="PDT150" s="495"/>
      <c r="PDU150" s="495"/>
      <c r="PDV150" s="495"/>
      <c r="PDW150" s="495"/>
      <c r="PDX150" s="495"/>
      <c r="PDY150" s="495"/>
      <c r="PDZ150" s="495"/>
      <c r="PEA150" s="495"/>
      <c r="PEB150" s="495"/>
      <c r="PEC150" s="495"/>
      <c r="PED150" s="495"/>
      <c r="PEE150" s="495"/>
      <c r="PEF150" s="495"/>
      <c r="PEG150" s="495"/>
      <c r="PEH150" s="495"/>
      <c r="PEI150" s="495"/>
      <c r="PEJ150" s="495"/>
      <c r="PEK150" s="495"/>
      <c r="PEL150" s="495"/>
      <c r="PEM150" s="495"/>
      <c r="PEN150" s="495"/>
      <c r="PEO150" s="495"/>
      <c r="PEP150" s="495"/>
      <c r="PEQ150" s="495"/>
      <c r="PER150" s="495"/>
      <c r="PES150" s="495"/>
      <c r="PET150" s="495"/>
      <c r="PEU150" s="495"/>
      <c r="PEV150" s="495"/>
      <c r="PEW150" s="495"/>
      <c r="PEX150" s="495"/>
      <c r="PEY150" s="495"/>
      <c r="PEZ150" s="495"/>
      <c r="PFA150" s="495"/>
      <c r="PFB150" s="495"/>
      <c r="PFC150" s="495"/>
      <c r="PFD150" s="495"/>
      <c r="PFE150" s="495"/>
      <c r="PFF150" s="495"/>
      <c r="PFG150" s="495"/>
      <c r="PFH150" s="495"/>
      <c r="PFI150" s="495"/>
      <c r="PFJ150" s="495"/>
      <c r="PFK150" s="495"/>
      <c r="PFL150" s="495"/>
      <c r="PFM150" s="495"/>
      <c r="PFN150" s="495"/>
      <c r="PFO150" s="495"/>
      <c r="PFP150" s="495"/>
      <c r="PFQ150" s="495"/>
      <c r="PFR150" s="495"/>
      <c r="PFS150" s="495"/>
      <c r="PFT150" s="495"/>
      <c r="PFU150" s="495"/>
      <c r="PFV150" s="495"/>
      <c r="PFW150" s="495"/>
      <c r="PFX150" s="495"/>
      <c r="PFY150" s="495"/>
      <c r="PFZ150" s="495"/>
      <c r="PGA150" s="495"/>
      <c r="PGB150" s="495"/>
      <c r="PGC150" s="495"/>
      <c r="PGD150" s="495"/>
      <c r="PGE150" s="495"/>
      <c r="PGF150" s="495"/>
      <c r="PGG150" s="495"/>
      <c r="PGH150" s="495"/>
      <c r="PGI150" s="495"/>
      <c r="PGJ150" s="495"/>
      <c r="PGK150" s="495"/>
      <c r="PGL150" s="495"/>
      <c r="PGM150" s="495"/>
      <c r="PGN150" s="495"/>
      <c r="PGO150" s="495"/>
      <c r="PGP150" s="495"/>
      <c r="PGQ150" s="495"/>
      <c r="PGR150" s="495"/>
      <c r="PGS150" s="495"/>
      <c r="PGT150" s="495"/>
      <c r="PGU150" s="495"/>
      <c r="PGV150" s="495"/>
      <c r="PGW150" s="495"/>
      <c r="PGX150" s="495"/>
      <c r="PGY150" s="495"/>
      <c r="PGZ150" s="495"/>
      <c r="PHA150" s="495"/>
      <c r="PHB150" s="495"/>
      <c r="PHC150" s="495"/>
      <c r="PHD150" s="495"/>
      <c r="PHE150" s="495"/>
      <c r="PHF150" s="495"/>
      <c r="PHG150" s="495"/>
      <c r="PHH150" s="495"/>
      <c r="PHI150" s="495"/>
      <c r="PHJ150" s="495"/>
      <c r="PHK150" s="495"/>
      <c r="PHL150" s="495"/>
      <c r="PHM150" s="495"/>
      <c r="PHN150" s="495"/>
      <c r="PHO150" s="495"/>
      <c r="PHP150" s="495"/>
      <c r="PHQ150" s="495"/>
      <c r="PHR150" s="495"/>
      <c r="PHS150" s="495"/>
      <c r="PHT150" s="495"/>
      <c r="PHU150" s="495"/>
      <c r="PHV150" s="495"/>
      <c r="PHW150" s="495"/>
      <c r="PHX150" s="495"/>
      <c r="PHY150" s="495"/>
      <c r="PHZ150" s="495"/>
      <c r="PIA150" s="495"/>
      <c r="PIB150" s="495"/>
      <c r="PIC150" s="495"/>
      <c r="PID150" s="495"/>
      <c r="PIE150" s="495"/>
      <c r="PIF150" s="495"/>
      <c r="PIG150" s="495"/>
      <c r="PIH150" s="495"/>
      <c r="PII150" s="495"/>
      <c r="PIJ150" s="495"/>
      <c r="PIK150" s="495"/>
      <c r="PIL150" s="495"/>
      <c r="PIM150" s="495"/>
      <c r="PIN150" s="495"/>
      <c r="PIO150" s="495"/>
      <c r="PIP150" s="495"/>
      <c r="PIQ150" s="495"/>
      <c r="PIR150" s="495"/>
      <c r="PIS150" s="495"/>
      <c r="PIT150" s="495"/>
      <c r="PIU150" s="495"/>
      <c r="PIV150" s="495"/>
      <c r="PIW150" s="495"/>
      <c r="PIX150" s="495"/>
      <c r="PIY150" s="495"/>
      <c r="PIZ150" s="495"/>
      <c r="PJA150" s="495"/>
      <c r="PJB150" s="495"/>
      <c r="PJC150" s="495"/>
      <c r="PJD150" s="495"/>
      <c r="PJE150" s="495"/>
      <c r="PJF150" s="495"/>
      <c r="PJG150" s="495"/>
      <c r="PJH150" s="495"/>
      <c r="PJI150" s="495"/>
      <c r="PJJ150" s="495"/>
      <c r="PJK150" s="495"/>
      <c r="PJL150" s="495"/>
      <c r="PJM150" s="495"/>
      <c r="PJN150" s="495"/>
      <c r="PJO150" s="495"/>
      <c r="PJP150" s="495"/>
      <c r="PJQ150" s="495"/>
      <c r="PJR150" s="495"/>
      <c r="PJS150" s="495"/>
      <c r="PJT150" s="495"/>
      <c r="PJU150" s="495"/>
      <c r="PJV150" s="495"/>
      <c r="PJW150" s="495"/>
      <c r="PJX150" s="495"/>
      <c r="PJY150" s="495"/>
      <c r="PJZ150" s="495"/>
      <c r="PKA150" s="495"/>
      <c r="PKB150" s="495"/>
      <c r="PKC150" s="495"/>
      <c r="PKD150" s="495"/>
      <c r="PKE150" s="495"/>
      <c r="PKF150" s="495"/>
      <c r="PKG150" s="495"/>
      <c r="PKH150" s="495"/>
      <c r="PKI150" s="495"/>
      <c r="PKJ150" s="495"/>
      <c r="PKK150" s="495"/>
      <c r="PKL150" s="495"/>
      <c r="PKM150" s="495"/>
      <c r="PKN150" s="495"/>
      <c r="PKO150" s="495"/>
      <c r="PKP150" s="495"/>
      <c r="PKQ150" s="495"/>
      <c r="PKR150" s="495"/>
      <c r="PKS150" s="495"/>
      <c r="PKT150" s="495"/>
      <c r="PKU150" s="495"/>
      <c r="PKV150" s="495"/>
      <c r="PKW150" s="495"/>
      <c r="PKX150" s="495"/>
      <c r="PKY150" s="495"/>
      <c r="PKZ150" s="495"/>
      <c r="PLA150" s="495"/>
      <c r="PLB150" s="495"/>
      <c r="PLC150" s="495"/>
      <c r="PLD150" s="495"/>
      <c r="PLE150" s="495"/>
      <c r="PLF150" s="495"/>
      <c r="PLG150" s="495"/>
      <c r="PLH150" s="495"/>
      <c r="PLI150" s="495"/>
      <c r="PLJ150" s="495"/>
      <c r="PLK150" s="495"/>
      <c r="PLL150" s="495"/>
      <c r="PLM150" s="495"/>
      <c r="PLN150" s="495"/>
      <c r="PLO150" s="495"/>
      <c r="PLP150" s="495"/>
      <c r="PLQ150" s="495"/>
      <c r="PLR150" s="495"/>
      <c r="PLS150" s="495"/>
      <c r="PLT150" s="495"/>
      <c r="PLU150" s="495"/>
      <c r="PLV150" s="495"/>
      <c r="PLW150" s="495"/>
      <c r="PLX150" s="495"/>
      <c r="PLY150" s="495"/>
      <c r="PLZ150" s="495"/>
      <c r="PMA150" s="495"/>
      <c r="PMB150" s="495"/>
      <c r="PMC150" s="495"/>
      <c r="PMD150" s="495"/>
      <c r="PME150" s="495"/>
      <c r="PMF150" s="495"/>
      <c r="PMG150" s="495"/>
      <c r="PMH150" s="495"/>
      <c r="PMI150" s="495"/>
      <c r="PMJ150" s="495"/>
      <c r="PMK150" s="495"/>
      <c r="PML150" s="495"/>
      <c r="PMM150" s="495"/>
      <c r="PMN150" s="495"/>
      <c r="PMO150" s="495"/>
      <c r="PMP150" s="495"/>
      <c r="PMQ150" s="495"/>
      <c r="PMR150" s="495"/>
      <c r="PMS150" s="495"/>
      <c r="PMT150" s="495"/>
      <c r="PMU150" s="495"/>
      <c r="PMV150" s="495"/>
      <c r="PMW150" s="495"/>
      <c r="PMX150" s="495"/>
      <c r="PMY150" s="495"/>
      <c r="PMZ150" s="495"/>
      <c r="PNA150" s="495"/>
      <c r="PNB150" s="495"/>
      <c r="PNC150" s="495"/>
      <c r="PND150" s="495"/>
      <c r="PNE150" s="495"/>
      <c r="PNF150" s="495"/>
      <c r="PNG150" s="495"/>
      <c r="PNH150" s="495"/>
      <c r="PNI150" s="495"/>
      <c r="PNJ150" s="495"/>
      <c r="PNK150" s="495"/>
      <c r="PNL150" s="495"/>
      <c r="PNM150" s="495"/>
      <c r="PNN150" s="495"/>
      <c r="PNO150" s="495"/>
      <c r="PNP150" s="495"/>
      <c r="PNQ150" s="495"/>
      <c r="PNR150" s="495"/>
      <c r="PNS150" s="495"/>
      <c r="PNT150" s="495"/>
      <c r="PNU150" s="495"/>
      <c r="PNV150" s="495"/>
      <c r="PNW150" s="495"/>
      <c r="PNX150" s="495"/>
      <c r="PNY150" s="495"/>
      <c r="PNZ150" s="495"/>
      <c r="POA150" s="495"/>
      <c r="POB150" s="495"/>
      <c r="POC150" s="495"/>
      <c r="POD150" s="495"/>
      <c r="POE150" s="495"/>
      <c r="POF150" s="495"/>
      <c r="POG150" s="495"/>
      <c r="POH150" s="495"/>
      <c r="POI150" s="495"/>
      <c r="POJ150" s="495"/>
      <c r="POK150" s="495"/>
      <c r="POL150" s="495"/>
      <c r="POM150" s="495"/>
      <c r="PON150" s="495"/>
      <c r="POO150" s="495"/>
      <c r="POP150" s="495"/>
      <c r="POQ150" s="495"/>
      <c r="POR150" s="495"/>
      <c r="POS150" s="495"/>
      <c r="POT150" s="495"/>
      <c r="POU150" s="495"/>
      <c r="POV150" s="495"/>
      <c r="POW150" s="495"/>
      <c r="POX150" s="495"/>
      <c r="POY150" s="495"/>
      <c r="POZ150" s="495"/>
      <c r="PPA150" s="495"/>
      <c r="PPB150" s="495"/>
      <c r="PPC150" s="495"/>
      <c r="PPD150" s="495"/>
      <c r="PPE150" s="495"/>
      <c r="PPF150" s="495"/>
      <c r="PPG150" s="495"/>
      <c r="PPH150" s="495"/>
      <c r="PPI150" s="495"/>
      <c r="PPJ150" s="495"/>
      <c r="PPK150" s="495"/>
      <c r="PPL150" s="495"/>
      <c r="PPM150" s="495"/>
      <c r="PPN150" s="495"/>
      <c r="PPO150" s="495"/>
      <c r="PPP150" s="495"/>
      <c r="PPQ150" s="495"/>
      <c r="PPR150" s="495"/>
      <c r="PPS150" s="495"/>
      <c r="PPT150" s="495"/>
      <c r="PPU150" s="495"/>
      <c r="PPV150" s="495"/>
      <c r="PPW150" s="495"/>
      <c r="PPX150" s="495"/>
      <c r="PPY150" s="495"/>
      <c r="PPZ150" s="495"/>
      <c r="PQA150" s="495"/>
      <c r="PQB150" s="495"/>
      <c r="PQC150" s="495"/>
      <c r="PQD150" s="495"/>
      <c r="PQE150" s="495"/>
      <c r="PQF150" s="495"/>
      <c r="PQG150" s="495"/>
      <c r="PQH150" s="495"/>
      <c r="PQI150" s="495"/>
      <c r="PQJ150" s="495"/>
      <c r="PQK150" s="495"/>
      <c r="PQL150" s="495"/>
      <c r="PQM150" s="495"/>
      <c r="PQN150" s="495"/>
      <c r="PQO150" s="495"/>
      <c r="PQP150" s="495"/>
      <c r="PQQ150" s="495"/>
      <c r="PQR150" s="495"/>
      <c r="PQS150" s="495"/>
      <c r="PQT150" s="495"/>
      <c r="PQU150" s="495"/>
      <c r="PQV150" s="495"/>
      <c r="PQW150" s="495"/>
      <c r="PQX150" s="495"/>
      <c r="PQY150" s="495"/>
      <c r="PQZ150" s="495"/>
      <c r="PRA150" s="495"/>
      <c r="PRB150" s="495"/>
      <c r="PRC150" s="495"/>
      <c r="PRD150" s="495"/>
      <c r="PRE150" s="495"/>
      <c r="PRF150" s="495"/>
      <c r="PRG150" s="495"/>
      <c r="PRH150" s="495"/>
      <c r="PRI150" s="495"/>
      <c r="PRJ150" s="495"/>
      <c r="PRK150" s="495"/>
      <c r="PRL150" s="495"/>
      <c r="PRM150" s="495"/>
      <c r="PRN150" s="495"/>
      <c r="PRO150" s="495"/>
      <c r="PRP150" s="495"/>
      <c r="PRQ150" s="495"/>
      <c r="PRR150" s="495"/>
      <c r="PRS150" s="495"/>
      <c r="PRT150" s="495"/>
      <c r="PRU150" s="495"/>
      <c r="PRV150" s="495"/>
      <c r="PRW150" s="495"/>
      <c r="PRX150" s="495"/>
      <c r="PRY150" s="495"/>
      <c r="PRZ150" s="495"/>
      <c r="PSA150" s="495"/>
      <c r="PSB150" s="495"/>
      <c r="PSC150" s="495"/>
      <c r="PSD150" s="495"/>
      <c r="PSE150" s="495"/>
      <c r="PSF150" s="495"/>
      <c r="PSG150" s="495"/>
      <c r="PSH150" s="495"/>
      <c r="PSI150" s="495"/>
      <c r="PSJ150" s="495"/>
      <c r="PSK150" s="495"/>
      <c r="PSL150" s="495"/>
      <c r="PSM150" s="495"/>
      <c r="PSN150" s="495"/>
      <c r="PSO150" s="495"/>
      <c r="PSP150" s="495"/>
      <c r="PSQ150" s="495"/>
      <c r="PSR150" s="495"/>
      <c r="PSS150" s="495"/>
      <c r="PST150" s="495"/>
      <c r="PSU150" s="495"/>
      <c r="PSV150" s="495"/>
      <c r="PSW150" s="495"/>
      <c r="PSX150" s="495"/>
      <c r="PSY150" s="495"/>
      <c r="PSZ150" s="495"/>
      <c r="PTA150" s="495"/>
      <c r="PTB150" s="495"/>
      <c r="PTC150" s="495"/>
      <c r="PTD150" s="495"/>
      <c r="PTE150" s="495"/>
      <c r="PTF150" s="495"/>
      <c r="PTG150" s="495"/>
      <c r="PTH150" s="495"/>
      <c r="PTI150" s="495"/>
      <c r="PTJ150" s="495"/>
      <c r="PTK150" s="495"/>
      <c r="PTL150" s="495"/>
      <c r="PTM150" s="495"/>
      <c r="PTN150" s="495"/>
      <c r="PTO150" s="495"/>
      <c r="PTP150" s="495"/>
      <c r="PTQ150" s="495"/>
      <c r="PTR150" s="495"/>
      <c r="PTS150" s="495"/>
      <c r="PTT150" s="495"/>
      <c r="PTU150" s="495"/>
      <c r="PTV150" s="495"/>
      <c r="PTW150" s="495"/>
      <c r="PTX150" s="495"/>
      <c r="PTY150" s="495"/>
      <c r="PTZ150" s="495"/>
      <c r="PUA150" s="495"/>
      <c r="PUB150" s="495"/>
      <c r="PUC150" s="495"/>
      <c r="PUD150" s="495"/>
      <c r="PUE150" s="495"/>
      <c r="PUF150" s="495"/>
      <c r="PUG150" s="495"/>
      <c r="PUH150" s="495"/>
      <c r="PUI150" s="495"/>
      <c r="PUJ150" s="495"/>
      <c r="PUK150" s="495"/>
      <c r="PUL150" s="495"/>
      <c r="PUM150" s="495"/>
      <c r="PUN150" s="495"/>
      <c r="PUO150" s="495"/>
      <c r="PUP150" s="495"/>
      <c r="PUQ150" s="495"/>
      <c r="PUR150" s="495"/>
      <c r="PUS150" s="495"/>
      <c r="PUT150" s="495"/>
      <c r="PUU150" s="495"/>
      <c r="PUV150" s="495"/>
      <c r="PUW150" s="495"/>
      <c r="PUX150" s="495"/>
      <c r="PUY150" s="495"/>
      <c r="PUZ150" s="495"/>
      <c r="PVA150" s="495"/>
      <c r="PVB150" s="495"/>
      <c r="PVC150" s="495"/>
      <c r="PVD150" s="495"/>
      <c r="PVE150" s="495"/>
      <c r="PVF150" s="495"/>
      <c r="PVG150" s="495"/>
      <c r="PVH150" s="495"/>
      <c r="PVI150" s="495"/>
      <c r="PVJ150" s="495"/>
      <c r="PVK150" s="495"/>
      <c r="PVL150" s="495"/>
      <c r="PVM150" s="495"/>
      <c r="PVN150" s="495"/>
      <c r="PVO150" s="495"/>
      <c r="PVP150" s="495"/>
      <c r="PVQ150" s="495"/>
      <c r="PVR150" s="495"/>
      <c r="PVS150" s="495"/>
      <c r="PVT150" s="495"/>
      <c r="PVU150" s="495"/>
      <c r="PVV150" s="495"/>
      <c r="PVW150" s="495"/>
      <c r="PVX150" s="495"/>
      <c r="PVY150" s="495"/>
      <c r="PVZ150" s="495"/>
      <c r="PWA150" s="495"/>
      <c r="PWB150" s="495"/>
      <c r="PWC150" s="495"/>
      <c r="PWD150" s="495"/>
      <c r="PWE150" s="495"/>
      <c r="PWF150" s="495"/>
      <c r="PWG150" s="495"/>
      <c r="PWH150" s="495"/>
      <c r="PWI150" s="495"/>
      <c r="PWJ150" s="495"/>
      <c r="PWK150" s="495"/>
      <c r="PWL150" s="495"/>
      <c r="PWM150" s="495"/>
      <c r="PWN150" s="495"/>
      <c r="PWO150" s="495"/>
      <c r="PWP150" s="495"/>
      <c r="PWQ150" s="495"/>
      <c r="PWR150" s="495"/>
      <c r="PWS150" s="495"/>
      <c r="PWT150" s="495"/>
      <c r="PWU150" s="495"/>
      <c r="PWV150" s="495"/>
      <c r="PWW150" s="495"/>
      <c r="PWX150" s="495"/>
      <c r="PWY150" s="495"/>
      <c r="PWZ150" s="495"/>
      <c r="PXA150" s="495"/>
      <c r="PXB150" s="495"/>
      <c r="PXC150" s="495"/>
      <c r="PXD150" s="495"/>
      <c r="PXE150" s="495"/>
      <c r="PXF150" s="495"/>
      <c r="PXG150" s="495"/>
      <c r="PXH150" s="495"/>
      <c r="PXI150" s="495"/>
      <c r="PXJ150" s="495"/>
      <c r="PXK150" s="495"/>
      <c r="PXL150" s="495"/>
      <c r="PXM150" s="495"/>
      <c r="PXN150" s="495"/>
      <c r="PXO150" s="495"/>
      <c r="PXP150" s="495"/>
      <c r="PXQ150" s="495"/>
      <c r="PXR150" s="495"/>
      <c r="PXS150" s="495"/>
      <c r="PXT150" s="495"/>
      <c r="PXU150" s="495"/>
      <c r="PXV150" s="495"/>
      <c r="PXW150" s="495"/>
      <c r="PXX150" s="495"/>
      <c r="PXY150" s="495"/>
      <c r="PXZ150" s="495"/>
      <c r="PYA150" s="495"/>
      <c r="PYB150" s="495"/>
      <c r="PYC150" s="495"/>
      <c r="PYD150" s="495"/>
      <c r="PYE150" s="495"/>
      <c r="PYF150" s="495"/>
      <c r="PYG150" s="495"/>
      <c r="PYH150" s="495"/>
      <c r="PYI150" s="495"/>
      <c r="PYJ150" s="495"/>
      <c r="PYK150" s="495"/>
      <c r="PYL150" s="495"/>
      <c r="PYM150" s="495"/>
      <c r="PYN150" s="495"/>
      <c r="PYO150" s="495"/>
      <c r="PYP150" s="495"/>
      <c r="PYQ150" s="495"/>
      <c r="PYR150" s="495"/>
      <c r="PYS150" s="495"/>
      <c r="PYT150" s="495"/>
      <c r="PYU150" s="495"/>
      <c r="PYV150" s="495"/>
      <c r="PYW150" s="495"/>
      <c r="PYX150" s="495"/>
      <c r="PYY150" s="495"/>
      <c r="PYZ150" s="495"/>
      <c r="PZA150" s="495"/>
      <c r="PZB150" s="495"/>
      <c r="PZC150" s="495"/>
      <c r="PZD150" s="495"/>
      <c r="PZE150" s="495"/>
      <c r="PZF150" s="495"/>
      <c r="PZG150" s="495"/>
      <c r="PZH150" s="495"/>
      <c r="PZI150" s="495"/>
      <c r="PZJ150" s="495"/>
      <c r="PZK150" s="495"/>
      <c r="PZL150" s="495"/>
      <c r="PZM150" s="495"/>
      <c r="PZN150" s="495"/>
      <c r="PZO150" s="495"/>
      <c r="PZP150" s="495"/>
      <c r="PZQ150" s="495"/>
      <c r="PZR150" s="495"/>
      <c r="PZS150" s="495"/>
      <c r="PZT150" s="495"/>
      <c r="PZU150" s="495"/>
      <c r="PZV150" s="495"/>
      <c r="PZW150" s="495"/>
      <c r="PZX150" s="495"/>
      <c r="PZY150" s="495"/>
      <c r="PZZ150" s="495"/>
      <c r="QAA150" s="495"/>
      <c r="QAB150" s="495"/>
      <c r="QAC150" s="495"/>
      <c r="QAD150" s="495"/>
      <c r="QAE150" s="495"/>
      <c r="QAF150" s="495"/>
      <c r="QAG150" s="495"/>
      <c r="QAH150" s="495"/>
      <c r="QAI150" s="495"/>
      <c r="QAJ150" s="495"/>
      <c r="QAK150" s="495"/>
      <c r="QAL150" s="495"/>
      <c r="QAM150" s="495"/>
      <c r="QAN150" s="495"/>
      <c r="QAO150" s="495"/>
      <c r="QAP150" s="495"/>
      <c r="QAQ150" s="495"/>
      <c r="QAR150" s="495"/>
      <c r="QAS150" s="495"/>
      <c r="QAT150" s="495"/>
      <c r="QAU150" s="495"/>
      <c r="QAV150" s="495"/>
      <c r="QAW150" s="495"/>
      <c r="QAX150" s="495"/>
      <c r="QAY150" s="495"/>
      <c r="QAZ150" s="495"/>
      <c r="QBA150" s="495"/>
      <c r="QBB150" s="495"/>
      <c r="QBC150" s="495"/>
      <c r="QBD150" s="495"/>
      <c r="QBE150" s="495"/>
      <c r="QBF150" s="495"/>
      <c r="QBG150" s="495"/>
      <c r="QBH150" s="495"/>
      <c r="QBI150" s="495"/>
      <c r="QBJ150" s="495"/>
      <c r="QBK150" s="495"/>
      <c r="QBL150" s="495"/>
      <c r="QBM150" s="495"/>
      <c r="QBN150" s="495"/>
      <c r="QBO150" s="495"/>
      <c r="QBP150" s="495"/>
      <c r="QBQ150" s="495"/>
      <c r="QBR150" s="495"/>
      <c r="QBS150" s="495"/>
      <c r="QBT150" s="495"/>
      <c r="QBU150" s="495"/>
      <c r="QBV150" s="495"/>
      <c r="QBW150" s="495"/>
      <c r="QBX150" s="495"/>
      <c r="QBY150" s="495"/>
      <c r="QBZ150" s="495"/>
      <c r="QCA150" s="495"/>
      <c r="QCB150" s="495"/>
      <c r="QCC150" s="495"/>
      <c r="QCD150" s="495"/>
      <c r="QCE150" s="495"/>
      <c r="QCF150" s="495"/>
      <c r="QCG150" s="495"/>
      <c r="QCH150" s="495"/>
      <c r="QCI150" s="495"/>
      <c r="QCJ150" s="495"/>
      <c r="QCK150" s="495"/>
      <c r="QCL150" s="495"/>
      <c r="QCM150" s="495"/>
      <c r="QCN150" s="495"/>
      <c r="QCO150" s="495"/>
      <c r="QCP150" s="495"/>
      <c r="QCQ150" s="495"/>
      <c r="QCR150" s="495"/>
      <c r="QCS150" s="495"/>
      <c r="QCT150" s="495"/>
      <c r="QCU150" s="495"/>
      <c r="QCV150" s="495"/>
      <c r="QCW150" s="495"/>
      <c r="QCX150" s="495"/>
      <c r="QCY150" s="495"/>
      <c r="QCZ150" s="495"/>
      <c r="QDA150" s="495"/>
      <c r="QDB150" s="495"/>
      <c r="QDC150" s="495"/>
      <c r="QDD150" s="495"/>
      <c r="QDE150" s="495"/>
      <c r="QDF150" s="495"/>
      <c r="QDG150" s="495"/>
      <c r="QDH150" s="495"/>
      <c r="QDI150" s="495"/>
      <c r="QDJ150" s="495"/>
      <c r="QDK150" s="495"/>
      <c r="QDL150" s="495"/>
      <c r="QDM150" s="495"/>
      <c r="QDN150" s="495"/>
      <c r="QDO150" s="495"/>
      <c r="QDP150" s="495"/>
      <c r="QDQ150" s="495"/>
      <c r="QDR150" s="495"/>
      <c r="QDS150" s="495"/>
      <c r="QDT150" s="495"/>
      <c r="QDU150" s="495"/>
      <c r="QDV150" s="495"/>
      <c r="QDW150" s="495"/>
      <c r="QDX150" s="495"/>
      <c r="QDY150" s="495"/>
      <c r="QDZ150" s="495"/>
      <c r="QEA150" s="495"/>
      <c r="QEB150" s="495"/>
      <c r="QEC150" s="495"/>
      <c r="QED150" s="495"/>
      <c r="QEE150" s="495"/>
      <c r="QEF150" s="495"/>
      <c r="QEG150" s="495"/>
      <c r="QEH150" s="495"/>
      <c r="QEI150" s="495"/>
      <c r="QEJ150" s="495"/>
      <c r="QEK150" s="495"/>
      <c r="QEL150" s="495"/>
      <c r="QEM150" s="495"/>
      <c r="QEN150" s="495"/>
      <c r="QEO150" s="495"/>
      <c r="QEP150" s="495"/>
      <c r="QEQ150" s="495"/>
      <c r="QER150" s="495"/>
      <c r="QES150" s="495"/>
      <c r="QET150" s="495"/>
      <c r="QEU150" s="495"/>
      <c r="QEV150" s="495"/>
      <c r="QEW150" s="495"/>
      <c r="QEX150" s="495"/>
      <c r="QEY150" s="495"/>
      <c r="QEZ150" s="495"/>
      <c r="QFA150" s="495"/>
      <c r="QFB150" s="495"/>
      <c r="QFC150" s="495"/>
      <c r="QFD150" s="495"/>
      <c r="QFE150" s="495"/>
      <c r="QFF150" s="495"/>
      <c r="QFG150" s="495"/>
      <c r="QFH150" s="495"/>
      <c r="QFI150" s="495"/>
      <c r="QFJ150" s="495"/>
      <c r="QFK150" s="495"/>
      <c r="QFL150" s="495"/>
      <c r="QFM150" s="495"/>
      <c r="QFN150" s="495"/>
      <c r="QFO150" s="495"/>
      <c r="QFP150" s="495"/>
      <c r="QFQ150" s="495"/>
      <c r="QFR150" s="495"/>
      <c r="QFS150" s="495"/>
      <c r="QFT150" s="495"/>
      <c r="QFU150" s="495"/>
      <c r="QFV150" s="495"/>
      <c r="QFW150" s="495"/>
      <c r="QFX150" s="495"/>
      <c r="QFY150" s="495"/>
      <c r="QFZ150" s="495"/>
      <c r="QGA150" s="495"/>
      <c r="QGB150" s="495"/>
      <c r="QGC150" s="495"/>
      <c r="QGD150" s="495"/>
      <c r="QGE150" s="495"/>
      <c r="QGF150" s="495"/>
      <c r="QGG150" s="495"/>
      <c r="QGH150" s="495"/>
      <c r="QGI150" s="495"/>
      <c r="QGJ150" s="495"/>
      <c r="QGK150" s="495"/>
      <c r="QGL150" s="495"/>
      <c r="QGM150" s="495"/>
      <c r="QGN150" s="495"/>
      <c r="QGO150" s="495"/>
      <c r="QGP150" s="495"/>
      <c r="QGQ150" s="495"/>
      <c r="QGR150" s="495"/>
      <c r="QGS150" s="495"/>
      <c r="QGT150" s="495"/>
      <c r="QGU150" s="495"/>
      <c r="QGV150" s="495"/>
      <c r="QGW150" s="495"/>
      <c r="QGX150" s="495"/>
      <c r="QGY150" s="495"/>
      <c r="QGZ150" s="495"/>
      <c r="QHA150" s="495"/>
      <c r="QHB150" s="495"/>
      <c r="QHC150" s="495"/>
      <c r="QHD150" s="495"/>
      <c r="QHE150" s="495"/>
      <c r="QHF150" s="495"/>
      <c r="QHG150" s="495"/>
      <c r="QHH150" s="495"/>
      <c r="QHI150" s="495"/>
      <c r="QHJ150" s="495"/>
      <c r="QHK150" s="495"/>
      <c r="QHL150" s="495"/>
      <c r="QHM150" s="495"/>
      <c r="QHN150" s="495"/>
      <c r="QHO150" s="495"/>
      <c r="QHP150" s="495"/>
      <c r="QHQ150" s="495"/>
      <c r="QHR150" s="495"/>
      <c r="QHS150" s="495"/>
      <c r="QHT150" s="495"/>
      <c r="QHU150" s="495"/>
      <c r="QHV150" s="495"/>
      <c r="QHW150" s="495"/>
      <c r="QHX150" s="495"/>
      <c r="QHY150" s="495"/>
      <c r="QHZ150" s="495"/>
      <c r="QIA150" s="495"/>
      <c r="QIB150" s="495"/>
      <c r="QIC150" s="495"/>
      <c r="QID150" s="495"/>
      <c r="QIE150" s="495"/>
      <c r="QIF150" s="495"/>
      <c r="QIG150" s="495"/>
      <c r="QIH150" s="495"/>
      <c r="QII150" s="495"/>
      <c r="QIJ150" s="495"/>
      <c r="QIK150" s="495"/>
      <c r="QIL150" s="495"/>
      <c r="QIM150" s="495"/>
      <c r="QIN150" s="495"/>
      <c r="QIO150" s="495"/>
      <c r="QIP150" s="495"/>
      <c r="QIQ150" s="495"/>
      <c r="QIR150" s="495"/>
      <c r="QIS150" s="495"/>
      <c r="QIT150" s="495"/>
      <c r="QIU150" s="495"/>
      <c r="QIV150" s="495"/>
      <c r="QIW150" s="495"/>
      <c r="QIX150" s="495"/>
      <c r="QIY150" s="495"/>
      <c r="QIZ150" s="495"/>
      <c r="QJA150" s="495"/>
      <c r="QJB150" s="495"/>
      <c r="QJC150" s="495"/>
      <c r="QJD150" s="495"/>
      <c r="QJE150" s="495"/>
      <c r="QJF150" s="495"/>
      <c r="QJG150" s="495"/>
      <c r="QJH150" s="495"/>
      <c r="QJI150" s="495"/>
      <c r="QJJ150" s="495"/>
      <c r="QJK150" s="495"/>
      <c r="QJL150" s="495"/>
      <c r="QJM150" s="495"/>
      <c r="QJN150" s="495"/>
      <c r="QJO150" s="495"/>
      <c r="QJP150" s="495"/>
      <c r="QJQ150" s="495"/>
      <c r="QJR150" s="495"/>
      <c r="QJS150" s="495"/>
      <c r="QJT150" s="495"/>
      <c r="QJU150" s="495"/>
      <c r="QJV150" s="495"/>
      <c r="QJW150" s="495"/>
      <c r="QJX150" s="495"/>
      <c r="QJY150" s="495"/>
      <c r="QJZ150" s="495"/>
      <c r="QKA150" s="495"/>
      <c r="QKB150" s="495"/>
      <c r="QKC150" s="495"/>
      <c r="QKD150" s="495"/>
      <c r="QKE150" s="495"/>
      <c r="QKF150" s="495"/>
      <c r="QKG150" s="495"/>
      <c r="QKH150" s="495"/>
      <c r="QKI150" s="495"/>
      <c r="QKJ150" s="495"/>
      <c r="QKK150" s="495"/>
      <c r="QKL150" s="495"/>
      <c r="QKM150" s="495"/>
      <c r="QKN150" s="495"/>
      <c r="QKO150" s="495"/>
      <c r="QKP150" s="495"/>
      <c r="QKQ150" s="495"/>
      <c r="QKR150" s="495"/>
      <c r="QKS150" s="495"/>
      <c r="QKT150" s="495"/>
      <c r="QKU150" s="495"/>
      <c r="QKV150" s="495"/>
      <c r="QKW150" s="495"/>
      <c r="QKX150" s="495"/>
      <c r="QKY150" s="495"/>
      <c r="QKZ150" s="495"/>
      <c r="QLA150" s="495"/>
      <c r="QLB150" s="495"/>
      <c r="QLC150" s="495"/>
      <c r="QLD150" s="495"/>
      <c r="QLE150" s="495"/>
      <c r="QLF150" s="495"/>
      <c r="QLG150" s="495"/>
      <c r="QLH150" s="495"/>
      <c r="QLI150" s="495"/>
      <c r="QLJ150" s="495"/>
      <c r="QLK150" s="495"/>
      <c r="QLL150" s="495"/>
      <c r="QLM150" s="495"/>
      <c r="QLN150" s="495"/>
      <c r="QLO150" s="495"/>
      <c r="QLP150" s="495"/>
      <c r="QLQ150" s="495"/>
      <c r="QLR150" s="495"/>
      <c r="QLS150" s="495"/>
      <c r="QLT150" s="495"/>
      <c r="QLU150" s="495"/>
      <c r="QLV150" s="495"/>
      <c r="QLW150" s="495"/>
      <c r="QLX150" s="495"/>
      <c r="QLY150" s="495"/>
      <c r="QLZ150" s="495"/>
      <c r="QMA150" s="495"/>
      <c r="QMB150" s="495"/>
      <c r="QMC150" s="495"/>
      <c r="QMD150" s="495"/>
      <c r="QME150" s="495"/>
      <c r="QMF150" s="495"/>
      <c r="QMG150" s="495"/>
      <c r="QMH150" s="495"/>
      <c r="QMI150" s="495"/>
      <c r="QMJ150" s="495"/>
      <c r="QMK150" s="495"/>
      <c r="QML150" s="495"/>
      <c r="QMM150" s="495"/>
      <c r="QMN150" s="495"/>
      <c r="QMO150" s="495"/>
      <c r="QMP150" s="495"/>
      <c r="QMQ150" s="495"/>
      <c r="QMR150" s="495"/>
      <c r="QMS150" s="495"/>
      <c r="QMT150" s="495"/>
      <c r="QMU150" s="495"/>
      <c r="QMV150" s="495"/>
      <c r="QMW150" s="495"/>
      <c r="QMX150" s="495"/>
      <c r="QMY150" s="495"/>
      <c r="QMZ150" s="495"/>
      <c r="QNA150" s="495"/>
      <c r="QNB150" s="495"/>
      <c r="QNC150" s="495"/>
      <c r="QND150" s="495"/>
      <c r="QNE150" s="495"/>
      <c r="QNF150" s="495"/>
      <c r="QNG150" s="495"/>
      <c r="QNH150" s="495"/>
      <c r="QNI150" s="495"/>
      <c r="QNJ150" s="495"/>
      <c r="QNK150" s="495"/>
      <c r="QNL150" s="495"/>
      <c r="QNM150" s="495"/>
      <c r="QNN150" s="495"/>
      <c r="QNO150" s="495"/>
      <c r="QNP150" s="495"/>
      <c r="QNQ150" s="495"/>
      <c r="QNR150" s="495"/>
      <c r="QNS150" s="495"/>
      <c r="QNT150" s="495"/>
      <c r="QNU150" s="495"/>
      <c r="QNV150" s="495"/>
      <c r="QNW150" s="495"/>
      <c r="QNX150" s="495"/>
      <c r="QNY150" s="495"/>
      <c r="QNZ150" s="495"/>
      <c r="QOA150" s="495"/>
      <c r="QOB150" s="495"/>
      <c r="QOC150" s="495"/>
      <c r="QOD150" s="495"/>
      <c r="QOE150" s="495"/>
      <c r="QOF150" s="495"/>
      <c r="QOG150" s="495"/>
      <c r="QOH150" s="495"/>
      <c r="QOI150" s="495"/>
      <c r="QOJ150" s="495"/>
      <c r="QOK150" s="495"/>
      <c r="QOL150" s="495"/>
      <c r="QOM150" s="495"/>
      <c r="QON150" s="495"/>
      <c r="QOO150" s="495"/>
      <c r="QOP150" s="495"/>
      <c r="QOQ150" s="495"/>
      <c r="QOR150" s="495"/>
      <c r="QOS150" s="495"/>
      <c r="QOT150" s="495"/>
      <c r="QOU150" s="495"/>
      <c r="QOV150" s="495"/>
      <c r="QOW150" s="495"/>
      <c r="QOX150" s="495"/>
      <c r="QOY150" s="495"/>
      <c r="QOZ150" s="495"/>
      <c r="QPA150" s="495"/>
      <c r="QPB150" s="495"/>
      <c r="QPC150" s="495"/>
      <c r="QPD150" s="495"/>
      <c r="QPE150" s="495"/>
      <c r="QPF150" s="495"/>
      <c r="QPG150" s="495"/>
      <c r="QPH150" s="495"/>
      <c r="QPI150" s="495"/>
      <c r="QPJ150" s="495"/>
      <c r="QPK150" s="495"/>
      <c r="QPL150" s="495"/>
      <c r="QPM150" s="495"/>
      <c r="QPN150" s="495"/>
      <c r="QPO150" s="495"/>
      <c r="QPP150" s="495"/>
      <c r="QPQ150" s="495"/>
      <c r="QPR150" s="495"/>
      <c r="QPS150" s="495"/>
      <c r="QPT150" s="495"/>
      <c r="QPU150" s="495"/>
      <c r="QPV150" s="495"/>
      <c r="QPW150" s="495"/>
      <c r="QPX150" s="495"/>
      <c r="QPY150" s="495"/>
      <c r="QPZ150" s="495"/>
      <c r="QQA150" s="495"/>
      <c r="QQB150" s="495"/>
      <c r="QQC150" s="495"/>
      <c r="QQD150" s="495"/>
      <c r="QQE150" s="495"/>
      <c r="QQF150" s="495"/>
      <c r="QQG150" s="495"/>
      <c r="QQH150" s="495"/>
      <c r="QQI150" s="495"/>
      <c r="QQJ150" s="495"/>
      <c r="QQK150" s="495"/>
      <c r="QQL150" s="495"/>
      <c r="QQM150" s="495"/>
      <c r="QQN150" s="495"/>
      <c r="QQO150" s="495"/>
      <c r="QQP150" s="495"/>
      <c r="QQQ150" s="495"/>
      <c r="QQR150" s="495"/>
      <c r="QQS150" s="495"/>
      <c r="QQT150" s="495"/>
      <c r="QQU150" s="495"/>
      <c r="QQV150" s="495"/>
      <c r="QQW150" s="495"/>
      <c r="QQX150" s="495"/>
      <c r="QQY150" s="495"/>
      <c r="QQZ150" s="495"/>
      <c r="QRA150" s="495"/>
      <c r="QRB150" s="495"/>
      <c r="QRC150" s="495"/>
      <c r="QRD150" s="495"/>
      <c r="QRE150" s="495"/>
      <c r="QRF150" s="495"/>
      <c r="QRG150" s="495"/>
      <c r="QRH150" s="495"/>
      <c r="QRI150" s="495"/>
      <c r="QRJ150" s="495"/>
      <c r="QRK150" s="495"/>
      <c r="QRL150" s="495"/>
      <c r="QRM150" s="495"/>
      <c r="QRN150" s="495"/>
      <c r="QRO150" s="495"/>
      <c r="QRP150" s="495"/>
      <c r="QRQ150" s="495"/>
      <c r="QRR150" s="495"/>
      <c r="QRS150" s="495"/>
      <c r="QRT150" s="495"/>
      <c r="QRU150" s="495"/>
      <c r="QRV150" s="495"/>
      <c r="QRW150" s="495"/>
      <c r="QRX150" s="495"/>
      <c r="QRY150" s="495"/>
      <c r="QRZ150" s="495"/>
      <c r="QSA150" s="495"/>
      <c r="QSB150" s="495"/>
      <c r="QSC150" s="495"/>
      <c r="QSD150" s="495"/>
      <c r="QSE150" s="495"/>
      <c r="QSF150" s="495"/>
      <c r="QSG150" s="495"/>
      <c r="QSH150" s="495"/>
      <c r="QSI150" s="495"/>
      <c r="QSJ150" s="495"/>
      <c r="QSK150" s="495"/>
      <c r="QSL150" s="495"/>
      <c r="QSM150" s="495"/>
      <c r="QSN150" s="495"/>
      <c r="QSO150" s="495"/>
      <c r="QSP150" s="495"/>
      <c r="QSQ150" s="495"/>
      <c r="QSR150" s="495"/>
      <c r="QSS150" s="495"/>
      <c r="QST150" s="495"/>
      <c r="QSU150" s="495"/>
      <c r="QSV150" s="495"/>
      <c r="QSW150" s="495"/>
      <c r="QSX150" s="495"/>
      <c r="QSY150" s="495"/>
      <c r="QSZ150" s="495"/>
      <c r="QTA150" s="495"/>
      <c r="QTB150" s="495"/>
      <c r="QTC150" s="495"/>
      <c r="QTD150" s="495"/>
      <c r="QTE150" s="495"/>
      <c r="QTF150" s="495"/>
      <c r="QTG150" s="495"/>
      <c r="QTH150" s="495"/>
      <c r="QTI150" s="495"/>
      <c r="QTJ150" s="495"/>
      <c r="QTK150" s="495"/>
      <c r="QTL150" s="495"/>
      <c r="QTM150" s="495"/>
      <c r="QTN150" s="495"/>
      <c r="QTO150" s="495"/>
      <c r="QTP150" s="495"/>
      <c r="QTQ150" s="495"/>
      <c r="QTR150" s="495"/>
      <c r="QTS150" s="495"/>
      <c r="QTT150" s="495"/>
      <c r="QTU150" s="495"/>
      <c r="QTV150" s="495"/>
      <c r="QTW150" s="495"/>
      <c r="QTX150" s="495"/>
      <c r="QTY150" s="495"/>
      <c r="QTZ150" s="495"/>
      <c r="QUA150" s="495"/>
      <c r="QUB150" s="495"/>
      <c r="QUC150" s="495"/>
      <c r="QUD150" s="495"/>
      <c r="QUE150" s="495"/>
      <c r="QUF150" s="495"/>
      <c r="QUG150" s="495"/>
      <c r="QUH150" s="495"/>
      <c r="QUI150" s="495"/>
      <c r="QUJ150" s="495"/>
      <c r="QUK150" s="495"/>
      <c r="QUL150" s="495"/>
      <c r="QUM150" s="495"/>
      <c r="QUN150" s="495"/>
      <c r="QUO150" s="495"/>
      <c r="QUP150" s="495"/>
      <c r="QUQ150" s="495"/>
      <c r="QUR150" s="495"/>
      <c r="QUS150" s="495"/>
      <c r="QUT150" s="495"/>
      <c r="QUU150" s="495"/>
      <c r="QUV150" s="495"/>
      <c r="QUW150" s="495"/>
      <c r="QUX150" s="495"/>
      <c r="QUY150" s="495"/>
      <c r="QUZ150" s="495"/>
      <c r="QVA150" s="495"/>
      <c r="QVB150" s="495"/>
      <c r="QVC150" s="495"/>
      <c r="QVD150" s="495"/>
      <c r="QVE150" s="495"/>
      <c r="QVF150" s="495"/>
      <c r="QVG150" s="495"/>
      <c r="QVH150" s="495"/>
      <c r="QVI150" s="495"/>
      <c r="QVJ150" s="495"/>
      <c r="QVK150" s="495"/>
      <c r="QVL150" s="495"/>
      <c r="QVM150" s="495"/>
      <c r="QVN150" s="495"/>
      <c r="QVO150" s="495"/>
      <c r="QVP150" s="495"/>
      <c r="QVQ150" s="495"/>
      <c r="QVR150" s="495"/>
      <c r="QVS150" s="495"/>
      <c r="QVT150" s="495"/>
      <c r="QVU150" s="495"/>
      <c r="QVV150" s="495"/>
      <c r="QVW150" s="495"/>
      <c r="QVX150" s="495"/>
      <c r="QVY150" s="495"/>
      <c r="QVZ150" s="495"/>
      <c r="QWA150" s="495"/>
      <c r="QWB150" s="495"/>
      <c r="QWC150" s="495"/>
      <c r="QWD150" s="495"/>
      <c r="QWE150" s="495"/>
      <c r="QWF150" s="495"/>
      <c r="QWG150" s="495"/>
      <c r="QWH150" s="495"/>
      <c r="QWI150" s="495"/>
      <c r="QWJ150" s="495"/>
      <c r="QWK150" s="495"/>
      <c r="QWL150" s="495"/>
      <c r="QWM150" s="495"/>
      <c r="QWN150" s="495"/>
      <c r="QWO150" s="495"/>
      <c r="QWP150" s="495"/>
      <c r="QWQ150" s="495"/>
      <c r="QWR150" s="495"/>
      <c r="QWS150" s="495"/>
      <c r="QWT150" s="495"/>
      <c r="QWU150" s="495"/>
      <c r="QWV150" s="495"/>
      <c r="QWW150" s="495"/>
      <c r="QWX150" s="495"/>
      <c r="QWY150" s="495"/>
      <c r="QWZ150" s="495"/>
      <c r="QXA150" s="495"/>
      <c r="QXB150" s="495"/>
      <c r="QXC150" s="495"/>
      <c r="QXD150" s="495"/>
      <c r="QXE150" s="495"/>
      <c r="QXF150" s="495"/>
      <c r="QXG150" s="495"/>
      <c r="QXH150" s="495"/>
      <c r="QXI150" s="495"/>
      <c r="QXJ150" s="495"/>
      <c r="QXK150" s="495"/>
      <c r="QXL150" s="495"/>
      <c r="QXM150" s="495"/>
      <c r="QXN150" s="495"/>
      <c r="QXO150" s="495"/>
      <c r="QXP150" s="495"/>
      <c r="QXQ150" s="495"/>
      <c r="QXR150" s="495"/>
      <c r="QXS150" s="495"/>
      <c r="QXT150" s="495"/>
      <c r="QXU150" s="495"/>
      <c r="QXV150" s="495"/>
      <c r="QXW150" s="495"/>
      <c r="QXX150" s="495"/>
      <c r="QXY150" s="495"/>
      <c r="QXZ150" s="495"/>
      <c r="QYA150" s="495"/>
      <c r="QYB150" s="495"/>
      <c r="QYC150" s="495"/>
      <c r="QYD150" s="495"/>
      <c r="QYE150" s="495"/>
      <c r="QYF150" s="495"/>
      <c r="QYG150" s="495"/>
      <c r="QYH150" s="495"/>
      <c r="QYI150" s="495"/>
      <c r="QYJ150" s="495"/>
      <c r="QYK150" s="495"/>
      <c r="QYL150" s="495"/>
      <c r="QYM150" s="495"/>
      <c r="QYN150" s="495"/>
      <c r="QYO150" s="495"/>
      <c r="QYP150" s="495"/>
      <c r="QYQ150" s="495"/>
      <c r="QYR150" s="495"/>
      <c r="QYS150" s="495"/>
      <c r="QYT150" s="495"/>
      <c r="QYU150" s="495"/>
      <c r="QYV150" s="495"/>
      <c r="QYW150" s="495"/>
      <c r="QYX150" s="495"/>
      <c r="QYY150" s="495"/>
      <c r="QYZ150" s="495"/>
      <c r="QZA150" s="495"/>
      <c r="QZB150" s="495"/>
      <c r="QZC150" s="495"/>
      <c r="QZD150" s="495"/>
      <c r="QZE150" s="495"/>
      <c r="QZF150" s="495"/>
      <c r="QZG150" s="495"/>
      <c r="QZH150" s="495"/>
      <c r="QZI150" s="495"/>
      <c r="QZJ150" s="495"/>
      <c r="QZK150" s="495"/>
      <c r="QZL150" s="495"/>
      <c r="QZM150" s="495"/>
      <c r="QZN150" s="495"/>
      <c r="QZO150" s="495"/>
      <c r="QZP150" s="495"/>
      <c r="QZQ150" s="495"/>
      <c r="QZR150" s="495"/>
      <c r="QZS150" s="495"/>
      <c r="QZT150" s="495"/>
      <c r="QZU150" s="495"/>
      <c r="QZV150" s="495"/>
      <c r="QZW150" s="495"/>
      <c r="QZX150" s="495"/>
      <c r="QZY150" s="495"/>
      <c r="QZZ150" s="495"/>
      <c r="RAA150" s="495"/>
      <c r="RAB150" s="495"/>
      <c r="RAC150" s="495"/>
      <c r="RAD150" s="495"/>
      <c r="RAE150" s="495"/>
      <c r="RAF150" s="495"/>
      <c r="RAG150" s="495"/>
      <c r="RAH150" s="495"/>
      <c r="RAI150" s="495"/>
      <c r="RAJ150" s="495"/>
      <c r="RAK150" s="495"/>
      <c r="RAL150" s="495"/>
      <c r="RAM150" s="495"/>
      <c r="RAN150" s="495"/>
      <c r="RAO150" s="495"/>
      <c r="RAP150" s="495"/>
      <c r="RAQ150" s="495"/>
      <c r="RAR150" s="495"/>
      <c r="RAS150" s="495"/>
      <c r="RAT150" s="495"/>
      <c r="RAU150" s="495"/>
      <c r="RAV150" s="495"/>
      <c r="RAW150" s="495"/>
      <c r="RAX150" s="495"/>
      <c r="RAY150" s="495"/>
      <c r="RAZ150" s="495"/>
      <c r="RBA150" s="495"/>
      <c r="RBB150" s="495"/>
      <c r="RBC150" s="495"/>
      <c r="RBD150" s="495"/>
      <c r="RBE150" s="495"/>
      <c r="RBF150" s="495"/>
      <c r="RBG150" s="495"/>
      <c r="RBH150" s="495"/>
      <c r="RBI150" s="495"/>
      <c r="RBJ150" s="495"/>
      <c r="RBK150" s="495"/>
      <c r="RBL150" s="495"/>
      <c r="RBM150" s="495"/>
      <c r="RBN150" s="495"/>
      <c r="RBO150" s="495"/>
      <c r="RBP150" s="495"/>
      <c r="RBQ150" s="495"/>
      <c r="RBR150" s="495"/>
      <c r="RBS150" s="495"/>
      <c r="RBT150" s="495"/>
      <c r="RBU150" s="495"/>
      <c r="RBV150" s="495"/>
      <c r="RBW150" s="495"/>
      <c r="RBX150" s="495"/>
      <c r="RBY150" s="495"/>
      <c r="RBZ150" s="495"/>
      <c r="RCA150" s="495"/>
      <c r="RCB150" s="495"/>
      <c r="RCC150" s="495"/>
      <c r="RCD150" s="495"/>
      <c r="RCE150" s="495"/>
      <c r="RCF150" s="495"/>
      <c r="RCG150" s="495"/>
      <c r="RCH150" s="495"/>
      <c r="RCI150" s="495"/>
      <c r="RCJ150" s="495"/>
      <c r="RCK150" s="495"/>
      <c r="RCL150" s="495"/>
      <c r="RCM150" s="495"/>
      <c r="RCN150" s="495"/>
      <c r="RCO150" s="495"/>
      <c r="RCP150" s="495"/>
      <c r="RCQ150" s="495"/>
      <c r="RCR150" s="495"/>
      <c r="RCS150" s="495"/>
      <c r="RCT150" s="495"/>
      <c r="RCU150" s="495"/>
      <c r="RCV150" s="495"/>
      <c r="RCW150" s="495"/>
      <c r="RCX150" s="495"/>
      <c r="RCY150" s="495"/>
      <c r="RCZ150" s="495"/>
      <c r="RDA150" s="495"/>
      <c r="RDB150" s="495"/>
      <c r="RDC150" s="495"/>
      <c r="RDD150" s="495"/>
      <c r="RDE150" s="495"/>
      <c r="RDF150" s="495"/>
      <c r="RDG150" s="495"/>
      <c r="RDH150" s="495"/>
      <c r="RDI150" s="495"/>
      <c r="RDJ150" s="495"/>
      <c r="RDK150" s="495"/>
      <c r="RDL150" s="495"/>
      <c r="RDM150" s="495"/>
      <c r="RDN150" s="495"/>
      <c r="RDO150" s="495"/>
      <c r="RDP150" s="495"/>
      <c r="RDQ150" s="495"/>
      <c r="RDR150" s="495"/>
      <c r="RDS150" s="495"/>
      <c r="RDT150" s="495"/>
      <c r="RDU150" s="495"/>
      <c r="RDV150" s="495"/>
      <c r="RDW150" s="495"/>
      <c r="RDX150" s="495"/>
      <c r="RDY150" s="495"/>
      <c r="RDZ150" s="495"/>
      <c r="REA150" s="495"/>
      <c r="REB150" s="495"/>
      <c r="REC150" s="495"/>
      <c r="RED150" s="495"/>
      <c r="REE150" s="495"/>
      <c r="REF150" s="495"/>
      <c r="REG150" s="495"/>
      <c r="REH150" s="495"/>
      <c r="REI150" s="495"/>
      <c r="REJ150" s="495"/>
      <c r="REK150" s="495"/>
      <c r="REL150" s="495"/>
      <c r="REM150" s="495"/>
      <c r="REN150" s="495"/>
      <c r="REO150" s="495"/>
      <c r="REP150" s="495"/>
      <c r="REQ150" s="495"/>
      <c r="RER150" s="495"/>
      <c r="RES150" s="495"/>
      <c r="RET150" s="495"/>
      <c r="REU150" s="495"/>
      <c r="REV150" s="495"/>
      <c r="REW150" s="495"/>
      <c r="REX150" s="495"/>
      <c r="REY150" s="495"/>
      <c r="REZ150" s="495"/>
      <c r="RFA150" s="495"/>
      <c r="RFB150" s="495"/>
      <c r="RFC150" s="495"/>
      <c r="RFD150" s="495"/>
      <c r="RFE150" s="495"/>
      <c r="RFF150" s="495"/>
      <c r="RFG150" s="495"/>
      <c r="RFH150" s="495"/>
      <c r="RFI150" s="495"/>
      <c r="RFJ150" s="495"/>
      <c r="RFK150" s="495"/>
      <c r="RFL150" s="495"/>
      <c r="RFM150" s="495"/>
      <c r="RFN150" s="495"/>
      <c r="RFO150" s="495"/>
      <c r="RFP150" s="495"/>
      <c r="RFQ150" s="495"/>
      <c r="RFR150" s="495"/>
      <c r="RFS150" s="495"/>
      <c r="RFT150" s="495"/>
      <c r="RFU150" s="495"/>
      <c r="RFV150" s="495"/>
      <c r="RFW150" s="495"/>
      <c r="RFX150" s="495"/>
      <c r="RFY150" s="495"/>
      <c r="RFZ150" s="495"/>
      <c r="RGA150" s="495"/>
      <c r="RGB150" s="495"/>
      <c r="RGC150" s="495"/>
      <c r="RGD150" s="495"/>
      <c r="RGE150" s="495"/>
      <c r="RGF150" s="495"/>
      <c r="RGG150" s="495"/>
      <c r="RGH150" s="495"/>
      <c r="RGI150" s="495"/>
      <c r="RGJ150" s="495"/>
      <c r="RGK150" s="495"/>
      <c r="RGL150" s="495"/>
      <c r="RGM150" s="495"/>
      <c r="RGN150" s="495"/>
      <c r="RGO150" s="495"/>
      <c r="RGP150" s="495"/>
      <c r="RGQ150" s="495"/>
      <c r="RGR150" s="495"/>
      <c r="RGS150" s="495"/>
      <c r="RGT150" s="495"/>
      <c r="RGU150" s="495"/>
      <c r="RGV150" s="495"/>
      <c r="RGW150" s="495"/>
      <c r="RGX150" s="495"/>
      <c r="RGY150" s="495"/>
      <c r="RGZ150" s="495"/>
      <c r="RHA150" s="495"/>
      <c r="RHB150" s="495"/>
      <c r="RHC150" s="495"/>
      <c r="RHD150" s="495"/>
      <c r="RHE150" s="495"/>
      <c r="RHF150" s="495"/>
      <c r="RHG150" s="495"/>
      <c r="RHH150" s="495"/>
      <c r="RHI150" s="495"/>
      <c r="RHJ150" s="495"/>
      <c r="RHK150" s="495"/>
      <c r="RHL150" s="495"/>
      <c r="RHM150" s="495"/>
      <c r="RHN150" s="495"/>
      <c r="RHO150" s="495"/>
      <c r="RHP150" s="495"/>
      <c r="RHQ150" s="495"/>
      <c r="RHR150" s="495"/>
      <c r="RHS150" s="495"/>
      <c r="RHT150" s="495"/>
      <c r="RHU150" s="495"/>
      <c r="RHV150" s="495"/>
      <c r="RHW150" s="495"/>
      <c r="RHX150" s="495"/>
      <c r="RHY150" s="495"/>
      <c r="RHZ150" s="495"/>
      <c r="RIA150" s="495"/>
      <c r="RIB150" s="495"/>
      <c r="RIC150" s="495"/>
      <c r="RID150" s="495"/>
      <c r="RIE150" s="495"/>
      <c r="RIF150" s="495"/>
      <c r="RIG150" s="495"/>
      <c r="RIH150" s="495"/>
      <c r="RII150" s="495"/>
      <c r="RIJ150" s="495"/>
      <c r="RIK150" s="495"/>
      <c r="RIL150" s="495"/>
      <c r="RIM150" s="495"/>
      <c r="RIN150" s="495"/>
      <c r="RIO150" s="495"/>
      <c r="RIP150" s="495"/>
      <c r="RIQ150" s="495"/>
      <c r="RIR150" s="495"/>
      <c r="RIS150" s="495"/>
      <c r="RIT150" s="495"/>
      <c r="RIU150" s="495"/>
      <c r="RIV150" s="495"/>
      <c r="RIW150" s="495"/>
      <c r="RIX150" s="495"/>
      <c r="RIY150" s="495"/>
      <c r="RIZ150" s="495"/>
      <c r="RJA150" s="495"/>
      <c r="RJB150" s="495"/>
      <c r="RJC150" s="495"/>
      <c r="RJD150" s="495"/>
      <c r="RJE150" s="495"/>
      <c r="RJF150" s="495"/>
      <c r="RJG150" s="495"/>
      <c r="RJH150" s="495"/>
      <c r="RJI150" s="495"/>
      <c r="RJJ150" s="495"/>
      <c r="RJK150" s="495"/>
      <c r="RJL150" s="495"/>
      <c r="RJM150" s="495"/>
      <c r="RJN150" s="495"/>
      <c r="RJO150" s="495"/>
      <c r="RJP150" s="495"/>
      <c r="RJQ150" s="495"/>
      <c r="RJR150" s="495"/>
      <c r="RJS150" s="495"/>
      <c r="RJT150" s="495"/>
      <c r="RJU150" s="495"/>
      <c r="RJV150" s="495"/>
      <c r="RJW150" s="495"/>
      <c r="RJX150" s="495"/>
      <c r="RJY150" s="495"/>
      <c r="RJZ150" s="495"/>
      <c r="RKA150" s="495"/>
      <c r="RKB150" s="495"/>
      <c r="RKC150" s="495"/>
      <c r="RKD150" s="495"/>
      <c r="RKE150" s="495"/>
      <c r="RKF150" s="495"/>
      <c r="RKG150" s="495"/>
      <c r="RKH150" s="495"/>
      <c r="RKI150" s="495"/>
      <c r="RKJ150" s="495"/>
      <c r="RKK150" s="495"/>
      <c r="RKL150" s="495"/>
      <c r="RKM150" s="495"/>
      <c r="RKN150" s="495"/>
      <c r="RKO150" s="495"/>
      <c r="RKP150" s="495"/>
      <c r="RKQ150" s="495"/>
      <c r="RKR150" s="495"/>
      <c r="RKS150" s="495"/>
      <c r="RKT150" s="495"/>
      <c r="RKU150" s="495"/>
      <c r="RKV150" s="495"/>
      <c r="RKW150" s="495"/>
      <c r="RKX150" s="495"/>
      <c r="RKY150" s="495"/>
      <c r="RKZ150" s="495"/>
      <c r="RLA150" s="495"/>
      <c r="RLB150" s="495"/>
      <c r="RLC150" s="495"/>
      <c r="RLD150" s="495"/>
      <c r="RLE150" s="495"/>
      <c r="RLF150" s="495"/>
      <c r="RLG150" s="495"/>
      <c r="RLH150" s="495"/>
      <c r="RLI150" s="495"/>
      <c r="RLJ150" s="495"/>
      <c r="RLK150" s="495"/>
      <c r="RLL150" s="495"/>
      <c r="RLM150" s="495"/>
      <c r="RLN150" s="495"/>
      <c r="RLO150" s="495"/>
      <c r="RLP150" s="495"/>
      <c r="RLQ150" s="495"/>
      <c r="RLR150" s="495"/>
      <c r="RLS150" s="495"/>
      <c r="RLT150" s="495"/>
      <c r="RLU150" s="495"/>
      <c r="RLV150" s="495"/>
      <c r="RLW150" s="495"/>
      <c r="RLX150" s="495"/>
      <c r="RLY150" s="495"/>
      <c r="RLZ150" s="495"/>
      <c r="RMA150" s="495"/>
      <c r="RMB150" s="495"/>
      <c r="RMC150" s="495"/>
      <c r="RMD150" s="495"/>
      <c r="RME150" s="495"/>
      <c r="RMF150" s="495"/>
      <c r="RMG150" s="495"/>
      <c r="RMH150" s="495"/>
      <c r="RMI150" s="495"/>
      <c r="RMJ150" s="495"/>
      <c r="RMK150" s="495"/>
      <c r="RML150" s="495"/>
      <c r="RMM150" s="495"/>
      <c r="RMN150" s="495"/>
      <c r="RMO150" s="495"/>
      <c r="RMP150" s="495"/>
      <c r="RMQ150" s="495"/>
      <c r="RMR150" s="495"/>
      <c r="RMS150" s="495"/>
      <c r="RMT150" s="495"/>
      <c r="RMU150" s="495"/>
      <c r="RMV150" s="495"/>
      <c r="RMW150" s="495"/>
      <c r="RMX150" s="495"/>
      <c r="RMY150" s="495"/>
      <c r="RMZ150" s="495"/>
      <c r="RNA150" s="495"/>
      <c r="RNB150" s="495"/>
      <c r="RNC150" s="495"/>
      <c r="RND150" s="495"/>
      <c r="RNE150" s="495"/>
      <c r="RNF150" s="495"/>
      <c r="RNG150" s="495"/>
      <c r="RNH150" s="495"/>
      <c r="RNI150" s="495"/>
      <c r="RNJ150" s="495"/>
      <c r="RNK150" s="495"/>
      <c r="RNL150" s="495"/>
      <c r="RNM150" s="495"/>
      <c r="RNN150" s="495"/>
      <c r="RNO150" s="495"/>
      <c r="RNP150" s="495"/>
      <c r="RNQ150" s="495"/>
      <c r="RNR150" s="495"/>
      <c r="RNS150" s="495"/>
      <c r="RNT150" s="495"/>
      <c r="RNU150" s="495"/>
      <c r="RNV150" s="495"/>
      <c r="RNW150" s="495"/>
      <c r="RNX150" s="495"/>
      <c r="RNY150" s="495"/>
      <c r="RNZ150" s="495"/>
      <c r="ROA150" s="495"/>
      <c r="ROB150" s="495"/>
      <c r="ROC150" s="495"/>
      <c r="ROD150" s="495"/>
      <c r="ROE150" s="495"/>
      <c r="ROF150" s="495"/>
      <c r="ROG150" s="495"/>
      <c r="ROH150" s="495"/>
      <c r="ROI150" s="495"/>
      <c r="ROJ150" s="495"/>
      <c r="ROK150" s="495"/>
      <c r="ROL150" s="495"/>
      <c r="ROM150" s="495"/>
      <c r="RON150" s="495"/>
      <c r="ROO150" s="495"/>
      <c r="ROP150" s="495"/>
      <c r="ROQ150" s="495"/>
      <c r="ROR150" s="495"/>
      <c r="ROS150" s="495"/>
      <c r="ROT150" s="495"/>
      <c r="ROU150" s="495"/>
      <c r="ROV150" s="495"/>
      <c r="ROW150" s="495"/>
      <c r="ROX150" s="495"/>
      <c r="ROY150" s="495"/>
      <c r="ROZ150" s="495"/>
      <c r="RPA150" s="495"/>
      <c r="RPB150" s="495"/>
      <c r="RPC150" s="495"/>
      <c r="RPD150" s="495"/>
      <c r="RPE150" s="495"/>
      <c r="RPF150" s="495"/>
      <c r="RPG150" s="495"/>
      <c r="RPH150" s="495"/>
      <c r="RPI150" s="495"/>
      <c r="RPJ150" s="495"/>
      <c r="RPK150" s="495"/>
      <c r="RPL150" s="495"/>
      <c r="RPM150" s="495"/>
      <c r="RPN150" s="495"/>
      <c r="RPO150" s="495"/>
      <c r="RPP150" s="495"/>
      <c r="RPQ150" s="495"/>
      <c r="RPR150" s="495"/>
      <c r="RPS150" s="495"/>
      <c r="RPT150" s="495"/>
      <c r="RPU150" s="495"/>
      <c r="RPV150" s="495"/>
      <c r="RPW150" s="495"/>
      <c r="RPX150" s="495"/>
      <c r="RPY150" s="495"/>
      <c r="RPZ150" s="495"/>
      <c r="RQA150" s="495"/>
      <c r="RQB150" s="495"/>
      <c r="RQC150" s="495"/>
      <c r="RQD150" s="495"/>
      <c r="RQE150" s="495"/>
      <c r="RQF150" s="495"/>
      <c r="RQG150" s="495"/>
      <c r="RQH150" s="495"/>
      <c r="RQI150" s="495"/>
      <c r="RQJ150" s="495"/>
      <c r="RQK150" s="495"/>
      <c r="RQL150" s="495"/>
      <c r="RQM150" s="495"/>
      <c r="RQN150" s="495"/>
      <c r="RQO150" s="495"/>
      <c r="RQP150" s="495"/>
      <c r="RQQ150" s="495"/>
      <c r="RQR150" s="495"/>
      <c r="RQS150" s="495"/>
      <c r="RQT150" s="495"/>
      <c r="RQU150" s="495"/>
      <c r="RQV150" s="495"/>
      <c r="RQW150" s="495"/>
      <c r="RQX150" s="495"/>
      <c r="RQY150" s="495"/>
      <c r="RQZ150" s="495"/>
      <c r="RRA150" s="495"/>
      <c r="RRB150" s="495"/>
      <c r="RRC150" s="495"/>
      <c r="RRD150" s="495"/>
      <c r="RRE150" s="495"/>
      <c r="RRF150" s="495"/>
      <c r="RRG150" s="495"/>
      <c r="RRH150" s="495"/>
      <c r="RRI150" s="495"/>
      <c r="RRJ150" s="495"/>
      <c r="RRK150" s="495"/>
      <c r="RRL150" s="495"/>
      <c r="RRM150" s="495"/>
      <c r="RRN150" s="495"/>
      <c r="RRO150" s="495"/>
      <c r="RRP150" s="495"/>
      <c r="RRQ150" s="495"/>
      <c r="RRR150" s="495"/>
      <c r="RRS150" s="495"/>
      <c r="RRT150" s="495"/>
      <c r="RRU150" s="495"/>
      <c r="RRV150" s="495"/>
      <c r="RRW150" s="495"/>
      <c r="RRX150" s="495"/>
      <c r="RRY150" s="495"/>
      <c r="RRZ150" s="495"/>
      <c r="RSA150" s="495"/>
      <c r="RSB150" s="495"/>
      <c r="RSC150" s="495"/>
      <c r="RSD150" s="495"/>
      <c r="RSE150" s="495"/>
      <c r="RSF150" s="495"/>
      <c r="RSG150" s="495"/>
      <c r="RSH150" s="495"/>
      <c r="RSI150" s="495"/>
      <c r="RSJ150" s="495"/>
      <c r="RSK150" s="495"/>
      <c r="RSL150" s="495"/>
      <c r="RSM150" s="495"/>
      <c r="RSN150" s="495"/>
      <c r="RSO150" s="495"/>
      <c r="RSP150" s="495"/>
      <c r="RSQ150" s="495"/>
      <c r="RSR150" s="495"/>
      <c r="RSS150" s="495"/>
      <c r="RST150" s="495"/>
      <c r="RSU150" s="495"/>
      <c r="RSV150" s="495"/>
      <c r="RSW150" s="495"/>
      <c r="RSX150" s="495"/>
      <c r="RSY150" s="495"/>
      <c r="RSZ150" s="495"/>
      <c r="RTA150" s="495"/>
      <c r="RTB150" s="495"/>
      <c r="RTC150" s="495"/>
      <c r="RTD150" s="495"/>
      <c r="RTE150" s="495"/>
      <c r="RTF150" s="495"/>
      <c r="RTG150" s="495"/>
      <c r="RTH150" s="495"/>
      <c r="RTI150" s="495"/>
      <c r="RTJ150" s="495"/>
      <c r="RTK150" s="495"/>
      <c r="RTL150" s="495"/>
      <c r="RTM150" s="495"/>
      <c r="RTN150" s="495"/>
      <c r="RTO150" s="495"/>
      <c r="RTP150" s="495"/>
      <c r="RTQ150" s="495"/>
      <c r="RTR150" s="495"/>
      <c r="RTS150" s="495"/>
      <c r="RTT150" s="495"/>
      <c r="RTU150" s="495"/>
      <c r="RTV150" s="495"/>
      <c r="RTW150" s="495"/>
      <c r="RTX150" s="495"/>
      <c r="RTY150" s="495"/>
      <c r="RTZ150" s="495"/>
      <c r="RUA150" s="495"/>
      <c r="RUB150" s="495"/>
      <c r="RUC150" s="495"/>
      <c r="RUD150" s="495"/>
      <c r="RUE150" s="495"/>
      <c r="RUF150" s="495"/>
      <c r="RUG150" s="495"/>
      <c r="RUH150" s="495"/>
      <c r="RUI150" s="495"/>
      <c r="RUJ150" s="495"/>
      <c r="RUK150" s="495"/>
      <c r="RUL150" s="495"/>
      <c r="RUM150" s="495"/>
      <c r="RUN150" s="495"/>
      <c r="RUO150" s="495"/>
      <c r="RUP150" s="495"/>
      <c r="RUQ150" s="495"/>
      <c r="RUR150" s="495"/>
      <c r="RUS150" s="495"/>
      <c r="RUT150" s="495"/>
      <c r="RUU150" s="495"/>
      <c r="RUV150" s="495"/>
      <c r="RUW150" s="495"/>
      <c r="RUX150" s="495"/>
      <c r="RUY150" s="495"/>
      <c r="RUZ150" s="495"/>
      <c r="RVA150" s="495"/>
      <c r="RVB150" s="495"/>
      <c r="RVC150" s="495"/>
      <c r="RVD150" s="495"/>
      <c r="RVE150" s="495"/>
      <c r="RVF150" s="495"/>
      <c r="RVG150" s="495"/>
      <c r="RVH150" s="495"/>
      <c r="RVI150" s="495"/>
      <c r="RVJ150" s="495"/>
      <c r="RVK150" s="495"/>
      <c r="RVL150" s="495"/>
      <c r="RVM150" s="495"/>
      <c r="RVN150" s="495"/>
      <c r="RVO150" s="495"/>
      <c r="RVP150" s="495"/>
      <c r="RVQ150" s="495"/>
      <c r="RVR150" s="495"/>
      <c r="RVS150" s="495"/>
      <c r="RVT150" s="495"/>
      <c r="RVU150" s="495"/>
      <c r="RVV150" s="495"/>
      <c r="RVW150" s="495"/>
      <c r="RVX150" s="495"/>
      <c r="RVY150" s="495"/>
      <c r="RVZ150" s="495"/>
      <c r="RWA150" s="495"/>
      <c r="RWB150" s="495"/>
      <c r="RWC150" s="495"/>
      <c r="RWD150" s="495"/>
      <c r="RWE150" s="495"/>
      <c r="RWF150" s="495"/>
      <c r="RWG150" s="495"/>
      <c r="RWH150" s="495"/>
      <c r="RWI150" s="495"/>
      <c r="RWJ150" s="495"/>
      <c r="RWK150" s="495"/>
      <c r="RWL150" s="495"/>
      <c r="RWM150" s="495"/>
      <c r="RWN150" s="495"/>
      <c r="RWO150" s="495"/>
      <c r="RWP150" s="495"/>
      <c r="RWQ150" s="495"/>
      <c r="RWR150" s="495"/>
      <c r="RWS150" s="495"/>
      <c r="RWT150" s="495"/>
      <c r="RWU150" s="495"/>
      <c r="RWV150" s="495"/>
      <c r="RWW150" s="495"/>
      <c r="RWX150" s="495"/>
      <c r="RWY150" s="495"/>
      <c r="RWZ150" s="495"/>
      <c r="RXA150" s="495"/>
      <c r="RXB150" s="495"/>
      <c r="RXC150" s="495"/>
      <c r="RXD150" s="495"/>
      <c r="RXE150" s="495"/>
      <c r="RXF150" s="495"/>
      <c r="RXG150" s="495"/>
      <c r="RXH150" s="495"/>
      <c r="RXI150" s="495"/>
      <c r="RXJ150" s="495"/>
      <c r="RXK150" s="495"/>
      <c r="RXL150" s="495"/>
      <c r="RXM150" s="495"/>
      <c r="RXN150" s="495"/>
      <c r="RXO150" s="495"/>
      <c r="RXP150" s="495"/>
      <c r="RXQ150" s="495"/>
      <c r="RXR150" s="495"/>
      <c r="RXS150" s="495"/>
      <c r="RXT150" s="495"/>
      <c r="RXU150" s="495"/>
      <c r="RXV150" s="495"/>
      <c r="RXW150" s="495"/>
      <c r="RXX150" s="495"/>
      <c r="RXY150" s="495"/>
      <c r="RXZ150" s="495"/>
      <c r="RYA150" s="495"/>
      <c r="RYB150" s="495"/>
      <c r="RYC150" s="495"/>
      <c r="RYD150" s="495"/>
      <c r="RYE150" s="495"/>
      <c r="RYF150" s="495"/>
      <c r="RYG150" s="495"/>
      <c r="RYH150" s="495"/>
      <c r="RYI150" s="495"/>
      <c r="RYJ150" s="495"/>
      <c r="RYK150" s="495"/>
      <c r="RYL150" s="495"/>
      <c r="RYM150" s="495"/>
      <c r="RYN150" s="495"/>
      <c r="RYO150" s="495"/>
      <c r="RYP150" s="495"/>
      <c r="RYQ150" s="495"/>
      <c r="RYR150" s="495"/>
      <c r="RYS150" s="495"/>
      <c r="RYT150" s="495"/>
      <c r="RYU150" s="495"/>
      <c r="RYV150" s="495"/>
      <c r="RYW150" s="495"/>
      <c r="RYX150" s="495"/>
      <c r="RYY150" s="495"/>
      <c r="RYZ150" s="495"/>
      <c r="RZA150" s="495"/>
      <c r="RZB150" s="495"/>
      <c r="RZC150" s="495"/>
      <c r="RZD150" s="495"/>
      <c r="RZE150" s="495"/>
      <c r="RZF150" s="495"/>
      <c r="RZG150" s="495"/>
      <c r="RZH150" s="495"/>
      <c r="RZI150" s="495"/>
      <c r="RZJ150" s="495"/>
      <c r="RZK150" s="495"/>
      <c r="RZL150" s="495"/>
      <c r="RZM150" s="495"/>
      <c r="RZN150" s="495"/>
      <c r="RZO150" s="495"/>
      <c r="RZP150" s="495"/>
      <c r="RZQ150" s="495"/>
      <c r="RZR150" s="495"/>
      <c r="RZS150" s="495"/>
      <c r="RZT150" s="495"/>
      <c r="RZU150" s="495"/>
      <c r="RZV150" s="495"/>
      <c r="RZW150" s="495"/>
      <c r="RZX150" s="495"/>
      <c r="RZY150" s="495"/>
      <c r="RZZ150" s="495"/>
      <c r="SAA150" s="495"/>
      <c r="SAB150" s="495"/>
      <c r="SAC150" s="495"/>
      <c r="SAD150" s="495"/>
      <c r="SAE150" s="495"/>
      <c r="SAF150" s="495"/>
      <c r="SAG150" s="495"/>
      <c r="SAH150" s="495"/>
      <c r="SAI150" s="495"/>
      <c r="SAJ150" s="495"/>
      <c r="SAK150" s="495"/>
      <c r="SAL150" s="495"/>
      <c r="SAM150" s="495"/>
      <c r="SAN150" s="495"/>
      <c r="SAO150" s="495"/>
      <c r="SAP150" s="495"/>
      <c r="SAQ150" s="495"/>
      <c r="SAR150" s="495"/>
      <c r="SAS150" s="495"/>
      <c r="SAT150" s="495"/>
      <c r="SAU150" s="495"/>
      <c r="SAV150" s="495"/>
      <c r="SAW150" s="495"/>
      <c r="SAX150" s="495"/>
      <c r="SAY150" s="495"/>
      <c r="SAZ150" s="495"/>
      <c r="SBA150" s="495"/>
      <c r="SBB150" s="495"/>
      <c r="SBC150" s="495"/>
      <c r="SBD150" s="495"/>
      <c r="SBE150" s="495"/>
      <c r="SBF150" s="495"/>
      <c r="SBG150" s="495"/>
      <c r="SBH150" s="495"/>
      <c r="SBI150" s="495"/>
      <c r="SBJ150" s="495"/>
      <c r="SBK150" s="495"/>
      <c r="SBL150" s="495"/>
      <c r="SBM150" s="495"/>
      <c r="SBN150" s="495"/>
      <c r="SBO150" s="495"/>
      <c r="SBP150" s="495"/>
      <c r="SBQ150" s="495"/>
      <c r="SBR150" s="495"/>
      <c r="SBS150" s="495"/>
      <c r="SBT150" s="495"/>
      <c r="SBU150" s="495"/>
      <c r="SBV150" s="495"/>
      <c r="SBW150" s="495"/>
      <c r="SBX150" s="495"/>
      <c r="SBY150" s="495"/>
      <c r="SBZ150" s="495"/>
      <c r="SCA150" s="495"/>
      <c r="SCB150" s="495"/>
      <c r="SCC150" s="495"/>
      <c r="SCD150" s="495"/>
      <c r="SCE150" s="495"/>
      <c r="SCF150" s="495"/>
      <c r="SCG150" s="495"/>
      <c r="SCH150" s="495"/>
      <c r="SCI150" s="495"/>
      <c r="SCJ150" s="495"/>
      <c r="SCK150" s="495"/>
      <c r="SCL150" s="495"/>
      <c r="SCM150" s="495"/>
      <c r="SCN150" s="495"/>
      <c r="SCO150" s="495"/>
      <c r="SCP150" s="495"/>
      <c r="SCQ150" s="495"/>
      <c r="SCR150" s="495"/>
      <c r="SCS150" s="495"/>
      <c r="SCT150" s="495"/>
      <c r="SCU150" s="495"/>
      <c r="SCV150" s="495"/>
      <c r="SCW150" s="495"/>
      <c r="SCX150" s="495"/>
      <c r="SCY150" s="495"/>
      <c r="SCZ150" s="495"/>
      <c r="SDA150" s="495"/>
      <c r="SDB150" s="495"/>
      <c r="SDC150" s="495"/>
      <c r="SDD150" s="495"/>
      <c r="SDE150" s="495"/>
      <c r="SDF150" s="495"/>
      <c r="SDG150" s="495"/>
      <c r="SDH150" s="495"/>
      <c r="SDI150" s="495"/>
      <c r="SDJ150" s="495"/>
      <c r="SDK150" s="495"/>
      <c r="SDL150" s="495"/>
      <c r="SDM150" s="495"/>
      <c r="SDN150" s="495"/>
      <c r="SDO150" s="495"/>
      <c r="SDP150" s="495"/>
      <c r="SDQ150" s="495"/>
      <c r="SDR150" s="495"/>
      <c r="SDS150" s="495"/>
      <c r="SDT150" s="495"/>
      <c r="SDU150" s="495"/>
      <c r="SDV150" s="495"/>
      <c r="SDW150" s="495"/>
      <c r="SDX150" s="495"/>
      <c r="SDY150" s="495"/>
      <c r="SDZ150" s="495"/>
      <c r="SEA150" s="495"/>
      <c r="SEB150" s="495"/>
      <c r="SEC150" s="495"/>
      <c r="SED150" s="495"/>
      <c r="SEE150" s="495"/>
      <c r="SEF150" s="495"/>
      <c r="SEG150" s="495"/>
      <c r="SEH150" s="495"/>
      <c r="SEI150" s="495"/>
      <c r="SEJ150" s="495"/>
      <c r="SEK150" s="495"/>
      <c r="SEL150" s="495"/>
      <c r="SEM150" s="495"/>
      <c r="SEN150" s="495"/>
      <c r="SEO150" s="495"/>
      <c r="SEP150" s="495"/>
      <c r="SEQ150" s="495"/>
      <c r="SER150" s="495"/>
      <c r="SES150" s="495"/>
      <c r="SET150" s="495"/>
      <c r="SEU150" s="495"/>
      <c r="SEV150" s="495"/>
      <c r="SEW150" s="495"/>
      <c r="SEX150" s="495"/>
      <c r="SEY150" s="495"/>
      <c r="SEZ150" s="495"/>
      <c r="SFA150" s="495"/>
      <c r="SFB150" s="495"/>
      <c r="SFC150" s="495"/>
      <c r="SFD150" s="495"/>
      <c r="SFE150" s="495"/>
      <c r="SFF150" s="495"/>
      <c r="SFG150" s="495"/>
      <c r="SFH150" s="495"/>
      <c r="SFI150" s="495"/>
      <c r="SFJ150" s="495"/>
      <c r="SFK150" s="495"/>
      <c r="SFL150" s="495"/>
      <c r="SFM150" s="495"/>
      <c r="SFN150" s="495"/>
      <c r="SFO150" s="495"/>
      <c r="SFP150" s="495"/>
      <c r="SFQ150" s="495"/>
      <c r="SFR150" s="495"/>
      <c r="SFS150" s="495"/>
      <c r="SFT150" s="495"/>
      <c r="SFU150" s="495"/>
      <c r="SFV150" s="495"/>
      <c r="SFW150" s="495"/>
      <c r="SFX150" s="495"/>
      <c r="SFY150" s="495"/>
      <c r="SFZ150" s="495"/>
      <c r="SGA150" s="495"/>
      <c r="SGB150" s="495"/>
      <c r="SGC150" s="495"/>
      <c r="SGD150" s="495"/>
      <c r="SGE150" s="495"/>
      <c r="SGF150" s="495"/>
      <c r="SGG150" s="495"/>
      <c r="SGH150" s="495"/>
      <c r="SGI150" s="495"/>
      <c r="SGJ150" s="495"/>
      <c r="SGK150" s="495"/>
      <c r="SGL150" s="495"/>
      <c r="SGM150" s="495"/>
      <c r="SGN150" s="495"/>
      <c r="SGO150" s="495"/>
      <c r="SGP150" s="495"/>
      <c r="SGQ150" s="495"/>
      <c r="SGR150" s="495"/>
      <c r="SGS150" s="495"/>
      <c r="SGT150" s="495"/>
      <c r="SGU150" s="495"/>
      <c r="SGV150" s="495"/>
      <c r="SGW150" s="495"/>
      <c r="SGX150" s="495"/>
      <c r="SGY150" s="495"/>
      <c r="SGZ150" s="495"/>
      <c r="SHA150" s="495"/>
      <c r="SHB150" s="495"/>
      <c r="SHC150" s="495"/>
      <c r="SHD150" s="495"/>
      <c r="SHE150" s="495"/>
      <c r="SHF150" s="495"/>
      <c r="SHG150" s="495"/>
      <c r="SHH150" s="495"/>
      <c r="SHI150" s="495"/>
      <c r="SHJ150" s="495"/>
      <c r="SHK150" s="495"/>
      <c r="SHL150" s="495"/>
      <c r="SHM150" s="495"/>
      <c r="SHN150" s="495"/>
      <c r="SHO150" s="495"/>
      <c r="SHP150" s="495"/>
      <c r="SHQ150" s="495"/>
      <c r="SHR150" s="495"/>
      <c r="SHS150" s="495"/>
      <c r="SHT150" s="495"/>
      <c r="SHU150" s="495"/>
      <c r="SHV150" s="495"/>
      <c r="SHW150" s="495"/>
      <c r="SHX150" s="495"/>
      <c r="SHY150" s="495"/>
      <c r="SHZ150" s="495"/>
      <c r="SIA150" s="495"/>
      <c r="SIB150" s="495"/>
      <c r="SIC150" s="495"/>
      <c r="SID150" s="495"/>
      <c r="SIE150" s="495"/>
      <c r="SIF150" s="495"/>
      <c r="SIG150" s="495"/>
      <c r="SIH150" s="495"/>
      <c r="SII150" s="495"/>
      <c r="SIJ150" s="495"/>
      <c r="SIK150" s="495"/>
      <c r="SIL150" s="495"/>
      <c r="SIM150" s="495"/>
      <c r="SIN150" s="495"/>
      <c r="SIO150" s="495"/>
      <c r="SIP150" s="495"/>
      <c r="SIQ150" s="495"/>
      <c r="SIR150" s="495"/>
      <c r="SIS150" s="495"/>
      <c r="SIT150" s="495"/>
      <c r="SIU150" s="495"/>
      <c r="SIV150" s="495"/>
      <c r="SIW150" s="495"/>
      <c r="SIX150" s="495"/>
      <c r="SIY150" s="495"/>
      <c r="SIZ150" s="495"/>
      <c r="SJA150" s="495"/>
      <c r="SJB150" s="495"/>
      <c r="SJC150" s="495"/>
      <c r="SJD150" s="495"/>
      <c r="SJE150" s="495"/>
      <c r="SJF150" s="495"/>
      <c r="SJG150" s="495"/>
      <c r="SJH150" s="495"/>
      <c r="SJI150" s="495"/>
      <c r="SJJ150" s="495"/>
      <c r="SJK150" s="495"/>
      <c r="SJL150" s="495"/>
      <c r="SJM150" s="495"/>
      <c r="SJN150" s="495"/>
      <c r="SJO150" s="495"/>
      <c r="SJP150" s="495"/>
      <c r="SJQ150" s="495"/>
      <c r="SJR150" s="495"/>
      <c r="SJS150" s="495"/>
      <c r="SJT150" s="495"/>
      <c r="SJU150" s="495"/>
      <c r="SJV150" s="495"/>
      <c r="SJW150" s="495"/>
      <c r="SJX150" s="495"/>
      <c r="SJY150" s="495"/>
      <c r="SJZ150" s="495"/>
      <c r="SKA150" s="495"/>
      <c r="SKB150" s="495"/>
      <c r="SKC150" s="495"/>
      <c r="SKD150" s="495"/>
      <c r="SKE150" s="495"/>
      <c r="SKF150" s="495"/>
      <c r="SKG150" s="495"/>
      <c r="SKH150" s="495"/>
      <c r="SKI150" s="495"/>
      <c r="SKJ150" s="495"/>
      <c r="SKK150" s="495"/>
      <c r="SKL150" s="495"/>
      <c r="SKM150" s="495"/>
      <c r="SKN150" s="495"/>
      <c r="SKO150" s="495"/>
      <c r="SKP150" s="495"/>
      <c r="SKQ150" s="495"/>
      <c r="SKR150" s="495"/>
      <c r="SKS150" s="495"/>
      <c r="SKT150" s="495"/>
      <c r="SKU150" s="495"/>
      <c r="SKV150" s="495"/>
      <c r="SKW150" s="495"/>
      <c r="SKX150" s="495"/>
      <c r="SKY150" s="495"/>
      <c r="SKZ150" s="495"/>
      <c r="SLA150" s="495"/>
      <c r="SLB150" s="495"/>
      <c r="SLC150" s="495"/>
      <c r="SLD150" s="495"/>
      <c r="SLE150" s="495"/>
      <c r="SLF150" s="495"/>
      <c r="SLG150" s="495"/>
      <c r="SLH150" s="495"/>
      <c r="SLI150" s="495"/>
      <c r="SLJ150" s="495"/>
      <c r="SLK150" s="495"/>
      <c r="SLL150" s="495"/>
      <c r="SLM150" s="495"/>
      <c r="SLN150" s="495"/>
      <c r="SLO150" s="495"/>
      <c r="SLP150" s="495"/>
      <c r="SLQ150" s="495"/>
      <c r="SLR150" s="495"/>
      <c r="SLS150" s="495"/>
      <c r="SLT150" s="495"/>
      <c r="SLU150" s="495"/>
      <c r="SLV150" s="495"/>
      <c r="SLW150" s="495"/>
      <c r="SLX150" s="495"/>
      <c r="SLY150" s="495"/>
      <c r="SLZ150" s="495"/>
      <c r="SMA150" s="495"/>
      <c r="SMB150" s="495"/>
      <c r="SMC150" s="495"/>
      <c r="SMD150" s="495"/>
      <c r="SME150" s="495"/>
      <c r="SMF150" s="495"/>
      <c r="SMG150" s="495"/>
      <c r="SMH150" s="495"/>
      <c r="SMI150" s="495"/>
      <c r="SMJ150" s="495"/>
      <c r="SMK150" s="495"/>
      <c r="SML150" s="495"/>
      <c r="SMM150" s="495"/>
      <c r="SMN150" s="495"/>
      <c r="SMO150" s="495"/>
      <c r="SMP150" s="495"/>
      <c r="SMQ150" s="495"/>
      <c r="SMR150" s="495"/>
      <c r="SMS150" s="495"/>
      <c r="SMT150" s="495"/>
      <c r="SMU150" s="495"/>
      <c r="SMV150" s="495"/>
      <c r="SMW150" s="495"/>
      <c r="SMX150" s="495"/>
      <c r="SMY150" s="495"/>
      <c r="SMZ150" s="495"/>
      <c r="SNA150" s="495"/>
      <c r="SNB150" s="495"/>
      <c r="SNC150" s="495"/>
      <c r="SND150" s="495"/>
      <c r="SNE150" s="495"/>
      <c r="SNF150" s="495"/>
      <c r="SNG150" s="495"/>
      <c r="SNH150" s="495"/>
      <c r="SNI150" s="495"/>
      <c r="SNJ150" s="495"/>
      <c r="SNK150" s="495"/>
      <c r="SNL150" s="495"/>
      <c r="SNM150" s="495"/>
      <c r="SNN150" s="495"/>
      <c r="SNO150" s="495"/>
      <c r="SNP150" s="495"/>
      <c r="SNQ150" s="495"/>
      <c r="SNR150" s="495"/>
      <c r="SNS150" s="495"/>
      <c r="SNT150" s="495"/>
      <c r="SNU150" s="495"/>
      <c r="SNV150" s="495"/>
      <c r="SNW150" s="495"/>
      <c r="SNX150" s="495"/>
      <c r="SNY150" s="495"/>
      <c r="SNZ150" s="495"/>
      <c r="SOA150" s="495"/>
      <c r="SOB150" s="495"/>
      <c r="SOC150" s="495"/>
      <c r="SOD150" s="495"/>
      <c r="SOE150" s="495"/>
      <c r="SOF150" s="495"/>
      <c r="SOG150" s="495"/>
      <c r="SOH150" s="495"/>
      <c r="SOI150" s="495"/>
      <c r="SOJ150" s="495"/>
      <c r="SOK150" s="495"/>
      <c r="SOL150" s="495"/>
      <c r="SOM150" s="495"/>
      <c r="SON150" s="495"/>
      <c r="SOO150" s="495"/>
      <c r="SOP150" s="495"/>
      <c r="SOQ150" s="495"/>
      <c r="SOR150" s="495"/>
      <c r="SOS150" s="495"/>
      <c r="SOT150" s="495"/>
      <c r="SOU150" s="495"/>
      <c r="SOV150" s="495"/>
      <c r="SOW150" s="495"/>
      <c r="SOX150" s="495"/>
      <c r="SOY150" s="495"/>
      <c r="SOZ150" s="495"/>
      <c r="SPA150" s="495"/>
      <c r="SPB150" s="495"/>
      <c r="SPC150" s="495"/>
      <c r="SPD150" s="495"/>
      <c r="SPE150" s="495"/>
      <c r="SPF150" s="495"/>
      <c r="SPG150" s="495"/>
      <c r="SPH150" s="495"/>
      <c r="SPI150" s="495"/>
      <c r="SPJ150" s="495"/>
      <c r="SPK150" s="495"/>
      <c r="SPL150" s="495"/>
      <c r="SPM150" s="495"/>
      <c r="SPN150" s="495"/>
      <c r="SPO150" s="495"/>
      <c r="SPP150" s="495"/>
      <c r="SPQ150" s="495"/>
      <c r="SPR150" s="495"/>
      <c r="SPS150" s="495"/>
      <c r="SPT150" s="495"/>
      <c r="SPU150" s="495"/>
      <c r="SPV150" s="495"/>
      <c r="SPW150" s="495"/>
      <c r="SPX150" s="495"/>
      <c r="SPY150" s="495"/>
      <c r="SPZ150" s="495"/>
      <c r="SQA150" s="495"/>
      <c r="SQB150" s="495"/>
      <c r="SQC150" s="495"/>
      <c r="SQD150" s="495"/>
      <c r="SQE150" s="495"/>
      <c r="SQF150" s="495"/>
      <c r="SQG150" s="495"/>
      <c r="SQH150" s="495"/>
      <c r="SQI150" s="495"/>
      <c r="SQJ150" s="495"/>
      <c r="SQK150" s="495"/>
      <c r="SQL150" s="495"/>
      <c r="SQM150" s="495"/>
      <c r="SQN150" s="495"/>
      <c r="SQO150" s="495"/>
      <c r="SQP150" s="495"/>
      <c r="SQQ150" s="495"/>
      <c r="SQR150" s="495"/>
      <c r="SQS150" s="495"/>
      <c r="SQT150" s="495"/>
      <c r="SQU150" s="495"/>
      <c r="SQV150" s="495"/>
      <c r="SQW150" s="495"/>
      <c r="SQX150" s="495"/>
      <c r="SQY150" s="495"/>
      <c r="SQZ150" s="495"/>
      <c r="SRA150" s="495"/>
      <c r="SRB150" s="495"/>
      <c r="SRC150" s="495"/>
      <c r="SRD150" s="495"/>
      <c r="SRE150" s="495"/>
      <c r="SRF150" s="495"/>
      <c r="SRG150" s="495"/>
      <c r="SRH150" s="495"/>
      <c r="SRI150" s="495"/>
      <c r="SRJ150" s="495"/>
      <c r="SRK150" s="495"/>
      <c r="SRL150" s="495"/>
      <c r="SRM150" s="495"/>
      <c r="SRN150" s="495"/>
      <c r="SRO150" s="495"/>
      <c r="SRP150" s="495"/>
      <c r="SRQ150" s="495"/>
      <c r="SRR150" s="495"/>
      <c r="SRS150" s="495"/>
      <c r="SRT150" s="495"/>
      <c r="SRU150" s="495"/>
      <c r="SRV150" s="495"/>
      <c r="SRW150" s="495"/>
      <c r="SRX150" s="495"/>
      <c r="SRY150" s="495"/>
      <c r="SRZ150" s="495"/>
      <c r="SSA150" s="495"/>
      <c r="SSB150" s="495"/>
      <c r="SSC150" s="495"/>
      <c r="SSD150" s="495"/>
      <c r="SSE150" s="495"/>
      <c r="SSF150" s="495"/>
      <c r="SSG150" s="495"/>
      <c r="SSH150" s="495"/>
      <c r="SSI150" s="495"/>
      <c r="SSJ150" s="495"/>
      <c r="SSK150" s="495"/>
      <c r="SSL150" s="495"/>
      <c r="SSM150" s="495"/>
      <c r="SSN150" s="495"/>
      <c r="SSO150" s="495"/>
      <c r="SSP150" s="495"/>
      <c r="SSQ150" s="495"/>
      <c r="SSR150" s="495"/>
      <c r="SSS150" s="495"/>
      <c r="SST150" s="495"/>
      <c r="SSU150" s="495"/>
      <c r="SSV150" s="495"/>
      <c r="SSW150" s="495"/>
      <c r="SSX150" s="495"/>
      <c r="SSY150" s="495"/>
      <c r="SSZ150" s="495"/>
      <c r="STA150" s="495"/>
      <c r="STB150" s="495"/>
      <c r="STC150" s="495"/>
      <c r="STD150" s="495"/>
      <c r="STE150" s="495"/>
      <c r="STF150" s="495"/>
      <c r="STG150" s="495"/>
      <c r="STH150" s="495"/>
      <c r="STI150" s="495"/>
      <c r="STJ150" s="495"/>
      <c r="STK150" s="495"/>
      <c r="STL150" s="495"/>
      <c r="STM150" s="495"/>
      <c r="STN150" s="495"/>
      <c r="STO150" s="495"/>
      <c r="STP150" s="495"/>
      <c r="STQ150" s="495"/>
      <c r="STR150" s="495"/>
      <c r="STS150" s="495"/>
      <c r="STT150" s="495"/>
      <c r="STU150" s="495"/>
      <c r="STV150" s="495"/>
      <c r="STW150" s="495"/>
      <c r="STX150" s="495"/>
      <c r="STY150" s="495"/>
      <c r="STZ150" s="495"/>
      <c r="SUA150" s="495"/>
      <c r="SUB150" s="495"/>
      <c r="SUC150" s="495"/>
      <c r="SUD150" s="495"/>
      <c r="SUE150" s="495"/>
      <c r="SUF150" s="495"/>
      <c r="SUG150" s="495"/>
      <c r="SUH150" s="495"/>
      <c r="SUI150" s="495"/>
      <c r="SUJ150" s="495"/>
      <c r="SUK150" s="495"/>
      <c r="SUL150" s="495"/>
      <c r="SUM150" s="495"/>
      <c r="SUN150" s="495"/>
      <c r="SUO150" s="495"/>
      <c r="SUP150" s="495"/>
      <c r="SUQ150" s="495"/>
      <c r="SUR150" s="495"/>
      <c r="SUS150" s="495"/>
      <c r="SUT150" s="495"/>
      <c r="SUU150" s="495"/>
      <c r="SUV150" s="495"/>
      <c r="SUW150" s="495"/>
      <c r="SUX150" s="495"/>
      <c r="SUY150" s="495"/>
      <c r="SUZ150" s="495"/>
      <c r="SVA150" s="495"/>
      <c r="SVB150" s="495"/>
      <c r="SVC150" s="495"/>
      <c r="SVD150" s="495"/>
      <c r="SVE150" s="495"/>
      <c r="SVF150" s="495"/>
      <c r="SVG150" s="495"/>
      <c r="SVH150" s="495"/>
      <c r="SVI150" s="495"/>
      <c r="SVJ150" s="495"/>
      <c r="SVK150" s="495"/>
      <c r="SVL150" s="495"/>
      <c r="SVM150" s="495"/>
      <c r="SVN150" s="495"/>
      <c r="SVO150" s="495"/>
      <c r="SVP150" s="495"/>
      <c r="SVQ150" s="495"/>
      <c r="SVR150" s="495"/>
      <c r="SVS150" s="495"/>
      <c r="SVT150" s="495"/>
      <c r="SVU150" s="495"/>
      <c r="SVV150" s="495"/>
      <c r="SVW150" s="495"/>
      <c r="SVX150" s="495"/>
      <c r="SVY150" s="495"/>
      <c r="SVZ150" s="495"/>
      <c r="SWA150" s="495"/>
      <c r="SWB150" s="495"/>
      <c r="SWC150" s="495"/>
      <c r="SWD150" s="495"/>
      <c r="SWE150" s="495"/>
      <c r="SWF150" s="495"/>
      <c r="SWG150" s="495"/>
      <c r="SWH150" s="495"/>
      <c r="SWI150" s="495"/>
      <c r="SWJ150" s="495"/>
      <c r="SWK150" s="495"/>
      <c r="SWL150" s="495"/>
      <c r="SWM150" s="495"/>
      <c r="SWN150" s="495"/>
      <c r="SWO150" s="495"/>
      <c r="SWP150" s="495"/>
      <c r="SWQ150" s="495"/>
      <c r="SWR150" s="495"/>
      <c r="SWS150" s="495"/>
      <c r="SWT150" s="495"/>
      <c r="SWU150" s="495"/>
      <c r="SWV150" s="495"/>
      <c r="SWW150" s="495"/>
      <c r="SWX150" s="495"/>
      <c r="SWY150" s="495"/>
      <c r="SWZ150" s="495"/>
      <c r="SXA150" s="495"/>
      <c r="SXB150" s="495"/>
      <c r="SXC150" s="495"/>
      <c r="SXD150" s="495"/>
      <c r="SXE150" s="495"/>
      <c r="SXF150" s="495"/>
      <c r="SXG150" s="495"/>
      <c r="SXH150" s="495"/>
      <c r="SXI150" s="495"/>
      <c r="SXJ150" s="495"/>
      <c r="SXK150" s="495"/>
      <c r="SXL150" s="495"/>
      <c r="SXM150" s="495"/>
      <c r="SXN150" s="495"/>
      <c r="SXO150" s="495"/>
      <c r="SXP150" s="495"/>
      <c r="SXQ150" s="495"/>
      <c r="SXR150" s="495"/>
      <c r="SXS150" s="495"/>
      <c r="SXT150" s="495"/>
      <c r="SXU150" s="495"/>
      <c r="SXV150" s="495"/>
      <c r="SXW150" s="495"/>
      <c r="SXX150" s="495"/>
      <c r="SXY150" s="495"/>
      <c r="SXZ150" s="495"/>
      <c r="SYA150" s="495"/>
      <c r="SYB150" s="495"/>
      <c r="SYC150" s="495"/>
      <c r="SYD150" s="495"/>
      <c r="SYE150" s="495"/>
      <c r="SYF150" s="495"/>
      <c r="SYG150" s="495"/>
      <c r="SYH150" s="495"/>
      <c r="SYI150" s="495"/>
      <c r="SYJ150" s="495"/>
      <c r="SYK150" s="495"/>
      <c r="SYL150" s="495"/>
      <c r="SYM150" s="495"/>
      <c r="SYN150" s="495"/>
      <c r="SYO150" s="495"/>
      <c r="SYP150" s="495"/>
      <c r="SYQ150" s="495"/>
      <c r="SYR150" s="495"/>
      <c r="SYS150" s="495"/>
      <c r="SYT150" s="495"/>
      <c r="SYU150" s="495"/>
      <c r="SYV150" s="495"/>
      <c r="SYW150" s="495"/>
      <c r="SYX150" s="495"/>
      <c r="SYY150" s="495"/>
      <c r="SYZ150" s="495"/>
      <c r="SZA150" s="495"/>
      <c r="SZB150" s="495"/>
      <c r="SZC150" s="495"/>
      <c r="SZD150" s="495"/>
      <c r="SZE150" s="495"/>
      <c r="SZF150" s="495"/>
      <c r="SZG150" s="495"/>
      <c r="SZH150" s="495"/>
      <c r="SZI150" s="495"/>
      <c r="SZJ150" s="495"/>
      <c r="SZK150" s="495"/>
      <c r="SZL150" s="495"/>
      <c r="SZM150" s="495"/>
      <c r="SZN150" s="495"/>
      <c r="SZO150" s="495"/>
      <c r="SZP150" s="495"/>
      <c r="SZQ150" s="495"/>
      <c r="SZR150" s="495"/>
      <c r="SZS150" s="495"/>
      <c r="SZT150" s="495"/>
      <c r="SZU150" s="495"/>
      <c r="SZV150" s="495"/>
      <c r="SZW150" s="495"/>
      <c r="SZX150" s="495"/>
      <c r="SZY150" s="495"/>
      <c r="SZZ150" s="495"/>
      <c r="TAA150" s="495"/>
      <c r="TAB150" s="495"/>
      <c r="TAC150" s="495"/>
      <c r="TAD150" s="495"/>
      <c r="TAE150" s="495"/>
      <c r="TAF150" s="495"/>
      <c r="TAG150" s="495"/>
      <c r="TAH150" s="495"/>
      <c r="TAI150" s="495"/>
      <c r="TAJ150" s="495"/>
      <c r="TAK150" s="495"/>
      <c r="TAL150" s="495"/>
      <c r="TAM150" s="495"/>
      <c r="TAN150" s="495"/>
      <c r="TAO150" s="495"/>
      <c r="TAP150" s="495"/>
      <c r="TAQ150" s="495"/>
      <c r="TAR150" s="495"/>
      <c r="TAS150" s="495"/>
      <c r="TAT150" s="495"/>
      <c r="TAU150" s="495"/>
      <c r="TAV150" s="495"/>
      <c r="TAW150" s="495"/>
      <c r="TAX150" s="495"/>
      <c r="TAY150" s="495"/>
      <c r="TAZ150" s="495"/>
      <c r="TBA150" s="495"/>
      <c r="TBB150" s="495"/>
      <c r="TBC150" s="495"/>
      <c r="TBD150" s="495"/>
      <c r="TBE150" s="495"/>
      <c r="TBF150" s="495"/>
      <c r="TBG150" s="495"/>
      <c r="TBH150" s="495"/>
      <c r="TBI150" s="495"/>
      <c r="TBJ150" s="495"/>
      <c r="TBK150" s="495"/>
      <c r="TBL150" s="495"/>
      <c r="TBM150" s="495"/>
      <c r="TBN150" s="495"/>
      <c r="TBO150" s="495"/>
      <c r="TBP150" s="495"/>
      <c r="TBQ150" s="495"/>
      <c r="TBR150" s="495"/>
      <c r="TBS150" s="495"/>
      <c r="TBT150" s="495"/>
      <c r="TBU150" s="495"/>
      <c r="TBV150" s="495"/>
      <c r="TBW150" s="495"/>
      <c r="TBX150" s="495"/>
      <c r="TBY150" s="495"/>
      <c r="TBZ150" s="495"/>
      <c r="TCA150" s="495"/>
      <c r="TCB150" s="495"/>
      <c r="TCC150" s="495"/>
      <c r="TCD150" s="495"/>
      <c r="TCE150" s="495"/>
      <c r="TCF150" s="495"/>
      <c r="TCG150" s="495"/>
      <c r="TCH150" s="495"/>
      <c r="TCI150" s="495"/>
      <c r="TCJ150" s="495"/>
      <c r="TCK150" s="495"/>
      <c r="TCL150" s="495"/>
      <c r="TCM150" s="495"/>
      <c r="TCN150" s="495"/>
      <c r="TCO150" s="495"/>
      <c r="TCP150" s="495"/>
      <c r="TCQ150" s="495"/>
      <c r="TCR150" s="495"/>
      <c r="TCS150" s="495"/>
      <c r="TCT150" s="495"/>
      <c r="TCU150" s="495"/>
      <c r="TCV150" s="495"/>
      <c r="TCW150" s="495"/>
      <c r="TCX150" s="495"/>
      <c r="TCY150" s="495"/>
      <c r="TCZ150" s="495"/>
      <c r="TDA150" s="495"/>
      <c r="TDB150" s="495"/>
      <c r="TDC150" s="495"/>
      <c r="TDD150" s="495"/>
      <c r="TDE150" s="495"/>
      <c r="TDF150" s="495"/>
      <c r="TDG150" s="495"/>
      <c r="TDH150" s="495"/>
      <c r="TDI150" s="495"/>
      <c r="TDJ150" s="495"/>
      <c r="TDK150" s="495"/>
      <c r="TDL150" s="495"/>
      <c r="TDM150" s="495"/>
      <c r="TDN150" s="495"/>
      <c r="TDO150" s="495"/>
      <c r="TDP150" s="495"/>
      <c r="TDQ150" s="495"/>
      <c r="TDR150" s="495"/>
      <c r="TDS150" s="495"/>
      <c r="TDT150" s="495"/>
      <c r="TDU150" s="495"/>
      <c r="TDV150" s="495"/>
      <c r="TDW150" s="495"/>
      <c r="TDX150" s="495"/>
      <c r="TDY150" s="495"/>
      <c r="TDZ150" s="495"/>
      <c r="TEA150" s="495"/>
      <c r="TEB150" s="495"/>
      <c r="TEC150" s="495"/>
      <c r="TED150" s="495"/>
      <c r="TEE150" s="495"/>
      <c r="TEF150" s="495"/>
      <c r="TEG150" s="495"/>
      <c r="TEH150" s="495"/>
      <c r="TEI150" s="495"/>
      <c r="TEJ150" s="495"/>
      <c r="TEK150" s="495"/>
      <c r="TEL150" s="495"/>
      <c r="TEM150" s="495"/>
      <c r="TEN150" s="495"/>
      <c r="TEO150" s="495"/>
      <c r="TEP150" s="495"/>
      <c r="TEQ150" s="495"/>
      <c r="TER150" s="495"/>
      <c r="TES150" s="495"/>
      <c r="TET150" s="495"/>
      <c r="TEU150" s="495"/>
      <c r="TEV150" s="495"/>
      <c r="TEW150" s="495"/>
      <c r="TEX150" s="495"/>
      <c r="TEY150" s="495"/>
      <c r="TEZ150" s="495"/>
      <c r="TFA150" s="495"/>
      <c r="TFB150" s="495"/>
      <c r="TFC150" s="495"/>
      <c r="TFD150" s="495"/>
      <c r="TFE150" s="495"/>
      <c r="TFF150" s="495"/>
      <c r="TFG150" s="495"/>
      <c r="TFH150" s="495"/>
      <c r="TFI150" s="495"/>
      <c r="TFJ150" s="495"/>
      <c r="TFK150" s="495"/>
      <c r="TFL150" s="495"/>
      <c r="TFM150" s="495"/>
      <c r="TFN150" s="495"/>
      <c r="TFO150" s="495"/>
      <c r="TFP150" s="495"/>
      <c r="TFQ150" s="495"/>
      <c r="TFR150" s="495"/>
      <c r="TFS150" s="495"/>
      <c r="TFT150" s="495"/>
      <c r="TFU150" s="495"/>
      <c r="TFV150" s="495"/>
      <c r="TFW150" s="495"/>
      <c r="TFX150" s="495"/>
      <c r="TFY150" s="495"/>
      <c r="TFZ150" s="495"/>
      <c r="TGA150" s="495"/>
      <c r="TGB150" s="495"/>
      <c r="TGC150" s="495"/>
      <c r="TGD150" s="495"/>
      <c r="TGE150" s="495"/>
      <c r="TGF150" s="495"/>
      <c r="TGG150" s="495"/>
      <c r="TGH150" s="495"/>
      <c r="TGI150" s="495"/>
      <c r="TGJ150" s="495"/>
      <c r="TGK150" s="495"/>
      <c r="TGL150" s="495"/>
      <c r="TGM150" s="495"/>
      <c r="TGN150" s="495"/>
      <c r="TGO150" s="495"/>
      <c r="TGP150" s="495"/>
      <c r="TGQ150" s="495"/>
      <c r="TGR150" s="495"/>
      <c r="TGS150" s="495"/>
      <c r="TGT150" s="495"/>
      <c r="TGU150" s="495"/>
      <c r="TGV150" s="495"/>
      <c r="TGW150" s="495"/>
      <c r="TGX150" s="495"/>
      <c r="TGY150" s="495"/>
      <c r="TGZ150" s="495"/>
      <c r="THA150" s="495"/>
      <c r="THB150" s="495"/>
      <c r="THC150" s="495"/>
      <c r="THD150" s="495"/>
      <c r="THE150" s="495"/>
      <c r="THF150" s="495"/>
      <c r="THG150" s="495"/>
      <c r="THH150" s="495"/>
      <c r="THI150" s="495"/>
      <c r="THJ150" s="495"/>
      <c r="THK150" s="495"/>
      <c r="THL150" s="495"/>
      <c r="THM150" s="495"/>
      <c r="THN150" s="495"/>
      <c r="THO150" s="495"/>
      <c r="THP150" s="495"/>
      <c r="THQ150" s="495"/>
      <c r="THR150" s="495"/>
      <c r="THS150" s="495"/>
      <c r="THT150" s="495"/>
      <c r="THU150" s="495"/>
      <c r="THV150" s="495"/>
      <c r="THW150" s="495"/>
      <c r="THX150" s="495"/>
      <c r="THY150" s="495"/>
      <c r="THZ150" s="495"/>
      <c r="TIA150" s="495"/>
      <c r="TIB150" s="495"/>
      <c r="TIC150" s="495"/>
      <c r="TID150" s="495"/>
      <c r="TIE150" s="495"/>
      <c r="TIF150" s="495"/>
      <c r="TIG150" s="495"/>
      <c r="TIH150" s="495"/>
      <c r="TII150" s="495"/>
      <c r="TIJ150" s="495"/>
      <c r="TIK150" s="495"/>
      <c r="TIL150" s="495"/>
      <c r="TIM150" s="495"/>
      <c r="TIN150" s="495"/>
      <c r="TIO150" s="495"/>
      <c r="TIP150" s="495"/>
      <c r="TIQ150" s="495"/>
      <c r="TIR150" s="495"/>
      <c r="TIS150" s="495"/>
      <c r="TIT150" s="495"/>
      <c r="TIU150" s="495"/>
      <c r="TIV150" s="495"/>
      <c r="TIW150" s="495"/>
      <c r="TIX150" s="495"/>
      <c r="TIY150" s="495"/>
      <c r="TIZ150" s="495"/>
      <c r="TJA150" s="495"/>
      <c r="TJB150" s="495"/>
      <c r="TJC150" s="495"/>
      <c r="TJD150" s="495"/>
      <c r="TJE150" s="495"/>
      <c r="TJF150" s="495"/>
      <c r="TJG150" s="495"/>
      <c r="TJH150" s="495"/>
      <c r="TJI150" s="495"/>
      <c r="TJJ150" s="495"/>
      <c r="TJK150" s="495"/>
      <c r="TJL150" s="495"/>
      <c r="TJM150" s="495"/>
      <c r="TJN150" s="495"/>
      <c r="TJO150" s="495"/>
      <c r="TJP150" s="495"/>
      <c r="TJQ150" s="495"/>
      <c r="TJR150" s="495"/>
      <c r="TJS150" s="495"/>
      <c r="TJT150" s="495"/>
      <c r="TJU150" s="495"/>
      <c r="TJV150" s="495"/>
      <c r="TJW150" s="495"/>
      <c r="TJX150" s="495"/>
      <c r="TJY150" s="495"/>
      <c r="TJZ150" s="495"/>
      <c r="TKA150" s="495"/>
      <c r="TKB150" s="495"/>
      <c r="TKC150" s="495"/>
      <c r="TKD150" s="495"/>
      <c r="TKE150" s="495"/>
      <c r="TKF150" s="495"/>
      <c r="TKG150" s="495"/>
      <c r="TKH150" s="495"/>
      <c r="TKI150" s="495"/>
      <c r="TKJ150" s="495"/>
      <c r="TKK150" s="495"/>
      <c r="TKL150" s="495"/>
      <c r="TKM150" s="495"/>
      <c r="TKN150" s="495"/>
      <c r="TKO150" s="495"/>
      <c r="TKP150" s="495"/>
      <c r="TKQ150" s="495"/>
      <c r="TKR150" s="495"/>
      <c r="TKS150" s="495"/>
      <c r="TKT150" s="495"/>
      <c r="TKU150" s="495"/>
      <c r="TKV150" s="495"/>
      <c r="TKW150" s="495"/>
      <c r="TKX150" s="495"/>
      <c r="TKY150" s="495"/>
      <c r="TKZ150" s="495"/>
      <c r="TLA150" s="495"/>
      <c r="TLB150" s="495"/>
      <c r="TLC150" s="495"/>
      <c r="TLD150" s="495"/>
      <c r="TLE150" s="495"/>
      <c r="TLF150" s="495"/>
      <c r="TLG150" s="495"/>
      <c r="TLH150" s="495"/>
      <c r="TLI150" s="495"/>
      <c r="TLJ150" s="495"/>
      <c r="TLK150" s="495"/>
      <c r="TLL150" s="495"/>
      <c r="TLM150" s="495"/>
      <c r="TLN150" s="495"/>
      <c r="TLO150" s="495"/>
      <c r="TLP150" s="495"/>
      <c r="TLQ150" s="495"/>
      <c r="TLR150" s="495"/>
      <c r="TLS150" s="495"/>
      <c r="TLT150" s="495"/>
      <c r="TLU150" s="495"/>
      <c r="TLV150" s="495"/>
      <c r="TLW150" s="495"/>
      <c r="TLX150" s="495"/>
      <c r="TLY150" s="495"/>
      <c r="TLZ150" s="495"/>
      <c r="TMA150" s="495"/>
      <c r="TMB150" s="495"/>
      <c r="TMC150" s="495"/>
      <c r="TMD150" s="495"/>
      <c r="TME150" s="495"/>
      <c r="TMF150" s="495"/>
      <c r="TMG150" s="495"/>
      <c r="TMH150" s="495"/>
      <c r="TMI150" s="495"/>
      <c r="TMJ150" s="495"/>
      <c r="TMK150" s="495"/>
      <c r="TML150" s="495"/>
      <c r="TMM150" s="495"/>
      <c r="TMN150" s="495"/>
      <c r="TMO150" s="495"/>
      <c r="TMP150" s="495"/>
      <c r="TMQ150" s="495"/>
      <c r="TMR150" s="495"/>
      <c r="TMS150" s="495"/>
      <c r="TMT150" s="495"/>
      <c r="TMU150" s="495"/>
      <c r="TMV150" s="495"/>
      <c r="TMW150" s="495"/>
      <c r="TMX150" s="495"/>
      <c r="TMY150" s="495"/>
      <c r="TMZ150" s="495"/>
      <c r="TNA150" s="495"/>
      <c r="TNB150" s="495"/>
      <c r="TNC150" s="495"/>
      <c r="TND150" s="495"/>
      <c r="TNE150" s="495"/>
      <c r="TNF150" s="495"/>
      <c r="TNG150" s="495"/>
      <c r="TNH150" s="495"/>
      <c r="TNI150" s="495"/>
      <c r="TNJ150" s="495"/>
      <c r="TNK150" s="495"/>
      <c r="TNL150" s="495"/>
      <c r="TNM150" s="495"/>
      <c r="TNN150" s="495"/>
      <c r="TNO150" s="495"/>
      <c r="TNP150" s="495"/>
      <c r="TNQ150" s="495"/>
      <c r="TNR150" s="495"/>
      <c r="TNS150" s="495"/>
      <c r="TNT150" s="495"/>
      <c r="TNU150" s="495"/>
      <c r="TNV150" s="495"/>
      <c r="TNW150" s="495"/>
      <c r="TNX150" s="495"/>
      <c r="TNY150" s="495"/>
      <c r="TNZ150" s="495"/>
      <c r="TOA150" s="495"/>
      <c r="TOB150" s="495"/>
      <c r="TOC150" s="495"/>
      <c r="TOD150" s="495"/>
      <c r="TOE150" s="495"/>
      <c r="TOF150" s="495"/>
      <c r="TOG150" s="495"/>
      <c r="TOH150" s="495"/>
      <c r="TOI150" s="495"/>
      <c r="TOJ150" s="495"/>
      <c r="TOK150" s="495"/>
      <c r="TOL150" s="495"/>
      <c r="TOM150" s="495"/>
      <c r="TON150" s="495"/>
      <c r="TOO150" s="495"/>
      <c r="TOP150" s="495"/>
      <c r="TOQ150" s="495"/>
      <c r="TOR150" s="495"/>
      <c r="TOS150" s="495"/>
      <c r="TOT150" s="495"/>
      <c r="TOU150" s="495"/>
      <c r="TOV150" s="495"/>
      <c r="TOW150" s="495"/>
      <c r="TOX150" s="495"/>
      <c r="TOY150" s="495"/>
      <c r="TOZ150" s="495"/>
      <c r="TPA150" s="495"/>
      <c r="TPB150" s="495"/>
      <c r="TPC150" s="495"/>
      <c r="TPD150" s="495"/>
      <c r="TPE150" s="495"/>
      <c r="TPF150" s="495"/>
      <c r="TPG150" s="495"/>
      <c r="TPH150" s="495"/>
      <c r="TPI150" s="495"/>
      <c r="TPJ150" s="495"/>
      <c r="TPK150" s="495"/>
      <c r="TPL150" s="495"/>
      <c r="TPM150" s="495"/>
      <c r="TPN150" s="495"/>
      <c r="TPO150" s="495"/>
      <c r="TPP150" s="495"/>
      <c r="TPQ150" s="495"/>
      <c r="TPR150" s="495"/>
      <c r="TPS150" s="495"/>
      <c r="TPT150" s="495"/>
      <c r="TPU150" s="495"/>
      <c r="TPV150" s="495"/>
      <c r="TPW150" s="495"/>
      <c r="TPX150" s="495"/>
      <c r="TPY150" s="495"/>
      <c r="TPZ150" s="495"/>
      <c r="TQA150" s="495"/>
      <c r="TQB150" s="495"/>
      <c r="TQC150" s="495"/>
      <c r="TQD150" s="495"/>
      <c r="TQE150" s="495"/>
      <c r="TQF150" s="495"/>
      <c r="TQG150" s="495"/>
      <c r="TQH150" s="495"/>
      <c r="TQI150" s="495"/>
      <c r="TQJ150" s="495"/>
      <c r="TQK150" s="495"/>
      <c r="TQL150" s="495"/>
      <c r="TQM150" s="495"/>
      <c r="TQN150" s="495"/>
      <c r="TQO150" s="495"/>
      <c r="TQP150" s="495"/>
      <c r="TQQ150" s="495"/>
      <c r="TQR150" s="495"/>
      <c r="TQS150" s="495"/>
      <c r="TQT150" s="495"/>
      <c r="TQU150" s="495"/>
      <c r="TQV150" s="495"/>
      <c r="TQW150" s="495"/>
      <c r="TQX150" s="495"/>
      <c r="TQY150" s="495"/>
      <c r="TQZ150" s="495"/>
      <c r="TRA150" s="495"/>
      <c r="TRB150" s="495"/>
      <c r="TRC150" s="495"/>
      <c r="TRD150" s="495"/>
      <c r="TRE150" s="495"/>
      <c r="TRF150" s="495"/>
      <c r="TRG150" s="495"/>
      <c r="TRH150" s="495"/>
      <c r="TRI150" s="495"/>
      <c r="TRJ150" s="495"/>
      <c r="TRK150" s="495"/>
      <c r="TRL150" s="495"/>
      <c r="TRM150" s="495"/>
      <c r="TRN150" s="495"/>
      <c r="TRO150" s="495"/>
      <c r="TRP150" s="495"/>
      <c r="TRQ150" s="495"/>
      <c r="TRR150" s="495"/>
      <c r="TRS150" s="495"/>
      <c r="TRT150" s="495"/>
      <c r="TRU150" s="495"/>
      <c r="TRV150" s="495"/>
      <c r="TRW150" s="495"/>
      <c r="TRX150" s="495"/>
      <c r="TRY150" s="495"/>
      <c r="TRZ150" s="495"/>
      <c r="TSA150" s="495"/>
      <c r="TSB150" s="495"/>
      <c r="TSC150" s="495"/>
      <c r="TSD150" s="495"/>
      <c r="TSE150" s="495"/>
      <c r="TSF150" s="495"/>
      <c r="TSG150" s="495"/>
      <c r="TSH150" s="495"/>
      <c r="TSI150" s="495"/>
      <c r="TSJ150" s="495"/>
      <c r="TSK150" s="495"/>
      <c r="TSL150" s="495"/>
      <c r="TSM150" s="495"/>
      <c r="TSN150" s="495"/>
      <c r="TSO150" s="495"/>
      <c r="TSP150" s="495"/>
      <c r="TSQ150" s="495"/>
      <c r="TSR150" s="495"/>
      <c r="TSS150" s="495"/>
      <c r="TST150" s="495"/>
      <c r="TSU150" s="495"/>
      <c r="TSV150" s="495"/>
      <c r="TSW150" s="495"/>
      <c r="TSX150" s="495"/>
      <c r="TSY150" s="495"/>
      <c r="TSZ150" s="495"/>
      <c r="TTA150" s="495"/>
      <c r="TTB150" s="495"/>
      <c r="TTC150" s="495"/>
      <c r="TTD150" s="495"/>
      <c r="TTE150" s="495"/>
      <c r="TTF150" s="495"/>
      <c r="TTG150" s="495"/>
      <c r="TTH150" s="495"/>
      <c r="TTI150" s="495"/>
      <c r="TTJ150" s="495"/>
      <c r="TTK150" s="495"/>
      <c r="TTL150" s="495"/>
      <c r="TTM150" s="495"/>
      <c r="TTN150" s="495"/>
      <c r="TTO150" s="495"/>
      <c r="TTP150" s="495"/>
      <c r="TTQ150" s="495"/>
      <c r="TTR150" s="495"/>
      <c r="TTS150" s="495"/>
      <c r="TTT150" s="495"/>
      <c r="TTU150" s="495"/>
      <c r="TTV150" s="495"/>
      <c r="TTW150" s="495"/>
      <c r="TTX150" s="495"/>
      <c r="TTY150" s="495"/>
      <c r="TTZ150" s="495"/>
      <c r="TUA150" s="495"/>
      <c r="TUB150" s="495"/>
      <c r="TUC150" s="495"/>
      <c r="TUD150" s="495"/>
      <c r="TUE150" s="495"/>
      <c r="TUF150" s="495"/>
      <c r="TUG150" s="495"/>
      <c r="TUH150" s="495"/>
      <c r="TUI150" s="495"/>
      <c r="TUJ150" s="495"/>
      <c r="TUK150" s="495"/>
      <c r="TUL150" s="495"/>
      <c r="TUM150" s="495"/>
      <c r="TUN150" s="495"/>
      <c r="TUO150" s="495"/>
      <c r="TUP150" s="495"/>
      <c r="TUQ150" s="495"/>
      <c r="TUR150" s="495"/>
      <c r="TUS150" s="495"/>
      <c r="TUT150" s="495"/>
      <c r="TUU150" s="495"/>
      <c r="TUV150" s="495"/>
      <c r="TUW150" s="495"/>
      <c r="TUX150" s="495"/>
      <c r="TUY150" s="495"/>
      <c r="TUZ150" s="495"/>
      <c r="TVA150" s="495"/>
      <c r="TVB150" s="495"/>
      <c r="TVC150" s="495"/>
      <c r="TVD150" s="495"/>
      <c r="TVE150" s="495"/>
      <c r="TVF150" s="495"/>
      <c r="TVG150" s="495"/>
      <c r="TVH150" s="495"/>
      <c r="TVI150" s="495"/>
      <c r="TVJ150" s="495"/>
      <c r="TVK150" s="495"/>
      <c r="TVL150" s="495"/>
      <c r="TVM150" s="495"/>
      <c r="TVN150" s="495"/>
      <c r="TVO150" s="495"/>
      <c r="TVP150" s="495"/>
      <c r="TVQ150" s="495"/>
      <c r="TVR150" s="495"/>
      <c r="TVS150" s="495"/>
      <c r="TVT150" s="495"/>
      <c r="TVU150" s="495"/>
      <c r="TVV150" s="495"/>
      <c r="TVW150" s="495"/>
      <c r="TVX150" s="495"/>
      <c r="TVY150" s="495"/>
      <c r="TVZ150" s="495"/>
      <c r="TWA150" s="495"/>
      <c r="TWB150" s="495"/>
      <c r="TWC150" s="495"/>
      <c r="TWD150" s="495"/>
      <c r="TWE150" s="495"/>
      <c r="TWF150" s="495"/>
      <c r="TWG150" s="495"/>
      <c r="TWH150" s="495"/>
      <c r="TWI150" s="495"/>
      <c r="TWJ150" s="495"/>
      <c r="TWK150" s="495"/>
      <c r="TWL150" s="495"/>
      <c r="TWM150" s="495"/>
      <c r="TWN150" s="495"/>
      <c r="TWO150" s="495"/>
      <c r="TWP150" s="495"/>
      <c r="TWQ150" s="495"/>
      <c r="TWR150" s="495"/>
      <c r="TWS150" s="495"/>
      <c r="TWT150" s="495"/>
      <c r="TWU150" s="495"/>
      <c r="TWV150" s="495"/>
      <c r="TWW150" s="495"/>
      <c r="TWX150" s="495"/>
      <c r="TWY150" s="495"/>
      <c r="TWZ150" s="495"/>
      <c r="TXA150" s="495"/>
      <c r="TXB150" s="495"/>
      <c r="TXC150" s="495"/>
      <c r="TXD150" s="495"/>
      <c r="TXE150" s="495"/>
      <c r="TXF150" s="495"/>
      <c r="TXG150" s="495"/>
      <c r="TXH150" s="495"/>
      <c r="TXI150" s="495"/>
      <c r="TXJ150" s="495"/>
      <c r="TXK150" s="495"/>
      <c r="TXL150" s="495"/>
      <c r="TXM150" s="495"/>
      <c r="TXN150" s="495"/>
      <c r="TXO150" s="495"/>
      <c r="TXP150" s="495"/>
      <c r="TXQ150" s="495"/>
      <c r="TXR150" s="495"/>
      <c r="TXS150" s="495"/>
      <c r="TXT150" s="495"/>
      <c r="TXU150" s="495"/>
      <c r="TXV150" s="495"/>
      <c r="TXW150" s="495"/>
      <c r="TXX150" s="495"/>
      <c r="TXY150" s="495"/>
      <c r="TXZ150" s="495"/>
      <c r="TYA150" s="495"/>
      <c r="TYB150" s="495"/>
      <c r="TYC150" s="495"/>
      <c r="TYD150" s="495"/>
      <c r="TYE150" s="495"/>
      <c r="TYF150" s="495"/>
      <c r="TYG150" s="495"/>
      <c r="TYH150" s="495"/>
      <c r="TYI150" s="495"/>
      <c r="TYJ150" s="495"/>
      <c r="TYK150" s="495"/>
      <c r="TYL150" s="495"/>
      <c r="TYM150" s="495"/>
      <c r="TYN150" s="495"/>
      <c r="TYO150" s="495"/>
      <c r="TYP150" s="495"/>
      <c r="TYQ150" s="495"/>
      <c r="TYR150" s="495"/>
      <c r="TYS150" s="495"/>
      <c r="TYT150" s="495"/>
      <c r="TYU150" s="495"/>
      <c r="TYV150" s="495"/>
      <c r="TYW150" s="495"/>
      <c r="TYX150" s="495"/>
      <c r="TYY150" s="495"/>
      <c r="TYZ150" s="495"/>
      <c r="TZA150" s="495"/>
      <c r="TZB150" s="495"/>
      <c r="TZC150" s="495"/>
      <c r="TZD150" s="495"/>
      <c r="TZE150" s="495"/>
      <c r="TZF150" s="495"/>
      <c r="TZG150" s="495"/>
      <c r="TZH150" s="495"/>
      <c r="TZI150" s="495"/>
      <c r="TZJ150" s="495"/>
      <c r="TZK150" s="495"/>
      <c r="TZL150" s="495"/>
      <c r="TZM150" s="495"/>
      <c r="TZN150" s="495"/>
      <c r="TZO150" s="495"/>
      <c r="TZP150" s="495"/>
      <c r="TZQ150" s="495"/>
      <c r="TZR150" s="495"/>
      <c r="TZS150" s="495"/>
      <c r="TZT150" s="495"/>
      <c r="TZU150" s="495"/>
      <c r="TZV150" s="495"/>
      <c r="TZW150" s="495"/>
      <c r="TZX150" s="495"/>
      <c r="TZY150" s="495"/>
      <c r="TZZ150" s="495"/>
      <c r="UAA150" s="495"/>
      <c r="UAB150" s="495"/>
      <c r="UAC150" s="495"/>
      <c r="UAD150" s="495"/>
      <c r="UAE150" s="495"/>
      <c r="UAF150" s="495"/>
      <c r="UAG150" s="495"/>
      <c r="UAH150" s="495"/>
      <c r="UAI150" s="495"/>
      <c r="UAJ150" s="495"/>
      <c r="UAK150" s="495"/>
      <c r="UAL150" s="495"/>
      <c r="UAM150" s="495"/>
      <c r="UAN150" s="495"/>
      <c r="UAO150" s="495"/>
      <c r="UAP150" s="495"/>
      <c r="UAQ150" s="495"/>
      <c r="UAR150" s="495"/>
      <c r="UAS150" s="495"/>
      <c r="UAT150" s="495"/>
      <c r="UAU150" s="495"/>
      <c r="UAV150" s="495"/>
      <c r="UAW150" s="495"/>
      <c r="UAX150" s="495"/>
      <c r="UAY150" s="495"/>
      <c r="UAZ150" s="495"/>
      <c r="UBA150" s="495"/>
      <c r="UBB150" s="495"/>
      <c r="UBC150" s="495"/>
      <c r="UBD150" s="495"/>
      <c r="UBE150" s="495"/>
      <c r="UBF150" s="495"/>
      <c r="UBG150" s="495"/>
      <c r="UBH150" s="495"/>
      <c r="UBI150" s="495"/>
      <c r="UBJ150" s="495"/>
      <c r="UBK150" s="495"/>
      <c r="UBL150" s="495"/>
      <c r="UBM150" s="495"/>
      <c r="UBN150" s="495"/>
      <c r="UBO150" s="495"/>
      <c r="UBP150" s="495"/>
      <c r="UBQ150" s="495"/>
      <c r="UBR150" s="495"/>
      <c r="UBS150" s="495"/>
      <c r="UBT150" s="495"/>
      <c r="UBU150" s="495"/>
      <c r="UBV150" s="495"/>
      <c r="UBW150" s="495"/>
      <c r="UBX150" s="495"/>
      <c r="UBY150" s="495"/>
      <c r="UBZ150" s="495"/>
      <c r="UCA150" s="495"/>
      <c r="UCB150" s="495"/>
      <c r="UCC150" s="495"/>
      <c r="UCD150" s="495"/>
      <c r="UCE150" s="495"/>
      <c r="UCF150" s="495"/>
      <c r="UCG150" s="495"/>
      <c r="UCH150" s="495"/>
      <c r="UCI150" s="495"/>
      <c r="UCJ150" s="495"/>
      <c r="UCK150" s="495"/>
      <c r="UCL150" s="495"/>
      <c r="UCM150" s="495"/>
      <c r="UCN150" s="495"/>
      <c r="UCO150" s="495"/>
      <c r="UCP150" s="495"/>
      <c r="UCQ150" s="495"/>
      <c r="UCR150" s="495"/>
      <c r="UCS150" s="495"/>
      <c r="UCT150" s="495"/>
      <c r="UCU150" s="495"/>
      <c r="UCV150" s="495"/>
      <c r="UCW150" s="495"/>
      <c r="UCX150" s="495"/>
      <c r="UCY150" s="495"/>
      <c r="UCZ150" s="495"/>
      <c r="UDA150" s="495"/>
      <c r="UDB150" s="495"/>
      <c r="UDC150" s="495"/>
      <c r="UDD150" s="495"/>
      <c r="UDE150" s="495"/>
      <c r="UDF150" s="495"/>
      <c r="UDG150" s="495"/>
      <c r="UDH150" s="495"/>
      <c r="UDI150" s="495"/>
      <c r="UDJ150" s="495"/>
      <c r="UDK150" s="495"/>
      <c r="UDL150" s="495"/>
      <c r="UDM150" s="495"/>
      <c r="UDN150" s="495"/>
      <c r="UDO150" s="495"/>
      <c r="UDP150" s="495"/>
      <c r="UDQ150" s="495"/>
      <c r="UDR150" s="495"/>
      <c r="UDS150" s="495"/>
      <c r="UDT150" s="495"/>
      <c r="UDU150" s="495"/>
      <c r="UDV150" s="495"/>
      <c r="UDW150" s="495"/>
      <c r="UDX150" s="495"/>
      <c r="UDY150" s="495"/>
      <c r="UDZ150" s="495"/>
      <c r="UEA150" s="495"/>
      <c r="UEB150" s="495"/>
      <c r="UEC150" s="495"/>
      <c r="UED150" s="495"/>
      <c r="UEE150" s="495"/>
      <c r="UEF150" s="495"/>
      <c r="UEG150" s="495"/>
      <c r="UEH150" s="495"/>
      <c r="UEI150" s="495"/>
      <c r="UEJ150" s="495"/>
      <c r="UEK150" s="495"/>
      <c r="UEL150" s="495"/>
      <c r="UEM150" s="495"/>
      <c r="UEN150" s="495"/>
      <c r="UEO150" s="495"/>
      <c r="UEP150" s="495"/>
      <c r="UEQ150" s="495"/>
      <c r="UER150" s="495"/>
      <c r="UES150" s="495"/>
      <c r="UET150" s="495"/>
      <c r="UEU150" s="495"/>
      <c r="UEV150" s="495"/>
      <c r="UEW150" s="495"/>
      <c r="UEX150" s="495"/>
      <c r="UEY150" s="495"/>
      <c r="UEZ150" s="495"/>
      <c r="UFA150" s="495"/>
      <c r="UFB150" s="495"/>
      <c r="UFC150" s="495"/>
      <c r="UFD150" s="495"/>
      <c r="UFE150" s="495"/>
      <c r="UFF150" s="495"/>
      <c r="UFG150" s="495"/>
      <c r="UFH150" s="495"/>
      <c r="UFI150" s="495"/>
      <c r="UFJ150" s="495"/>
      <c r="UFK150" s="495"/>
      <c r="UFL150" s="495"/>
      <c r="UFM150" s="495"/>
      <c r="UFN150" s="495"/>
      <c r="UFO150" s="495"/>
      <c r="UFP150" s="495"/>
      <c r="UFQ150" s="495"/>
      <c r="UFR150" s="495"/>
      <c r="UFS150" s="495"/>
      <c r="UFT150" s="495"/>
      <c r="UFU150" s="495"/>
      <c r="UFV150" s="495"/>
      <c r="UFW150" s="495"/>
      <c r="UFX150" s="495"/>
      <c r="UFY150" s="495"/>
      <c r="UFZ150" s="495"/>
      <c r="UGA150" s="495"/>
      <c r="UGB150" s="495"/>
      <c r="UGC150" s="495"/>
      <c r="UGD150" s="495"/>
      <c r="UGE150" s="495"/>
      <c r="UGF150" s="495"/>
      <c r="UGG150" s="495"/>
      <c r="UGH150" s="495"/>
      <c r="UGI150" s="495"/>
      <c r="UGJ150" s="495"/>
      <c r="UGK150" s="495"/>
      <c r="UGL150" s="495"/>
      <c r="UGM150" s="495"/>
      <c r="UGN150" s="495"/>
      <c r="UGO150" s="495"/>
      <c r="UGP150" s="495"/>
      <c r="UGQ150" s="495"/>
      <c r="UGR150" s="495"/>
      <c r="UGS150" s="495"/>
      <c r="UGT150" s="495"/>
      <c r="UGU150" s="495"/>
      <c r="UGV150" s="495"/>
      <c r="UGW150" s="495"/>
      <c r="UGX150" s="495"/>
      <c r="UGY150" s="495"/>
      <c r="UGZ150" s="495"/>
      <c r="UHA150" s="495"/>
      <c r="UHB150" s="495"/>
      <c r="UHC150" s="495"/>
      <c r="UHD150" s="495"/>
      <c r="UHE150" s="495"/>
      <c r="UHF150" s="495"/>
      <c r="UHG150" s="495"/>
      <c r="UHH150" s="495"/>
      <c r="UHI150" s="495"/>
      <c r="UHJ150" s="495"/>
      <c r="UHK150" s="495"/>
      <c r="UHL150" s="495"/>
      <c r="UHM150" s="495"/>
      <c r="UHN150" s="495"/>
      <c r="UHO150" s="495"/>
      <c r="UHP150" s="495"/>
      <c r="UHQ150" s="495"/>
      <c r="UHR150" s="495"/>
      <c r="UHS150" s="495"/>
      <c r="UHT150" s="495"/>
      <c r="UHU150" s="495"/>
      <c r="UHV150" s="495"/>
      <c r="UHW150" s="495"/>
      <c r="UHX150" s="495"/>
      <c r="UHY150" s="495"/>
      <c r="UHZ150" s="495"/>
      <c r="UIA150" s="495"/>
      <c r="UIB150" s="495"/>
      <c r="UIC150" s="495"/>
      <c r="UID150" s="495"/>
      <c r="UIE150" s="495"/>
      <c r="UIF150" s="495"/>
      <c r="UIG150" s="495"/>
      <c r="UIH150" s="495"/>
      <c r="UII150" s="495"/>
      <c r="UIJ150" s="495"/>
      <c r="UIK150" s="495"/>
      <c r="UIL150" s="495"/>
      <c r="UIM150" s="495"/>
      <c r="UIN150" s="495"/>
      <c r="UIO150" s="495"/>
      <c r="UIP150" s="495"/>
      <c r="UIQ150" s="495"/>
      <c r="UIR150" s="495"/>
      <c r="UIS150" s="495"/>
      <c r="UIT150" s="495"/>
      <c r="UIU150" s="495"/>
      <c r="UIV150" s="495"/>
      <c r="UIW150" s="495"/>
      <c r="UIX150" s="495"/>
      <c r="UIY150" s="495"/>
      <c r="UIZ150" s="495"/>
      <c r="UJA150" s="495"/>
      <c r="UJB150" s="495"/>
      <c r="UJC150" s="495"/>
      <c r="UJD150" s="495"/>
      <c r="UJE150" s="495"/>
      <c r="UJF150" s="495"/>
      <c r="UJG150" s="495"/>
      <c r="UJH150" s="495"/>
      <c r="UJI150" s="495"/>
      <c r="UJJ150" s="495"/>
      <c r="UJK150" s="495"/>
      <c r="UJL150" s="495"/>
      <c r="UJM150" s="495"/>
      <c r="UJN150" s="495"/>
      <c r="UJO150" s="495"/>
      <c r="UJP150" s="495"/>
      <c r="UJQ150" s="495"/>
      <c r="UJR150" s="495"/>
      <c r="UJS150" s="495"/>
      <c r="UJT150" s="495"/>
      <c r="UJU150" s="495"/>
      <c r="UJV150" s="495"/>
      <c r="UJW150" s="495"/>
      <c r="UJX150" s="495"/>
      <c r="UJY150" s="495"/>
      <c r="UJZ150" s="495"/>
      <c r="UKA150" s="495"/>
      <c r="UKB150" s="495"/>
      <c r="UKC150" s="495"/>
      <c r="UKD150" s="495"/>
      <c r="UKE150" s="495"/>
      <c r="UKF150" s="495"/>
      <c r="UKG150" s="495"/>
      <c r="UKH150" s="495"/>
      <c r="UKI150" s="495"/>
      <c r="UKJ150" s="495"/>
      <c r="UKK150" s="495"/>
      <c r="UKL150" s="495"/>
      <c r="UKM150" s="495"/>
      <c r="UKN150" s="495"/>
      <c r="UKO150" s="495"/>
      <c r="UKP150" s="495"/>
      <c r="UKQ150" s="495"/>
      <c r="UKR150" s="495"/>
      <c r="UKS150" s="495"/>
      <c r="UKT150" s="495"/>
      <c r="UKU150" s="495"/>
      <c r="UKV150" s="495"/>
      <c r="UKW150" s="495"/>
      <c r="UKX150" s="495"/>
      <c r="UKY150" s="495"/>
      <c r="UKZ150" s="495"/>
      <c r="ULA150" s="495"/>
      <c r="ULB150" s="495"/>
      <c r="ULC150" s="495"/>
      <c r="ULD150" s="495"/>
      <c r="ULE150" s="495"/>
      <c r="ULF150" s="495"/>
      <c r="ULG150" s="495"/>
      <c r="ULH150" s="495"/>
      <c r="ULI150" s="495"/>
      <c r="ULJ150" s="495"/>
      <c r="ULK150" s="495"/>
      <c r="ULL150" s="495"/>
      <c r="ULM150" s="495"/>
      <c r="ULN150" s="495"/>
      <c r="ULO150" s="495"/>
      <c r="ULP150" s="495"/>
      <c r="ULQ150" s="495"/>
      <c r="ULR150" s="495"/>
      <c r="ULS150" s="495"/>
      <c r="ULT150" s="495"/>
      <c r="ULU150" s="495"/>
      <c r="ULV150" s="495"/>
      <c r="ULW150" s="495"/>
      <c r="ULX150" s="495"/>
      <c r="ULY150" s="495"/>
      <c r="ULZ150" s="495"/>
      <c r="UMA150" s="495"/>
      <c r="UMB150" s="495"/>
      <c r="UMC150" s="495"/>
      <c r="UMD150" s="495"/>
      <c r="UME150" s="495"/>
      <c r="UMF150" s="495"/>
      <c r="UMG150" s="495"/>
      <c r="UMH150" s="495"/>
      <c r="UMI150" s="495"/>
      <c r="UMJ150" s="495"/>
      <c r="UMK150" s="495"/>
      <c r="UML150" s="495"/>
      <c r="UMM150" s="495"/>
      <c r="UMN150" s="495"/>
      <c r="UMO150" s="495"/>
      <c r="UMP150" s="495"/>
      <c r="UMQ150" s="495"/>
      <c r="UMR150" s="495"/>
      <c r="UMS150" s="495"/>
      <c r="UMT150" s="495"/>
      <c r="UMU150" s="495"/>
      <c r="UMV150" s="495"/>
      <c r="UMW150" s="495"/>
      <c r="UMX150" s="495"/>
      <c r="UMY150" s="495"/>
      <c r="UMZ150" s="495"/>
      <c r="UNA150" s="495"/>
      <c r="UNB150" s="495"/>
      <c r="UNC150" s="495"/>
      <c r="UND150" s="495"/>
      <c r="UNE150" s="495"/>
      <c r="UNF150" s="495"/>
      <c r="UNG150" s="495"/>
      <c r="UNH150" s="495"/>
      <c r="UNI150" s="495"/>
      <c r="UNJ150" s="495"/>
      <c r="UNK150" s="495"/>
      <c r="UNL150" s="495"/>
      <c r="UNM150" s="495"/>
      <c r="UNN150" s="495"/>
      <c r="UNO150" s="495"/>
      <c r="UNP150" s="495"/>
      <c r="UNQ150" s="495"/>
      <c r="UNR150" s="495"/>
      <c r="UNS150" s="495"/>
      <c r="UNT150" s="495"/>
      <c r="UNU150" s="495"/>
      <c r="UNV150" s="495"/>
      <c r="UNW150" s="495"/>
      <c r="UNX150" s="495"/>
      <c r="UNY150" s="495"/>
      <c r="UNZ150" s="495"/>
      <c r="UOA150" s="495"/>
      <c r="UOB150" s="495"/>
      <c r="UOC150" s="495"/>
      <c r="UOD150" s="495"/>
      <c r="UOE150" s="495"/>
      <c r="UOF150" s="495"/>
      <c r="UOG150" s="495"/>
      <c r="UOH150" s="495"/>
      <c r="UOI150" s="495"/>
      <c r="UOJ150" s="495"/>
      <c r="UOK150" s="495"/>
      <c r="UOL150" s="495"/>
      <c r="UOM150" s="495"/>
      <c r="UON150" s="495"/>
      <c r="UOO150" s="495"/>
      <c r="UOP150" s="495"/>
      <c r="UOQ150" s="495"/>
      <c r="UOR150" s="495"/>
      <c r="UOS150" s="495"/>
      <c r="UOT150" s="495"/>
      <c r="UOU150" s="495"/>
      <c r="UOV150" s="495"/>
      <c r="UOW150" s="495"/>
      <c r="UOX150" s="495"/>
      <c r="UOY150" s="495"/>
      <c r="UOZ150" s="495"/>
      <c r="UPA150" s="495"/>
      <c r="UPB150" s="495"/>
      <c r="UPC150" s="495"/>
      <c r="UPD150" s="495"/>
      <c r="UPE150" s="495"/>
      <c r="UPF150" s="495"/>
      <c r="UPG150" s="495"/>
      <c r="UPH150" s="495"/>
      <c r="UPI150" s="495"/>
      <c r="UPJ150" s="495"/>
      <c r="UPK150" s="495"/>
      <c r="UPL150" s="495"/>
      <c r="UPM150" s="495"/>
      <c r="UPN150" s="495"/>
      <c r="UPO150" s="495"/>
      <c r="UPP150" s="495"/>
      <c r="UPQ150" s="495"/>
      <c r="UPR150" s="495"/>
      <c r="UPS150" s="495"/>
      <c r="UPT150" s="495"/>
      <c r="UPU150" s="495"/>
      <c r="UPV150" s="495"/>
      <c r="UPW150" s="495"/>
      <c r="UPX150" s="495"/>
      <c r="UPY150" s="495"/>
      <c r="UPZ150" s="495"/>
      <c r="UQA150" s="495"/>
      <c r="UQB150" s="495"/>
      <c r="UQC150" s="495"/>
      <c r="UQD150" s="495"/>
      <c r="UQE150" s="495"/>
      <c r="UQF150" s="495"/>
      <c r="UQG150" s="495"/>
      <c r="UQH150" s="495"/>
      <c r="UQI150" s="495"/>
      <c r="UQJ150" s="495"/>
      <c r="UQK150" s="495"/>
      <c r="UQL150" s="495"/>
      <c r="UQM150" s="495"/>
      <c r="UQN150" s="495"/>
      <c r="UQO150" s="495"/>
      <c r="UQP150" s="495"/>
      <c r="UQQ150" s="495"/>
      <c r="UQR150" s="495"/>
      <c r="UQS150" s="495"/>
      <c r="UQT150" s="495"/>
      <c r="UQU150" s="495"/>
      <c r="UQV150" s="495"/>
      <c r="UQW150" s="495"/>
      <c r="UQX150" s="495"/>
      <c r="UQY150" s="495"/>
      <c r="UQZ150" s="495"/>
      <c r="URA150" s="495"/>
      <c r="URB150" s="495"/>
      <c r="URC150" s="495"/>
      <c r="URD150" s="495"/>
      <c r="URE150" s="495"/>
      <c r="URF150" s="495"/>
      <c r="URG150" s="495"/>
      <c r="URH150" s="495"/>
      <c r="URI150" s="495"/>
      <c r="URJ150" s="495"/>
      <c r="URK150" s="495"/>
      <c r="URL150" s="495"/>
      <c r="URM150" s="495"/>
      <c r="URN150" s="495"/>
      <c r="URO150" s="495"/>
      <c r="URP150" s="495"/>
      <c r="URQ150" s="495"/>
      <c r="URR150" s="495"/>
      <c r="URS150" s="495"/>
      <c r="URT150" s="495"/>
      <c r="URU150" s="495"/>
      <c r="URV150" s="495"/>
      <c r="URW150" s="495"/>
      <c r="URX150" s="495"/>
      <c r="URY150" s="495"/>
      <c r="URZ150" s="495"/>
      <c r="USA150" s="495"/>
      <c r="USB150" s="495"/>
      <c r="USC150" s="495"/>
      <c r="USD150" s="495"/>
      <c r="USE150" s="495"/>
      <c r="USF150" s="495"/>
      <c r="USG150" s="495"/>
      <c r="USH150" s="495"/>
      <c r="USI150" s="495"/>
      <c r="USJ150" s="495"/>
      <c r="USK150" s="495"/>
      <c r="USL150" s="495"/>
      <c r="USM150" s="495"/>
      <c r="USN150" s="495"/>
      <c r="USO150" s="495"/>
      <c r="USP150" s="495"/>
      <c r="USQ150" s="495"/>
      <c r="USR150" s="495"/>
      <c r="USS150" s="495"/>
      <c r="UST150" s="495"/>
      <c r="USU150" s="495"/>
      <c r="USV150" s="495"/>
      <c r="USW150" s="495"/>
      <c r="USX150" s="495"/>
      <c r="USY150" s="495"/>
      <c r="USZ150" s="495"/>
      <c r="UTA150" s="495"/>
      <c r="UTB150" s="495"/>
      <c r="UTC150" s="495"/>
      <c r="UTD150" s="495"/>
      <c r="UTE150" s="495"/>
      <c r="UTF150" s="495"/>
      <c r="UTG150" s="495"/>
      <c r="UTH150" s="495"/>
      <c r="UTI150" s="495"/>
      <c r="UTJ150" s="495"/>
      <c r="UTK150" s="495"/>
      <c r="UTL150" s="495"/>
      <c r="UTM150" s="495"/>
      <c r="UTN150" s="495"/>
      <c r="UTO150" s="495"/>
      <c r="UTP150" s="495"/>
      <c r="UTQ150" s="495"/>
      <c r="UTR150" s="495"/>
      <c r="UTS150" s="495"/>
      <c r="UTT150" s="495"/>
      <c r="UTU150" s="495"/>
      <c r="UTV150" s="495"/>
      <c r="UTW150" s="495"/>
      <c r="UTX150" s="495"/>
      <c r="UTY150" s="495"/>
      <c r="UTZ150" s="495"/>
      <c r="UUA150" s="495"/>
      <c r="UUB150" s="495"/>
      <c r="UUC150" s="495"/>
      <c r="UUD150" s="495"/>
      <c r="UUE150" s="495"/>
      <c r="UUF150" s="495"/>
      <c r="UUG150" s="495"/>
      <c r="UUH150" s="495"/>
      <c r="UUI150" s="495"/>
      <c r="UUJ150" s="495"/>
      <c r="UUK150" s="495"/>
      <c r="UUL150" s="495"/>
      <c r="UUM150" s="495"/>
      <c r="UUN150" s="495"/>
      <c r="UUO150" s="495"/>
      <c r="UUP150" s="495"/>
      <c r="UUQ150" s="495"/>
      <c r="UUR150" s="495"/>
      <c r="UUS150" s="495"/>
      <c r="UUT150" s="495"/>
      <c r="UUU150" s="495"/>
      <c r="UUV150" s="495"/>
      <c r="UUW150" s="495"/>
      <c r="UUX150" s="495"/>
      <c r="UUY150" s="495"/>
      <c r="UUZ150" s="495"/>
      <c r="UVA150" s="495"/>
      <c r="UVB150" s="495"/>
      <c r="UVC150" s="495"/>
      <c r="UVD150" s="495"/>
      <c r="UVE150" s="495"/>
      <c r="UVF150" s="495"/>
      <c r="UVG150" s="495"/>
      <c r="UVH150" s="495"/>
      <c r="UVI150" s="495"/>
      <c r="UVJ150" s="495"/>
      <c r="UVK150" s="495"/>
      <c r="UVL150" s="495"/>
      <c r="UVM150" s="495"/>
      <c r="UVN150" s="495"/>
      <c r="UVO150" s="495"/>
      <c r="UVP150" s="495"/>
      <c r="UVQ150" s="495"/>
      <c r="UVR150" s="495"/>
      <c r="UVS150" s="495"/>
      <c r="UVT150" s="495"/>
      <c r="UVU150" s="495"/>
      <c r="UVV150" s="495"/>
      <c r="UVW150" s="495"/>
      <c r="UVX150" s="495"/>
      <c r="UVY150" s="495"/>
      <c r="UVZ150" s="495"/>
      <c r="UWA150" s="495"/>
      <c r="UWB150" s="495"/>
      <c r="UWC150" s="495"/>
      <c r="UWD150" s="495"/>
      <c r="UWE150" s="495"/>
      <c r="UWF150" s="495"/>
      <c r="UWG150" s="495"/>
      <c r="UWH150" s="495"/>
      <c r="UWI150" s="495"/>
      <c r="UWJ150" s="495"/>
      <c r="UWK150" s="495"/>
      <c r="UWL150" s="495"/>
      <c r="UWM150" s="495"/>
      <c r="UWN150" s="495"/>
      <c r="UWO150" s="495"/>
      <c r="UWP150" s="495"/>
      <c r="UWQ150" s="495"/>
      <c r="UWR150" s="495"/>
      <c r="UWS150" s="495"/>
      <c r="UWT150" s="495"/>
      <c r="UWU150" s="495"/>
      <c r="UWV150" s="495"/>
      <c r="UWW150" s="495"/>
      <c r="UWX150" s="495"/>
      <c r="UWY150" s="495"/>
      <c r="UWZ150" s="495"/>
      <c r="UXA150" s="495"/>
      <c r="UXB150" s="495"/>
      <c r="UXC150" s="495"/>
      <c r="UXD150" s="495"/>
      <c r="UXE150" s="495"/>
      <c r="UXF150" s="495"/>
      <c r="UXG150" s="495"/>
      <c r="UXH150" s="495"/>
      <c r="UXI150" s="495"/>
      <c r="UXJ150" s="495"/>
      <c r="UXK150" s="495"/>
      <c r="UXL150" s="495"/>
      <c r="UXM150" s="495"/>
      <c r="UXN150" s="495"/>
      <c r="UXO150" s="495"/>
      <c r="UXP150" s="495"/>
      <c r="UXQ150" s="495"/>
      <c r="UXR150" s="495"/>
      <c r="UXS150" s="495"/>
      <c r="UXT150" s="495"/>
      <c r="UXU150" s="495"/>
      <c r="UXV150" s="495"/>
      <c r="UXW150" s="495"/>
      <c r="UXX150" s="495"/>
      <c r="UXY150" s="495"/>
      <c r="UXZ150" s="495"/>
      <c r="UYA150" s="495"/>
      <c r="UYB150" s="495"/>
      <c r="UYC150" s="495"/>
      <c r="UYD150" s="495"/>
      <c r="UYE150" s="495"/>
      <c r="UYF150" s="495"/>
      <c r="UYG150" s="495"/>
      <c r="UYH150" s="495"/>
      <c r="UYI150" s="495"/>
      <c r="UYJ150" s="495"/>
      <c r="UYK150" s="495"/>
      <c r="UYL150" s="495"/>
      <c r="UYM150" s="495"/>
      <c r="UYN150" s="495"/>
      <c r="UYO150" s="495"/>
      <c r="UYP150" s="495"/>
      <c r="UYQ150" s="495"/>
      <c r="UYR150" s="495"/>
      <c r="UYS150" s="495"/>
      <c r="UYT150" s="495"/>
      <c r="UYU150" s="495"/>
      <c r="UYV150" s="495"/>
      <c r="UYW150" s="495"/>
      <c r="UYX150" s="495"/>
      <c r="UYY150" s="495"/>
      <c r="UYZ150" s="495"/>
      <c r="UZA150" s="495"/>
      <c r="UZB150" s="495"/>
      <c r="UZC150" s="495"/>
      <c r="UZD150" s="495"/>
      <c r="UZE150" s="495"/>
      <c r="UZF150" s="495"/>
      <c r="UZG150" s="495"/>
      <c r="UZH150" s="495"/>
      <c r="UZI150" s="495"/>
      <c r="UZJ150" s="495"/>
      <c r="UZK150" s="495"/>
      <c r="UZL150" s="495"/>
      <c r="UZM150" s="495"/>
      <c r="UZN150" s="495"/>
      <c r="UZO150" s="495"/>
      <c r="UZP150" s="495"/>
      <c r="UZQ150" s="495"/>
      <c r="UZR150" s="495"/>
      <c r="UZS150" s="495"/>
      <c r="UZT150" s="495"/>
      <c r="UZU150" s="495"/>
      <c r="UZV150" s="495"/>
      <c r="UZW150" s="495"/>
      <c r="UZX150" s="495"/>
      <c r="UZY150" s="495"/>
      <c r="UZZ150" s="495"/>
      <c r="VAA150" s="495"/>
      <c r="VAB150" s="495"/>
      <c r="VAC150" s="495"/>
      <c r="VAD150" s="495"/>
      <c r="VAE150" s="495"/>
      <c r="VAF150" s="495"/>
      <c r="VAG150" s="495"/>
      <c r="VAH150" s="495"/>
      <c r="VAI150" s="495"/>
      <c r="VAJ150" s="495"/>
      <c r="VAK150" s="495"/>
      <c r="VAL150" s="495"/>
      <c r="VAM150" s="495"/>
      <c r="VAN150" s="495"/>
      <c r="VAO150" s="495"/>
      <c r="VAP150" s="495"/>
      <c r="VAQ150" s="495"/>
      <c r="VAR150" s="495"/>
      <c r="VAS150" s="495"/>
      <c r="VAT150" s="495"/>
      <c r="VAU150" s="495"/>
      <c r="VAV150" s="495"/>
      <c r="VAW150" s="495"/>
      <c r="VAX150" s="495"/>
      <c r="VAY150" s="495"/>
      <c r="VAZ150" s="495"/>
      <c r="VBA150" s="495"/>
      <c r="VBB150" s="495"/>
      <c r="VBC150" s="495"/>
      <c r="VBD150" s="495"/>
      <c r="VBE150" s="495"/>
      <c r="VBF150" s="495"/>
      <c r="VBG150" s="495"/>
      <c r="VBH150" s="495"/>
      <c r="VBI150" s="495"/>
      <c r="VBJ150" s="495"/>
      <c r="VBK150" s="495"/>
      <c r="VBL150" s="495"/>
      <c r="VBM150" s="495"/>
      <c r="VBN150" s="495"/>
      <c r="VBO150" s="495"/>
      <c r="VBP150" s="495"/>
      <c r="VBQ150" s="495"/>
      <c r="VBR150" s="495"/>
      <c r="VBS150" s="495"/>
      <c r="VBT150" s="495"/>
      <c r="VBU150" s="495"/>
      <c r="VBV150" s="495"/>
      <c r="VBW150" s="495"/>
      <c r="VBX150" s="495"/>
      <c r="VBY150" s="495"/>
      <c r="VBZ150" s="495"/>
      <c r="VCA150" s="495"/>
      <c r="VCB150" s="495"/>
      <c r="VCC150" s="495"/>
      <c r="VCD150" s="495"/>
      <c r="VCE150" s="495"/>
      <c r="VCF150" s="495"/>
      <c r="VCG150" s="495"/>
      <c r="VCH150" s="495"/>
      <c r="VCI150" s="495"/>
      <c r="VCJ150" s="495"/>
      <c r="VCK150" s="495"/>
      <c r="VCL150" s="495"/>
      <c r="VCM150" s="495"/>
      <c r="VCN150" s="495"/>
      <c r="VCO150" s="495"/>
      <c r="VCP150" s="495"/>
      <c r="VCQ150" s="495"/>
      <c r="VCR150" s="495"/>
      <c r="VCS150" s="495"/>
      <c r="VCT150" s="495"/>
      <c r="VCU150" s="495"/>
      <c r="VCV150" s="495"/>
      <c r="VCW150" s="495"/>
      <c r="VCX150" s="495"/>
      <c r="VCY150" s="495"/>
      <c r="VCZ150" s="495"/>
      <c r="VDA150" s="495"/>
      <c r="VDB150" s="495"/>
      <c r="VDC150" s="495"/>
      <c r="VDD150" s="495"/>
      <c r="VDE150" s="495"/>
      <c r="VDF150" s="495"/>
      <c r="VDG150" s="495"/>
      <c r="VDH150" s="495"/>
      <c r="VDI150" s="495"/>
      <c r="VDJ150" s="495"/>
      <c r="VDK150" s="495"/>
      <c r="VDL150" s="495"/>
      <c r="VDM150" s="495"/>
      <c r="VDN150" s="495"/>
      <c r="VDO150" s="495"/>
      <c r="VDP150" s="495"/>
      <c r="VDQ150" s="495"/>
      <c r="VDR150" s="495"/>
      <c r="VDS150" s="495"/>
      <c r="VDT150" s="495"/>
      <c r="VDU150" s="495"/>
      <c r="VDV150" s="495"/>
      <c r="VDW150" s="495"/>
      <c r="VDX150" s="495"/>
      <c r="VDY150" s="495"/>
      <c r="VDZ150" s="495"/>
      <c r="VEA150" s="495"/>
      <c r="VEB150" s="495"/>
      <c r="VEC150" s="495"/>
      <c r="VED150" s="495"/>
      <c r="VEE150" s="495"/>
      <c r="VEF150" s="495"/>
      <c r="VEG150" s="495"/>
      <c r="VEH150" s="495"/>
      <c r="VEI150" s="495"/>
      <c r="VEJ150" s="495"/>
      <c r="VEK150" s="495"/>
      <c r="VEL150" s="495"/>
      <c r="VEM150" s="495"/>
      <c r="VEN150" s="495"/>
      <c r="VEO150" s="495"/>
      <c r="VEP150" s="495"/>
      <c r="VEQ150" s="495"/>
      <c r="VER150" s="495"/>
      <c r="VES150" s="495"/>
      <c r="VET150" s="495"/>
      <c r="VEU150" s="495"/>
      <c r="VEV150" s="495"/>
      <c r="VEW150" s="495"/>
      <c r="VEX150" s="495"/>
      <c r="VEY150" s="495"/>
      <c r="VEZ150" s="495"/>
      <c r="VFA150" s="495"/>
      <c r="VFB150" s="495"/>
      <c r="VFC150" s="495"/>
      <c r="VFD150" s="495"/>
      <c r="VFE150" s="495"/>
      <c r="VFF150" s="495"/>
      <c r="VFG150" s="495"/>
      <c r="VFH150" s="495"/>
      <c r="VFI150" s="495"/>
      <c r="VFJ150" s="495"/>
      <c r="VFK150" s="495"/>
      <c r="VFL150" s="495"/>
      <c r="VFM150" s="495"/>
      <c r="VFN150" s="495"/>
      <c r="VFO150" s="495"/>
      <c r="VFP150" s="495"/>
      <c r="VFQ150" s="495"/>
      <c r="VFR150" s="495"/>
      <c r="VFS150" s="495"/>
      <c r="VFT150" s="495"/>
      <c r="VFU150" s="495"/>
      <c r="VFV150" s="495"/>
      <c r="VFW150" s="495"/>
      <c r="VFX150" s="495"/>
      <c r="VFY150" s="495"/>
      <c r="VFZ150" s="495"/>
      <c r="VGA150" s="495"/>
      <c r="VGB150" s="495"/>
      <c r="VGC150" s="495"/>
      <c r="VGD150" s="495"/>
      <c r="VGE150" s="495"/>
      <c r="VGF150" s="495"/>
      <c r="VGG150" s="495"/>
      <c r="VGH150" s="495"/>
      <c r="VGI150" s="495"/>
      <c r="VGJ150" s="495"/>
      <c r="VGK150" s="495"/>
      <c r="VGL150" s="495"/>
      <c r="VGM150" s="495"/>
      <c r="VGN150" s="495"/>
      <c r="VGO150" s="495"/>
      <c r="VGP150" s="495"/>
      <c r="VGQ150" s="495"/>
      <c r="VGR150" s="495"/>
      <c r="VGS150" s="495"/>
      <c r="VGT150" s="495"/>
      <c r="VGU150" s="495"/>
      <c r="VGV150" s="495"/>
      <c r="VGW150" s="495"/>
      <c r="VGX150" s="495"/>
      <c r="VGY150" s="495"/>
      <c r="VGZ150" s="495"/>
      <c r="VHA150" s="495"/>
      <c r="VHB150" s="495"/>
      <c r="VHC150" s="495"/>
      <c r="VHD150" s="495"/>
      <c r="VHE150" s="495"/>
      <c r="VHF150" s="495"/>
      <c r="VHG150" s="495"/>
      <c r="VHH150" s="495"/>
      <c r="VHI150" s="495"/>
      <c r="VHJ150" s="495"/>
      <c r="VHK150" s="495"/>
      <c r="VHL150" s="495"/>
      <c r="VHM150" s="495"/>
      <c r="VHN150" s="495"/>
      <c r="VHO150" s="495"/>
      <c r="VHP150" s="495"/>
      <c r="VHQ150" s="495"/>
      <c r="VHR150" s="495"/>
      <c r="VHS150" s="495"/>
      <c r="VHT150" s="495"/>
      <c r="VHU150" s="495"/>
      <c r="VHV150" s="495"/>
      <c r="VHW150" s="495"/>
      <c r="VHX150" s="495"/>
      <c r="VHY150" s="495"/>
      <c r="VHZ150" s="495"/>
      <c r="VIA150" s="495"/>
      <c r="VIB150" s="495"/>
      <c r="VIC150" s="495"/>
      <c r="VID150" s="495"/>
      <c r="VIE150" s="495"/>
      <c r="VIF150" s="495"/>
      <c r="VIG150" s="495"/>
      <c r="VIH150" s="495"/>
      <c r="VII150" s="495"/>
      <c r="VIJ150" s="495"/>
      <c r="VIK150" s="495"/>
      <c r="VIL150" s="495"/>
      <c r="VIM150" s="495"/>
      <c r="VIN150" s="495"/>
      <c r="VIO150" s="495"/>
      <c r="VIP150" s="495"/>
      <c r="VIQ150" s="495"/>
      <c r="VIR150" s="495"/>
      <c r="VIS150" s="495"/>
      <c r="VIT150" s="495"/>
      <c r="VIU150" s="495"/>
      <c r="VIV150" s="495"/>
      <c r="VIW150" s="495"/>
      <c r="VIX150" s="495"/>
      <c r="VIY150" s="495"/>
      <c r="VIZ150" s="495"/>
      <c r="VJA150" s="495"/>
      <c r="VJB150" s="495"/>
      <c r="VJC150" s="495"/>
      <c r="VJD150" s="495"/>
      <c r="VJE150" s="495"/>
      <c r="VJF150" s="495"/>
      <c r="VJG150" s="495"/>
      <c r="VJH150" s="495"/>
      <c r="VJI150" s="495"/>
      <c r="VJJ150" s="495"/>
      <c r="VJK150" s="495"/>
      <c r="VJL150" s="495"/>
      <c r="VJM150" s="495"/>
      <c r="VJN150" s="495"/>
      <c r="VJO150" s="495"/>
      <c r="VJP150" s="495"/>
      <c r="VJQ150" s="495"/>
      <c r="VJR150" s="495"/>
      <c r="VJS150" s="495"/>
      <c r="VJT150" s="495"/>
      <c r="VJU150" s="495"/>
      <c r="VJV150" s="495"/>
      <c r="VJW150" s="495"/>
      <c r="VJX150" s="495"/>
      <c r="VJY150" s="495"/>
      <c r="VJZ150" s="495"/>
      <c r="VKA150" s="495"/>
      <c r="VKB150" s="495"/>
      <c r="VKC150" s="495"/>
      <c r="VKD150" s="495"/>
      <c r="VKE150" s="495"/>
      <c r="VKF150" s="495"/>
      <c r="VKG150" s="495"/>
      <c r="VKH150" s="495"/>
      <c r="VKI150" s="495"/>
      <c r="VKJ150" s="495"/>
      <c r="VKK150" s="495"/>
      <c r="VKL150" s="495"/>
      <c r="VKM150" s="495"/>
      <c r="VKN150" s="495"/>
      <c r="VKO150" s="495"/>
      <c r="VKP150" s="495"/>
      <c r="VKQ150" s="495"/>
      <c r="VKR150" s="495"/>
      <c r="VKS150" s="495"/>
      <c r="VKT150" s="495"/>
      <c r="VKU150" s="495"/>
      <c r="VKV150" s="495"/>
      <c r="VKW150" s="495"/>
      <c r="VKX150" s="495"/>
      <c r="VKY150" s="495"/>
      <c r="VKZ150" s="495"/>
      <c r="VLA150" s="495"/>
      <c r="VLB150" s="495"/>
      <c r="VLC150" s="495"/>
      <c r="VLD150" s="495"/>
      <c r="VLE150" s="495"/>
      <c r="VLF150" s="495"/>
      <c r="VLG150" s="495"/>
      <c r="VLH150" s="495"/>
      <c r="VLI150" s="495"/>
      <c r="VLJ150" s="495"/>
      <c r="VLK150" s="495"/>
      <c r="VLL150" s="495"/>
      <c r="VLM150" s="495"/>
      <c r="VLN150" s="495"/>
      <c r="VLO150" s="495"/>
      <c r="VLP150" s="495"/>
      <c r="VLQ150" s="495"/>
      <c r="VLR150" s="495"/>
      <c r="VLS150" s="495"/>
      <c r="VLT150" s="495"/>
      <c r="VLU150" s="495"/>
      <c r="VLV150" s="495"/>
      <c r="VLW150" s="495"/>
      <c r="VLX150" s="495"/>
      <c r="VLY150" s="495"/>
      <c r="VLZ150" s="495"/>
      <c r="VMA150" s="495"/>
      <c r="VMB150" s="495"/>
      <c r="VMC150" s="495"/>
      <c r="VMD150" s="495"/>
      <c r="VME150" s="495"/>
      <c r="VMF150" s="495"/>
      <c r="VMG150" s="495"/>
      <c r="VMH150" s="495"/>
      <c r="VMI150" s="495"/>
      <c r="VMJ150" s="495"/>
      <c r="VMK150" s="495"/>
      <c r="VML150" s="495"/>
      <c r="VMM150" s="495"/>
      <c r="VMN150" s="495"/>
      <c r="VMO150" s="495"/>
      <c r="VMP150" s="495"/>
      <c r="VMQ150" s="495"/>
      <c r="VMR150" s="495"/>
      <c r="VMS150" s="495"/>
      <c r="VMT150" s="495"/>
      <c r="VMU150" s="495"/>
      <c r="VMV150" s="495"/>
      <c r="VMW150" s="495"/>
      <c r="VMX150" s="495"/>
      <c r="VMY150" s="495"/>
      <c r="VMZ150" s="495"/>
      <c r="VNA150" s="495"/>
      <c r="VNB150" s="495"/>
      <c r="VNC150" s="495"/>
      <c r="VND150" s="495"/>
      <c r="VNE150" s="495"/>
      <c r="VNF150" s="495"/>
      <c r="VNG150" s="495"/>
      <c r="VNH150" s="495"/>
      <c r="VNI150" s="495"/>
      <c r="VNJ150" s="495"/>
      <c r="VNK150" s="495"/>
      <c r="VNL150" s="495"/>
      <c r="VNM150" s="495"/>
      <c r="VNN150" s="495"/>
      <c r="VNO150" s="495"/>
      <c r="VNP150" s="495"/>
      <c r="VNQ150" s="495"/>
      <c r="VNR150" s="495"/>
      <c r="VNS150" s="495"/>
      <c r="VNT150" s="495"/>
      <c r="VNU150" s="495"/>
      <c r="VNV150" s="495"/>
      <c r="VNW150" s="495"/>
      <c r="VNX150" s="495"/>
      <c r="VNY150" s="495"/>
      <c r="VNZ150" s="495"/>
      <c r="VOA150" s="495"/>
      <c r="VOB150" s="495"/>
      <c r="VOC150" s="495"/>
      <c r="VOD150" s="495"/>
      <c r="VOE150" s="495"/>
      <c r="VOF150" s="495"/>
      <c r="VOG150" s="495"/>
      <c r="VOH150" s="495"/>
      <c r="VOI150" s="495"/>
      <c r="VOJ150" s="495"/>
      <c r="VOK150" s="495"/>
      <c r="VOL150" s="495"/>
      <c r="VOM150" s="495"/>
      <c r="VON150" s="495"/>
      <c r="VOO150" s="495"/>
      <c r="VOP150" s="495"/>
      <c r="VOQ150" s="495"/>
      <c r="VOR150" s="495"/>
      <c r="VOS150" s="495"/>
      <c r="VOT150" s="495"/>
      <c r="VOU150" s="495"/>
      <c r="VOV150" s="495"/>
      <c r="VOW150" s="495"/>
      <c r="VOX150" s="495"/>
      <c r="VOY150" s="495"/>
      <c r="VOZ150" s="495"/>
      <c r="VPA150" s="495"/>
      <c r="VPB150" s="495"/>
      <c r="VPC150" s="495"/>
      <c r="VPD150" s="495"/>
      <c r="VPE150" s="495"/>
      <c r="VPF150" s="495"/>
      <c r="VPG150" s="495"/>
      <c r="VPH150" s="495"/>
      <c r="VPI150" s="495"/>
      <c r="VPJ150" s="495"/>
      <c r="VPK150" s="495"/>
      <c r="VPL150" s="495"/>
      <c r="VPM150" s="495"/>
      <c r="VPN150" s="495"/>
      <c r="VPO150" s="495"/>
      <c r="VPP150" s="495"/>
      <c r="VPQ150" s="495"/>
      <c r="VPR150" s="495"/>
      <c r="VPS150" s="495"/>
      <c r="VPT150" s="495"/>
      <c r="VPU150" s="495"/>
      <c r="VPV150" s="495"/>
      <c r="VPW150" s="495"/>
      <c r="VPX150" s="495"/>
      <c r="VPY150" s="495"/>
      <c r="VPZ150" s="495"/>
      <c r="VQA150" s="495"/>
      <c r="VQB150" s="495"/>
      <c r="VQC150" s="495"/>
      <c r="VQD150" s="495"/>
      <c r="VQE150" s="495"/>
      <c r="VQF150" s="495"/>
      <c r="VQG150" s="495"/>
      <c r="VQH150" s="495"/>
      <c r="VQI150" s="495"/>
      <c r="VQJ150" s="495"/>
      <c r="VQK150" s="495"/>
      <c r="VQL150" s="495"/>
      <c r="VQM150" s="495"/>
      <c r="VQN150" s="495"/>
      <c r="VQO150" s="495"/>
      <c r="VQP150" s="495"/>
      <c r="VQQ150" s="495"/>
      <c r="VQR150" s="495"/>
      <c r="VQS150" s="495"/>
      <c r="VQT150" s="495"/>
      <c r="VQU150" s="495"/>
      <c r="VQV150" s="495"/>
      <c r="VQW150" s="495"/>
      <c r="VQX150" s="495"/>
      <c r="VQY150" s="495"/>
      <c r="VQZ150" s="495"/>
      <c r="VRA150" s="495"/>
      <c r="VRB150" s="495"/>
      <c r="VRC150" s="495"/>
      <c r="VRD150" s="495"/>
      <c r="VRE150" s="495"/>
      <c r="VRF150" s="495"/>
      <c r="VRG150" s="495"/>
      <c r="VRH150" s="495"/>
      <c r="VRI150" s="495"/>
      <c r="VRJ150" s="495"/>
      <c r="VRK150" s="495"/>
      <c r="VRL150" s="495"/>
      <c r="VRM150" s="495"/>
      <c r="VRN150" s="495"/>
      <c r="VRO150" s="495"/>
      <c r="VRP150" s="495"/>
      <c r="VRQ150" s="495"/>
      <c r="VRR150" s="495"/>
      <c r="VRS150" s="495"/>
      <c r="VRT150" s="495"/>
      <c r="VRU150" s="495"/>
      <c r="VRV150" s="495"/>
      <c r="VRW150" s="495"/>
      <c r="VRX150" s="495"/>
      <c r="VRY150" s="495"/>
      <c r="VRZ150" s="495"/>
      <c r="VSA150" s="495"/>
      <c r="VSB150" s="495"/>
      <c r="VSC150" s="495"/>
      <c r="VSD150" s="495"/>
      <c r="VSE150" s="495"/>
      <c r="VSF150" s="495"/>
      <c r="VSG150" s="495"/>
      <c r="VSH150" s="495"/>
      <c r="VSI150" s="495"/>
      <c r="VSJ150" s="495"/>
      <c r="VSK150" s="495"/>
      <c r="VSL150" s="495"/>
      <c r="VSM150" s="495"/>
      <c r="VSN150" s="495"/>
      <c r="VSO150" s="495"/>
      <c r="VSP150" s="495"/>
      <c r="VSQ150" s="495"/>
      <c r="VSR150" s="495"/>
      <c r="VSS150" s="495"/>
      <c r="VST150" s="495"/>
      <c r="VSU150" s="495"/>
      <c r="VSV150" s="495"/>
      <c r="VSW150" s="495"/>
      <c r="VSX150" s="495"/>
      <c r="VSY150" s="495"/>
      <c r="VSZ150" s="495"/>
      <c r="VTA150" s="495"/>
      <c r="VTB150" s="495"/>
      <c r="VTC150" s="495"/>
      <c r="VTD150" s="495"/>
      <c r="VTE150" s="495"/>
      <c r="VTF150" s="495"/>
      <c r="VTG150" s="495"/>
      <c r="VTH150" s="495"/>
      <c r="VTI150" s="495"/>
      <c r="VTJ150" s="495"/>
      <c r="VTK150" s="495"/>
      <c r="VTL150" s="495"/>
      <c r="VTM150" s="495"/>
      <c r="VTN150" s="495"/>
      <c r="VTO150" s="495"/>
      <c r="VTP150" s="495"/>
      <c r="VTQ150" s="495"/>
      <c r="VTR150" s="495"/>
      <c r="VTS150" s="495"/>
      <c r="VTT150" s="495"/>
      <c r="VTU150" s="495"/>
      <c r="VTV150" s="495"/>
      <c r="VTW150" s="495"/>
      <c r="VTX150" s="495"/>
      <c r="VTY150" s="495"/>
      <c r="VTZ150" s="495"/>
      <c r="VUA150" s="495"/>
      <c r="VUB150" s="495"/>
      <c r="VUC150" s="495"/>
      <c r="VUD150" s="495"/>
      <c r="VUE150" s="495"/>
      <c r="VUF150" s="495"/>
      <c r="VUG150" s="495"/>
      <c r="VUH150" s="495"/>
      <c r="VUI150" s="495"/>
      <c r="VUJ150" s="495"/>
      <c r="VUK150" s="495"/>
      <c r="VUL150" s="495"/>
      <c r="VUM150" s="495"/>
      <c r="VUN150" s="495"/>
      <c r="VUO150" s="495"/>
      <c r="VUP150" s="495"/>
      <c r="VUQ150" s="495"/>
      <c r="VUR150" s="495"/>
      <c r="VUS150" s="495"/>
      <c r="VUT150" s="495"/>
      <c r="VUU150" s="495"/>
      <c r="VUV150" s="495"/>
      <c r="VUW150" s="495"/>
      <c r="VUX150" s="495"/>
      <c r="VUY150" s="495"/>
      <c r="VUZ150" s="495"/>
      <c r="VVA150" s="495"/>
      <c r="VVB150" s="495"/>
      <c r="VVC150" s="495"/>
      <c r="VVD150" s="495"/>
      <c r="VVE150" s="495"/>
      <c r="VVF150" s="495"/>
      <c r="VVG150" s="495"/>
      <c r="VVH150" s="495"/>
      <c r="VVI150" s="495"/>
      <c r="VVJ150" s="495"/>
      <c r="VVK150" s="495"/>
      <c r="VVL150" s="495"/>
      <c r="VVM150" s="495"/>
      <c r="VVN150" s="495"/>
      <c r="VVO150" s="495"/>
      <c r="VVP150" s="495"/>
      <c r="VVQ150" s="495"/>
      <c r="VVR150" s="495"/>
      <c r="VVS150" s="495"/>
      <c r="VVT150" s="495"/>
      <c r="VVU150" s="495"/>
      <c r="VVV150" s="495"/>
      <c r="VVW150" s="495"/>
      <c r="VVX150" s="495"/>
      <c r="VVY150" s="495"/>
      <c r="VVZ150" s="495"/>
      <c r="VWA150" s="495"/>
      <c r="VWB150" s="495"/>
      <c r="VWC150" s="495"/>
      <c r="VWD150" s="495"/>
      <c r="VWE150" s="495"/>
      <c r="VWF150" s="495"/>
      <c r="VWG150" s="495"/>
      <c r="VWH150" s="495"/>
      <c r="VWI150" s="495"/>
      <c r="VWJ150" s="495"/>
      <c r="VWK150" s="495"/>
      <c r="VWL150" s="495"/>
      <c r="VWM150" s="495"/>
      <c r="VWN150" s="495"/>
      <c r="VWO150" s="495"/>
      <c r="VWP150" s="495"/>
      <c r="VWQ150" s="495"/>
      <c r="VWR150" s="495"/>
      <c r="VWS150" s="495"/>
      <c r="VWT150" s="495"/>
      <c r="VWU150" s="495"/>
      <c r="VWV150" s="495"/>
      <c r="VWW150" s="495"/>
      <c r="VWX150" s="495"/>
      <c r="VWY150" s="495"/>
      <c r="VWZ150" s="495"/>
      <c r="VXA150" s="495"/>
      <c r="VXB150" s="495"/>
      <c r="VXC150" s="495"/>
      <c r="VXD150" s="495"/>
      <c r="VXE150" s="495"/>
      <c r="VXF150" s="495"/>
      <c r="VXG150" s="495"/>
      <c r="VXH150" s="495"/>
      <c r="VXI150" s="495"/>
      <c r="VXJ150" s="495"/>
      <c r="VXK150" s="495"/>
      <c r="VXL150" s="495"/>
      <c r="VXM150" s="495"/>
      <c r="VXN150" s="495"/>
      <c r="VXO150" s="495"/>
      <c r="VXP150" s="495"/>
      <c r="VXQ150" s="495"/>
      <c r="VXR150" s="495"/>
      <c r="VXS150" s="495"/>
      <c r="VXT150" s="495"/>
      <c r="VXU150" s="495"/>
      <c r="VXV150" s="495"/>
      <c r="VXW150" s="495"/>
      <c r="VXX150" s="495"/>
      <c r="VXY150" s="495"/>
      <c r="VXZ150" s="495"/>
      <c r="VYA150" s="495"/>
      <c r="VYB150" s="495"/>
      <c r="VYC150" s="495"/>
      <c r="VYD150" s="495"/>
      <c r="VYE150" s="495"/>
      <c r="VYF150" s="495"/>
      <c r="VYG150" s="495"/>
      <c r="VYH150" s="495"/>
      <c r="VYI150" s="495"/>
      <c r="VYJ150" s="495"/>
      <c r="VYK150" s="495"/>
      <c r="VYL150" s="495"/>
      <c r="VYM150" s="495"/>
      <c r="VYN150" s="495"/>
      <c r="VYO150" s="495"/>
      <c r="VYP150" s="495"/>
      <c r="VYQ150" s="495"/>
      <c r="VYR150" s="495"/>
      <c r="VYS150" s="495"/>
      <c r="VYT150" s="495"/>
      <c r="VYU150" s="495"/>
      <c r="VYV150" s="495"/>
      <c r="VYW150" s="495"/>
      <c r="VYX150" s="495"/>
      <c r="VYY150" s="495"/>
      <c r="VYZ150" s="495"/>
      <c r="VZA150" s="495"/>
      <c r="VZB150" s="495"/>
      <c r="VZC150" s="495"/>
      <c r="VZD150" s="495"/>
      <c r="VZE150" s="495"/>
      <c r="VZF150" s="495"/>
      <c r="VZG150" s="495"/>
      <c r="VZH150" s="495"/>
      <c r="VZI150" s="495"/>
      <c r="VZJ150" s="495"/>
      <c r="VZK150" s="495"/>
      <c r="VZL150" s="495"/>
      <c r="VZM150" s="495"/>
      <c r="VZN150" s="495"/>
      <c r="VZO150" s="495"/>
      <c r="VZP150" s="495"/>
      <c r="VZQ150" s="495"/>
      <c r="VZR150" s="495"/>
      <c r="VZS150" s="495"/>
      <c r="VZT150" s="495"/>
      <c r="VZU150" s="495"/>
      <c r="VZV150" s="495"/>
      <c r="VZW150" s="495"/>
      <c r="VZX150" s="495"/>
      <c r="VZY150" s="495"/>
      <c r="VZZ150" s="495"/>
      <c r="WAA150" s="495"/>
      <c r="WAB150" s="495"/>
      <c r="WAC150" s="495"/>
      <c r="WAD150" s="495"/>
      <c r="WAE150" s="495"/>
      <c r="WAF150" s="495"/>
      <c r="WAG150" s="495"/>
      <c r="WAH150" s="495"/>
      <c r="WAI150" s="495"/>
      <c r="WAJ150" s="495"/>
      <c r="WAK150" s="495"/>
      <c r="WAL150" s="495"/>
      <c r="WAM150" s="495"/>
      <c r="WAN150" s="495"/>
      <c r="WAO150" s="495"/>
      <c r="WAP150" s="495"/>
      <c r="WAQ150" s="495"/>
      <c r="WAR150" s="495"/>
      <c r="WAS150" s="495"/>
      <c r="WAT150" s="495"/>
      <c r="WAU150" s="495"/>
      <c r="WAV150" s="495"/>
      <c r="WAW150" s="495"/>
      <c r="WAX150" s="495"/>
      <c r="WAY150" s="495"/>
      <c r="WAZ150" s="495"/>
      <c r="WBA150" s="495"/>
      <c r="WBB150" s="495"/>
      <c r="WBC150" s="495"/>
      <c r="WBD150" s="495"/>
      <c r="WBE150" s="495"/>
      <c r="WBF150" s="495"/>
      <c r="WBG150" s="495"/>
      <c r="WBH150" s="495"/>
      <c r="WBI150" s="495"/>
      <c r="WBJ150" s="495"/>
      <c r="WBK150" s="495"/>
      <c r="WBL150" s="495"/>
      <c r="WBM150" s="495"/>
      <c r="WBN150" s="495"/>
      <c r="WBO150" s="495"/>
      <c r="WBP150" s="495"/>
      <c r="WBQ150" s="495"/>
      <c r="WBR150" s="495"/>
      <c r="WBS150" s="495"/>
      <c r="WBT150" s="495"/>
      <c r="WBU150" s="495"/>
      <c r="WBV150" s="495"/>
      <c r="WBW150" s="495"/>
      <c r="WBX150" s="495"/>
      <c r="WBY150" s="495"/>
      <c r="WBZ150" s="495"/>
      <c r="WCA150" s="495"/>
      <c r="WCB150" s="495"/>
      <c r="WCC150" s="495"/>
      <c r="WCD150" s="495"/>
      <c r="WCE150" s="495"/>
      <c r="WCF150" s="495"/>
      <c r="WCG150" s="495"/>
      <c r="WCH150" s="495"/>
      <c r="WCI150" s="495"/>
      <c r="WCJ150" s="495"/>
      <c r="WCK150" s="495"/>
      <c r="WCL150" s="495"/>
      <c r="WCM150" s="495"/>
      <c r="WCN150" s="495"/>
      <c r="WCO150" s="495"/>
      <c r="WCP150" s="495"/>
      <c r="WCQ150" s="495"/>
      <c r="WCR150" s="495"/>
      <c r="WCS150" s="495"/>
      <c r="WCT150" s="495"/>
      <c r="WCU150" s="495"/>
      <c r="WCV150" s="495"/>
      <c r="WCW150" s="495"/>
      <c r="WCX150" s="495"/>
      <c r="WCY150" s="495"/>
      <c r="WCZ150" s="495"/>
      <c r="WDA150" s="495"/>
      <c r="WDB150" s="495"/>
      <c r="WDC150" s="495"/>
      <c r="WDD150" s="495"/>
      <c r="WDE150" s="495"/>
      <c r="WDF150" s="495"/>
      <c r="WDG150" s="495"/>
      <c r="WDH150" s="495"/>
      <c r="WDI150" s="495"/>
      <c r="WDJ150" s="495"/>
      <c r="WDK150" s="495"/>
      <c r="WDL150" s="495"/>
      <c r="WDM150" s="495"/>
      <c r="WDN150" s="495"/>
      <c r="WDO150" s="495"/>
      <c r="WDP150" s="495"/>
      <c r="WDQ150" s="495"/>
      <c r="WDR150" s="495"/>
      <c r="WDS150" s="495"/>
      <c r="WDT150" s="495"/>
      <c r="WDU150" s="495"/>
      <c r="WDV150" s="495"/>
      <c r="WDW150" s="495"/>
      <c r="WDX150" s="495"/>
      <c r="WDY150" s="495"/>
      <c r="WDZ150" s="495"/>
      <c r="WEA150" s="495"/>
      <c r="WEB150" s="495"/>
      <c r="WEC150" s="495"/>
      <c r="WED150" s="495"/>
      <c r="WEE150" s="495"/>
      <c r="WEF150" s="495"/>
      <c r="WEG150" s="495"/>
      <c r="WEH150" s="495"/>
      <c r="WEI150" s="495"/>
      <c r="WEJ150" s="495"/>
      <c r="WEK150" s="495"/>
      <c r="WEL150" s="495"/>
      <c r="WEM150" s="495"/>
      <c r="WEN150" s="495"/>
      <c r="WEO150" s="495"/>
      <c r="WEP150" s="495"/>
      <c r="WEQ150" s="495"/>
      <c r="WER150" s="495"/>
      <c r="WES150" s="495"/>
      <c r="WET150" s="495"/>
      <c r="WEU150" s="495"/>
      <c r="WEV150" s="495"/>
      <c r="WEW150" s="495"/>
      <c r="WEX150" s="495"/>
      <c r="WEY150" s="495"/>
      <c r="WEZ150" s="495"/>
      <c r="WFA150" s="495"/>
      <c r="WFB150" s="495"/>
      <c r="WFC150" s="495"/>
      <c r="WFD150" s="495"/>
      <c r="WFE150" s="495"/>
      <c r="WFF150" s="495"/>
      <c r="WFG150" s="495"/>
      <c r="WFH150" s="495"/>
      <c r="WFI150" s="495"/>
      <c r="WFJ150" s="495"/>
      <c r="WFK150" s="495"/>
      <c r="WFL150" s="495"/>
      <c r="WFM150" s="495"/>
      <c r="WFN150" s="495"/>
      <c r="WFO150" s="495"/>
      <c r="WFP150" s="495"/>
      <c r="WFQ150" s="495"/>
      <c r="WFR150" s="495"/>
      <c r="WFS150" s="495"/>
      <c r="WFT150" s="495"/>
      <c r="WFU150" s="495"/>
      <c r="WFV150" s="495"/>
      <c r="WFW150" s="495"/>
      <c r="WFX150" s="495"/>
      <c r="WFY150" s="495"/>
      <c r="WFZ150" s="495"/>
      <c r="WGA150" s="495"/>
      <c r="WGB150" s="495"/>
      <c r="WGC150" s="495"/>
      <c r="WGD150" s="495"/>
      <c r="WGE150" s="495"/>
      <c r="WGF150" s="495"/>
      <c r="WGG150" s="495"/>
      <c r="WGH150" s="495"/>
      <c r="WGI150" s="495"/>
      <c r="WGJ150" s="495"/>
      <c r="WGK150" s="495"/>
      <c r="WGL150" s="495"/>
      <c r="WGM150" s="495"/>
      <c r="WGN150" s="495"/>
      <c r="WGO150" s="495"/>
      <c r="WGP150" s="495"/>
      <c r="WGQ150" s="495"/>
      <c r="WGR150" s="495"/>
      <c r="WGS150" s="495"/>
      <c r="WGT150" s="495"/>
      <c r="WGU150" s="495"/>
      <c r="WGV150" s="495"/>
      <c r="WGW150" s="495"/>
      <c r="WGX150" s="495"/>
      <c r="WGY150" s="495"/>
      <c r="WGZ150" s="495"/>
      <c r="WHA150" s="495"/>
      <c r="WHB150" s="495"/>
      <c r="WHC150" s="495"/>
      <c r="WHD150" s="495"/>
      <c r="WHE150" s="495"/>
      <c r="WHF150" s="495"/>
      <c r="WHG150" s="495"/>
      <c r="WHH150" s="495"/>
      <c r="WHI150" s="495"/>
      <c r="WHJ150" s="495"/>
      <c r="WHK150" s="495"/>
      <c r="WHL150" s="495"/>
      <c r="WHM150" s="495"/>
      <c r="WHN150" s="495"/>
      <c r="WHO150" s="495"/>
      <c r="WHP150" s="495"/>
      <c r="WHQ150" s="495"/>
      <c r="WHR150" s="495"/>
      <c r="WHS150" s="495"/>
      <c r="WHT150" s="495"/>
      <c r="WHU150" s="495"/>
      <c r="WHV150" s="495"/>
      <c r="WHW150" s="495"/>
      <c r="WHX150" s="495"/>
      <c r="WHY150" s="495"/>
      <c r="WHZ150" s="495"/>
      <c r="WIA150" s="495"/>
      <c r="WIB150" s="495"/>
      <c r="WIC150" s="495"/>
      <c r="WID150" s="495"/>
      <c r="WIE150" s="495"/>
      <c r="WIF150" s="495"/>
      <c r="WIG150" s="495"/>
      <c r="WIH150" s="495"/>
      <c r="WII150" s="495"/>
      <c r="WIJ150" s="495"/>
      <c r="WIK150" s="495"/>
      <c r="WIL150" s="495"/>
      <c r="WIM150" s="495"/>
      <c r="WIN150" s="495"/>
      <c r="WIO150" s="495"/>
      <c r="WIP150" s="495"/>
      <c r="WIQ150" s="495"/>
      <c r="WIR150" s="495"/>
      <c r="WIS150" s="495"/>
      <c r="WIT150" s="495"/>
      <c r="WIU150" s="495"/>
      <c r="WIV150" s="495"/>
      <c r="WIW150" s="495"/>
      <c r="WIX150" s="495"/>
      <c r="WIY150" s="495"/>
      <c r="WIZ150" s="495"/>
      <c r="WJA150" s="495"/>
      <c r="WJB150" s="495"/>
      <c r="WJC150" s="495"/>
      <c r="WJD150" s="495"/>
      <c r="WJE150" s="495"/>
      <c r="WJF150" s="495"/>
      <c r="WJG150" s="495"/>
      <c r="WJH150" s="495"/>
      <c r="WJI150" s="495"/>
      <c r="WJJ150" s="495"/>
      <c r="WJK150" s="495"/>
      <c r="WJL150" s="495"/>
      <c r="WJM150" s="495"/>
      <c r="WJN150" s="495"/>
      <c r="WJO150" s="495"/>
      <c r="WJP150" s="495"/>
      <c r="WJQ150" s="495"/>
      <c r="WJR150" s="495"/>
      <c r="WJS150" s="495"/>
      <c r="WJT150" s="495"/>
      <c r="WJU150" s="495"/>
      <c r="WJV150" s="495"/>
      <c r="WJW150" s="495"/>
      <c r="WJX150" s="495"/>
      <c r="WJY150" s="495"/>
      <c r="WJZ150" s="495"/>
      <c r="WKA150" s="495"/>
      <c r="WKB150" s="495"/>
      <c r="WKC150" s="495"/>
      <c r="WKD150" s="495"/>
      <c r="WKE150" s="495"/>
      <c r="WKF150" s="495"/>
      <c r="WKG150" s="495"/>
      <c r="WKH150" s="495"/>
      <c r="WKI150" s="495"/>
      <c r="WKJ150" s="495"/>
      <c r="WKK150" s="495"/>
      <c r="WKL150" s="495"/>
      <c r="WKM150" s="495"/>
      <c r="WKN150" s="495"/>
      <c r="WKO150" s="495"/>
      <c r="WKP150" s="495"/>
      <c r="WKQ150" s="495"/>
      <c r="WKR150" s="495"/>
      <c r="WKS150" s="495"/>
      <c r="WKT150" s="495"/>
      <c r="WKU150" s="495"/>
      <c r="WKV150" s="495"/>
      <c r="WKW150" s="495"/>
      <c r="WKX150" s="495"/>
      <c r="WKY150" s="495"/>
      <c r="WKZ150" s="495"/>
      <c r="WLA150" s="495"/>
      <c r="WLB150" s="495"/>
      <c r="WLC150" s="495"/>
      <c r="WLD150" s="495"/>
      <c r="WLE150" s="495"/>
      <c r="WLF150" s="495"/>
      <c r="WLG150" s="495"/>
      <c r="WLH150" s="495"/>
      <c r="WLI150" s="495"/>
      <c r="WLJ150" s="495"/>
      <c r="WLK150" s="495"/>
      <c r="WLL150" s="495"/>
      <c r="WLM150" s="495"/>
      <c r="WLN150" s="495"/>
      <c r="WLO150" s="495"/>
      <c r="WLP150" s="495"/>
      <c r="WLQ150" s="495"/>
      <c r="WLR150" s="495"/>
      <c r="WLS150" s="495"/>
      <c r="WLT150" s="495"/>
      <c r="WLU150" s="495"/>
      <c r="WLV150" s="495"/>
      <c r="WLW150" s="495"/>
      <c r="WLX150" s="495"/>
      <c r="WLY150" s="495"/>
      <c r="WLZ150" s="495"/>
      <c r="WMA150" s="495"/>
      <c r="WMB150" s="495"/>
      <c r="WMC150" s="495"/>
      <c r="WMD150" s="495"/>
      <c r="WME150" s="495"/>
      <c r="WMF150" s="495"/>
      <c r="WMG150" s="495"/>
      <c r="WMH150" s="495"/>
      <c r="WMI150" s="495"/>
      <c r="WMJ150" s="495"/>
      <c r="WMK150" s="495"/>
      <c r="WML150" s="495"/>
      <c r="WMM150" s="495"/>
      <c r="WMN150" s="495"/>
      <c r="WMO150" s="495"/>
      <c r="WMP150" s="495"/>
      <c r="WMQ150" s="495"/>
      <c r="WMR150" s="495"/>
      <c r="WMS150" s="495"/>
      <c r="WMT150" s="495"/>
      <c r="WMU150" s="495"/>
      <c r="WMV150" s="495"/>
      <c r="WMW150" s="495"/>
      <c r="WMX150" s="495"/>
      <c r="WMY150" s="495"/>
      <c r="WMZ150" s="495"/>
      <c r="WNA150" s="495"/>
      <c r="WNB150" s="495"/>
      <c r="WNC150" s="495"/>
      <c r="WND150" s="495"/>
      <c r="WNE150" s="495"/>
      <c r="WNF150" s="495"/>
      <c r="WNG150" s="495"/>
      <c r="WNH150" s="495"/>
      <c r="WNI150" s="495"/>
      <c r="WNJ150" s="495"/>
      <c r="WNK150" s="495"/>
      <c r="WNL150" s="495"/>
      <c r="WNM150" s="495"/>
      <c r="WNN150" s="495"/>
      <c r="WNO150" s="495"/>
      <c r="WNP150" s="495"/>
      <c r="WNQ150" s="495"/>
      <c r="WNR150" s="495"/>
      <c r="WNS150" s="495"/>
      <c r="WNT150" s="495"/>
      <c r="WNU150" s="495"/>
      <c r="WNV150" s="495"/>
      <c r="WNW150" s="495"/>
      <c r="WNX150" s="495"/>
      <c r="WNY150" s="495"/>
      <c r="WNZ150" s="495"/>
      <c r="WOA150" s="495"/>
      <c r="WOB150" s="495"/>
      <c r="WOC150" s="495"/>
      <c r="WOD150" s="495"/>
      <c r="WOE150" s="495"/>
      <c r="WOF150" s="495"/>
      <c r="WOG150" s="495"/>
      <c r="WOH150" s="495"/>
      <c r="WOI150" s="495"/>
      <c r="WOJ150" s="495"/>
      <c r="WOK150" s="495"/>
      <c r="WOL150" s="495"/>
      <c r="WOM150" s="495"/>
      <c r="WON150" s="495"/>
      <c r="WOO150" s="495"/>
      <c r="WOP150" s="495"/>
      <c r="WOQ150" s="495"/>
      <c r="WOR150" s="495"/>
      <c r="WOS150" s="495"/>
      <c r="WOT150" s="495"/>
      <c r="WOU150" s="495"/>
      <c r="WOV150" s="495"/>
      <c r="WOW150" s="495"/>
      <c r="WOX150" s="495"/>
      <c r="WOY150" s="495"/>
      <c r="WOZ150" s="495"/>
      <c r="WPA150" s="495"/>
      <c r="WPB150" s="495"/>
      <c r="WPC150" s="495"/>
      <c r="WPD150" s="495"/>
      <c r="WPE150" s="495"/>
      <c r="WPF150" s="495"/>
      <c r="WPG150" s="495"/>
      <c r="WPH150" s="495"/>
      <c r="WPI150" s="495"/>
      <c r="WPJ150" s="495"/>
      <c r="WPK150" s="495"/>
      <c r="WPL150" s="495"/>
      <c r="WPM150" s="495"/>
      <c r="WPN150" s="495"/>
      <c r="WPO150" s="495"/>
      <c r="WPP150" s="495"/>
      <c r="WPQ150" s="495"/>
      <c r="WPR150" s="495"/>
      <c r="WPS150" s="495"/>
      <c r="WPT150" s="495"/>
      <c r="WPU150" s="495"/>
      <c r="WPV150" s="495"/>
      <c r="WPW150" s="495"/>
      <c r="WPX150" s="495"/>
      <c r="WPY150" s="495"/>
      <c r="WPZ150" s="495"/>
      <c r="WQA150" s="495"/>
      <c r="WQB150" s="495"/>
      <c r="WQC150" s="495"/>
      <c r="WQD150" s="495"/>
      <c r="WQE150" s="495"/>
      <c r="WQF150" s="495"/>
      <c r="WQG150" s="495"/>
      <c r="WQH150" s="495"/>
      <c r="WQI150" s="495"/>
      <c r="WQJ150" s="495"/>
      <c r="WQK150" s="495"/>
      <c r="WQL150" s="495"/>
      <c r="WQM150" s="495"/>
      <c r="WQN150" s="495"/>
      <c r="WQO150" s="495"/>
      <c r="WQP150" s="495"/>
      <c r="WQQ150" s="495"/>
      <c r="WQR150" s="495"/>
      <c r="WQS150" s="495"/>
      <c r="WQT150" s="495"/>
      <c r="WQU150" s="495"/>
      <c r="WQV150" s="495"/>
      <c r="WQW150" s="495"/>
      <c r="WQX150" s="495"/>
      <c r="WQY150" s="495"/>
      <c r="WQZ150" s="495"/>
      <c r="WRA150" s="495"/>
      <c r="WRB150" s="495"/>
      <c r="WRC150" s="495"/>
      <c r="WRD150" s="495"/>
      <c r="WRE150" s="495"/>
      <c r="WRF150" s="495"/>
      <c r="WRG150" s="495"/>
      <c r="WRH150" s="495"/>
      <c r="WRI150" s="495"/>
      <c r="WRJ150" s="495"/>
      <c r="WRK150" s="495"/>
      <c r="WRL150" s="495"/>
      <c r="WRM150" s="495"/>
      <c r="WRN150" s="495"/>
      <c r="WRO150" s="495"/>
      <c r="WRP150" s="495"/>
      <c r="WRQ150" s="495"/>
      <c r="WRR150" s="495"/>
      <c r="WRS150" s="495"/>
      <c r="WRT150" s="495"/>
      <c r="WRU150" s="495"/>
      <c r="WRV150" s="495"/>
      <c r="WRW150" s="495"/>
      <c r="WRX150" s="495"/>
      <c r="WRY150" s="495"/>
      <c r="WRZ150" s="495"/>
      <c r="WSA150" s="495"/>
      <c r="WSB150" s="495"/>
      <c r="WSC150" s="495"/>
      <c r="WSD150" s="495"/>
      <c r="WSE150" s="495"/>
      <c r="WSF150" s="495"/>
      <c r="WSG150" s="495"/>
      <c r="WSH150" s="495"/>
      <c r="WSI150" s="495"/>
      <c r="WSJ150" s="495"/>
      <c r="WSK150" s="495"/>
      <c r="WSL150" s="495"/>
      <c r="WSM150" s="495"/>
      <c r="WSN150" s="495"/>
      <c r="WSO150" s="495"/>
      <c r="WSP150" s="495"/>
      <c r="WSQ150" s="495"/>
      <c r="WSR150" s="495"/>
      <c r="WSS150" s="495"/>
      <c r="WST150" s="495"/>
      <c r="WSU150" s="495"/>
      <c r="WSV150" s="495"/>
      <c r="WSW150" s="495"/>
      <c r="WSX150" s="495"/>
      <c r="WSY150" s="495"/>
      <c r="WSZ150" s="495"/>
      <c r="WTA150" s="495"/>
      <c r="WTB150" s="495"/>
      <c r="WTC150" s="495"/>
      <c r="WTD150" s="495"/>
      <c r="WTE150" s="495"/>
      <c r="WTF150" s="495"/>
      <c r="WTG150" s="495"/>
      <c r="WTH150" s="495"/>
      <c r="WTI150" s="495"/>
      <c r="WTJ150" s="495"/>
      <c r="WTK150" s="495"/>
      <c r="WTL150" s="495"/>
      <c r="WTM150" s="495"/>
      <c r="WTN150" s="495"/>
      <c r="WTO150" s="495"/>
      <c r="WTP150" s="495"/>
      <c r="WTQ150" s="495"/>
      <c r="WTR150" s="495"/>
      <c r="WTS150" s="495"/>
      <c r="WTT150" s="495"/>
      <c r="WTU150" s="495"/>
      <c r="WTV150" s="495"/>
      <c r="WTW150" s="495"/>
      <c r="WTX150" s="495"/>
      <c r="WTY150" s="495"/>
      <c r="WTZ150" s="495"/>
      <c r="WUA150" s="495"/>
      <c r="WUB150" s="495"/>
      <c r="WUC150" s="495"/>
      <c r="WUD150" s="495"/>
      <c r="WUE150" s="495"/>
      <c r="WUF150" s="495"/>
      <c r="WUG150" s="495"/>
      <c r="WUH150" s="495"/>
      <c r="WUI150" s="495"/>
      <c r="WUJ150" s="495"/>
      <c r="WUK150" s="495"/>
      <c r="WUL150" s="495"/>
      <c r="WUM150" s="495"/>
      <c r="WUN150" s="495"/>
      <c r="WUO150" s="495"/>
      <c r="WUP150" s="495"/>
      <c r="WUQ150" s="495"/>
      <c r="WUR150" s="495"/>
      <c r="WUS150" s="495"/>
      <c r="WUT150" s="495"/>
      <c r="WUU150" s="495"/>
      <c r="WUV150" s="495"/>
      <c r="WUW150" s="495"/>
      <c r="WUX150" s="495"/>
      <c r="WUY150" s="495"/>
      <c r="WUZ150" s="495"/>
      <c r="WVA150" s="495"/>
      <c r="WVB150" s="495"/>
      <c r="WVC150" s="495"/>
      <c r="WVD150" s="495"/>
      <c r="WVE150" s="495"/>
      <c r="WVF150" s="495"/>
      <c r="WVG150" s="495"/>
      <c r="WVH150" s="495"/>
      <c r="WVI150" s="495"/>
      <c r="WVJ150" s="495"/>
      <c r="WVK150" s="495"/>
      <c r="WVL150" s="495"/>
      <c r="WVM150" s="495"/>
      <c r="WVN150" s="495"/>
      <c r="WVO150" s="495"/>
      <c r="WVP150" s="495"/>
      <c r="WVQ150" s="495"/>
      <c r="WVR150" s="495"/>
      <c r="WVS150" s="495"/>
      <c r="WVT150" s="495"/>
      <c r="WVU150" s="495"/>
      <c r="WVV150" s="495"/>
      <c r="WVW150" s="495"/>
      <c r="WVX150" s="495"/>
      <c r="WVY150" s="495"/>
      <c r="WVZ150" s="495"/>
      <c r="WWA150" s="495"/>
      <c r="WWB150" s="495"/>
      <c r="WWC150" s="495"/>
      <c r="WWD150" s="495"/>
      <c r="WWE150" s="495"/>
      <c r="WWF150" s="495"/>
      <c r="WWG150" s="495"/>
      <c r="WWH150" s="495"/>
      <c r="WWI150" s="495"/>
      <c r="WWJ150" s="495"/>
      <c r="WWK150" s="495"/>
      <c r="WWL150" s="495"/>
      <c r="WWM150" s="495"/>
      <c r="WWN150" s="495"/>
      <c r="WWO150" s="495"/>
      <c r="WWP150" s="495"/>
      <c r="WWQ150" s="495"/>
      <c r="WWR150" s="495"/>
      <c r="WWS150" s="495"/>
      <c r="WWT150" s="495"/>
      <c r="WWU150" s="495"/>
      <c r="WWV150" s="495"/>
      <c r="WWW150" s="495"/>
      <c r="WWX150" s="495"/>
      <c r="WWY150" s="495"/>
      <c r="WWZ150" s="495"/>
      <c r="WXA150" s="495"/>
      <c r="WXB150" s="495"/>
      <c r="WXC150" s="495"/>
      <c r="WXD150" s="495"/>
      <c r="WXE150" s="495"/>
      <c r="WXF150" s="495"/>
      <c r="WXG150" s="495"/>
      <c r="WXH150" s="495"/>
      <c r="WXI150" s="495"/>
      <c r="WXJ150" s="495"/>
      <c r="WXK150" s="495"/>
      <c r="WXL150" s="495"/>
      <c r="WXM150" s="495"/>
      <c r="WXN150" s="495"/>
      <c r="WXO150" s="495"/>
      <c r="WXP150" s="495"/>
      <c r="WXQ150" s="495"/>
      <c r="WXR150" s="495"/>
      <c r="WXS150" s="495"/>
      <c r="WXT150" s="495"/>
      <c r="WXU150" s="495"/>
      <c r="WXV150" s="495"/>
      <c r="WXW150" s="495"/>
      <c r="WXX150" s="495"/>
      <c r="WXY150" s="495"/>
      <c r="WXZ150" s="495"/>
      <c r="WYA150" s="495"/>
      <c r="WYB150" s="495"/>
      <c r="WYC150" s="495"/>
      <c r="WYD150" s="495"/>
      <c r="WYE150" s="495"/>
      <c r="WYF150" s="495"/>
      <c r="WYG150" s="495"/>
      <c r="WYH150" s="495"/>
      <c r="WYI150" s="495"/>
      <c r="WYJ150" s="495"/>
      <c r="WYK150" s="495"/>
      <c r="WYL150" s="495"/>
      <c r="WYM150" s="495"/>
      <c r="WYN150" s="495"/>
      <c r="WYO150" s="495"/>
      <c r="WYP150" s="495"/>
      <c r="WYQ150" s="495"/>
      <c r="WYR150" s="495"/>
      <c r="WYS150" s="495"/>
      <c r="WYT150" s="495"/>
      <c r="WYU150" s="495"/>
      <c r="WYV150" s="495"/>
      <c r="WYW150" s="495"/>
      <c r="WYX150" s="495"/>
      <c r="WYY150" s="495"/>
      <c r="WYZ150" s="495"/>
      <c r="WZA150" s="495"/>
      <c r="WZB150" s="495"/>
      <c r="WZC150" s="495"/>
      <c r="WZD150" s="495"/>
      <c r="WZE150" s="495"/>
      <c r="WZF150" s="495"/>
      <c r="WZG150" s="495"/>
      <c r="WZH150" s="495"/>
      <c r="WZI150" s="495"/>
      <c r="WZJ150" s="495"/>
      <c r="WZK150" s="495"/>
      <c r="WZL150" s="495"/>
      <c r="WZM150" s="495"/>
      <c r="WZN150" s="495"/>
      <c r="WZO150" s="495"/>
      <c r="WZP150" s="495"/>
      <c r="WZQ150" s="495"/>
      <c r="WZR150" s="495"/>
      <c r="WZS150" s="495"/>
      <c r="WZT150" s="495"/>
      <c r="WZU150" s="495"/>
      <c r="WZV150" s="495"/>
      <c r="WZW150" s="495"/>
      <c r="WZX150" s="495"/>
      <c r="WZY150" s="495"/>
      <c r="WZZ150" s="495"/>
      <c r="XAA150" s="495"/>
      <c r="XAB150" s="495"/>
      <c r="XAC150" s="495"/>
      <c r="XAD150" s="495"/>
      <c r="XAE150" s="495"/>
      <c r="XAF150" s="495"/>
      <c r="XAG150" s="495"/>
      <c r="XAH150" s="495"/>
      <c r="XAI150" s="495"/>
      <c r="XAJ150" s="495"/>
      <c r="XAK150" s="495"/>
      <c r="XAL150" s="495"/>
      <c r="XAM150" s="495"/>
      <c r="XAN150" s="495"/>
      <c r="XAO150" s="495"/>
      <c r="XAP150" s="495"/>
      <c r="XAQ150" s="495"/>
      <c r="XAR150" s="495"/>
      <c r="XAS150" s="495"/>
      <c r="XAT150" s="495"/>
      <c r="XAU150" s="495"/>
      <c r="XAV150" s="495"/>
      <c r="XAW150" s="495"/>
      <c r="XAX150" s="495"/>
      <c r="XAY150" s="495"/>
      <c r="XAZ150" s="495"/>
      <c r="XBA150" s="495"/>
      <c r="XBB150" s="495"/>
      <c r="XBC150" s="495"/>
      <c r="XBD150" s="495"/>
      <c r="XBE150" s="495"/>
      <c r="XBF150" s="495"/>
      <c r="XBG150" s="495"/>
      <c r="XBH150" s="495"/>
      <c r="XBI150" s="495"/>
      <c r="XBJ150" s="495"/>
      <c r="XBK150" s="495"/>
      <c r="XBL150" s="495"/>
      <c r="XBM150" s="495"/>
      <c r="XBN150" s="495"/>
      <c r="XBO150" s="495"/>
      <c r="XBP150" s="495"/>
      <c r="XBQ150" s="495"/>
      <c r="XBR150" s="495"/>
      <c r="XBS150" s="495"/>
      <c r="XBT150" s="495"/>
      <c r="XBU150" s="495"/>
      <c r="XBV150" s="495"/>
      <c r="XBW150" s="495"/>
      <c r="XBX150" s="495"/>
      <c r="XBY150" s="495"/>
      <c r="XBZ150" s="495"/>
      <c r="XCA150" s="495"/>
      <c r="XCB150" s="495"/>
      <c r="XCC150" s="495"/>
      <c r="XCD150" s="495"/>
      <c r="XCE150" s="495"/>
      <c r="XCF150" s="495"/>
      <c r="XCG150" s="495"/>
      <c r="XCH150" s="495"/>
      <c r="XCI150" s="495"/>
      <c r="XCJ150" s="495"/>
      <c r="XCK150" s="495"/>
      <c r="XCL150" s="495"/>
      <c r="XCM150" s="495"/>
      <c r="XCN150" s="495"/>
      <c r="XCO150" s="495"/>
      <c r="XCP150" s="495"/>
      <c r="XCQ150" s="495"/>
      <c r="XCR150" s="495"/>
      <c r="XCS150" s="495"/>
      <c r="XCT150" s="495"/>
      <c r="XCU150" s="495"/>
      <c r="XCV150" s="495"/>
      <c r="XCW150" s="495"/>
      <c r="XCX150" s="495"/>
      <c r="XCY150" s="495"/>
      <c r="XCZ150" s="495"/>
      <c r="XDA150" s="495"/>
      <c r="XDB150" s="495"/>
      <c r="XDC150" s="495"/>
      <c r="XDD150" s="495"/>
      <c r="XDE150" s="495"/>
      <c r="XDF150" s="495"/>
      <c r="XDG150" s="495"/>
      <c r="XDH150" s="495"/>
      <c r="XDI150" s="495"/>
      <c r="XDJ150" s="495"/>
      <c r="XDK150" s="495"/>
      <c r="XDL150" s="495"/>
      <c r="XDM150" s="495"/>
      <c r="XDN150" s="495"/>
      <c r="XDO150" s="495"/>
      <c r="XDP150" s="495"/>
      <c r="XDQ150" s="495"/>
      <c r="XDR150" s="495"/>
      <c r="XDS150" s="495"/>
      <c r="XDT150" s="495"/>
      <c r="XDU150" s="495"/>
      <c r="XDV150" s="495"/>
      <c r="XDW150" s="495"/>
      <c r="XDX150" s="495"/>
      <c r="XDY150" s="495"/>
      <c r="XDZ150" s="495"/>
      <c r="XEA150" s="495"/>
      <c r="XEB150" s="495"/>
      <c r="XEC150" s="495"/>
      <c r="XED150" s="495"/>
      <c r="XEE150" s="495"/>
      <c r="XEF150" s="495"/>
      <c r="XEG150" s="495"/>
      <c r="XEH150" s="495"/>
      <c r="XEI150" s="495"/>
      <c r="XEJ150" s="495"/>
      <c r="XEK150" s="495"/>
      <c r="XEL150" s="495"/>
      <c r="XEM150" s="495"/>
    </row>
    <row r="151" spans="1:16367" s="491" customFormat="1" ht="15.75" hidden="1" customHeight="1" x14ac:dyDescent="0.25">
      <c r="A151" s="510"/>
      <c r="B151" s="510"/>
      <c r="C151" s="510" t="str">
        <f t="shared" ref="C151:C164" si="123">IF(AB151&gt;=10,1,"")</f>
        <v/>
      </c>
      <c r="D151" s="509"/>
      <c r="E151" s="509"/>
      <c r="F151" s="509"/>
      <c r="G151" s="510"/>
      <c r="H151" s="510"/>
      <c r="I151" s="509"/>
      <c r="J151" s="510"/>
      <c r="K151" s="509">
        <v>1</v>
      </c>
      <c r="L151" s="509"/>
      <c r="M151" s="509"/>
      <c r="N151" s="490"/>
      <c r="O151" s="490"/>
      <c r="P151" s="471" t="s">
        <v>1303</v>
      </c>
      <c r="Q151" s="472" t="s">
        <v>1092</v>
      </c>
      <c r="R151" s="472" t="s">
        <v>1513</v>
      </c>
      <c r="S151" s="597"/>
      <c r="T151" s="508" t="s">
        <v>1578</v>
      </c>
      <c r="U151" s="502">
        <v>1998</v>
      </c>
      <c r="V151" s="507" t="s">
        <v>628</v>
      </c>
      <c r="W151" s="502"/>
      <c r="X151" s="504"/>
      <c r="Y151" s="470"/>
      <c r="Z151" s="505"/>
      <c r="AA151" s="518" t="s">
        <v>173</v>
      </c>
      <c r="AB151" s="516"/>
      <c r="AC151" s="518" t="s">
        <v>1268</v>
      </c>
      <c r="AD151" s="517">
        <v>2014</v>
      </c>
      <c r="AE151" s="615"/>
      <c r="AF151" s="616" t="s">
        <v>175</v>
      </c>
      <c r="AG151" s="640"/>
      <c r="AH151" s="640"/>
      <c r="AI151" s="500" t="s">
        <v>381</v>
      </c>
      <c r="AJ151" s="492"/>
      <c r="CM151" s="491" t="str">
        <f t="shared" ref="CM151:CM157" si="124">IF(CQ151=CR151,"","anders")</f>
        <v/>
      </c>
      <c r="CN151" s="491" t="str">
        <f t="shared" si="118"/>
        <v>Tahiri Florian</v>
      </c>
      <c r="CR151" s="445"/>
      <c r="CS151" s="519">
        <v>9740</v>
      </c>
      <c r="CT151" s="514"/>
      <c r="CU151" s="512"/>
      <c r="CV151" s="511"/>
      <c r="CW151" s="514"/>
      <c r="CX151" s="512"/>
      <c r="CY151" s="511"/>
      <c r="CZ151" s="514"/>
      <c r="DA151" s="512"/>
      <c r="DB151" s="511"/>
      <c r="DC151" s="514"/>
      <c r="DD151" s="512"/>
      <c r="DE151" s="511"/>
      <c r="DF151" s="514"/>
      <c r="DG151" s="512"/>
      <c r="DH151" s="511"/>
      <c r="DI151" s="513"/>
      <c r="DJ151" s="512"/>
      <c r="DK151" s="512"/>
      <c r="DL151" s="511"/>
      <c r="DQ151" s="491">
        <f t="shared" ref="DQ151:DQ157" si="125">+CS151</f>
        <v>9740</v>
      </c>
      <c r="DR151" s="494">
        <v>8</v>
      </c>
      <c r="DS151" s="491">
        <v>0</v>
      </c>
      <c r="DT151" s="493" t="s">
        <v>976</v>
      </c>
      <c r="EV151" s="519">
        <v>9750</v>
      </c>
    </row>
    <row r="152" spans="1:16367" s="491" customFormat="1" x14ac:dyDescent="0.25">
      <c r="A152" s="510"/>
      <c r="B152" s="510"/>
      <c r="C152" s="510"/>
      <c r="D152" s="509"/>
      <c r="E152" s="509"/>
      <c r="F152" s="509"/>
      <c r="G152" s="510"/>
      <c r="H152" s="510"/>
      <c r="I152" s="509"/>
      <c r="J152" s="510"/>
      <c r="K152" s="509"/>
      <c r="L152" s="509"/>
      <c r="M152" s="509"/>
      <c r="N152" s="490"/>
      <c r="O152" s="490"/>
      <c r="P152" s="471"/>
      <c r="Q152" s="472"/>
      <c r="R152" s="472"/>
      <c r="S152" s="597" t="s">
        <v>1616</v>
      </c>
      <c r="T152" s="638" t="s">
        <v>1853</v>
      </c>
      <c r="U152" s="549">
        <v>2001</v>
      </c>
      <c r="V152" s="633" t="s">
        <v>1854</v>
      </c>
      <c r="W152" s="549"/>
      <c r="X152" s="634"/>
      <c r="Y152" s="479"/>
      <c r="Z152" s="635"/>
      <c r="AA152" s="615"/>
      <c r="AB152" s="616"/>
      <c r="AC152" s="615" t="s">
        <v>265</v>
      </c>
      <c r="AD152" s="637">
        <v>2023</v>
      </c>
      <c r="AE152" s="615"/>
      <c r="AF152" s="616" t="s">
        <v>149</v>
      </c>
      <c r="AG152" s="684"/>
      <c r="AH152" s="640"/>
      <c r="AI152" s="500"/>
      <c r="AJ152" s="492"/>
      <c r="CN152" s="491" t="str">
        <f t="shared" si="118"/>
        <v>Layer Kevin</v>
      </c>
      <c r="CR152" s="445"/>
      <c r="CS152" s="519"/>
      <c r="CT152" s="514"/>
      <c r="CU152" s="512"/>
      <c r="CV152" s="511"/>
      <c r="CW152" s="514"/>
      <c r="CX152" s="512"/>
      <c r="CY152" s="511"/>
      <c r="CZ152" s="514"/>
      <c r="DA152" s="512"/>
      <c r="DB152" s="511"/>
      <c r="DC152" s="514"/>
      <c r="DD152" s="512"/>
      <c r="DE152" s="511"/>
      <c r="DF152" s="514"/>
      <c r="DG152" s="512"/>
      <c r="DH152" s="511"/>
      <c r="DI152" s="513"/>
      <c r="DJ152" s="512"/>
      <c r="DK152" s="512"/>
      <c r="DL152" s="511"/>
      <c r="DR152" s="494"/>
      <c r="DT152" s="493"/>
    </row>
    <row r="153" spans="1:16367" s="491" customFormat="1" ht="16.5" customHeight="1" outlineLevel="1" x14ac:dyDescent="0.25">
      <c r="A153" s="510"/>
      <c r="B153" s="510"/>
      <c r="C153" s="510" t="str">
        <f>IF(AB153&gt;=10,1,"")</f>
        <v/>
      </c>
      <c r="D153" s="509"/>
      <c r="E153" s="509"/>
      <c r="F153" s="509"/>
      <c r="G153" s="510"/>
      <c r="H153" s="510"/>
      <c r="I153" s="509"/>
      <c r="J153" s="510"/>
      <c r="K153" s="509">
        <v>1</v>
      </c>
      <c r="L153" s="509"/>
      <c r="M153" s="509"/>
      <c r="N153" s="490"/>
      <c r="O153" s="490"/>
      <c r="P153" s="471" t="s">
        <v>361</v>
      </c>
      <c r="Q153" s="472" t="s">
        <v>1208</v>
      </c>
      <c r="R153" s="472" t="s">
        <v>1513</v>
      </c>
      <c r="S153" s="597" t="s">
        <v>1616</v>
      </c>
      <c r="T153" s="638" t="s">
        <v>1635</v>
      </c>
      <c r="U153" s="549">
        <v>1998</v>
      </c>
      <c r="V153" s="633" t="s">
        <v>628</v>
      </c>
      <c r="W153" s="549">
        <v>2019</v>
      </c>
      <c r="X153" s="634"/>
      <c r="Y153" s="479"/>
      <c r="Z153" s="635"/>
      <c r="AA153" s="615"/>
      <c r="AB153" s="616">
        <f t="shared" ref="AB153" si="126">IF(Z153="",YEAR($AC$1)-$W153,YEAR($AC$1)-$Y153)</f>
        <v>5</v>
      </c>
      <c r="AC153" s="615" t="s">
        <v>1588</v>
      </c>
      <c r="AD153" s="637">
        <v>2016</v>
      </c>
      <c r="AE153" s="615" t="s">
        <v>1619</v>
      </c>
      <c r="AF153" s="616" t="s">
        <v>142</v>
      </c>
      <c r="AG153" s="568"/>
      <c r="AH153" s="640"/>
      <c r="AI153" s="500" t="s">
        <v>381</v>
      </c>
      <c r="AJ153" s="492"/>
      <c r="CM153" s="491" t="str">
        <f>IF(CQ153=CR153,"","anders")</f>
        <v/>
      </c>
      <c r="CN153" s="491" t="str">
        <f>+T153</f>
        <v>Christ Florian Michael</v>
      </c>
      <c r="CR153" s="445"/>
      <c r="CS153" s="519">
        <v>9750</v>
      </c>
      <c r="CT153" s="514"/>
      <c r="CU153" s="512"/>
      <c r="CV153" s="511"/>
      <c r="CW153" s="514"/>
      <c r="CX153" s="512"/>
      <c r="CY153" s="511"/>
      <c r="CZ153" s="514"/>
      <c r="DA153" s="512"/>
      <c r="DB153" s="511"/>
      <c r="DC153" s="514"/>
      <c r="DD153" s="512"/>
      <c r="DE153" s="511"/>
      <c r="DF153" s="514"/>
      <c r="DG153" s="512"/>
      <c r="DH153" s="511"/>
      <c r="DI153" s="513"/>
      <c r="DJ153" s="512"/>
      <c r="DK153" s="512"/>
      <c r="DL153" s="511"/>
      <c r="DQ153" s="491">
        <f>+CS153</f>
        <v>9750</v>
      </c>
      <c r="DR153" s="494">
        <v>8</v>
      </c>
      <c r="DS153" s="491">
        <v>0</v>
      </c>
      <c r="DT153" s="493" t="s">
        <v>976</v>
      </c>
      <c r="EM153" s="492"/>
    </row>
    <row r="154" spans="1:16367" s="491" customFormat="1" hidden="1" x14ac:dyDescent="0.25">
      <c r="A154" s="510"/>
      <c r="B154" s="510"/>
      <c r="C154" s="510" t="str">
        <f t="shared" si="123"/>
        <v/>
      </c>
      <c r="D154" s="509"/>
      <c r="E154" s="509"/>
      <c r="F154" s="509"/>
      <c r="G154" s="510"/>
      <c r="H154" s="510"/>
      <c r="I154" s="509"/>
      <c r="J154" s="510"/>
      <c r="K154" s="509">
        <v>1</v>
      </c>
      <c r="L154" s="509"/>
      <c r="M154" s="509"/>
      <c r="N154" s="490"/>
      <c r="O154" s="490"/>
      <c r="P154" s="471" t="s">
        <v>358</v>
      </c>
      <c r="Q154" s="472" t="s">
        <v>1161</v>
      </c>
      <c r="R154" s="472" t="s">
        <v>1513</v>
      </c>
      <c r="S154" s="597"/>
      <c r="T154" s="508" t="s">
        <v>1159</v>
      </c>
      <c r="U154" s="502">
        <v>1998</v>
      </c>
      <c r="V154" s="507" t="s">
        <v>628</v>
      </c>
      <c r="W154" s="502"/>
      <c r="X154" s="504"/>
      <c r="Y154" s="470"/>
      <c r="Z154" s="505"/>
      <c r="AA154" s="518" t="s">
        <v>173</v>
      </c>
      <c r="AB154" s="516"/>
      <c r="AC154" s="518" t="s">
        <v>1268</v>
      </c>
      <c r="AD154" s="517">
        <v>2015</v>
      </c>
      <c r="AE154" s="607"/>
      <c r="AF154" s="604" t="s">
        <v>175</v>
      </c>
      <c r="AG154" s="501"/>
      <c r="AH154" s="501"/>
      <c r="AI154" s="500" t="s">
        <v>381</v>
      </c>
      <c r="AJ154" s="492"/>
      <c r="CM154" s="491" t="str">
        <f t="shared" si="124"/>
        <v/>
      </c>
      <c r="CN154" s="491" t="str">
        <f t="shared" si="118"/>
        <v>Christ Florian</v>
      </c>
      <c r="CR154" s="445"/>
      <c r="CS154" s="519">
        <v>9739</v>
      </c>
      <c r="CT154" s="514"/>
      <c r="CU154" s="512"/>
      <c r="CV154" s="511"/>
      <c r="CW154" s="514"/>
      <c r="CX154" s="512"/>
      <c r="CY154" s="511"/>
      <c r="CZ154" s="514"/>
      <c r="DA154" s="512"/>
      <c r="DB154" s="511"/>
      <c r="DC154" s="514"/>
      <c r="DD154" s="512"/>
      <c r="DE154" s="511"/>
      <c r="DF154" s="514"/>
      <c r="DG154" s="512"/>
      <c r="DH154" s="511"/>
      <c r="DI154" s="513"/>
      <c r="DJ154" s="512"/>
      <c r="DK154" s="512"/>
      <c r="DL154" s="511"/>
      <c r="DQ154" s="491">
        <f t="shared" si="125"/>
        <v>9739</v>
      </c>
      <c r="DR154" s="494">
        <v>8</v>
      </c>
      <c r="DS154" s="491">
        <v>0</v>
      </c>
      <c r="DT154" s="493" t="s">
        <v>976</v>
      </c>
      <c r="EM154" s="492"/>
    </row>
    <row r="155" spans="1:16367" s="491" customFormat="1" ht="14.25" customHeight="1" outlineLevel="1" x14ac:dyDescent="0.25">
      <c r="A155" s="510"/>
      <c r="B155" s="510"/>
      <c r="C155" s="510" t="str">
        <f t="shared" si="123"/>
        <v/>
      </c>
      <c r="D155" s="509"/>
      <c r="E155" s="509"/>
      <c r="F155" s="509"/>
      <c r="G155" s="510"/>
      <c r="H155" s="510"/>
      <c r="I155" s="509"/>
      <c r="J155" s="510"/>
      <c r="K155" s="509">
        <v>1</v>
      </c>
      <c r="L155" s="509"/>
      <c r="M155" s="509"/>
      <c r="N155" s="490"/>
      <c r="O155" s="490"/>
      <c r="P155" s="471" t="s">
        <v>358</v>
      </c>
      <c r="Q155" s="472" t="s">
        <v>1209</v>
      </c>
      <c r="R155" s="472" t="s">
        <v>1513</v>
      </c>
      <c r="S155" s="597" t="s">
        <v>1616</v>
      </c>
      <c r="T155" s="638" t="s">
        <v>1206</v>
      </c>
      <c r="U155" s="549">
        <v>2000</v>
      </c>
      <c r="V155" s="633" t="s">
        <v>628</v>
      </c>
      <c r="W155" s="549">
        <v>2020</v>
      </c>
      <c r="X155" s="634"/>
      <c r="Y155" s="479"/>
      <c r="Z155" s="635"/>
      <c r="AA155" s="615"/>
      <c r="AB155" s="616">
        <f>IF(Z155="",YEAR($AC$1)-$W155,YEAR($AC$1)-$Y155)</f>
        <v>4</v>
      </c>
      <c r="AC155" s="615" t="s">
        <v>1588</v>
      </c>
      <c r="AD155" s="637">
        <v>2016</v>
      </c>
      <c r="AE155" s="615" t="s">
        <v>1619</v>
      </c>
      <c r="AF155" s="616" t="s">
        <v>142</v>
      </c>
      <c r="AG155" s="568"/>
      <c r="AH155" s="640"/>
      <c r="AI155" s="500" t="s">
        <v>381</v>
      </c>
      <c r="AJ155" s="492"/>
      <c r="CM155" s="491" t="str">
        <f t="shared" si="124"/>
        <v/>
      </c>
      <c r="CN155" s="491" t="str">
        <f t="shared" si="118"/>
        <v>Boser Florian</v>
      </c>
      <c r="CR155" s="445"/>
      <c r="CS155" s="519">
        <v>9750</v>
      </c>
      <c r="CT155" s="514"/>
      <c r="CU155" s="512"/>
      <c r="CV155" s="511"/>
      <c r="CW155" s="514"/>
      <c r="CX155" s="512"/>
      <c r="CY155" s="511"/>
      <c r="CZ155" s="514"/>
      <c r="DA155" s="512"/>
      <c r="DB155" s="511"/>
      <c r="DC155" s="514"/>
      <c r="DD155" s="512"/>
      <c r="DE155" s="511"/>
      <c r="DF155" s="514"/>
      <c r="DG155" s="512"/>
      <c r="DH155" s="511"/>
      <c r="DI155" s="513"/>
      <c r="DJ155" s="512"/>
      <c r="DK155" s="512"/>
      <c r="DL155" s="511"/>
      <c r="DQ155" s="491">
        <f t="shared" si="125"/>
        <v>9750</v>
      </c>
      <c r="DR155" s="494">
        <v>8</v>
      </c>
      <c r="DS155" s="491">
        <v>0</v>
      </c>
      <c r="DT155" s="493" t="s">
        <v>976</v>
      </c>
      <c r="EM155" s="492"/>
    </row>
    <row r="156" spans="1:16367" s="491" customFormat="1" hidden="1" x14ac:dyDescent="0.25">
      <c r="A156" s="510"/>
      <c r="B156" s="510"/>
      <c r="C156" s="510" t="str">
        <f t="shared" si="123"/>
        <v/>
      </c>
      <c r="D156" s="509"/>
      <c r="E156" s="509"/>
      <c r="F156" s="509"/>
      <c r="G156" s="510"/>
      <c r="H156" s="510"/>
      <c r="I156" s="509"/>
      <c r="J156" s="510"/>
      <c r="K156" s="509">
        <v>1</v>
      </c>
      <c r="L156" s="509"/>
      <c r="M156" s="509"/>
      <c r="N156" s="490"/>
      <c r="O156" s="490"/>
      <c r="P156" s="471" t="s">
        <v>1303</v>
      </c>
      <c r="Q156" s="472" t="s">
        <v>1210</v>
      </c>
      <c r="R156" s="472" t="s">
        <v>1513</v>
      </c>
      <c r="S156" s="597"/>
      <c r="T156" s="508" t="s">
        <v>1207</v>
      </c>
      <c r="U156" s="502">
        <v>1999</v>
      </c>
      <c r="V156" s="507" t="s">
        <v>628</v>
      </c>
      <c r="W156" s="502"/>
      <c r="X156" s="504"/>
      <c r="Y156" s="470"/>
      <c r="Z156" s="505"/>
      <c r="AA156" s="518" t="s">
        <v>176</v>
      </c>
      <c r="AB156" s="516"/>
      <c r="AC156" s="518" t="s">
        <v>1268</v>
      </c>
      <c r="AD156" s="517">
        <v>2016</v>
      </c>
      <c r="AE156" s="607"/>
      <c r="AF156" s="604" t="s">
        <v>175</v>
      </c>
      <c r="AG156" s="501"/>
      <c r="AH156" s="501"/>
      <c r="AI156" s="500" t="s">
        <v>381</v>
      </c>
      <c r="AJ156" s="492"/>
      <c r="CM156" s="491" t="str">
        <f t="shared" si="124"/>
        <v/>
      </c>
      <c r="CN156" s="491" t="str">
        <f t="shared" si="118"/>
        <v>Kaupp Nicolas</v>
      </c>
      <c r="CR156" s="445"/>
      <c r="CS156" s="519">
        <v>9752</v>
      </c>
      <c r="CT156" s="514"/>
      <c r="CU156" s="512"/>
      <c r="CV156" s="511"/>
      <c r="CW156" s="514"/>
      <c r="CX156" s="512"/>
      <c r="CY156" s="511"/>
      <c r="CZ156" s="514"/>
      <c r="DA156" s="512"/>
      <c r="DB156" s="511"/>
      <c r="DC156" s="514"/>
      <c r="DD156" s="512"/>
      <c r="DE156" s="511"/>
      <c r="DF156" s="514"/>
      <c r="DG156" s="512"/>
      <c r="DH156" s="511"/>
      <c r="DI156" s="513"/>
      <c r="DJ156" s="512"/>
      <c r="DK156" s="512"/>
      <c r="DL156" s="511"/>
      <c r="DQ156" s="491">
        <f t="shared" si="125"/>
        <v>9752</v>
      </c>
      <c r="DR156" s="494">
        <v>8</v>
      </c>
      <c r="DS156" s="491">
        <v>0</v>
      </c>
      <c r="DT156" s="493" t="s">
        <v>976</v>
      </c>
      <c r="EM156" s="492"/>
    </row>
    <row r="157" spans="1:16367" s="491" customFormat="1" x14ac:dyDescent="0.25">
      <c r="A157" s="510"/>
      <c r="B157" s="510">
        <v>1</v>
      </c>
      <c r="C157" s="510" t="str">
        <f t="shared" si="123"/>
        <v/>
      </c>
      <c r="D157" s="509"/>
      <c r="E157" s="509"/>
      <c r="F157" s="509"/>
      <c r="G157" s="510"/>
      <c r="H157" s="510"/>
      <c r="I157" s="509"/>
      <c r="J157" s="510"/>
      <c r="K157" s="509">
        <v>1</v>
      </c>
      <c r="L157" s="509"/>
      <c r="M157" s="509"/>
      <c r="N157" s="490"/>
      <c r="O157" s="490"/>
      <c r="P157" s="471" t="s">
        <v>361</v>
      </c>
      <c r="Q157" s="472" t="s">
        <v>1266</v>
      </c>
      <c r="R157" s="472" t="s">
        <v>1513</v>
      </c>
      <c r="S157" s="597" t="s">
        <v>1616</v>
      </c>
      <c r="T157" s="638" t="s">
        <v>1264</v>
      </c>
      <c r="U157" s="549">
        <v>2000</v>
      </c>
      <c r="V157" s="633" t="s">
        <v>1566</v>
      </c>
      <c r="W157" s="549">
        <v>2021</v>
      </c>
      <c r="X157" s="634"/>
      <c r="Y157" s="479"/>
      <c r="Z157" s="635"/>
      <c r="AA157" s="615"/>
      <c r="AB157" s="616">
        <f>IF(Z157="",YEAR($AC$1)-$W157,YEAR($AC$1)-$Y157)</f>
        <v>3</v>
      </c>
      <c r="AC157" s="615" t="s">
        <v>1588</v>
      </c>
      <c r="AD157" s="637">
        <v>2017</v>
      </c>
      <c r="AE157" s="615" t="s">
        <v>1619</v>
      </c>
      <c r="AF157" s="616" t="s">
        <v>147</v>
      </c>
      <c r="AG157" s="684"/>
      <c r="AH157" s="640"/>
      <c r="AI157" s="500" t="s">
        <v>381</v>
      </c>
      <c r="AJ157" s="492"/>
      <c r="CM157" s="491" t="str">
        <f t="shared" si="124"/>
        <v/>
      </c>
      <c r="CN157" s="495" t="str">
        <f t="shared" si="118"/>
        <v>Tesan Laila</v>
      </c>
      <c r="CO157" s="495"/>
      <c r="CP157" s="495"/>
      <c r="CQ157" s="495"/>
      <c r="CR157" s="445"/>
      <c r="CS157" s="515">
        <v>9776</v>
      </c>
      <c r="CT157" s="514"/>
      <c r="CU157" s="512"/>
      <c r="CV157" s="511"/>
      <c r="CW157" s="514"/>
      <c r="CX157" s="512"/>
      <c r="CY157" s="511"/>
      <c r="CZ157" s="514"/>
      <c r="DA157" s="512"/>
      <c r="DB157" s="511"/>
      <c r="DC157" s="514"/>
      <c r="DD157" s="512"/>
      <c r="DE157" s="511"/>
      <c r="DF157" s="514"/>
      <c r="DG157" s="512"/>
      <c r="DH157" s="511"/>
      <c r="DI157" s="513"/>
      <c r="DJ157" s="512"/>
      <c r="DK157" s="512"/>
      <c r="DL157" s="511"/>
      <c r="DQ157" s="491">
        <f t="shared" si="125"/>
        <v>9776</v>
      </c>
      <c r="DR157" s="494">
        <v>8</v>
      </c>
      <c r="DS157" s="491">
        <v>0</v>
      </c>
      <c r="DT157" s="493" t="s">
        <v>976</v>
      </c>
      <c r="EM157" s="492"/>
    </row>
    <row r="158" spans="1:16367" s="491" customFormat="1" x14ac:dyDescent="0.25">
      <c r="A158" s="510"/>
      <c r="B158" s="510"/>
      <c r="C158" s="510"/>
      <c r="D158" s="509"/>
      <c r="E158" s="509"/>
      <c r="F158" s="509"/>
      <c r="G158" s="510"/>
      <c r="H158" s="510"/>
      <c r="I158" s="509"/>
      <c r="J158" s="510"/>
      <c r="K158" s="509"/>
      <c r="L158" s="509"/>
      <c r="M158" s="509"/>
      <c r="N158" s="490"/>
      <c r="O158" s="490"/>
      <c r="P158" s="471"/>
      <c r="Q158" s="472"/>
      <c r="R158" s="472"/>
      <c r="S158" s="597" t="s">
        <v>1616</v>
      </c>
      <c r="T158" s="638" t="s">
        <v>1666</v>
      </c>
      <c r="U158" s="549">
        <v>2004</v>
      </c>
      <c r="V158" s="633" t="s">
        <v>628</v>
      </c>
      <c r="W158" s="549"/>
      <c r="X158" s="634"/>
      <c r="Y158" s="479"/>
      <c r="Z158" s="635"/>
      <c r="AA158" s="615" t="s">
        <v>173</v>
      </c>
      <c r="AB158" s="616"/>
      <c r="AC158" s="615" t="s">
        <v>1268</v>
      </c>
      <c r="AD158" s="637">
        <v>2019</v>
      </c>
      <c r="AE158" s="615"/>
      <c r="AF158" s="616" t="s">
        <v>1623</v>
      </c>
      <c r="AG158" s="684"/>
      <c r="AH158" s="640"/>
      <c r="AI158" s="500"/>
      <c r="AJ158" s="492"/>
      <c r="CN158" s="495" t="str">
        <f t="shared" si="118"/>
        <v>Bätscher Basil</v>
      </c>
      <c r="CO158" s="495"/>
      <c r="CP158" s="495"/>
      <c r="CQ158" s="495"/>
      <c r="CR158" s="445"/>
      <c r="CS158" s="495"/>
      <c r="CT158" s="448"/>
      <c r="CU158" s="445"/>
      <c r="CW158" s="448"/>
      <c r="CX158" s="445"/>
      <c r="CZ158" s="448"/>
      <c r="DA158" s="445"/>
      <c r="DC158" s="448"/>
      <c r="DD158" s="445"/>
      <c r="DF158" s="448"/>
      <c r="DG158" s="445"/>
      <c r="DJ158" s="445"/>
      <c r="DK158" s="445"/>
      <c r="DR158" s="494"/>
      <c r="DT158" s="493"/>
      <c r="EM158" s="492"/>
    </row>
    <row r="159" spans="1:16367" s="491" customFormat="1" hidden="1" x14ac:dyDescent="0.25">
      <c r="A159" s="510"/>
      <c r="B159" s="510"/>
      <c r="C159" s="510" t="str">
        <f t="shared" ref="C159" si="127">IF(AB159&gt;=10,1,"")</f>
        <v/>
      </c>
      <c r="D159" s="509"/>
      <c r="E159" s="509"/>
      <c r="F159" s="509"/>
      <c r="G159" s="510"/>
      <c r="H159" s="510"/>
      <c r="I159" s="509"/>
      <c r="J159" s="510"/>
      <c r="K159" s="509">
        <v>1</v>
      </c>
      <c r="L159" s="509"/>
      <c r="M159" s="509"/>
      <c r="N159" s="490"/>
      <c r="O159" s="490"/>
      <c r="P159" s="471"/>
      <c r="Q159" s="472"/>
      <c r="R159" s="472"/>
      <c r="S159" s="597"/>
      <c r="T159" s="638" t="s">
        <v>1634</v>
      </c>
      <c r="U159" s="549">
        <v>2003</v>
      </c>
      <c r="V159" s="633" t="s">
        <v>628</v>
      </c>
      <c r="W159" s="549"/>
      <c r="X159" s="634"/>
      <c r="Y159" s="645"/>
      <c r="Z159" s="635"/>
      <c r="AA159" s="634" t="s">
        <v>176</v>
      </c>
      <c r="AB159" s="549"/>
      <c r="AC159" s="634" t="s">
        <v>1268</v>
      </c>
      <c r="AD159" s="646">
        <v>2019</v>
      </c>
      <c r="AE159" s="634"/>
      <c r="AF159" s="549" t="s">
        <v>1623</v>
      </c>
      <c r="AG159" s="640"/>
      <c r="AH159" s="640"/>
      <c r="AI159" s="500" t="s">
        <v>381</v>
      </c>
      <c r="AJ159" s="492"/>
      <c r="CN159" s="495" t="str">
        <f t="shared" ref="CN159:CN160" si="128">+T159</f>
        <v>Krenger Kyara</v>
      </c>
      <c r="CO159" s="495"/>
      <c r="CP159" s="495"/>
      <c r="CQ159" s="495"/>
      <c r="CR159" s="445"/>
      <c r="CS159" s="495"/>
      <c r="CT159" s="448"/>
      <c r="CU159" s="445"/>
      <c r="CW159" s="448"/>
      <c r="CX159" s="445"/>
      <c r="CZ159" s="448"/>
      <c r="DA159" s="445"/>
      <c r="DC159" s="448"/>
      <c r="DD159" s="445"/>
      <c r="DF159" s="448"/>
      <c r="DG159" s="445"/>
      <c r="DJ159" s="445"/>
      <c r="DK159" s="445"/>
      <c r="DR159" s="494"/>
      <c r="DT159" s="493"/>
      <c r="EM159" s="492"/>
    </row>
    <row r="160" spans="1:16367" s="491" customFormat="1" ht="15.75" hidden="1" customHeight="1" outlineLevel="1" x14ac:dyDescent="0.25">
      <c r="A160" s="510"/>
      <c r="B160" s="510"/>
      <c r="C160" s="510"/>
      <c r="D160" s="509"/>
      <c r="E160" s="509"/>
      <c r="F160" s="509"/>
      <c r="G160" s="510"/>
      <c r="H160" s="510"/>
      <c r="I160" s="509"/>
      <c r="J160" s="510"/>
      <c r="K160" s="509"/>
      <c r="L160" s="509"/>
      <c r="M160" s="509"/>
      <c r="N160" s="490"/>
      <c r="O160" s="490"/>
      <c r="P160" s="471"/>
      <c r="Q160" s="472"/>
      <c r="R160" s="472"/>
      <c r="S160" s="597"/>
      <c r="T160" s="638" t="s">
        <v>1653</v>
      </c>
      <c r="U160" s="549">
        <v>2003</v>
      </c>
      <c r="V160" s="633" t="s">
        <v>628</v>
      </c>
      <c r="W160" s="549"/>
      <c r="X160" s="634"/>
      <c r="Y160" s="645"/>
      <c r="Z160" s="635"/>
      <c r="AA160" s="634" t="s">
        <v>173</v>
      </c>
      <c r="AB160" s="549"/>
      <c r="AC160" s="634" t="s">
        <v>1268</v>
      </c>
      <c r="AD160" s="646">
        <v>2018</v>
      </c>
      <c r="AE160" s="634"/>
      <c r="AF160" s="549" t="s">
        <v>1623</v>
      </c>
      <c r="AG160" s="684"/>
      <c r="AH160" s="640"/>
      <c r="AI160" s="500"/>
      <c r="AJ160" s="492"/>
      <c r="CN160" s="495" t="str">
        <f t="shared" si="128"/>
        <v>Wagner Mika</v>
      </c>
      <c r="CO160" s="495"/>
      <c r="CP160" s="495"/>
      <c r="CQ160" s="495"/>
      <c r="CR160" s="445"/>
      <c r="CS160" s="495"/>
      <c r="CT160" s="448"/>
      <c r="CU160" s="445"/>
      <c r="CW160" s="448"/>
      <c r="CX160" s="445"/>
      <c r="CZ160" s="448"/>
      <c r="DA160" s="445"/>
      <c r="DC160" s="448"/>
      <c r="DD160" s="445"/>
      <c r="DF160" s="448"/>
      <c r="DG160" s="445"/>
      <c r="DJ160" s="445"/>
      <c r="DK160" s="445"/>
      <c r="DR160" s="494"/>
      <c r="DT160" s="493"/>
      <c r="EM160" s="492"/>
    </row>
    <row r="161" spans="1:16367" s="491" customFormat="1" ht="15.75" hidden="1" customHeight="1" collapsed="1" x14ac:dyDescent="0.25">
      <c r="A161" s="510"/>
      <c r="B161" s="510"/>
      <c r="C161" s="510" t="str">
        <f t="shared" si="123"/>
        <v/>
      </c>
      <c r="D161" s="509"/>
      <c r="E161" s="509"/>
      <c r="F161" s="509"/>
      <c r="G161" s="510"/>
      <c r="H161" s="510"/>
      <c r="I161" s="509"/>
      <c r="J161" s="510"/>
      <c r="K161" s="509">
        <v>1</v>
      </c>
      <c r="L161" s="509"/>
      <c r="M161" s="509"/>
      <c r="N161" s="490"/>
      <c r="O161" s="490"/>
      <c r="P161" s="471" t="s">
        <v>1303</v>
      </c>
      <c r="Q161" s="472" t="s">
        <v>1517</v>
      </c>
      <c r="R161" s="472" t="s">
        <v>1513</v>
      </c>
      <c r="S161" s="597"/>
      <c r="T161" s="508" t="s">
        <v>1569</v>
      </c>
      <c r="U161" s="502">
        <v>2003</v>
      </c>
      <c r="V161" s="507" t="s">
        <v>628</v>
      </c>
      <c r="W161" s="502"/>
      <c r="X161" s="504"/>
      <c r="Y161" s="506"/>
      <c r="Z161" s="505"/>
      <c r="AA161" s="504" t="s">
        <v>182</v>
      </c>
      <c r="AB161" s="502"/>
      <c r="AC161" s="504" t="s">
        <v>1268</v>
      </c>
      <c r="AD161" s="503">
        <v>2018</v>
      </c>
      <c r="AE161" s="610"/>
      <c r="AF161" s="606" t="s">
        <v>177</v>
      </c>
      <c r="AG161" s="501"/>
      <c r="AH161" s="501"/>
      <c r="AI161" s="500" t="s">
        <v>381</v>
      </c>
      <c r="AJ161" s="492"/>
      <c r="CN161" s="495" t="str">
        <f t="shared" si="118"/>
        <v>Schacher Elia</v>
      </c>
      <c r="CO161" s="495"/>
      <c r="CP161" s="495"/>
      <c r="CQ161" s="495"/>
      <c r="CR161" s="445"/>
      <c r="CS161" s="495"/>
      <c r="CT161" s="448"/>
      <c r="CU161" s="445"/>
      <c r="CW161" s="448"/>
      <c r="CX161" s="445"/>
      <c r="CZ161" s="448"/>
      <c r="DA161" s="445"/>
      <c r="DC161" s="448"/>
      <c r="DD161" s="445"/>
      <c r="DF161" s="448"/>
      <c r="DG161" s="445"/>
      <c r="DJ161" s="445"/>
      <c r="DK161" s="445"/>
      <c r="DR161" s="494"/>
      <c r="DT161" s="493"/>
      <c r="EM161" s="492"/>
    </row>
    <row r="162" spans="1:16367" s="491" customFormat="1" ht="15.75" customHeight="1" x14ac:dyDescent="0.25">
      <c r="A162" s="510"/>
      <c r="B162" s="510"/>
      <c r="C162" s="510"/>
      <c r="D162" s="509"/>
      <c r="E162" s="509"/>
      <c r="F162" s="509"/>
      <c r="G162" s="510"/>
      <c r="H162" s="510"/>
      <c r="I162" s="509"/>
      <c r="J162" s="510"/>
      <c r="K162" s="509"/>
      <c r="L162" s="509"/>
      <c r="M162" s="509"/>
      <c r="N162" s="490"/>
      <c r="O162" s="490"/>
      <c r="P162" s="471"/>
      <c r="Q162" s="472"/>
      <c r="R162" s="472"/>
      <c r="S162" s="597" t="s">
        <v>1616</v>
      </c>
      <c r="T162" s="915" t="s">
        <v>1662</v>
      </c>
      <c r="U162" s="905">
        <v>2005</v>
      </c>
      <c r="V162" s="906" t="s">
        <v>628</v>
      </c>
      <c r="W162" s="905"/>
      <c r="X162" s="907"/>
      <c r="Y162" s="916"/>
      <c r="Z162" s="909"/>
      <c r="AA162" s="907" t="s">
        <v>176</v>
      </c>
      <c r="AB162" s="905"/>
      <c r="AC162" s="907" t="s">
        <v>1268</v>
      </c>
      <c r="AD162" s="917">
        <v>2020</v>
      </c>
      <c r="AE162" s="907"/>
      <c r="AF162" s="905" t="s">
        <v>1623</v>
      </c>
      <c r="AG162" s="914" t="s">
        <v>1616</v>
      </c>
      <c r="AH162" s="640"/>
      <c r="AI162" s="500"/>
      <c r="AJ162" s="492"/>
      <c r="CN162" s="495" t="str">
        <f t="shared" si="118"/>
        <v>Hegglin Cyrill</v>
      </c>
      <c r="CO162" s="495"/>
      <c r="CP162" s="495"/>
      <c r="CQ162" s="495"/>
      <c r="CR162" s="445"/>
      <c r="CS162" s="495"/>
      <c r="CT162" s="448"/>
      <c r="CU162" s="445"/>
      <c r="CW162" s="448"/>
      <c r="CX162" s="445"/>
      <c r="CZ162" s="448"/>
      <c r="DA162" s="445"/>
      <c r="DC162" s="448"/>
      <c r="DD162" s="445"/>
      <c r="DF162" s="448"/>
      <c r="DG162" s="445"/>
      <c r="DJ162" s="445"/>
      <c r="DK162" s="445"/>
      <c r="DR162" s="494"/>
      <c r="DT162" s="493"/>
      <c r="EM162" s="492"/>
    </row>
    <row r="163" spans="1:16367" s="491" customFormat="1" ht="15" customHeight="1" x14ac:dyDescent="0.25">
      <c r="A163" s="510"/>
      <c r="B163" s="510"/>
      <c r="C163" s="510"/>
      <c r="D163" s="509"/>
      <c r="E163" s="509"/>
      <c r="F163" s="509"/>
      <c r="G163" s="510"/>
      <c r="H163" s="510"/>
      <c r="I163" s="509"/>
      <c r="J163" s="510"/>
      <c r="K163" s="509"/>
      <c r="L163" s="509"/>
      <c r="M163" s="509"/>
      <c r="N163" s="490"/>
      <c r="O163" s="490"/>
      <c r="P163" s="471"/>
      <c r="Q163" s="472"/>
      <c r="R163" s="472"/>
      <c r="S163" s="597" t="s">
        <v>1616</v>
      </c>
      <c r="T163" s="638" t="s">
        <v>1654</v>
      </c>
      <c r="U163" s="549">
        <v>2005</v>
      </c>
      <c r="V163" s="633" t="s">
        <v>1566</v>
      </c>
      <c r="W163" s="549"/>
      <c r="X163" s="634"/>
      <c r="Y163" s="645"/>
      <c r="Z163" s="635"/>
      <c r="AA163" s="634" t="s">
        <v>176</v>
      </c>
      <c r="AB163" s="549"/>
      <c r="AC163" s="634" t="s">
        <v>1268</v>
      </c>
      <c r="AD163" s="646">
        <v>2020</v>
      </c>
      <c r="AE163" s="634"/>
      <c r="AF163" s="549" t="s">
        <v>1623</v>
      </c>
      <c r="AG163" s="684"/>
      <c r="AH163" s="640"/>
      <c r="AI163" s="500"/>
      <c r="AJ163" s="492"/>
      <c r="CN163" s="495" t="str">
        <f t="shared" si="118"/>
        <v>Rizzo Arianna</v>
      </c>
      <c r="CO163" s="495"/>
      <c r="CP163" s="495"/>
      <c r="CQ163" s="495"/>
      <c r="CR163" s="445"/>
      <c r="CS163" s="495"/>
      <c r="CT163" s="448"/>
      <c r="CU163" s="445"/>
      <c r="CW163" s="448"/>
      <c r="CX163" s="445"/>
      <c r="CZ163" s="448"/>
      <c r="DA163" s="445"/>
      <c r="DC163" s="448"/>
      <c r="DD163" s="445"/>
      <c r="DF163" s="448"/>
      <c r="DG163" s="445"/>
      <c r="DJ163" s="445"/>
      <c r="DK163" s="445"/>
      <c r="DR163" s="494"/>
      <c r="DT163" s="493"/>
      <c r="EM163" s="492"/>
    </row>
    <row r="164" spans="1:16367" s="491" customFormat="1" ht="13.5" hidden="1" customHeight="1" x14ac:dyDescent="0.25">
      <c r="A164" s="510"/>
      <c r="B164" s="510"/>
      <c r="C164" s="510" t="str">
        <f t="shared" si="123"/>
        <v/>
      </c>
      <c r="D164" s="509"/>
      <c r="E164" s="509"/>
      <c r="F164" s="509"/>
      <c r="G164" s="510"/>
      <c r="H164" s="510"/>
      <c r="I164" s="509"/>
      <c r="J164" s="510"/>
      <c r="K164" s="509">
        <v>1</v>
      </c>
      <c r="L164" s="509"/>
      <c r="M164" s="509"/>
      <c r="N164" s="490"/>
      <c r="O164" s="490"/>
      <c r="P164" s="471" t="s">
        <v>361</v>
      </c>
      <c r="Q164" s="472" t="s">
        <v>1519</v>
      </c>
      <c r="R164" s="472" t="s">
        <v>1513</v>
      </c>
      <c r="S164" s="597"/>
      <c r="T164" s="638" t="s">
        <v>1643</v>
      </c>
      <c r="U164" s="549">
        <v>2006</v>
      </c>
      <c r="V164" s="633" t="s">
        <v>628</v>
      </c>
      <c r="W164" s="549"/>
      <c r="X164" s="634"/>
      <c r="Y164" s="645"/>
      <c r="Z164" s="635"/>
      <c r="AA164" s="634" t="s">
        <v>182</v>
      </c>
      <c r="AB164" s="549"/>
      <c r="AC164" s="634" t="s">
        <v>1268</v>
      </c>
      <c r="AD164" s="646">
        <v>2021</v>
      </c>
      <c r="AE164" s="634"/>
      <c r="AF164" s="549" t="s">
        <v>1644</v>
      </c>
      <c r="AG164" s="662"/>
      <c r="AH164" s="640"/>
      <c r="AI164" s="500" t="s">
        <v>381</v>
      </c>
      <c r="AJ164" s="492"/>
      <c r="CN164" s="495" t="str">
        <f t="shared" si="118"/>
        <v>Streiff Timon</v>
      </c>
      <c r="CO164" s="495"/>
      <c r="CP164" s="495"/>
      <c r="CQ164" s="495"/>
      <c r="CR164" s="445"/>
      <c r="CS164" s="495"/>
      <c r="CT164" s="448"/>
      <c r="CU164" s="445"/>
      <c r="CW164" s="448"/>
      <c r="CX164" s="445"/>
      <c r="CZ164" s="448"/>
      <c r="DA164" s="445"/>
      <c r="DC164" s="448"/>
      <c r="DD164" s="445"/>
      <c r="DF164" s="448"/>
      <c r="DG164" s="445"/>
      <c r="DJ164" s="445"/>
      <c r="DK164" s="445"/>
      <c r="DR164" s="494"/>
      <c r="DT164" s="493"/>
      <c r="EM164" s="492"/>
    </row>
    <row r="165" spans="1:16367" s="491" customFormat="1" ht="13.5" customHeight="1" x14ac:dyDescent="0.25">
      <c r="A165" s="510"/>
      <c r="B165" s="510"/>
      <c r="C165" s="510"/>
      <c r="D165" s="509"/>
      <c r="E165" s="509"/>
      <c r="F165" s="509"/>
      <c r="G165" s="510"/>
      <c r="H165" s="510"/>
      <c r="I165" s="509"/>
      <c r="J165" s="510"/>
      <c r="K165" s="509"/>
      <c r="L165" s="509"/>
      <c r="M165" s="509"/>
      <c r="N165" s="490"/>
      <c r="O165" s="490"/>
      <c r="P165" s="471"/>
      <c r="Q165" s="472"/>
      <c r="R165" s="472"/>
      <c r="S165" s="597" t="s">
        <v>1616</v>
      </c>
      <c r="T165" s="832" t="s">
        <v>1675</v>
      </c>
      <c r="U165" s="549">
        <v>2003</v>
      </c>
      <c r="V165" s="833" t="s">
        <v>628</v>
      </c>
      <c r="W165" s="549"/>
      <c r="X165" s="649"/>
      <c r="Y165" s="645"/>
      <c r="Z165" s="635"/>
      <c r="AA165" s="649" t="s">
        <v>180</v>
      </c>
      <c r="AB165" s="549"/>
      <c r="AC165" s="649" t="s">
        <v>1268</v>
      </c>
      <c r="AD165" s="646">
        <v>2022</v>
      </c>
      <c r="AE165" s="649"/>
      <c r="AF165" s="549" t="s">
        <v>1644</v>
      </c>
      <c r="AG165" s="662"/>
      <c r="AH165" s="644"/>
      <c r="AI165" s="500"/>
      <c r="AJ165" s="492"/>
      <c r="CN165" s="495" t="str">
        <f t="shared" si="118"/>
        <v>Gross Matteo</v>
      </c>
      <c r="CO165" s="495"/>
      <c r="CP165" s="495"/>
      <c r="CQ165" s="495"/>
      <c r="CR165" s="445"/>
      <c r="CS165" s="495"/>
      <c r="CT165" s="448"/>
      <c r="CU165" s="445"/>
      <c r="CW165" s="448"/>
      <c r="CX165" s="445"/>
      <c r="CZ165" s="448"/>
      <c r="DA165" s="445"/>
      <c r="DC165" s="448"/>
      <c r="DD165" s="445"/>
      <c r="DF165" s="448"/>
      <c r="DG165" s="445"/>
      <c r="DJ165" s="445"/>
      <c r="DK165" s="445"/>
      <c r="DR165" s="494"/>
      <c r="DT165" s="493"/>
      <c r="EM165" s="492"/>
    </row>
    <row r="166" spans="1:16367" s="491" customFormat="1" ht="8.25" customHeight="1" x14ac:dyDescent="0.25">
      <c r="A166" s="510"/>
      <c r="B166" s="510"/>
      <c r="C166" s="510"/>
      <c r="D166" s="509"/>
      <c r="E166" s="509"/>
      <c r="F166" s="509"/>
      <c r="G166" s="510"/>
      <c r="H166" s="510"/>
      <c r="I166" s="509"/>
      <c r="J166" s="510"/>
      <c r="K166" s="509"/>
      <c r="L166" s="509"/>
      <c r="M166" s="509"/>
      <c r="N166" s="490"/>
      <c r="O166" s="490"/>
      <c r="P166" s="471"/>
      <c r="Q166" s="472"/>
      <c r="R166" s="472"/>
      <c r="S166" s="597"/>
      <c r="T166" s="654"/>
      <c r="U166" s="657"/>
      <c r="V166" s="655"/>
      <c r="W166" s="657"/>
      <c r="X166" s="656"/>
      <c r="Y166" s="658"/>
      <c r="Z166" s="659"/>
      <c r="AA166" s="656"/>
      <c r="AB166" s="657"/>
      <c r="AC166" s="656"/>
      <c r="AD166" s="660"/>
      <c r="AE166" s="656"/>
      <c r="AF166" s="657"/>
      <c r="AG166" s="661"/>
      <c r="AH166" s="644"/>
      <c r="AI166" s="500"/>
      <c r="AJ166" s="492"/>
      <c r="CN166" s="495"/>
      <c r="CO166" s="495"/>
      <c r="CP166" s="495"/>
      <c r="CQ166" s="495"/>
      <c r="CR166" s="445"/>
      <c r="CS166" s="495"/>
      <c r="CT166" s="448"/>
      <c r="CU166" s="445"/>
      <c r="CW166" s="448"/>
      <c r="CX166" s="445"/>
      <c r="CZ166" s="448"/>
      <c r="DA166" s="445"/>
      <c r="DC166" s="448"/>
      <c r="DD166" s="445"/>
      <c r="DF166" s="448"/>
      <c r="DG166" s="445"/>
      <c r="DJ166" s="445"/>
      <c r="DK166" s="445"/>
      <c r="DR166" s="494"/>
      <c r="DT166" s="493"/>
      <c r="EM166" s="492"/>
    </row>
    <row r="167" spans="1:16367" s="447" customFormat="1" ht="11.25" customHeight="1" x14ac:dyDescent="0.25">
      <c r="A167" s="510"/>
      <c r="B167" s="510"/>
      <c r="C167" s="510"/>
      <c r="D167" s="509"/>
      <c r="E167" s="509"/>
      <c r="F167" s="509"/>
      <c r="G167" s="510"/>
      <c r="H167" s="510"/>
      <c r="I167" s="509"/>
      <c r="J167" s="510"/>
      <c r="K167" s="509"/>
      <c r="L167" s="509"/>
      <c r="M167" s="509"/>
      <c r="N167" s="490"/>
      <c r="O167" s="490"/>
      <c r="P167" s="471"/>
      <c r="Q167" s="472"/>
      <c r="R167" s="472"/>
      <c r="S167" s="597"/>
      <c r="T167" s="663" t="s">
        <v>1636</v>
      </c>
      <c r="U167" s="647"/>
      <c r="V167" s="664"/>
      <c r="W167" s="479"/>
      <c r="X167" s="649"/>
      <c r="Y167" s="479"/>
      <c r="Z167" s="618"/>
      <c r="AA167" s="649"/>
      <c r="AB167" s="479"/>
      <c r="AC167" s="649"/>
      <c r="AD167" s="650"/>
      <c r="AE167" s="649"/>
      <c r="AF167" s="479"/>
      <c r="AG167" s="651"/>
      <c r="AH167" s="644"/>
      <c r="AI167" s="500"/>
      <c r="AJ167" s="492"/>
      <c r="AK167" s="491"/>
      <c r="AL167" s="491"/>
      <c r="AM167" s="491"/>
      <c r="AN167" s="491"/>
      <c r="AO167" s="491"/>
      <c r="AP167" s="491"/>
      <c r="AQ167" s="491"/>
      <c r="AR167" s="491"/>
      <c r="AS167" s="491"/>
      <c r="AT167" s="491"/>
      <c r="AU167" s="491"/>
      <c r="AV167" s="491"/>
      <c r="AW167" s="491"/>
      <c r="AX167" s="491"/>
      <c r="AY167" s="491"/>
      <c r="AZ167" s="491"/>
      <c r="BA167" s="491"/>
      <c r="BB167" s="491"/>
      <c r="BC167" s="491"/>
      <c r="BD167" s="491"/>
      <c r="BE167" s="491"/>
      <c r="BF167" s="491"/>
      <c r="BG167" s="491"/>
      <c r="BH167" s="491"/>
      <c r="BI167" s="491"/>
      <c r="BJ167" s="491"/>
      <c r="BK167" s="491"/>
      <c r="BL167" s="491"/>
      <c r="BM167" s="491"/>
      <c r="BN167" s="491"/>
      <c r="BO167" s="491"/>
      <c r="BP167" s="491"/>
      <c r="BQ167" s="491"/>
      <c r="BR167" s="491"/>
      <c r="BS167" s="491"/>
      <c r="BT167" s="491"/>
      <c r="BU167" s="491"/>
      <c r="BV167" s="491"/>
      <c r="BW167" s="491"/>
      <c r="BX167" s="491"/>
      <c r="BY167" s="491"/>
      <c r="BZ167" s="491"/>
      <c r="CA167" s="491"/>
      <c r="CB167" s="491"/>
      <c r="CC167" s="491"/>
      <c r="CD167" s="491"/>
      <c r="CE167" s="491"/>
      <c r="CF167" s="491"/>
      <c r="CG167" s="491"/>
      <c r="CH167" s="491"/>
      <c r="CI167" s="491"/>
      <c r="CJ167" s="491"/>
      <c r="CK167" s="491"/>
      <c r="CL167" s="491"/>
      <c r="CM167" s="491"/>
      <c r="CN167" s="495"/>
      <c r="CO167" s="495"/>
      <c r="CP167" s="495"/>
      <c r="CQ167" s="495"/>
      <c r="CR167" s="445"/>
      <c r="CS167" s="495"/>
      <c r="CT167" s="448"/>
      <c r="CU167" s="445"/>
      <c r="CV167" s="491"/>
      <c r="CW167" s="448"/>
      <c r="CX167" s="445"/>
      <c r="CY167" s="491"/>
      <c r="CZ167" s="448"/>
      <c r="DA167" s="445"/>
      <c r="DB167" s="491"/>
      <c r="DC167" s="448"/>
      <c r="DD167" s="445"/>
      <c r="DE167" s="491"/>
      <c r="DF167" s="448"/>
      <c r="DG167" s="445"/>
      <c r="DH167" s="491"/>
      <c r="DI167" s="491"/>
      <c r="DJ167" s="445"/>
      <c r="DK167" s="445"/>
      <c r="DL167" s="491"/>
      <c r="DM167" s="491"/>
      <c r="DN167" s="491"/>
      <c r="DO167" s="491"/>
      <c r="DP167" s="491"/>
      <c r="DQ167" s="491"/>
      <c r="DR167" s="494"/>
      <c r="DS167" s="491"/>
      <c r="DT167" s="493"/>
      <c r="DU167" s="491"/>
      <c r="DV167" s="491"/>
      <c r="DW167" s="491"/>
      <c r="DX167" s="491"/>
      <c r="DY167" s="491"/>
      <c r="DZ167" s="491"/>
      <c r="EA167" s="491"/>
      <c r="EB167" s="491"/>
      <c r="EC167" s="491"/>
      <c r="ED167" s="491"/>
      <c r="EE167" s="491"/>
      <c r="EF167" s="491"/>
      <c r="EG167" s="491"/>
      <c r="EH167" s="491"/>
      <c r="EI167" s="491"/>
      <c r="EJ167" s="491"/>
      <c r="EK167" s="491"/>
      <c r="EL167" s="491"/>
      <c r="EM167" s="492"/>
      <c r="EN167" s="491"/>
      <c r="EO167" s="491"/>
      <c r="EP167" s="491"/>
      <c r="EQ167" s="491"/>
      <c r="ER167" s="491"/>
      <c r="ES167" s="491"/>
      <c r="ET167" s="491"/>
      <c r="EU167" s="491"/>
      <c r="EV167" s="491"/>
      <c r="EW167" s="491"/>
      <c r="EX167" s="491"/>
      <c r="EY167" s="491"/>
      <c r="EZ167" s="491"/>
      <c r="FA167" s="491"/>
      <c r="FB167" s="491"/>
      <c r="FC167" s="491"/>
      <c r="FD167" s="491"/>
      <c r="FE167" s="491"/>
      <c r="FF167" s="491"/>
      <c r="FG167" s="491"/>
      <c r="FH167" s="491"/>
      <c r="FI167" s="491"/>
      <c r="FJ167" s="491"/>
      <c r="FK167" s="491"/>
      <c r="FL167" s="491"/>
      <c r="FM167" s="491"/>
      <c r="FN167" s="491"/>
      <c r="FO167" s="491"/>
      <c r="FP167" s="491"/>
      <c r="FQ167" s="491"/>
      <c r="FR167" s="491"/>
      <c r="FS167" s="491"/>
      <c r="FT167" s="491"/>
      <c r="FU167" s="491"/>
      <c r="FV167" s="491"/>
      <c r="FW167" s="491"/>
      <c r="FX167" s="491"/>
      <c r="FY167" s="491"/>
      <c r="FZ167" s="491"/>
      <c r="GA167" s="491"/>
      <c r="GB167" s="491"/>
      <c r="GC167" s="491"/>
      <c r="GD167" s="491"/>
      <c r="GE167" s="491"/>
      <c r="GF167" s="491"/>
      <c r="GG167" s="491"/>
      <c r="GH167" s="491"/>
      <c r="GI167" s="491"/>
      <c r="GJ167" s="491"/>
      <c r="GK167" s="491"/>
      <c r="GL167" s="491"/>
      <c r="GM167" s="491"/>
      <c r="GN167" s="491"/>
      <c r="GO167" s="491"/>
      <c r="GP167" s="491"/>
      <c r="GQ167" s="491"/>
      <c r="GR167" s="491"/>
      <c r="GS167" s="491"/>
      <c r="GT167" s="491"/>
      <c r="GU167" s="491"/>
      <c r="GV167" s="491"/>
      <c r="GW167" s="491"/>
      <c r="GX167" s="491"/>
      <c r="GY167" s="491"/>
      <c r="GZ167" s="491"/>
      <c r="HA167" s="491"/>
      <c r="HB167" s="491"/>
      <c r="HC167" s="491"/>
      <c r="HD167" s="491"/>
      <c r="HE167" s="491"/>
      <c r="HF167" s="491"/>
      <c r="HG167" s="491"/>
      <c r="HH167" s="491"/>
      <c r="HI167" s="491"/>
      <c r="HJ167" s="491"/>
      <c r="HK167" s="491"/>
      <c r="HL167" s="491"/>
      <c r="HM167" s="491"/>
      <c r="HN167" s="491"/>
      <c r="HO167" s="491"/>
      <c r="HP167" s="491"/>
      <c r="HQ167" s="491"/>
      <c r="HR167" s="491"/>
      <c r="HS167" s="491"/>
      <c r="HT167" s="491"/>
      <c r="HU167" s="491"/>
      <c r="HV167" s="491"/>
      <c r="HW167" s="491"/>
      <c r="HX167" s="491"/>
      <c r="HY167" s="491"/>
      <c r="HZ167" s="491"/>
      <c r="IA167" s="491"/>
      <c r="IB167" s="491"/>
      <c r="IC167" s="491"/>
      <c r="ID167" s="491"/>
      <c r="IE167" s="491"/>
      <c r="IF167" s="491"/>
      <c r="IG167" s="491"/>
      <c r="IH167" s="491"/>
      <c r="II167" s="491"/>
      <c r="IJ167" s="491"/>
      <c r="IK167" s="491"/>
      <c r="IL167" s="491"/>
      <c r="IM167" s="491"/>
      <c r="IN167" s="491"/>
      <c r="IO167" s="491"/>
      <c r="IP167" s="491"/>
      <c r="IQ167" s="491"/>
      <c r="IR167" s="491"/>
      <c r="IS167" s="491"/>
      <c r="IT167" s="491"/>
      <c r="IU167" s="491"/>
      <c r="IV167" s="491"/>
      <c r="IW167" s="491"/>
      <c r="IX167" s="491"/>
      <c r="IY167" s="491"/>
      <c r="IZ167" s="491"/>
      <c r="JA167" s="491"/>
      <c r="JB167" s="491"/>
      <c r="JC167" s="491"/>
      <c r="JD167" s="491"/>
      <c r="JE167" s="491"/>
      <c r="JF167" s="491"/>
      <c r="JG167" s="491"/>
      <c r="JH167" s="491"/>
      <c r="JI167" s="491"/>
      <c r="JJ167" s="491"/>
      <c r="JK167" s="491"/>
      <c r="JL167" s="491"/>
      <c r="JM167" s="491"/>
      <c r="JN167" s="491"/>
      <c r="JO167" s="491"/>
      <c r="JP167" s="491"/>
      <c r="JQ167" s="491"/>
      <c r="JR167" s="491"/>
      <c r="JS167" s="491"/>
      <c r="JT167" s="491"/>
      <c r="JU167" s="491"/>
      <c r="JV167" s="491"/>
      <c r="JW167" s="491"/>
      <c r="JX167" s="491"/>
      <c r="JY167" s="491"/>
      <c r="JZ167" s="491"/>
      <c r="KA167" s="491"/>
      <c r="KB167" s="491"/>
      <c r="KC167" s="491"/>
      <c r="KD167" s="491"/>
      <c r="KE167" s="491"/>
      <c r="KF167" s="491"/>
      <c r="KG167" s="491"/>
      <c r="KH167" s="491"/>
      <c r="KI167" s="491"/>
      <c r="KJ167" s="491"/>
      <c r="KK167" s="491"/>
      <c r="KL167" s="491"/>
      <c r="KM167" s="491"/>
      <c r="KN167" s="491"/>
      <c r="KO167" s="491"/>
      <c r="KP167" s="491"/>
      <c r="KQ167" s="491"/>
      <c r="KR167" s="491"/>
      <c r="KS167" s="491"/>
      <c r="KT167" s="491"/>
      <c r="KU167" s="491"/>
      <c r="KV167" s="491"/>
      <c r="KW167" s="491"/>
      <c r="KX167" s="491"/>
      <c r="KY167" s="491"/>
      <c r="KZ167" s="491"/>
      <c r="LA167" s="491"/>
      <c r="LB167" s="491"/>
      <c r="LC167" s="491"/>
      <c r="LD167" s="491"/>
      <c r="LE167" s="491"/>
      <c r="LF167" s="491"/>
      <c r="LG167" s="491"/>
      <c r="LH167" s="491"/>
      <c r="LI167" s="491"/>
      <c r="LJ167" s="491"/>
      <c r="LK167" s="491"/>
      <c r="LL167" s="491"/>
      <c r="LM167" s="491"/>
      <c r="LN167" s="491"/>
      <c r="LO167" s="491"/>
      <c r="LP167" s="491"/>
      <c r="LQ167" s="491"/>
      <c r="LR167" s="491"/>
      <c r="LS167" s="491"/>
      <c r="LT167" s="491"/>
      <c r="LU167" s="491"/>
      <c r="LV167" s="491"/>
      <c r="LW167" s="491"/>
      <c r="LX167" s="491"/>
      <c r="LY167" s="491"/>
      <c r="LZ167" s="491"/>
      <c r="MA167" s="491"/>
      <c r="MB167" s="491"/>
      <c r="MC167" s="491"/>
      <c r="MD167" s="491"/>
      <c r="ME167" s="491"/>
      <c r="MF167" s="491"/>
      <c r="MG167" s="491"/>
      <c r="MH167" s="491"/>
      <c r="MI167" s="491"/>
      <c r="MJ167" s="491"/>
      <c r="MK167" s="491"/>
      <c r="ML167" s="491"/>
      <c r="MM167" s="491"/>
      <c r="MN167" s="491"/>
      <c r="MO167" s="491"/>
      <c r="MP167" s="491"/>
      <c r="MQ167" s="491"/>
      <c r="MR167" s="491"/>
      <c r="MS167" s="491"/>
      <c r="MT167" s="491"/>
      <c r="MU167" s="491"/>
      <c r="MV167" s="491"/>
      <c r="MW167" s="491"/>
      <c r="MX167" s="491"/>
      <c r="MY167" s="491"/>
      <c r="MZ167" s="491"/>
      <c r="NA167" s="491"/>
      <c r="NB167" s="491"/>
      <c r="NC167" s="491"/>
      <c r="ND167" s="491"/>
      <c r="NE167" s="491"/>
      <c r="NF167" s="491"/>
      <c r="NG167" s="491"/>
      <c r="NH167" s="491"/>
      <c r="NI167" s="491"/>
      <c r="NJ167" s="491"/>
      <c r="NK167" s="491"/>
      <c r="NL167" s="491"/>
      <c r="NM167" s="491"/>
      <c r="NN167" s="491"/>
      <c r="NO167" s="491"/>
      <c r="NP167" s="491"/>
      <c r="NQ167" s="491"/>
      <c r="NR167" s="491"/>
      <c r="NS167" s="491"/>
      <c r="NT167" s="491"/>
      <c r="NU167" s="491"/>
      <c r="NV167" s="491"/>
      <c r="NW167" s="491"/>
      <c r="NX167" s="491"/>
      <c r="NY167" s="491"/>
      <c r="NZ167" s="491"/>
      <c r="OA167" s="491"/>
      <c r="OB167" s="491"/>
      <c r="OC167" s="491"/>
      <c r="OD167" s="491"/>
      <c r="OE167" s="491"/>
      <c r="OF167" s="491"/>
      <c r="OG167" s="491"/>
      <c r="OH167" s="491"/>
      <c r="OI167" s="491"/>
      <c r="OJ167" s="491"/>
      <c r="OK167" s="491"/>
      <c r="OL167" s="491"/>
      <c r="OM167" s="491"/>
      <c r="ON167" s="491"/>
      <c r="OO167" s="491"/>
      <c r="OP167" s="491"/>
      <c r="OQ167" s="491"/>
      <c r="OR167" s="491"/>
      <c r="OS167" s="491"/>
      <c r="OT167" s="491"/>
      <c r="OU167" s="491"/>
      <c r="OV167" s="491"/>
      <c r="OW167" s="491"/>
      <c r="OX167" s="491"/>
      <c r="OY167" s="491"/>
      <c r="OZ167" s="491"/>
      <c r="PA167" s="491"/>
      <c r="PB167" s="491"/>
      <c r="PC167" s="491"/>
      <c r="PD167" s="491"/>
      <c r="PE167" s="491"/>
      <c r="PF167" s="491"/>
      <c r="PG167" s="491"/>
      <c r="PH167" s="491"/>
      <c r="PI167" s="491"/>
      <c r="PJ167" s="491"/>
      <c r="PK167" s="491"/>
      <c r="PL167" s="491"/>
      <c r="PM167" s="491"/>
      <c r="PN167" s="491"/>
      <c r="PO167" s="491"/>
      <c r="PP167" s="491"/>
      <c r="PQ167" s="491"/>
      <c r="PR167" s="491"/>
      <c r="PS167" s="491"/>
      <c r="PT167" s="491"/>
      <c r="PU167" s="491"/>
      <c r="PV167" s="491"/>
      <c r="PW167" s="491"/>
      <c r="PX167" s="491"/>
      <c r="PY167" s="491"/>
      <c r="PZ167" s="491"/>
      <c r="QA167" s="491"/>
      <c r="QB167" s="491"/>
      <c r="QC167" s="491"/>
      <c r="QD167" s="491"/>
      <c r="QE167" s="491"/>
      <c r="QF167" s="491"/>
      <c r="QG167" s="491"/>
      <c r="QH167" s="491"/>
      <c r="QI167" s="491"/>
      <c r="QJ167" s="491"/>
      <c r="QK167" s="491"/>
      <c r="QL167" s="491"/>
      <c r="QM167" s="491"/>
      <c r="QN167" s="491"/>
      <c r="QO167" s="491"/>
      <c r="QP167" s="491"/>
      <c r="QQ167" s="491"/>
      <c r="QR167" s="491"/>
      <c r="QS167" s="491"/>
      <c r="QT167" s="491"/>
      <c r="QU167" s="491"/>
      <c r="QV167" s="491"/>
      <c r="QW167" s="491"/>
      <c r="QX167" s="491"/>
      <c r="QY167" s="491"/>
      <c r="QZ167" s="491"/>
      <c r="RA167" s="491"/>
      <c r="RB167" s="491"/>
      <c r="RC167" s="491"/>
      <c r="RD167" s="491"/>
      <c r="RE167" s="491"/>
      <c r="RF167" s="491"/>
      <c r="RG167" s="491"/>
      <c r="RH167" s="491"/>
      <c r="RI167" s="491"/>
      <c r="RJ167" s="491"/>
      <c r="RK167" s="491"/>
      <c r="RL167" s="491"/>
      <c r="RM167" s="491"/>
      <c r="RN167" s="491"/>
      <c r="RO167" s="491"/>
      <c r="RP167" s="491"/>
      <c r="RQ167" s="491"/>
      <c r="RR167" s="491"/>
      <c r="RS167" s="491"/>
      <c r="RT167" s="491"/>
      <c r="RU167" s="491"/>
      <c r="RV167" s="491"/>
      <c r="RW167" s="491"/>
      <c r="RX167" s="491"/>
      <c r="RY167" s="491"/>
      <c r="RZ167" s="491"/>
      <c r="SA167" s="491"/>
      <c r="SB167" s="491"/>
      <c r="SC167" s="491"/>
      <c r="SD167" s="491"/>
      <c r="SE167" s="491"/>
      <c r="SF167" s="491"/>
      <c r="SG167" s="491"/>
      <c r="SH167" s="491"/>
      <c r="SI167" s="491"/>
      <c r="SJ167" s="491"/>
      <c r="SK167" s="491"/>
      <c r="SL167" s="491"/>
      <c r="SM167" s="491"/>
      <c r="SN167" s="491"/>
      <c r="SO167" s="491"/>
      <c r="SP167" s="491"/>
      <c r="SQ167" s="491"/>
      <c r="SR167" s="491"/>
      <c r="SS167" s="491"/>
      <c r="ST167" s="491"/>
      <c r="SU167" s="491"/>
      <c r="SV167" s="491"/>
      <c r="SW167" s="491"/>
      <c r="SX167" s="491"/>
      <c r="SY167" s="491"/>
      <c r="SZ167" s="491"/>
      <c r="TA167" s="491"/>
      <c r="TB167" s="491"/>
      <c r="TC167" s="491"/>
      <c r="TD167" s="491"/>
      <c r="TE167" s="491"/>
      <c r="TF167" s="491"/>
      <c r="TG167" s="491"/>
      <c r="TH167" s="491"/>
      <c r="TI167" s="491"/>
      <c r="TJ167" s="491"/>
      <c r="TK167" s="491"/>
      <c r="TL167" s="491"/>
      <c r="TM167" s="491"/>
      <c r="TN167" s="491"/>
      <c r="TO167" s="491"/>
      <c r="TP167" s="491"/>
      <c r="TQ167" s="491"/>
      <c r="TR167" s="491"/>
      <c r="TS167" s="491"/>
      <c r="TT167" s="491"/>
      <c r="TU167" s="491"/>
      <c r="TV167" s="491"/>
      <c r="TW167" s="491"/>
      <c r="TX167" s="491"/>
      <c r="TY167" s="491"/>
      <c r="TZ167" s="491"/>
      <c r="UA167" s="491"/>
      <c r="UB167" s="491"/>
      <c r="UC167" s="491"/>
      <c r="UD167" s="491"/>
      <c r="UE167" s="491"/>
      <c r="UF167" s="491"/>
      <c r="UG167" s="491"/>
      <c r="UH167" s="491"/>
      <c r="UI167" s="491"/>
      <c r="UJ167" s="491"/>
      <c r="UK167" s="491"/>
      <c r="UL167" s="491"/>
      <c r="UM167" s="491"/>
      <c r="UN167" s="491"/>
      <c r="UO167" s="491"/>
      <c r="UP167" s="491"/>
      <c r="UQ167" s="491"/>
      <c r="UR167" s="491"/>
      <c r="US167" s="491"/>
      <c r="UT167" s="491"/>
      <c r="UU167" s="491"/>
      <c r="UV167" s="491"/>
      <c r="UW167" s="491"/>
      <c r="UX167" s="491"/>
      <c r="UY167" s="491"/>
      <c r="UZ167" s="491"/>
      <c r="VA167" s="491"/>
      <c r="VB167" s="491"/>
      <c r="VC167" s="491"/>
      <c r="VD167" s="491"/>
      <c r="VE167" s="491"/>
      <c r="VF167" s="491"/>
      <c r="VG167" s="491"/>
      <c r="VH167" s="491"/>
      <c r="VI167" s="491"/>
      <c r="VJ167" s="491"/>
      <c r="VK167" s="491"/>
      <c r="VL167" s="491"/>
      <c r="VM167" s="491"/>
      <c r="VN167" s="491"/>
      <c r="VO167" s="491"/>
      <c r="VP167" s="491"/>
      <c r="VQ167" s="491"/>
      <c r="VR167" s="491"/>
      <c r="VS167" s="491"/>
      <c r="VT167" s="491"/>
      <c r="VU167" s="491"/>
      <c r="VV167" s="491"/>
      <c r="VW167" s="491"/>
      <c r="VX167" s="491"/>
      <c r="VY167" s="491"/>
      <c r="VZ167" s="491"/>
      <c r="WA167" s="491"/>
      <c r="WB167" s="491"/>
      <c r="WC167" s="491"/>
      <c r="WD167" s="491"/>
      <c r="WE167" s="491"/>
      <c r="WF167" s="491"/>
      <c r="WG167" s="491"/>
      <c r="WH167" s="491"/>
      <c r="WI167" s="491"/>
      <c r="WJ167" s="491"/>
      <c r="WK167" s="491"/>
      <c r="WL167" s="491"/>
      <c r="WM167" s="491"/>
      <c r="WN167" s="491"/>
      <c r="WO167" s="491"/>
      <c r="WP167" s="491"/>
      <c r="WQ167" s="491"/>
      <c r="WR167" s="491"/>
      <c r="WS167" s="491"/>
      <c r="WT167" s="491"/>
      <c r="WU167" s="491"/>
      <c r="WV167" s="491"/>
      <c r="WW167" s="491"/>
      <c r="WX167" s="491"/>
      <c r="WY167" s="491"/>
      <c r="WZ167" s="491"/>
      <c r="XA167" s="491"/>
      <c r="XB167" s="491"/>
      <c r="XC167" s="491"/>
      <c r="XD167" s="491"/>
      <c r="XE167" s="491"/>
      <c r="XF167" s="491"/>
      <c r="XG167" s="491"/>
      <c r="XH167" s="491"/>
      <c r="XI167" s="491"/>
      <c r="XJ167" s="491"/>
      <c r="XK167" s="491"/>
      <c r="XL167" s="491"/>
      <c r="XM167" s="491"/>
      <c r="XN167" s="491"/>
      <c r="XO167" s="491"/>
      <c r="XP167" s="491"/>
      <c r="XQ167" s="491"/>
      <c r="XR167" s="491"/>
      <c r="XS167" s="491"/>
      <c r="XT167" s="491"/>
      <c r="XU167" s="491"/>
      <c r="XV167" s="491"/>
      <c r="XW167" s="491"/>
      <c r="XX167" s="491"/>
      <c r="XY167" s="491"/>
      <c r="XZ167" s="491"/>
      <c r="YA167" s="491"/>
      <c r="YB167" s="491"/>
      <c r="YC167" s="491"/>
      <c r="YD167" s="491"/>
      <c r="YE167" s="491"/>
      <c r="YF167" s="491"/>
      <c r="YG167" s="491"/>
      <c r="YH167" s="491"/>
      <c r="YI167" s="491"/>
      <c r="YJ167" s="491"/>
      <c r="YK167" s="491"/>
      <c r="YL167" s="491"/>
      <c r="YM167" s="491"/>
      <c r="YN167" s="491"/>
      <c r="YO167" s="491"/>
      <c r="YP167" s="491"/>
      <c r="YQ167" s="491"/>
      <c r="YR167" s="491"/>
      <c r="YS167" s="491"/>
      <c r="YT167" s="491"/>
      <c r="YU167" s="491"/>
      <c r="YV167" s="491"/>
      <c r="YW167" s="491"/>
      <c r="YX167" s="491"/>
      <c r="YY167" s="491"/>
      <c r="YZ167" s="491"/>
      <c r="ZA167" s="491"/>
      <c r="ZB167" s="491"/>
      <c r="ZC167" s="491"/>
      <c r="ZD167" s="491"/>
      <c r="ZE167" s="491"/>
      <c r="ZF167" s="491"/>
      <c r="ZG167" s="491"/>
      <c r="ZH167" s="491"/>
      <c r="ZI167" s="491"/>
      <c r="ZJ167" s="491"/>
      <c r="ZK167" s="491"/>
      <c r="ZL167" s="491"/>
      <c r="ZM167" s="491"/>
      <c r="ZN167" s="491"/>
      <c r="ZO167" s="491"/>
      <c r="ZP167" s="491"/>
      <c r="ZQ167" s="491"/>
      <c r="ZR167" s="491"/>
      <c r="ZS167" s="491"/>
      <c r="ZT167" s="491"/>
      <c r="ZU167" s="491"/>
      <c r="ZV167" s="491"/>
      <c r="ZW167" s="491"/>
      <c r="ZX167" s="491"/>
      <c r="ZY167" s="491"/>
      <c r="ZZ167" s="491"/>
      <c r="AAA167" s="491"/>
      <c r="AAB167" s="491"/>
      <c r="AAC167" s="491"/>
      <c r="AAD167" s="491"/>
      <c r="AAE167" s="491"/>
      <c r="AAF167" s="491"/>
      <c r="AAG167" s="491"/>
      <c r="AAH167" s="491"/>
      <c r="AAI167" s="491"/>
      <c r="AAJ167" s="491"/>
      <c r="AAK167" s="491"/>
      <c r="AAL167" s="491"/>
      <c r="AAM167" s="491"/>
      <c r="AAN167" s="491"/>
      <c r="AAO167" s="491"/>
      <c r="AAP167" s="491"/>
      <c r="AAQ167" s="491"/>
      <c r="AAR167" s="491"/>
      <c r="AAS167" s="491"/>
      <c r="AAT167" s="491"/>
      <c r="AAU167" s="491"/>
      <c r="AAV167" s="491"/>
      <c r="AAW167" s="491"/>
      <c r="AAX167" s="491"/>
      <c r="AAY167" s="491"/>
      <c r="AAZ167" s="491"/>
      <c r="ABA167" s="491"/>
      <c r="ABB167" s="491"/>
      <c r="ABC167" s="491"/>
      <c r="ABD167" s="491"/>
      <c r="ABE167" s="491"/>
      <c r="ABF167" s="491"/>
      <c r="ABG167" s="491"/>
      <c r="ABH167" s="491"/>
      <c r="ABI167" s="491"/>
      <c r="ABJ167" s="491"/>
      <c r="ABK167" s="491"/>
      <c r="ABL167" s="491"/>
      <c r="ABM167" s="491"/>
      <c r="ABN167" s="491"/>
      <c r="ABO167" s="491"/>
      <c r="ABP167" s="491"/>
      <c r="ABQ167" s="491"/>
      <c r="ABR167" s="491"/>
      <c r="ABS167" s="491"/>
      <c r="ABT167" s="491"/>
      <c r="ABU167" s="491"/>
      <c r="ABV167" s="491"/>
      <c r="ABW167" s="491"/>
      <c r="ABX167" s="491"/>
      <c r="ABY167" s="491"/>
      <c r="ABZ167" s="491"/>
      <c r="ACA167" s="491"/>
      <c r="ACB167" s="491"/>
      <c r="ACC167" s="491"/>
      <c r="ACD167" s="491"/>
      <c r="ACE167" s="491"/>
      <c r="ACF167" s="491"/>
      <c r="ACG167" s="491"/>
      <c r="ACH167" s="491"/>
      <c r="ACI167" s="491"/>
      <c r="ACJ167" s="491"/>
      <c r="ACK167" s="491"/>
      <c r="ACL167" s="491"/>
      <c r="ACM167" s="491"/>
      <c r="ACN167" s="491"/>
      <c r="ACO167" s="491"/>
      <c r="ACP167" s="491"/>
      <c r="ACQ167" s="491"/>
      <c r="ACR167" s="491"/>
      <c r="ACS167" s="491"/>
      <c r="ACT167" s="491"/>
      <c r="ACU167" s="491"/>
      <c r="ACV167" s="491"/>
      <c r="ACW167" s="491"/>
      <c r="ACX167" s="491"/>
      <c r="ACY167" s="491"/>
      <c r="ACZ167" s="491"/>
      <c r="ADA167" s="491"/>
      <c r="ADB167" s="491"/>
      <c r="ADC167" s="491"/>
      <c r="ADD167" s="491"/>
      <c r="ADE167" s="491"/>
      <c r="ADF167" s="491"/>
      <c r="ADG167" s="491"/>
      <c r="ADH167" s="491"/>
      <c r="ADI167" s="491"/>
      <c r="ADJ167" s="491"/>
      <c r="ADK167" s="491"/>
      <c r="ADL167" s="491"/>
      <c r="ADM167" s="491"/>
      <c r="ADN167" s="491"/>
      <c r="ADO167" s="491"/>
      <c r="ADP167" s="491"/>
      <c r="ADQ167" s="491"/>
      <c r="ADR167" s="491"/>
      <c r="ADS167" s="491"/>
      <c r="ADT167" s="491"/>
      <c r="ADU167" s="491"/>
      <c r="ADV167" s="491"/>
      <c r="ADW167" s="491"/>
      <c r="ADX167" s="491"/>
      <c r="ADY167" s="491"/>
      <c r="ADZ167" s="491"/>
      <c r="AEA167" s="491"/>
      <c r="AEB167" s="491"/>
      <c r="AEC167" s="491"/>
      <c r="AED167" s="491"/>
      <c r="AEE167" s="491"/>
      <c r="AEF167" s="491"/>
      <c r="AEG167" s="491"/>
      <c r="AEH167" s="491"/>
      <c r="AEI167" s="491"/>
      <c r="AEJ167" s="491"/>
      <c r="AEK167" s="491"/>
      <c r="AEL167" s="491"/>
      <c r="AEM167" s="491"/>
      <c r="AEN167" s="491"/>
      <c r="AEO167" s="491"/>
      <c r="AEP167" s="491"/>
      <c r="AEQ167" s="491"/>
      <c r="AER167" s="491"/>
      <c r="AES167" s="491"/>
      <c r="AET167" s="491"/>
      <c r="AEU167" s="491"/>
      <c r="AEV167" s="491"/>
      <c r="AEW167" s="491"/>
      <c r="AEX167" s="491"/>
      <c r="AEY167" s="491"/>
      <c r="AEZ167" s="491"/>
      <c r="AFA167" s="491"/>
      <c r="AFB167" s="491"/>
      <c r="AFC167" s="491"/>
      <c r="AFD167" s="491"/>
      <c r="AFE167" s="491"/>
      <c r="AFF167" s="491"/>
      <c r="AFG167" s="491"/>
      <c r="AFH167" s="491"/>
      <c r="AFI167" s="491"/>
      <c r="AFJ167" s="491"/>
      <c r="AFK167" s="491"/>
      <c r="AFL167" s="491"/>
      <c r="AFM167" s="491"/>
      <c r="AFN167" s="491"/>
      <c r="AFO167" s="491"/>
      <c r="AFP167" s="491"/>
      <c r="AFQ167" s="491"/>
      <c r="AFR167" s="491"/>
      <c r="AFS167" s="491"/>
      <c r="AFT167" s="491"/>
      <c r="AFU167" s="491"/>
      <c r="AFV167" s="491"/>
      <c r="AFW167" s="491"/>
      <c r="AFX167" s="491"/>
      <c r="AFY167" s="491"/>
      <c r="AFZ167" s="491"/>
      <c r="AGA167" s="491"/>
      <c r="AGB167" s="491"/>
      <c r="AGC167" s="491"/>
      <c r="AGD167" s="491"/>
      <c r="AGE167" s="491"/>
      <c r="AGF167" s="491"/>
      <c r="AGG167" s="491"/>
      <c r="AGH167" s="491"/>
      <c r="AGI167" s="491"/>
      <c r="AGJ167" s="491"/>
      <c r="AGK167" s="491"/>
      <c r="AGL167" s="491"/>
      <c r="AGM167" s="491"/>
      <c r="AGN167" s="491"/>
      <c r="AGO167" s="491"/>
      <c r="AGP167" s="491"/>
      <c r="AGQ167" s="491"/>
      <c r="AGR167" s="491"/>
      <c r="AGS167" s="491"/>
      <c r="AGT167" s="491"/>
      <c r="AGU167" s="491"/>
      <c r="AGV167" s="491"/>
      <c r="AGW167" s="491"/>
      <c r="AGX167" s="491"/>
      <c r="AGY167" s="491"/>
      <c r="AGZ167" s="491"/>
      <c r="AHA167" s="491"/>
      <c r="AHB167" s="491"/>
      <c r="AHC167" s="491"/>
      <c r="AHD167" s="491"/>
      <c r="AHE167" s="491"/>
      <c r="AHF167" s="491"/>
      <c r="AHG167" s="491"/>
      <c r="AHH167" s="491"/>
      <c r="AHI167" s="491"/>
      <c r="AHJ167" s="491"/>
      <c r="AHK167" s="491"/>
      <c r="AHL167" s="491"/>
      <c r="AHM167" s="491"/>
      <c r="AHN167" s="491"/>
      <c r="AHO167" s="491"/>
      <c r="AHP167" s="491"/>
      <c r="AHQ167" s="491"/>
      <c r="AHR167" s="491"/>
      <c r="AHS167" s="491"/>
      <c r="AHT167" s="491"/>
      <c r="AHU167" s="491"/>
      <c r="AHV167" s="491"/>
      <c r="AHW167" s="491"/>
      <c r="AHX167" s="491"/>
      <c r="AHY167" s="491"/>
      <c r="AHZ167" s="491"/>
      <c r="AIA167" s="491"/>
      <c r="AIB167" s="491"/>
      <c r="AIC167" s="491"/>
      <c r="AID167" s="491"/>
      <c r="AIE167" s="491"/>
      <c r="AIF167" s="491"/>
      <c r="AIG167" s="491"/>
      <c r="AIH167" s="491"/>
      <c r="AII167" s="491"/>
      <c r="AIJ167" s="491"/>
      <c r="AIK167" s="491"/>
      <c r="AIL167" s="491"/>
      <c r="AIM167" s="491"/>
      <c r="AIN167" s="491"/>
      <c r="AIO167" s="491"/>
      <c r="AIP167" s="491"/>
      <c r="AIQ167" s="491"/>
      <c r="AIR167" s="491"/>
      <c r="AIS167" s="491"/>
      <c r="AIT167" s="491"/>
      <c r="AIU167" s="491"/>
      <c r="AIV167" s="491"/>
      <c r="AIW167" s="491"/>
      <c r="AIX167" s="491"/>
      <c r="AIY167" s="491"/>
      <c r="AIZ167" s="491"/>
      <c r="AJA167" s="491"/>
      <c r="AJB167" s="491"/>
      <c r="AJC167" s="491"/>
      <c r="AJD167" s="491"/>
      <c r="AJE167" s="491"/>
      <c r="AJF167" s="491"/>
      <c r="AJG167" s="491"/>
      <c r="AJH167" s="491"/>
      <c r="AJI167" s="491"/>
      <c r="AJJ167" s="491"/>
      <c r="AJK167" s="491"/>
      <c r="AJL167" s="491"/>
      <c r="AJM167" s="491"/>
      <c r="AJN167" s="491"/>
      <c r="AJO167" s="491"/>
      <c r="AJP167" s="491"/>
      <c r="AJQ167" s="491"/>
      <c r="AJR167" s="491"/>
      <c r="AJS167" s="491"/>
      <c r="AJT167" s="491"/>
      <c r="AJU167" s="491"/>
      <c r="AJV167" s="491"/>
      <c r="AJW167" s="491"/>
      <c r="AJX167" s="491"/>
      <c r="AJY167" s="491"/>
      <c r="AJZ167" s="491"/>
      <c r="AKA167" s="491"/>
      <c r="AKB167" s="491"/>
      <c r="AKC167" s="491"/>
      <c r="AKD167" s="491"/>
      <c r="AKE167" s="491"/>
      <c r="AKF167" s="491"/>
      <c r="AKG167" s="491"/>
      <c r="AKH167" s="491"/>
      <c r="AKI167" s="491"/>
      <c r="AKJ167" s="491"/>
      <c r="AKK167" s="491"/>
      <c r="AKL167" s="491"/>
      <c r="AKM167" s="491"/>
      <c r="AKN167" s="491"/>
      <c r="AKO167" s="491"/>
      <c r="AKP167" s="491"/>
      <c r="AKQ167" s="491"/>
      <c r="AKR167" s="491"/>
      <c r="AKS167" s="491"/>
      <c r="AKT167" s="491"/>
      <c r="AKU167" s="491"/>
      <c r="AKV167" s="491"/>
      <c r="AKW167" s="491"/>
      <c r="AKX167" s="491"/>
      <c r="AKY167" s="491"/>
      <c r="AKZ167" s="491"/>
      <c r="ALA167" s="491"/>
      <c r="ALB167" s="491"/>
      <c r="ALC167" s="491"/>
      <c r="ALD167" s="491"/>
      <c r="ALE167" s="491"/>
      <c r="ALF167" s="491"/>
      <c r="ALG167" s="491"/>
      <c r="ALH167" s="491"/>
      <c r="ALI167" s="491"/>
      <c r="ALJ167" s="491"/>
      <c r="ALK167" s="491"/>
      <c r="ALL167" s="491"/>
      <c r="ALM167" s="491"/>
      <c r="ALN167" s="491"/>
      <c r="ALO167" s="491"/>
      <c r="ALP167" s="491"/>
      <c r="ALQ167" s="491"/>
      <c r="ALR167" s="491"/>
      <c r="ALS167" s="491"/>
      <c r="ALT167" s="491"/>
      <c r="ALU167" s="491"/>
      <c r="ALV167" s="491"/>
      <c r="ALW167" s="491"/>
      <c r="ALX167" s="491"/>
      <c r="ALY167" s="491"/>
      <c r="ALZ167" s="491"/>
      <c r="AMA167" s="491"/>
      <c r="AMB167" s="491"/>
      <c r="AMC167" s="491"/>
      <c r="AMD167" s="491"/>
      <c r="AME167" s="491"/>
      <c r="AMF167" s="491"/>
      <c r="AMG167" s="491"/>
      <c r="AMH167" s="491"/>
      <c r="AMI167" s="491"/>
      <c r="AMJ167" s="491"/>
      <c r="AMK167" s="491"/>
      <c r="AML167" s="491"/>
      <c r="AMM167" s="491"/>
      <c r="AMN167" s="491"/>
      <c r="AMO167" s="491"/>
      <c r="AMP167" s="491"/>
      <c r="AMQ167" s="491"/>
      <c r="AMR167" s="491"/>
      <c r="AMS167" s="491"/>
      <c r="AMT167" s="491"/>
      <c r="AMU167" s="491"/>
      <c r="AMV167" s="491"/>
      <c r="AMW167" s="491"/>
      <c r="AMX167" s="491"/>
      <c r="AMY167" s="491"/>
      <c r="AMZ167" s="491"/>
      <c r="ANA167" s="491"/>
      <c r="ANB167" s="491"/>
      <c r="ANC167" s="491"/>
      <c r="AND167" s="491"/>
      <c r="ANE167" s="491"/>
      <c r="ANF167" s="491"/>
      <c r="ANG167" s="491"/>
      <c r="ANH167" s="491"/>
      <c r="ANI167" s="491"/>
      <c r="ANJ167" s="491"/>
      <c r="ANK167" s="491"/>
      <c r="ANL167" s="491"/>
      <c r="ANM167" s="491"/>
      <c r="ANN167" s="491"/>
      <c r="ANO167" s="491"/>
      <c r="ANP167" s="491"/>
      <c r="ANQ167" s="491"/>
      <c r="ANR167" s="491"/>
      <c r="ANS167" s="491"/>
      <c r="ANT167" s="491"/>
      <c r="ANU167" s="491"/>
      <c r="ANV167" s="491"/>
      <c r="ANW167" s="491"/>
      <c r="ANX167" s="491"/>
      <c r="ANY167" s="491"/>
      <c r="ANZ167" s="491"/>
      <c r="AOA167" s="491"/>
      <c r="AOB167" s="491"/>
      <c r="AOC167" s="491"/>
      <c r="AOD167" s="491"/>
      <c r="AOE167" s="491"/>
      <c r="AOF167" s="491"/>
      <c r="AOG167" s="491"/>
      <c r="AOH167" s="491"/>
      <c r="AOI167" s="491"/>
      <c r="AOJ167" s="491"/>
      <c r="AOK167" s="491"/>
      <c r="AOL167" s="491"/>
      <c r="AOM167" s="491"/>
      <c r="AON167" s="491"/>
      <c r="AOO167" s="491"/>
      <c r="AOP167" s="491"/>
      <c r="AOQ167" s="491"/>
      <c r="AOR167" s="491"/>
      <c r="AOS167" s="491"/>
      <c r="AOT167" s="491"/>
      <c r="AOU167" s="491"/>
      <c r="AOV167" s="491"/>
      <c r="AOW167" s="491"/>
      <c r="AOX167" s="491"/>
      <c r="AOY167" s="491"/>
      <c r="AOZ167" s="491"/>
      <c r="APA167" s="491"/>
      <c r="APB167" s="491"/>
      <c r="APC167" s="491"/>
      <c r="APD167" s="491"/>
      <c r="APE167" s="491"/>
      <c r="APF167" s="491"/>
      <c r="APG167" s="491"/>
      <c r="APH167" s="491"/>
      <c r="API167" s="491"/>
      <c r="APJ167" s="491"/>
      <c r="APK167" s="491"/>
      <c r="APL167" s="491"/>
      <c r="APM167" s="491"/>
      <c r="APN167" s="491"/>
      <c r="APO167" s="491"/>
      <c r="APP167" s="491"/>
      <c r="APQ167" s="491"/>
      <c r="APR167" s="491"/>
      <c r="APS167" s="491"/>
      <c r="APT167" s="491"/>
      <c r="APU167" s="491"/>
      <c r="APV167" s="491"/>
      <c r="APW167" s="491"/>
      <c r="APX167" s="491"/>
      <c r="APY167" s="491"/>
      <c r="APZ167" s="491"/>
      <c r="AQA167" s="491"/>
      <c r="AQB167" s="491"/>
      <c r="AQC167" s="491"/>
      <c r="AQD167" s="491"/>
      <c r="AQE167" s="491"/>
      <c r="AQF167" s="491"/>
      <c r="AQG167" s="491"/>
      <c r="AQH167" s="491"/>
      <c r="AQI167" s="491"/>
      <c r="AQJ167" s="491"/>
      <c r="AQK167" s="491"/>
      <c r="AQL167" s="491"/>
      <c r="AQM167" s="491"/>
      <c r="AQN167" s="491"/>
      <c r="AQO167" s="491"/>
      <c r="AQP167" s="491"/>
      <c r="AQQ167" s="491"/>
      <c r="AQR167" s="491"/>
      <c r="AQS167" s="491"/>
      <c r="AQT167" s="491"/>
      <c r="AQU167" s="491"/>
      <c r="AQV167" s="491"/>
      <c r="AQW167" s="491"/>
      <c r="AQX167" s="491"/>
      <c r="AQY167" s="491"/>
      <c r="AQZ167" s="491"/>
      <c r="ARA167" s="491"/>
      <c r="ARB167" s="491"/>
      <c r="ARC167" s="491"/>
      <c r="ARD167" s="491"/>
      <c r="ARE167" s="491"/>
      <c r="ARF167" s="491"/>
      <c r="ARG167" s="491"/>
      <c r="ARH167" s="491"/>
      <c r="ARI167" s="491"/>
      <c r="ARJ167" s="491"/>
      <c r="ARK167" s="491"/>
      <c r="ARL167" s="491"/>
      <c r="ARM167" s="491"/>
      <c r="ARN167" s="491"/>
      <c r="ARO167" s="491"/>
      <c r="ARP167" s="491"/>
      <c r="ARQ167" s="491"/>
      <c r="ARR167" s="491"/>
      <c r="ARS167" s="491"/>
      <c r="ART167" s="491"/>
      <c r="ARU167" s="491"/>
      <c r="ARV167" s="491"/>
      <c r="ARW167" s="491"/>
      <c r="ARX167" s="491"/>
      <c r="ARY167" s="491"/>
      <c r="ARZ167" s="491"/>
      <c r="ASA167" s="491"/>
      <c r="ASB167" s="491"/>
      <c r="ASC167" s="491"/>
      <c r="ASD167" s="491"/>
      <c r="ASE167" s="491"/>
      <c r="ASF167" s="491"/>
      <c r="ASG167" s="491"/>
      <c r="ASH167" s="491"/>
      <c r="ASI167" s="491"/>
      <c r="ASJ167" s="491"/>
      <c r="ASK167" s="491"/>
      <c r="ASL167" s="491"/>
      <c r="ASM167" s="491"/>
      <c r="ASN167" s="491"/>
      <c r="ASO167" s="491"/>
      <c r="ASP167" s="491"/>
      <c r="ASQ167" s="491"/>
      <c r="ASR167" s="491"/>
      <c r="ASS167" s="491"/>
      <c r="AST167" s="491"/>
      <c r="ASU167" s="491"/>
      <c r="ASV167" s="491"/>
      <c r="ASW167" s="491"/>
      <c r="ASX167" s="491"/>
      <c r="ASY167" s="491"/>
      <c r="ASZ167" s="491"/>
      <c r="ATA167" s="491"/>
      <c r="ATB167" s="491"/>
      <c r="ATC167" s="491"/>
      <c r="ATD167" s="491"/>
      <c r="ATE167" s="491"/>
      <c r="ATF167" s="491"/>
      <c r="ATG167" s="491"/>
      <c r="ATH167" s="491"/>
      <c r="ATI167" s="491"/>
      <c r="ATJ167" s="491"/>
      <c r="ATK167" s="491"/>
      <c r="ATL167" s="491"/>
      <c r="ATM167" s="491"/>
      <c r="ATN167" s="491"/>
      <c r="ATO167" s="491"/>
      <c r="ATP167" s="491"/>
      <c r="ATQ167" s="491"/>
      <c r="ATR167" s="491"/>
      <c r="ATS167" s="491"/>
      <c r="ATT167" s="491"/>
      <c r="ATU167" s="491"/>
      <c r="ATV167" s="491"/>
      <c r="ATW167" s="491"/>
      <c r="ATX167" s="491"/>
      <c r="ATY167" s="491"/>
      <c r="ATZ167" s="491"/>
      <c r="AUA167" s="491"/>
      <c r="AUB167" s="491"/>
      <c r="AUC167" s="491"/>
      <c r="AUD167" s="491"/>
      <c r="AUE167" s="491"/>
      <c r="AUF167" s="491"/>
      <c r="AUG167" s="491"/>
      <c r="AUH167" s="491"/>
      <c r="AUI167" s="491"/>
      <c r="AUJ167" s="491"/>
      <c r="AUK167" s="491"/>
      <c r="AUL167" s="491"/>
      <c r="AUM167" s="491"/>
      <c r="AUN167" s="491"/>
      <c r="AUO167" s="491"/>
      <c r="AUP167" s="491"/>
      <c r="AUQ167" s="491"/>
      <c r="AUR167" s="491"/>
      <c r="AUS167" s="491"/>
      <c r="AUT167" s="491"/>
      <c r="AUU167" s="491"/>
      <c r="AUV167" s="491"/>
      <c r="AUW167" s="491"/>
      <c r="AUX167" s="491"/>
      <c r="AUY167" s="491"/>
      <c r="AUZ167" s="491"/>
      <c r="AVA167" s="491"/>
      <c r="AVB167" s="491"/>
      <c r="AVC167" s="491"/>
      <c r="AVD167" s="491"/>
      <c r="AVE167" s="491"/>
      <c r="AVF167" s="491"/>
      <c r="AVG167" s="491"/>
      <c r="AVH167" s="491"/>
      <c r="AVI167" s="491"/>
      <c r="AVJ167" s="491"/>
      <c r="AVK167" s="491"/>
      <c r="AVL167" s="491"/>
      <c r="AVM167" s="491"/>
      <c r="AVN167" s="491"/>
      <c r="AVO167" s="491"/>
      <c r="AVP167" s="491"/>
      <c r="AVQ167" s="491"/>
      <c r="AVR167" s="491"/>
      <c r="AVS167" s="491"/>
      <c r="AVT167" s="491"/>
      <c r="AVU167" s="491"/>
      <c r="AVV167" s="491"/>
      <c r="AVW167" s="491"/>
      <c r="AVX167" s="491"/>
      <c r="AVY167" s="491"/>
      <c r="AVZ167" s="491"/>
      <c r="AWA167" s="491"/>
      <c r="AWB167" s="491"/>
      <c r="AWC167" s="491"/>
      <c r="AWD167" s="491"/>
      <c r="AWE167" s="491"/>
      <c r="AWF167" s="491"/>
      <c r="AWG167" s="491"/>
      <c r="AWH167" s="491"/>
      <c r="AWI167" s="491"/>
      <c r="AWJ167" s="491"/>
      <c r="AWK167" s="491"/>
      <c r="AWL167" s="491"/>
      <c r="AWM167" s="491"/>
      <c r="AWN167" s="491"/>
      <c r="AWO167" s="491"/>
      <c r="AWP167" s="491"/>
      <c r="AWQ167" s="491"/>
      <c r="AWR167" s="491"/>
      <c r="AWS167" s="491"/>
      <c r="AWT167" s="491"/>
      <c r="AWU167" s="491"/>
      <c r="AWV167" s="491"/>
      <c r="AWW167" s="491"/>
      <c r="AWX167" s="491"/>
      <c r="AWY167" s="491"/>
      <c r="AWZ167" s="491"/>
      <c r="AXA167" s="491"/>
      <c r="AXB167" s="491"/>
      <c r="AXC167" s="491"/>
      <c r="AXD167" s="491"/>
      <c r="AXE167" s="491"/>
      <c r="AXF167" s="491"/>
      <c r="AXG167" s="491"/>
      <c r="AXH167" s="491"/>
      <c r="AXI167" s="491"/>
      <c r="AXJ167" s="491"/>
      <c r="AXK167" s="491"/>
      <c r="AXL167" s="491"/>
      <c r="AXM167" s="491"/>
      <c r="AXN167" s="491"/>
      <c r="AXO167" s="491"/>
      <c r="AXP167" s="491"/>
      <c r="AXQ167" s="491"/>
      <c r="AXR167" s="491"/>
      <c r="AXS167" s="491"/>
      <c r="AXT167" s="491"/>
      <c r="AXU167" s="491"/>
      <c r="AXV167" s="491"/>
      <c r="AXW167" s="491"/>
      <c r="AXX167" s="491"/>
      <c r="AXY167" s="491"/>
      <c r="AXZ167" s="491"/>
      <c r="AYA167" s="491"/>
      <c r="AYB167" s="491"/>
      <c r="AYC167" s="491"/>
      <c r="AYD167" s="491"/>
      <c r="AYE167" s="491"/>
      <c r="AYF167" s="491"/>
      <c r="AYG167" s="491"/>
      <c r="AYH167" s="491"/>
      <c r="AYI167" s="491"/>
      <c r="AYJ167" s="491"/>
      <c r="AYK167" s="491"/>
      <c r="AYL167" s="491"/>
      <c r="AYM167" s="491"/>
      <c r="AYN167" s="491"/>
      <c r="AYO167" s="491"/>
      <c r="AYP167" s="491"/>
      <c r="AYQ167" s="491"/>
      <c r="AYR167" s="491"/>
      <c r="AYS167" s="491"/>
      <c r="AYT167" s="491"/>
      <c r="AYU167" s="491"/>
      <c r="AYV167" s="491"/>
      <c r="AYW167" s="491"/>
      <c r="AYX167" s="491"/>
      <c r="AYY167" s="491"/>
      <c r="AYZ167" s="491"/>
      <c r="AZA167" s="491"/>
      <c r="AZB167" s="491"/>
      <c r="AZC167" s="491"/>
      <c r="AZD167" s="491"/>
      <c r="AZE167" s="491"/>
      <c r="AZF167" s="491"/>
      <c r="AZG167" s="491"/>
      <c r="AZH167" s="491"/>
      <c r="AZI167" s="491"/>
      <c r="AZJ167" s="491"/>
      <c r="AZK167" s="491"/>
      <c r="AZL167" s="491"/>
      <c r="AZM167" s="491"/>
      <c r="AZN167" s="491"/>
      <c r="AZO167" s="491"/>
      <c r="AZP167" s="491"/>
      <c r="AZQ167" s="491"/>
      <c r="AZR167" s="491"/>
      <c r="AZS167" s="491"/>
      <c r="AZT167" s="491"/>
      <c r="AZU167" s="491"/>
      <c r="AZV167" s="491"/>
      <c r="AZW167" s="491"/>
      <c r="AZX167" s="491"/>
      <c r="AZY167" s="491"/>
      <c r="AZZ167" s="491"/>
      <c r="BAA167" s="491"/>
      <c r="BAB167" s="491"/>
      <c r="BAC167" s="491"/>
      <c r="BAD167" s="491"/>
      <c r="BAE167" s="491"/>
      <c r="BAF167" s="491"/>
      <c r="BAG167" s="491"/>
      <c r="BAH167" s="491"/>
      <c r="BAI167" s="491"/>
      <c r="BAJ167" s="491"/>
      <c r="BAK167" s="491"/>
      <c r="BAL167" s="491"/>
      <c r="BAM167" s="491"/>
      <c r="BAN167" s="491"/>
      <c r="BAO167" s="491"/>
      <c r="BAP167" s="491"/>
      <c r="BAQ167" s="491"/>
      <c r="BAR167" s="491"/>
      <c r="BAS167" s="491"/>
      <c r="BAT167" s="491"/>
      <c r="BAU167" s="491"/>
      <c r="BAV167" s="491"/>
      <c r="BAW167" s="491"/>
      <c r="BAX167" s="491"/>
      <c r="BAY167" s="491"/>
      <c r="BAZ167" s="491"/>
      <c r="BBA167" s="491"/>
      <c r="BBB167" s="491"/>
      <c r="BBC167" s="491"/>
      <c r="BBD167" s="491"/>
      <c r="BBE167" s="491"/>
      <c r="BBF167" s="491"/>
      <c r="BBG167" s="491"/>
      <c r="BBH167" s="491"/>
      <c r="BBI167" s="491"/>
      <c r="BBJ167" s="491"/>
      <c r="BBK167" s="491"/>
      <c r="BBL167" s="491"/>
      <c r="BBM167" s="491"/>
      <c r="BBN167" s="491"/>
      <c r="BBO167" s="491"/>
      <c r="BBP167" s="491"/>
      <c r="BBQ167" s="491"/>
      <c r="BBR167" s="491"/>
      <c r="BBS167" s="491"/>
      <c r="BBT167" s="491"/>
      <c r="BBU167" s="491"/>
      <c r="BBV167" s="491"/>
      <c r="BBW167" s="491"/>
      <c r="BBX167" s="491"/>
      <c r="BBY167" s="491"/>
      <c r="BBZ167" s="491"/>
      <c r="BCA167" s="491"/>
      <c r="BCB167" s="491"/>
      <c r="BCC167" s="491"/>
      <c r="BCD167" s="491"/>
      <c r="BCE167" s="491"/>
      <c r="BCF167" s="491"/>
      <c r="BCG167" s="491"/>
      <c r="BCH167" s="491"/>
      <c r="BCI167" s="491"/>
      <c r="BCJ167" s="491"/>
      <c r="BCK167" s="491"/>
      <c r="BCL167" s="491"/>
      <c r="BCM167" s="491"/>
      <c r="BCN167" s="491"/>
      <c r="BCO167" s="491"/>
      <c r="BCP167" s="491"/>
      <c r="BCQ167" s="491"/>
      <c r="BCR167" s="491"/>
      <c r="BCS167" s="491"/>
      <c r="BCT167" s="491"/>
      <c r="BCU167" s="491"/>
      <c r="BCV167" s="491"/>
      <c r="BCW167" s="491"/>
      <c r="BCX167" s="491"/>
      <c r="BCY167" s="491"/>
      <c r="BCZ167" s="491"/>
      <c r="BDA167" s="491"/>
      <c r="BDB167" s="491"/>
      <c r="BDC167" s="491"/>
      <c r="BDD167" s="491"/>
      <c r="BDE167" s="491"/>
      <c r="BDF167" s="491"/>
      <c r="BDG167" s="491"/>
      <c r="BDH167" s="491"/>
      <c r="BDI167" s="491"/>
      <c r="BDJ167" s="491"/>
      <c r="BDK167" s="491"/>
      <c r="BDL167" s="491"/>
      <c r="BDM167" s="491"/>
      <c r="BDN167" s="491"/>
      <c r="BDO167" s="491"/>
      <c r="BDP167" s="491"/>
      <c r="BDQ167" s="491"/>
      <c r="BDR167" s="491"/>
      <c r="BDS167" s="491"/>
      <c r="BDT167" s="491"/>
      <c r="BDU167" s="491"/>
      <c r="BDV167" s="491"/>
      <c r="BDW167" s="491"/>
      <c r="BDX167" s="491"/>
      <c r="BDY167" s="491"/>
      <c r="BDZ167" s="491"/>
      <c r="BEA167" s="491"/>
      <c r="BEB167" s="491"/>
      <c r="BEC167" s="491"/>
      <c r="BED167" s="491"/>
      <c r="BEE167" s="491"/>
      <c r="BEF167" s="491"/>
      <c r="BEG167" s="491"/>
      <c r="BEH167" s="491"/>
      <c r="BEI167" s="491"/>
      <c r="BEJ167" s="491"/>
      <c r="BEK167" s="491"/>
      <c r="BEL167" s="491"/>
      <c r="BEM167" s="491"/>
      <c r="BEN167" s="491"/>
      <c r="BEO167" s="491"/>
      <c r="BEP167" s="491"/>
      <c r="BEQ167" s="491"/>
      <c r="BER167" s="491"/>
      <c r="BES167" s="491"/>
      <c r="BET167" s="491"/>
      <c r="BEU167" s="491"/>
      <c r="BEV167" s="491"/>
      <c r="BEW167" s="491"/>
      <c r="BEX167" s="491"/>
      <c r="BEY167" s="491"/>
      <c r="BEZ167" s="491"/>
      <c r="BFA167" s="491"/>
      <c r="BFB167" s="491"/>
      <c r="BFC167" s="491"/>
      <c r="BFD167" s="491"/>
      <c r="BFE167" s="491"/>
      <c r="BFF167" s="491"/>
      <c r="BFG167" s="491"/>
      <c r="BFH167" s="491"/>
      <c r="BFI167" s="491"/>
      <c r="BFJ167" s="491"/>
      <c r="BFK167" s="491"/>
      <c r="BFL167" s="491"/>
      <c r="BFM167" s="491"/>
      <c r="BFN167" s="491"/>
      <c r="BFO167" s="491"/>
      <c r="BFP167" s="491"/>
      <c r="BFQ167" s="491"/>
      <c r="BFR167" s="491"/>
      <c r="BFS167" s="491"/>
      <c r="BFT167" s="491"/>
      <c r="BFU167" s="491"/>
      <c r="BFV167" s="491"/>
      <c r="BFW167" s="491"/>
      <c r="BFX167" s="491"/>
      <c r="BFY167" s="491"/>
      <c r="BFZ167" s="491"/>
      <c r="BGA167" s="491"/>
      <c r="BGB167" s="491"/>
      <c r="BGC167" s="491"/>
      <c r="BGD167" s="491"/>
      <c r="BGE167" s="491"/>
      <c r="BGF167" s="491"/>
      <c r="BGG167" s="491"/>
      <c r="BGH167" s="491"/>
      <c r="BGI167" s="491"/>
      <c r="BGJ167" s="491"/>
      <c r="BGK167" s="491"/>
      <c r="BGL167" s="491"/>
      <c r="BGM167" s="491"/>
      <c r="BGN167" s="491"/>
      <c r="BGO167" s="491"/>
      <c r="BGP167" s="491"/>
      <c r="BGQ167" s="491"/>
      <c r="BGR167" s="491"/>
      <c r="BGS167" s="491"/>
      <c r="BGT167" s="491"/>
      <c r="BGU167" s="491"/>
      <c r="BGV167" s="491"/>
      <c r="BGW167" s="491"/>
      <c r="BGX167" s="491"/>
      <c r="BGY167" s="491"/>
      <c r="BGZ167" s="491"/>
      <c r="BHA167" s="491"/>
      <c r="BHB167" s="491"/>
      <c r="BHC167" s="491"/>
      <c r="BHD167" s="491"/>
      <c r="BHE167" s="491"/>
      <c r="BHF167" s="491"/>
      <c r="BHG167" s="491"/>
      <c r="BHH167" s="491"/>
      <c r="BHI167" s="491"/>
      <c r="BHJ167" s="491"/>
      <c r="BHK167" s="491"/>
      <c r="BHL167" s="491"/>
      <c r="BHM167" s="491"/>
      <c r="BHN167" s="491"/>
      <c r="BHO167" s="491"/>
      <c r="BHP167" s="491"/>
      <c r="BHQ167" s="491"/>
      <c r="BHR167" s="491"/>
      <c r="BHS167" s="491"/>
      <c r="BHT167" s="491"/>
      <c r="BHU167" s="491"/>
      <c r="BHV167" s="491"/>
      <c r="BHW167" s="491"/>
      <c r="BHX167" s="491"/>
      <c r="BHY167" s="491"/>
      <c r="BHZ167" s="491"/>
      <c r="BIA167" s="491"/>
      <c r="BIB167" s="491"/>
      <c r="BIC167" s="491"/>
      <c r="BID167" s="491"/>
      <c r="BIE167" s="491"/>
      <c r="BIF167" s="491"/>
      <c r="BIG167" s="491"/>
      <c r="BIH167" s="491"/>
      <c r="BII167" s="491"/>
      <c r="BIJ167" s="491"/>
      <c r="BIK167" s="491"/>
      <c r="BIL167" s="491"/>
      <c r="BIM167" s="491"/>
      <c r="BIN167" s="491"/>
      <c r="BIO167" s="491"/>
      <c r="BIP167" s="491"/>
      <c r="BIQ167" s="491"/>
      <c r="BIR167" s="491"/>
      <c r="BIS167" s="491"/>
      <c r="BIT167" s="491"/>
      <c r="BIU167" s="491"/>
      <c r="BIV167" s="491"/>
      <c r="BIW167" s="491"/>
      <c r="BIX167" s="491"/>
      <c r="BIY167" s="491"/>
      <c r="BIZ167" s="491"/>
      <c r="BJA167" s="491"/>
      <c r="BJB167" s="491"/>
      <c r="BJC167" s="491"/>
      <c r="BJD167" s="491"/>
      <c r="BJE167" s="491"/>
      <c r="BJF167" s="491"/>
      <c r="BJG167" s="491"/>
      <c r="BJH167" s="491"/>
      <c r="BJI167" s="491"/>
      <c r="BJJ167" s="491"/>
      <c r="BJK167" s="491"/>
      <c r="BJL167" s="491"/>
      <c r="BJM167" s="491"/>
      <c r="BJN167" s="491"/>
      <c r="BJO167" s="491"/>
      <c r="BJP167" s="491"/>
      <c r="BJQ167" s="491"/>
      <c r="BJR167" s="491"/>
      <c r="BJS167" s="491"/>
      <c r="BJT167" s="491"/>
      <c r="BJU167" s="491"/>
      <c r="BJV167" s="491"/>
      <c r="BJW167" s="491"/>
      <c r="BJX167" s="491"/>
      <c r="BJY167" s="491"/>
      <c r="BJZ167" s="491"/>
      <c r="BKA167" s="491"/>
      <c r="BKB167" s="491"/>
      <c r="BKC167" s="491"/>
      <c r="BKD167" s="491"/>
      <c r="BKE167" s="491"/>
      <c r="BKF167" s="491"/>
      <c r="BKG167" s="491"/>
      <c r="BKH167" s="491"/>
      <c r="BKI167" s="491"/>
      <c r="BKJ167" s="491"/>
      <c r="BKK167" s="491"/>
      <c r="BKL167" s="491"/>
      <c r="BKM167" s="491"/>
      <c r="BKN167" s="491"/>
      <c r="BKO167" s="491"/>
      <c r="BKP167" s="491"/>
      <c r="BKQ167" s="491"/>
      <c r="BKR167" s="491"/>
      <c r="BKS167" s="491"/>
      <c r="BKT167" s="491"/>
      <c r="BKU167" s="491"/>
      <c r="BKV167" s="491"/>
      <c r="BKW167" s="491"/>
      <c r="BKX167" s="491"/>
      <c r="BKY167" s="491"/>
      <c r="BKZ167" s="491"/>
      <c r="BLA167" s="491"/>
      <c r="BLB167" s="491"/>
      <c r="BLC167" s="491"/>
      <c r="BLD167" s="491"/>
      <c r="BLE167" s="491"/>
      <c r="BLF167" s="491"/>
      <c r="BLG167" s="491"/>
      <c r="BLH167" s="491"/>
      <c r="BLI167" s="491"/>
      <c r="BLJ167" s="491"/>
      <c r="BLK167" s="491"/>
      <c r="BLL167" s="491"/>
      <c r="BLM167" s="491"/>
      <c r="BLN167" s="491"/>
      <c r="BLO167" s="491"/>
      <c r="BLP167" s="491"/>
      <c r="BLQ167" s="491"/>
      <c r="BLR167" s="491"/>
      <c r="BLS167" s="491"/>
      <c r="BLT167" s="491"/>
      <c r="BLU167" s="491"/>
      <c r="BLV167" s="491"/>
      <c r="BLW167" s="491"/>
      <c r="BLX167" s="491"/>
      <c r="BLY167" s="491"/>
      <c r="BLZ167" s="491"/>
      <c r="BMA167" s="491"/>
      <c r="BMB167" s="491"/>
      <c r="BMC167" s="491"/>
      <c r="BMD167" s="491"/>
      <c r="BME167" s="491"/>
      <c r="BMF167" s="491"/>
      <c r="BMG167" s="491"/>
      <c r="BMH167" s="491"/>
      <c r="BMI167" s="491"/>
      <c r="BMJ167" s="491"/>
      <c r="BMK167" s="491"/>
      <c r="BML167" s="491"/>
      <c r="BMM167" s="491"/>
      <c r="BMN167" s="491"/>
      <c r="BMO167" s="491"/>
      <c r="BMP167" s="491"/>
      <c r="BMQ167" s="491"/>
      <c r="BMR167" s="491"/>
      <c r="BMS167" s="491"/>
      <c r="BMT167" s="491"/>
      <c r="BMU167" s="491"/>
      <c r="BMV167" s="491"/>
      <c r="BMW167" s="491"/>
      <c r="BMX167" s="491"/>
      <c r="BMY167" s="491"/>
      <c r="BMZ167" s="491"/>
      <c r="BNA167" s="491"/>
      <c r="BNB167" s="491"/>
      <c r="BNC167" s="491"/>
      <c r="BND167" s="491"/>
      <c r="BNE167" s="491"/>
      <c r="BNF167" s="491"/>
      <c r="BNG167" s="491"/>
      <c r="BNH167" s="491"/>
      <c r="BNI167" s="491"/>
      <c r="BNJ167" s="491"/>
      <c r="BNK167" s="491"/>
      <c r="BNL167" s="491"/>
      <c r="BNM167" s="491"/>
      <c r="BNN167" s="491"/>
      <c r="BNO167" s="491"/>
      <c r="BNP167" s="491"/>
      <c r="BNQ167" s="491"/>
      <c r="BNR167" s="491"/>
      <c r="BNS167" s="491"/>
      <c r="BNT167" s="491"/>
      <c r="BNU167" s="491"/>
      <c r="BNV167" s="491"/>
      <c r="BNW167" s="491"/>
      <c r="BNX167" s="491"/>
      <c r="BNY167" s="491"/>
      <c r="BNZ167" s="491"/>
      <c r="BOA167" s="491"/>
      <c r="BOB167" s="491"/>
      <c r="BOC167" s="491"/>
      <c r="BOD167" s="491"/>
      <c r="BOE167" s="491"/>
      <c r="BOF167" s="491"/>
      <c r="BOG167" s="491"/>
      <c r="BOH167" s="491"/>
      <c r="BOI167" s="491"/>
      <c r="BOJ167" s="491"/>
      <c r="BOK167" s="491"/>
      <c r="BOL167" s="491"/>
      <c r="BOM167" s="491"/>
      <c r="BON167" s="491"/>
      <c r="BOO167" s="491"/>
      <c r="BOP167" s="491"/>
      <c r="BOQ167" s="491"/>
      <c r="BOR167" s="491"/>
      <c r="BOS167" s="491"/>
      <c r="BOT167" s="491"/>
      <c r="BOU167" s="491"/>
      <c r="BOV167" s="491"/>
      <c r="BOW167" s="491"/>
      <c r="BOX167" s="491"/>
      <c r="BOY167" s="491"/>
      <c r="BOZ167" s="491"/>
      <c r="BPA167" s="491"/>
      <c r="BPB167" s="491"/>
      <c r="BPC167" s="491"/>
      <c r="BPD167" s="491"/>
      <c r="BPE167" s="491"/>
      <c r="BPF167" s="491"/>
      <c r="BPG167" s="491"/>
      <c r="BPH167" s="491"/>
      <c r="BPI167" s="491"/>
      <c r="BPJ167" s="491"/>
      <c r="BPK167" s="491"/>
      <c r="BPL167" s="491"/>
      <c r="BPM167" s="491"/>
      <c r="BPN167" s="491"/>
      <c r="BPO167" s="491"/>
      <c r="BPP167" s="491"/>
      <c r="BPQ167" s="491"/>
      <c r="BPR167" s="491"/>
      <c r="BPS167" s="491"/>
      <c r="BPT167" s="491"/>
      <c r="BPU167" s="491"/>
      <c r="BPV167" s="491"/>
      <c r="BPW167" s="491"/>
      <c r="BPX167" s="491"/>
      <c r="BPY167" s="491"/>
      <c r="BPZ167" s="491"/>
      <c r="BQA167" s="491"/>
      <c r="BQB167" s="491"/>
      <c r="BQC167" s="491"/>
      <c r="BQD167" s="491"/>
      <c r="BQE167" s="491"/>
      <c r="BQF167" s="491"/>
      <c r="BQG167" s="491"/>
      <c r="BQH167" s="491"/>
      <c r="BQI167" s="491"/>
      <c r="BQJ167" s="491"/>
      <c r="BQK167" s="491"/>
      <c r="BQL167" s="491"/>
      <c r="BQM167" s="491"/>
      <c r="BQN167" s="491"/>
      <c r="BQO167" s="491"/>
      <c r="BQP167" s="491"/>
      <c r="BQQ167" s="491"/>
      <c r="BQR167" s="491"/>
      <c r="BQS167" s="491"/>
      <c r="BQT167" s="491"/>
      <c r="BQU167" s="491"/>
      <c r="BQV167" s="491"/>
      <c r="BQW167" s="491"/>
      <c r="BQX167" s="491"/>
      <c r="BQY167" s="491"/>
      <c r="BQZ167" s="491"/>
      <c r="BRA167" s="491"/>
      <c r="BRB167" s="491"/>
      <c r="BRC167" s="491"/>
      <c r="BRD167" s="491"/>
      <c r="BRE167" s="491"/>
      <c r="BRF167" s="491"/>
      <c r="BRG167" s="491"/>
      <c r="BRH167" s="491"/>
      <c r="BRI167" s="491"/>
      <c r="BRJ167" s="491"/>
      <c r="BRK167" s="491"/>
      <c r="BRL167" s="491"/>
      <c r="BRM167" s="491"/>
      <c r="BRN167" s="491"/>
      <c r="BRO167" s="491"/>
      <c r="BRP167" s="491"/>
      <c r="BRQ167" s="491"/>
      <c r="BRR167" s="491"/>
      <c r="BRS167" s="491"/>
      <c r="BRT167" s="491"/>
      <c r="BRU167" s="491"/>
      <c r="BRV167" s="491"/>
      <c r="BRW167" s="491"/>
      <c r="BRX167" s="491"/>
      <c r="BRY167" s="491"/>
      <c r="BRZ167" s="491"/>
      <c r="BSA167" s="491"/>
      <c r="BSB167" s="491"/>
      <c r="BSC167" s="491"/>
      <c r="BSD167" s="491"/>
      <c r="BSE167" s="491"/>
      <c r="BSF167" s="491"/>
      <c r="BSG167" s="491"/>
      <c r="BSH167" s="491"/>
      <c r="BSI167" s="491"/>
      <c r="BSJ167" s="491"/>
      <c r="BSK167" s="491"/>
      <c r="BSL167" s="491"/>
      <c r="BSM167" s="491"/>
      <c r="BSN167" s="491"/>
      <c r="BSO167" s="491"/>
      <c r="BSP167" s="491"/>
      <c r="BSQ167" s="491"/>
      <c r="BSR167" s="491"/>
      <c r="BSS167" s="491"/>
      <c r="BST167" s="491"/>
      <c r="BSU167" s="491"/>
      <c r="BSV167" s="491"/>
      <c r="BSW167" s="491"/>
      <c r="BSX167" s="491"/>
      <c r="BSY167" s="491"/>
      <c r="BSZ167" s="491"/>
      <c r="BTA167" s="491"/>
      <c r="BTB167" s="491"/>
      <c r="BTC167" s="491"/>
      <c r="BTD167" s="491"/>
      <c r="BTE167" s="491"/>
      <c r="BTF167" s="491"/>
      <c r="BTG167" s="491"/>
      <c r="BTH167" s="491"/>
      <c r="BTI167" s="491"/>
      <c r="BTJ167" s="491"/>
      <c r="BTK167" s="491"/>
      <c r="BTL167" s="491"/>
      <c r="BTM167" s="491"/>
      <c r="BTN167" s="491"/>
      <c r="BTO167" s="491"/>
      <c r="BTP167" s="491"/>
      <c r="BTQ167" s="491"/>
      <c r="BTR167" s="491"/>
      <c r="BTS167" s="491"/>
      <c r="BTT167" s="491"/>
      <c r="BTU167" s="491"/>
      <c r="BTV167" s="491"/>
      <c r="BTW167" s="491"/>
      <c r="BTX167" s="491"/>
      <c r="BTY167" s="491"/>
      <c r="BTZ167" s="491"/>
      <c r="BUA167" s="491"/>
      <c r="BUB167" s="491"/>
      <c r="BUC167" s="491"/>
      <c r="BUD167" s="491"/>
      <c r="BUE167" s="491"/>
      <c r="BUF167" s="491"/>
      <c r="BUG167" s="491"/>
      <c r="BUH167" s="491"/>
      <c r="BUI167" s="491"/>
      <c r="BUJ167" s="491"/>
      <c r="BUK167" s="491"/>
      <c r="BUL167" s="491"/>
      <c r="BUM167" s="491"/>
      <c r="BUN167" s="491"/>
      <c r="BUO167" s="491"/>
      <c r="BUP167" s="491"/>
      <c r="BUQ167" s="491"/>
      <c r="BUR167" s="491"/>
      <c r="BUS167" s="491"/>
      <c r="BUT167" s="491"/>
      <c r="BUU167" s="491"/>
      <c r="BUV167" s="491"/>
      <c r="BUW167" s="491"/>
      <c r="BUX167" s="491"/>
      <c r="BUY167" s="491"/>
      <c r="BUZ167" s="491"/>
      <c r="BVA167" s="491"/>
      <c r="BVB167" s="491"/>
      <c r="BVC167" s="491"/>
      <c r="BVD167" s="491"/>
      <c r="BVE167" s="491"/>
      <c r="BVF167" s="491"/>
      <c r="BVG167" s="491"/>
      <c r="BVH167" s="491"/>
      <c r="BVI167" s="491"/>
      <c r="BVJ167" s="491"/>
      <c r="BVK167" s="491"/>
      <c r="BVL167" s="491"/>
      <c r="BVM167" s="491"/>
      <c r="BVN167" s="491"/>
      <c r="BVO167" s="491"/>
      <c r="BVP167" s="491"/>
      <c r="BVQ167" s="491"/>
      <c r="BVR167" s="491"/>
      <c r="BVS167" s="491"/>
      <c r="BVT167" s="491"/>
      <c r="BVU167" s="491"/>
      <c r="BVV167" s="491"/>
      <c r="BVW167" s="491"/>
      <c r="BVX167" s="491"/>
      <c r="BVY167" s="491"/>
      <c r="BVZ167" s="491"/>
      <c r="BWA167" s="491"/>
      <c r="BWB167" s="491"/>
      <c r="BWC167" s="491"/>
      <c r="BWD167" s="491"/>
      <c r="BWE167" s="491"/>
      <c r="BWF167" s="491"/>
      <c r="BWG167" s="491"/>
      <c r="BWH167" s="491"/>
      <c r="BWI167" s="491"/>
      <c r="BWJ167" s="491"/>
      <c r="BWK167" s="491"/>
      <c r="BWL167" s="491"/>
      <c r="BWM167" s="491"/>
      <c r="BWN167" s="491"/>
      <c r="BWO167" s="491"/>
      <c r="BWP167" s="491"/>
      <c r="BWQ167" s="491"/>
      <c r="BWR167" s="491"/>
      <c r="BWS167" s="491"/>
      <c r="BWT167" s="491"/>
      <c r="BWU167" s="491"/>
      <c r="BWV167" s="491"/>
      <c r="BWW167" s="491"/>
      <c r="BWX167" s="491"/>
      <c r="BWY167" s="491"/>
      <c r="BWZ167" s="491"/>
      <c r="BXA167" s="491"/>
      <c r="BXB167" s="491"/>
      <c r="BXC167" s="491"/>
      <c r="BXD167" s="491"/>
      <c r="BXE167" s="491"/>
      <c r="BXF167" s="491"/>
      <c r="BXG167" s="491"/>
      <c r="BXH167" s="491"/>
      <c r="BXI167" s="491"/>
      <c r="BXJ167" s="491"/>
      <c r="BXK167" s="491"/>
      <c r="BXL167" s="491"/>
      <c r="BXM167" s="491"/>
      <c r="BXN167" s="491"/>
      <c r="BXO167" s="491"/>
      <c r="BXP167" s="491"/>
      <c r="BXQ167" s="491"/>
      <c r="BXR167" s="491"/>
      <c r="BXS167" s="491"/>
      <c r="BXT167" s="491"/>
      <c r="BXU167" s="491"/>
      <c r="BXV167" s="491"/>
      <c r="BXW167" s="491"/>
      <c r="BXX167" s="491"/>
      <c r="BXY167" s="491"/>
      <c r="BXZ167" s="491"/>
      <c r="BYA167" s="491"/>
      <c r="BYB167" s="491"/>
      <c r="BYC167" s="491"/>
      <c r="BYD167" s="491"/>
      <c r="BYE167" s="491"/>
      <c r="BYF167" s="491"/>
      <c r="BYG167" s="491"/>
      <c r="BYH167" s="491"/>
      <c r="BYI167" s="491"/>
      <c r="BYJ167" s="491"/>
      <c r="BYK167" s="491"/>
      <c r="BYL167" s="491"/>
      <c r="BYM167" s="491"/>
      <c r="BYN167" s="491"/>
      <c r="BYO167" s="491"/>
      <c r="BYP167" s="491"/>
      <c r="BYQ167" s="491"/>
      <c r="BYR167" s="491"/>
      <c r="BYS167" s="491"/>
      <c r="BYT167" s="491"/>
      <c r="BYU167" s="491"/>
      <c r="BYV167" s="491"/>
      <c r="BYW167" s="491"/>
      <c r="BYX167" s="491"/>
      <c r="BYY167" s="491"/>
      <c r="BYZ167" s="491"/>
      <c r="BZA167" s="491"/>
      <c r="BZB167" s="491"/>
      <c r="BZC167" s="491"/>
      <c r="BZD167" s="491"/>
      <c r="BZE167" s="491"/>
      <c r="BZF167" s="491"/>
      <c r="BZG167" s="491"/>
      <c r="BZH167" s="491"/>
      <c r="BZI167" s="491"/>
      <c r="BZJ167" s="491"/>
      <c r="BZK167" s="491"/>
      <c r="BZL167" s="491"/>
      <c r="BZM167" s="491"/>
      <c r="BZN167" s="491"/>
      <c r="BZO167" s="491"/>
      <c r="BZP167" s="491"/>
      <c r="BZQ167" s="491"/>
      <c r="BZR167" s="491"/>
      <c r="BZS167" s="491"/>
      <c r="BZT167" s="491"/>
      <c r="BZU167" s="491"/>
      <c r="BZV167" s="491"/>
      <c r="BZW167" s="491"/>
      <c r="BZX167" s="491"/>
      <c r="BZY167" s="491"/>
      <c r="BZZ167" s="491"/>
      <c r="CAA167" s="491"/>
      <c r="CAB167" s="491"/>
      <c r="CAC167" s="491"/>
      <c r="CAD167" s="491"/>
      <c r="CAE167" s="491"/>
      <c r="CAF167" s="491"/>
      <c r="CAG167" s="491"/>
      <c r="CAH167" s="491"/>
      <c r="CAI167" s="491"/>
      <c r="CAJ167" s="491"/>
      <c r="CAK167" s="491"/>
      <c r="CAL167" s="491"/>
      <c r="CAM167" s="491"/>
      <c r="CAN167" s="491"/>
      <c r="CAO167" s="491"/>
      <c r="CAP167" s="491"/>
      <c r="CAQ167" s="491"/>
      <c r="CAR167" s="491"/>
      <c r="CAS167" s="491"/>
      <c r="CAT167" s="491"/>
      <c r="CAU167" s="491"/>
      <c r="CAV167" s="491"/>
      <c r="CAW167" s="491"/>
      <c r="CAX167" s="491"/>
      <c r="CAY167" s="491"/>
      <c r="CAZ167" s="491"/>
      <c r="CBA167" s="491"/>
      <c r="CBB167" s="491"/>
      <c r="CBC167" s="491"/>
      <c r="CBD167" s="491"/>
      <c r="CBE167" s="491"/>
      <c r="CBF167" s="491"/>
      <c r="CBG167" s="491"/>
      <c r="CBH167" s="491"/>
      <c r="CBI167" s="491"/>
      <c r="CBJ167" s="491"/>
      <c r="CBK167" s="491"/>
      <c r="CBL167" s="491"/>
      <c r="CBM167" s="491"/>
      <c r="CBN167" s="491"/>
      <c r="CBO167" s="491"/>
      <c r="CBP167" s="491"/>
      <c r="CBQ167" s="491"/>
      <c r="CBR167" s="491"/>
      <c r="CBS167" s="491"/>
      <c r="CBT167" s="491"/>
      <c r="CBU167" s="491"/>
      <c r="CBV167" s="491"/>
      <c r="CBW167" s="491"/>
      <c r="CBX167" s="491"/>
      <c r="CBY167" s="491"/>
      <c r="CBZ167" s="491"/>
      <c r="CCA167" s="491"/>
      <c r="CCB167" s="491"/>
      <c r="CCC167" s="491"/>
      <c r="CCD167" s="491"/>
      <c r="CCE167" s="491"/>
      <c r="CCF167" s="491"/>
      <c r="CCG167" s="491"/>
      <c r="CCH167" s="491"/>
      <c r="CCI167" s="491"/>
      <c r="CCJ167" s="491"/>
      <c r="CCK167" s="491"/>
      <c r="CCL167" s="491"/>
      <c r="CCM167" s="491"/>
      <c r="CCN167" s="491"/>
      <c r="CCO167" s="491"/>
      <c r="CCP167" s="491"/>
      <c r="CCQ167" s="491"/>
      <c r="CCR167" s="491"/>
      <c r="CCS167" s="491"/>
      <c r="CCT167" s="491"/>
      <c r="CCU167" s="491"/>
      <c r="CCV167" s="491"/>
      <c r="CCW167" s="491"/>
      <c r="CCX167" s="491"/>
      <c r="CCY167" s="491"/>
      <c r="CCZ167" s="491"/>
      <c r="CDA167" s="491"/>
      <c r="CDB167" s="491"/>
      <c r="CDC167" s="491"/>
      <c r="CDD167" s="491"/>
      <c r="CDE167" s="491"/>
      <c r="CDF167" s="491"/>
      <c r="CDG167" s="491"/>
      <c r="CDH167" s="491"/>
      <c r="CDI167" s="491"/>
      <c r="CDJ167" s="491"/>
      <c r="CDK167" s="491"/>
      <c r="CDL167" s="491"/>
      <c r="CDM167" s="491"/>
      <c r="CDN167" s="491"/>
      <c r="CDO167" s="491"/>
      <c r="CDP167" s="491"/>
      <c r="CDQ167" s="491"/>
      <c r="CDR167" s="491"/>
      <c r="CDS167" s="491"/>
      <c r="CDT167" s="491"/>
      <c r="CDU167" s="491"/>
      <c r="CDV167" s="491"/>
      <c r="CDW167" s="491"/>
      <c r="CDX167" s="491"/>
      <c r="CDY167" s="491"/>
      <c r="CDZ167" s="491"/>
      <c r="CEA167" s="491"/>
      <c r="CEB167" s="491"/>
      <c r="CEC167" s="491"/>
      <c r="CED167" s="491"/>
      <c r="CEE167" s="491"/>
      <c r="CEF167" s="491"/>
      <c r="CEG167" s="491"/>
      <c r="CEH167" s="491"/>
      <c r="CEI167" s="491"/>
      <c r="CEJ167" s="491"/>
      <c r="CEK167" s="491"/>
      <c r="CEL167" s="491"/>
      <c r="CEM167" s="491"/>
      <c r="CEN167" s="491"/>
      <c r="CEO167" s="491"/>
      <c r="CEP167" s="491"/>
      <c r="CEQ167" s="491"/>
      <c r="CER167" s="491"/>
      <c r="CES167" s="491"/>
      <c r="CET167" s="491"/>
      <c r="CEU167" s="491"/>
      <c r="CEV167" s="491"/>
      <c r="CEW167" s="491"/>
      <c r="CEX167" s="491"/>
      <c r="CEY167" s="491"/>
      <c r="CEZ167" s="491"/>
      <c r="CFA167" s="491"/>
      <c r="CFB167" s="491"/>
      <c r="CFC167" s="491"/>
      <c r="CFD167" s="491"/>
      <c r="CFE167" s="491"/>
      <c r="CFF167" s="491"/>
      <c r="CFG167" s="491"/>
      <c r="CFH167" s="491"/>
      <c r="CFI167" s="491"/>
      <c r="CFJ167" s="491"/>
      <c r="CFK167" s="491"/>
      <c r="CFL167" s="491"/>
      <c r="CFM167" s="491"/>
      <c r="CFN167" s="491"/>
      <c r="CFO167" s="491"/>
      <c r="CFP167" s="491"/>
      <c r="CFQ167" s="491"/>
      <c r="CFR167" s="491"/>
      <c r="CFS167" s="491"/>
      <c r="CFT167" s="491"/>
      <c r="CFU167" s="491"/>
      <c r="CFV167" s="491"/>
      <c r="CFW167" s="491"/>
      <c r="CFX167" s="491"/>
      <c r="CFY167" s="491"/>
      <c r="CFZ167" s="491"/>
      <c r="CGA167" s="491"/>
      <c r="CGB167" s="491"/>
      <c r="CGC167" s="491"/>
      <c r="CGD167" s="491"/>
      <c r="CGE167" s="491"/>
      <c r="CGF167" s="491"/>
      <c r="CGG167" s="491"/>
      <c r="CGH167" s="491"/>
      <c r="CGI167" s="491"/>
      <c r="CGJ167" s="491"/>
      <c r="CGK167" s="491"/>
      <c r="CGL167" s="491"/>
      <c r="CGM167" s="491"/>
      <c r="CGN167" s="491"/>
      <c r="CGO167" s="491"/>
      <c r="CGP167" s="491"/>
      <c r="CGQ167" s="491"/>
      <c r="CGR167" s="491"/>
      <c r="CGS167" s="491"/>
      <c r="CGT167" s="491"/>
      <c r="CGU167" s="491"/>
      <c r="CGV167" s="491"/>
      <c r="CGW167" s="491"/>
      <c r="CGX167" s="491"/>
      <c r="CGY167" s="491"/>
      <c r="CGZ167" s="491"/>
      <c r="CHA167" s="491"/>
      <c r="CHB167" s="491"/>
      <c r="CHC167" s="491"/>
      <c r="CHD167" s="491"/>
      <c r="CHE167" s="491"/>
      <c r="CHF167" s="491"/>
      <c r="CHG167" s="491"/>
      <c r="CHH167" s="491"/>
      <c r="CHI167" s="491"/>
      <c r="CHJ167" s="491"/>
      <c r="CHK167" s="491"/>
      <c r="CHL167" s="491"/>
      <c r="CHM167" s="491"/>
      <c r="CHN167" s="491"/>
      <c r="CHO167" s="491"/>
      <c r="CHP167" s="491"/>
      <c r="CHQ167" s="491"/>
      <c r="CHR167" s="491"/>
      <c r="CHS167" s="491"/>
      <c r="CHT167" s="491"/>
      <c r="CHU167" s="491"/>
      <c r="CHV167" s="491"/>
      <c r="CHW167" s="491"/>
      <c r="CHX167" s="491"/>
      <c r="CHY167" s="491"/>
      <c r="CHZ167" s="491"/>
      <c r="CIA167" s="491"/>
      <c r="CIB167" s="491"/>
      <c r="CIC167" s="491"/>
      <c r="CID167" s="491"/>
      <c r="CIE167" s="491"/>
      <c r="CIF167" s="491"/>
      <c r="CIG167" s="491"/>
      <c r="CIH167" s="491"/>
      <c r="CII167" s="491"/>
      <c r="CIJ167" s="491"/>
      <c r="CIK167" s="491"/>
      <c r="CIL167" s="491"/>
      <c r="CIM167" s="491"/>
      <c r="CIN167" s="491"/>
      <c r="CIO167" s="491"/>
      <c r="CIP167" s="491"/>
      <c r="CIQ167" s="491"/>
      <c r="CIR167" s="491"/>
      <c r="CIS167" s="491"/>
      <c r="CIT167" s="491"/>
      <c r="CIU167" s="491"/>
      <c r="CIV167" s="491"/>
      <c r="CIW167" s="491"/>
      <c r="CIX167" s="491"/>
      <c r="CIY167" s="491"/>
      <c r="CIZ167" s="491"/>
      <c r="CJA167" s="491"/>
      <c r="CJB167" s="491"/>
      <c r="CJC167" s="491"/>
      <c r="CJD167" s="491"/>
      <c r="CJE167" s="491"/>
      <c r="CJF167" s="491"/>
      <c r="CJG167" s="491"/>
      <c r="CJH167" s="491"/>
      <c r="CJI167" s="491"/>
      <c r="CJJ167" s="491"/>
      <c r="CJK167" s="491"/>
      <c r="CJL167" s="491"/>
      <c r="CJM167" s="491"/>
      <c r="CJN167" s="491"/>
      <c r="CJO167" s="491"/>
      <c r="CJP167" s="491"/>
      <c r="CJQ167" s="491"/>
      <c r="CJR167" s="491"/>
      <c r="CJS167" s="491"/>
      <c r="CJT167" s="491"/>
      <c r="CJU167" s="491"/>
      <c r="CJV167" s="491"/>
      <c r="CJW167" s="491"/>
      <c r="CJX167" s="491"/>
      <c r="CJY167" s="491"/>
      <c r="CJZ167" s="491"/>
      <c r="CKA167" s="491"/>
      <c r="CKB167" s="491"/>
      <c r="CKC167" s="491"/>
      <c r="CKD167" s="491"/>
      <c r="CKE167" s="491"/>
      <c r="CKF167" s="491"/>
      <c r="CKG167" s="491"/>
      <c r="CKH167" s="491"/>
      <c r="CKI167" s="491"/>
      <c r="CKJ167" s="491"/>
      <c r="CKK167" s="491"/>
      <c r="CKL167" s="491"/>
      <c r="CKM167" s="491"/>
      <c r="CKN167" s="491"/>
      <c r="CKO167" s="491"/>
      <c r="CKP167" s="491"/>
      <c r="CKQ167" s="491"/>
      <c r="CKR167" s="491"/>
      <c r="CKS167" s="491"/>
      <c r="CKT167" s="491"/>
      <c r="CKU167" s="491"/>
      <c r="CKV167" s="491"/>
      <c r="CKW167" s="491"/>
      <c r="CKX167" s="491"/>
      <c r="CKY167" s="491"/>
      <c r="CKZ167" s="491"/>
      <c r="CLA167" s="491"/>
      <c r="CLB167" s="491"/>
      <c r="CLC167" s="491"/>
      <c r="CLD167" s="491"/>
      <c r="CLE167" s="491"/>
      <c r="CLF167" s="491"/>
      <c r="CLG167" s="491"/>
      <c r="CLH167" s="491"/>
      <c r="CLI167" s="491"/>
      <c r="CLJ167" s="491"/>
      <c r="CLK167" s="491"/>
      <c r="CLL167" s="491"/>
      <c r="CLM167" s="491"/>
      <c r="CLN167" s="491"/>
      <c r="CLO167" s="491"/>
      <c r="CLP167" s="491"/>
      <c r="CLQ167" s="491"/>
      <c r="CLR167" s="491"/>
      <c r="CLS167" s="491"/>
      <c r="CLT167" s="491"/>
      <c r="CLU167" s="491"/>
      <c r="CLV167" s="491"/>
      <c r="CLW167" s="491"/>
      <c r="CLX167" s="491"/>
      <c r="CLY167" s="491"/>
      <c r="CLZ167" s="491"/>
      <c r="CMA167" s="491"/>
      <c r="CMB167" s="491"/>
      <c r="CMC167" s="491"/>
      <c r="CMD167" s="491"/>
      <c r="CME167" s="491"/>
      <c r="CMF167" s="491"/>
      <c r="CMG167" s="491"/>
      <c r="CMH167" s="491"/>
      <c r="CMI167" s="491"/>
      <c r="CMJ167" s="491"/>
      <c r="CMK167" s="491"/>
      <c r="CML167" s="491"/>
      <c r="CMM167" s="491"/>
      <c r="CMN167" s="491"/>
      <c r="CMO167" s="491"/>
      <c r="CMP167" s="491"/>
      <c r="CMQ167" s="491"/>
      <c r="CMR167" s="491"/>
      <c r="CMS167" s="491"/>
      <c r="CMT167" s="491"/>
      <c r="CMU167" s="491"/>
      <c r="CMV167" s="491"/>
      <c r="CMW167" s="491"/>
      <c r="CMX167" s="491"/>
      <c r="CMY167" s="491"/>
      <c r="CMZ167" s="491"/>
      <c r="CNA167" s="491"/>
      <c r="CNB167" s="491"/>
      <c r="CNC167" s="491"/>
      <c r="CND167" s="491"/>
      <c r="CNE167" s="491"/>
      <c r="CNF167" s="491"/>
      <c r="CNG167" s="491"/>
      <c r="CNH167" s="491"/>
      <c r="CNI167" s="491"/>
      <c r="CNJ167" s="491"/>
      <c r="CNK167" s="491"/>
      <c r="CNL167" s="491"/>
      <c r="CNM167" s="491"/>
      <c r="CNN167" s="491"/>
      <c r="CNO167" s="491"/>
      <c r="CNP167" s="491"/>
      <c r="CNQ167" s="491"/>
      <c r="CNR167" s="491"/>
      <c r="CNS167" s="491"/>
      <c r="CNT167" s="491"/>
      <c r="CNU167" s="491"/>
      <c r="CNV167" s="491"/>
      <c r="CNW167" s="491"/>
      <c r="CNX167" s="491"/>
      <c r="CNY167" s="491"/>
      <c r="CNZ167" s="491"/>
      <c r="COA167" s="491"/>
      <c r="COB167" s="491"/>
      <c r="COC167" s="491"/>
      <c r="COD167" s="491"/>
      <c r="COE167" s="491"/>
      <c r="COF167" s="491"/>
      <c r="COG167" s="491"/>
      <c r="COH167" s="491"/>
      <c r="COI167" s="491"/>
      <c r="COJ167" s="491"/>
      <c r="COK167" s="491"/>
      <c r="COL167" s="491"/>
      <c r="COM167" s="491"/>
      <c r="CON167" s="491"/>
      <c r="COO167" s="491"/>
      <c r="COP167" s="491"/>
      <c r="COQ167" s="491"/>
      <c r="COR167" s="491"/>
      <c r="COS167" s="491"/>
      <c r="COT167" s="491"/>
      <c r="COU167" s="491"/>
      <c r="COV167" s="491"/>
      <c r="COW167" s="491"/>
      <c r="COX167" s="491"/>
      <c r="COY167" s="491"/>
      <c r="COZ167" s="491"/>
      <c r="CPA167" s="491"/>
      <c r="CPB167" s="491"/>
      <c r="CPC167" s="491"/>
      <c r="CPD167" s="491"/>
      <c r="CPE167" s="491"/>
      <c r="CPF167" s="491"/>
      <c r="CPG167" s="491"/>
      <c r="CPH167" s="491"/>
      <c r="CPI167" s="491"/>
      <c r="CPJ167" s="491"/>
      <c r="CPK167" s="491"/>
      <c r="CPL167" s="491"/>
      <c r="CPM167" s="491"/>
      <c r="CPN167" s="491"/>
      <c r="CPO167" s="491"/>
      <c r="CPP167" s="491"/>
      <c r="CPQ167" s="491"/>
      <c r="CPR167" s="491"/>
      <c r="CPS167" s="491"/>
      <c r="CPT167" s="491"/>
      <c r="CPU167" s="491"/>
      <c r="CPV167" s="491"/>
      <c r="CPW167" s="491"/>
      <c r="CPX167" s="491"/>
      <c r="CPY167" s="491"/>
      <c r="CPZ167" s="491"/>
      <c r="CQA167" s="491"/>
      <c r="CQB167" s="491"/>
      <c r="CQC167" s="491"/>
      <c r="CQD167" s="491"/>
      <c r="CQE167" s="491"/>
      <c r="CQF167" s="491"/>
      <c r="CQG167" s="491"/>
      <c r="CQH167" s="491"/>
      <c r="CQI167" s="491"/>
      <c r="CQJ167" s="491"/>
      <c r="CQK167" s="491"/>
      <c r="CQL167" s="491"/>
      <c r="CQM167" s="491"/>
      <c r="CQN167" s="491"/>
      <c r="CQO167" s="491"/>
      <c r="CQP167" s="491"/>
      <c r="CQQ167" s="491"/>
      <c r="CQR167" s="491"/>
      <c r="CQS167" s="491"/>
      <c r="CQT167" s="491"/>
      <c r="CQU167" s="491"/>
      <c r="CQV167" s="491"/>
      <c r="CQW167" s="491"/>
      <c r="CQX167" s="491"/>
      <c r="CQY167" s="491"/>
      <c r="CQZ167" s="491"/>
      <c r="CRA167" s="491"/>
      <c r="CRB167" s="491"/>
      <c r="CRC167" s="491"/>
      <c r="CRD167" s="491"/>
      <c r="CRE167" s="491"/>
      <c r="CRF167" s="491"/>
      <c r="CRG167" s="491"/>
      <c r="CRH167" s="491"/>
      <c r="CRI167" s="491"/>
      <c r="CRJ167" s="491"/>
      <c r="CRK167" s="491"/>
      <c r="CRL167" s="491"/>
      <c r="CRM167" s="491"/>
      <c r="CRN167" s="491"/>
      <c r="CRO167" s="491"/>
      <c r="CRP167" s="491"/>
      <c r="CRQ167" s="491"/>
      <c r="CRR167" s="491"/>
      <c r="CRS167" s="491"/>
      <c r="CRT167" s="491"/>
      <c r="CRU167" s="491"/>
      <c r="CRV167" s="491"/>
      <c r="CRW167" s="491"/>
      <c r="CRX167" s="491"/>
      <c r="CRY167" s="491"/>
      <c r="CRZ167" s="491"/>
      <c r="CSA167" s="491"/>
      <c r="CSB167" s="491"/>
      <c r="CSC167" s="491"/>
      <c r="CSD167" s="491"/>
      <c r="CSE167" s="491"/>
      <c r="CSF167" s="491"/>
      <c r="CSG167" s="491"/>
      <c r="CSH167" s="491"/>
      <c r="CSI167" s="491"/>
      <c r="CSJ167" s="491"/>
      <c r="CSK167" s="491"/>
      <c r="CSL167" s="491"/>
      <c r="CSM167" s="491"/>
      <c r="CSN167" s="491"/>
      <c r="CSO167" s="491"/>
      <c r="CSP167" s="491"/>
      <c r="CSQ167" s="491"/>
      <c r="CSR167" s="491"/>
      <c r="CSS167" s="491"/>
      <c r="CST167" s="491"/>
      <c r="CSU167" s="491"/>
      <c r="CSV167" s="491"/>
      <c r="CSW167" s="491"/>
      <c r="CSX167" s="491"/>
      <c r="CSY167" s="491"/>
      <c r="CSZ167" s="491"/>
      <c r="CTA167" s="491"/>
      <c r="CTB167" s="491"/>
      <c r="CTC167" s="491"/>
      <c r="CTD167" s="491"/>
      <c r="CTE167" s="491"/>
      <c r="CTF167" s="491"/>
      <c r="CTG167" s="491"/>
      <c r="CTH167" s="491"/>
      <c r="CTI167" s="491"/>
      <c r="CTJ167" s="491"/>
      <c r="CTK167" s="491"/>
      <c r="CTL167" s="491"/>
      <c r="CTM167" s="491"/>
      <c r="CTN167" s="491"/>
      <c r="CTO167" s="491"/>
      <c r="CTP167" s="491"/>
      <c r="CTQ167" s="491"/>
      <c r="CTR167" s="491"/>
      <c r="CTS167" s="491"/>
      <c r="CTT167" s="491"/>
      <c r="CTU167" s="491"/>
      <c r="CTV167" s="491"/>
      <c r="CTW167" s="491"/>
      <c r="CTX167" s="491"/>
      <c r="CTY167" s="491"/>
      <c r="CTZ167" s="491"/>
      <c r="CUA167" s="491"/>
      <c r="CUB167" s="491"/>
      <c r="CUC167" s="491"/>
      <c r="CUD167" s="491"/>
      <c r="CUE167" s="491"/>
      <c r="CUF167" s="491"/>
      <c r="CUG167" s="491"/>
      <c r="CUH167" s="491"/>
      <c r="CUI167" s="491"/>
      <c r="CUJ167" s="491"/>
      <c r="CUK167" s="491"/>
      <c r="CUL167" s="491"/>
      <c r="CUM167" s="491"/>
      <c r="CUN167" s="491"/>
      <c r="CUO167" s="491"/>
      <c r="CUP167" s="491"/>
      <c r="CUQ167" s="491"/>
      <c r="CUR167" s="491"/>
      <c r="CUS167" s="491"/>
      <c r="CUT167" s="491"/>
      <c r="CUU167" s="491"/>
      <c r="CUV167" s="491"/>
      <c r="CUW167" s="491"/>
      <c r="CUX167" s="491"/>
      <c r="CUY167" s="491"/>
      <c r="CUZ167" s="491"/>
      <c r="CVA167" s="491"/>
      <c r="CVB167" s="491"/>
      <c r="CVC167" s="491"/>
      <c r="CVD167" s="491"/>
      <c r="CVE167" s="491"/>
      <c r="CVF167" s="491"/>
      <c r="CVG167" s="491"/>
      <c r="CVH167" s="491"/>
      <c r="CVI167" s="491"/>
      <c r="CVJ167" s="491"/>
      <c r="CVK167" s="491"/>
      <c r="CVL167" s="491"/>
      <c r="CVM167" s="491"/>
      <c r="CVN167" s="491"/>
      <c r="CVO167" s="491"/>
      <c r="CVP167" s="491"/>
      <c r="CVQ167" s="491"/>
      <c r="CVR167" s="491"/>
      <c r="CVS167" s="491"/>
      <c r="CVT167" s="491"/>
      <c r="CVU167" s="491"/>
      <c r="CVV167" s="491"/>
      <c r="CVW167" s="491"/>
      <c r="CVX167" s="491"/>
      <c r="CVY167" s="491"/>
      <c r="CVZ167" s="491"/>
      <c r="CWA167" s="491"/>
      <c r="CWB167" s="491"/>
      <c r="CWC167" s="491"/>
      <c r="CWD167" s="491"/>
      <c r="CWE167" s="491"/>
      <c r="CWF167" s="491"/>
      <c r="CWG167" s="491"/>
      <c r="CWH167" s="491"/>
      <c r="CWI167" s="491"/>
      <c r="CWJ167" s="491"/>
      <c r="CWK167" s="491"/>
      <c r="CWL167" s="491"/>
      <c r="CWM167" s="491"/>
      <c r="CWN167" s="491"/>
      <c r="CWO167" s="491"/>
      <c r="CWP167" s="491"/>
      <c r="CWQ167" s="491"/>
      <c r="CWR167" s="491"/>
      <c r="CWS167" s="491"/>
      <c r="CWT167" s="491"/>
      <c r="CWU167" s="491"/>
      <c r="CWV167" s="491"/>
      <c r="CWW167" s="491"/>
      <c r="CWX167" s="491"/>
      <c r="CWY167" s="491"/>
      <c r="CWZ167" s="491"/>
      <c r="CXA167" s="491"/>
      <c r="CXB167" s="491"/>
      <c r="CXC167" s="491"/>
      <c r="CXD167" s="491"/>
      <c r="CXE167" s="491"/>
      <c r="CXF167" s="491"/>
      <c r="CXG167" s="491"/>
      <c r="CXH167" s="491"/>
      <c r="CXI167" s="491"/>
      <c r="CXJ167" s="491"/>
      <c r="CXK167" s="491"/>
      <c r="CXL167" s="491"/>
      <c r="CXM167" s="491"/>
      <c r="CXN167" s="491"/>
      <c r="CXO167" s="491"/>
      <c r="CXP167" s="491"/>
      <c r="CXQ167" s="491"/>
      <c r="CXR167" s="491"/>
      <c r="CXS167" s="491"/>
      <c r="CXT167" s="491"/>
      <c r="CXU167" s="491"/>
      <c r="CXV167" s="491"/>
      <c r="CXW167" s="491"/>
      <c r="CXX167" s="491"/>
      <c r="CXY167" s="491"/>
      <c r="CXZ167" s="491"/>
      <c r="CYA167" s="491"/>
      <c r="CYB167" s="491"/>
      <c r="CYC167" s="491"/>
      <c r="CYD167" s="491"/>
      <c r="CYE167" s="491"/>
      <c r="CYF167" s="491"/>
      <c r="CYG167" s="491"/>
      <c r="CYH167" s="491"/>
      <c r="CYI167" s="491"/>
      <c r="CYJ167" s="491"/>
      <c r="CYK167" s="491"/>
      <c r="CYL167" s="491"/>
      <c r="CYM167" s="491"/>
      <c r="CYN167" s="491"/>
      <c r="CYO167" s="491"/>
      <c r="CYP167" s="491"/>
      <c r="CYQ167" s="491"/>
      <c r="CYR167" s="491"/>
      <c r="CYS167" s="491"/>
      <c r="CYT167" s="491"/>
      <c r="CYU167" s="491"/>
      <c r="CYV167" s="491"/>
      <c r="CYW167" s="491"/>
      <c r="CYX167" s="491"/>
      <c r="CYY167" s="491"/>
      <c r="CYZ167" s="491"/>
      <c r="CZA167" s="491"/>
      <c r="CZB167" s="491"/>
      <c r="CZC167" s="491"/>
      <c r="CZD167" s="491"/>
      <c r="CZE167" s="491"/>
      <c r="CZF167" s="491"/>
      <c r="CZG167" s="491"/>
      <c r="CZH167" s="491"/>
      <c r="CZI167" s="491"/>
      <c r="CZJ167" s="491"/>
      <c r="CZK167" s="491"/>
      <c r="CZL167" s="491"/>
      <c r="CZM167" s="491"/>
      <c r="CZN167" s="491"/>
      <c r="CZO167" s="491"/>
      <c r="CZP167" s="491"/>
      <c r="CZQ167" s="491"/>
      <c r="CZR167" s="491"/>
      <c r="CZS167" s="491"/>
      <c r="CZT167" s="491"/>
      <c r="CZU167" s="491"/>
      <c r="CZV167" s="491"/>
      <c r="CZW167" s="491"/>
      <c r="CZX167" s="491"/>
      <c r="CZY167" s="491"/>
      <c r="CZZ167" s="491"/>
      <c r="DAA167" s="491"/>
      <c r="DAB167" s="491"/>
      <c r="DAC167" s="491"/>
      <c r="DAD167" s="491"/>
      <c r="DAE167" s="491"/>
      <c r="DAF167" s="491"/>
      <c r="DAG167" s="491"/>
      <c r="DAH167" s="491"/>
      <c r="DAI167" s="491"/>
      <c r="DAJ167" s="491"/>
      <c r="DAK167" s="491"/>
      <c r="DAL167" s="491"/>
      <c r="DAM167" s="491"/>
      <c r="DAN167" s="491"/>
      <c r="DAO167" s="491"/>
      <c r="DAP167" s="491"/>
      <c r="DAQ167" s="491"/>
      <c r="DAR167" s="491"/>
      <c r="DAS167" s="491"/>
      <c r="DAT167" s="491"/>
      <c r="DAU167" s="491"/>
      <c r="DAV167" s="491"/>
      <c r="DAW167" s="491"/>
      <c r="DAX167" s="491"/>
      <c r="DAY167" s="491"/>
      <c r="DAZ167" s="491"/>
      <c r="DBA167" s="491"/>
      <c r="DBB167" s="491"/>
      <c r="DBC167" s="491"/>
      <c r="DBD167" s="491"/>
      <c r="DBE167" s="491"/>
      <c r="DBF167" s="491"/>
      <c r="DBG167" s="491"/>
      <c r="DBH167" s="491"/>
      <c r="DBI167" s="491"/>
      <c r="DBJ167" s="491"/>
      <c r="DBK167" s="491"/>
      <c r="DBL167" s="491"/>
      <c r="DBM167" s="491"/>
      <c r="DBN167" s="491"/>
      <c r="DBO167" s="491"/>
      <c r="DBP167" s="491"/>
      <c r="DBQ167" s="491"/>
      <c r="DBR167" s="491"/>
      <c r="DBS167" s="491"/>
      <c r="DBT167" s="491"/>
      <c r="DBU167" s="491"/>
      <c r="DBV167" s="491"/>
      <c r="DBW167" s="491"/>
      <c r="DBX167" s="491"/>
      <c r="DBY167" s="491"/>
      <c r="DBZ167" s="491"/>
      <c r="DCA167" s="491"/>
      <c r="DCB167" s="491"/>
      <c r="DCC167" s="491"/>
      <c r="DCD167" s="491"/>
      <c r="DCE167" s="491"/>
      <c r="DCF167" s="491"/>
      <c r="DCG167" s="491"/>
      <c r="DCH167" s="491"/>
      <c r="DCI167" s="491"/>
      <c r="DCJ167" s="491"/>
      <c r="DCK167" s="491"/>
      <c r="DCL167" s="491"/>
      <c r="DCM167" s="491"/>
      <c r="DCN167" s="491"/>
      <c r="DCO167" s="491"/>
      <c r="DCP167" s="491"/>
      <c r="DCQ167" s="491"/>
      <c r="DCR167" s="491"/>
      <c r="DCS167" s="491"/>
      <c r="DCT167" s="491"/>
      <c r="DCU167" s="491"/>
      <c r="DCV167" s="491"/>
      <c r="DCW167" s="491"/>
      <c r="DCX167" s="491"/>
      <c r="DCY167" s="491"/>
      <c r="DCZ167" s="491"/>
      <c r="DDA167" s="491"/>
      <c r="DDB167" s="491"/>
      <c r="DDC167" s="491"/>
      <c r="DDD167" s="491"/>
      <c r="DDE167" s="491"/>
      <c r="DDF167" s="491"/>
      <c r="DDG167" s="491"/>
      <c r="DDH167" s="491"/>
      <c r="DDI167" s="491"/>
      <c r="DDJ167" s="491"/>
      <c r="DDK167" s="491"/>
      <c r="DDL167" s="491"/>
      <c r="DDM167" s="491"/>
      <c r="DDN167" s="491"/>
      <c r="DDO167" s="491"/>
      <c r="DDP167" s="491"/>
      <c r="DDQ167" s="491"/>
      <c r="DDR167" s="491"/>
      <c r="DDS167" s="491"/>
      <c r="DDT167" s="491"/>
      <c r="DDU167" s="491"/>
      <c r="DDV167" s="491"/>
      <c r="DDW167" s="491"/>
      <c r="DDX167" s="491"/>
      <c r="DDY167" s="491"/>
      <c r="DDZ167" s="491"/>
      <c r="DEA167" s="491"/>
      <c r="DEB167" s="491"/>
      <c r="DEC167" s="491"/>
      <c r="DED167" s="491"/>
      <c r="DEE167" s="491"/>
      <c r="DEF167" s="491"/>
      <c r="DEG167" s="491"/>
      <c r="DEH167" s="491"/>
      <c r="DEI167" s="491"/>
      <c r="DEJ167" s="491"/>
      <c r="DEK167" s="491"/>
      <c r="DEL167" s="491"/>
      <c r="DEM167" s="491"/>
      <c r="DEN167" s="491"/>
      <c r="DEO167" s="491"/>
      <c r="DEP167" s="491"/>
      <c r="DEQ167" s="491"/>
      <c r="DER167" s="491"/>
      <c r="DES167" s="491"/>
      <c r="DET167" s="491"/>
      <c r="DEU167" s="491"/>
      <c r="DEV167" s="491"/>
      <c r="DEW167" s="491"/>
      <c r="DEX167" s="491"/>
      <c r="DEY167" s="491"/>
      <c r="DEZ167" s="491"/>
      <c r="DFA167" s="491"/>
      <c r="DFB167" s="491"/>
      <c r="DFC167" s="491"/>
      <c r="DFD167" s="491"/>
      <c r="DFE167" s="491"/>
      <c r="DFF167" s="491"/>
      <c r="DFG167" s="491"/>
      <c r="DFH167" s="491"/>
      <c r="DFI167" s="491"/>
      <c r="DFJ167" s="491"/>
      <c r="DFK167" s="491"/>
      <c r="DFL167" s="491"/>
      <c r="DFM167" s="491"/>
      <c r="DFN167" s="491"/>
      <c r="DFO167" s="491"/>
      <c r="DFP167" s="491"/>
      <c r="DFQ167" s="491"/>
      <c r="DFR167" s="491"/>
      <c r="DFS167" s="491"/>
      <c r="DFT167" s="491"/>
      <c r="DFU167" s="491"/>
      <c r="DFV167" s="491"/>
      <c r="DFW167" s="491"/>
      <c r="DFX167" s="491"/>
      <c r="DFY167" s="491"/>
      <c r="DFZ167" s="491"/>
      <c r="DGA167" s="491"/>
      <c r="DGB167" s="491"/>
      <c r="DGC167" s="491"/>
      <c r="DGD167" s="491"/>
      <c r="DGE167" s="491"/>
      <c r="DGF167" s="491"/>
      <c r="DGG167" s="491"/>
      <c r="DGH167" s="491"/>
      <c r="DGI167" s="491"/>
      <c r="DGJ167" s="491"/>
      <c r="DGK167" s="491"/>
      <c r="DGL167" s="491"/>
      <c r="DGM167" s="491"/>
      <c r="DGN167" s="491"/>
      <c r="DGO167" s="491"/>
      <c r="DGP167" s="491"/>
      <c r="DGQ167" s="491"/>
      <c r="DGR167" s="491"/>
      <c r="DGS167" s="491"/>
      <c r="DGT167" s="491"/>
      <c r="DGU167" s="491"/>
      <c r="DGV167" s="491"/>
      <c r="DGW167" s="491"/>
      <c r="DGX167" s="491"/>
      <c r="DGY167" s="491"/>
      <c r="DGZ167" s="491"/>
      <c r="DHA167" s="491"/>
      <c r="DHB167" s="491"/>
      <c r="DHC167" s="491"/>
      <c r="DHD167" s="491"/>
      <c r="DHE167" s="491"/>
      <c r="DHF167" s="491"/>
      <c r="DHG167" s="491"/>
      <c r="DHH167" s="491"/>
      <c r="DHI167" s="491"/>
      <c r="DHJ167" s="491"/>
      <c r="DHK167" s="491"/>
      <c r="DHL167" s="491"/>
      <c r="DHM167" s="491"/>
      <c r="DHN167" s="491"/>
      <c r="DHO167" s="491"/>
      <c r="DHP167" s="491"/>
      <c r="DHQ167" s="491"/>
      <c r="DHR167" s="491"/>
      <c r="DHS167" s="491"/>
      <c r="DHT167" s="491"/>
      <c r="DHU167" s="491"/>
      <c r="DHV167" s="491"/>
      <c r="DHW167" s="491"/>
      <c r="DHX167" s="491"/>
      <c r="DHY167" s="491"/>
      <c r="DHZ167" s="491"/>
      <c r="DIA167" s="491"/>
      <c r="DIB167" s="491"/>
      <c r="DIC167" s="491"/>
      <c r="DID167" s="491"/>
      <c r="DIE167" s="491"/>
      <c r="DIF167" s="491"/>
      <c r="DIG167" s="491"/>
      <c r="DIH167" s="491"/>
      <c r="DII167" s="491"/>
      <c r="DIJ167" s="491"/>
      <c r="DIK167" s="491"/>
      <c r="DIL167" s="491"/>
      <c r="DIM167" s="491"/>
      <c r="DIN167" s="491"/>
      <c r="DIO167" s="491"/>
      <c r="DIP167" s="491"/>
      <c r="DIQ167" s="491"/>
      <c r="DIR167" s="491"/>
      <c r="DIS167" s="491"/>
      <c r="DIT167" s="491"/>
      <c r="DIU167" s="491"/>
      <c r="DIV167" s="491"/>
      <c r="DIW167" s="491"/>
      <c r="DIX167" s="491"/>
      <c r="DIY167" s="491"/>
      <c r="DIZ167" s="491"/>
      <c r="DJA167" s="491"/>
      <c r="DJB167" s="491"/>
      <c r="DJC167" s="491"/>
      <c r="DJD167" s="491"/>
      <c r="DJE167" s="491"/>
      <c r="DJF167" s="491"/>
      <c r="DJG167" s="491"/>
      <c r="DJH167" s="491"/>
      <c r="DJI167" s="491"/>
      <c r="DJJ167" s="491"/>
      <c r="DJK167" s="491"/>
      <c r="DJL167" s="491"/>
      <c r="DJM167" s="491"/>
      <c r="DJN167" s="491"/>
      <c r="DJO167" s="491"/>
      <c r="DJP167" s="491"/>
      <c r="DJQ167" s="491"/>
      <c r="DJR167" s="491"/>
      <c r="DJS167" s="491"/>
      <c r="DJT167" s="491"/>
      <c r="DJU167" s="491"/>
      <c r="DJV167" s="491"/>
      <c r="DJW167" s="491"/>
      <c r="DJX167" s="491"/>
      <c r="DJY167" s="491"/>
      <c r="DJZ167" s="491"/>
      <c r="DKA167" s="491"/>
      <c r="DKB167" s="491"/>
      <c r="DKC167" s="491"/>
      <c r="DKD167" s="491"/>
      <c r="DKE167" s="491"/>
      <c r="DKF167" s="491"/>
      <c r="DKG167" s="491"/>
      <c r="DKH167" s="491"/>
      <c r="DKI167" s="491"/>
      <c r="DKJ167" s="491"/>
      <c r="DKK167" s="491"/>
      <c r="DKL167" s="491"/>
      <c r="DKM167" s="491"/>
      <c r="DKN167" s="491"/>
      <c r="DKO167" s="491"/>
      <c r="DKP167" s="491"/>
      <c r="DKQ167" s="491"/>
      <c r="DKR167" s="491"/>
      <c r="DKS167" s="491"/>
      <c r="DKT167" s="491"/>
      <c r="DKU167" s="491"/>
      <c r="DKV167" s="491"/>
      <c r="DKW167" s="491"/>
      <c r="DKX167" s="491"/>
      <c r="DKY167" s="491"/>
      <c r="DKZ167" s="491"/>
      <c r="DLA167" s="491"/>
      <c r="DLB167" s="491"/>
      <c r="DLC167" s="491"/>
      <c r="DLD167" s="491"/>
      <c r="DLE167" s="491"/>
      <c r="DLF167" s="491"/>
      <c r="DLG167" s="491"/>
      <c r="DLH167" s="491"/>
      <c r="DLI167" s="491"/>
      <c r="DLJ167" s="491"/>
      <c r="DLK167" s="491"/>
      <c r="DLL167" s="491"/>
      <c r="DLM167" s="491"/>
      <c r="DLN167" s="491"/>
      <c r="DLO167" s="491"/>
      <c r="DLP167" s="491"/>
      <c r="DLQ167" s="491"/>
      <c r="DLR167" s="491"/>
      <c r="DLS167" s="491"/>
      <c r="DLT167" s="491"/>
      <c r="DLU167" s="491"/>
      <c r="DLV167" s="491"/>
      <c r="DLW167" s="491"/>
      <c r="DLX167" s="491"/>
      <c r="DLY167" s="491"/>
      <c r="DLZ167" s="491"/>
      <c r="DMA167" s="491"/>
      <c r="DMB167" s="491"/>
      <c r="DMC167" s="491"/>
      <c r="DMD167" s="491"/>
      <c r="DME167" s="491"/>
      <c r="DMF167" s="491"/>
      <c r="DMG167" s="491"/>
      <c r="DMH167" s="491"/>
      <c r="DMI167" s="491"/>
      <c r="DMJ167" s="491"/>
      <c r="DMK167" s="491"/>
      <c r="DML167" s="491"/>
      <c r="DMM167" s="491"/>
      <c r="DMN167" s="491"/>
      <c r="DMO167" s="491"/>
      <c r="DMP167" s="491"/>
      <c r="DMQ167" s="491"/>
      <c r="DMR167" s="491"/>
      <c r="DMS167" s="491"/>
      <c r="DMT167" s="491"/>
      <c r="DMU167" s="491"/>
      <c r="DMV167" s="491"/>
      <c r="DMW167" s="491"/>
      <c r="DMX167" s="491"/>
      <c r="DMY167" s="491"/>
      <c r="DMZ167" s="491"/>
      <c r="DNA167" s="491"/>
      <c r="DNB167" s="491"/>
      <c r="DNC167" s="491"/>
      <c r="DND167" s="491"/>
      <c r="DNE167" s="491"/>
      <c r="DNF167" s="491"/>
      <c r="DNG167" s="491"/>
      <c r="DNH167" s="491"/>
      <c r="DNI167" s="491"/>
      <c r="DNJ167" s="491"/>
      <c r="DNK167" s="491"/>
      <c r="DNL167" s="491"/>
      <c r="DNM167" s="491"/>
      <c r="DNN167" s="491"/>
      <c r="DNO167" s="491"/>
      <c r="DNP167" s="491"/>
      <c r="DNQ167" s="491"/>
      <c r="DNR167" s="491"/>
      <c r="DNS167" s="491"/>
      <c r="DNT167" s="491"/>
      <c r="DNU167" s="491"/>
      <c r="DNV167" s="491"/>
      <c r="DNW167" s="491"/>
      <c r="DNX167" s="491"/>
      <c r="DNY167" s="491"/>
      <c r="DNZ167" s="491"/>
      <c r="DOA167" s="491"/>
      <c r="DOB167" s="491"/>
      <c r="DOC167" s="491"/>
      <c r="DOD167" s="491"/>
      <c r="DOE167" s="491"/>
      <c r="DOF167" s="491"/>
      <c r="DOG167" s="491"/>
      <c r="DOH167" s="491"/>
      <c r="DOI167" s="491"/>
      <c r="DOJ167" s="491"/>
      <c r="DOK167" s="491"/>
      <c r="DOL167" s="491"/>
      <c r="DOM167" s="491"/>
      <c r="DON167" s="491"/>
      <c r="DOO167" s="491"/>
      <c r="DOP167" s="491"/>
      <c r="DOQ167" s="491"/>
      <c r="DOR167" s="491"/>
      <c r="DOS167" s="491"/>
      <c r="DOT167" s="491"/>
      <c r="DOU167" s="491"/>
      <c r="DOV167" s="491"/>
      <c r="DOW167" s="491"/>
      <c r="DOX167" s="491"/>
      <c r="DOY167" s="491"/>
      <c r="DOZ167" s="491"/>
      <c r="DPA167" s="491"/>
      <c r="DPB167" s="491"/>
      <c r="DPC167" s="491"/>
      <c r="DPD167" s="491"/>
      <c r="DPE167" s="491"/>
      <c r="DPF167" s="491"/>
      <c r="DPG167" s="491"/>
      <c r="DPH167" s="491"/>
      <c r="DPI167" s="491"/>
      <c r="DPJ167" s="491"/>
      <c r="DPK167" s="491"/>
      <c r="DPL167" s="491"/>
      <c r="DPM167" s="491"/>
      <c r="DPN167" s="491"/>
      <c r="DPO167" s="491"/>
      <c r="DPP167" s="491"/>
      <c r="DPQ167" s="491"/>
      <c r="DPR167" s="491"/>
      <c r="DPS167" s="491"/>
      <c r="DPT167" s="491"/>
      <c r="DPU167" s="491"/>
      <c r="DPV167" s="491"/>
      <c r="DPW167" s="491"/>
      <c r="DPX167" s="491"/>
      <c r="DPY167" s="491"/>
      <c r="DPZ167" s="491"/>
      <c r="DQA167" s="491"/>
      <c r="DQB167" s="491"/>
      <c r="DQC167" s="491"/>
      <c r="DQD167" s="491"/>
      <c r="DQE167" s="491"/>
      <c r="DQF167" s="491"/>
      <c r="DQG167" s="491"/>
      <c r="DQH167" s="491"/>
      <c r="DQI167" s="491"/>
      <c r="DQJ167" s="491"/>
      <c r="DQK167" s="491"/>
      <c r="DQL167" s="491"/>
      <c r="DQM167" s="491"/>
      <c r="DQN167" s="491"/>
      <c r="DQO167" s="491"/>
      <c r="DQP167" s="491"/>
      <c r="DQQ167" s="491"/>
      <c r="DQR167" s="491"/>
      <c r="DQS167" s="491"/>
      <c r="DQT167" s="491"/>
      <c r="DQU167" s="491"/>
      <c r="DQV167" s="491"/>
      <c r="DQW167" s="491"/>
      <c r="DQX167" s="491"/>
      <c r="DQY167" s="491"/>
      <c r="DQZ167" s="491"/>
      <c r="DRA167" s="491"/>
      <c r="DRB167" s="491"/>
      <c r="DRC167" s="491"/>
      <c r="DRD167" s="491"/>
      <c r="DRE167" s="491"/>
      <c r="DRF167" s="491"/>
      <c r="DRG167" s="491"/>
      <c r="DRH167" s="491"/>
      <c r="DRI167" s="491"/>
      <c r="DRJ167" s="491"/>
      <c r="DRK167" s="491"/>
      <c r="DRL167" s="491"/>
      <c r="DRM167" s="491"/>
      <c r="DRN167" s="491"/>
      <c r="DRO167" s="491"/>
      <c r="DRP167" s="491"/>
      <c r="DRQ167" s="491"/>
      <c r="DRR167" s="491"/>
      <c r="DRS167" s="491"/>
      <c r="DRT167" s="491"/>
      <c r="DRU167" s="491"/>
      <c r="DRV167" s="491"/>
      <c r="DRW167" s="491"/>
      <c r="DRX167" s="491"/>
      <c r="DRY167" s="491"/>
      <c r="DRZ167" s="491"/>
      <c r="DSA167" s="491"/>
      <c r="DSB167" s="491"/>
      <c r="DSC167" s="491"/>
      <c r="DSD167" s="491"/>
      <c r="DSE167" s="491"/>
      <c r="DSF167" s="491"/>
      <c r="DSG167" s="491"/>
      <c r="DSH167" s="491"/>
      <c r="DSI167" s="491"/>
      <c r="DSJ167" s="491"/>
      <c r="DSK167" s="491"/>
      <c r="DSL167" s="491"/>
      <c r="DSM167" s="491"/>
      <c r="DSN167" s="491"/>
      <c r="DSO167" s="491"/>
      <c r="DSP167" s="491"/>
      <c r="DSQ167" s="491"/>
      <c r="DSR167" s="491"/>
      <c r="DSS167" s="491"/>
      <c r="DST167" s="491"/>
      <c r="DSU167" s="491"/>
      <c r="DSV167" s="491"/>
      <c r="DSW167" s="491"/>
      <c r="DSX167" s="491"/>
      <c r="DSY167" s="491"/>
      <c r="DSZ167" s="491"/>
      <c r="DTA167" s="491"/>
      <c r="DTB167" s="491"/>
      <c r="DTC167" s="491"/>
      <c r="DTD167" s="491"/>
      <c r="DTE167" s="491"/>
      <c r="DTF167" s="491"/>
      <c r="DTG167" s="491"/>
      <c r="DTH167" s="491"/>
      <c r="DTI167" s="491"/>
      <c r="DTJ167" s="491"/>
      <c r="DTK167" s="491"/>
      <c r="DTL167" s="491"/>
      <c r="DTM167" s="491"/>
      <c r="DTN167" s="491"/>
      <c r="DTO167" s="491"/>
      <c r="DTP167" s="491"/>
      <c r="DTQ167" s="491"/>
      <c r="DTR167" s="491"/>
      <c r="DTS167" s="491"/>
      <c r="DTT167" s="491"/>
      <c r="DTU167" s="491"/>
      <c r="DTV167" s="491"/>
      <c r="DTW167" s="491"/>
      <c r="DTX167" s="491"/>
      <c r="DTY167" s="491"/>
      <c r="DTZ167" s="491"/>
      <c r="DUA167" s="491"/>
      <c r="DUB167" s="491"/>
      <c r="DUC167" s="491"/>
      <c r="DUD167" s="491"/>
      <c r="DUE167" s="491"/>
      <c r="DUF167" s="491"/>
      <c r="DUG167" s="491"/>
      <c r="DUH167" s="491"/>
      <c r="DUI167" s="491"/>
      <c r="DUJ167" s="491"/>
      <c r="DUK167" s="491"/>
      <c r="DUL167" s="491"/>
      <c r="DUM167" s="491"/>
      <c r="DUN167" s="491"/>
      <c r="DUO167" s="491"/>
      <c r="DUP167" s="491"/>
      <c r="DUQ167" s="491"/>
      <c r="DUR167" s="491"/>
      <c r="DUS167" s="491"/>
      <c r="DUT167" s="491"/>
      <c r="DUU167" s="491"/>
      <c r="DUV167" s="491"/>
      <c r="DUW167" s="491"/>
      <c r="DUX167" s="491"/>
      <c r="DUY167" s="491"/>
      <c r="DUZ167" s="491"/>
      <c r="DVA167" s="491"/>
      <c r="DVB167" s="491"/>
      <c r="DVC167" s="491"/>
      <c r="DVD167" s="491"/>
      <c r="DVE167" s="491"/>
      <c r="DVF167" s="491"/>
      <c r="DVG167" s="491"/>
      <c r="DVH167" s="491"/>
      <c r="DVI167" s="491"/>
      <c r="DVJ167" s="491"/>
      <c r="DVK167" s="491"/>
      <c r="DVL167" s="491"/>
      <c r="DVM167" s="491"/>
      <c r="DVN167" s="491"/>
      <c r="DVO167" s="491"/>
      <c r="DVP167" s="491"/>
      <c r="DVQ167" s="491"/>
      <c r="DVR167" s="491"/>
      <c r="DVS167" s="491"/>
      <c r="DVT167" s="491"/>
      <c r="DVU167" s="491"/>
      <c r="DVV167" s="491"/>
      <c r="DVW167" s="491"/>
      <c r="DVX167" s="491"/>
      <c r="DVY167" s="491"/>
      <c r="DVZ167" s="491"/>
      <c r="DWA167" s="491"/>
      <c r="DWB167" s="491"/>
      <c r="DWC167" s="491"/>
      <c r="DWD167" s="491"/>
      <c r="DWE167" s="491"/>
      <c r="DWF167" s="491"/>
      <c r="DWG167" s="491"/>
      <c r="DWH167" s="491"/>
      <c r="DWI167" s="491"/>
      <c r="DWJ167" s="491"/>
      <c r="DWK167" s="491"/>
      <c r="DWL167" s="491"/>
      <c r="DWM167" s="491"/>
      <c r="DWN167" s="491"/>
      <c r="DWO167" s="491"/>
      <c r="DWP167" s="491"/>
      <c r="DWQ167" s="491"/>
      <c r="DWR167" s="491"/>
      <c r="DWS167" s="491"/>
      <c r="DWT167" s="491"/>
      <c r="DWU167" s="491"/>
      <c r="DWV167" s="491"/>
      <c r="DWW167" s="491"/>
      <c r="DWX167" s="491"/>
      <c r="DWY167" s="491"/>
      <c r="DWZ167" s="491"/>
      <c r="DXA167" s="491"/>
      <c r="DXB167" s="491"/>
      <c r="DXC167" s="491"/>
      <c r="DXD167" s="491"/>
      <c r="DXE167" s="491"/>
      <c r="DXF167" s="491"/>
      <c r="DXG167" s="491"/>
      <c r="DXH167" s="491"/>
      <c r="DXI167" s="491"/>
      <c r="DXJ167" s="491"/>
      <c r="DXK167" s="491"/>
      <c r="DXL167" s="491"/>
      <c r="DXM167" s="491"/>
      <c r="DXN167" s="491"/>
      <c r="DXO167" s="491"/>
      <c r="DXP167" s="491"/>
      <c r="DXQ167" s="491"/>
      <c r="DXR167" s="491"/>
      <c r="DXS167" s="491"/>
      <c r="DXT167" s="491"/>
      <c r="DXU167" s="491"/>
      <c r="DXV167" s="491"/>
      <c r="DXW167" s="491"/>
      <c r="DXX167" s="491"/>
      <c r="DXY167" s="491"/>
      <c r="DXZ167" s="491"/>
      <c r="DYA167" s="491"/>
      <c r="DYB167" s="491"/>
      <c r="DYC167" s="491"/>
      <c r="DYD167" s="491"/>
      <c r="DYE167" s="491"/>
      <c r="DYF167" s="491"/>
      <c r="DYG167" s="491"/>
      <c r="DYH167" s="491"/>
      <c r="DYI167" s="491"/>
      <c r="DYJ167" s="491"/>
      <c r="DYK167" s="491"/>
      <c r="DYL167" s="491"/>
      <c r="DYM167" s="491"/>
      <c r="DYN167" s="491"/>
      <c r="DYO167" s="491"/>
      <c r="DYP167" s="491"/>
      <c r="DYQ167" s="491"/>
      <c r="DYR167" s="491"/>
      <c r="DYS167" s="491"/>
      <c r="DYT167" s="491"/>
      <c r="DYU167" s="491"/>
      <c r="DYV167" s="491"/>
      <c r="DYW167" s="491"/>
      <c r="DYX167" s="491"/>
      <c r="DYY167" s="491"/>
      <c r="DYZ167" s="491"/>
      <c r="DZA167" s="491"/>
      <c r="DZB167" s="491"/>
      <c r="DZC167" s="491"/>
      <c r="DZD167" s="491"/>
      <c r="DZE167" s="491"/>
      <c r="DZF167" s="491"/>
      <c r="DZG167" s="491"/>
      <c r="DZH167" s="491"/>
      <c r="DZI167" s="491"/>
      <c r="DZJ167" s="491"/>
      <c r="DZK167" s="491"/>
      <c r="DZL167" s="491"/>
      <c r="DZM167" s="491"/>
      <c r="DZN167" s="491"/>
      <c r="DZO167" s="491"/>
      <c r="DZP167" s="491"/>
      <c r="DZQ167" s="491"/>
      <c r="DZR167" s="491"/>
      <c r="DZS167" s="491"/>
      <c r="DZT167" s="491"/>
      <c r="DZU167" s="491"/>
      <c r="DZV167" s="491"/>
      <c r="DZW167" s="491"/>
      <c r="DZX167" s="491"/>
      <c r="DZY167" s="491"/>
      <c r="DZZ167" s="491"/>
      <c r="EAA167" s="491"/>
      <c r="EAB167" s="491"/>
      <c r="EAC167" s="491"/>
      <c r="EAD167" s="491"/>
      <c r="EAE167" s="491"/>
      <c r="EAF167" s="491"/>
      <c r="EAG167" s="491"/>
      <c r="EAH167" s="491"/>
      <c r="EAI167" s="491"/>
      <c r="EAJ167" s="491"/>
      <c r="EAK167" s="491"/>
      <c r="EAL167" s="491"/>
      <c r="EAM167" s="491"/>
      <c r="EAN167" s="491"/>
      <c r="EAO167" s="491"/>
      <c r="EAP167" s="491"/>
      <c r="EAQ167" s="491"/>
      <c r="EAR167" s="491"/>
      <c r="EAS167" s="491"/>
      <c r="EAT167" s="491"/>
      <c r="EAU167" s="491"/>
      <c r="EAV167" s="491"/>
      <c r="EAW167" s="491"/>
      <c r="EAX167" s="491"/>
      <c r="EAY167" s="491"/>
      <c r="EAZ167" s="491"/>
      <c r="EBA167" s="491"/>
      <c r="EBB167" s="491"/>
      <c r="EBC167" s="491"/>
      <c r="EBD167" s="491"/>
      <c r="EBE167" s="491"/>
      <c r="EBF167" s="491"/>
      <c r="EBG167" s="491"/>
      <c r="EBH167" s="491"/>
      <c r="EBI167" s="491"/>
      <c r="EBJ167" s="491"/>
      <c r="EBK167" s="491"/>
      <c r="EBL167" s="491"/>
      <c r="EBM167" s="491"/>
      <c r="EBN167" s="491"/>
      <c r="EBO167" s="491"/>
      <c r="EBP167" s="491"/>
      <c r="EBQ167" s="491"/>
      <c r="EBR167" s="491"/>
      <c r="EBS167" s="491"/>
      <c r="EBT167" s="491"/>
      <c r="EBU167" s="491"/>
      <c r="EBV167" s="491"/>
      <c r="EBW167" s="491"/>
      <c r="EBX167" s="491"/>
      <c r="EBY167" s="491"/>
      <c r="EBZ167" s="491"/>
      <c r="ECA167" s="491"/>
      <c r="ECB167" s="491"/>
      <c r="ECC167" s="491"/>
      <c r="ECD167" s="491"/>
      <c r="ECE167" s="491"/>
      <c r="ECF167" s="491"/>
      <c r="ECG167" s="491"/>
      <c r="ECH167" s="491"/>
      <c r="ECI167" s="491"/>
      <c r="ECJ167" s="491"/>
      <c r="ECK167" s="491"/>
      <c r="ECL167" s="491"/>
      <c r="ECM167" s="491"/>
      <c r="ECN167" s="491"/>
      <c r="ECO167" s="491"/>
      <c r="ECP167" s="491"/>
      <c r="ECQ167" s="491"/>
      <c r="ECR167" s="491"/>
      <c r="ECS167" s="491"/>
      <c r="ECT167" s="491"/>
      <c r="ECU167" s="491"/>
      <c r="ECV167" s="491"/>
      <c r="ECW167" s="491"/>
      <c r="ECX167" s="491"/>
      <c r="ECY167" s="491"/>
      <c r="ECZ167" s="491"/>
      <c r="EDA167" s="491"/>
      <c r="EDB167" s="491"/>
      <c r="EDC167" s="491"/>
      <c r="EDD167" s="491"/>
      <c r="EDE167" s="491"/>
      <c r="EDF167" s="491"/>
      <c r="EDG167" s="491"/>
      <c r="EDH167" s="491"/>
      <c r="EDI167" s="491"/>
      <c r="EDJ167" s="491"/>
      <c r="EDK167" s="491"/>
      <c r="EDL167" s="491"/>
      <c r="EDM167" s="491"/>
      <c r="EDN167" s="491"/>
      <c r="EDO167" s="491"/>
      <c r="EDP167" s="491"/>
      <c r="EDQ167" s="491"/>
      <c r="EDR167" s="491"/>
      <c r="EDS167" s="491"/>
      <c r="EDT167" s="491"/>
      <c r="EDU167" s="491"/>
      <c r="EDV167" s="491"/>
      <c r="EDW167" s="491"/>
      <c r="EDX167" s="491"/>
      <c r="EDY167" s="491"/>
      <c r="EDZ167" s="491"/>
      <c r="EEA167" s="491"/>
      <c r="EEB167" s="491"/>
      <c r="EEC167" s="491"/>
      <c r="EED167" s="491"/>
      <c r="EEE167" s="491"/>
      <c r="EEF167" s="491"/>
      <c r="EEG167" s="491"/>
      <c r="EEH167" s="491"/>
      <c r="EEI167" s="491"/>
      <c r="EEJ167" s="491"/>
      <c r="EEK167" s="491"/>
      <c r="EEL167" s="491"/>
      <c r="EEM167" s="491"/>
      <c r="EEN167" s="491"/>
      <c r="EEO167" s="491"/>
      <c r="EEP167" s="491"/>
      <c r="EEQ167" s="491"/>
      <c r="EER167" s="491"/>
      <c r="EES167" s="491"/>
      <c r="EET167" s="491"/>
      <c r="EEU167" s="491"/>
      <c r="EEV167" s="491"/>
      <c r="EEW167" s="491"/>
      <c r="EEX167" s="491"/>
      <c r="EEY167" s="491"/>
      <c r="EEZ167" s="491"/>
      <c r="EFA167" s="491"/>
      <c r="EFB167" s="491"/>
      <c r="EFC167" s="491"/>
      <c r="EFD167" s="491"/>
      <c r="EFE167" s="491"/>
      <c r="EFF167" s="491"/>
      <c r="EFG167" s="491"/>
      <c r="EFH167" s="491"/>
      <c r="EFI167" s="491"/>
      <c r="EFJ167" s="491"/>
      <c r="EFK167" s="491"/>
      <c r="EFL167" s="491"/>
      <c r="EFM167" s="491"/>
      <c r="EFN167" s="491"/>
      <c r="EFO167" s="491"/>
      <c r="EFP167" s="491"/>
      <c r="EFQ167" s="491"/>
      <c r="EFR167" s="491"/>
      <c r="EFS167" s="491"/>
      <c r="EFT167" s="491"/>
      <c r="EFU167" s="491"/>
      <c r="EFV167" s="491"/>
      <c r="EFW167" s="491"/>
      <c r="EFX167" s="491"/>
      <c r="EFY167" s="491"/>
      <c r="EFZ167" s="491"/>
      <c r="EGA167" s="491"/>
      <c r="EGB167" s="491"/>
      <c r="EGC167" s="491"/>
      <c r="EGD167" s="491"/>
      <c r="EGE167" s="491"/>
      <c r="EGF167" s="491"/>
      <c r="EGG167" s="491"/>
      <c r="EGH167" s="491"/>
      <c r="EGI167" s="491"/>
      <c r="EGJ167" s="491"/>
      <c r="EGK167" s="491"/>
      <c r="EGL167" s="491"/>
      <c r="EGM167" s="491"/>
      <c r="EGN167" s="491"/>
      <c r="EGO167" s="491"/>
      <c r="EGP167" s="491"/>
      <c r="EGQ167" s="491"/>
      <c r="EGR167" s="491"/>
      <c r="EGS167" s="491"/>
      <c r="EGT167" s="491"/>
      <c r="EGU167" s="491"/>
      <c r="EGV167" s="491"/>
      <c r="EGW167" s="491"/>
      <c r="EGX167" s="491"/>
      <c r="EGY167" s="491"/>
      <c r="EGZ167" s="491"/>
      <c r="EHA167" s="491"/>
      <c r="EHB167" s="491"/>
      <c r="EHC167" s="491"/>
      <c r="EHD167" s="491"/>
      <c r="EHE167" s="491"/>
      <c r="EHF167" s="491"/>
      <c r="EHG167" s="491"/>
      <c r="EHH167" s="491"/>
      <c r="EHI167" s="491"/>
      <c r="EHJ167" s="491"/>
      <c r="EHK167" s="491"/>
      <c r="EHL167" s="491"/>
      <c r="EHM167" s="491"/>
      <c r="EHN167" s="491"/>
      <c r="EHO167" s="491"/>
      <c r="EHP167" s="491"/>
      <c r="EHQ167" s="491"/>
      <c r="EHR167" s="491"/>
      <c r="EHS167" s="491"/>
      <c r="EHT167" s="491"/>
      <c r="EHU167" s="491"/>
      <c r="EHV167" s="491"/>
      <c r="EHW167" s="491"/>
      <c r="EHX167" s="491"/>
      <c r="EHY167" s="491"/>
      <c r="EHZ167" s="491"/>
      <c r="EIA167" s="491"/>
      <c r="EIB167" s="491"/>
      <c r="EIC167" s="491"/>
      <c r="EID167" s="491"/>
      <c r="EIE167" s="491"/>
      <c r="EIF167" s="491"/>
      <c r="EIG167" s="491"/>
      <c r="EIH167" s="491"/>
      <c r="EII167" s="491"/>
      <c r="EIJ167" s="491"/>
      <c r="EIK167" s="491"/>
      <c r="EIL167" s="491"/>
      <c r="EIM167" s="491"/>
      <c r="EIN167" s="491"/>
      <c r="EIO167" s="491"/>
      <c r="EIP167" s="491"/>
      <c r="EIQ167" s="491"/>
      <c r="EIR167" s="491"/>
      <c r="EIS167" s="491"/>
      <c r="EIT167" s="491"/>
      <c r="EIU167" s="491"/>
      <c r="EIV167" s="491"/>
      <c r="EIW167" s="491"/>
      <c r="EIX167" s="491"/>
      <c r="EIY167" s="491"/>
      <c r="EIZ167" s="491"/>
      <c r="EJA167" s="491"/>
      <c r="EJB167" s="491"/>
      <c r="EJC167" s="491"/>
      <c r="EJD167" s="491"/>
      <c r="EJE167" s="491"/>
      <c r="EJF167" s="491"/>
      <c r="EJG167" s="491"/>
      <c r="EJH167" s="491"/>
      <c r="EJI167" s="491"/>
      <c r="EJJ167" s="491"/>
      <c r="EJK167" s="491"/>
      <c r="EJL167" s="491"/>
      <c r="EJM167" s="491"/>
      <c r="EJN167" s="491"/>
      <c r="EJO167" s="491"/>
      <c r="EJP167" s="491"/>
      <c r="EJQ167" s="491"/>
      <c r="EJR167" s="491"/>
      <c r="EJS167" s="491"/>
      <c r="EJT167" s="491"/>
      <c r="EJU167" s="491"/>
      <c r="EJV167" s="491"/>
      <c r="EJW167" s="491"/>
      <c r="EJX167" s="491"/>
      <c r="EJY167" s="491"/>
      <c r="EJZ167" s="491"/>
      <c r="EKA167" s="491"/>
      <c r="EKB167" s="491"/>
      <c r="EKC167" s="491"/>
      <c r="EKD167" s="491"/>
      <c r="EKE167" s="491"/>
      <c r="EKF167" s="491"/>
      <c r="EKG167" s="491"/>
      <c r="EKH167" s="491"/>
      <c r="EKI167" s="491"/>
      <c r="EKJ167" s="491"/>
      <c r="EKK167" s="491"/>
      <c r="EKL167" s="491"/>
      <c r="EKM167" s="491"/>
      <c r="EKN167" s="491"/>
      <c r="EKO167" s="491"/>
      <c r="EKP167" s="491"/>
      <c r="EKQ167" s="491"/>
      <c r="EKR167" s="491"/>
      <c r="EKS167" s="491"/>
      <c r="EKT167" s="491"/>
      <c r="EKU167" s="491"/>
      <c r="EKV167" s="491"/>
      <c r="EKW167" s="491"/>
      <c r="EKX167" s="491"/>
      <c r="EKY167" s="491"/>
      <c r="EKZ167" s="491"/>
      <c r="ELA167" s="491"/>
      <c r="ELB167" s="491"/>
      <c r="ELC167" s="491"/>
      <c r="ELD167" s="491"/>
      <c r="ELE167" s="491"/>
      <c r="ELF167" s="491"/>
      <c r="ELG167" s="491"/>
      <c r="ELH167" s="491"/>
      <c r="ELI167" s="491"/>
      <c r="ELJ167" s="491"/>
      <c r="ELK167" s="491"/>
      <c r="ELL167" s="491"/>
      <c r="ELM167" s="491"/>
      <c r="ELN167" s="491"/>
      <c r="ELO167" s="491"/>
      <c r="ELP167" s="491"/>
      <c r="ELQ167" s="491"/>
      <c r="ELR167" s="491"/>
      <c r="ELS167" s="491"/>
      <c r="ELT167" s="491"/>
      <c r="ELU167" s="491"/>
      <c r="ELV167" s="491"/>
      <c r="ELW167" s="491"/>
      <c r="ELX167" s="491"/>
      <c r="ELY167" s="491"/>
      <c r="ELZ167" s="491"/>
      <c r="EMA167" s="491"/>
      <c r="EMB167" s="491"/>
      <c r="EMC167" s="491"/>
      <c r="EMD167" s="491"/>
      <c r="EME167" s="491"/>
      <c r="EMF167" s="491"/>
      <c r="EMG167" s="491"/>
      <c r="EMH167" s="491"/>
      <c r="EMI167" s="491"/>
      <c r="EMJ167" s="491"/>
      <c r="EMK167" s="491"/>
      <c r="EML167" s="491"/>
      <c r="EMM167" s="491"/>
      <c r="EMN167" s="491"/>
      <c r="EMO167" s="491"/>
      <c r="EMP167" s="491"/>
      <c r="EMQ167" s="491"/>
      <c r="EMR167" s="491"/>
      <c r="EMS167" s="491"/>
      <c r="EMT167" s="491"/>
      <c r="EMU167" s="491"/>
      <c r="EMV167" s="491"/>
      <c r="EMW167" s="491"/>
      <c r="EMX167" s="491"/>
      <c r="EMY167" s="491"/>
      <c r="EMZ167" s="491"/>
      <c r="ENA167" s="491"/>
      <c r="ENB167" s="491"/>
      <c r="ENC167" s="491"/>
      <c r="END167" s="491"/>
      <c r="ENE167" s="491"/>
      <c r="ENF167" s="491"/>
      <c r="ENG167" s="491"/>
      <c r="ENH167" s="491"/>
      <c r="ENI167" s="491"/>
      <c r="ENJ167" s="491"/>
      <c r="ENK167" s="491"/>
      <c r="ENL167" s="491"/>
      <c r="ENM167" s="491"/>
      <c r="ENN167" s="491"/>
      <c r="ENO167" s="491"/>
      <c r="ENP167" s="491"/>
      <c r="ENQ167" s="491"/>
      <c r="ENR167" s="491"/>
      <c r="ENS167" s="491"/>
      <c r="ENT167" s="491"/>
      <c r="ENU167" s="491"/>
      <c r="ENV167" s="491"/>
      <c r="ENW167" s="491"/>
      <c r="ENX167" s="491"/>
      <c r="ENY167" s="491"/>
      <c r="ENZ167" s="491"/>
      <c r="EOA167" s="491"/>
      <c r="EOB167" s="491"/>
      <c r="EOC167" s="491"/>
      <c r="EOD167" s="491"/>
      <c r="EOE167" s="491"/>
      <c r="EOF167" s="491"/>
      <c r="EOG167" s="491"/>
      <c r="EOH167" s="491"/>
      <c r="EOI167" s="491"/>
      <c r="EOJ167" s="491"/>
      <c r="EOK167" s="491"/>
      <c r="EOL167" s="491"/>
      <c r="EOM167" s="491"/>
      <c r="EON167" s="491"/>
      <c r="EOO167" s="491"/>
      <c r="EOP167" s="491"/>
      <c r="EOQ167" s="491"/>
      <c r="EOR167" s="491"/>
      <c r="EOS167" s="491"/>
      <c r="EOT167" s="491"/>
      <c r="EOU167" s="491"/>
      <c r="EOV167" s="491"/>
      <c r="EOW167" s="491"/>
      <c r="EOX167" s="491"/>
      <c r="EOY167" s="491"/>
      <c r="EOZ167" s="491"/>
      <c r="EPA167" s="491"/>
      <c r="EPB167" s="491"/>
      <c r="EPC167" s="491"/>
      <c r="EPD167" s="491"/>
      <c r="EPE167" s="491"/>
      <c r="EPF167" s="491"/>
      <c r="EPG167" s="491"/>
      <c r="EPH167" s="491"/>
      <c r="EPI167" s="491"/>
      <c r="EPJ167" s="491"/>
      <c r="EPK167" s="491"/>
      <c r="EPL167" s="491"/>
      <c r="EPM167" s="491"/>
      <c r="EPN167" s="491"/>
      <c r="EPO167" s="491"/>
      <c r="EPP167" s="491"/>
      <c r="EPQ167" s="491"/>
      <c r="EPR167" s="491"/>
      <c r="EPS167" s="491"/>
      <c r="EPT167" s="491"/>
      <c r="EPU167" s="491"/>
      <c r="EPV167" s="491"/>
      <c r="EPW167" s="491"/>
      <c r="EPX167" s="491"/>
      <c r="EPY167" s="491"/>
      <c r="EPZ167" s="491"/>
      <c r="EQA167" s="491"/>
      <c r="EQB167" s="491"/>
      <c r="EQC167" s="491"/>
      <c r="EQD167" s="491"/>
      <c r="EQE167" s="491"/>
      <c r="EQF167" s="491"/>
      <c r="EQG167" s="491"/>
      <c r="EQH167" s="491"/>
      <c r="EQI167" s="491"/>
      <c r="EQJ167" s="491"/>
      <c r="EQK167" s="491"/>
      <c r="EQL167" s="491"/>
      <c r="EQM167" s="491"/>
      <c r="EQN167" s="491"/>
      <c r="EQO167" s="491"/>
      <c r="EQP167" s="491"/>
      <c r="EQQ167" s="491"/>
      <c r="EQR167" s="491"/>
      <c r="EQS167" s="491"/>
      <c r="EQT167" s="491"/>
      <c r="EQU167" s="491"/>
      <c r="EQV167" s="491"/>
      <c r="EQW167" s="491"/>
      <c r="EQX167" s="491"/>
      <c r="EQY167" s="491"/>
      <c r="EQZ167" s="491"/>
      <c r="ERA167" s="491"/>
      <c r="ERB167" s="491"/>
      <c r="ERC167" s="491"/>
      <c r="ERD167" s="491"/>
      <c r="ERE167" s="491"/>
      <c r="ERF167" s="491"/>
      <c r="ERG167" s="491"/>
      <c r="ERH167" s="491"/>
      <c r="ERI167" s="491"/>
      <c r="ERJ167" s="491"/>
      <c r="ERK167" s="491"/>
      <c r="ERL167" s="491"/>
      <c r="ERM167" s="491"/>
      <c r="ERN167" s="491"/>
      <c r="ERO167" s="491"/>
      <c r="ERP167" s="491"/>
      <c r="ERQ167" s="491"/>
      <c r="ERR167" s="491"/>
      <c r="ERS167" s="491"/>
      <c r="ERT167" s="491"/>
      <c r="ERU167" s="491"/>
      <c r="ERV167" s="491"/>
      <c r="ERW167" s="491"/>
      <c r="ERX167" s="491"/>
      <c r="ERY167" s="491"/>
      <c r="ERZ167" s="491"/>
      <c r="ESA167" s="491"/>
      <c r="ESB167" s="491"/>
      <c r="ESC167" s="491"/>
      <c r="ESD167" s="491"/>
      <c r="ESE167" s="491"/>
      <c r="ESF167" s="491"/>
      <c r="ESG167" s="491"/>
      <c r="ESH167" s="491"/>
      <c r="ESI167" s="491"/>
      <c r="ESJ167" s="491"/>
      <c r="ESK167" s="491"/>
      <c r="ESL167" s="491"/>
      <c r="ESM167" s="491"/>
      <c r="ESN167" s="491"/>
      <c r="ESO167" s="491"/>
      <c r="ESP167" s="491"/>
      <c r="ESQ167" s="491"/>
      <c r="ESR167" s="491"/>
      <c r="ESS167" s="491"/>
      <c r="EST167" s="491"/>
      <c r="ESU167" s="491"/>
      <c r="ESV167" s="491"/>
      <c r="ESW167" s="491"/>
      <c r="ESX167" s="491"/>
      <c r="ESY167" s="491"/>
      <c r="ESZ167" s="491"/>
      <c r="ETA167" s="491"/>
      <c r="ETB167" s="491"/>
      <c r="ETC167" s="491"/>
      <c r="ETD167" s="491"/>
      <c r="ETE167" s="491"/>
      <c r="ETF167" s="491"/>
      <c r="ETG167" s="491"/>
      <c r="ETH167" s="491"/>
      <c r="ETI167" s="491"/>
      <c r="ETJ167" s="491"/>
      <c r="ETK167" s="491"/>
      <c r="ETL167" s="491"/>
      <c r="ETM167" s="491"/>
      <c r="ETN167" s="491"/>
      <c r="ETO167" s="491"/>
      <c r="ETP167" s="491"/>
      <c r="ETQ167" s="491"/>
      <c r="ETR167" s="491"/>
      <c r="ETS167" s="491"/>
      <c r="ETT167" s="491"/>
      <c r="ETU167" s="491"/>
      <c r="ETV167" s="491"/>
      <c r="ETW167" s="491"/>
      <c r="ETX167" s="491"/>
      <c r="ETY167" s="491"/>
      <c r="ETZ167" s="491"/>
      <c r="EUA167" s="491"/>
      <c r="EUB167" s="491"/>
      <c r="EUC167" s="491"/>
      <c r="EUD167" s="491"/>
      <c r="EUE167" s="491"/>
      <c r="EUF167" s="491"/>
      <c r="EUG167" s="491"/>
      <c r="EUH167" s="491"/>
      <c r="EUI167" s="491"/>
      <c r="EUJ167" s="491"/>
      <c r="EUK167" s="491"/>
      <c r="EUL167" s="491"/>
      <c r="EUM167" s="491"/>
      <c r="EUN167" s="491"/>
      <c r="EUO167" s="491"/>
      <c r="EUP167" s="491"/>
      <c r="EUQ167" s="491"/>
      <c r="EUR167" s="491"/>
      <c r="EUS167" s="491"/>
      <c r="EUT167" s="491"/>
      <c r="EUU167" s="491"/>
      <c r="EUV167" s="491"/>
      <c r="EUW167" s="491"/>
      <c r="EUX167" s="491"/>
      <c r="EUY167" s="491"/>
      <c r="EUZ167" s="491"/>
      <c r="EVA167" s="491"/>
      <c r="EVB167" s="491"/>
      <c r="EVC167" s="491"/>
      <c r="EVD167" s="491"/>
      <c r="EVE167" s="491"/>
      <c r="EVF167" s="491"/>
      <c r="EVG167" s="491"/>
      <c r="EVH167" s="491"/>
      <c r="EVI167" s="491"/>
      <c r="EVJ167" s="491"/>
      <c r="EVK167" s="491"/>
      <c r="EVL167" s="491"/>
      <c r="EVM167" s="491"/>
      <c r="EVN167" s="491"/>
      <c r="EVO167" s="491"/>
      <c r="EVP167" s="491"/>
      <c r="EVQ167" s="491"/>
      <c r="EVR167" s="491"/>
      <c r="EVS167" s="491"/>
      <c r="EVT167" s="491"/>
      <c r="EVU167" s="491"/>
      <c r="EVV167" s="491"/>
      <c r="EVW167" s="491"/>
      <c r="EVX167" s="491"/>
      <c r="EVY167" s="491"/>
      <c r="EVZ167" s="491"/>
      <c r="EWA167" s="491"/>
      <c r="EWB167" s="491"/>
      <c r="EWC167" s="491"/>
      <c r="EWD167" s="491"/>
      <c r="EWE167" s="491"/>
      <c r="EWF167" s="491"/>
      <c r="EWG167" s="491"/>
      <c r="EWH167" s="491"/>
      <c r="EWI167" s="491"/>
      <c r="EWJ167" s="491"/>
      <c r="EWK167" s="491"/>
      <c r="EWL167" s="491"/>
      <c r="EWM167" s="491"/>
      <c r="EWN167" s="491"/>
      <c r="EWO167" s="491"/>
      <c r="EWP167" s="491"/>
      <c r="EWQ167" s="491"/>
      <c r="EWR167" s="491"/>
      <c r="EWS167" s="491"/>
      <c r="EWT167" s="491"/>
      <c r="EWU167" s="491"/>
      <c r="EWV167" s="491"/>
      <c r="EWW167" s="491"/>
      <c r="EWX167" s="491"/>
      <c r="EWY167" s="491"/>
      <c r="EWZ167" s="491"/>
      <c r="EXA167" s="491"/>
      <c r="EXB167" s="491"/>
      <c r="EXC167" s="491"/>
      <c r="EXD167" s="491"/>
      <c r="EXE167" s="491"/>
      <c r="EXF167" s="491"/>
      <c r="EXG167" s="491"/>
      <c r="EXH167" s="491"/>
      <c r="EXI167" s="491"/>
      <c r="EXJ167" s="491"/>
      <c r="EXK167" s="491"/>
      <c r="EXL167" s="491"/>
      <c r="EXM167" s="491"/>
      <c r="EXN167" s="491"/>
      <c r="EXO167" s="491"/>
      <c r="EXP167" s="491"/>
      <c r="EXQ167" s="491"/>
      <c r="EXR167" s="491"/>
      <c r="EXS167" s="491"/>
      <c r="EXT167" s="491"/>
      <c r="EXU167" s="491"/>
      <c r="EXV167" s="491"/>
      <c r="EXW167" s="491"/>
      <c r="EXX167" s="491"/>
      <c r="EXY167" s="491"/>
      <c r="EXZ167" s="491"/>
      <c r="EYA167" s="491"/>
      <c r="EYB167" s="491"/>
      <c r="EYC167" s="491"/>
      <c r="EYD167" s="491"/>
      <c r="EYE167" s="491"/>
      <c r="EYF167" s="491"/>
      <c r="EYG167" s="491"/>
      <c r="EYH167" s="491"/>
      <c r="EYI167" s="491"/>
      <c r="EYJ167" s="491"/>
      <c r="EYK167" s="491"/>
      <c r="EYL167" s="491"/>
      <c r="EYM167" s="491"/>
      <c r="EYN167" s="491"/>
      <c r="EYO167" s="491"/>
      <c r="EYP167" s="491"/>
      <c r="EYQ167" s="491"/>
      <c r="EYR167" s="491"/>
      <c r="EYS167" s="491"/>
      <c r="EYT167" s="491"/>
      <c r="EYU167" s="491"/>
      <c r="EYV167" s="491"/>
      <c r="EYW167" s="491"/>
      <c r="EYX167" s="491"/>
      <c r="EYY167" s="491"/>
      <c r="EYZ167" s="491"/>
      <c r="EZA167" s="491"/>
      <c r="EZB167" s="491"/>
      <c r="EZC167" s="491"/>
      <c r="EZD167" s="491"/>
      <c r="EZE167" s="491"/>
      <c r="EZF167" s="491"/>
      <c r="EZG167" s="491"/>
      <c r="EZH167" s="491"/>
      <c r="EZI167" s="491"/>
      <c r="EZJ167" s="491"/>
      <c r="EZK167" s="491"/>
      <c r="EZL167" s="491"/>
      <c r="EZM167" s="491"/>
      <c r="EZN167" s="491"/>
      <c r="EZO167" s="491"/>
      <c r="EZP167" s="491"/>
      <c r="EZQ167" s="491"/>
      <c r="EZR167" s="491"/>
      <c r="EZS167" s="491"/>
      <c r="EZT167" s="491"/>
      <c r="EZU167" s="491"/>
      <c r="EZV167" s="491"/>
      <c r="EZW167" s="491"/>
      <c r="EZX167" s="491"/>
      <c r="EZY167" s="491"/>
      <c r="EZZ167" s="491"/>
      <c r="FAA167" s="491"/>
      <c r="FAB167" s="491"/>
      <c r="FAC167" s="491"/>
      <c r="FAD167" s="491"/>
      <c r="FAE167" s="491"/>
      <c r="FAF167" s="491"/>
      <c r="FAG167" s="491"/>
      <c r="FAH167" s="491"/>
      <c r="FAI167" s="491"/>
      <c r="FAJ167" s="491"/>
      <c r="FAK167" s="491"/>
      <c r="FAL167" s="491"/>
      <c r="FAM167" s="491"/>
      <c r="FAN167" s="491"/>
      <c r="FAO167" s="491"/>
      <c r="FAP167" s="491"/>
      <c r="FAQ167" s="491"/>
      <c r="FAR167" s="491"/>
      <c r="FAS167" s="491"/>
      <c r="FAT167" s="491"/>
      <c r="FAU167" s="491"/>
      <c r="FAV167" s="491"/>
      <c r="FAW167" s="491"/>
      <c r="FAX167" s="491"/>
      <c r="FAY167" s="491"/>
      <c r="FAZ167" s="491"/>
      <c r="FBA167" s="491"/>
      <c r="FBB167" s="491"/>
      <c r="FBC167" s="491"/>
      <c r="FBD167" s="491"/>
      <c r="FBE167" s="491"/>
      <c r="FBF167" s="491"/>
      <c r="FBG167" s="491"/>
      <c r="FBH167" s="491"/>
      <c r="FBI167" s="491"/>
      <c r="FBJ167" s="491"/>
      <c r="FBK167" s="491"/>
      <c r="FBL167" s="491"/>
      <c r="FBM167" s="491"/>
      <c r="FBN167" s="491"/>
      <c r="FBO167" s="491"/>
      <c r="FBP167" s="491"/>
      <c r="FBQ167" s="491"/>
      <c r="FBR167" s="491"/>
      <c r="FBS167" s="491"/>
      <c r="FBT167" s="491"/>
      <c r="FBU167" s="491"/>
      <c r="FBV167" s="491"/>
      <c r="FBW167" s="491"/>
      <c r="FBX167" s="491"/>
      <c r="FBY167" s="491"/>
      <c r="FBZ167" s="491"/>
      <c r="FCA167" s="491"/>
      <c r="FCB167" s="491"/>
      <c r="FCC167" s="491"/>
      <c r="FCD167" s="491"/>
      <c r="FCE167" s="491"/>
      <c r="FCF167" s="491"/>
      <c r="FCG167" s="491"/>
      <c r="FCH167" s="491"/>
      <c r="FCI167" s="491"/>
      <c r="FCJ167" s="491"/>
      <c r="FCK167" s="491"/>
      <c r="FCL167" s="491"/>
      <c r="FCM167" s="491"/>
      <c r="FCN167" s="491"/>
      <c r="FCO167" s="491"/>
      <c r="FCP167" s="491"/>
      <c r="FCQ167" s="491"/>
      <c r="FCR167" s="491"/>
      <c r="FCS167" s="491"/>
      <c r="FCT167" s="491"/>
      <c r="FCU167" s="491"/>
      <c r="FCV167" s="491"/>
      <c r="FCW167" s="491"/>
      <c r="FCX167" s="491"/>
      <c r="FCY167" s="491"/>
      <c r="FCZ167" s="491"/>
      <c r="FDA167" s="491"/>
      <c r="FDB167" s="491"/>
      <c r="FDC167" s="491"/>
      <c r="FDD167" s="491"/>
      <c r="FDE167" s="491"/>
      <c r="FDF167" s="491"/>
      <c r="FDG167" s="491"/>
      <c r="FDH167" s="491"/>
      <c r="FDI167" s="491"/>
      <c r="FDJ167" s="491"/>
      <c r="FDK167" s="491"/>
      <c r="FDL167" s="491"/>
      <c r="FDM167" s="491"/>
      <c r="FDN167" s="491"/>
      <c r="FDO167" s="491"/>
      <c r="FDP167" s="491"/>
      <c r="FDQ167" s="491"/>
      <c r="FDR167" s="491"/>
      <c r="FDS167" s="491"/>
      <c r="FDT167" s="491"/>
      <c r="FDU167" s="491"/>
      <c r="FDV167" s="491"/>
      <c r="FDW167" s="491"/>
      <c r="FDX167" s="491"/>
      <c r="FDY167" s="491"/>
      <c r="FDZ167" s="491"/>
      <c r="FEA167" s="491"/>
      <c r="FEB167" s="491"/>
      <c r="FEC167" s="491"/>
      <c r="FED167" s="491"/>
      <c r="FEE167" s="491"/>
      <c r="FEF167" s="491"/>
      <c r="FEG167" s="491"/>
      <c r="FEH167" s="491"/>
      <c r="FEI167" s="491"/>
      <c r="FEJ167" s="491"/>
      <c r="FEK167" s="491"/>
      <c r="FEL167" s="491"/>
      <c r="FEM167" s="491"/>
      <c r="FEN167" s="491"/>
      <c r="FEO167" s="491"/>
      <c r="FEP167" s="491"/>
      <c r="FEQ167" s="491"/>
      <c r="FER167" s="491"/>
      <c r="FES167" s="491"/>
      <c r="FET167" s="491"/>
      <c r="FEU167" s="491"/>
      <c r="FEV167" s="491"/>
      <c r="FEW167" s="491"/>
      <c r="FEX167" s="491"/>
      <c r="FEY167" s="491"/>
      <c r="FEZ167" s="491"/>
      <c r="FFA167" s="491"/>
      <c r="FFB167" s="491"/>
      <c r="FFC167" s="491"/>
      <c r="FFD167" s="491"/>
      <c r="FFE167" s="491"/>
      <c r="FFF167" s="491"/>
      <c r="FFG167" s="491"/>
      <c r="FFH167" s="491"/>
      <c r="FFI167" s="491"/>
      <c r="FFJ167" s="491"/>
      <c r="FFK167" s="491"/>
      <c r="FFL167" s="491"/>
      <c r="FFM167" s="491"/>
      <c r="FFN167" s="491"/>
      <c r="FFO167" s="491"/>
      <c r="FFP167" s="491"/>
      <c r="FFQ167" s="491"/>
      <c r="FFR167" s="491"/>
      <c r="FFS167" s="491"/>
      <c r="FFT167" s="491"/>
      <c r="FFU167" s="491"/>
      <c r="FFV167" s="491"/>
      <c r="FFW167" s="491"/>
      <c r="FFX167" s="491"/>
      <c r="FFY167" s="491"/>
      <c r="FFZ167" s="491"/>
      <c r="FGA167" s="491"/>
      <c r="FGB167" s="491"/>
      <c r="FGC167" s="491"/>
      <c r="FGD167" s="491"/>
      <c r="FGE167" s="491"/>
      <c r="FGF167" s="491"/>
      <c r="FGG167" s="491"/>
      <c r="FGH167" s="491"/>
      <c r="FGI167" s="491"/>
      <c r="FGJ167" s="491"/>
      <c r="FGK167" s="491"/>
      <c r="FGL167" s="491"/>
      <c r="FGM167" s="491"/>
      <c r="FGN167" s="491"/>
      <c r="FGO167" s="491"/>
      <c r="FGP167" s="491"/>
      <c r="FGQ167" s="491"/>
      <c r="FGR167" s="491"/>
      <c r="FGS167" s="491"/>
      <c r="FGT167" s="491"/>
      <c r="FGU167" s="491"/>
      <c r="FGV167" s="491"/>
      <c r="FGW167" s="491"/>
      <c r="FGX167" s="491"/>
      <c r="FGY167" s="491"/>
      <c r="FGZ167" s="491"/>
      <c r="FHA167" s="491"/>
      <c r="FHB167" s="491"/>
      <c r="FHC167" s="491"/>
      <c r="FHD167" s="491"/>
      <c r="FHE167" s="491"/>
      <c r="FHF167" s="491"/>
      <c r="FHG167" s="491"/>
      <c r="FHH167" s="491"/>
      <c r="FHI167" s="491"/>
      <c r="FHJ167" s="491"/>
      <c r="FHK167" s="491"/>
      <c r="FHL167" s="491"/>
      <c r="FHM167" s="491"/>
      <c r="FHN167" s="491"/>
      <c r="FHO167" s="491"/>
      <c r="FHP167" s="491"/>
      <c r="FHQ167" s="491"/>
      <c r="FHR167" s="491"/>
      <c r="FHS167" s="491"/>
      <c r="FHT167" s="491"/>
      <c r="FHU167" s="491"/>
      <c r="FHV167" s="491"/>
      <c r="FHW167" s="491"/>
      <c r="FHX167" s="491"/>
      <c r="FHY167" s="491"/>
      <c r="FHZ167" s="491"/>
      <c r="FIA167" s="491"/>
      <c r="FIB167" s="491"/>
      <c r="FIC167" s="491"/>
      <c r="FID167" s="491"/>
      <c r="FIE167" s="491"/>
      <c r="FIF167" s="491"/>
      <c r="FIG167" s="491"/>
      <c r="FIH167" s="491"/>
      <c r="FII167" s="491"/>
      <c r="FIJ167" s="491"/>
      <c r="FIK167" s="491"/>
      <c r="FIL167" s="491"/>
      <c r="FIM167" s="491"/>
      <c r="FIN167" s="491"/>
      <c r="FIO167" s="491"/>
      <c r="FIP167" s="491"/>
      <c r="FIQ167" s="491"/>
      <c r="FIR167" s="491"/>
      <c r="FIS167" s="491"/>
      <c r="FIT167" s="491"/>
      <c r="FIU167" s="491"/>
      <c r="FIV167" s="491"/>
      <c r="FIW167" s="491"/>
      <c r="FIX167" s="491"/>
      <c r="FIY167" s="491"/>
      <c r="FIZ167" s="491"/>
      <c r="FJA167" s="491"/>
      <c r="FJB167" s="491"/>
      <c r="FJC167" s="491"/>
      <c r="FJD167" s="491"/>
      <c r="FJE167" s="491"/>
      <c r="FJF167" s="491"/>
      <c r="FJG167" s="491"/>
      <c r="FJH167" s="491"/>
      <c r="FJI167" s="491"/>
      <c r="FJJ167" s="491"/>
      <c r="FJK167" s="491"/>
      <c r="FJL167" s="491"/>
      <c r="FJM167" s="491"/>
      <c r="FJN167" s="491"/>
      <c r="FJO167" s="491"/>
      <c r="FJP167" s="491"/>
      <c r="FJQ167" s="491"/>
      <c r="FJR167" s="491"/>
      <c r="FJS167" s="491"/>
      <c r="FJT167" s="491"/>
      <c r="FJU167" s="491"/>
      <c r="FJV167" s="491"/>
      <c r="FJW167" s="491"/>
      <c r="FJX167" s="491"/>
      <c r="FJY167" s="491"/>
      <c r="FJZ167" s="491"/>
      <c r="FKA167" s="491"/>
      <c r="FKB167" s="491"/>
      <c r="FKC167" s="491"/>
      <c r="FKD167" s="491"/>
      <c r="FKE167" s="491"/>
      <c r="FKF167" s="491"/>
      <c r="FKG167" s="491"/>
      <c r="FKH167" s="491"/>
      <c r="FKI167" s="491"/>
      <c r="FKJ167" s="491"/>
      <c r="FKK167" s="491"/>
      <c r="FKL167" s="491"/>
      <c r="FKM167" s="491"/>
      <c r="FKN167" s="491"/>
      <c r="FKO167" s="491"/>
      <c r="FKP167" s="491"/>
      <c r="FKQ167" s="491"/>
      <c r="FKR167" s="491"/>
      <c r="FKS167" s="491"/>
      <c r="FKT167" s="491"/>
      <c r="FKU167" s="491"/>
      <c r="FKV167" s="491"/>
      <c r="FKW167" s="491"/>
      <c r="FKX167" s="491"/>
      <c r="FKY167" s="491"/>
      <c r="FKZ167" s="491"/>
      <c r="FLA167" s="491"/>
      <c r="FLB167" s="491"/>
      <c r="FLC167" s="491"/>
      <c r="FLD167" s="491"/>
      <c r="FLE167" s="491"/>
      <c r="FLF167" s="491"/>
      <c r="FLG167" s="491"/>
      <c r="FLH167" s="491"/>
      <c r="FLI167" s="491"/>
      <c r="FLJ167" s="491"/>
      <c r="FLK167" s="491"/>
      <c r="FLL167" s="491"/>
      <c r="FLM167" s="491"/>
      <c r="FLN167" s="491"/>
      <c r="FLO167" s="491"/>
      <c r="FLP167" s="491"/>
      <c r="FLQ167" s="491"/>
      <c r="FLR167" s="491"/>
      <c r="FLS167" s="491"/>
      <c r="FLT167" s="491"/>
      <c r="FLU167" s="491"/>
      <c r="FLV167" s="491"/>
      <c r="FLW167" s="491"/>
      <c r="FLX167" s="491"/>
      <c r="FLY167" s="491"/>
      <c r="FLZ167" s="491"/>
      <c r="FMA167" s="491"/>
      <c r="FMB167" s="491"/>
      <c r="FMC167" s="491"/>
      <c r="FMD167" s="491"/>
      <c r="FME167" s="491"/>
      <c r="FMF167" s="491"/>
      <c r="FMG167" s="491"/>
      <c r="FMH167" s="491"/>
      <c r="FMI167" s="491"/>
      <c r="FMJ167" s="491"/>
      <c r="FMK167" s="491"/>
      <c r="FML167" s="491"/>
      <c r="FMM167" s="491"/>
      <c r="FMN167" s="491"/>
      <c r="FMO167" s="491"/>
      <c r="FMP167" s="491"/>
      <c r="FMQ167" s="491"/>
      <c r="FMR167" s="491"/>
      <c r="FMS167" s="491"/>
      <c r="FMT167" s="491"/>
      <c r="FMU167" s="491"/>
      <c r="FMV167" s="491"/>
      <c r="FMW167" s="491"/>
      <c r="FMX167" s="491"/>
      <c r="FMY167" s="491"/>
      <c r="FMZ167" s="491"/>
      <c r="FNA167" s="491"/>
      <c r="FNB167" s="491"/>
      <c r="FNC167" s="491"/>
      <c r="FND167" s="491"/>
      <c r="FNE167" s="491"/>
      <c r="FNF167" s="491"/>
      <c r="FNG167" s="491"/>
      <c r="FNH167" s="491"/>
      <c r="FNI167" s="491"/>
      <c r="FNJ167" s="491"/>
      <c r="FNK167" s="491"/>
      <c r="FNL167" s="491"/>
      <c r="FNM167" s="491"/>
      <c r="FNN167" s="491"/>
      <c r="FNO167" s="491"/>
      <c r="FNP167" s="491"/>
      <c r="FNQ167" s="491"/>
      <c r="FNR167" s="491"/>
      <c r="FNS167" s="491"/>
      <c r="FNT167" s="491"/>
      <c r="FNU167" s="491"/>
      <c r="FNV167" s="491"/>
      <c r="FNW167" s="491"/>
      <c r="FNX167" s="491"/>
      <c r="FNY167" s="491"/>
      <c r="FNZ167" s="491"/>
      <c r="FOA167" s="491"/>
      <c r="FOB167" s="491"/>
      <c r="FOC167" s="491"/>
      <c r="FOD167" s="491"/>
      <c r="FOE167" s="491"/>
      <c r="FOF167" s="491"/>
      <c r="FOG167" s="491"/>
      <c r="FOH167" s="491"/>
      <c r="FOI167" s="491"/>
      <c r="FOJ167" s="491"/>
      <c r="FOK167" s="491"/>
      <c r="FOL167" s="491"/>
      <c r="FOM167" s="491"/>
      <c r="FON167" s="491"/>
      <c r="FOO167" s="491"/>
      <c r="FOP167" s="491"/>
      <c r="FOQ167" s="491"/>
      <c r="FOR167" s="491"/>
      <c r="FOS167" s="491"/>
      <c r="FOT167" s="491"/>
      <c r="FOU167" s="491"/>
      <c r="FOV167" s="491"/>
      <c r="FOW167" s="491"/>
      <c r="FOX167" s="491"/>
      <c r="FOY167" s="491"/>
      <c r="FOZ167" s="491"/>
      <c r="FPA167" s="491"/>
      <c r="FPB167" s="491"/>
      <c r="FPC167" s="491"/>
      <c r="FPD167" s="491"/>
      <c r="FPE167" s="491"/>
      <c r="FPF167" s="491"/>
      <c r="FPG167" s="491"/>
      <c r="FPH167" s="491"/>
      <c r="FPI167" s="491"/>
      <c r="FPJ167" s="491"/>
      <c r="FPK167" s="491"/>
      <c r="FPL167" s="491"/>
      <c r="FPM167" s="491"/>
      <c r="FPN167" s="491"/>
      <c r="FPO167" s="491"/>
      <c r="FPP167" s="491"/>
      <c r="FPQ167" s="491"/>
      <c r="FPR167" s="491"/>
      <c r="FPS167" s="491"/>
      <c r="FPT167" s="491"/>
      <c r="FPU167" s="491"/>
      <c r="FPV167" s="491"/>
      <c r="FPW167" s="491"/>
      <c r="FPX167" s="491"/>
      <c r="FPY167" s="491"/>
      <c r="FPZ167" s="491"/>
      <c r="FQA167" s="491"/>
      <c r="FQB167" s="491"/>
      <c r="FQC167" s="491"/>
      <c r="FQD167" s="491"/>
      <c r="FQE167" s="491"/>
      <c r="FQF167" s="491"/>
      <c r="FQG167" s="491"/>
      <c r="FQH167" s="491"/>
      <c r="FQI167" s="491"/>
      <c r="FQJ167" s="491"/>
      <c r="FQK167" s="491"/>
      <c r="FQL167" s="491"/>
      <c r="FQM167" s="491"/>
      <c r="FQN167" s="491"/>
      <c r="FQO167" s="491"/>
      <c r="FQP167" s="491"/>
      <c r="FQQ167" s="491"/>
      <c r="FQR167" s="491"/>
      <c r="FQS167" s="491"/>
      <c r="FQT167" s="491"/>
      <c r="FQU167" s="491"/>
      <c r="FQV167" s="491"/>
      <c r="FQW167" s="491"/>
      <c r="FQX167" s="491"/>
      <c r="FQY167" s="491"/>
      <c r="FQZ167" s="491"/>
      <c r="FRA167" s="491"/>
      <c r="FRB167" s="491"/>
      <c r="FRC167" s="491"/>
      <c r="FRD167" s="491"/>
      <c r="FRE167" s="491"/>
      <c r="FRF167" s="491"/>
      <c r="FRG167" s="491"/>
      <c r="FRH167" s="491"/>
      <c r="FRI167" s="491"/>
      <c r="FRJ167" s="491"/>
      <c r="FRK167" s="491"/>
      <c r="FRL167" s="491"/>
      <c r="FRM167" s="491"/>
      <c r="FRN167" s="491"/>
      <c r="FRO167" s="491"/>
      <c r="FRP167" s="491"/>
      <c r="FRQ167" s="491"/>
      <c r="FRR167" s="491"/>
      <c r="FRS167" s="491"/>
      <c r="FRT167" s="491"/>
      <c r="FRU167" s="491"/>
      <c r="FRV167" s="491"/>
      <c r="FRW167" s="491"/>
      <c r="FRX167" s="491"/>
      <c r="FRY167" s="491"/>
      <c r="FRZ167" s="491"/>
      <c r="FSA167" s="491"/>
      <c r="FSB167" s="491"/>
      <c r="FSC167" s="491"/>
      <c r="FSD167" s="491"/>
      <c r="FSE167" s="491"/>
      <c r="FSF167" s="491"/>
      <c r="FSG167" s="491"/>
      <c r="FSH167" s="491"/>
      <c r="FSI167" s="491"/>
      <c r="FSJ167" s="491"/>
      <c r="FSK167" s="491"/>
      <c r="FSL167" s="491"/>
      <c r="FSM167" s="491"/>
      <c r="FSN167" s="491"/>
      <c r="FSO167" s="491"/>
      <c r="FSP167" s="491"/>
      <c r="FSQ167" s="491"/>
      <c r="FSR167" s="491"/>
      <c r="FSS167" s="491"/>
      <c r="FST167" s="491"/>
      <c r="FSU167" s="491"/>
      <c r="FSV167" s="491"/>
      <c r="FSW167" s="491"/>
      <c r="FSX167" s="491"/>
      <c r="FSY167" s="491"/>
      <c r="FSZ167" s="491"/>
      <c r="FTA167" s="491"/>
      <c r="FTB167" s="491"/>
      <c r="FTC167" s="491"/>
      <c r="FTD167" s="491"/>
      <c r="FTE167" s="491"/>
      <c r="FTF167" s="491"/>
      <c r="FTG167" s="491"/>
      <c r="FTH167" s="491"/>
      <c r="FTI167" s="491"/>
      <c r="FTJ167" s="491"/>
      <c r="FTK167" s="491"/>
      <c r="FTL167" s="491"/>
      <c r="FTM167" s="491"/>
      <c r="FTN167" s="491"/>
      <c r="FTO167" s="491"/>
      <c r="FTP167" s="491"/>
      <c r="FTQ167" s="491"/>
      <c r="FTR167" s="491"/>
      <c r="FTS167" s="491"/>
      <c r="FTT167" s="491"/>
      <c r="FTU167" s="491"/>
      <c r="FTV167" s="491"/>
      <c r="FTW167" s="491"/>
      <c r="FTX167" s="491"/>
      <c r="FTY167" s="491"/>
      <c r="FTZ167" s="491"/>
      <c r="FUA167" s="491"/>
      <c r="FUB167" s="491"/>
      <c r="FUC167" s="491"/>
      <c r="FUD167" s="491"/>
      <c r="FUE167" s="491"/>
      <c r="FUF167" s="491"/>
      <c r="FUG167" s="491"/>
      <c r="FUH167" s="491"/>
      <c r="FUI167" s="491"/>
      <c r="FUJ167" s="491"/>
      <c r="FUK167" s="491"/>
      <c r="FUL167" s="491"/>
      <c r="FUM167" s="491"/>
      <c r="FUN167" s="491"/>
      <c r="FUO167" s="491"/>
      <c r="FUP167" s="491"/>
      <c r="FUQ167" s="491"/>
      <c r="FUR167" s="491"/>
      <c r="FUS167" s="491"/>
      <c r="FUT167" s="491"/>
      <c r="FUU167" s="491"/>
      <c r="FUV167" s="491"/>
      <c r="FUW167" s="491"/>
      <c r="FUX167" s="491"/>
      <c r="FUY167" s="491"/>
      <c r="FUZ167" s="491"/>
      <c r="FVA167" s="491"/>
      <c r="FVB167" s="491"/>
      <c r="FVC167" s="491"/>
      <c r="FVD167" s="491"/>
      <c r="FVE167" s="491"/>
      <c r="FVF167" s="491"/>
      <c r="FVG167" s="491"/>
      <c r="FVH167" s="491"/>
      <c r="FVI167" s="491"/>
      <c r="FVJ167" s="491"/>
      <c r="FVK167" s="491"/>
      <c r="FVL167" s="491"/>
      <c r="FVM167" s="491"/>
      <c r="FVN167" s="491"/>
      <c r="FVO167" s="491"/>
      <c r="FVP167" s="491"/>
      <c r="FVQ167" s="491"/>
      <c r="FVR167" s="491"/>
      <c r="FVS167" s="491"/>
      <c r="FVT167" s="491"/>
      <c r="FVU167" s="491"/>
      <c r="FVV167" s="491"/>
      <c r="FVW167" s="491"/>
      <c r="FVX167" s="491"/>
      <c r="FVY167" s="491"/>
      <c r="FVZ167" s="491"/>
      <c r="FWA167" s="491"/>
      <c r="FWB167" s="491"/>
      <c r="FWC167" s="491"/>
      <c r="FWD167" s="491"/>
      <c r="FWE167" s="491"/>
      <c r="FWF167" s="491"/>
      <c r="FWG167" s="491"/>
      <c r="FWH167" s="491"/>
      <c r="FWI167" s="491"/>
      <c r="FWJ167" s="491"/>
      <c r="FWK167" s="491"/>
      <c r="FWL167" s="491"/>
      <c r="FWM167" s="491"/>
      <c r="FWN167" s="491"/>
      <c r="FWO167" s="491"/>
      <c r="FWP167" s="491"/>
      <c r="FWQ167" s="491"/>
      <c r="FWR167" s="491"/>
      <c r="FWS167" s="491"/>
      <c r="FWT167" s="491"/>
      <c r="FWU167" s="491"/>
      <c r="FWV167" s="491"/>
      <c r="FWW167" s="491"/>
      <c r="FWX167" s="491"/>
      <c r="FWY167" s="491"/>
      <c r="FWZ167" s="491"/>
      <c r="FXA167" s="491"/>
      <c r="FXB167" s="491"/>
      <c r="FXC167" s="491"/>
      <c r="FXD167" s="491"/>
      <c r="FXE167" s="491"/>
      <c r="FXF167" s="491"/>
      <c r="FXG167" s="491"/>
      <c r="FXH167" s="491"/>
      <c r="FXI167" s="491"/>
      <c r="FXJ167" s="491"/>
      <c r="FXK167" s="491"/>
      <c r="FXL167" s="491"/>
      <c r="FXM167" s="491"/>
      <c r="FXN167" s="491"/>
      <c r="FXO167" s="491"/>
      <c r="FXP167" s="491"/>
      <c r="FXQ167" s="491"/>
      <c r="FXR167" s="491"/>
      <c r="FXS167" s="491"/>
      <c r="FXT167" s="491"/>
      <c r="FXU167" s="491"/>
      <c r="FXV167" s="491"/>
      <c r="FXW167" s="491"/>
      <c r="FXX167" s="491"/>
      <c r="FXY167" s="491"/>
      <c r="FXZ167" s="491"/>
      <c r="FYA167" s="491"/>
      <c r="FYB167" s="491"/>
      <c r="FYC167" s="491"/>
      <c r="FYD167" s="491"/>
      <c r="FYE167" s="491"/>
      <c r="FYF167" s="491"/>
      <c r="FYG167" s="491"/>
      <c r="FYH167" s="491"/>
      <c r="FYI167" s="491"/>
      <c r="FYJ167" s="491"/>
      <c r="FYK167" s="491"/>
      <c r="FYL167" s="491"/>
      <c r="FYM167" s="491"/>
      <c r="FYN167" s="491"/>
      <c r="FYO167" s="491"/>
      <c r="FYP167" s="491"/>
      <c r="FYQ167" s="491"/>
      <c r="FYR167" s="491"/>
      <c r="FYS167" s="491"/>
      <c r="FYT167" s="491"/>
      <c r="FYU167" s="491"/>
      <c r="FYV167" s="491"/>
      <c r="FYW167" s="491"/>
      <c r="FYX167" s="491"/>
      <c r="FYY167" s="491"/>
      <c r="FYZ167" s="491"/>
      <c r="FZA167" s="491"/>
      <c r="FZB167" s="491"/>
      <c r="FZC167" s="491"/>
      <c r="FZD167" s="491"/>
      <c r="FZE167" s="491"/>
      <c r="FZF167" s="491"/>
      <c r="FZG167" s="491"/>
      <c r="FZH167" s="491"/>
      <c r="FZI167" s="491"/>
      <c r="FZJ167" s="491"/>
      <c r="FZK167" s="491"/>
      <c r="FZL167" s="491"/>
      <c r="FZM167" s="491"/>
      <c r="FZN167" s="491"/>
      <c r="FZO167" s="491"/>
      <c r="FZP167" s="491"/>
      <c r="FZQ167" s="491"/>
      <c r="FZR167" s="491"/>
      <c r="FZS167" s="491"/>
      <c r="FZT167" s="491"/>
      <c r="FZU167" s="491"/>
      <c r="FZV167" s="491"/>
      <c r="FZW167" s="491"/>
      <c r="FZX167" s="491"/>
      <c r="FZY167" s="491"/>
      <c r="FZZ167" s="491"/>
      <c r="GAA167" s="491"/>
      <c r="GAB167" s="491"/>
      <c r="GAC167" s="491"/>
      <c r="GAD167" s="491"/>
      <c r="GAE167" s="491"/>
      <c r="GAF167" s="491"/>
      <c r="GAG167" s="491"/>
      <c r="GAH167" s="491"/>
      <c r="GAI167" s="491"/>
      <c r="GAJ167" s="491"/>
      <c r="GAK167" s="491"/>
      <c r="GAL167" s="491"/>
      <c r="GAM167" s="491"/>
      <c r="GAN167" s="491"/>
      <c r="GAO167" s="491"/>
      <c r="GAP167" s="491"/>
      <c r="GAQ167" s="491"/>
      <c r="GAR167" s="491"/>
      <c r="GAS167" s="491"/>
      <c r="GAT167" s="491"/>
      <c r="GAU167" s="491"/>
      <c r="GAV167" s="491"/>
      <c r="GAW167" s="491"/>
      <c r="GAX167" s="491"/>
      <c r="GAY167" s="491"/>
      <c r="GAZ167" s="491"/>
      <c r="GBA167" s="491"/>
      <c r="GBB167" s="491"/>
      <c r="GBC167" s="491"/>
      <c r="GBD167" s="491"/>
      <c r="GBE167" s="491"/>
      <c r="GBF167" s="491"/>
      <c r="GBG167" s="491"/>
      <c r="GBH167" s="491"/>
      <c r="GBI167" s="491"/>
      <c r="GBJ167" s="491"/>
      <c r="GBK167" s="491"/>
      <c r="GBL167" s="491"/>
      <c r="GBM167" s="491"/>
      <c r="GBN167" s="491"/>
      <c r="GBO167" s="491"/>
      <c r="GBP167" s="491"/>
      <c r="GBQ167" s="491"/>
      <c r="GBR167" s="491"/>
      <c r="GBS167" s="491"/>
      <c r="GBT167" s="491"/>
      <c r="GBU167" s="491"/>
      <c r="GBV167" s="491"/>
      <c r="GBW167" s="491"/>
      <c r="GBX167" s="491"/>
      <c r="GBY167" s="491"/>
      <c r="GBZ167" s="491"/>
      <c r="GCA167" s="491"/>
      <c r="GCB167" s="491"/>
      <c r="GCC167" s="491"/>
      <c r="GCD167" s="491"/>
      <c r="GCE167" s="491"/>
      <c r="GCF167" s="491"/>
      <c r="GCG167" s="491"/>
      <c r="GCH167" s="491"/>
      <c r="GCI167" s="491"/>
      <c r="GCJ167" s="491"/>
      <c r="GCK167" s="491"/>
      <c r="GCL167" s="491"/>
      <c r="GCM167" s="491"/>
      <c r="GCN167" s="491"/>
      <c r="GCO167" s="491"/>
      <c r="GCP167" s="491"/>
      <c r="GCQ167" s="491"/>
      <c r="GCR167" s="491"/>
      <c r="GCS167" s="491"/>
      <c r="GCT167" s="491"/>
      <c r="GCU167" s="491"/>
      <c r="GCV167" s="491"/>
      <c r="GCW167" s="491"/>
      <c r="GCX167" s="491"/>
      <c r="GCY167" s="491"/>
      <c r="GCZ167" s="491"/>
      <c r="GDA167" s="491"/>
      <c r="GDB167" s="491"/>
      <c r="GDC167" s="491"/>
      <c r="GDD167" s="491"/>
      <c r="GDE167" s="491"/>
      <c r="GDF167" s="491"/>
      <c r="GDG167" s="491"/>
      <c r="GDH167" s="491"/>
      <c r="GDI167" s="491"/>
      <c r="GDJ167" s="491"/>
      <c r="GDK167" s="491"/>
      <c r="GDL167" s="491"/>
      <c r="GDM167" s="491"/>
      <c r="GDN167" s="491"/>
      <c r="GDO167" s="491"/>
      <c r="GDP167" s="491"/>
      <c r="GDQ167" s="491"/>
      <c r="GDR167" s="491"/>
      <c r="GDS167" s="491"/>
      <c r="GDT167" s="491"/>
      <c r="GDU167" s="491"/>
      <c r="GDV167" s="491"/>
      <c r="GDW167" s="491"/>
      <c r="GDX167" s="491"/>
      <c r="GDY167" s="491"/>
      <c r="GDZ167" s="491"/>
      <c r="GEA167" s="491"/>
      <c r="GEB167" s="491"/>
      <c r="GEC167" s="491"/>
      <c r="GED167" s="491"/>
      <c r="GEE167" s="491"/>
      <c r="GEF167" s="491"/>
      <c r="GEG167" s="491"/>
      <c r="GEH167" s="491"/>
      <c r="GEI167" s="491"/>
      <c r="GEJ167" s="491"/>
      <c r="GEK167" s="491"/>
      <c r="GEL167" s="491"/>
      <c r="GEM167" s="491"/>
      <c r="GEN167" s="491"/>
      <c r="GEO167" s="491"/>
      <c r="GEP167" s="491"/>
      <c r="GEQ167" s="491"/>
      <c r="GER167" s="491"/>
      <c r="GES167" s="491"/>
      <c r="GET167" s="491"/>
      <c r="GEU167" s="491"/>
      <c r="GEV167" s="491"/>
      <c r="GEW167" s="491"/>
      <c r="GEX167" s="491"/>
      <c r="GEY167" s="491"/>
      <c r="GEZ167" s="491"/>
      <c r="GFA167" s="491"/>
      <c r="GFB167" s="491"/>
      <c r="GFC167" s="491"/>
      <c r="GFD167" s="491"/>
      <c r="GFE167" s="491"/>
      <c r="GFF167" s="491"/>
      <c r="GFG167" s="491"/>
      <c r="GFH167" s="491"/>
      <c r="GFI167" s="491"/>
      <c r="GFJ167" s="491"/>
      <c r="GFK167" s="491"/>
      <c r="GFL167" s="491"/>
      <c r="GFM167" s="491"/>
      <c r="GFN167" s="491"/>
      <c r="GFO167" s="491"/>
      <c r="GFP167" s="491"/>
      <c r="GFQ167" s="491"/>
      <c r="GFR167" s="491"/>
      <c r="GFS167" s="491"/>
      <c r="GFT167" s="491"/>
      <c r="GFU167" s="491"/>
      <c r="GFV167" s="491"/>
      <c r="GFW167" s="491"/>
      <c r="GFX167" s="491"/>
      <c r="GFY167" s="491"/>
      <c r="GFZ167" s="491"/>
      <c r="GGA167" s="491"/>
      <c r="GGB167" s="491"/>
      <c r="GGC167" s="491"/>
      <c r="GGD167" s="491"/>
      <c r="GGE167" s="491"/>
      <c r="GGF167" s="491"/>
      <c r="GGG167" s="491"/>
      <c r="GGH167" s="491"/>
      <c r="GGI167" s="491"/>
      <c r="GGJ167" s="491"/>
      <c r="GGK167" s="491"/>
      <c r="GGL167" s="491"/>
      <c r="GGM167" s="491"/>
      <c r="GGN167" s="491"/>
      <c r="GGO167" s="491"/>
      <c r="GGP167" s="491"/>
      <c r="GGQ167" s="491"/>
      <c r="GGR167" s="491"/>
      <c r="GGS167" s="491"/>
      <c r="GGT167" s="491"/>
      <c r="GGU167" s="491"/>
      <c r="GGV167" s="491"/>
      <c r="GGW167" s="491"/>
      <c r="GGX167" s="491"/>
      <c r="GGY167" s="491"/>
      <c r="GGZ167" s="491"/>
      <c r="GHA167" s="491"/>
      <c r="GHB167" s="491"/>
      <c r="GHC167" s="491"/>
      <c r="GHD167" s="491"/>
      <c r="GHE167" s="491"/>
      <c r="GHF167" s="491"/>
      <c r="GHG167" s="491"/>
      <c r="GHH167" s="491"/>
      <c r="GHI167" s="491"/>
      <c r="GHJ167" s="491"/>
      <c r="GHK167" s="491"/>
      <c r="GHL167" s="491"/>
      <c r="GHM167" s="491"/>
      <c r="GHN167" s="491"/>
      <c r="GHO167" s="491"/>
      <c r="GHP167" s="491"/>
      <c r="GHQ167" s="491"/>
      <c r="GHR167" s="491"/>
      <c r="GHS167" s="491"/>
      <c r="GHT167" s="491"/>
      <c r="GHU167" s="491"/>
      <c r="GHV167" s="491"/>
      <c r="GHW167" s="491"/>
      <c r="GHX167" s="491"/>
      <c r="GHY167" s="491"/>
      <c r="GHZ167" s="491"/>
      <c r="GIA167" s="491"/>
      <c r="GIB167" s="491"/>
      <c r="GIC167" s="491"/>
      <c r="GID167" s="491"/>
      <c r="GIE167" s="491"/>
      <c r="GIF167" s="491"/>
      <c r="GIG167" s="491"/>
      <c r="GIH167" s="491"/>
      <c r="GII167" s="491"/>
      <c r="GIJ167" s="491"/>
      <c r="GIK167" s="491"/>
      <c r="GIL167" s="491"/>
      <c r="GIM167" s="491"/>
      <c r="GIN167" s="491"/>
      <c r="GIO167" s="491"/>
      <c r="GIP167" s="491"/>
      <c r="GIQ167" s="491"/>
      <c r="GIR167" s="491"/>
      <c r="GIS167" s="491"/>
      <c r="GIT167" s="491"/>
      <c r="GIU167" s="491"/>
      <c r="GIV167" s="491"/>
      <c r="GIW167" s="491"/>
      <c r="GIX167" s="491"/>
      <c r="GIY167" s="491"/>
      <c r="GIZ167" s="491"/>
      <c r="GJA167" s="491"/>
      <c r="GJB167" s="491"/>
      <c r="GJC167" s="491"/>
      <c r="GJD167" s="491"/>
      <c r="GJE167" s="491"/>
      <c r="GJF167" s="491"/>
      <c r="GJG167" s="491"/>
      <c r="GJH167" s="491"/>
      <c r="GJI167" s="491"/>
      <c r="GJJ167" s="491"/>
      <c r="GJK167" s="491"/>
      <c r="GJL167" s="491"/>
      <c r="GJM167" s="491"/>
      <c r="GJN167" s="491"/>
      <c r="GJO167" s="491"/>
      <c r="GJP167" s="491"/>
      <c r="GJQ167" s="491"/>
      <c r="GJR167" s="491"/>
      <c r="GJS167" s="491"/>
      <c r="GJT167" s="491"/>
      <c r="GJU167" s="491"/>
      <c r="GJV167" s="491"/>
      <c r="GJW167" s="491"/>
      <c r="GJX167" s="491"/>
      <c r="GJY167" s="491"/>
      <c r="GJZ167" s="491"/>
      <c r="GKA167" s="491"/>
      <c r="GKB167" s="491"/>
      <c r="GKC167" s="491"/>
      <c r="GKD167" s="491"/>
      <c r="GKE167" s="491"/>
      <c r="GKF167" s="491"/>
      <c r="GKG167" s="491"/>
      <c r="GKH167" s="491"/>
      <c r="GKI167" s="491"/>
      <c r="GKJ167" s="491"/>
      <c r="GKK167" s="491"/>
      <c r="GKL167" s="491"/>
      <c r="GKM167" s="491"/>
      <c r="GKN167" s="491"/>
      <c r="GKO167" s="491"/>
      <c r="GKP167" s="491"/>
      <c r="GKQ167" s="491"/>
      <c r="GKR167" s="491"/>
      <c r="GKS167" s="491"/>
      <c r="GKT167" s="491"/>
      <c r="GKU167" s="491"/>
      <c r="GKV167" s="491"/>
      <c r="GKW167" s="491"/>
      <c r="GKX167" s="491"/>
      <c r="GKY167" s="491"/>
      <c r="GKZ167" s="491"/>
      <c r="GLA167" s="491"/>
      <c r="GLB167" s="491"/>
      <c r="GLC167" s="491"/>
      <c r="GLD167" s="491"/>
      <c r="GLE167" s="491"/>
      <c r="GLF167" s="491"/>
      <c r="GLG167" s="491"/>
      <c r="GLH167" s="491"/>
      <c r="GLI167" s="491"/>
      <c r="GLJ167" s="491"/>
      <c r="GLK167" s="491"/>
      <c r="GLL167" s="491"/>
      <c r="GLM167" s="491"/>
      <c r="GLN167" s="491"/>
      <c r="GLO167" s="491"/>
      <c r="GLP167" s="491"/>
      <c r="GLQ167" s="491"/>
      <c r="GLR167" s="491"/>
      <c r="GLS167" s="491"/>
      <c r="GLT167" s="491"/>
      <c r="GLU167" s="491"/>
      <c r="GLV167" s="491"/>
      <c r="GLW167" s="491"/>
      <c r="GLX167" s="491"/>
      <c r="GLY167" s="491"/>
      <c r="GLZ167" s="491"/>
      <c r="GMA167" s="491"/>
      <c r="GMB167" s="491"/>
      <c r="GMC167" s="491"/>
      <c r="GMD167" s="491"/>
      <c r="GME167" s="491"/>
      <c r="GMF167" s="491"/>
      <c r="GMG167" s="491"/>
      <c r="GMH167" s="491"/>
      <c r="GMI167" s="491"/>
      <c r="GMJ167" s="491"/>
      <c r="GMK167" s="491"/>
      <c r="GML167" s="491"/>
      <c r="GMM167" s="491"/>
      <c r="GMN167" s="491"/>
      <c r="GMO167" s="491"/>
      <c r="GMP167" s="491"/>
      <c r="GMQ167" s="491"/>
      <c r="GMR167" s="491"/>
      <c r="GMS167" s="491"/>
      <c r="GMT167" s="491"/>
      <c r="GMU167" s="491"/>
      <c r="GMV167" s="491"/>
      <c r="GMW167" s="491"/>
      <c r="GMX167" s="491"/>
      <c r="GMY167" s="491"/>
      <c r="GMZ167" s="491"/>
      <c r="GNA167" s="491"/>
      <c r="GNB167" s="491"/>
      <c r="GNC167" s="491"/>
      <c r="GND167" s="491"/>
      <c r="GNE167" s="491"/>
      <c r="GNF167" s="491"/>
      <c r="GNG167" s="491"/>
      <c r="GNH167" s="491"/>
      <c r="GNI167" s="491"/>
      <c r="GNJ167" s="491"/>
      <c r="GNK167" s="491"/>
      <c r="GNL167" s="491"/>
      <c r="GNM167" s="491"/>
      <c r="GNN167" s="491"/>
      <c r="GNO167" s="491"/>
      <c r="GNP167" s="491"/>
      <c r="GNQ167" s="491"/>
      <c r="GNR167" s="491"/>
      <c r="GNS167" s="491"/>
      <c r="GNT167" s="491"/>
      <c r="GNU167" s="491"/>
      <c r="GNV167" s="491"/>
      <c r="GNW167" s="491"/>
      <c r="GNX167" s="491"/>
      <c r="GNY167" s="491"/>
      <c r="GNZ167" s="491"/>
      <c r="GOA167" s="491"/>
      <c r="GOB167" s="491"/>
      <c r="GOC167" s="491"/>
      <c r="GOD167" s="491"/>
      <c r="GOE167" s="491"/>
      <c r="GOF167" s="491"/>
      <c r="GOG167" s="491"/>
      <c r="GOH167" s="491"/>
      <c r="GOI167" s="491"/>
      <c r="GOJ167" s="491"/>
      <c r="GOK167" s="491"/>
      <c r="GOL167" s="491"/>
      <c r="GOM167" s="491"/>
      <c r="GON167" s="491"/>
      <c r="GOO167" s="491"/>
      <c r="GOP167" s="491"/>
      <c r="GOQ167" s="491"/>
      <c r="GOR167" s="491"/>
      <c r="GOS167" s="491"/>
      <c r="GOT167" s="491"/>
      <c r="GOU167" s="491"/>
      <c r="GOV167" s="491"/>
      <c r="GOW167" s="491"/>
      <c r="GOX167" s="491"/>
      <c r="GOY167" s="491"/>
      <c r="GOZ167" s="491"/>
      <c r="GPA167" s="491"/>
      <c r="GPB167" s="491"/>
      <c r="GPC167" s="491"/>
      <c r="GPD167" s="491"/>
      <c r="GPE167" s="491"/>
      <c r="GPF167" s="491"/>
      <c r="GPG167" s="491"/>
      <c r="GPH167" s="491"/>
      <c r="GPI167" s="491"/>
      <c r="GPJ167" s="491"/>
      <c r="GPK167" s="491"/>
      <c r="GPL167" s="491"/>
      <c r="GPM167" s="491"/>
      <c r="GPN167" s="491"/>
      <c r="GPO167" s="491"/>
      <c r="GPP167" s="491"/>
      <c r="GPQ167" s="491"/>
      <c r="GPR167" s="491"/>
      <c r="GPS167" s="491"/>
      <c r="GPT167" s="491"/>
      <c r="GPU167" s="491"/>
      <c r="GPV167" s="491"/>
      <c r="GPW167" s="491"/>
      <c r="GPX167" s="491"/>
      <c r="GPY167" s="491"/>
      <c r="GPZ167" s="491"/>
      <c r="GQA167" s="491"/>
      <c r="GQB167" s="491"/>
      <c r="GQC167" s="491"/>
      <c r="GQD167" s="491"/>
      <c r="GQE167" s="491"/>
      <c r="GQF167" s="491"/>
      <c r="GQG167" s="491"/>
      <c r="GQH167" s="491"/>
      <c r="GQI167" s="491"/>
      <c r="GQJ167" s="491"/>
      <c r="GQK167" s="491"/>
      <c r="GQL167" s="491"/>
      <c r="GQM167" s="491"/>
      <c r="GQN167" s="491"/>
      <c r="GQO167" s="491"/>
      <c r="GQP167" s="491"/>
      <c r="GQQ167" s="491"/>
      <c r="GQR167" s="491"/>
      <c r="GQS167" s="491"/>
      <c r="GQT167" s="491"/>
      <c r="GQU167" s="491"/>
      <c r="GQV167" s="491"/>
      <c r="GQW167" s="491"/>
      <c r="GQX167" s="491"/>
      <c r="GQY167" s="491"/>
      <c r="GQZ167" s="491"/>
      <c r="GRA167" s="491"/>
      <c r="GRB167" s="491"/>
      <c r="GRC167" s="491"/>
      <c r="GRD167" s="491"/>
      <c r="GRE167" s="491"/>
      <c r="GRF167" s="491"/>
      <c r="GRG167" s="491"/>
      <c r="GRH167" s="491"/>
      <c r="GRI167" s="491"/>
      <c r="GRJ167" s="491"/>
      <c r="GRK167" s="491"/>
      <c r="GRL167" s="491"/>
      <c r="GRM167" s="491"/>
      <c r="GRN167" s="491"/>
      <c r="GRO167" s="491"/>
      <c r="GRP167" s="491"/>
      <c r="GRQ167" s="491"/>
      <c r="GRR167" s="491"/>
      <c r="GRS167" s="491"/>
      <c r="GRT167" s="491"/>
      <c r="GRU167" s="491"/>
      <c r="GRV167" s="491"/>
      <c r="GRW167" s="491"/>
      <c r="GRX167" s="491"/>
      <c r="GRY167" s="491"/>
      <c r="GRZ167" s="491"/>
      <c r="GSA167" s="491"/>
      <c r="GSB167" s="491"/>
      <c r="GSC167" s="491"/>
      <c r="GSD167" s="491"/>
      <c r="GSE167" s="491"/>
      <c r="GSF167" s="491"/>
      <c r="GSG167" s="491"/>
      <c r="GSH167" s="491"/>
      <c r="GSI167" s="491"/>
      <c r="GSJ167" s="491"/>
      <c r="GSK167" s="491"/>
      <c r="GSL167" s="491"/>
      <c r="GSM167" s="491"/>
      <c r="GSN167" s="491"/>
      <c r="GSO167" s="491"/>
      <c r="GSP167" s="491"/>
      <c r="GSQ167" s="491"/>
      <c r="GSR167" s="491"/>
      <c r="GSS167" s="491"/>
      <c r="GST167" s="491"/>
      <c r="GSU167" s="491"/>
      <c r="GSV167" s="491"/>
      <c r="GSW167" s="491"/>
      <c r="GSX167" s="491"/>
      <c r="GSY167" s="491"/>
      <c r="GSZ167" s="491"/>
      <c r="GTA167" s="491"/>
      <c r="GTB167" s="491"/>
      <c r="GTC167" s="491"/>
      <c r="GTD167" s="491"/>
      <c r="GTE167" s="491"/>
      <c r="GTF167" s="491"/>
      <c r="GTG167" s="491"/>
      <c r="GTH167" s="491"/>
      <c r="GTI167" s="491"/>
      <c r="GTJ167" s="491"/>
      <c r="GTK167" s="491"/>
      <c r="GTL167" s="491"/>
      <c r="GTM167" s="491"/>
      <c r="GTN167" s="491"/>
      <c r="GTO167" s="491"/>
      <c r="GTP167" s="491"/>
      <c r="GTQ167" s="491"/>
      <c r="GTR167" s="491"/>
      <c r="GTS167" s="491"/>
      <c r="GTT167" s="491"/>
      <c r="GTU167" s="491"/>
      <c r="GTV167" s="491"/>
      <c r="GTW167" s="491"/>
      <c r="GTX167" s="491"/>
      <c r="GTY167" s="491"/>
      <c r="GTZ167" s="491"/>
      <c r="GUA167" s="491"/>
      <c r="GUB167" s="491"/>
      <c r="GUC167" s="491"/>
      <c r="GUD167" s="491"/>
      <c r="GUE167" s="491"/>
      <c r="GUF167" s="491"/>
      <c r="GUG167" s="491"/>
      <c r="GUH167" s="491"/>
      <c r="GUI167" s="491"/>
      <c r="GUJ167" s="491"/>
      <c r="GUK167" s="491"/>
      <c r="GUL167" s="491"/>
      <c r="GUM167" s="491"/>
      <c r="GUN167" s="491"/>
      <c r="GUO167" s="491"/>
      <c r="GUP167" s="491"/>
      <c r="GUQ167" s="491"/>
      <c r="GUR167" s="491"/>
      <c r="GUS167" s="491"/>
      <c r="GUT167" s="491"/>
      <c r="GUU167" s="491"/>
      <c r="GUV167" s="491"/>
      <c r="GUW167" s="491"/>
      <c r="GUX167" s="491"/>
      <c r="GUY167" s="491"/>
      <c r="GUZ167" s="491"/>
      <c r="GVA167" s="491"/>
      <c r="GVB167" s="491"/>
      <c r="GVC167" s="491"/>
      <c r="GVD167" s="491"/>
      <c r="GVE167" s="491"/>
      <c r="GVF167" s="491"/>
      <c r="GVG167" s="491"/>
      <c r="GVH167" s="491"/>
      <c r="GVI167" s="491"/>
      <c r="GVJ167" s="491"/>
      <c r="GVK167" s="491"/>
      <c r="GVL167" s="491"/>
      <c r="GVM167" s="491"/>
      <c r="GVN167" s="491"/>
      <c r="GVO167" s="491"/>
      <c r="GVP167" s="491"/>
      <c r="GVQ167" s="491"/>
      <c r="GVR167" s="491"/>
      <c r="GVS167" s="491"/>
      <c r="GVT167" s="491"/>
      <c r="GVU167" s="491"/>
      <c r="GVV167" s="491"/>
      <c r="GVW167" s="491"/>
      <c r="GVX167" s="491"/>
      <c r="GVY167" s="491"/>
      <c r="GVZ167" s="491"/>
      <c r="GWA167" s="491"/>
      <c r="GWB167" s="491"/>
      <c r="GWC167" s="491"/>
      <c r="GWD167" s="491"/>
      <c r="GWE167" s="491"/>
      <c r="GWF167" s="491"/>
      <c r="GWG167" s="491"/>
      <c r="GWH167" s="491"/>
      <c r="GWI167" s="491"/>
      <c r="GWJ167" s="491"/>
      <c r="GWK167" s="491"/>
      <c r="GWL167" s="491"/>
      <c r="GWM167" s="491"/>
      <c r="GWN167" s="491"/>
      <c r="GWO167" s="491"/>
      <c r="GWP167" s="491"/>
      <c r="GWQ167" s="491"/>
      <c r="GWR167" s="491"/>
      <c r="GWS167" s="491"/>
      <c r="GWT167" s="491"/>
      <c r="GWU167" s="491"/>
      <c r="GWV167" s="491"/>
      <c r="GWW167" s="491"/>
      <c r="GWX167" s="491"/>
      <c r="GWY167" s="491"/>
      <c r="GWZ167" s="491"/>
      <c r="GXA167" s="491"/>
      <c r="GXB167" s="491"/>
      <c r="GXC167" s="491"/>
      <c r="GXD167" s="491"/>
      <c r="GXE167" s="491"/>
      <c r="GXF167" s="491"/>
      <c r="GXG167" s="491"/>
      <c r="GXH167" s="491"/>
      <c r="GXI167" s="491"/>
      <c r="GXJ167" s="491"/>
      <c r="GXK167" s="491"/>
      <c r="GXL167" s="491"/>
      <c r="GXM167" s="491"/>
      <c r="GXN167" s="491"/>
      <c r="GXO167" s="491"/>
      <c r="GXP167" s="491"/>
      <c r="GXQ167" s="491"/>
      <c r="GXR167" s="491"/>
      <c r="GXS167" s="491"/>
      <c r="GXT167" s="491"/>
      <c r="GXU167" s="491"/>
      <c r="GXV167" s="491"/>
      <c r="GXW167" s="491"/>
      <c r="GXX167" s="491"/>
      <c r="GXY167" s="491"/>
      <c r="GXZ167" s="491"/>
      <c r="GYA167" s="491"/>
      <c r="GYB167" s="491"/>
      <c r="GYC167" s="491"/>
      <c r="GYD167" s="491"/>
      <c r="GYE167" s="491"/>
      <c r="GYF167" s="491"/>
      <c r="GYG167" s="491"/>
      <c r="GYH167" s="491"/>
      <c r="GYI167" s="491"/>
      <c r="GYJ167" s="491"/>
      <c r="GYK167" s="491"/>
      <c r="GYL167" s="491"/>
      <c r="GYM167" s="491"/>
      <c r="GYN167" s="491"/>
      <c r="GYO167" s="491"/>
      <c r="GYP167" s="491"/>
      <c r="GYQ167" s="491"/>
      <c r="GYR167" s="491"/>
      <c r="GYS167" s="491"/>
      <c r="GYT167" s="491"/>
      <c r="GYU167" s="491"/>
      <c r="GYV167" s="491"/>
      <c r="GYW167" s="491"/>
      <c r="GYX167" s="491"/>
      <c r="GYY167" s="491"/>
      <c r="GYZ167" s="491"/>
      <c r="GZA167" s="491"/>
      <c r="GZB167" s="491"/>
      <c r="GZC167" s="491"/>
      <c r="GZD167" s="491"/>
      <c r="GZE167" s="491"/>
      <c r="GZF167" s="491"/>
      <c r="GZG167" s="491"/>
      <c r="GZH167" s="491"/>
      <c r="GZI167" s="491"/>
      <c r="GZJ167" s="491"/>
      <c r="GZK167" s="491"/>
      <c r="GZL167" s="491"/>
      <c r="GZM167" s="491"/>
      <c r="GZN167" s="491"/>
      <c r="GZO167" s="491"/>
      <c r="GZP167" s="491"/>
      <c r="GZQ167" s="491"/>
      <c r="GZR167" s="491"/>
      <c r="GZS167" s="491"/>
      <c r="GZT167" s="491"/>
      <c r="GZU167" s="491"/>
      <c r="GZV167" s="491"/>
      <c r="GZW167" s="491"/>
      <c r="GZX167" s="491"/>
      <c r="GZY167" s="491"/>
      <c r="GZZ167" s="491"/>
      <c r="HAA167" s="491"/>
      <c r="HAB167" s="491"/>
      <c r="HAC167" s="491"/>
      <c r="HAD167" s="491"/>
      <c r="HAE167" s="491"/>
      <c r="HAF167" s="491"/>
      <c r="HAG167" s="491"/>
      <c r="HAH167" s="491"/>
      <c r="HAI167" s="491"/>
      <c r="HAJ167" s="491"/>
      <c r="HAK167" s="491"/>
      <c r="HAL167" s="491"/>
      <c r="HAM167" s="491"/>
      <c r="HAN167" s="491"/>
      <c r="HAO167" s="491"/>
      <c r="HAP167" s="491"/>
      <c r="HAQ167" s="491"/>
      <c r="HAR167" s="491"/>
      <c r="HAS167" s="491"/>
      <c r="HAT167" s="491"/>
      <c r="HAU167" s="491"/>
      <c r="HAV167" s="491"/>
      <c r="HAW167" s="491"/>
      <c r="HAX167" s="491"/>
      <c r="HAY167" s="491"/>
      <c r="HAZ167" s="491"/>
      <c r="HBA167" s="491"/>
      <c r="HBB167" s="491"/>
      <c r="HBC167" s="491"/>
      <c r="HBD167" s="491"/>
      <c r="HBE167" s="491"/>
      <c r="HBF167" s="491"/>
      <c r="HBG167" s="491"/>
      <c r="HBH167" s="491"/>
      <c r="HBI167" s="491"/>
      <c r="HBJ167" s="491"/>
      <c r="HBK167" s="491"/>
      <c r="HBL167" s="491"/>
      <c r="HBM167" s="491"/>
      <c r="HBN167" s="491"/>
      <c r="HBO167" s="491"/>
      <c r="HBP167" s="491"/>
      <c r="HBQ167" s="491"/>
      <c r="HBR167" s="491"/>
      <c r="HBS167" s="491"/>
      <c r="HBT167" s="491"/>
      <c r="HBU167" s="491"/>
      <c r="HBV167" s="491"/>
      <c r="HBW167" s="491"/>
      <c r="HBX167" s="491"/>
      <c r="HBY167" s="491"/>
      <c r="HBZ167" s="491"/>
      <c r="HCA167" s="491"/>
      <c r="HCB167" s="491"/>
      <c r="HCC167" s="491"/>
      <c r="HCD167" s="491"/>
      <c r="HCE167" s="491"/>
      <c r="HCF167" s="491"/>
      <c r="HCG167" s="491"/>
      <c r="HCH167" s="491"/>
      <c r="HCI167" s="491"/>
      <c r="HCJ167" s="491"/>
      <c r="HCK167" s="491"/>
      <c r="HCL167" s="491"/>
      <c r="HCM167" s="491"/>
      <c r="HCN167" s="491"/>
      <c r="HCO167" s="491"/>
      <c r="HCP167" s="491"/>
      <c r="HCQ167" s="491"/>
      <c r="HCR167" s="491"/>
      <c r="HCS167" s="491"/>
      <c r="HCT167" s="491"/>
      <c r="HCU167" s="491"/>
      <c r="HCV167" s="491"/>
      <c r="HCW167" s="491"/>
      <c r="HCX167" s="491"/>
      <c r="HCY167" s="491"/>
      <c r="HCZ167" s="491"/>
      <c r="HDA167" s="491"/>
      <c r="HDB167" s="491"/>
      <c r="HDC167" s="491"/>
      <c r="HDD167" s="491"/>
      <c r="HDE167" s="491"/>
      <c r="HDF167" s="491"/>
      <c r="HDG167" s="491"/>
      <c r="HDH167" s="491"/>
      <c r="HDI167" s="491"/>
      <c r="HDJ167" s="491"/>
      <c r="HDK167" s="491"/>
      <c r="HDL167" s="491"/>
      <c r="HDM167" s="491"/>
      <c r="HDN167" s="491"/>
      <c r="HDO167" s="491"/>
      <c r="HDP167" s="491"/>
      <c r="HDQ167" s="491"/>
      <c r="HDR167" s="491"/>
      <c r="HDS167" s="491"/>
      <c r="HDT167" s="491"/>
      <c r="HDU167" s="491"/>
      <c r="HDV167" s="491"/>
      <c r="HDW167" s="491"/>
      <c r="HDX167" s="491"/>
      <c r="HDY167" s="491"/>
      <c r="HDZ167" s="491"/>
      <c r="HEA167" s="491"/>
      <c r="HEB167" s="491"/>
      <c r="HEC167" s="491"/>
      <c r="HED167" s="491"/>
      <c r="HEE167" s="491"/>
      <c r="HEF167" s="491"/>
      <c r="HEG167" s="491"/>
      <c r="HEH167" s="491"/>
      <c r="HEI167" s="491"/>
      <c r="HEJ167" s="491"/>
      <c r="HEK167" s="491"/>
      <c r="HEL167" s="491"/>
      <c r="HEM167" s="491"/>
      <c r="HEN167" s="491"/>
      <c r="HEO167" s="491"/>
      <c r="HEP167" s="491"/>
      <c r="HEQ167" s="491"/>
      <c r="HER167" s="491"/>
      <c r="HES167" s="491"/>
      <c r="HET167" s="491"/>
      <c r="HEU167" s="491"/>
      <c r="HEV167" s="491"/>
      <c r="HEW167" s="491"/>
      <c r="HEX167" s="491"/>
      <c r="HEY167" s="491"/>
      <c r="HEZ167" s="491"/>
      <c r="HFA167" s="491"/>
      <c r="HFB167" s="491"/>
      <c r="HFC167" s="491"/>
      <c r="HFD167" s="491"/>
      <c r="HFE167" s="491"/>
      <c r="HFF167" s="491"/>
      <c r="HFG167" s="491"/>
      <c r="HFH167" s="491"/>
      <c r="HFI167" s="491"/>
      <c r="HFJ167" s="491"/>
      <c r="HFK167" s="491"/>
      <c r="HFL167" s="491"/>
      <c r="HFM167" s="491"/>
      <c r="HFN167" s="491"/>
      <c r="HFO167" s="491"/>
      <c r="HFP167" s="491"/>
      <c r="HFQ167" s="491"/>
      <c r="HFR167" s="491"/>
      <c r="HFS167" s="491"/>
      <c r="HFT167" s="491"/>
      <c r="HFU167" s="491"/>
      <c r="HFV167" s="491"/>
      <c r="HFW167" s="491"/>
      <c r="HFX167" s="491"/>
      <c r="HFY167" s="491"/>
      <c r="HFZ167" s="491"/>
      <c r="HGA167" s="491"/>
      <c r="HGB167" s="491"/>
      <c r="HGC167" s="491"/>
      <c r="HGD167" s="491"/>
      <c r="HGE167" s="491"/>
      <c r="HGF167" s="491"/>
      <c r="HGG167" s="491"/>
      <c r="HGH167" s="491"/>
      <c r="HGI167" s="491"/>
      <c r="HGJ167" s="491"/>
      <c r="HGK167" s="491"/>
      <c r="HGL167" s="491"/>
      <c r="HGM167" s="491"/>
      <c r="HGN167" s="491"/>
      <c r="HGO167" s="491"/>
      <c r="HGP167" s="491"/>
      <c r="HGQ167" s="491"/>
      <c r="HGR167" s="491"/>
      <c r="HGS167" s="491"/>
      <c r="HGT167" s="491"/>
      <c r="HGU167" s="491"/>
      <c r="HGV167" s="491"/>
      <c r="HGW167" s="491"/>
      <c r="HGX167" s="491"/>
      <c r="HGY167" s="491"/>
      <c r="HGZ167" s="491"/>
      <c r="HHA167" s="491"/>
      <c r="HHB167" s="491"/>
      <c r="HHC167" s="491"/>
      <c r="HHD167" s="491"/>
      <c r="HHE167" s="491"/>
      <c r="HHF167" s="491"/>
      <c r="HHG167" s="491"/>
      <c r="HHH167" s="491"/>
      <c r="HHI167" s="491"/>
      <c r="HHJ167" s="491"/>
      <c r="HHK167" s="491"/>
      <c r="HHL167" s="491"/>
      <c r="HHM167" s="491"/>
      <c r="HHN167" s="491"/>
      <c r="HHO167" s="491"/>
      <c r="HHP167" s="491"/>
      <c r="HHQ167" s="491"/>
      <c r="HHR167" s="491"/>
      <c r="HHS167" s="491"/>
      <c r="HHT167" s="491"/>
      <c r="HHU167" s="491"/>
      <c r="HHV167" s="491"/>
      <c r="HHW167" s="491"/>
      <c r="HHX167" s="491"/>
      <c r="HHY167" s="491"/>
      <c r="HHZ167" s="491"/>
      <c r="HIA167" s="491"/>
      <c r="HIB167" s="491"/>
      <c r="HIC167" s="491"/>
      <c r="HID167" s="491"/>
      <c r="HIE167" s="491"/>
      <c r="HIF167" s="491"/>
      <c r="HIG167" s="491"/>
      <c r="HIH167" s="491"/>
      <c r="HII167" s="491"/>
      <c r="HIJ167" s="491"/>
      <c r="HIK167" s="491"/>
      <c r="HIL167" s="491"/>
      <c r="HIM167" s="491"/>
      <c r="HIN167" s="491"/>
      <c r="HIO167" s="491"/>
      <c r="HIP167" s="491"/>
      <c r="HIQ167" s="491"/>
      <c r="HIR167" s="491"/>
      <c r="HIS167" s="491"/>
      <c r="HIT167" s="491"/>
      <c r="HIU167" s="491"/>
      <c r="HIV167" s="491"/>
      <c r="HIW167" s="491"/>
      <c r="HIX167" s="491"/>
      <c r="HIY167" s="491"/>
      <c r="HIZ167" s="491"/>
      <c r="HJA167" s="491"/>
      <c r="HJB167" s="491"/>
      <c r="HJC167" s="491"/>
      <c r="HJD167" s="491"/>
      <c r="HJE167" s="491"/>
      <c r="HJF167" s="491"/>
      <c r="HJG167" s="491"/>
      <c r="HJH167" s="491"/>
      <c r="HJI167" s="491"/>
      <c r="HJJ167" s="491"/>
      <c r="HJK167" s="491"/>
      <c r="HJL167" s="491"/>
      <c r="HJM167" s="491"/>
      <c r="HJN167" s="491"/>
      <c r="HJO167" s="491"/>
      <c r="HJP167" s="491"/>
      <c r="HJQ167" s="491"/>
      <c r="HJR167" s="491"/>
      <c r="HJS167" s="491"/>
      <c r="HJT167" s="491"/>
      <c r="HJU167" s="491"/>
      <c r="HJV167" s="491"/>
      <c r="HJW167" s="491"/>
      <c r="HJX167" s="491"/>
      <c r="HJY167" s="491"/>
      <c r="HJZ167" s="491"/>
      <c r="HKA167" s="491"/>
      <c r="HKB167" s="491"/>
      <c r="HKC167" s="491"/>
      <c r="HKD167" s="491"/>
      <c r="HKE167" s="491"/>
      <c r="HKF167" s="491"/>
      <c r="HKG167" s="491"/>
      <c r="HKH167" s="491"/>
      <c r="HKI167" s="491"/>
      <c r="HKJ167" s="491"/>
      <c r="HKK167" s="491"/>
      <c r="HKL167" s="491"/>
      <c r="HKM167" s="491"/>
      <c r="HKN167" s="491"/>
      <c r="HKO167" s="491"/>
      <c r="HKP167" s="491"/>
      <c r="HKQ167" s="491"/>
      <c r="HKR167" s="491"/>
      <c r="HKS167" s="491"/>
      <c r="HKT167" s="491"/>
      <c r="HKU167" s="491"/>
      <c r="HKV167" s="491"/>
      <c r="HKW167" s="491"/>
      <c r="HKX167" s="491"/>
      <c r="HKY167" s="491"/>
      <c r="HKZ167" s="491"/>
      <c r="HLA167" s="491"/>
      <c r="HLB167" s="491"/>
      <c r="HLC167" s="491"/>
      <c r="HLD167" s="491"/>
      <c r="HLE167" s="491"/>
      <c r="HLF167" s="491"/>
      <c r="HLG167" s="491"/>
      <c r="HLH167" s="491"/>
      <c r="HLI167" s="491"/>
      <c r="HLJ167" s="491"/>
      <c r="HLK167" s="491"/>
      <c r="HLL167" s="491"/>
      <c r="HLM167" s="491"/>
      <c r="HLN167" s="491"/>
      <c r="HLO167" s="491"/>
      <c r="HLP167" s="491"/>
      <c r="HLQ167" s="491"/>
      <c r="HLR167" s="491"/>
      <c r="HLS167" s="491"/>
      <c r="HLT167" s="491"/>
      <c r="HLU167" s="491"/>
      <c r="HLV167" s="491"/>
      <c r="HLW167" s="491"/>
      <c r="HLX167" s="491"/>
      <c r="HLY167" s="491"/>
      <c r="HLZ167" s="491"/>
      <c r="HMA167" s="491"/>
      <c r="HMB167" s="491"/>
      <c r="HMC167" s="491"/>
      <c r="HMD167" s="491"/>
      <c r="HME167" s="491"/>
      <c r="HMF167" s="491"/>
      <c r="HMG167" s="491"/>
      <c r="HMH167" s="491"/>
      <c r="HMI167" s="491"/>
      <c r="HMJ167" s="491"/>
      <c r="HMK167" s="491"/>
      <c r="HML167" s="491"/>
      <c r="HMM167" s="491"/>
      <c r="HMN167" s="491"/>
      <c r="HMO167" s="491"/>
      <c r="HMP167" s="491"/>
      <c r="HMQ167" s="491"/>
      <c r="HMR167" s="491"/>
      <c r="HMS167" s="491"/>
      <c r="HMT167" s="491"/>
      <c r="HMU167" s="491"/>
      <c r="HMV167" s="491"/>
      <c r="HMW167" s="491"/>
      <c r="HMX167" s="491"/>
      <c r="HMY167" s="491"/>
      <c r="HMZ167" s="491"/>
      <c r="HNA167" s="491"/>
      <c r="HNB167" s="491"/>
      <c r="HNC167" s="491"/>
      <c r="HND167" s="491"/>
      <c r="HNE167" s="491"/>
      <c r="HNF167" s="491"/>
      <c r="HNG167" s="491"/>
      <c r="HNH167" s="491"/>
      <c r="HNI167" s="491"/>
      <c r="HNJ167" s="491"/>
      <c r="HNK167" s="491"/>
      <c r="HNL167" s="491"/>
      <c r="HNM167" s="491"/>
      <c r="HNN167" s="491"/>
      <c r="HNO167" s="491"/>
      <c r="HNP167" s="491"/>
      <c r="HNQ167" s="491"/>
      <c r="HNR167" s="491"/>
      <c r="HNS167" s="491"/>
      <c r="HNT167" s="491"/>
      <c r="HNU167" s="491"/>
      <c r="HNV167" s="491"/>
      <c r="HNW167" s="491"/>
      <c r="HNX167" s="491"/>
      <c r="HNY167" s="491"/>
      <c r="HNZ167" s="491"/>
      <c r="HOA167" s="491"/>
      <c r="HOB167" s="491"/>
      <c r="HOC167" s="491"/>
      <c r="HOD167" s="491"/>
      <c r="HOE167" s="491"/>
      <c r="HOF167" s="491"/>
      <c r="HOG167" s="491"/>
      <c r="HOH167" s="491"/>
      <c r="HOI167" s="491"/>
      <c r="HOJ167" s="491"/>
      <c r="HOK167" s="491"/>
      <c r="HOL167" s="491"/>
      <c r="HOM167" s="491"/>
      <c r="HON167" s="491"/>
      <c r="HOO167" s="491"/>
      <c r="HOP167" s="491"/>
      <c r="HOQ167" s="491"/>
      <c r="HOR167" s="491"/>
      <c r="HOS167" s="491"/>
      <c r="HOT167" s="491"/>
      <c r="HOU167" s="491"/>
      <c r="HOV167" s="491"/>
      <c r="HOW167" s="491"/>
      <c r="HOX167" s="491"/>
      <c r="HOY167" s="491"/>
      <c r="HOZ167" s="491"/>
      <c r="HPA167" s="491"/>
      <c r="HPB167" s="491"/>
      <c r="HPC167" s="491"/>
      <c r="HPD167" s="491"/>
      <c r="HPE167" s="491"/>
      <c r="HPF167" s="491"/>
      <c r="HPG167" s="491"/>
      <c r="HPH167" s="491"/>
      <c r="HPI167" s="491"/>
      <c r="HPJ167" s="491"/>
      <c r="HPK167" s="491"/>
      <c r="HPL167" s="491"/>
      <c r="HPM167" s="491"/>
      <c r="HPN167" s="491"/>
      <c r="HPO167" s="491"/>
      <c r="HPP167" s="491"/>
      <c r="HPQ167" s="491"/>
      <c r="HPR167" s="491"/>
      <c r="HPS167" s="491"/>
      <c r="HPT167" s="491"/>
      <c r="HPU167" s="491"/>
      <c r="HPV167" s="491"/>
      <c r="HPW167" s="491"/>
      <c r="HPX167" s="491"/>
      <c r="HPY167" s="491"/>
      <c r="HPZ167" s="491"/>
      <c r="HQA167" s="491"/>
      <c r="HQB167" s="491"/>
      <c r="HQC167" s="491"/>
      <c r="HQD167" s="491"/>
      <c r="HQE167" s="491"/>
      <c r="HQF167" s="491"/>
      <c r="HQG167" s="491"/>
      <c r="HQH167" s="491"/>
      <c r="HQI167" s="491"/>
      <c r="HQJ167" s="491"/>
      <c r="HQK167" s="491"/>
      <c r="HQL167" s="491"/>
      <c r="HQM167" s="491"/>
      <c r="HQN167" s="491"/>
      <c r="HQO167" s="491"/>
      <c r="HQP167" s="491"/>
      <c r="HQQ167" s="491"/>
      <c r="HQR167" s="491"/>
      <c r="HQS167" s="491"/>
      <c r="HQT167" s="491"/>
      <c r="HQU167" s="491"/>
      <c r="HQV167" s="491"/>
      <c r="HQW167" s="491"/>
      <c r="HQX167" s="491"/>
      <c r="HQY167" s="491"/>
      <c r="HQZ167" s="491"/>
      <c r="HRA167" s="491"/>
      <c r="HRB167" s="491"/>
      <c r="HRC167" s="491"/>
      <c r="HRD167" s="491"/>
      <c r="HRE167" s="491"/>
      <c r="HRF167" s="491"/>
      <c r="HRG167" s="491"/>
      <c r="HRH167" s="491"/>
      <c r="HRI167" s="491"/>
      <c r="HRJ167" s="491"/>
      <c r="HRK167" s="491"/>
      <c r="HRL167" s="491"/>
      <c r="HRM167" s="491"/>
      <c r="HRN167" s="491"/>
      <c r="HRO167" s="491"/>
      <c r="HRP167" s="491"/>
      <c r="HRQ167" s="491"/>
      <c r="HRR167" s="491"/>
      <c r="HRS167" s="491"/>
      <c r="HRT167" s="491"/>
      <c r="HRU167" s="491"/>
      <c r="HRV167" s="491"/>
      <c r="HRW167" s="491"/>
      <c r="HRX167" s="491"/>
      <c r="HRY167" s="491"/>
      <c r="HRZ167" s="491"/>
      <c r="HSA167" s="491"/>
      <c r="HSB167" s="491"/>
      <c r="HSC167" s="491"/>
      <c r="HSD167" s="491"/>
      <c r="HSE167" s="491"/>
      <c r="HSF167" s="491"/>
      <c r="HSG167" s="491"/>
      <c r="HSH167" s="491"/>
      <c r="HSI167" s="491"/>
      <c r="HSJ167" s="491"/>
      <c r="HSK167" s="491"/>
      <c r="HSL167" s="491"/>
      <c r="HSM167" s="491"/>
      <c r="HSN167" s="491"/>
      <c r="HSO167" s="491"/>
      <c r="HSP167" s="491"/>
      <c r="HSQ167" s="491"/>
      <c r="HSR167" s="491"/>
      <c r="HSS167" s="491"/>
      <c r="HST167" s="491"/>
      <c r="HSU167" s="491"/>
      <c r="HSV167" s="491"/>
      <c r="HSW167" s="491"/>
      <c r="HSX167" s="491"/>
      <c r="HSY167" s="491"/>
      <c r="HSZ167" s="491"/>
      <c r="HTA167" s="491"/>
      <c r="HTB167" s="491"/>
      <c r="HTC167" s="491"/>
      <c r="HTD167" s="491"/>
      <c r="HTE167" s="491"/>
      <c r="HTF167" s="491"/>
      <c r="HTG167" s="491"/>
      <c r="HTH167" s="491"/>
      <c r="HTI167" s="491"/>
      <c r="HTJ167" s="491"/>
      <c r="HTK167" s="491"/>
      <c r="HTL167" s="491"/>
      <c r="HTM167" s="491"/>
      <c r="HTN167" s="491"/>
      <c r="HTO167" s="491"/>
      <c r="HTP167" s="491"/>
      <c r="HTQ167" s="491"/>
      <c r="HTR167" s="491"/>
      <c r="HTS167" s="491"/>
      <c r="HTT167" s="491"/>
      <c r="HTU167" s="491"/>
      <c r="HTV167" s="491"/>
      <c r="HTW167" s="491"/>
      <c r="HTX167" s="491"/>
      <c r="HTY167" s="491"/>
      <c r="HTZ167" s="491"/>
      <c r="HUA167" s="491"/>
      <c r="HUB167" s="491"/>
      <c r="HUC167" s="491"/>
      <c r="HUD167" s="491"/>
      <c r="HUE167" s="491"/>
      <c r="HUF167" s="491"/>
      <c r="HUG167" s="491"/>
      <c r="HUH167" s="491"/>
      <c r="HUI167" s="491"/>
      <c r="HUJ167" s="491"/>
      <c r="HUK167" s="491"/>
      <c r="HUL167" s="491"/>
      <c r="HUM167" s="491"/>
      <c r="HUN167" s="491"/>
      <c r="HUO167" s="491"/>
      <c r="HUP167" s="491"/>
      <c r="HUQ167" s="491"/>
      <c r="HUR167" s="491"/>
      <c r="HUS167" s="491"/>
      <c r="HUT167" s="491"/>
      <c r="HUU167" s="491"/>
      <c r="HUV167" s="491"/>
      <c r="HUW167" s="491"/>
      <c r="HUX167" s="491"/>
      <c r="HUY167" s="491"/>
      <c r="HUZ167" s="491"/>
      <c r="HVA167" s="491"/>
      <c r="HVB167" s="491"/>
      <c r="HVC167" s="491"/>
      <c r="HVD167" s="491"/>
      <c r="HVE167" s="491"/>
      <c r="HVF167" s="491"/>
      <c r="HVG167" s="491"/>
      <c r="HVH167" s="491"/>
      <c r="HVI167" s="491"/>
      <c r="HVJ167" s="491"/>
      <c r="HVK167" s="491"/>
      <c r="HVL167" s="491"/>
      <c r="HVM167" s="491"/>
      <c r="HVN167" s="491"/>
      <c r="HVO167" s="491"/>
      <c r="HVP167" s="491"/>
      <c r="HVQ167" s="491"/>
      <c r="HVR167" s="491"/>
      <c r="HVS167" s="491"/>
      <c r="HVT167" s="491"/>
      <c r="HVU167" s="491"/>
      <c r="HVV167" s="491"/>
      <c r="HVW167" s="491"/>
      <c r="HVX167" s="491"/>
      <c r="HVY167" s="491"/>
      <c r="HVZ167" s="491"/>
      <c r="HWA167" s="491"/>
      <c r="HWB167" s="491"/>
      <c r="HWC167" s="491"/>
      <c r="HWD167" s="491"/>
      <c r="HWE167" s="491"/>
      <c r="HWF167" s="491"/>
      <c r="HWG167" s="491"/>
      <c r="HWH167" s="491"/>
      <c r="HWI167" s="491"/>
      <c r="HWJ167" s="491"/>
      <c r="HWK167" s="491"/>
      <c r="HWL167" s="491"/>
      <c r="HWM167" s="491"/>
      <c r="HWN167" s="491"/>
      <c r="HWO167" s="491"/>
      <c r="HWP167" s="491"/>
      <c r="HWQ167" s="491"/>
      <c r="HWR167" s="491"/>
      <c r="HWS167" s="491"/>
      <c r="HWT167" s="491"/>
      <c r="HWU167" s="491"/>
      <c r="HWV167" s="491"/>
      <c r="HWW167" s="491"/>
      <c r="HWX167" s="491"/>
      <c r="HWY167" s="491"/>
      <c r="HWZ167" s="491"/>
      <c r="HXA167" s="491"/>
      <c r="HXB167" s="491"/>
      <c r="HXC167" s="491"/>
      <c r="HXD167" s="491"/>
      <c r="HXE167" s="491"/>
      <c r="HXF167" s="491"/>
      <c r="HXG167" s="491"/>
      <c r="HXH167" s="491"/>
      <c r="HXI167" s="491"/>
      <c r="HXJ167" s="491"/>
      <c r="HXK167" s="491"/>
      <c r="HXL167" s="491"/>
      <c r="HXM167" s="491"/>
      <c r="HXN167" s="491"/>
      <c r="HXO167" s="491"/>
      <c r="HXP167" s="491"/>
      <c r="HXQ167" s="491"/>
      <c r="HXR167" s="491"/>
      <c r="HXS167" s="491"/>
      <c r="HXT167" s="491"/>
      <c r="HXU167" s="491"/>
      <c r="HXV167" s="491"/>
      <c r="HXW167" s="491"/>
      <c r="HXX167" s="491"/>
      <c r="HXY167" s="491"/>
      <c r="HXZ167" s="491"/>
      <c r="HYA167" s="491"/>
      <c r="HYB167" s="491"/>
      <c r="HYC167" s="491"/>
      <c r="HYD167" s="491"/>
      <c r="HYE167" s="491"/>
      <c r="HYF167" s="491"/>
      <c r="HYG167" s="491"/>
      <c r="HYH167" s="491"/>
      <c r="HYI167" s="491"/>
      <c r="HYJ167" s="491"/>
      <c r="HYK167" s="491"/>
      <c r="HYL167" s="491"/>
      <c r="HYM167" s="491"/>
      <c r="HYN167" s="491"/>
      <c r="HYO167" s="491"/>
      <c r="HYP167" s="491"/>
      <c r="HYQ167" s="491"/>
      <c r="HYR167" s="491"/>
      <c r="HYS167" s="491"/>
      <c r="HYT167" s="491"/>
      <c r="HYU167" s="491"/>
      <c r="HYV167" s="491"/>
      <c r="HYW167" s="491"/>
      <c r="HYX167" s="491"/>
      <c r="HYY167" s="491"/>
      <c r="HYZ167" s="491"/>
      <c r="HZA167" s="491"/>
      <c r="HZB167" s="491"/>
      <c r="HZC167" s="491"/>
      <c r="HZD167" s="491"/>
      <c r="HZE167" s="491"/>
      <c r="HZF167" s="491"/>
      <c r="HZG167" s="491"/>
      <c r="HZH167" s="491"/>
      <c r="HZI167" s="491"/>
      <c r="HZJ167" s="491"/>
      <c r="HZK167" s="491"/>
      <c r="HZL167" s="491"/>
      <c r="HZM167" s="491"/>
      <c r="HZN167" s="491"/>
      <c r="HZO167" s="491"/>
      <c r="HZP167" s="491"/>
      <c r="HZQ167" s="491"/>
      <c r="HZR167" s="491"/>
      <c r="HZS167" s="491"/>
      <c r="HZT167" s="491"/>
      <c r="HZU167" s="491"/>
      <c r="HZV167" s="491"/>
      <c r="HZW167" s="491"/>
      <c r="HZX167" s="491"/>
      <c r="HZY167" s="491"/>
      <c r="HZZ167" s="491"/>
      <c r="IAA167" s="491"/>
      <c r="IAB167" s="491"/>
      <c r="IAC167" s="491"/>
      <c r="IAD167" s="491"/>
      <c r="IAE167" s="491"/>
      <c r="IAF167" s="491"/>
      <c r="IAG167" s="491"/>
      <c r="IAH167" s="491"/>
      <c r="IAI167" s="491"/>
      <c r="IAJ167" s="491"/>
      <c r="IAK167" s="491"/>
      <c r="IAL167" s="491"/>
      <c r="IAM167" s="491"/>
      <c r="IAN167" s="491"/>
      <c r="IAO167" s="491"/>
      <c r="IAP167" s="491"/>
      <c r="IAQ167" s="491"/>
      <c r="IAR167" s="491"/>
      <c r="IAS167" s="491"/>
      <c r="IAT167" s="491"/>
      <c r="IAU167" s="491"/>
      <c r="IAV167" s="491"/>
      <c r="IAW167" s="491"/>
      <c r="IAX167" s="491"/>
      <c r="IAY167" s="491"/>
      <c r="IAZ167" s="491"/>
      <c r="IBA167" s="491"/>
      <c r="IBB167" s="491"/>
      <c r="IBC167" s="491"/>
      <c r="IBD167" s="491"/>
      <c r="IBE167" s="491"/>
      <c r="IBF167" s="491"/>
      <c r="IBG167" s="491"/>
      <c r="IBH167" s="491"/>
      <c r="IBI167" s="491"/>
      <c r="IBJ167" s="491"/>
      <c r="IBK167" s="491"/>
      <c r="IBL167" s="491"/>
      <c r="IBM167" s="491"/>
      <c r="IBN167" s="491"/>
      <c r="IBO167" s="491"/>
      <c r="IBP167" s="491"/>
      <c r="IBQ167" s="491"/>
      <c r="IBR167" s="491"/>
      <c r="IBS167" s="491"/>
      <c r="IBT167" s="491"/>
      <c r="IBU167" s="491"/>
      <c r="IBV167" s="491"/>
      <c r="IBW167" s="491"/>
      <c r="IBX167" s="491"/>
      <c r="IBY167" s="491"/>
      <c r="IBZ167" s="491"/>
      <c r="ICA167" s="491"/>
      <c r="ICB167" s="491"/>
      <c r="ICC167" s="491"/>
      <c r="ICD167" s="491"/>
      <c r="ICE167" s="491"/>
      <c r="ICF167" s="491"/>
      <c r="ICG167" s="491"/>
      <c r="ICH167" s="491"/>
      <c r="ICI167" s="491"/>
      <c r="ICJ167" s="491"/>
      <c r="ICK167" s="491"/>
      <c r="ICL167" s="491"/>
      <c r="ICM167" s="491"/>
      <c r="ICN167" s="491"/>
      <c r="ICO167" s="491"/>
      <c r="ICP167" s="491"/>
      <c r="ICQ167" s="491"/>
      <c r="ICR167" s="491"/>
      <c r="ICS167" s="491"/>
      <c r="ICT167" s="491"/>
      <c r="ICU167" s="491"/>
      <c r="ICV167" s="491"/>
      <c r="ICW167" s="491"/>
      <c r="ICX167" s="491"/>
      <c r="ICY167" s="491"/>
      <c r="ICZ167" s="491"/>
      <c r="IDA167" s="491"/>
      <c r="IDB167" s="491"/>
      <c r="IDC167" s="491"/>
      <c r="IDD167" s="491"/>
      <c r="IDE167" s="491"/>
      <c r="IDF167" s="491"/>
      <c r="IDG167" s="491"/>
      <c r="IDH167" s="491"/>
      <c r="IDI167" s="491"/>
      <c r="IDJ167" s="491"/>
      <c r="IDK167" s="491"/>
      <c r="IDL167" s="491"/>
      <c r="IDM167" s="491"/>
      <c r="IDN167" s="491"/>
      <c r="IDO167" s="491"/>
      <c r="IDP167" s="491"/>
      <c r="IDQ167" s="491"/>
      <c r="IDR167" s="491"/>
      <c r="IDS167" s="491"/>
      <c r="IDT167" s="491"/>
      <c r="IDU167" s="491"/>
      <c r="IDV167" s="491"/>
      <c r="IDW167" s="491"/>
      <c r="IDX167" s="491"/>
      <c r="IDY167" s="491"/>
      <c r="IDZ167" s="491"/>
      <c r="IEA167" s="491"/>
      <c r="IEB167" s="491"/>
      <c r="IEC167" s="491"/>
      <c r="IED167" s="491"/>
      <c r="IEE167" s="491"/>
      <c r="IEF167" s="491"/>
      <c r="IEG167" s="491"/>
      <c r="IEH167" s="491"/>
      <c r="IEI167" s="491"/>
      <c r="IEJ167" s="491"/>
      <c r="IEK167" s="491"/>
      <c r="IEL167" s="491"/>
      <c r="IEM167" s="491"/>
      <c r="IEN167" s="491"/>
      <c r="IEO167" s="491"/>
      <c r="IEP167" s="491"/>
      <c r="IEQ167" s="491"/>
      <c r="IER167" s="491"/>
      <c r="IES167" s="491"/>
      <c r="IET167" s="491"/>
      <c r="IEU167" s="491"/>
      <c r="IEV167" s="491"/>
      <c r="IEW167" s="491"/>
      <c r="IEX167" s="491"/>
      <c r="IEY167" s="491"/>
      <c r="IEZ167" s="491"/>
      <c r="IFA167" s="491"/>
      <c r="IFB167" s="491"/>
      <c r="IFC167" s="491"/>
      <c r="IFD167" s="491"/>
      <c r="IFE167" s="491"/>
      <c r="IFF167" s="491"/>
      <c r="IFG167" s="491"/>
      <c r="IFH167" s="491"/>
      <c r="IFI167" s="491"/>
      <c r="IFJ167" s="491"/>
      <c r="IFK167" s="491"/>
      <c r="IFL167" s="491"/>
      <c r="IFM167" s="491"/>
      <c r="IFN167" s="491"/>
      <c r="IFO167" s="491"/>
      <c r="IFP167" s="491"/>
      <c r="IFQ167" s="491"/>
      <c r="IFR167" s="491"/>
      <c r="IFS167" s="491"/>
      <c r="IFT167" s="491"/>
      <c r="IFU167" s="491"/>
      <c r="IFV167" s="491"/>
      <c r="IFW167" s="491"/>
      <c r="IFX167" s="491"/>
      <c r="IFY167" s="491"/>
      <c r="IFZ167" s="491"/>
      <c r="IGA167" s="491"/>
      <c r="IGB167" s="491"/>
      <c r="IGC167" s="491"/>
      <c r="IGD167" s="491"/>
      <c r="IGE167" s="491"/>
      <c r="IGF167" s="491"/>
      <c r="IGG167" s="491"/>
      <c r="IGH167" s="491"/>
      <c r="IGI167" s="491"/>
      <c r="IGJ167" s="491"/>
      <c r="IGK167" s="491"/>
      <c r="IGL167" s="491"/>
      <c r="IGM167" s="491"/>
      <c r="IGN167" s="491"/>
      <c r="IGO167" s="491"/>
      <c r="IGP167" s="491"/>
      <c r="IGQ167" s="491"/>
      <c r="IGR167" s="491"/>
      <c r="IGS167" s="491"/>
      <c r="IGT167" s="491"/>
      <c r="IGU167" s="491"/>
      <c r="IGV167" s="491"/>
      <c r="IGW167" s="491"/>
      <c r="IGX167" s="491"/>
      <c r="IGY167" s="491"/>
      <c r="IGZ167" s="491"/>
      <c r="IHA167" s="491"/>
      <c r="IHB167" s="491"/>
      <c r="IHC167" s="491"/>
      <c r="IHD167" s="491"/>
      <c r="IHE167" s="491"/>
      <c r="IHF167" s="491"/>
      <c r="IHG167" s="491"/>
      <c r="IHH167" s="491"/>
      <c r="IHI167" s="491"/>
      <c r="IHJ167" s="491"/>
      <c r="IHK167" s="491"/>
      <c r="IHL167" s="491"/>
      <c r="IHM167" s="491"/>
      <c r="IHN167" s="491"/>
      <c r="IHO167" s="491"/>
      <c r="IHP167" s="491"/>
      <c r="IHQ167" s="491"/>
      <c r="IHR167" s="491"/>
      <c r="IHS167" s="491"/>
      <c r="IHT167" s="491"/>
      <c r="IHU167" s="491"/>
      <c r="IHV167" s="491"/>
      <c r="IHW167" s="491"/>
      <c r="IHX167" s="491"/>
      <c r="IHY167" s="491"/>
      <c r="IHZ167" s="491"/>
      <c r="IIA167" s="491"/>
      <c r="IIB167" s="491"/>
      <c r="IIC167" s="491"/>
      <c r="IID167" s="491"/>
      <c r="IIE167" s="491"/>
      <c r="IIF167" s="491"/>
      <c r="IIG167" s="491"/>
      <c r="IIH167" s="491"/>
      <c r="III167" s="491"/>
      <c r="IIJ167" s="491"/>
      <c r="IIK167" s="491"/>
      <c r="IIL167" s="491"/>
      <c r="IIM167" s="491"/>
      <c r="IIN167" s="491"/>
      <c r="IIO167" s="491"/>
      <c r="IIP167" s="491"/>
      <c r="IIQ167" s="491"/>
      <c r="IIR167" s="491"/>
      <c r="IIS167" s="491"/>
      <c r="IIT167" s="491"/>
      <c r="IIU167" s="491"/>
      <c r="IIV167" s="491"/>
      <c r="IIW167" s="491"/>
      <c r="IIX167" s="491"/>
      <c r="IIY167" s="491"/>
      <c r="IIZ167" s="491"/>
      <c r="IJA167" s="491"/>
      <c r="IJB167" s="491"/>
      <c r="IJC167" s="491"/>
      <c r="IJD167" s="491"/>
      <c r="IJE167" s="491"/>
      <c r="IJF167" s="491"/>
      <c r="IJG167" s="491"/>
      <c r="IJH167" s="491"/>
      <c r="IJI167" s="491"/>
      <c r="IJJ167" s="491"/>
      <c r="IJK167" s="491"/>
      <c r="IJL167" s="491"/>
      <c r="IJM167" s="491"/>
      <c r="IJN167" s="491"/>
      <c r="IJO167" s="491"/>
      <c r="IJP167" s="491"/>
      <c r="IJQ167" s="491"/>
      <c r="IJR167" s="491"/>
      <c r="IJS167" s="491"/>
      <c r="IJT167" s="491"/>
      <c r="IJU167" s="491"/>
      <c r="IJV167" s="491"/>
      <c r="IJW167" s="491"/>
      <c r="IJX167" s="491"/>
      <c r="IJY167" s="491"/>
      <c r="IJZ167" s="491"/>
      <c r="IKA167" s="491"/>
      <c r="IKB167" s="491"/>
      <c r="IKC167" s="491"/>
      <c r="IKD167" s="491"/>
      <c r="IKE167" s="491"/>
      <c r="IKF167" s="491"/>
      <c r="IKG167" s="491"/>
      <c r="IKH167" s="491"/>
      <c r="IKI167" s="491"/>
      <c r="IKJ167" s="491"/>
      <c r="IKK167" s="491"/>
      <c r="IKL167" s="491"/>
      <c r="IKM167" s="491"/>
      <c r="IKN167" s="491"/>
      <c r="IKO167" s="491"/>
      <c r="IKP167" s="491"/>
      <c r="IKQ167" s="491"/>
      <c r="IKR167" s="491"/>
      <c r="IKS167" s="491"/>
      <c r="IKT167" s="491"/>
      <c r="IKU167" s="491"/>
      <c r="IKV167" s="491"/>
      <c r="IKW167" s="491"/>
      <c r="IKX167" s="491"/>
      <c r="IKY167" s="491"/>
      <c r="IKZ167" s="491"/>
      <c r="ILA167" s="491"/>
      <c r="ILB167" s="491"/>
      <c r="ILC167" s="491"/>
      <c r="ILD167" s="491"/>
      <c r="ILE167" s="491"/>
      <c r="ILF167" s="491"/>
      <c r="ILG167" s="491"/>
      <c r="ILH167" s="491"/>
      <c r="ILI167" s="491"/>
      <c r="ILJ167" s="491"/>
      <c r="ILK167" s="491"/>
      <c r="ILL167" s="491"/>
      <c r="ILM167" s="491"/>
      <c r="ILN167" s="491"/>
      <c r="ILO167" s="491"/>
      <c r="ILP167" s="491"/>
      <c r="ILQ167" s="491"/>
      <c r="ILR167" s="491"/>
      <c r="ILS167" s="491"/>
      <c r="ILT167" s="491"/>
      <c r="ILU167" s="491"/>
      <c r="ILV167" s="491"/>
      <c r="ILW167" s="491"/>
      <c r="ILX167" s="491"/>
      <c r="ILY167" s="491"/>
      <c r="ILZ167" s="491"/>
      <c r="IMA167" s="491"/>
      <c r="IMB167" s="491"/>
      <c r="IMC167" s="491"/>
      <c r="IMD167" s="491"/>
      <c r="IME167" s="491"/>
      <c r="IMF167" s="491"/>
      <c r="IMG167" s="491"/>
      <c r="IMH167" s="491"/>
      <c r="IMI167" s="491"/>
      <c r="IMJ167" s="491"/>
      <c r="IMK167" s="491"/>
      <c r="IML167" s="491"/>
      <c r="IMM167" s="491"/>
      <c r="IMN167" s="491"/>
      <c r="IMO167" s="491"/>
      <c r="IMP167" s="491"/>
      <c r="IMQ167" s="491"/>
      <c r="IMR167" s="491"/>
      <c r="IMS167" s="491"/>
      <c r="IMT167" s="491"/>
      <c r="IMU167" s="491"/>
      <c r="IMV167" s="491"/>
      <c r="IMW167" s="491"/>
      <c r="IMX167" s="491"/>
      <c r="IMY167" s="491"/>
      <c r="IMZ167" s="491"/>
      <c r="INA167" s="491"/>
      <c r="INB167" s="491"/>
      <c r="INC167" s="491"/>
      <c r="IND167" s="491"/>
      <c r="INE167" s="491"/>
      <c r="INF167" s="491"/>
      <c r="ING167" s="491"/>
      <c r="INH167" s="491"/>
      <c r="INI167" s="491"/>
      <c r="INJ167" s="491"/>
      <c r="INK167" s="491"/>
      <c r="INL167" s="491"/>
      <c r="INM167" s="491"/>
      <c r="INN167" s="491"/>
      <c r="INO167" s="491"/>
      <c r="INP167" s="491"/>
      <c r="INQ167" s="491"/>
      <c r="INR167" s="491"/>
      <c r="INS167" s="491"/>
      <c r="INT167" s="491"/>
      <c r="INU167" s="491"/>
      <c r="INV167" s="491"/>
      <c r="INW167" s="491"/>
      <c r="INX167" s="491"/>
      <c r="INY167" s="491"/>
      <c r="INZ167" s="491"/>
      <c r="IOA167" s="491"/>
      <c r="IOB167" s="491"/>
      <c r="IOC167" s="491"/>
      <c r="IOD167" s="491"/>
      <c r="IOE167" s="491"/>
      <c r="IOF167" s="491"/>
      <c r="IOG167" s="491"/>
      <c r="IOH167" s="491"/>
      <c r="IOI167" s="491"/>
      <c r="IOJ167" s="491"/>
      <c r="IOK167" s="491"/>
      <c r="IOL167" s="491"/>
      <c r="IOM167" s="491"/>
      <c r="ION167" s="491"/>
      <c r="IOO167" s="491"/>
      <c r="IOP167" s="491"/>
      <c r="IOQ167" s="491"/>
      <c r="IOR167" s="491"/>
      <c r="IOS167" s="491"/>
      <c r="IOT167" s="491"/>
      <c r="IOU167" s="491"/>
      <c r="IOV167" s="491"/>
      <c r="IOW167" s="491"/>
      <c r="IOX167" s="491"/>
      <c r="IOY167" s="491"/>
      <c r="IOZ167" s="491"/>
      <c r="IPA167" s="491"/>
      <c r="IPB167" s="491"/>
      <c r="IPC167" s="491"/>
      <c r="IPD167" s="491"/>
      <c r="IPE167" s="491"/>
      <c r="IPF167" s="491"/>
      <c r="IPG167" s="491"/>
      <c r="IPH167" s="491"/>
      <c r="IPI167" s="491"/>
      <c r="IPJ167" s="491"/>
      <c r="IPK167" s="491"/>
      <c r="IPL167" s="491"/>
      <c r="IPM167" s="491"/>
      <c r="IPN167" s="491"/>
      <c r="IPO167" s="491"/>
      <c r="IPP167" s="491"/>
      <c r="IPQ167" s="491"/>
      <c r="IPR167" s="491"/>
      <c r="IPS167" s="491"/>
      <c r="IPT167" s="491"/>
      <c r="IPU167" s="491"/>
      <c r="IPV167" s="491"/>
      <c r="IPW167" s="491"/>
      <c r="IPX167" s="491"/>
      <c r="IPY167" s="491"/>
      <c r="IPZ167" s="491"/>
      <c r="IQA167" s="491"/>
      <c r="IQB167" s="491"/>
      <c r="IQC167" s="491"/>
      <c r="IQD167" s="491"/>
      <c r="IQE167" s="491"/>
      <c r="IQF167" s="491"/>
      <c r="IQG167" s="491"/>
      <c r="IQH167" s="491"/>
      <c r="IQI167" s="491"/>
      <c r="IQJ167" s="491"/>
      <c r="IQK167" s="491"/>
      <c r="IQL167" s="491"/>
      <c r="IQM167" s="491"/>
      <c r="IQN167" s="491"/>
      <c r="IQO167" s="491"/>
      <c r="IQP167" s="491"/>
      <c r="IQQ167" s="491"/>
      <c r="IQR167" s="491"/>
      <c r="IQS167" s="491"/>
      <c r="IQT167" s="491"/>
      <c r="IQU167" s="491"/>
      <c r="IQV167" s="491"/>
      <c r="IQW167" s="491"/>
      <c r="IQX167" s="491"/>
      <c r="IQY167" s="491"/>
      <c r="IQZ167" s="491"/>
      <c r="IRA167" s="491"/>
      <c r="IRB167" s="491"/>
      <c r="IRC167" s="491"/>
      <c r="IRD167" s="491"/>
      <c r="IRE167" s="491"/>
      <c r="IRF167" s="491"/>
      <c r="IRG167" s="491"/>
      <c r="IRH167" s="491"/>
      <c r="IRI167" s="491"/>
      <c r="IRJ167" s="491"/>
      <c r="IRK167" s="491"/>
      <c r="IRL167" s="491"/>
      <c r="IRM167" s="491"/>
      <c r="IRN167" s="491"/>
      <c r="IRO167" s="491"/>
      <c r="IRP167" s="491"/>
      <c r="IRQ167" s="491"/>
      <c r="IRR167" s="491"/>
      <c r="IRS167" s="491"/>
      <c r="IRT167" s="491"/>
      <c r="IRU167" s="491"/>
      <c r="IRV167" s="491"/>
      <c r="IRW167" s="491"/>
      <c r="IRX167" s="491"/>
      <c r="IRY167" s="491"/>
      <c r="IRZ167" s="491"/>
      <c r="ISA167" s="491"/>
      <c r="ISB167" s="491"/>
      <c r="ISC167" s="491"/>
      <c r="ISD167" s="491"/>
      <c r="ISE167" s="491"/>
      <c r="ISF167" s="491"/>
      <c r="ISG167" s="491"/>
      <c r="ISH167" s="491"/>
      <c r="ISI167" s="491"/>
      <c r="ISJ167" s="491"/>
      <c r="ISK167" s="491"/>
      <c r="ISL167" s="491"/>
      <c r="ISM167" s="491"/>
      <c r="ISN167" s="491"/>
      <c r="ISO167" s="491"/>
      <c r="ISP167" s="491"/>
      <c r="ISQ167" s="491"/>
      <c r="ISR167" s="491"/>
      <c r="ISS167" s="491"/>
      <c r="IST167" s="491"/>
      <c r="ISU167" s="491"/>
      <c r="ISV167" s="491"/>
      <c r="ISW167" s="491"/>
      <c r="ISX167" s="491"/>
      <c r="ISY167" s="491"/>
      <c r="ISZ167" s="491"/>
      <c r="ITA167" s="491"/>
      <c r="ITB167" s="491"/>
      <c r="ITC167" s="491"/>
      <c r="ITD167" s="491"/>
      <c r="ITE167" s="491"/>
      <c r="ITF167" s="491"/>
      <c r="ITG167" s="491"/>
      <c r="ITH167" s="491"/>
      <c r="ITI167" s="491"/>
      <c r="ITJ167" s="491"/>
      <c r="ITK167" s="491"/>
      <c r="ITL167" s="491"/>
      <c r="ITM167" s="491"/>
      <c r="ITN167" s="491"/>
      <c r="ITO167" s="491"/>
      <c r="ITP167" s="491"/>
      <c r="ITQ167" s="491"/>
      <c r="ITR167" s="491"/>
      <c r="ITS167" s="491"/>
      <c r="ITT167" s="491"/>
      <c r="ITU167" s="491"/>
      <c r="ITV167" s="491"/>
      <c r="ITW167" s="491"/>
      <c r="ITX167" s="491"/>
      <c r="ITY167" s="491"/>
      <c r="ITZ167" s="491"/>
      <c r="IUA167" s="491"/>
      <c r="IUB167" s="491"/>
      <c r="IUC167" s="491"/>
      <c r="IUD167" s="491"/>
      <c r="IUE167" s="491"/>
      <c r="IUF167" s="491"/>
      <c r="IUG167" s="491"/>
      <c r="IUH167" s="491"/>
      <c r="IUI167" s="491"/>
      <c r="IUJ167" s="491"/>
      <c r="IUK167" s="491"/>
      <c r="IUL167" s="491"/>
      <c r="IUM167" s="491"/>
      <c r="IUN167" s="491"/>
      <c r="IUO167" s="491"/>
      <c r="IUP167" s="491"/>
      <c r="IUQ167" s="491"/>
      <c r="IUR167" s="491"/>
      <c r="IUS167" s="491"/>
      <c r="IUT167" s="491"/>
      <c r="IUU167" s="491"/>
      <c r="IUV167" s="491"/>
      <c r="IUW167" s="491"/>
      <c r="IUX167" s="491"/>
      <c r="IUY167" s="491"/>
      <c r="IUZ167" s="491"/>
      <c r="IVA167" s="491"/>
      <c r="IVB167" s="491"/>
      <c r="IVC167" s="491"/>
      <c r="IVD167" s="491"/>
      <c r="IVE167" s="491"/>
      <c r="IVF167" s="491"/>
      <c r="IVG167" s="491"/>
      <c r="IVH167" s="491"/>
      <c r="IVI167" s="491"/>
      <c r="IVJ167" s="491"/>
      <c r="IVK167" s="491"/>
      <c r="IVL167" s="491"/>
      <c r="IVM167" s="491"/>
      <c r="IVN167" s="491"/>
      <c r="IVO167" s="491"/>
      <c r="IVP167" s="491"/>
      <c r="IVQ167" s="491"/>
      <c r="IVR167" s="491"/>
      <c r="IVS167" s="491"/>
      <c r="IVT167" s="491"/>
      <c r="IVU167" s="491"/>
      <c r="IVV167" s="491"/>
      <c r="IVW167" s="491"/>
      <c r="IVX167" s="491"/>
      <c r="IVY167" s="491"/>
      <c r="IVZ167" s="491"/>
      <c r="IWA167" s="491"/>
      <c r="IWB167" s="491"/>
      <c r="IWC167" s="491"/>
      <c r="IWD167" s="491"/>
      <c r="IWE167" s="491"/>
      <c r="IWF167" s="491"/>
      <c r="IWG167" s="491"/>
      <c r="IWH167" s="491"/>
      <c r="IWI167" s="491"/>
      <c r="IWJ167" s="491"/>
      <c r="IWK167" s="491"/>
      <c r="IWL167" s="491"/>
      <c r="IWM167" s="491"/>
      <c r="IWN167" s="491"/>
      <c r="IWO167" s="491"/>
      <c r="IWP167" s="491"/>
      <c r="IWQ167" s="491"/>
      <c r="IWR167" s="491"/>
      <c r="IWS167" s="491"/>
      <c r="IWT167" s="491"/>
      <c r="IWU167" s="491"/>
      <c r="IWV167" s="491"/>
      <c r="IWW167" s="491"/>
      <c r="IWX167" s="491"/>
      <c r="IWY167" s="491"/>
      <c r="IWZ167" s="491"/>
      <c r="IXA167" s="491"/>
      <c r="IXB167" s="491"/>
      <c r="IXC167" s="491"/>
      <c r="IXD167" s="491"/>
      <c r="IXE167" s="491"/>
      <c r="IXF167" s="491"/>
      <c r="IXG167" s="491"/>
      <c r="IXH167" s="491"/>
      <c r="IXI167" s="491"/>
      <c r="IXJ167" s="491"/>
      <c r="IXK167" s="491"/>
      <c r="IXL167" s="491"/>
      <c r="IXM167" s="491"/>
      <c r="IXN167" s="491"/>
      <c r="IXO167" s="491"/>
      <c r="IXP167" s="491"/>
      <c r="IXQ167" s="491"/>
      <c r="IXR167" s="491"/>
      <c r="IXS167" s="491"/>
      <c r="IXT167" s="491"/>
      <c r="IXU167" s="491"/>
      <c r="IXV167" s="491"/>
      <c r="IXW167" s="491"/>
      <c r="IXX167" s="491"/>
      <c r="IXY167" s="491"/>
      <c r="IXZ167" s="491"/>
      <c r="IYA167" s="491"/>
      <c r="IYB167" s="491"/>
      <c r="IYC167" s="491"/>
      <c r="IYD167" s="491"/>
      <c r="IYE167" s="491"/>
      <c r="IYF167" s="491"/>
      <c r="IYG167" s="491"/>
      <c r="IYH167" s="491"/>
      <c r="IYI167" s="491"/>
      <c r="IYJ167" s="491"/>
      <c r="IYK167" s="491"/>
      <c r="IYL167" s="491"/>
      <c r="IYM167" s="491"/>
      <c r="IYN167" s="491"/>
      <c r="IYO167" s="491"/>
      <c r="IYP167" s="491"/>
      <c r="IYQ167" s="491"/>
      <c r="IYR167" s="491"/>
      <c r="IYS167" s="491"/>
      <c r="IYT167" s="491"/>
      <c r="IYU167" s="491"/>
      <c r="IYV167" s="491"/>
      <c r="IYW167" s="491"/>
      <c r="IYX167" s="491"/>
      <c r="IYY167" s="491"/>
      <c r="IYZ167" s="491"/>
      <c r="IZA167" s="491"/>
      <c r="IZB167" s="491"/>
      <c r="IZC167" s="491"/>
      <c r="IZD167" s="491"/>
      <c r="IZE167" s="491"/>
      <c r="IZF167" s="491"/>
      <c r="IZG167" s="491"/>
      <c r="IZH167" s="491"/>
      <c r="IZI167" s="491"/>
      <c r="IZJ167" s="491"/>
      <c r="IZK167" s="491"/>
      <c r="IZL167" s="491"/>
      <c r="IZM167" s="491"/>
      <c r="IZN167" s="491"/>
      <c r="IZO167" s="491"/>
      <c r="IZP167" s="491"/>
      <c r="IZQ167" s="491"/>
      <c r="IZR167" s="491"/>
      <c r="IZS167" s="491"/>
      <c r="IZT167" s="491"/>
      <c r="IZU167" s="491"/>
      <c r="IZV167" s="491"/>
      <c r="IZW167" s="491"/>
      <c r="IZX167" s="491"/>
      <c r="IZY167" s="491"/>
      <c r="IZZ167" s="491"/>
      <c r="JAA167" s="491"/>
      <c r="JAB167" s="491"/>
      <c r="JAC167" s="491"/>
      <c r="JAD167" s="491"/>
      <c r="JAE167" s="491"/>
      <c r="JAF167" s="491"/>
      <c r="JAG167" s="491"/>
      <c r="JAH167" s="491"/>
      <c r="JAI167" s="491"/>
      <c r="JAJ167" s="491"/>
      <c r="JAK167" s="491"/>
      <c r="JAL167" s="491"/>
      <c r="JAM167" s="491"/>
      <c r="JAN167" s="491"/>
      <c r="JAO167" s="491"/>
      <c r="JAP167" s="491"/>
      <c r="JAQ167" s="491"/>
      <c r="JAR167" s="491"/>
      <c r="JAS167" s="491"/>
      <c r="JAT167" s="491"/>
      <c r="JAU167" s="491"/>
      <c r="JAV167" s="491"/>
      <c r="JAW167" s="491"/>
      <c r="JAX167" s="491"/>
      <c r="JAY167" s="491"/>
      <c r="JAZ167" s="491"/>
      <c r="JBA167" s="491"/>
      <c r="JBB167" s="491"/>
      <c r="JBC167" s="491"/>
      <c r="JBD167" s="491"/>
      <c r="JBE167" s="491"/>
      <c r="JBF167" s="491"/>
      <c r="JBG167" s="491"/>
      <c r="JBH167" s="491"/>
      <c r="JBI167" s="491"/>
      <c r="JBJ167" s="491"/>
      <c r="JBK167" s="491"/>
      <c r="JBL167" s="491"/>
      <c r="JBM167" s="491"/>
      <c r="JBN167" s="491"/>
      <c r="JBO167" s="491"/>
      <c r="JBP167" s="491"/>
      <c r="JBQ167" s="491"/>
      <c r="JBR167" s="491"/>
      <c r="JBS167" s="491"/>
      <c r="JBT167" s="491"/>
      <c r="JBU167" s="491"/>
      <c r="JBV167" s="491"/>
      <c r="JBW167" s="491"/>
      <c r="JBX167" s="491"/>
      <c r="JBY167" s="491"/>
      <c r="JBZ167" s="491"/>
      <c r="JCA167" s="491"/>
      <c r="JCB167" s="491"/>
      <c r="JCC167" s="491"/>
      <c r="JCD167" s="491"/>
      <c r="JCE167" s="491"/>
      <c r="JCF167" s="491"/>
      <c r="JCG167" s="491"/>
      <c r="JCH167" s="491"/>
      <c r="JCI167" s="491"/>
      <c r="JCJ167" s="491"/>
      <c r="JCK167" s="491"/>
      <c r="JCL167" s="491"/>
      <c r="JCM167" s="491"/>
      <c r="JCN167" s="491"/>
      <c r="JCO167" s="491"/>
      <c r="JCP167" s="491"/>
      <c r="JCQ167" s="491"/>
      <c r="JCR167" s="491"/>
      <c r="JCS167" s="491"/>
      <c r="JCT167" s="491"/>
      <c r="JCU167" s="491"/>
      <c r="JCV167" s="491"/>
      <c r="JCW167" s="491"/>
      <c r="JCX167" s="491"/>
      <c r="JCY167" s="491"/>
      <c r="JCZ167" s="491"/>
      <c r="JDA167" s="491"/>
      <c r="JDB167" s="491"/>
      <c r="JDC167" s="491"/>
      <c r="JDD167" s="491"/>
      <c r="JDE167" s="491"/>
      <c r="JDF167" s="491"/>
      <c r="JDG167" s="491"/>
      <c r="JDH167" s="491"/>
      <c r="JDI167" s="491"/>
      <c r="JDJ167" s="491"/>
      <c r="JDK167" s="491"/>
      <c r="JDL167" s="491"/>
      <c r="JDM167" s="491"/>
      <c r="JDN167" s="491"/>
      <c r="JDO167" s="491"/>
      <c r="JDP167" s="491"/>
      <c r="JDQ167" s="491"/>
      <c r="JDR167" s="491"/>
      <c r="JDS167" s="491"/>
      <c r="JDT167" s="491"/>
      <c r="JDU167" s="491"/>
      <c r="JDV167" s="491"/>
      <c r="JDW167" s="491"/>
      <c r="JDX167" s="491"/>
      <c r="JDY167" s="491"/>
      <c r="JDZ167" s="491"/>
      <c r="JEA167" s="491"/>
      <c r="JEB167" s="491"/>
      <c r="JEC167" s="491"/>
      <c r="JED167" s="491"/>
      <c r="JEE167" s="491"/>
      <c r="JEF167" s="491"/>
      <c r="JEG167" s="491"/>
      <c r="JEH167" s="491"/>
      <c r="JEI167" s="491"/>
      <c r="JEJ167" s="491"/>
      <c r="JEK167" s="491"/>
      <c r="JEL167" s="491"/>
      <c r="JEM167" s="491"/>
      <c r="JEN167" s="491"/>
      <c r="JEO167" s="491"/>
      <c r="JEP167" s="491"/>
      <c r="JEQ167" s="491"/>
      <c r="JER167" s="491"/>
      <c r="JES167" s="491"/>
      <c r="JET167" s="491"/>
      <c r="JEU167" s="491"/>
      <c r="JEV167" s="491"/>
      <c r="JEW167" s="491"/>
      <c r="JEX167" s="491"/>
      <c r="JEY167" s="491"/>
      <c r="JEZ167" s="491"/>
      <c r="JFA167" s="491"/>
      <c r="JFB167" s="491"/>
      <c r="JFC167" s="491"/>
      <c r="JFD167" s="491"/>
      <c r="JFE167" s="491"/>
      <c r="JFF167" s="491"/>
      <c r="JFG167" s="491"/>
      <c r="JFH167" s="491"/>
      <c r="JFI167" s="491"/>
      <c r="JFJ167" s="491"/>
      <c r="JFK167" s="491"/>
      <c r="JFL167" s="491"/>
      <c r="JFM167" s="491"/>
      <c r="JFN167" s="491"/>
      <c r="JFO167" s="491"/>
      <c r="JFP167" s="491"/>
      <c r="JFQ167" s="491"/>
      <c r="JFR167" s="491"/>
      <c r="JFS167" s="491"/>
      <c r="JFT167" s="491"/>
      <c r="JFU167" s="491"/>
      <c r="JFV167" s="491"/>
      <c r="JFW167" s="491"/>
      <c r="JFX167" s="491"/>
      <c r="JFY167" s="491"/>
      <c r="JFZ167" s="491"/>
      <c r="JGA167" s="491"/>
      <c r="JGB167" s="491"/>
      <c r="JGC167" s="491"/>
      <c r="JGD167" s="491"/>
      <c r="JGE167" s="491"/>
      <c r="JGF167" s="491"/>
      <c r="JGG167" s="491"/>
      <c r="JGH167" s="491"/>
      <c r="JGI167" s="491"/>
      <c r="JGJ167" s="491"/>
      <c r="JGK167" s="491"/>
      <c r="JGL167" s="491"/>
      <c r="JGM167" s="491"/>
      <c r="JGN167" s="491"/>
      <c r="JGO167" s="491"/>
      <c r="JGP167" s="491"/>
      <c r="JGQ167" s="491"/>
      <c r="JGR167" s="491"/>
      <c r="JGS167" s="491"/>
      <c r="JGT167" s="491"/>
      <c r="JGU167" s="491"/>
      <c r="JGV167" s="491"/>
      <c r="JGW167" s="491"/>
      <c r="JGX167" s="491"/>
      <c r="JGY167" s="491"/>
      <c r="JGZ167" s="491"/>
      <c r="JHA167" s="491"/>
      <c r="JHB167" s="491"/>
      <c r="JHC167" s="491"/>
      <c r="JHD167" s="491"/>
      <c r="JHE167" s="491"/>
      <c r="JHF167" s="491"/>
      <c r="JHG167" s="491"/>
      <c r="JHH167" s="491"/>
      <c r="JHI167" s="491"/>
      <c r="JHJ167" s="491"/>
      <c r="JHK167" s="491"/>
      <c r="JHL167" s="491"/>
      <c r="JHM167" s="491"/>
      <c r="JHN167" s="491"/>
      <c r="JHO167" s="491"/>
      <c r="JHP167" s="491"/>
      <c r="JHQ167" s="491"/>
      <c r="JHR167" s="491"/>
      <c r="JHS167" s="491"/>
      <c r="JHT167" s="491"/>
      <c r="JHU167" s="491"/>
      <c r="JHV167" s="491"/>
      <c r="JHW167" s="491"/>
      <c r="JHX167" s="491"/>
      <c r="JHY167" s="491"/>
      <c r="JHZ167" s="491"/>
      <c r="JIA167" s="491"/>
      <c r="JIB167" s="491"/>
      <c r="JIC167" s="491"/>
      <c r="JID167" s="491"/>
      <c r="JIE167" s="491"/>
      <c r="JIF167" s="491"/>
      <c r="JIG167" s="491"/>
      <c r="JIH167" s="491"/>
      <c r="JII167" s="491"/>
      <c r="JIJ167" s="491"/>
      <c r="JIK167" s="491"/>
      <c r="JIL167" s="491"/>
      <c r="JIM167" s="491"/>
      <c r="JIN167" s="491"/>
      <c r="JIO167" s="491"/>
      <c r="JIP167" s="491"/>
      <c r="JIQ167" s="491"/>
      <c r="JIR167" s="491"/>
      <c r="JIS167" s="491"/>
      <c r="JIT167" s="491"/>
      <c r="JIU167" s="491"/>
      <c r="JIV167" s="491"/>
      <c r="JIW167" s="491"/>
      <c r="JIX167" s="491"/>
      <c r="JIY167" s="491"/>
      <c r="JIZ167" s="491"/>
      <c r="JJA167" s="491"/>
      <c r="JJB167" s="491"/>
      <c r="JJC167" s="491"/>
      <c r="JJD167" s="491"/>
      <c r="JJE167" s="491"/>
      <c r="JJF167" s="491"/>
      <c r="JJG167" s="491"/>
      <c r="JJH167" s="491"/>
      <c r="JJI167" s="491"/>
      <c r="JJJ167" s="491"/>
      <c r="JJK167" s="491"/>
      <c r="JJL167" s="491"/>
      <c r="JJM167" s="491"/>
      <c r="JJN167" s="491"/>
      <c r="JJO167" s="491"/>
      <c r="JJP167" s="491"/>
      <c r="JJQ167" s="491"/>
      <c r="JJR167" s="491"/>
      <c r="JJS167" s="491"/>
      <c r="JJT167" s="491"/>
      <c r="JJU167" s="491"/>
      <c r="JJV167" s="491"/>
      <c r="JJW167" s="491"/>
      <c r="JJX167" s="491"/>
      <c r="JJY167" s="491"/>
      <c r="JJZ167" s="491"/>
      <c r="JKA167" s="491"/>
      <c r="JKB167" s="491"/>
      <c r="JKC167" s="491"/>
      <c r="JKD167" s="491"/>
      <c r="JKE167" s="491"/>
      <c r="JKF167" s="491"/>
      <c r="JKG167" s="491"/>
      <c r="JKH167" s="491"/>
      <c r="JKI167" s="491"/>
      <c r="JKJ167" s="491"/>
      <c r="JKK167" s="491"/>
      <c r="JKL167" s="491"/>
      <c r="JKM167" s="491"/>
      <c r="JKN167" s="491"/>
      <c r="JKO167" s="491"/>
      <c r="JKP167" s="491"/>
      <c r="JKQ167" s="491"/>
      <c r="JKR167" s="491"/>
      <c r="JKS167" s="491"/>
      <c r="JKT167" s="491"/>
      <c r="JKU167" s="491"/>
      <c r="JKV167" s="491"/>
      <c r="JKW167" s="491"/>
      <c r="JKX167" s="491"/>
      <c r="JKY167" s="491"/>
      <c r="JKZ167" s="491"/>
      <c r="JLA167" s="491"/>
      <c r="JLB167" s="491"/>
      <c r="JLC167" s="491"/>
      <c r="JLD167" s="491"/>
      <c r="JLE167" s="491"/>
      <c r="JLF167" s="491"/>
      <c r="JLG167" s="491"/>
      <c r="JLH167" s="491"/>
      <c r="JLI167" s="491"/>
      <c r="JLJ167" s="491"/>
      <c r="JLK167" s="491"/>
      <c r="JLL167" s="491"/>
      <c r="JLM167" s="491"/>
      <c r="JLN167" s="491"/>
      <c r="JLO167" s="491"/>
      <c r="JLP167" s="491"/>
      <c r="JLQ167" s="491"/>
      <c r="JLR167" s="491"/>
      <c r="JLS167" s="491"/>
      <c r="JLT167" s="491"/>
      <c r="JLU167" s="491"/>
      <c r="JLV167" s="491"/>
      <c r="JLW167" s="491"/>
      <c r="JLX167" s="491"/>
      <c r="JLY167" s="491"/>
      <c r="JLZ167" s="491"/>
      <c r="JMA167" s="491"/>
      <c r="JMB167" s="491"/>
      <c r="JMC167" s="491"/>
      <c r="JMD167" s="491"/>
      <c r="JME167" s="491"/>
      <c r="JMF167" s="491"/>
      <c r="JMG167" s="491"/>
      <c r="JMH167" s="491"/>
      <c r="JMI167" s="491"/>
      <c r="JMJ167" s="491"/>
      <c r="JMK167" s="491"/>
      <c r="JML167" s="491"/>
      <c r="JMM167" s="491"/>
      <c r="JMN167" s="491"/>
      <c r="JMO167" s="491"/>
      <c r="JMP167" s="491"/>
      <c r="JMQ167" s="491"/>
      <c r="JMR167" s="491"/>
      <c r="JMS167" s="491"/>
      <c r="JMT167" s="491"/>
      <c r="JMU167" s="491"/>
      <c r="JMV167" s="491"/>
      <c r="JMW167" s="491"/>
      <c r="JMX167" s="491"/>
      <c r="JMY167" s="491"/>
      <c r="JMZ167" s="491"/>
      <c r="JNA167" s="491"/>
      <c r="JNB167" s="491"/>
      <c r="JNC167" s="491"/>
      <c r="JND167" s="491"/>
      <c r="JNE167" s="491"/>
      <c r="JNF167" s="491"/>
      <c r="JNG167" s="491"/>
      <c r="JNH167" s="491"/>
      <c r="JNI167" s="491"/>
      <c r="JNJ167" s="491"/>
      <c r="JNK167" s="491"/>
      <c r="JNL167" s="491"/>
      <c r="JNM167" s="491"/>
      <c r="JNN167" s="491"/>
      <c r="JNO167" s="491"/>
      <c r="JNP167" s="491"/>
      <c r="JNQ167" s="491"/>
      <c r="JNR167" s="491"/>
      <c r="JNS167" s="491"/>
      <c r="JNT167" s="491"/>
      <c r="JNU167" s="491"/>
      <c r="JNV167" s="491"/>
      <c r="JNW167" s="491"/>
      <c r="JNX167" s="491"/>
      <c r="JNY167" s="491"/>
      <c r="JNZ167" s="491"/>
      <c r="JOA167" s="491"/>
      <c r="JOB167" s="491"/>
      <c r="JOC167" s="491"/>
      <c r="JOD167" s="491"/>
      <c r="JOE167" s="491"/>
      <c r="JOF167" s="491"/>
      <c r="JOG167" s="491"/>
      <c r="JOH167" s="491"/>
      <c r="JOI167" s="491"/>
      <c r="JOJ167" s="491"/>
      <c r="JOK167" s="491"/>
      <c r="JOL167" s="491"/>
      <c r="JOM167" s="491"/>
      <c r="JON167" s="491"/>
      <c r="JOO167" s="491"/>
      <c r="JOP167" s="491"/>
      <c r="JOQ167" s="491"/>
      <c r="JOR167" s="491"/>
      <c r="JOS167" s="491"/>
      <c r="JOT167" s="491"/>
      <c r="JOU167" s="491"/>
      <c r="JOV167" s="491"/>
      <c r="JOW167" s="491"/>
      <c r="JOX167" s="491"/>
      <c r="JOY167" s="491"/>
      <c r="JOZ167" s="491"/>
      <c r="JPA167" s="491"/>
      <c r="JPB167" s="491"/>
      <c r="JPC167" s="491"/>
      <c r="JPD167" s="491"/>
      <c r="JPE167" s="491"/>
      <c r="JPF167" s="491"/>
      <c r="JPG167" s="491"/>
      <c r="JPH167" s="491"/>
      <c r="JPI167" s="491"/>
      <c r="JPJ167" s="491"/>
      <c r="JPK167" s="491"/>
      <c r="JPL167" s="491"/>
      <c r="JPM167" s="491"/>
      <c r="JPN167" s="491"/>
      <c r="JPO167" s="491"/>
      <c r="JPP167" s="491"/>
      <c r="JPQ167" s="491"/>
      <c r="JPR167" s="491"/>
      <c r="JPS167" s="491"/>
      <c r="JPT167" s="491"/>
      <c r="JPU167" s="491"/>
      <c r="JPV167" s="491"/>
      <c r="JPW167" s="491"/>
      <c r="JPX167" s="491"/>
      <c r="JPY167" s="491"/>
      <c r="JPZ167" s="491"/>
      <c r="JQA167" s="491"/>
      <c r="JQB167" s="491"/>
      <c r="JQC167" s="491"/>
      <c r="JQD167" s="491"/>
      <c r="JQE167" s="491"/>
      <c r="JQF167" s="491"/>
      <c r="JQG167" s="491"/>
      <c r="JQH167" s="491"/>
      <c r="JQI167" s="491"/>
      <c r="JQJ167" s="491"/>
      <c r="JQK167" s="491"/>
      <c r="JQL167" s="491"/>
      <c r="JQM167" s="491"/>
      <c r="JQN167" s="491"/>
      <c r="JQO167" s="491"/>
      <c r="JQP167" s="491"/>
      <c r="JQQ167" s="491"/>
      <c r="JQR167" s="491"/>
      <c r="JQS167" s="491"/>
      <c r="JQT167" s="491"/>
      <c r="JQU167" s="491"/>
      <c r="JQV167" s="491"/>
      <c r="JQW167" s="491"/>
      <c r="JQX167" s="491"/>
      <c r="JQY167" s="491"/>
      <c r="JQZ167" s="491"/>
      <c r="JRA167" s="491"/>
      <c r="JRB167" s="491"/>
      <c r="JRC167" s="491"/>
      <c r="JRD167" s="491"/>
      <c r="JRE167" s="491"/>
      <c r="JRF167" s="491"/>
      <c r="JRG167" s="491"/>
      <c r="JRH167" s="491"/>
      <c r="JRI167" s="491"/>
      <c r="JRJ167" s="491"/>
      <c r="JRK167" s="491"/>
      <c r="JRL167" s="491"/>
      <c r="JRM167" s="491"/>
      <c r="JRN167" s="491"/>
      <c r="JRO167" s="491"/>
      <c r="JRP167" s="491"/>
      <c r="JRQ167" s="491"/>
      <c r="JRR167" s="491"/>
      <c r="JRS167" s="491"/>
      <c r="JRT167" s="491"/>
      <c r="JRU167" s="491"/>
      <c r="JRV167" s="491"/>
      <c r="JRW167" s="491"/>
      <c r="JRX167" s="491"/>
      <c r="JRY167" s="491"/>
      <c r="JRZ167" s="491"/>
      <c r="JSA167" s="491"/>
      <c r="JSB167" s="491"/>
      <c r="JSC167" s="491"/>
      <c r="JSD167" s="491"/>
      <c r="JSE167" s="491"/>
      <c r="JSF167" s="491"/>
      <c r="JSG167" s="491"/>
      <c r="JSH167" s="491"/>
      <c r="JSI167" s="491"/>
      <c r="JSJ167" s="491"/>
      <c r="JSK167" s="491"/>
      <c r="JSL167" s="491"/>
      <c r="JSM167" s="491"/>
      <c r="JSN167" s="491"/>
      <c r="JSO167" s="491"/>
      <c r="JSP167" s="491"/>
      <c r="JSQ167" s="491"/>
      <c r="JSR167" s="491"/>
      <c r="JSS167" s="491"/>
      <c r="JST167" s="491"/>
      <c r="JSU167" s="491"/>
      <c r="JSV167" s="491"/>
      <c r="JSW167" s="491"/>
      <c r="JSX167" s="491"/>
      <c r="JSY167" s="491"/>
      <c r="JSZ167" s="491"/>
      <c r="JTA167" s="491"/>
      <c r="JTB167" s="491"/>
      <c r="JTC167" s="491"/>
      <c r="JTD167" s="491"/>
      <c r="JTE167" s="491"/>
      <c r="JTF167" s="491"/>
      <c r="JTG167" s="491"/>
      <c r="JTH167" s="491"/>
      <c r="JTI167" s="491"/>
      <c r="JTJ167" s="491"/>
      <c r="JTK167" s="491"/>
      <c r="JTL167" s="491"/>
      <c r="JTM167" s="491"/>
      <c r="JTN167" s="491"/>
      <c r="JTO167" s="491"/>
      <c r="JTP167" s="491"/>
      <c r="JTQ167" s="491"/>
      <c r="JTR167" s="491"/>
      <c r="JTS167" s="491"/>
      <c r="JTT167" s="491"/>
      <c r="JTU167" s="491"/>
      <c r="JTV167" s="491"/>
      <c r="JTW167" s="491"/>
      <c r="JTX167" s="491"/>
      <c r="JTY167" s="491"/>
      <c r="JTZ167" s="491"/>
      <c r="JUA167" s="491"/>
      <c r="JUB167" s="491"/>
      <c r="JUC167" s="491"/>
      <c r="JUD167" s="491"/>
      <c r="JUE167" s="491"/>
      <c r="JUF167" s="491"/>
      <c r="JUG167" s="491"/>
      <c r="JUH167" s="491"/>
      <c r="JUI167" s="491"/>
      <c r="JUJ167" s="491"/>
      <c r="JUK167" s="491"/>
      <c r="JUL167" s="491"/>
      <c r="JUM167" s="491"/>
      <c r="JUN167" s="491"/>
      <c r="JUO167" s="491"/>
      <c r="JUP167" s="491"/>
      <c r="JUQ167" s="491"/>
      <c r="JUR167" s="491"/>
      <c r="JUS167" s="491"/>
      <c r="JUT167" s="491"/>
      <c r="JUU167" s="491"/>
      <c r="JUV167" s="491"/>
      <c r="JUW167" s="491"/>
      <c r="JUX167" s="491"/>
      <c r="JUY167" s="491"/>
      <c r="JUZ167" s="491"/>
      <c r="JVA167" s="491"/>
      <c r="JVB167" s="491"/>
      <c r="JVC167" s="491"/>
      <c r="JVD167" s="491"/>
      <c r="JVE167" s="491"/>
      <c r="JVF167" s="491"/>
      <c r="JVG167" s="491"/>
      <c r="JVH167" s="491"/>
      <c r="JVI167" s="491"/>
      <c r="JVJ167" s="491"/>
      <c r="JVK167" s="491"/>
      <c r="JVL167" s="491"/>
      <c r="JVM167" s="491"/>
      <c r="JVN167" s="491"/>
      <c r="JVO167" s="491"/>
      <c r="JVP167" s="491"/>
      <c r="JVQ167" s="491"/>
      <c r="JVR167" s="491"/>
      <c r="JVS167" s="491"/>
      <c r="JVT167" s="491"/>
      <c r="JVU167" s="491"/>
      <c r="JVV167" s="491"/>
      <c r="JVW167" s="491"/>
      <c r="JVX167" s="491"/>
      <c r="JVY167" s="491"/>
      <c r="JVZ167" s="491"/>
      <c r="JWA167" s="491"/>
      <c r="JWB167" s="491"/>
      <c r="JWC167" s="491"/>
      <c r="JWD167" s="491"/>
      <c r="JWE167" s="491"/>
      <c r="JWF167" s="491"/>
      <c r="JWG167" s="491"/>
      <c r="JWH167" s="491"/>
      <c r="JWI167" s="491"/>
      <c r="JWJ167" s="491"/>
      <c r="JWK167" s="491"/>
      <c r="JWL167" s="491"/>
      <c r="JWM167" s="491"/>
      <c r="JWN167" s="491"/>
      <c r="JWO167" s="491"/>
      <c r="JWP167" s="491"/>
      <c r="JWQ167" s="491"/>
      <c r="JWR167" s="491"/>
      <c r="JWS167" s="491"/>
      <c r="JWT167" s="491"/>
      <c r="JWU167" s="491"/>
      <c r="JWV167" s="491"/>
      <c r="JWW167" s="491"/>
      <c r="JWX167" s="491"/>
      <c r="JWY167" s="491"/>
      <c r="JWZ167" s="491"/>
      <c r="JXA167" s="491"/>
      <c r="JXB167" s="491"/>
      <c r="JXC167" s="491"/>
      <c r="JXD167" s="491"/>
      <c r="JXE167" s="491"/>
      <c r="JXF167" s="491"/>
      <c r="JXG167" s="491"/>
      <c r="JXH167" s="491"/>
      <c r="JXI167" s="491"/>
      <c r="JXJ167" s="491"/>
      <c r="JXK167" s="491"/>
      <c r="JXL167" s="491"/>
      <c r="JXM167" s="491"/>
      <c r="JXN167" s="491"/>
      <c r="JXO167" s="491"/>
      <c r="JXP167" s="491"/>
      <c r="JXQ167" s="491"/>
      <c r="JXR167" s="491"/>
      <c r="JXS167" s="491"/>
      <c r="JXT167" s="491"/>
      <c r="JXU167" s="491"/>
      <c r="JXV167" s="491"/>
      <c r="JXW167" s="491"/>
      <c r="JXX167" s="491"/>
      <c r="JXY167" s="491"/>
      <c r="JXZ167" s="491"/>
      <c r="JYA167" s="491"/>
      <c r="JYB167" s="491"/>
      <c r="JYC167" s="491"/>
      <c r="JYD167" s="491"/>
      <c r="JYE167" s="491"/>
      <c r="JYF167" s="491"/>
      <c r="JYG167" s="491"/>
      <c r="JYH167" s="491"/>
      <c r="JYI167" s="491"/>
      <c r="JYJ167" s="491"/>
      <c r="JYK167" s="491"/>
      <c r="JYL167" s="491"/>
      <c r="JYM167" s="491"/>
      <c r="JYN167" s="491"/>
      <c r="JYO167" s="491"/>
      <c r="JYP167" s="491"/>
      <c r="JYQ167" s="491"/>
      <c r="JYR167" s="491"/>
      <c r="JYS167" s="491"/>
      <c r="JYT167" s="491"/>
      <c r="JYU167" s="491"/>
      <c r="JYV167" s="491"/>
      <c r="JYW167" s="491"/>
      <c r="JYX167" s="491"/>
      <c r="JYY167" s="491"/>
      <c r="JYZ167" s="491"/>
      <c r="JZA167" s="491"/>
      <c r="JZB167" s="491"/>
      <c r="JZC167" s="491"/>
      <c r="JZD167" s="491"/>
      <c r="JZE167" s="491"/>
      <c r="JZF167" s="491"/>
      <c r="JZG167" s="491"/>
      <c r="JZH167" s="491"/>
      <c r="JZI167" s="491"/>
      <c r="JZJ167" s="491"/>
      <c r="JZK167" s="491"/>
      <c r="JZL167" s="491"/>
      <c r="JZM167" s="491"/>
      <c r="JZN167" s="491"/>
      <c r="JZO167" s="491"/>
      <c r="JZP167" s="491"/>
      <c r="JZQ167" s="491"/>
      <c r="JZR167" s="491"/>
      <c r="JZS167" s="491"/>
      <c r="JZT167" s="491"/>
      <c r="JZU167" s="491"/>
      <c r="JZV167" s="491"/>
      <c r="JZW167" s="491"/>
      <c r="JZX167" s="491"/>
      <c r="JZY167" s="491"/>
      <c r="JZZ167" s="491"/>
      <c r="KAA167" s="491"/>
      <c r="KAB167" s="491"/>
      <c r="KAC167" s="491"/>
      <c r="KAD167" s="491"/>
      <c r="KAE167" s="491"/>
      <c r="KAF167" s="491"/>
      <c r="KAG167" s="491"/>
      <c r="KAH167" s="491"/>
      <c r="KAI167" s="491"/>
      <c r="KAJ167" s="491"/>
      <c r="KAK167" s="491"/>
      <c r="KAL167" s="491"/>
      <c r="KAM167" s="491"/>
      <c r="KAN167" s="491"/>
      <c r="KAO167" s="491"/>
      <c r="KAP167" s="491"/>
      <c r="KAQ167" s="491"/>
      <c r="KAR167" s="491"/>
      <c r="KAS167" s="491"/>
      <c r="KAT167" s="491"/>
      <c r="KAU167" s="491"/>
      <c r="KAV167" s="491"/>
      <c r="KAW167" s="491"/>
      <c r="KAX167" s="491"/>
      <c r="KAY167" s="491"/>
      <c r="KAZ167" s="491"/>
      <c r="KBA167" s="491"/>
      <c r="KBB167" s="491"/>
      <c r="KBC167" s="491"/>
      <c r="KBD167" s="491"/>
      <c r="KBE167" s="491"/>
      <c r="KBF167" s="491"/>
      <c r="KBG167" s="491"/>
      <c r="KBH167" s="491"/>
      <c r="KBI167" s="491"/>
      <c r="KBJ167" s="491"/>
      <c r="KBK167" s="491"/>
      <c r="KBL167" s="491"/>
      <c r="KBM167" s="491"/>
      <c r="KBN167" s="491"/>
      <c r="KBO167" s="491"/>
      <c r="KBP167" s="491"/>
      <c r="KBQ167" s="491"/>
      <c r="KBR167" s="491"/>
      <c r="KBS167" s="491"/>
      <c r="KBT167" s="491"/>
      <c r="KBU167" s="491"/>
      <c r="KBV167" s="491"/>
      <c r="KBW167" s="491"/>
      <c r="KBX167" s="491"/>
      <c r="KBY167" s="491"/>
      <c r="KBZ167" s="491"/>
      <c r="KCA167" s="491"/>
      <c r="KCB167" s="491"/>
      <c r="KCC167" s="491"/>
      <c r="KCD167" s="491"/>
      <c r="KCE167" s="491"/>
      <c r="KCF167" s="491"/>
      <c r="KCG167" s="491"/>
      <c r="KCH167" s="491"/>
      <c r="KCI167" s="491"/>
      <c r="KCJ167" s="491"/>
      <c r="KCK167" s="491"/>
      <c r="KCL167" s="491"/>
      <c r="KCM167" s="491"/>
      <c r="KCN167" s="491"/>
      <c r="KCO167" s="491"/>
      <c r="KCP167" s="491"/>
      <c r="KCQ167" s="491"/>
      <c r="KCR167" s="491"/>
      <c r="KCS167" s="491"/>
      <c r="KCT167" s="491"/>
      <c r="KCU167" s="491"/>
      <c r="KCV167" s="491"/>
      <c r="KCW167" s="491"/>
      <c r="KCX167" s="491"/>
      <c r="KCY167" s="491"/>
      <c r="KCZ167" s="491"/>
      <c r="KDA167" s="491"/>
      <c r="KDB167" s="491"/>
      <c r="KDC167" s="491"/>
      <c r="KDD167" s="491"/>
      <c r="KDE167" s="491"/>
      <c r="KDF167" s="491"/>
      <c r="KDG167" s="491"/>
      <c r="KDH167" s="491"/>
      <c r="KDI167" s="491"/>
      <c r="KDJ167" s="491"/>
      <c r="KDK167" s="491"/>
      <c r="KDL167" s="491"/>
      <c r="KDM167" s="491"/>
      <c r="KDN167" s="491"/>
      <c r="KDO167" s="491"/>
      <c r="KDP167" s="491"/>
      <c r="KDQ167" s="491"/>
      <c r="KDR167" s="491"/>
      <c r="KDS167" s="491"/>
      <c r="KDT167" s="491"/>
      <c r="KDU167" s="491"/>
      <c r="KDV167" s="491"/>
      <c r="KDW167" s="491"/>
      <c r="KDX167" s="491"/>
      <c r="KDY167" s="491"/>
      <c r="KDZ167" s="491"/>
      <c r="KEA167" s="491"/>
      <c r="KEB167" s="491"/>
      <c r="KEC167" s="491"/>
      <c r="KED167" s="491"/>
      <c r="KEE167" s="491"/>
      <c r="KEF167" s="491"/>
      <c r="KEG167" s="491"/>
      <c r="KEH167" s="491"/>
      <c r="KEI167" s="491"/>
      <c r="KEJ167" s="491"/>
      <c r="KEK167" s="491"/>
      <c r="KEL167" s="491"/>
      <c r="KEM167" s="491"/>
      <c r="KEN167" s="491"/>
      <c r="KEO167" s="491"/>
      <c r="KEP167" s="491"/>
      <c r="KEQ167" s="491"/>
      <c r="KER167" s="491"/>
      <c r="KES167" s="491"/>
      <c r="KET167" s="491"/>
      <c r="KEU167" s="491"/>
      <c r="KEV167" s="491"/>
      <c r="KEW167" s="491"/>
      <c r="KEX167" s="491"/>
      <c r="KEY167" s="491"/>
      <c r="KEZ167" s="491"/>
      <c r="KFA167" s="491"/>
      <c r="KFB167" s="491"/>
      <c r="KFC167" s="491"/>
      <c r="KFD167" s="491"/>
      <c r="KFE167" s="491"/>
      <c r="KFF167" s="491"/>
      <c r="KFG167" s="491"/>
      <c r="KFH167" s="491"/>
      <c r="KFI167" s="491"/>
      <c r="KFJ167" s="491"/>
      <c r="KFK167" s="491"/>
      <c r="KFL167" s="491"/>
      <c r="KFM167" s="491"/>
      <c r="KFN167" s="491"/>
      <c r="KFO167" s="491"/>
      <c r="KFP167" s="491"/>
      <c r="KFQ167" s="491"/>
      <c r="KFR167" s="491"/>
      <c r="KFS167" s="491"/>
      <c r="KFT167" s="491"/>
      <c r="KFU167" s="491"/>
      <c r="KFV167" s="491"/>
      <c r="KFW167" s="491"/>
      <c r="KFX167" s="491"/>
      <c r="KFY167" s="491"/>
      <c r="KFZ167" s="491"/>
      <c r="KGA167" s="491"/>
      <c r="KGB167" s="491"/>
      <c r="KGC167" s="491"/>
      <c r="KGD167" s="491"/>
      <c r="KGE167" s="491"/>
      <c r="KGF167" s="491"/>
      <c r="KGG167" s="491"/>
      <c r="KGH167" s="491"/>
      <c r="KGI167" s="491"/>
      <c r="KGJ167" s="491"/>
      <c r="KGK167" s="491"/>
      <c r="KGL167" s="491"/>
      <c r="KGM167" s="491"/>
      <c r="KGN167" s="491"/>
      <c r="KGO167" s="491"/>
      <c r="KGP167" s="491"/>
      <c r="KGQ167" s="491"/>
      <c r="KGR167" s="491"/>
      <c r="KGS167" s="491"/>
      <c r="KGT167" s="491"/>
      <c r="KGU167" s="491"/>
      <c r="KGV167" s="491"/>
      <c r="KGW167" s="491"/>
      <c r="KGX167" s="491"/>
      <c r="KGY167" s="491"/>
      <c r="KGZ167" s="491"/>
      <c r="KHA167" s="491"/>
      <c r="KHB167" s="491"/>
      <c r="KHC167" s="491"/>
      <c r="KHD167" s="491"/>
      <c r="KHE167" s="491"/>
      <c r="KHF167" s="491"/>
      <c r="KHG167" s="491"/>
      <c r="KHH167" s="491"/>
      <c r="KHI167" s="491"/>
      <c r="KHJ167" s="491"/>
      <c r="KHK167" s="491"/>
      <c r="KHL167" s="491"/>
      <c r="KHM167" s="491"/>
      <c r="KHN167" s="491"/>
      <c r="KHO167" s="491"/>
      <c r="KHP167" s="491"/>
      <c r="KHQ167" s="491"/>
      <c r="KHR167" s="491"/>
      <c r="KHS167" s="491"/>
      <c r="KHT167" s="491"/>
      <c r="KHU167" s="491"/>
      <c r="KHV167" s="491"/>
      <c r="KHW167" s="491"/>
      <c r="KHX167" s="491"/>
      <c r="KHY167" s="491"/>
      <c r="KHZ167" s="491"/>
      <c r="KIA167" s="491"/>
      <c r="KIB167" s="491"/>
      <c r="KIC167" s="491"/>
      <c r="KID167" s="491"/>
      <c r="KIE167" s="491"/>
      <c r="KIF167" s="491"/>
      <c r="KIG167" s="491"/>
      <c r="KIH167" s="491"/>
      <c r="KII167" s="491"/>
      <c r="KIJ167" s="491"/>
      <c r="KIK167" s="491"/>
      <c r="KIL167" s="491"/>
      <c r="KIM167" s="491"/>
      <c r="KIN167" s="491"/>
      <c r="KIO167" s="491"/>
      <c r="KIP167" s="491"/>
      <c r="KIQ167" s="491"/>
      <c r="KIR167" s="491"/>
      <c r="KIS167" s="491"/>
      <c r="KIT167" s="491"/>
      <c r="KIU167" s="491"/>
      <c r="KIV167" s="491"/>
      <c r="KIW167" s="491"/>
      <c r="KIX167" s="491"/>
      <c r="KIY167" s="491"/>
      <c r="KIZ167" s="491"/>
      <c r="KJA167" s="491"/>
      <c r="KJB167" s="491"/>
      <c r="KJC167" s="491"/>
      <c r="KJD167" s="491"/>
      <c r="KJE167" s="491"/>
      <c r="KJF167" s="491"/>
      <c r="KJG167" s="491"/>
      <c r="KJH167" s="491"/>
      <c r="KJI167" s="491"/>
      <c r="KJJ167" s="491"/>
      <c r="KJK167" s="491"/>
      <c r="KJL167" s="491"/>
      <c r="KJM167" s="491"/>
      <c r="KJN167" s="491"/>
      <c r="KJO167" s="491"/>
      <c r="KJP167" s="491"/>
      <c r="KJQ167" s="491"/>
      <c r="KJR167" s="491"/>
      <c r="KJS167" s="491"/>
      <c r="KJT167" s="491"/>
      <c r="KJU167" s="491"/>
      <c r="KJV167" s="491"/>
      <c r="KJW167" s="491"/>
      <c r="KJX167" s="491"/>
      <c r="KJY167" s="491"/>
      <c r="KJZ167" s="491"/>
      <c r="KKA167" s="491"/>
      <c r="KKB167" s="491"/>
      <c r="KKC167" s="491"/>
      <c r="KKD167" s="491"/>
      <c r="KKE167" s="491"/>
      <c r="KKF167" s="491"/>
      <c r="KKG167" s="491"/>
      <c r="KKH167" s="491"/>
      <c r="KKI167" s="491"/>
      <c r="KKJ167" s="491"/>
      <c r="KKK167" s="491"/>
      <c r="KKL167" s="491"/>
      <c r="KKM167" s="491"/>
      <c r="KKN167" s="491"/>
      <c r="KKO167" s="491"/>
      <c r="KKP167" s="491"/>
      <c r="KKQ167" s="491"/>
      <c r="KKR167" s="491"/>
      <c r="KKS167" s="491"/>
      <c r="KKT167" s="491"/>
      <c r="KKU167" s="491"/>
      <c r="KKV167" s="491"/>
      <c r="KKW167" s="491"/>
      <c r="KKX167" s="491"/>
      <c r="KKY167" s="491"/>
      <c r="KKZ167" s="491"/>
      <c r="KLA167" s="491"/>
      <c r="KLB167" s="491"/>
      <c r="KLC167" s="491"/>
      <c r="KLD167" s="491"/>
      <c r="KLE167" s="491"/>
      <c r="KLF167" s="491"/>
      <c r="KLG167" s="491"/>
      <c r="KLH167" s="491"/>
      <c r="KLI167" s="491"/>
      <c r="KLJ167" s="491"/>
      <c r="KLK167" s="491"/>
      <c r="KLL167" s="491"/>
      <c r="KLM167" s="491"/>
      <c r="KLN167" s="491"/>
      <c r="KLO167" s="491"/>
      <c r="KLP167" s="491"/>
      <c r="KLQ167" s="491"/>
      <c r="KLR167" s="491"/>
      <c r="KLS167" s="491"/>
      <c r="KLT167" s="491"/>
      <c r="KLU167" s="491"/>
      <c r="KLV167" s="491"/>
      <c r="KLW167" s="491"/>
      <c r="KLX167" s="491"/>
      <c r="KLY167" s="491"/>
      <c r="KLZ167" s="491"/>
      <c r="KMA167" s="491"/>
      <c r="KMB167" s="491"/>
      <c r="KMC167" s="491"/>
      <c r="KMD167" s="491"/>
      <c r="KME167" s="491"/>
      <c r="KMF167" s="491"/>
      <c r="KMG167" s="491"/>
      <c r="KMH167" s="491"/>
      <c r="KMI167" s="491"/>
      <c r="KMJ167" s="491"/>
      <c r="KMK167" s="491"/>
      <c r="KML167" s="491"/>
      <c r="KMM167" s="491"/>
      <c r="KMN167" s="491"/>
      <c r="KMO167" s="491"/>
      <c r="KMP167" s="491"/>
      <c r="KMQ167" s="491"/>
      <c r="KMR167" s="491"/>
      <c r="KMS167" s="491"/>
      <c r="KMT167" s="491"/>
      <c r="KMU167" s="491"/>
      <c r="KMV167" s="491"/>
      <c r="KMW167" s="491"/>
      <c r="KMX167" s="491"/>
      <c r="KMY167" s="491"/>
      <c r="KMZ167" s="491"/>
      <c r="KNA167" s="491"/>
      <c r="KNB167" s="491"/>
      <c r="KNC167" s="491"/>
      <c r="KND167" s="491"/>
      <c r="KNE167" s="491"/>
      <c r="KNF167" s="491"/>
      <c r="KNG167" s="491"/>
      <c r="KNH167" s="491"/>
      <c r="KNI167" s="491"/>
      <c r="KNJ167" s="491"/>
      <c r="KNK167" s="491"/>
      <c r="KNL167" s="491"/>
      <c r="KNM167" s="491"/>
      <c r="KNN167" s="491"/>
      <c r="KNO167" s="491"/>
      <c r="KNP167" s="491"/>
      <c r="KNQ167" s="491"/>
      <c r="KNR167" s="491"/>
      <c r="KNS167" s="491"/>
      <c r="KNT167" s="491"/>
      <c r="KNU167" s="491"/>
      <c r="KNV167" s="491"/>
      <c r="KNW167" s="491"/>
      <c r="KNX167" s="491"/>
      <c r="KNY167" s="491"/>
      <c r="KNZ167" s="491"/>
      <c r="KOA167" s="491"/>
      <c r="KOB167" s="491"/>
      <c r="KOC167" s="491"/>
      <c r="KOD167" s="491"/>
      <c r="KOE167" s="491"/>
      <c r="KOF167" s="491"/>
      <c r="KOG167" s="491"/>
      <c r="KOH167" s="491"/>
      <c r="KOI167" s="491"/>
      <c r="KOJ167" s="491"/>
      <c r="KOK167" s="491"/>
      <c r="KOL167" s="491"/>
      <c r="KOM167" s="491"/>
      <c r="KON167" s="491"/>
      <c r="KOO167" s="491"/>
      <c r="KOP167" s="491"/>
      <c r="KOQ167" s="491"/>
      <c r="KOR167" s="491"/>
      <c r="KOS167" s="491"/>
      <c r="KOT167" s="491"/>
      <c r="KOU167" s="491"/>
      <c r="KOV167" s="491"/>
      <c r="KOW167" s="491"/>
      <c r="KOX167" s="491"/>
      <c r="KOY167" s="491"/>
      <c r="KOZ167" s="491"/>
      <c r="KPA167" s="491"/>
      <c r="KPB167" s="491"/>
      <c r="KPC167" s="491"/>
      <c r="KPD167" s="491"/>
      <c r="KPE167" s="491"/>
      <c r="KPF167" s="491"/>
      <c r="KPG167" s="491"/>
      <c r="KPH167" s="491"/>
      <c r="KPI167" s="491"/>
      <c r="KPJ167" s="491"/>
      <c r="KPK167" s="491"/>
      <c r="KPL167" s="491"/>
      <c r="KPM167" s="491"/>
      <c r="KPN167" s="491"/>
      <c r="KPO167" s="491"/>
      <c r="KPP167" s="491"/>
      <c r="KPQ167" s="491"/>
      <c r="KPR167" s="491"/>
      <c r="KPS167" s="491"/>
      <c r="KPT167" s="491"/>
      <c r="KPU167" s="491"/>
      <c r="KPV167" s="491"/>
      <c r="KPW167" s="491"/>
      <c r="KPX167" s="491"/>
      <c r="KPY167" s="491"/>
      <c r="KPZ167" s="491"/>
      <c r="KQA167" s="491"/>
      <c r="KQB167" s="491"/>
      <c r="KQC167" s="491"/>
      <c r="KQD167" s="491"/>
      <c r="KQE167" s="491"/>
      <c r="KQF167" s="491"/>
      <c r="KQG167" s="491"/>
      <c r="KQH167" s="491"/>
      <c r="KQI167" s="491"/>
      <c r="KQJ167" s="491"/>
      <c r="KQK167" s="491"/>
      <c r="KQL167" s="491"/>
      <c r="KQM167" s="491"/>
      <c r="KQN167" s="491"/>
      <c r="KQO167" s="491"/>
      <c r="KQP167" s="491"/>
      <c r="KQQ167" s="491"/>
      <c r="KQR167" s="491"/>
      <c r="KQS167" s="491"/>
      <c r="KQT167" s="491"/>
      <c r="KQU167" s="491"/>
      <c r="KQV167" s="491"/>
      <c r="KQW167" s="491"/>
      <c r="KQX167" s="491"/>
      <c r="KQY167" s="491"/>
      <c r="KQZ167" s="491"/>
      <c r="KRA167" s="491"/>
      <c r="KRB167" s="491"/>
      <c r="KRC167" s="491"/>
      <c r="KRD167" s="491"/>
      <c r="KRE167" s="491"/>
      <c r="KRF167" s="491"/>
      <c r="KRG167" s="491"/>
      <c r="KRH167" s="491"/>
      <c r="KRI167" s="491"/>
      <c r="KRJ167" s="491"/>
      <c r="KRK167" s="491"/>
      <c r="KRL167" s="491"/>
      <c r="KRM167" s="491"/>
      <c r="KRN167" s="491"/>
      <c r="KRO167" s="491"/>
      <c r="KRP167" s="491"/>
      <c r="KRQ167" s="491"/>
      <c r="KRR167" s="491"/>
      <c r="KRS167" s="491"/>
      <c r="KRT167" s="491"/>
      <c r="KRU167" s="491"/>
      <c r="KRV167" s="491"/>
      <c r="KRW167" s="491"/>
      <c r="KRX167" s="491"/>
      <c r="KRY167" s="491"/>
      <c r="KRZ167" s="491"/>
      <c r="KSA167" s="491"/>
      <c r="KSB167" s="491"/>
      <c r="KSC167" s="491"/>
      <c r="KSD167" s="491"/>
      <c r="KSE167" s="491"/>
      <c r="KSF167" s="491"/>
      <c r="KSG167" s="491"/>
      <c r="KSH167" s="491"/>
      <c r="KSI167" s="491"/>
      <c r="KSJ167" s="491"/>
      <c r="KSK167" s="491"/>
      <c r="KSL167" s="491"/>
      <c r="KSM167" s="491"/>
      <c r="KSN167" s="491"/>
      <c r="KSO167" s="491"/>
      <c r="KSP167" s="491"/>
      <c r="KSQ167" s="491"/>
      <c r="KSR167" s="491"/>
      <c r="KSS167" s="491"/>
      <c r="KST167" s="491"/>
      <c r="KSU167" s="491"/>
      <c r="KSV167" s="491"/>
      <c r="KSW167" s="491"/>
      <c r="KSX167" s="491"/>
      <c r="KSY167" s="491"/>
      <c r="KSZ167" s="491"/>
      <c r="KTA167" s="491"/>
      <c r="KTB167" s="491"/>
      <c r="KTC167" s="491"/>
      <c r="KTD167" s="491"/>
      <c r="KTE167" s="491"/>
      <c r="KTF167" s="491"/>
      <c r="KTG167" s="491"/>
      <c r="KTH167" s="491"/>
      <c r="KTI167" s="491"/>
      <c r="KTJ167" s="491"/>
      <c r="KTK167" s="491"/>
      <c r="KTL167" s="491"/>
      <c r="KTM167" s="491"/>
      <c r="KTN167" s="491"/>
      <c r="KTO167" s="491"/>
      <c r="KTP167" s="491"/>
      <c r="KTQ167" s="491"/>
      <c r="KTR167" s="491"/>
      <c r="KTS167" s="491"/>
      <c r="KTT167" s="491"/>
      <c r="KTU167" s="491"/>
      <c r="KTV167" s="491"/>
      <c r="KTW167" s="491"/>
      <c r="KTX167" s="491"/>
      <c r="KTY167" s="491"/>
      <c r="KTZ167" s="491"/>
      <c r="KUA167" s="491"/>
      <c r="KUB167" s="491"/>
      <c r="KUC167" s="491"/>
      <c r="KUD167" s="491"/>
      <c r="KUE167" s="491"/>
      <c r="KUF167" s="491"/>
      <c r="KUG167" s="491"/>
      <c r="KUH167" s="491"/>
      <c r="KUI167" s="491"/>
      <c r="KUJ167" s="491"/>
      <c r="KUK167" s="491"/>
      <c r="KUL167" s="491"/>
      <c r="KUM167" s="491"/>
      <c r="KUN167" s="491"/>
      <c r="KUO167" s="491"/>
      <c r="KUP167" s="491"/>
      <c r="KUQ167" s="491"/>
      <c r="KUR167" s="491"/>
      <c r="KUS167" s="491"/>
      <c r="KUT167" s="491"/>
      <c r="KUU167" s="491"/>
      <c r="KUV167" s="491"/>
      <c r="KUW167" s="491"/>
      <c r="KUX167" s="491"/>
      <c r="KUY167" s="491"/>
      <c r="KUZ167" s="491"/>
      <c r="KVA167" s="491"/>
      <c r="KVB167" s="491"/>
      <c r="KVC167" s="491"/>
      <c r="KVD167" s="491"/>
      <c r="KVE167" s="491"/>
      <c r="KVF167" s="491"/>
      <c r="KVG167" s="491"/>
      <c r="KVH167" s="491"/>
      <c r="KVI167" s="491"/>
      <c r="KVJ167" s="491"/>
      <c r="KVK167" s="491"/>
      <c r="KVL167" s="491"/>
      <c r="KVM167" s="491"/>
      <c r="KVN167" s="491"/>
      <c r="KVO167" s="491"/>
      <c r="KVP167" s="491"/>
      <c r="KVQ167" s="491"/>
      <c r="KVR167" s="491"/>
      <c r="KVS167" s="491"/>
      <c r="KVT167" s="491"/>
      <c r="KVU167" s="491"/>
      <c r="KVV167" s="491"/>
      <c r="KVW167" s="491"/>
      <c r="KVX167" s="491"/>
      <c r="KVY167" s="491"/>
      <c r="KVZ167" s="491"/>
      <c r="KWA167" s="491"/>
      <c r="KWB167" s="491"/>
      <c r="KWC167" s="491"/>
      <c r="KWD167" s="491"/>
      <c r="KWE167" s="491"/>
      <c r="KWF167" s="491"/>
      <c r="KWG167" s="491"/>
      <c r="KWH167" s="491"/>
      <c r="KWI167" s="491"/>
      <c r="KWJ167" s="491"/>
      <c r="KWK167" s="491"/>
      <c r="KWL167" s="491"/>
      <c r="KWM167" s="491"/>
      <c r="KWN167" s="491"/>
      <c r="KWO167" s="491"/>
      <c r="KWP167" s="491"/>
      <c r="KWQ167" s="491"/>
      <c r="KWR167" s="491"/>
      <c r="KWS167" s="491"/>
      <c r="KWT167" s="491"/>
      <c r="KWU167" s="491"/>
      <c r="KWV167" s="491"/>
      <c r="KWW167" s="491"/>
      <c r="KWX167" s="491"/>
      <c r="KWY167" s="491"/>
      <c r="KWZ167" s="491"/>
      <c r="KXA167" s="491"/>
      <c r="KXB167" s="491"/>
      <c r="KXC167" s="491"/>
      <c r="KXD167" s="491"/>
      <c r="KXE167" s="491"/>
      <c r="KXF167" s="491"/>
      <c r="KXG167" s="491"/>
      <c r="KXH167" s="491"/>
      <c r="KXI167" s="491"/>
      <c r="KXJ167" s="491"/>
      <c r="KXK167" s="491"/>
      <c r="KXL167" s="491"/>
      <c r="KXM167" s="491"/>
      <c r="KXN167" s="491"/>
      <c r="KXO167" s="491"/>
      <c r="KXP167" s="491"/>
      <c r="KXQ167" s="491"/>
      <c r="KXR167" s="491"/>
      <c r="KXS167" s="491"/>
      <c r="KXT167" s="491"/>
      <c r="KXU167" s="491"/>
      <c r="KXV167" s="491"/>
      <c r="KXW167" s="491"/>
      <c r="KXX167" s="491"/>
      <c r="KXY167" s="491"/>
      <c r="KXZ167" s="491"/>
      <c r="KYA167" s="491"/>
      <c r="KYB167" s="491"/>
      <c r="KYC167" s="491"/>
      <c r="KYD167" s="491"/>
      <c r="KYE167" s="491"/>
      <c r="KYF167" s="491"/>
      <c r="KYG167" s="491"/>
      <c r="KYH167" s="491"/>
      <c r="KYI167" s="491"/>
      <c r="KYJ167" s="491"/>
      <c r="KYK167" s="491"/>
      <c r="KYL167" s="491"/>
      <c r="KYM167" s="491"/>
      <c r="KYN167" s="491"/>
      <c r="KYO167" s="491"/>
      <c r="KYP167" s="491"/>
      <c r="KYQ167" s="491"/>
      <c r="KYR167" s="491"/>
      <c r="KYS167" s="491"/>
      <c r="KYT167" s="491"/>
      <c r="KYU167" s="491"/>
      <c r="KYV167" s="491"/>
      <c r="KYW167" s="491"/>
      <c r="KYX167" s="491"/>
      <c r="KYY167" s="491"/>
      <c r="KYZ167" s="491"/>
      <c r="KZA167" s="491"/>
      <c r="KZB167" s="491"/>
      <c r="KZC167" s="491"/>
      <c r="KZD167" s="491"/>
      <c r="KZE167" s="491"/>
      <c r="KZF167" s="491"/>
      <c r="KZG167" s="491"/>
      <c r="KZH167" s="491"/>
      <c r="KZI167" s="491"/>
      <c r="KZJ167" s="491"/>
      <c r="KZK167" s="491"/>
      <c r="KZL167" s="491"/>
      <c r="KZM167" s="491"/>
      <c r="KZN167" s="491"/>
      <c r="KZO167" s="491"/>
      <c r="KZP167" s="491"/>
      <c r="KZQ167" s="491"/>
      <c r="KZR167" s="491"/>
      <c r="KZS167" s="491"/>
      <c r="KZT167" s="491"/>
      <c r="KZU167" s="491"/>
      <c r="KZV167" s="491"/>
      <c r="KZW167" s="491"/>
      <c r="KZX167" s="491"/>
      <c r="KZY167" s="491"/>
      <c r="KZZ167" s="491"/>
      <c r="LAA167" s="491"/>
      <c r="LAB167" s="491"/>
      <c r="LAC167" s="491"/>
      <c r="LAD167" s="491"/>
      <c r="LAE167" s="491"/>
      <c r="LAF167" s="491"/>
      <c r="LAG167" s="491"/>
      <c r="LAH167" s="491"/>
      <c r="LAI167" s="491"/>
      <c r="LAJ167" s="491"/>
      <c r="LAK167" s="491"/>
      <c r="LAL167" s="491"/>
      <c r="LAM167" s="491"/>
      <c r="LAN167" s="491"/>
      <c r="LAO167" s="491"/>
      <c r="LAP167" s="491"/>
      <c r="LAQ167" s="491"/>
      <c r="LAR167" s="491"/>
      <c r="LAS167" s="491"/>
      <c r="LAT167" s="491"/>
      <c r="LAU167" s="491"/>
      <c r="LAV167" s="491"/>
      <c r="LAW167" s="491"/>
      <c r="LAX167" s="491"/>
      <c r="LAY167" s="491"/>
      <c r="LAZ167" s="491"/>
      <c r="LBA167" s="491"/>
      <c r="LBB167" s="491"/>
      <c r="LBC167" s="491"/>
      <c r="LBD167" s="491"/>
      <c r="LBE167" s="491"/>
      <c r="LBF167" s="491"/>
      <c r="LBG167" s="491"/>
      <c r="LBH167" s="491"/>
      <c r="LBI167" s="491"/>
      <c r="LBJ167" s="491"/>
      <c r="LBK167" s="491"/>
      <c r="LBL167" s="491"/>
      <c r="LBM167" s="491"/>
      <c r="LBN167" s="491"/>
      <c r="LBO167" s="491"/>
      <c r="LBP167" s="491"/>
      <c r="LBQ167" s="491"/>
      <c r="LBR167" s="491"/>
      <c r="LBS167" s="491"/>
      <c r="LBT167" s="491"/>
      <c r="LBU167" s="491"/>
      <c r="LBV167" s="491"/>
      <c r="LBW167" s="491"/>
      <c r="LBX167" s="491"/>
      <c r="LBY167" s="491"/>
      <c r="LBZ167" s="491"/>
      <c r="LCA167" s="491"/>
      <c r="LCB167" s="491"/>
      <c r="LCC167" s="491"/>
      <c r="LCD167" s="491"/>
      <c r="LCE167" s="491"/>
      <c r="LCF167" s="491"/>
      <c r="LCG167" s="491"/>
      <c r="LCH167" s="491"/>
      <c r="LCI167" s="491"/>
      <c r="LCJ167" s="491"/>
      <c r="LCK167" s="491"/>
      <c r="LCL167" s="491"/>
      <c r="LCM167" s="491"/>
      <c r="LCN167" s="491"/>
      <c r="LCO167" s="491"/>
      <c r="LCP167" s="491"/>
      <c r="LCQ167" s="491"/>
      <c r="LCR167" s="491"/>
      <c r="LCS167" s="491"/>
      <c r="LCT167" s="491"/>
      <c r="LCU167" s="491"/>
      <c r="LCV167" s="491"/>
      <c r="LCW167" s="491"/>
      <c r="LCX167" s="491"/>
      <c r="LCY167" s="491"/>
      <c r="LCZ167" s="491"/>
      <c r="LDA167" s="491"/>
      <c r="LDB167" s="491"/>
      <c r="LDC167" s="491"/>
      <c r="LDD167" s="491"/>
      <c r="LDE167" s="491"/>
      <c r="LDF167" s="491"/>
      <c r="LDG167" s="491"/>
      <c r="LDH167" s="491"/>
      <c r="LDI167" s="491"/>
      <c r="LDJ167" s="491"/>
      <c r="LDK167" s="491"/>
      <c r="LDL167" s="491"/>
      <c r="LDM167" s="491"/>
      <c r="LDN167" s="491"/>
      <c r="LDO167" s="491"/>
      <c r="LDP167" s="491"/>
      <c r="LDQ167" s="491"/>
      <c r="LDR167" s="491"/>
      <c r="LDS167" s="491"/>
      <c r="LDT167" s="491"/>
      <c r="LDU167" s="491"/>
      <c r="LDV167" s="491"/>
      <c r="LDW167" s="491"/>
      <c r="LDX167" s="491"/>
      <c r="LDY167" s="491"/>
      <c r="LDZ167" s="491"/>
      <c r="LEA167" s="491"/>
      <c r="LEB167" s="491"/>
      <c r="LEC167" s="491"/>
      <c r="LED167" s="491"/>
      <c r="LEE167" s="491"/>
      <c r="LEF167" s="491"/>
      <c r="LEG167" s="491"/>
      <c r="LEH167" s="491"/>
      <c r="LEI167" s="491"/>
      <c r="LEJ167" s="491"/>
      <c r="LEK167" s="491"/>
      <c r="LEL167" s="491"/>
      <c r="LEM167" s="491"/>
      <c r="LEN167" s="491"/>
      <c r="LEO167" s="491"/>
      <c r="LEP167" s="491"/>
      <c r="LEQ167" s="491"/>
      <c r="LER167" s="491"/>
      <c r="LES167" s="491"/>
      <c r="LET167" s="491"/>
      <c r="LEU167" s="491"/>
      <c r="LEV167" s="491"/>
      <c r="LEW167" s="491"/>
      <c r="LEX167" s="491"/>
      <c r="LEY167" s="491"/>
      <c r="LEZ167" s="491"/>
      <c r="LFA167" s="491"/>
      <c r="LFB167" s="491"/>
      <c r="LFC167" s="491"/>
      <c r="LFD167" s="491"/>
      <c r="LFE167" s="491"/>
      <c r="LFF167" s="491"/>
      <c r="LFG167" s="491"/>
      <c r="LFH167" s="491"/>
      <c r="LFI167" s="491"/>
      <c r="LFJ167" s="491"/>
      <c r="LFK167" s="491"/>
      <c r="LFL167" s="491"/>
      <c r="LFM167" s="491"/>
      <c r="LFN167" s="491"/>
      <c r="LFO167" s="491"/>
      <c r="LFP167" s="491"/>
      <c r="LFQ167" s="491"/>
      <c r="LFR167" s="491"/>
      <c r="LFS167" s="491"/>
      <c r="LFT167" s="491"/>
      <c r="LFU167" s="491"/>
      <c r="LFV167" s="491"/>
      <c r="LFW167" s="491"/>
      <c r="LFX167" s="491"/>
      <c r="LFY167" s="491"/>
      <c r="LFZ167" s="491"/>
      <c r="LGA167" s="491"/>
      <c r="LGB167" s="491"/>
      <c r="LGC167" s="491"/>
      <c r="LGD167" s="491"/>
      <c r="LGE167" s="491"/>
      <c r="LGF167" s="491"/>
      <c r="LGG167" s="491"/>
      <c r="LGH167" s="491"/>
      <c r="LGI167" s="491"/>
      <c r="LGJ167" s="491"/>
      <c r="LGK167" s="491"/>
      <c r="LGL167" s="491"/>
      <c r="LGM167" s="491"/>
      <c r="LGN167" s="491"/>
      <c r="LGO167" s="491"/>
      <c r="LGP167" s="491"/>
      <c r="LGQ167" s="491"/>
      <c r="LGR167" s="491"/>
      <c r="LGS167" s="491"/>
      <c r="LGT167" s="491"/>
      <c r="LGU167" s="491"/>
      <c r="LGV167" s="491"/>
      <c r="LGW167" s="491"/>
      <c r="LGX167" s="491"/>
      <c r="LGY167" s="491"/>
      <c r="LGZ167" s="491"/>
      <c r="LHA167" s="491"/>
      <c r="LHB167" s="491"/>
      <c r="LHC167" s="491"/>
      <c r="LHD167" s="491"/>
      <c r="LHE167" s="491"/>
      <c r="LHF167" s="491"/>
      <c r="LHG167" s="491"/>
      <c r="LHH167" s="491"/>
      <c r="LHI167" s="491"/>
      <c r="LHJ167" s="491"/>
      <c r="LHK167" s="491"/>
      <c r="LHL167" s="491"/>
      <c r="LHM167" s="491"/>
      <c r="LHN167" s="491"/>
      <c r="LHO167" s="491"/>
      <c r="LHP167" s="491"/>
      <c r="LHQ167" s="491"/>
      <c r="LHR167" s="491"/>
      <c r="LHS167" s="491"/>
      <c r="LHT167" s="491"/>
      <c r="LHU167" s="491"/>
      <c r="LHV167" s="491"/>
      <c r="LHW167" s="491"/>
      <c r="LHX167" s="491"/>
      <c r="LHY167" s="491"/>
      <c r="LHZ167" s="491"/>
      <c r="LIA167" s="491"/>
      <c r="LIB167" s="491"/>
      <c r="LIC167" s="491"/>
      <c r="LID167" s="491"/>
      <c r="LIE167" s="491"/>
      <c r="LIF167" s="491"/>
      <c r="LIG167" s="491"/>
      <c r="LIH167" s="491"/>
      <c r="LII167" s="491"/>
      <c r="LIJ167" s="491"/>
      <c r="LIK167" s="491"/>
      <c r="LIL167" s="491"/>
      <c r="LIM167" s="491"/>
      <c r="LIN167" s="491"/>
      <c r="LIO167" s="491"/>
      <c r="LIP167" s="491"/>
      <c r="LIQ167" s="491"/>
      <c r="LIR167" s="491"/>
      <c r="LIS167" s="491"/>
      <c r="LIT167" s="491"/>
      <c r="LIU167" s="491"/>
      <c r="LIV167" s="491"/>
      <c r="LIW167" s="491"/>
      <c r="LIX167" s="491"/>
      <c r="LIY167" s="491"/>
      <c r="LIZ167" s="491"/>
      <c r="LJA167" s="491"/>
      <c r="LJB167" s="491"/>
      <c r="LJC167" s="491"/>
      <c r="LJD167" s="491"/>
      <c r="LJE167" s="491"/>
      <c r="LJF167" s="491"/>
      <c r="LJG167" s="491"/>
      <c r="LJH167" s="491"/>
      <c r="LJI167" s="491"/>
      <c r="LJJ167" s="491"/>
      <c r="LJK167" s="491"/>
      <c r="LJL167" s="491"/>
      <c r="LJM167" s="491"/>
      <c r="LJN167" s="491"/>
      <c r="LJO167" s="491"/>
      <c r="LJP167" s="491"/>
      <c r="LJQ167" s="491"/>
      <c r="LJR167" s="491"/>
      <c r="LJS167" s="491"/>
      <c r="LJT167" s="491"/>
      <c r="LJU167" s="491"/>
      <c r="LJV167" s="491"/>
      <c r="LJW167" s="491"/>
      <c r="LJX167" s="491"/>
      <c r="LJY167" s="491"/>
      <c r="LJZ167" s="491"/>
      <c r="LKA167" s="491"/>
      <c r="LKB167" s="491"/>
      <c r="LKC167" s="491"/>
      <c r="LKD167" s="491"/>
      <c r="LKE167" s="491"/>
      <c r="LKF167" s="491"/>
      <c r="LKG167" s="491"/>
      <c r="LKH167" s="491"/>
      <c r="LKI167" s="491"/>
      <c r="LKJ167" s="491"/>
      <c r="LKK167" s="491"/>
      <c r="LKL167" s="491"/>
      <c r="LKM167" s="491"/>
      <c r="LKN167" s="491"/>
      <c r="LKO167" s="491"/>
      <c r="LKP167" s="491"/>
      <c r="LKQ167" s="491"/>
      <c r="LKR167" s="491"/>
      <c r="LKS167" s="491"/>
      <c r="LKT167" s="491"/>
      <c r="LKU167" s="491"/>
      <c r="LKV167" s="491"/>
      <c r="LKW167" s="491"/>
      <c r="LKX167" s="491"/>
      <c r="LKY167" s="491"/>
      <c r="LKZ167" s="491"/>
      <c r="LLA167" s="491"/>
      <c r="LLB167" s="491"/>
      <c r="LLC167" s="491"/>
      <c r="LLD167" s="491"/>
      <c r="LLE167" s="491"/>
      <c r="LLF167" s="491"/>
      <c r="LLG167" s="491"/>
      <c r="LLH167" s="491"/>
      <c r="LLI167" s="491"/>
      <c r="LLJ167" s="491"/>
      <c r="LLK167" s="491"/>
      <c r="LLL167" s="491"/>
      <c r="LLM167" s="491"/>
      <c r="LLN167" s="491"/>
      <c r="LLO167" s="491"/>
      <c r="LLP167" s="491"/>
      <c r="LLQ167" s="491"/>
      <c r="LLR167" s="491"/>
      <c r="LLS167" s="491"/>
      <c r="LLT167" s="491"/>
      <c r="LLU167" s="491"/>
      <c r="LLV167" s="491"/>
      <c r="LLW167" s="491"/>
      <c r="LLX167" s="491"/>
      <c r="LLY167" s="491"/>
      <c r="LLZ167" s="491"/>
      <c r="LMA167" s="491"/>
      <c r="LMB167" s="491"/>
      <c r="LMC167" s="491"/>
      <c r="LMD167" s="491"/>
      <c r="LME167" s="491"/>
      <c r="LMF167" s="491"/>
      <c r="LMG167" s="491"/>
      <c r="LMH167" s="491"/>
      <c r="LMI167" s="491"/>
      <c r="LMJ167" s="491"/>
      <c r="LMK167" s="491"/>
      <c r="LML167" s="491"/>
      <c r="LMM167" s="491"/>
      <c r="LMN167" s="491"/>
      <c r="LMO167" s="491"/>
      <c r="LMP167" s="491"/>
      <c r="LMQ167" s="491"/>
      <c r="LMR167" s="491"/>
      <c r="LMS167" s="491"/>
      <c r="LMT167" s="491"/>
      <c r="LMU167" s="491"/>
      <c r="LMV167" s="491"/>
      <c r="LMW167" s="491"/>
      <c r="LMX167" s="491"/>
      <c r="LMY167" s="491"/>
      <c r="LMZ167" s="491"/>
      <c r="LNA167" s="491"/>
      <c r="LNB167" s="491"/>
      <c r="LNC167" s="491"/>
      <c r="LND167" s="491"/>
      <c r="LNE167" s="491"/>
      <c r="LNF167" s="491"/>
      <c r="LNG167" s="491"/>
      <c r="LNH167" s="491"/>
      <c r="LNI167" s="491"/>
      <c r="LNJ167" s="491"/>
      <c r="LNK167" s="491"/>
      <c r="LNL167" s="491"/>
      <c r="LNM167" s="491"/>
      <c r="LNN167" s="491"/>
      <c r="LNO167" s="491"/>
      <c r="LNP167" s="491"/>
      <c r="LNQ167" s="491"/>
      <c r="LNR167" s="491"/>
      <c r="LNS167" s="491"/>
      <c r="LNT167" s="491"/>
      <c r="LNU167" s="491"/>
      <c r="LNV167" s="491"/>
      <c r="LNW167" s="491"/>
      <c r="LNX167" s="491"/>
      <c r="LNY167" s="491"/>
      <c r="LNZ167" s="491"/>
      <c r="LOA167" s="491"/>
      <c r="LOB167" s="491"/>
      <c r="LOC167" s="491"/>
      <c r="LOD167" s="491"/>
      <c r="LOE167" s="491"/>
      <c r="LOF167" s="491"/>
      <c r="LOG167" s="491"/>
      <c r="LOH167" s="491"/>
      <c r="LOI167" s="491"/>
      <c r="LOJ167" s="491"/>
      <c r="LOK167" s="491"/>
      <c r="LOL167" s="491"/>
      <c r="LOM167" s="491"/>
      <c r="LON167" s="491"/>
      <c r="LOO167" s="491"/>
      <c r="LOP167" s="491"/>
      <c r="LOQ167" s="491"/>
      <c r="LOR167" s="491"/>
      <c r="LOS167" s="491"/>
      <c r="LOT167" s="491"/>
      <c r="LOU167" s="491"/>
      <c r="LOV167" s="491"/>
      <c r="LOW167" s="491"/>
      <c r="LOX167" s="491"/>
      <c r="LOY167" s="491"/>
      <c r="LOZ167" s="491"/>
      <c r="LPA167" s="491"/>
      <c r="LPB167" s="491"/>
      <c r="LPC167" s="491"/>
      <c r="LPD167" s="491"/>
      <c r="LPE167" s="491"/>
      <c r="LPF167" s="491"/>
      <c r="LPG167" s="491"/>
      <c r="LPH167" s="491"/>
      <c r="LPI167" s="491"/>
      <c r="LPJ167" s="491"/>
      <c r="LPK167" s="491"/>
      <c r="LPL167" s="491"/>
      <c r="LPM167" s="491"/>
      <c r="LPN167" s="491"/>
      <c r="LPO167" s="491"/>
      <c r="LPP167" s="491"/>
      <c r="LPQ167" s="491"/>
      <c r="LPR167" s="491"/>
      <c r="LPS167" s="491"/>
      <c r="LPT167" s="491"/>
      <c r="LPU167" s="491"/>
      <c r="LPV167" s="491"/>
      <c r="LPW167" s="491"/>
      <c r="LPX167" s="491"/>
      <c r="LPY167" s="491"/>
      <c r="LPZ167" s="491"/>
      <c r="LQA167" s="491"/>
      <c r="LQB167" s="491"/>
      <c r="LQC167" s="491"/>
      <c r="LQD167" s="491"/>
      <c r="LQE167" s="491"/>
      <c r="LQF167" s="491"/>
      <c r="LQG167" s="491"/>
      <c r="LQH167" s="491"/>
      <c r="LQI167" s="491"/>
      <c r="LQJ167" s="491"/>
      <c r="LQK167" s="491"/>
      <c r="LQL167" s="491"/>
      <c r="LQM167" s="491"/>
      <c r="LQN167" s="491"/>
      <c r="LQO167" s="491"/>
      <c r="LQP167" s="491"/>
      <c r="LQQ167" s="491"/>
      <c r="LQR167" s="491"/>
      <c r="LQS167" s="491"/>
      <c r="LQT167" s="491"/>
      <c r="LQU167" s="491"/>
      <c r="LQV167" s="491"/>
      <c r="LQW167" s="491"/>
      <c r="LQX167" s="491"/>
      <c r="LQY167" s="491"/>
      <c r="LQZ167" s="491"/>
      <c r="LRA167" s="491"/>
      <c r="LRB167" s="491"/>
      <c r="LRC167" s="491"/>
      <c r="LRD167" s="491"/>
      <c r="LRE167" s="491"/>
      <c r="LRF167" s="491"/>
      <c r="LRG167" s="491"/>
      <c r="LRH167" s="491"/>
      <c r="LRI167" s="491"/>
      <c r="LRJ167" s="491"/>
      <c r="LRK167" s="491"/>
      <c r="LRL167" s="491"/>
      <c r="LRM167" s="491"/>
      <c r="LRN167" s="491"/>
      <c r="LRO167" s="491"/>
      <c r="LRP167" s="491"/>
      <c r="LRQ167" s="491"/>
      <c r="LRR167" s="491"/>
      <c r="LRS167" s="491"/>
      <c r="LRT167" s="491"/>
      <c r="LRU167" s="491"/>
      <c r="LRV167" s="491"/>
      <c r="LRW167" s="491"/>
      <c r="LRX167" s="491"/>
      <c r="LRY167" s="491"/>
      <c r="LRZ167" s="491"/>
      <c r="LSA167" s="491"/>
      <c r="LSB167" s="491"/>
      <c r="LSC167" s="491"/>
      <c r="LSD167" s="491"/>
      <c r="LSE167" s="491"/>
      <c r="LSF167" s="491"/>
      <c r="LSG167" s="491"/>
      <c r="LSH167" s="491"/>
      <c r="LSI167" s="491"/>
      <c r="LSJ167" s="491"/>
      <c r="LSK167" s="491"/>
      <c r="LSL167" s="491"/>
      <c r="LSM167" s="491"/>
      <c r="LSN167" s="491"/>
      <c r="LSO167" s="491"/>
      <c r="LSP167" s="491"/>
      <c r="LSQ167" s="491"/>
      <c r="LSR167" s="491"/>
      <c r="LSS167" s="491"/>
      <c r="LST167" s="491"/>
      <c r="LSU167" s="491"/>
      <c r="LSV167" s="491"/>
      <c r="LSW167" s="491"/>
      <c r="LSX167" s="491"/>
      <c r="LSY167" s="491"/>
      <c r="LSZ167" s="491"/>
      <c r="LTA167" s="491"/>
      <c r="LTB167" s="491"/>
      <c r="LTC167" s="491"/>
      <c r="LTD167" s="491"/>
      <c r="LTE167" s="491"/>
      <c r="LTF167" s="491"/>
      <c r="LTG167" s="491"/>
      <c r="LTH167" s="491"/>
      <c r="LTI167" s="491"/>
      <c r="LTJ167" s="491"/>
      <c r="LTK167" s="491"/>
      <c r="LTL167" s="491"/>
      <c r="LTM167" s="491"/>
      <c r="LTN167" s="491"/>
      <c r="LTO167" s="491"/>
      <c r="LTP167" s="491"/>
      <c r="LTQ167" s="491"/>
      <c r="LTR167" s="491"/>
      <c r="LTS167" s="491"/>
      <c r="LTT167" s="491"/>
      <c r="LTU167" s="491"/>
      <c r="LTV167" s="491"/>
      <c r="LTW167" s="491"/>
      <c r="LTX167" s="491"/>
      <c r="LTY167" s="491"/>
      <c r="LTZ167" s="491"/>
      <c r="LUA167" s="491"/>
      <c r="LUB167" s="491"/>
      <c r="LUC167" s="491"/>
      <c r="LUD167" s="491"/>
      <c r="LUE167" s="491"/>
      <c r="LUF167" s="491"/>
      <c r="LUG167" s="491"/>
      <c r="LUH167" s="491"/>
      <c r="LUI167" s="491"/>
      <c r="LUJ167" s="491"/>
      <c r="LUK167" s="491"/>
      <c r="LUL167" s="491"/>
      <c r="LUM167" s="491"/>
      <c r="LUN167" s="491"/>
      <c r="LUO167" s="491"/>
      <c r="LUP167" s="491"/>
      <c r="LUQ167" s="491"/>
      <c r="LUR167" s="491"/>
      <c r="LUS167" s="491"/>
      <c r="LUT167" s="491"/>
      <c r="LUU167" s="491"/>
      <c r="LUV167" s="491"/>
      <c r="LUW167" s="491"/>
      <c r="LUX167" s="491"/>
      <c r="LUY167" s="491"/>
      <c r="LUZ167" s="491"/>
      <c r="LVA167" s="491"/>
      <c r="LVB167" s="491"/>
      <c r="LVC167" s="491"/>
      <c r="LVD167" s="491"/>
      <c r="LVE167" s="491"/>
      <c r="LVF167" s="491"/>
      <c r="LVG167" s="491"/>
      <c r="LVH167" s="491"/>
      <c r="LVI167" s="491"/>
      <c r="LVJ167" s="491"/>
      <c r="LVK167" s="491"/>
      <c r="LVL167" s="491"/>
      <c r="LVM167" s="491"/>
      <c r="LVN167" s="491"/>
      <c r="LVO167" s="491"/>
      <c r="LVP167" s="491"/>
      <c r="LVQ167" s="491"/>
      <c r="LVR167" s="491"/>
      <c r="LVS167" s="491"/>
      <c r="LVT167" s="491"/>
      <c r="LVU167" s="491"/>
      <c r="LVV167" s="491"/>
      <c r="LVW167" s="491"/>
      <c r="LVX167" s="491"/>
      <c r="LVY167" s="491"/>
      <c r="LVZ167" s="491"/>
      <c r="LWA167" s="491"/>
      <c r="LWB167" s="491"/>
      <c r="LWC167" s="491"/>
      <c r="LWD167" s="491"/>
      <c r="LWE167" s="491"/>
      <c r="LWF167" s="491"/>
      <c r="LWG167" s="491"/>
      <c r="LWH167" s="491"/>
      <c r="LWI167" s="491"/>
      <c r="LWJ167" s="491"/>
      <c r="LWK167" s="491"/>
      <c r="LWL167" s="491"/>
      <c r="LWM167" s="491"/>
      <c r="LWN167" s="491"/>
      <c r="LWO167" s="491"/>
      <c r="LWP167" s="491"/>
      <c r="LWQ167" s="491"/>
      <c r="LWR167" s="491"/>
      <c r="LWS167" s="491"/>
      <c r="LWT167" s="491"/>
      <c r="LWU167" s="491"/>
      <c r="LWV167" s="491"/>
      <c r="LWW167" s="491"/>
      <c r="LWX167" s="491"/>
      <c r="LWY167" s="491"/>
      <c r="LWZ167" s="491"/>
      <c r="LXA167" s="491"/>
      <c r="LXB167" s="491"/>
      <c r="LXC167" s="491"/>
      <c r="LXD167" s="491"/>
      <c r="LXE167" s="491"/>
      <c r="LXF167" s="491"/>
      <c r="LXG167" s="491"/>
      <c r="LXH167" s="491"/>
      <c r="LXI167" s="491"/>
      <c r="LXJ167" s="491"/>
      <c r="LXK167" s="491"/>
      <c r="LXL167" s="491"/>
      <c r="LXM167" s="491"/>
      <c r="LXN167" s="491"/>
      <c r="LXO167" s="491"/>
      <c r="LXP167" s="491"/>
      <c r="LXQ167" s="491"/>
      <c r="LXR167" s="491"/>
      <c r="LXS167" s="491"/>
      <c r="LXT167" s="491"/>
      <c r="LXU167" s="491"/>
      <c r="LXV167" s="491"/>
      <c r="LXW167" s="491"/>
      <c r="LXX167" s="491"/>
      <c r="LXY167" s="491"/>
      <c r="LXZ167" s="491"/>
      <c r="LYA167" s="491"/>
      <c r="LYB167" s="491"/>
      <c r="LYC167" s="491"/>
      <c r="LYD167" s="491"/>
      <c r="LYE167" s="491"/>
      <c r="LYF167" s="491"/>
      <c r="LYG167" s="491"/>
      <c r="LYH167" s="491"/>
      <c r="LYI167" s="491"/>
      <c r="LYJ167" s="491"/>
      <c r="LYK167" s="491"/>
      <c r="LYL167" s="491"/>
      <c r="LYM167" s="491"/>
      <c r="LYN167" s="491"/>
      <c r="LYO167" s="491"/>
      <c r="LYP167" s="491"/>
      <c r="LYQ167" s="491"/>
      <c r="LYR167" s="491"/>
      <c r="LYS167" s="491"/>
      <c r="LYT167" s="491"/>
      <c r="LYU167" s="491"/>
      <c r="LYV167" s="491"/>
      <c r="LYW167" s="491"/>
      <c r="LYX167" s="491"/>
      <c r="LYY167" s="491"/>
      <c r="LYZ167" s="491"/>
      <c r="LZA167" s="491"/>
      <c r="LZB167" s="491"/>
      <c r="LZC167" s="491"/>
      <c r="LZD167" s="491"/>
      <c r="LZE167" s="491"/>
      <c r="LZF167" s="491"/>
      <c r="LZG167" s="491"/>
      <c r="LZH167" s="491"/>
      <c r="LZI167" s="491"/>
      <c r="LZJ167" s="491"/>
      <c r="LZK167" s="491"/>
      <c r="LZL167" s="491"/>
      <c r="LZM167" s="491"/>
      <c r="LZN167" s="491"/>
      <c r="LZO167" s="491"/>
      <c r="LZP167" s="491"/>
      <c r="LZQ167" s="491"/>
      <c r="LZR167" s="491"/>
      <c r="LZS167" s="491"/>
      <c r="LZT167" s="491"/>
      <c r="LZU167" s="491"/>
      <c r="LZV167" s="491"/>
      <c r="LZW167" s="491"/>
      <c r="LZX167" s="491"/>
      <c r="LZY167" s="491"/>
      <c r="LZZ167" s="491"/>
      <c r="MAA167" s="491"/>
      <c r="MAB167" s="491"/>
      <c r="MAC167" s="491"/>
      <c r="MAD167" s="491"/>
      <c r="MAE167" s="491"/>
      <c r="MAF167" s="491"/>
      <c r="MAG167" s="491"/>
      <c r="MAH167" s="491"/>
      <c r="MAI167" s="491"/>
      <c r="MAJ167" s="491"/>
      <c r="MAK167" s="491"/>
      <c r="MAL167" s="491"/>
      <c r="MAM167" s="491"/>
      <c r="MAN167" s="491"/>
      <c r="MAO167" s="491"/>
      <c r="MAP167" s="491"/>
      <c r="MAQ167" s="491"/>
      <c r="MAR167" s="491"/>
      <c r="MAS167" s="491"/>
      <c r="MAT167" s="491"/>
      <c r="MAU167" s="491"/>
      <c r="MAV167" s="491"/>
      <c r="MAW167" s="491"/>
      <c r="MAX167" s="491"/>
      <c r="MAY167" s="491"/>
      <c r="MAZ167" s="491"/>
      <c r="MBA167" s="491"/>
      <c r="MBB167" s="491"/>
      <c r="MBC167" s="491"/>
      <c r="MBD167" s="491"/>
      <c r="MBE167" s="491"/>
      <c r="MBF167" s="491"/>
      <c r="MBG167" s="491"/>
      <c r="MBH167" s="491"/>
      <c r="MBI167" s="491"/>
      <c r="MBJ167" s="491"/>
      <c r="MBK167" s="491"/>
      <c r="MBL167" s="491"/>
      <c r="MBM167" s="491"/>
      <c r="MBN167" s="491"/>
      <c r="MBO167" s="491"/>
      <c r="MBP167" s="491"/>
      <c r="MBQ167" s="491"/>
      <c r="MBR167" s="491"/>
      <c r="MBS167" s="491"/>
      <c r="MBT167" s="491"/>
      <c r="MBU167" s="491"/>
      <c r="MBV167" s="491"/>
      <c r="MBW167" s="491"/>
      <c r="MBX167" s="491"/>
      <c r="MBY167" s="491"/>
      <c r="MBZ167" s="491"/>
      <c r="MCA167" s="491"/>
      <c r="MCB167" s="491"/>
      <c r="MCC167" s="491"/>
      <c r="MCD167" s="491"/>
      <c r="MCE167" s="491"/>
      <c r="MCF167" s="491"/>
      <c r="MCG167" s="491"/>
      <c r="MCH167" s="491"/>
      <c r="MCI167" s="491"/>
      <c r="MCJ167" s="491"/>
      <c r="MCK167" s="491"/>
      <c r="MCL167" s="491"/>
      <c r="MCM167" s="491"/>
      <c r="MCN167" s="491"/>
      <c r="MCO167" s="491"/>
      <c r="MCP167" s="491"/>
      <c r="MCQ167" s="491"/>
      <c r="MCR167" s="491"/>
      <c r="MCS167" s="491"/>
      <c r="MCT167" s="491"/>
      <c r="MCU167" s="491"/>
      <c r="MCV167" s="491"/>
      <c r="MCW167" s="491"/>
      <c r="MCX167" s="491"/>
      <c r="MCY167" s="491"/>
      <c r="MCZ167" s="491"/>
      <c r="MDA167" s="491"/>
      <c r="MDB167" s="491"/>
      <c r="MDC167" s="491"/>
      <c r="MDD167" s="491"/>
      <c r="MDE167" s="491"/>
      <c r="MDF167" s="491"/>
      <c r="MDG167" s="491"/>
      <c r="MDH167" s="491"/>
      <c r="MDI167" s="491"/>
      <c r="MDJ167" s="491"/>
      <c r="MDK167" s="491"/>
      <c r="MDL167" s="491"/>
      <c r="MDM167" s="491"/>
      <c r="MDN167" s="491"/>
      <c r="MDO167" s="491"/>
      <c r="MDP167" s="491"/>
      <c r="MDQ167" s="491"/>
      <c r="MDR167" s="491"/>
      <c r="MDS167" s="491"/>
      <c r="MDT167" s="491"/>
      <c r="MDU167" s="491"/>
      <c r="MDV167" s="491"/>
      <c r="MDW167" s="491"/>
      <c r="MDX167" s="491"/>
      <c r="MDY167" s="491"/>
      <c r="MDZ167" s="491"/>
      <c r="MEA167" s="491"/>
      <c r="MEB167" s="491"/>
      <c r="MEC167" s="491"/>
      <c r="MED167" s="491"/>
      <c r="MEE167" s="491"/>
      <c r="MEF167" s="491"/>
      <c r="MEG167" s="491"/>
      <c r="MEH167" s="491"/>
      <c r="MEI167" s="491"/>
      <c r="MEJ167" s="491"/>
      <c r="MEK167" s="491"/>
      <c r="MEL167" s="491"/>
      <c r="MEM167" s="491"/>
      <c r="MEN167" s="491"/>
      <c r="MEO167" s="491"/>
      <c r="MEP167" s="491"/>
      <c r="MEQ167" s="491"/>
      <c r="MER167" s="491"/>
      <c r="MES167" s="491"/>
      <c r="MET167" s="491"/>
      <c r="MEU167" s="491"/>
      <c r="MEV167" s="491"/>
      <c r="MEW167" s="491"/>
      <c r="MEX167" s="491"/>
      <c r="MEY167" s="491"/>
      <c r="MEZ167" s="491"/>
      <c r="MFA167" s="491"/>
      <c r="MFB167" s="491"/>
      <c r="MFC167" s="491"/>
      <c r="MFD167" s="491"/>
      <c r="MFE167" s="491"/>
      <c r="MFF167" s="491"/>
      <c r="MFG167" s="491"/>
      <c r="MFH167" s="491"/>
      <c r="MFI167" s="491"/>
      <c r="MFJ167" s="491"/>
      <c r="MFK167" s="491"/>
      <c r="MFL167" s="491"/>
      <c r="MFM167" s="491"/>
      <c r="MFN167" s="491"/>
      <c r="MFO167" s="491"/>
      <c r="MFP167" s="491"/>
      <c r="MFQ167" s="491"/>
      <c r="MFR167" s="491"/>
      <c r="MFS167" s="491"/>
      <c r="MFT167" s="491"/>
      <c r="MFU167" s="491"/>
      <c r="MFV167" s="491"/>
      <c r="MFW167" s="491"/>
      <c r="MFX167" s="491"/>
      <c r="MFY167" s="491"/>
      <c r="MFZ167" s="491"/>
      <c r="MGA167" s="491"/>
      <c r="MGB167" s="491"/>
      <c r="MGC167" s="491"/>
      <c r="MGD167" s="491"/>
      <c r="MGE167" s="491"/>
      <c r="MGF167" s="491"/>
      <c r="MGG167" s="491"/>
      <c r="MGH167" s="491"/>
      <c r="MGI167" s="491"/>
      <c r="MGJ167" s="491"/>
      <c r="MGK167" s="491"/>
      <c r="MGL167" s="491"/>
      <c r="MGM167" s="491"/>
      <c r="MGN167" s="491"/>
      <c r="MGO167" s="491"/>
      <c r="MGP167" s="491"/>
      <c r="MGQ167" s="491"/>
      <c r="MGR167" s="491"/>
      <c r="MGS167" s="491"/>
      <c r="MGT167" s="491"/>
      <c r="MGU167" s="491"/>
      <c r="MGV167" s="491"/>
      <c r="MGW167" s="491"/>
      <c r="MGX167" s="491"/>
      <c r="MGY167" s="491"/>
      <c r="MGZ167" s="491"/>
      <c r="MHA167" s="491"/>
      <c r="MHB167" s="491"/>
      <c r="MHC167" s="491"/>
      <c r="MHD167" s="491"/>
      <c r="MHE167" s="491"/>
      <c r="MHF167" s="491"/>
      <c r="MHG167" s="491"/>
      <c r="MHH167" s="491"/>
      <c r="MHI167" s="491"/>
      <c r="MHJ167" s="491"/>
      <c r="MHK167" s="491"/>
      <c r="MHL167" s="491"/>
      <c r="MHM167" s="491"/>
      <c r="MHN167" s="491"/>
      <c r="MHO167" s="491"/>
      <c r="MHP167" s="491"/>
      <c r="MHQ167" s="491"/>
      <c r="MHR167" s="491"/>
      <c r="MHS167" s="491"/>
      <c r="MHT167" s="491"/>
      <c r="MHU167" s="491"/>
      <c r="MHV167" s="491"/>
      <c r="MHW167" s="491"/>
      <c r="MHX167" s="491"/>
      <c r="MHY167" s="491"/>
      <c r="MHZ167" s="491"/>
      <c r="MIA167" s="491"/>
      <c r="MIB167" s="491"/>
      <c r="MIC167" s="491"/>
      <c r="MID167" s="491"/>
      <c r="MIE167" s="491"/>
      <c r="MIF167" s="491"/>
      <c r="MIG167" s="491"/>
      <c r="MIH167" s="491"/>
      <c r="MII167" s="491"/>
      <c r="MIJ167" s="491"/>
      <c r="MIK167" s="491"/>
      <c r="MIL167" s="491"/>
      <c r="MIM167" s="491"/>
      <c r="MIN167" s="491"/>
      <c r="MIO167" s="491"/>
      <c r="MIP167" s="491"/>
      <c r="MIQ167" s="491"/>
      <c r="MIR167" s="491"/>
      <c r="MIS167" s="491"/>
      <c r="MIT167" s="491"/>
      <c r="MIU167" s="491"/>
      <c r="MIV167" s="491"/>
      <c r="MIW167" s="491"/>
      <c r="MIX167" s="491"/>
      <c r="MIY167" s="491"/>
      <c r="MIZ167" s="491"/>
      <c r="MJA167" s="491"/>
      <c r="MJB167" s="491"/>
      <c r="MJC167" s="491"/>
      <c r="MJD167" s="491"/>
      <c r="MJE167" s="491"/>
      <c r="MJF167" s="491"/>
      <c r="MJG167" s="491"/>
      <c r="MJH167" s="491"/>
      <c r="MJI167" s="491"/>
      <c r="MJJ167" s="491"/>
      <c r="MJK167" s="491"/>
      <c r="MJL167" s="491"/>
      <c r="MJM167" s="491"/>
      <c r="MJN167" s="491"/>
      <c r="MJO167" s="491"/>
      <c r="MJP167" s="491"/>
      <c r="MJQ167" s="491"/>
      <c r="MJR167" s="491"/>
      <c r="MJS167" s="491"/>
      <c r="MJT167" s="491"/>
      <c r="MJU167" s="491"/>
      <c r="MJV167" s="491"/>
      <c r="MJW167" s="491"/>
      <c r="MJX167" s="491"/>
      <c r="MJY167" s="491"/>
      <c r="MJZ167" s="491"/>
      <c r="MKA167" s="491"/>
      <c r="MKB167" s="491"/>
      <c r="MKC167" s="491"/>
      <c r="MKD167" s="491"/>
      <c r="MKE167" s="491"/>
      <c r="MKF167" s="491"/>
      <c r="MKG167" s="491"/>
      <c r="MKH167" s="491"/>
      <c r="MKI167" s="491"/>
      <c r="MKJ167" s="491"/>
      <c r="MKK167" s="491"/>
      <c r="MKL167" s="491"/>
      <c r="MKM167" s="491"/>
      <c r="MKN167" s="491"/>
      <c r="MKO167" s="491"/>
      <c r="MKP167" s="491"/>
      <c r="MKQ167" s="491"/>
      <c r="MKR167" s="491"/>
      <c r="MKS167" s="491"/>
      <c r="MKT167" s="491"/>
      <c r="MKU167" s="491"/>
      <c r="MKV167" s="491"/>
      <c r="MKW167" s="491"/>
      <c r="MKX167" s="491"/>
      <c r="MKY167" s="491"/>
      <c r="MKZ167" s="491"/>
      <c r="MLA167" s="491"/>
      <c r="MLB167" s="491"/>
      <c r="MLC167" s="491"/>
      <c r="MLD167" s="491"/>
      <c r="MLE167" s="491"/>
      <c r="MLF167" s="491"/>
      <c r="MLG167" s="491"/>
      <c r="MLH167" s="491"/>
      <c r="MLI167" s="491"/>
      <c r="MLJ167" s="491"/>
      <c r="MLK167" s="491"/>
      <c r="MLL167" s="491"/>
      <c r="MLM167" s="491"/>
      <c r="MLN167" s="491"/>
      <c r="MLO167" s="491"/>
      <c r="MLP167" s="491"/>
      <c r="MLQ167" s="491"/>
      <c r="MLR167" s="491"/>
      <c r="MLS167" s="491"/>
      <c r="MLT167" s="491"/>
      <c r="MLU167" s="491"/>
      <c r="MLV167" s="491"/>
      <c r="MLW167" s="491"/>
      <c r="MLX167" s="491"/>
      <c r="MLY167" s="491"/>
      <c r="MLZ167" s="491"/>
      <c r="MMA167" s="491"/>
      <c r="MMB167" s="491"/>
      <c r="MMC167" s="491"/>
      <c r="MMD167" s="491"/>
      <c r="MME167" s="491"/>
      <c r="MMF167" s="491"/>
      <c r="MMG167" s="491"/>
      <c r="MMH167" s="491"/>
      <c r="MMI167" s="491"/>
      <c r="MMJ167" s="491"/>
      <c r="MMK167" s="491"/>
      <c r="MML167" s="491"/>
      <c r="MMM167" s="491"/>
      <c r="MMN167" s="491"/>
      <c r="MMO167" s="491"/>
      <c r="MMP167" s="491"/>
      <c r="MMQ167" s="491"/>
      <c r="MMR167" s="491"/>
      <c r="MMS167" s="491"/>
      <c r="MMT167" s="491"/>
      <c r="MMU167" s="491"/>
      <c r="MMV167" s="491"/>
      <c r="MMW167" s="491"/>
      <c r="MMX167" s="491"/>
      <c r="MMY167" s="491"/>
      <c r="MMZ167" s="491"/>
      <c r="MNA167" s="491"/>
      <c r="MNB167" s="491"/>
      <c r="MNC167" s="491"/>
      <c r="MND167" s="491"/>
      <c r="MNE167" s="491"/>
      <c r="MNF167" s="491"/>
      <c r="MNG167" s="491"/>
      <c r="MNH167" s="491"/>
      <c r="MNI167" s="491"/>
      <c r="MNJ167" s="491"/>
      <c r="MNK167" s="491"/>
      <c r="MNL167" s="491"/>
      <c r="MNM167" s="491"/>
      <c r="MNN167" s="491"/>
      <c r="MNO167" s="491"/>
      <c r="MNP167" s="491"/>
      <c r="MNQ167" s="491"/>
      <c r="MNR167" s="491"/>
      <c r="MNS167" s="491"/>
      <c r="MNT167" s="491"/>
      <c r="MNU167" s="491"/>
      <c r="MNV167" s="491"/>
      <c r="MNW167" s="491"/>
      <c r="MNX167" s="491"/>
      <c r="MNY167" s="491"/>
      <c r="MNZ167" s="491"/>
      <c r="MOA167" s="491"/>
      <c r="MOB167" s="491"/>
      <c r="MOC167" s="491"/>
      <c r="MOD167" s="491"/>
      <c r="MOE167" s="491"/>
      <c r="MOF167" s="491"/>
      <c r="MOG167" s="491"/>
      <c r="MOH167" s="491"/>
      <c r="MOI167" s="491"/>
      <c r="MOJ167" s="491"/>
      <c r="MOK167" s="491"/>
      <c r="MOL167" s="491"/>
      <c r="MOM167" s="491"/>
      <c r="MON167" s="491"/>
      <c r="MOO167" s="491"/>
      <c r="MOP167" s="491"/>
      <c r="MOQ167" s="491"/>
      <c r="MOR167" s="491"/>
      <c r="MOS167" s="491"/>
      <c r="MOT167" s="491"/>
      <c r="MOU167" s="491"/>
      <c r="MOV167" s="491"/>
      <c r="MOW167" s="491"/>
      <c r="MOX167" s="491"/>
      <c r="MOY167" s="491"/>
      <c r="MOZ167" s="491"/>
      <c r="MPA167" s="491"/>
      <c r="MPB167" s="491"/>
      <c r="MPC167" s="491"/>
      <c r="MPD167" s="491"/>
      <c r="MPE167" s="491"/>
      <c r="MPF167" s="491"/>
      <c r="MPG167" s="491"/>
      <c r="MPH167" s="491"/>
      <c r="MPI167" s="491"/>
      <c r="MPJ167" s="491"/>
      <c r="MPK167" s="491"/>
      <c r="MPL167" s="491"/>
      <c r="MPM167" s="491"/>
      <c r="MPN167" s="491"/>
      <c r="MPO167" s="491"/>
      <c r="MPP167" s="491"/>
      <c r="MPQ167" s="491"/>
      <c r="MPR167" s="491"/>
      <c r="MPS167" s="491"/>
      <c r="MPT167" s="491"/>
      <c r="MPU167" s="491"/>
      <c r="MPV167" s="491"/>
      <c r="MPW167" s="491"/>
      <c r="MPX167" s="491"/>
      <c r="MPY167" s="491"/>
      <c r="MPZ167" s="491"/>
      <c r="MQA167" s="491"/>
      <c r="MQB167" s="491"/>
      <c r="MQC167" s="491"/>
      <c r="MQD167" s="491"/>
      <c r="MQE167" s="491"/>
      <c r="MQF167" s="491"/>
      <c r="MQG167" s="491"/>
      <c r="MQH167" s="491"/>
      <c r="MQI167" s="491"/>
      <c r="MQJ167" s="491"/>
      <c r="MQK167" s="491"/>
      <c r="MQL167" s="491"/>
      <c r="MQM167" s="491"/>
      <c r="MQN167" s="491"/>
      <c r="MQO167" s="491"/>
      <c r="MQP167" s="491"/>
      <c r="MQQ167" s="491"/>
      <c r="MQR167" s="491"/>
      <c r="MQS167" s="491"/>
      <c r="MQT167" s="491"/>
      <c r="MQU167" s="491"/>
      <c r="MQV167" s="491"/>
      <c r="MQW167" s="491"/>
      <c r="MQX167" s="491"/>
      <c r="MQY167" s="491"/>
      <c r="MQZ167" s="491"/>
      <c r="MRA167" s="491"/>
      <c r="MRB167" s="491"/>
      <c r="MRC167" s="491"/>
      <c r="MRD167" s="491"/>
      <c r="MRE167" s="491"/>
      <c r="MRF167" s="491"/>
      <c r="MRG167" s="491"/>
      <c r="MRH167" s="491"/>
      <c r="MRI167" s="491"/>
      <c r="MRJ167" s="491"/>
      <c r="MRK167" s="491"/>
      <c r="MRL167" s="491"/>
      <c r="MRM167" s="491"/>
      <c r="MRN167" s="491"/>
      <c r="MRO167" s="491"/>
      <c r="MRP167" s="491"/>
      <c r="MRQ167" s="491"/>
      <c r="MRR167" s="491"/>
      <c r="MRS167" s="491"/>
      <c r="MRT167" s="491"/>
      <c r="MRU167" s="491"/>
      <c r="MRV167" s="491"/>
      <c r="MRW167" s="491"/>
      <c r="MRX167" s="491"/>
      <c r="MRY167" s="491"/>
      <c r="MRZ167" s="491"/>
      <c r="MSA167" s="491"/>
      <c r="MSB167" s="491"/>
      <c r="MSC167" s="491"/>
      <c r="MSD167" s="491"/>
      <c r="MSE167" s="491"/>
      <c r="MSF167" s="491"/>
      <c r="MSG167" s="491"/>
      <c r="MSH167" s="491"/>
      <c r="MSI167" s="491"/>
      <c r="MSJ167" s="491"/>
      <c r="MSK167" s="491"/>
      <c r="MSL167" s="491"/>
      <c r="MSM167" s="491"/>
      <c r="MSN167" s="491"/>
      <c r="MSO167" s="491"/>
      <c r="MSP167" s="491"/>
      <c r="MSQ167" s="491"/>
      <c r="MSR167" s="491"/>
      <c r="MSS167" s="491"/>
      <c r="MST167" s="491"/>
      <c r="MSU167" s="491"/>
      <c r="MSV167" s="491"/>
      <c r="MSW167" s="491"/>
      <c r="MSX167" s="491"/>
      <c r="MSY167" s="491"/>
      <c r="MSZ167" s="491"/>
      <c r="MTA167" s="491"/>
      <c r="MTB167" s="491"/>
      <c r="MTC167" s="491"/>
      <c r="MTD167" s="491"/>
      <c r="MTE167" s="491"/>
      <c r="MTF167" s="491"/>
      <c r="MTG167" s="491"/>
      <c r="MTH167" s="491"/>
      <c r="MTI167" s="491"/>
      <c r="MTJ167" s="491"/>
      <c r="MTK167" s="491"/>
      <c r="MTL167" s="491"/>
      <c r="MTM167" s="491"/>
      <c r="MTN167" s="491"/>
      <c r="MTO167" s="491"/>
      <c r="MTP167" s="491"/>
      <c r="MTQ167" s="491"/>
      <c r="MTR167" s="491"/>
      <c r="MTS167" s="491"/>
      <c r="MTT167" s="491"/>
      <c r="MTU167" s="491"/>
      <c r="MTV167" s="491"/>
      <c r="MTW167" s="491"/>
      <c r="MTX167" s="491"/>
      <c r="MTY167" s="491"/>
      <c r="MTZ167" s="491"/>
      <c r="MUA167" s="491"/>
      <c r="MUB167" s="491"/>
      <c r="MUC167" s="491"/>
      <c r="MUD167" s="491"/>
      <c r="MUE167" s="491"/>
      <c r="MUF167" s="491"/>
      <c r="MUG167" s="491"/>
      <c r="MUH167" s="491"/>
      <c r="MUI167" s="491"/>
      <c r="MUJ167" s="491"/>
      <c r="MUK167" s="491"/>
      <c r="MUL167" s="491"/>
      <c r="MUM167" s="491"/>
      <c r="MUN167" s="491"/>
      <c r="MUO167" s="491"/>
      <c r="MUP167" s="491"/>
      <c r="MUQ167" s="491"/>
      <c r="MUR167" s="491"/>
      <c r="MUS167" s="491"/>
      <c r="MUT167" s="491"/>
      <c r="MUU167" s="491"/>
      <c r="MUV167" s="491"/>
      <c r="MUW167" s="491"/>
      <c r="MUX167" s="491"/>
      <c r="MUY167" s="491"/>
      <c r="MUZ167" s="491"/>
      <c r="MVA167" s="491"/>
      <c r="MVB167" s="491"/>
      <c r="MVC167" s="491"/>
      <c r="MVD167" s="491"/>
      <c r="MVE167" s="491"/>
      <c r="MVF167" s="491"/>
      <c r="MVG167" s="491"/>
      <c r="MVH167" s="491"/>
      <c r="MVI167" s="491"/>
      <c r="MVJ167" s="491"/>
      <c r="MVK167" s="491"/>
      <c r="MVL167" s="491"/>
      <c r="MVM167" s="491"/>
      <c r="MVN167" s="491"/>
      <c r="MVO167" s="491"/>
      <c r="MVP167" s="491"/>
      <c r="MVQ167" s="491"/>
      <c r="MVR167" s="491"/>
      <c r="MVS167" s="491"/>
      <c r="MVT167" s="491"/>
      <c r="MVU167" s="491"/>
      <c r="MVV167" s="491"/>
      <c r="MVW167" s="491"/>
      <c r="MVX167" s="491"/>
      <c r="MVY167" s="491"/>
      <c r="MVZ167" s="491"/>
      <c r="MWA167" s="491"/>
      <c r="MWB167" s="491"/>
      <c r="MWC167" s="491"/>
      <c r="MWD167" s="491"/>
      <c r="MWE167" s="491"/>
      <c r="MWF167" s="491"/>
      <c r="MWG167" s="491"/>
      <c r="MWH167" s="491"/>
      <c r="MWI167" s="491"/>
      <c r="MWJ167" s="491"/>
      <c r="MWK167" s="491"/>
      <c r="MWL167" s="491"/>
      <c r="MWM167" s="491"/>
      <c r="MWN167" s="491"/>
      <c r="MWO167" s="491"/>
      <c r="MWP167" s="491"/>
      <c r="MWQ167" s="491"/>
      <c r="MWR167" s="491"/>
      <c r="MWS167" s="491"/>
      <c r="MWT167" s="491"/>
      <c r="MWU167" s="491"/>
      <c r="MWV167" s="491"/>
      <c r="MWW167" s="491"/>
      <c r="MWX167" s="491"/>
      <c r="MWY167" s="491"/>
      <c r="MWZ167" s="491"/>
      <c r="MXA167" s="491"/>
      <c r="MXB167" s="491"/>
      <c r="MXC167" s="491"/>
      <c r="MXD167" s="491"/>
      <c r="MXE167" s="491"/>
      <c r="MXF167" s="491"/>
      <c r="MXG167" s="491"/>
      <c r="MXH167" s="491"/>
      <c r="MXI167" s="491"/>
      <c r="MXJ167" s="491"/>
      <c r="MXK167" s="491"/>
      <c r="MXL167" s="491"/>
      <c r="MXM167" s="491"/>
      <c r="MXN167" s="491"/>
      <c r="MXO167" s="491"/>
      <c r="MXP167" s="491"/>
      <c r="MXQ167" s="491"/>
      <c r="MXR167" s="491"/>
      <c r="MXS167" s="491"/>
      <c r="MXT167" s="491"/>
      <c r="MXU167" s="491"/>
      <c r="MXV167" s="491"/>
      <c r="MXW167" s="491"/>
      <c r="MXX167" s="491"/>
      <c r="MXY167" s="491"/>
      <c r="MXZ167" s="491"/>
      <c r="MYA167" s="491"/>
      <c r="MYB167" s="491"/>
      <c r="MYC167" s="491"/>
      <c r="MYD167" s="491"/>
      <c r="MYE167" s="491"/>
      <c r="MYF167" s="491"/>
      <c r="MYG167" s="491"/>
      <c r="MYH167" s="491"/>
      <c r="MYI167" s="491"/>
      <c r="MYJ167" s="491"/>
      <c r="MYK167" s="491"/>
      <c r="MYL167" s="491"/>
      <c r="MYM167" s="491"/>
      <c r="MYN167" s="491"/>
      <c r="MYO167" s="491"/>
      <c r="MYP167" s="491"/>
      <c r="MYQ167" s="491"/>
      <c r="MYR167" s="491"/>
      <c r="MYS167" s="491"/>
      <c r="MYT167" s="491"/>
      <c r="MYU167" s="491"/>
      <c r="MYV167" s="491"/>
      <c r="MYW167" s="491"/>
      <c r="MYX167" s="491"/>
      <c r="MYY167" s="491"/>
      <c r="MYZ167" s="491"/>
      <c r="MZA167" s="491"/>
      <c r="MZB167" s="491"/>
      <c r="MZC167" s="491"/>
      <c r="MZD167" s="491"/>
      <c r="MZE167" s="491"/>
      <c r="MZF167" s="491"/>
      <c r="MZG167" s="491"/>
      <c r="MZH167" s="491"/>
      <c r="MZI167" s="491"/>
      <c r="MZJ167" s="491"/>
      <c r="MZK167" s="491"/>
      <c r="MZL167" s="491"/>
      <c r="MZM167" s="491"/>
      <c r="MZN167" s="491"/>
      <c r="MZO167" s="491"/>
      <c r="MZP167" s="491"/>
      <c r="MZQ167" s="491"/>
      <c r="MZR167" s="491"/>
      <c r="MZS167" s="491"/>
      <c r="MZT167" s="491"/>
      <c r="MZU167" s="491"/>
      <c r="MZV167" s="491"/>
      <c r="MZW167" s="491"/>
      <c r="MZX167" s="491"/>
      <c r="MZY167" s="491"/>
      <c r="MZZ167" s="491"/>
      <c r="NAA167" s="491"/>
      <c r="NAB167" s="491"/>
      <c r="NAC167" s="491"/>
      <c r="NAD167" s="491"/>
      <c r="NAE167" s="491"/>
      <c r="NAF167" s="491"/>
      <c r="NAG167" s="491"/>
      <c r="NAH167" s="491"/>
      <c r="NAI167" s="491"/>
      <c r="NAJ167" s="491"/>
      <c r="NAK167" s="491"/>
      <c r="NAL167" s="491"/>
      <c r="NAM167" s="491"/>
      <c r="NAN167" s="491"/>
      <c r="NAO167" s="491"/>
      <c r="NAP167" s="491"/>
      <c r="NAQ167" s="491"/>
      <c r="NAR167" s="491"/>
      <c r="NAS167" s="491"/>
      <c r="NAT167" s="491"/>
      <c r="NAU167" s="491"/>
      <c r="NAV167" s="491"/>
      <c r="NAW167" s="491"/>
      <c r="NAX167" s="491"/>
      <c r="NAY167" s="491"/>
      <c r="NAZ167" s="491"/>
      <c r="NBA167" s="491"/>
      <c r="NBB167" s="491"/>
      <c r="NBC167" s="491"/>
      <c r="NBD167" s="491"/>
      <c r="NBE167" s="491"/>
      <c r="NBF167" s="491"/>
      <c r="NBG167" s="491"/>
      <c r="NBH167" s="491"/>
      <c r="NBI167" s="491"/>
      <c r="NBJ167" s="491"/>
      <c r="NBK167" s="491"/>
      <c r="NBL167" s="491"/>
      <c r="NBM167" s="491"/>
      <c r="NBN167" s="491"/>
      <c r="NBO167" s="491"/>
      <c r="NBP167" s="491"/>
      <c r="NBQ167" s="491"/>
      <c r="NBR167" s="491"/>
      <c r="NBS167" s="491"/>
      <c r="NBT167" s="491"/>
      <c r="NBU167" s="491"/>
      <c r="NBV167" s="491"/>
      <c r="NBW167" s="491"/>
      <c r="NBX167" s="491"/>
      <c r="NBY167" s="491"/>
      <c r="NBZ167" s="491"/>
      <c r="NCA167" s="491"/>
      <c r="NCB167" s="491"/>
      <c r="NCC167" s="491"/>
      <c r="NCD167" s="491"/>
      <c r="NCE167" s="491"/>
      <c r="NCF167" s="491"/>
      <c r="NCG167" s="491"/>
      <c r="NCH167" s="491"/>
      <c r="NCI167" s="491"/>
      <c r="NCJ167" s="491"/>
      <c r="NCK167" s="491"/>
      <c r="NCL167" s="491"/>
      <c r="NCM167" s="491"/>
      <c r="NCN167" s="491"/>
      <c r="NCO167" s="491"/>
      <c r="NCP167" s="491"/>
      <c r="NCQ167" s="491"/>
      <c r="NCR167" s="491"/>
      <c r="NCS167" s="491"/>
      <c r="NCT167" s="491"/>
      <c r="NCU167" s="491"/>
      <c r="NCV167" s="491"/>
      <c r="NCW167" s="491"/>
      <c r="NCX167" s="491"/>
      <c r="NCY167" s="491"/>
      <c r="NCZ167" s="491"/>
      <c r="NDA167" s="491"/>
      <c r="NDB167" s="491"/>
      <c r="NDC167" s="491"/>
      <c r="NDD167" s="491"/>
      <c r="NDE167" s="491"/>
      <c r="NDF167" s="491"/>
      <c r="NDG167" s="491"/>
      <c r="NDH167" s="491"/>
      <c r="NDI167" s="491"/>
      <c r="NDJ167" s="491"/>
      <c r="NDK167" s="491"/>
      <c r="NDL167" s="491"/>
      <c r="NDM167" s="491"/>
      <c r="NDN167" s="491"/>
      <c r="NDO167" s="491"/>
      <c r="NDP167" s="491"/>
      <c r="NDQ167" s="491"/>
      <c r="NDR167" s="491"/>
      <c r="NDS167" s="491"/>
      <c r="NDT167" s="491"/>
      <c r="NDU167" s="491"/>
      <c r="NDV167" s="491"/>
      <c r="NDW167" s="491"/>
      <c r="NDX167" s="491"/>
      <c r="NDY167" s="491"/>
      <c r="NDZ167" s="491"/>
      <c r="NEA167" s="491"/>
      <c r="NEB167" s="491"/>
      <c r="NEC167" s="491"/>
      <c r="NED167" s="491"/>
      <c r="NEE167" s="491"/>
      <c r="NEF167" s="491"/>
      <c r="NEG167" s="491"/>
      <c r="NEH167" s="491"/>
      <c r="NEI167" s="491"/>
      <c r="NEJ167" s="491"/>
      <c r="NEK167" s="491"/>
      <c r="NEL167" s="491"/>
      <c r="NEM167" s="491"/>
      <c r="NEN167" s="491"/>
      <c r="NEO167" s="491"/>
      <c r="NEP167" s="491"/>
      <c r="NEQ167" s="491"/>
      <c r="NER167" s="491"/>
      <c r="NES167" s="491"/>
      <c r="NET167" s="491"/>
      <c r="NEU167" s="491"/>
      <c r="NEV167" s="491"/>
      <c r="NEW167" s="491"/>
      <c r="NEX167" s="491"/>
      <c r="NEY167" s="491"/>
      <c r="NEZ167" s="491"/>
      <c r="NFA167" s="491"/>
      <c r="NFB167" s="491"/>
      <c r="NFC167" s="491"/>
      <c r="NFD167" s="491"/>
      <c r="NFE167" s="491"/>
      <c r="NFF167" s="491"/>
      <c r="NFG167" s="491"/>
      <c r="NFH167" s="491"/>
      <c r="NFI167" s="491"/>
      <c r="NFJ167" s="491"/>
      <c r="NFK167" s="491"/>
      <c r="NFL167" s="491"/>
      <c r="NFM167" s="491"/>
      <c r="NFN167" s="491"/>
      <c r="NFO167" s="491"/>
      <c r="NFP167" s="491"/>
      <c r="NFQ167" s="491"/>
      <c r="NFR167" s="491"/>
      <c r="NFS167" s="491"/>
      <c r="NFT167" s="491"/>
      <c r="NFU167" s="491"/>
      <c r="NFV167" s="491"/>
      <c r="NFW167" s="491"/>
      <c r="NFX167" s="491"/>
      <c r="NFY167" s="491"/>
      <c r="NFZ167" s="491"/>
      <c r="NGA167" s="491"/>
      <c r="NGB167" s="491"/>
      <c r="NGC167" s="491"/>
      <c r="NGD167" s="491"/>
      <c r="NGE167" s="491"/>
      <c r="NGF167" s="491"/>
      <c r="NGG167" s="491"/>
      <c r="NGH167" s="491"/>
      <c r="NGI167" s="491"/>
      <c r="NGJ167" s="491"/>
      <c r="NGK167" s="491"/>
      <c r="NGL167" s="491"/>
      <c r="NGM167" s="491"/>
      <c r="NGN167" s="491"/>
      <c r="NGO167" s="491"/>
      <c r="NGP167" s="491"/>
      <c r="NGQ167" s="491"/>
      <c r="NGR167" s="491"/>
      <c r="NGS167" s="491"/>
      <c r="NGT167" s="491"/>
      <c r="NGU167" s="491"/>
      <c r="NGV167" s="491"/>
      <c r="NGW167" s="491"/>
      <c r="NGX167" s="491"/>
      <c r="NGY167" s="491"/>
      <c r="NGZ167" s="491"/>
      <c r="NHA167" s="491"/>
      <c r="NHB167" s="491"/>
      <c r="NHC167" s="491"/>
      <c r="NHD167" s="491"/>
      <c r="NHE167" s="491"/>
      <c r="NHF167" s="491"/>
      <c r="NHG167" s="491"/>
      <c r="NHH167" s="491"/>
      <c r="NHI167" s="491"/>
      <c r="NHJ167" s="491"/>
      <c r="NHK167" s="491"/>
      <c r="NHL167" s="491"/>
      <c r="NHM167" s="491"/>
      <c r="NHN167" s="491"/>
      <c r="NHO167" s="491"/>
      <c r="NHP167" s="491"/>
      <c r="NHQ167" s="491"/>
      <c r="NHR167" s="491"/>
      <c r="NHS167" s="491"/>
      <c r="NHT167" s="491"/>
      <c r="NHU167" s="491"/>
      <c r="NHV167" s="491"/>
      <c r="NHW167" s="491"/>
      <c r="NHX167" s="491"/>
      <c r="NHY167" s="491"/>
      <c r="NHZ167" s="491"/>
      <c r="NIA167" s="491"/>
      <c r="NIB167" s="491"/>
      <c r="NIC167" s="491"/>
      <c r="NID167" s="491"/>
      <c r="NIE167" s="491"/>
      <c r="NIF167" s="491"/>
      <c r="NIG167" s="491"/>
      <c r="NIH167" s="491"/>
      <c r="NII167" s="491"/>
      <c r="NIJ167" s="491"/>
      <c r="NIK167" s="491"/>
      <c r="NIL167" s="491"/>
      <c r="NIM167" s="491"/>
      <c r="NIN167" s="491"/>
      <c r="NIO167" s="491"/>
      <c r="NIP167" s="491"/>
      <c r="NIQ167" s="491"/>
      <c r="NIR167" s="491"/>
      <c r="NIS167" s="491"/>
      <c r="NIT167" s="491"/>
      <c r="NIU167" s="491"/>
      <c r="NIV167" s="491"/>
      <c r="NIW167" s="491"/>
      <c r="NIX167" s="491"/>
      <c r="NIY167" s="491"/>
      <c r="NIZ167" s="491"/>
      <c r="NJA167" s="491"/>
      <c r="NJB167" s="491"/>
      <c r="NJC167" s="491"/>
      <c r="NJD167" s="491"/>
      <c r="NJE167" s="491"/>
      <c r="NJF167" s="491"/>
      <c r="NJG167" s="491"/>
      <c r="NJH167" s="491"/>
      <c r="NJI167" s="491"/>
      <c r="NJJ167" s="491"/>
      <c r="NJK167" s="491"/>
      <c r="NJL167" s="491"/>
      <c r="NJM167" s="491"/>
      <c r="NJN167" s="491"/>
      <c r="NJO167" s="491"/>
      <c r="NJP167" s="491"/>
      <c r="NJQ167" s="491"/>
      <c r="NJR167" s="491"/>
      <c r="NJS167" s="491"/>
      <c r="NJT167" s="491"/>
      <c r="NJU167" s="491"/>
      <c r="NJV167" s="491"/>
      <c r="NJW167" s="491"/>
      <c r="NJX167" s="491"/>
      <c r="NJY167" s="491"/>
      <c r="NJZ167" s="491"/>
      <c r="NKA167" s="491"/>
      <c r="NKB167" s="491"/>
      <c r="NKC167" s="491"/>
      <c r="NKD167" s="491"/>
      <c r="NKE167" s="491"/>
      <c r="NKF167" s="491"/>
      <c r="NKG167" s="491"/>
      <c r="NKH167" s="491"/>
      <c r="NKI167" s="491"/>
      <c r="NKJ167" s="491"/>
      <c r="NKK167" s="491"/>
      <c r="NKL167" s="491"/>
      <c r="NKM167" s="491"/>
      <c r="NKN167" s="491"/>
      <c r="NKO167" s="491"/>
      <c r="NKP167" s="491"/>
      <c r="NKQ167" s="491"/>
      <c r="NKR167" s="491"/>
      <c r="NKS167" s="491"/>
      <c r="NKT167" s="491"/>
      <c r="NKU167" s="491"/>
      <c r="NKV167" s="491"/>
      <c r="NKW167" s="491"/>
      <c r="NKX167" s="491"/>
      <c r="NKY167" s="491"/>
      <c r="NKZ167" s="491"/>
      <c r="NLA167" s="491"/>
      <c r="NLB167" s="491"/>
      <c r="NLC167" s="491"/>
      <c r="NLD167" s="491"/>
      <c r="NLE167" s="491"/>
      <c r="NLF167" s="491"/>
      <c r="NLG167" s="491"/>
      <c r="NLH167" s="491"/>
      <c r="NLI167" s="491"/>
      <c r="NLJ167" s="491"/>
      <c r="NLK167" s="491"/>
      <c r="NLL167" s="491"/>
      <c r="NLM167" s="491"/>
      <c r="NLN167" s="491"/>
      <c r="NLO167" s="491"/>
      <c r="NLP167" s="491"/>
      <c r="NLQ167" s="491"/>
      <c r="NLR167" s="491"/>
      <c r="NLS167" s="491"/>
      <c r="NLT167" s="491"/>
      <c r="NLU167" s="491"/>
      <c r="NLV167" s="491"/>
      <c r="NLW167" s="491"/>
      <c r="NLX167" s="491"/>
      <c r="NLY167" s="491"/>
      <c r="NLZ167" s="491"/>
      <c r="NMA167" s="491"/>
      <c r="NMB167" s="491"/>
      <c r="NMC167" s="491"/>
      <c r="NMD167" s="491"/>
      <c r="NME167" s="491"/>
      <c r="NMF167" s="491"/>
      <c r="NMG167" s="491"/>
      <c r="NMH167" s="491"/>
      <c r="NMI167" s="491"/>
      <c r="NMJ167" s="491"/>
      <c r="NMK167" s="491"/>
      <c r="NML167" s="491"/>
      <c r="NMM167" s="491"/>
      <c r="NMN167" s="491"/>
      <c r="NMO167" s="491"/>
      <c r="NMP167" s="491"/>
      <c r="NMQ167" s="491"/>
      <c r="NMR167" s="491"/>
      <c r="NMS167" s="491"/>
      <c r="NMT167" s="491"/>
      <c r="NMU167" s="491"/>
      <c r="NMV167" s="491"/>
      <c r="NMW167" s="491"/>
      <c r="NMX167" s="491"/>
      <c r="NMY167" s="491"/>
      <c r="NMZ167" s="491"/>
      <c r="NNA167" s="491"/>
      <c r="NNB167" s="491"/>
      <c r="NNC167" s="491"/>
      <c r="NND167" s="491"/>
      <c r="NNE167" s="491"/>
      <c r="NNF167" s="491"/>
      <c r="NNG167" s="491"/>
      <c r="NNH167" s="491"/>
      <c r="NNI167" s="491"/>
      <c r="NNJ167" s="491"/>
      <c r="NNK167" s="491"/>
      <c r="NNL167" s="491"/>
      <c r="NNM167" s="491"/>
      <c r="NNN167" s="491"/>
      <c r="NNO167" s="491"/>
      <c r="NNP167" s="491"/>
      <c r="NNQ167" s="491"/>
      <c r="NNR167" s="491"/>
      <c r="NNS167" s="491"/>
      <c r="NNT167" s="491"/>
      <c r="NNU167" s="491"/>
      <c r="NNV167" s="491"/>
      <c r="NNW167" s="491"/>
      <c r="NNX167" s="491"/>
      <c r="NNY167" s="491"/>
      <c r="NNZ167" s="491"/>
      <c r="NOA167" s="491"/>
      <c r="NOB167" s="491"/>
      <c r="NOC167" s="491"/>
      <c r="NOD167" s="491"/>
      <c r="NOE167" s="491"/>
      <c r="NOF167" s="491"/>
      <c r="NOG167" s="491"/>
      <c r="NOH167" s="491"/>
      <c r="NOI167" s="491"/>
      <c r="NOJ167" s="491"/>
      <c r="NOK167" s="491"/>
      <c r="NOL167" s="491"/>
      <c r="NOM167" s="491"/>
      <c r="NON167" s="491"/>
      <c r="NOO167" s="491"/>
      <c r="NOP167" s="491"/>
      <c r="NOQ167" s="491"/>
      <c r="NOR167" s="491"/>
      <c r="NOS167" s="491"/>
      <c r="NOT167" s="491"/>
      <c r="NOU167" s="491"/>
      <c r="NOV167" s="491"/>
      <c r="NOW167" s="491"/>
      <c r="NOX167" s="491"/>
      <c r="NOY167" s="491"/>
      <c r="NOZ167" s="491"/>
      <c r="NPA167" s="491"/>
      <c r="NPB167" s="491"/>
      <c r="NPC167" s="491"/>
      <c r="NPD167" s="491"/>
      <c r="NPE167" s="491"/>
      <c r="NPF167" s="491"/>
      <c r="NPG167" s="491"/>
      <c r="NPH167" s="491"/>
      <c r="NPI167" s="491"/>
      <c r="NPJ167" s="491"/>
      <c r="NPK167" s="491"/>
      <c r="NPL167" s="491"/>
      <c r="NPM167" s="491"/>
      <c r="NPN167" s="491"/>
      <c r="NPO167" s="491"/>
      <c r="NPP167" s="491"/>
      <c r="NPQ167" s="491"/>
      <c r="NPR167" s="491"/>
      <c r="NPS167" s="491"/>
      <c r="NPT167" s="491"/>
      <c r="NPU167" s="491"/>
      <c r="NPV167" s="491"/>
      <c r="NPW167" s="491"/>
      <c r="NPX167" s="491"/>
      <c r="NPY167" s="491"/>
      <c r="NPZ167" s="491"/>
      <c r="NQA167" s="491"/>
      <c r="NQB167" s="491"/>
      <c r="NQC167" s="491"/>
      <c r="NQD167" s="491"/>
      <c r="NQE167" s="491"/>
      <c r="NQF167" s="491"/>
      <c r="NQG167" s="491"/>
      <c r="NQH167" s="491"/>
      <c r="NQI167" s="491"/>
      <c r="NQJ167" s="491"/>
      <c r="NQK167" s="491"/>
      <c r="NQL167" s="491"/>
      <c r="NQM167" s="491"/>
      <c r="NQN167" s="491"/>
      <c r="NQO167" s="491"/>
      <c r="NQP167" s="491"/>
      <c r="NQQ167" s="491"/>
      <c r="NQR167" s="491"/>
      <c r="NQS167" s="491"/>
      <c r="NQT167" s="491"/>
      <c r="NQU167" s="491"/>
      <c r="NQV167" s="491"/>
      <c r="NQW167" s="491"/>
      <c r="NQX167" s="491"/>
      <c r="NQY167" s="491"/>
      <c r="NQZ167" s="491"/>
      <c r="NRA167" s="491"/>
      <c r="NRB167" s="491"/>
      <c r="NRC167" s="491"/>
      <c r="NRD167" s="491"/>
      <c r="NRE167" s="491"/>
      <c r="NRF167" s="491"/>
      <c r="NRG167" s="491"/>
      <c r="NRH167" s="491"/>
      <c r="NRI167" s="491"/>
      <c r="NRJ167" s="491"/>
      <c r="NRK167" s="491"/>
      <c r="NRL167" s="491"/>
      <c r="NRM167" s="491"/>
      <c r="NRN167" s="491"/>
      <c r="NRO167" s="491"/>
      <c r="NRP167" s="491"/>
      <c r="NRQ167" s="491"/>
      <c r="NRR167" s="491"/>
      <c r="NRS167" s="491"/>
      <c r="NRT167" s="491"/>
      <c r="NRU167" s="491"/>
      <c r="NRV167" s="491"/>
      <c r="NRW167" s="491"/>
      <c r="NRX167" s="491"/>
      <c r="NRY167" s="491"/>
      <c r="NRZ167" s="491"/>
      <c r="NSA167" s="491"/>
      <c r="NSB167" s="491"/>
      <c r="NSC167" s="491"/>
      <c r="NSD167" s="491"/>
      <c r="NSE167" s="491"/>
      <c r="NSF167" s="491"/>
      <c r="NSG167" s="491"/>
      <c r="NSH167" s="491"/>
      <c r="NSI167" s="491"/>
      <c r="NSJ167" s="491"/>
      <c r="NSK167" s="491"/>
      <c r="NSL167" s="491"/>
      <c r="NSM167" s="491"/>
      <c r="NSN167" s="491"/>
      <c r="NSO167" s="491"/>
      <c r="NSP167" s="491"/>
      <c r="NSQ167" s="491"/>
      <c r="NSR167" s="491"/>
      <c r="NSS167" s="491"/>
      <c r="NST167" s="491"/>
      <c r="NSU167" s="491"/>
      <c r="NSV167" s="491"/>
      <c r="NSW167" s="491"/>
      <c r="NSX167" s="491"/>
      <c r="NSY167" s="491"/>
      <c r="NSZ167" s="491"/>
      <c r="NTA167" s="491"/>
      <c r="NTB167" s="491"/>
      <c r="NTC167" s="491"/>
      <c r="NTD167" s="491"/>
      <c r="NTE167" s="491"/>
      <c r="NTF167" s="491"/>
      <c r="NTG167" s="491"/>
      <c r="NTH167" s="491"/>
      <c r="NTI167" s="491"/>
      <c r="NTJ167" s="491"/>
      <c r="NTK167" s="491"/>
      <c r="NTL167" s="491"/>
      <c r="NTM167" s="491"/>
      <c r="NTN167" s="491"/>
      <c r="NTO167" s="491"/>
      <c r="NTP167" s="491"/>
      <c r="NTQ167" s="491"/>
      <c r="NTR167" s="491"/>
      <c r="NTS167" s="491"/>
      <c r="NTT167" s="491"/>
      <c r="NTU167" s="491"/>
      <c r="NTV167" s="491"/>
      <c r="NTW167" s="491"/>
      <c r="NTX167" s="491"/>
      <c r="NTY167" s="491"/>
      <c r="NTZ167" s="491"/>
      <c r="NUA167" s="491"/>
      <c r="NUB167" s="491"/>
      <c r="NUC167" s="491"/>
      <c r="NUD167" s="491"/>
      <c r="NUE167" s="491"/>
      <c r="NUF167" s="491"/>
      <c r="NUG167" s="491"/>
      <c r="NUH167" s="491"/>
      <c r="NUI167" s="491"/>
      <c r="NUJ167" s="491"/>
      <c r="NUK167" s="491"/>
      <c r="NUL167" s="491"/>
      <c r="NUM167" s="491"/>
      <c r="NUN167" s="491"/>
      <c r="NUO167" s="491"/>
      <c r="NUP167" s="491"/>
      <c r="NUQ167" s="491"/>
      <c r="NUR167" s="491"/>
      <c r="NUS167" s="491"/>
      <c r="NUT167" s="491"/>
      <c r="NUU167" s="491"/>
      <c r="NUV167" s="491"/>
      <c r="NUW167" s="491"/>
      <c r="NUX167" s="491"/>
      <c r="NUY167" s="491"/>
      <c r="NUZ167" s="491"/>
      <c r="NVA167" s="491"/>
      <c r="NVB167" s="491"/>
      <c r="NVC167" s="491"/>
      <c r="NVD167" s="491"/>
      <c r="NVE167" s="491"/>
      <c r="NVF167" s="491"/>
      <c r="NVG167" s="491"/>
      <c r="NVH167" s="491"/>
      <c r="NVI167" s="491"/>
      <c r="NVJ167" s="491"/>
      <c r="NVK167" s="491"/>
      <c r="NVL167" s="491"/>
      <c r="NVM167" s="491"/>
      <c r="NVN167" s="491"/>
      <c r="NVO167" s="491"/>
      <c r="NVP167" s="491"/>
      <c r="NVQ167" s="491"/>
      <c r="NVR167" s="491"/>
      <c r="NVS167" s="491"/>
      <c r="NVT167" s="491"/>
      <c r="NVU167" s="491"/>
      <c r="NVV167" s="491"/>
      <c r="NVW167" s="491"/>
      <c r="NVX167" s="491"/>
      <c r="NVY167" s="491"/>
      <c r="NVZ167" s="491"/>
      <c r="NWA167" s="491"/>
      <c r="NWB167" s="491"/>
      <c r="NWC167" s="491"/>
      <c r="NWD167" s="491"/>
      <c r="NWE167" s="491"/>
      <c r="NWF167" s="491"/>
      <c r="NWG167" s="491"/>
      <c r="NWH167" s="491"/>
      <c r="NWI167" s="491"/>
      <c r="NWJ167" s="491"/>
      <c r="NWK167" s="491"/>
      <c r="NWL167" s="491"/>
      <c r="NWM167" s="491"/>
      <c r="NWN167" s="491"/>
      <c r="NWO167" s="491"/>
      <c r="NWP167" s="491"/>
      <c r="NWQ167" s="491"/>
      <c r="NWR167" s="491"/>
      <c r="NWS167" s="491"/>
      <c r="NWT167" s="491"/>
      <c r="NWU167" s="491"/>
      <c r="NWV167" s="491"/>
      <c r="NWW167" s="491"/>
      <c r="NWX167" s="491"/>
      <c r="NWY167" s="491"/>
      <c r="NWZ167" s="491"/>
      <c r="NXA167" s="491"/>
      <c r="NXB167" s="491"/>
      <c r="NXC167" s="491"/>
      <c r="NXD167" s="491"/>
      <c r="NXE167" s="491"/>
      <c r="NXF167" s="491"/>
      <c r="NXG167" s="491"/>
      <c r="NXH167" s="491"/>
      <c r="NXI167" s="491"/>
      <c r="NXJ167" s="491"/>
      <c r="NXK167" s="491"/>
      <c r="NXL167" s="491"/>
      <c r="NXM167" s="491"/>
      <c r="NXN167" s="491"/>
      <c r="NXO167" s="491"/>
      <c r="NXP167" s="491"/>
      <c r="NXQ167" s="491"/>
      <c r="NXR167" s="491"/>
      <c r="NXS167" s="491"/>
      <c r="NXT167" s="491"/>
      <c r="NXU167" s="491"/>
      <c r="NXV167" s="491"/>
      <c r="NXW167" s="491"/>
      <c r="NXX167" s="491"/>
      <c r="NXY167" s="491"/>
      <c r="NXZ167" s="491"/>
      <c r="NYA167" s="491"/>
      <c r="NYB167" s="491"/>
      <c r="NYC167" s="491"/>
      <c r="NYD167" s="491"/>
      <c r="NYE167" s="491"/>
      <c r="NYF167" s="491"/>
      <c r="NYG167" s="491"/>
      <c r="NYH167" s="491"/>
      <c r="NYI167" s="491"/>
      <c r="NYJ167" s="491"/>
      <c r="NYK167" s="491"/>
      <c r="NYL167" s="491"/>
      <c r="NYM167" s="491"/>
      <c r="NYN167" s="491"/>
      <c r="NYO167" s="491"/>
      <c r="NYP167" s="491"/>
      <c r="NYQ167" s="491"/>
      <c r="NYR167" s="491"/>
      <c r="NYS167" s="491"/>
      <c r="NYT167" s="491"/>
      <c r="NYU167" s="491"/>
      <c r="NYV167" s="491"/>
      <c r="NYW167" s="491"/>
      <c r="NYX167" s="491"/>
      <c r="NYY167" s="491"/>
      <c r="NYZ167" s="491"/>
      <c r="NZA167" s="491"/>
      <c r="NZB167" s="491"/>
      <c r="NZC167" s="491"/>
      <c r="NZD167" s="491"/>
      <c r="NZE167" s="491"/>
      <c r="NZF167" s="491"/>
      <c r="NZG167" s="491"/>
      <c r="NZH167" s="491"/>
      <c r="NZI167" s="491"/>
      <c r="NZJ167" s="491"/>
      <c r="NZK167" s="491"/>
      <c r="NZL167" s="491"/>
      <c r="NZM167" s="491"/>
      <c r="NZN167" s="491"/>
      <c r="NZO167" s="491"/>
      <c r="NZP167" s="491"/>
      <c r="NZQ167" s="491"/>
      <c r="NZR167" s="491"/>
      <c r="NZS167" s="491"/>
      <c r="NZT167" s="491"/>
      <c r="NZU167" s="491"/>
      <c r="NZV167" s="491"/>
      <c r="NZW167" s="491"/>
      <c r="NZX167" s="491"/>
      <c r="NZY167" s="491"/>
      <c r="NZZ167" s="491"/>
      <c r="OAA167" s="491"/>
      <c r="OAB167" s="491"/>
      <c r="OAC167" s="491"/>
      <c r="OAD167" s="491"/>
      <c r="OAE167" s="491"/>
      <c r="OAF167" s="491"/>
      <c r="OAG167" s="491"/>
      <c r="OAH167" s="491"/>
      <c r="OAI167" s="491"/>
      <c r="OAJ167" s="491"/>
      <c r="OAK167" s="491"/>
      <c r="OAL167" s="491"/>
      <c r="OAM167" s="491"/>
      <c r="OAN167" s="491"/>
      <c r="OAO167" s="491"/>
      <c r="OAP167" s="491"/>
      <c r="OAQ167" s="491"/>
      <c r="OAR167" s="491"/>
      <c r="OAS167" s="491"/>
      <c r="OAT167" s="491"/>
      <c r="OAU167" s="491"/>
      <c r="OAV167" s="491"/>
      <c r="OAW167" s="491"/>
      <c r="OAX167" s="491"/>
      <c r="OAY167" s="491"/>
      <c r="OAZ167" s="491"/>
      <c r="OBA167" s="491"/>
      <c r="OBB167" s="491"/>
      <c r="OBC167" s="491"/>
      <c r="OBD167" s="491"/>
      <c r="OBE167" s="491"/>
      <c r="OBF167" s="491"/>
      <c r="OBG167" s="491"/>
      <c r="OBH167" s="491"/>
      <c r="OBI167" s="491"/>
      <c r="OBJ167" s="491"/>
      <c r="OBK167" s="491"/>
      <c r="OBL167" s="491"/>
      <c r="OBM167" s="491"/>
      <c r="OBN167" s="491"/>
      <c r="OBO167" s="491"/>
      <c r="OBP167" s="491"/>
      <c r="OBQ167" s="491"/>
      <c r="OBR167" s="491"/>
      <c r="OBS167" s="491"/>
      <c r="OBT167" s="491"/>
      <c r="OBU167" s="491"/>
      <c r="OBV167" s="491"/>
      <c r="OBW167" s="491"/>
      <c r="OBX167" s="491"/>
      <c r="OBY167" s="491"/>
      <c r="OBZ167" s="491"/>
      <c r="OCA167" s="491"/>
      <c r="OCB167" s="491"/>
      <c r="OCC167" s="491"/>
      <c r="OCD167" s="491"/>
      <c r="OCE167" s="491"/>
      <c r="OCF167" s="491"/>
      <c r="OCG167" s="491"/>
      <c r="OCH167" s="491"/>
      <c r="OCI167" s="491"/>
      <c r="OCJ167" s="491"/>
      <c r="OCK167" s="491"/>
      <c r="OCL167" s="491"/>
      <c r="OCM167" s="491"/>
      <c r="OCN167" s="491"/>
      <c r="OCO167" s="491"/>
      <c r="OCP167" s="491"/>
      <c r="OCQ167" s="491"/>
      <c r="OCR167" s="491"/>
      <c r="OCS167" s="491"/>
      <c r="OCT167" s="491"/>
      <c r="OCU167" s="491"/>
      <c r="OCV167" s="491"/>
      <c r="OCW167" s="491"/>
      <c r="OCX167" s="491"/>
      <c r="OCY167" s="491"/>
      <c r="OCZ167" s="491"/>
      <c r="ODA167" s="491"/>
      <c r="ODB167" s="491"/>
      <c r="ODC167" s="491"/>
      <c r="ODD167" s="491"/>
      <c r="ODE167" s="491"/>
      <c r="ODF167" s="491"/>
      <c r="ODG167" s="491"/>
      <c r="ODH167" s="491"/>
      <c r="ODI167" s="491"/>
      <c r="ODJ167" s="491"/>
      <c r="ODK167" s="491"/>
      <c r="ODL167" s="491"/>
      <c r="ODM167" s="491"/>
      <c r="ODN167" s="491"/>
      <c r="ODO167" s="491"/>
      <c r="ODP167" s="491"/>
      <c r="ODQ167" s="491"/>
      <c r="ODR167" s="491"/>
      <c r="ODS167" s="491"/>
      <c r="ODT167" s="491"/>
      <c r="ODU167" s="491"/>
      <c r="ODV167" s="491"/>
      <c r="ODW167" s="491"/>
      <c r="ODX167" s="491"/>
      <c r="ODY167" s="491"/>
      <c r="ODZ167" s="491"/>
      <c r="OEA167" s="491"/>
      <c r="OEB167" s="491"/>
      <c r="OEC167" s="491"/>
      <c r="OED167" s="491"/>
      <c r="OEE167" s="491"/>
      <c r="OEF167" s="491"/>
      <c r="OEG167" s="491"/>
      <c r="OEH167" s="491"/>
      <c r="OEI167" s="491"/>
      <c r="OEJ167" s="491"/>
      <c r="OEK167" s="491"/>
      <c r="OEL167" s="491"/>
      <c r="OEM167" s="491"/>
      <c r="OEN167" s="491"/>
      <c r="OEO167" s="491"/>
      <c r="OEP167" s="491"/>
      <c r="OEQ167" s="491"/>
      <c r="OER167" s="491"/>
      <c r="OES167" s="491"/>
      <c r="OET167" s="491"/>
      <c r="OEU167" s="491"/>
      <c r="OEV167" s="491"/>
      <c r="OEW167" s="491"/>
      <c r="OEX167" s="491"/>
      <c r="OEY167" s="491"/>
      <c r="OEZ167" s="491"/>
      <c r="OFA167" s="491"/>
      <c r="OFB167" s="491"/>
      <c r="OFC167" s="491"/>
      <c r="OFD167" s="491"/>
      <c r="OFE167" s="491"/>
      <c r="OFF167" s="491"/>
      <c r="OFG167" s="491"/>
      <c r="OFH167" s="491"/>
      <c r="OFI167" s="491"/>
      <c r="OFJ167" s="491"/>
      <c r="OFK167" s="491"/>
      <c r="OFL167" s="491"/>
      <c r="OFM167" s="491"/>
      <c r="OFN167" s="491"/>
      <c r="OFO167" s="491"/>
      <c r="OFP167" s="491"/>
      <c r="OFQ167" s="491"/>
      <c r="OFR167" s="491"/>
      <c r="OFS167" s="491"/>
      <c r="OFT167" s="491"/>
      <c r="OFU167" s="491"/>
      <c r="OFV167" s="491"/>
      <c r="OFW167" s="491"/>
      <c r="OFX167" s="491"/>
      <c r="OFY167" s="491"/>
      <c r="OFZ167" s="491"/>
      <c r="OGA167" s="491"/>
      <c r="OGB167" s="491"/>
      <c r="OGC167" s="491"/>
      <c r="OGD167" s="491"/>
      <c r="OGE167" s="491"/>
      <c r="OGF167" s="491"/>
      <c r="OGG167" s="491"/>
      <c r="OGH167" s="491"/>
      <c r="OGI167" s="491"/>
      <c r="OGJ167" s="491"/>
      <c r="OGK167" s="491"/>
      <c r="OGL167" s="491"/>
      <c r="OGM167" s="491"/>
      <c r="OGN167" s="491"/>
      <c r="OGO167" s="491"/>
      <c r="OGP167" s="491"/>
      <c r="OGQ167" s="491"/>
      <c r="OGR167" s="491"/>
      <c r="OGS167" s="491"/>
      <c r="OGT167" s="491"/>
      <c r="OGU167" s="491"/>
      <c r="OGV167" s="491"/>
      <c r="OGW167" s="491"/>
      <c r="OGX167" s="491"/>
      <c r="OGY167" s="491"/>
      <c r="OGZ167" s="491"/>
      <c r="OHA167" s="491"/>
      <c r="OHB167" s="491"/>
      <c r="OHC167" s="491"/>
      <c r="OHD167" s="491"/>
      <c r="OHE167" s="491"/>
      <c r="OHF167" s="491"/>
      <c r="OHG167" s="491"/>
      <c r="OHH167" s="491"/>
      <c r="OHI167" s="491"/>
      <c r="OHJ167" s="491"/>
      <c r="OHK167" s="491"/>
      <c r="OHL167" s="491"/>
      <c r="OHM167" s="491"/>
      <c r="OHN167" s="491"/>
      <c r="OHO167" s="491"/>
      <c r="OHP167" s="491"/>
      <c r="OHQ167" s="491"/>
      <c r="OHR167" s="491"/>
      <c r="OHS167" s="491"/>
      <c r="OHT167" s="491"/>
      <c r="OHU167" s="491"/>
      <c r="OHV167" s="491"/>
      <c r="OHW167" s="491"/>
      <c r="OHX167" s="491"/>
      <c r="OHY167" s="491"/>
      <c r="OHZ167" s="491"/>
      <c r="OIA167" s="491"/>
      <c r="OIB167" s="491"/>
      <c r="OIC167" s="491"/>
      <c r="OID167" s="491"/>
      <c r="OIE167" s="491"/>
      <c r="OIF167" s="491"/>
      <c r="OIG167" s="491"/>
      <c r="OIH167" s="491"/>
      <c r="OII167" s="491"/>
      <c r="OIJ167" s="491"/>
      <c r="OIK167" s="491"/>
      <c r="OIL167" s="491"/>
      <c r="OIM167" s="491"/>
      <c r="OIN167" s="491"/>
      <c r="OIO167" s="491"/>
      <c r="OIP167" s="491"/>
      <c r="OIQ167" s="491"/>
      <c r="OIR167" s="491"/>
      <c r="OIS167" s="491"/>
      <c r="OIT167" s="491"/>
      <c r="OIU167" s="491"/>
      <c r="OIV167" s="491"/>
      <c r="OIW167" s="491"/>
      <c r="OIX167" s="491"/>
      <c r="OIY167" s="491"/>
      <c r="OIZ167" s="491"/>
      <c r="OJA167" s="491"/>
      <c r="OJB167" s="491"/>
      <c r="OJC167" s="491"/>
      <c r="OJD167" s="491"/>
      <c r="OJE167" s="491"/>
      <c r="OJF167" s="491"/>
      <c r="OJG167" s="491"/>
      <c r="OJH167" s="491"/>
      <c r="OJI167" s="491"/>
      <c r="OJJ167" s="491"/>
      <c r="OJK167" s="491"/>
      <c r="OJL167" s="491"/>
      <c r="OJM167" s="491"/>
      <c r="OJN167" s="491"/>
      <c r="OJO167" s="491"/>
      <c r="OJP167" s="491"/>
      <c r="OJQ167" s="491"/>
      <c r="OJR167" s="491"/>
      <c r="OJS167" s="491"/>
      <c r="OJT167" s="491"/>
      <c r="OJU167" s="491"/>
      <c r="OJV167" s="491"/>
      <c r="OJW167" s="491"/>
      <c r="OJX167" s="491"/>
      <c r="OJY167" s="491"/>
      <c r="OJZ167" s="491"/>
      <c r="OKA167" s="491"/>
      <c r="OKB167" s="491"/>
      <c r="OKC167" s="491"/>
      <c r="OKD167" s="491"/>
      <c r="OKE167" s="491"/>
      <c r="OKF167" s="491"/>
      <c r="OKG167" s="491"/>
      <c r="OKH167" s="491"/>
      <c r="OKI167" s="491"/>
      <c r="OKJ167" s="491"/>
      <c r="OKK167" s="491"/>
      <c r="OKL167" s="491"/>
      <c r="OKM167" s="491"/>
      <c r="OKN167" s="491"/>
      <c r="OKO167" s="491"/>
      <c r="OKP167" s="491"/>
      <c r="OKQ167" s="491"/>
      <c r="OKR167" s="491"/>
      <c r="OKS167" s="491"/>
      <c r="OKT167" s="491"/>
      <c r="OKU167" s="491"/>
      <c r="OKV167" s="491"/>
      <c r="OKW167" s="491"/>
      <c r="OKX167" s="491"/>
      <c r="OKY167" s="491"/>
      <c r="OKZ167" s="491"/>
      <c r="OLA167" s="491"/>
      <c r="OLB167" s="491"/>
      <c r="OLC167" s="491"/>
      <c r="OLD167" s="491"/>
      <c r="OLE167" s="491"/>
      <c r="OLF167" s="491"/>
      <c r="OLG167" s="491"/>
      <c r="OLH167" s="491"/>
      <c r="OLI167" s="491"/>
      <c r="OLJ167" s="491"/>
      <c r="OLK167" s="491"/>
      <c r="OLL167" s="491"/>
      <c r="OLM167" s="491"/>
      <c r="OLN167" s="491"/>
      <c r="OLO167" s="491"/>
      <c r="OLP167" s="491"/>
      <c r="OLQ167" s="491"/>
      <c r="OLR167" s="491"/>
      <c r="OLS167" s="491"/>
      <c r="OLT167" s="491"/>
      <c r="OLU167" s="491"/>
      <c r="OLV167" s="491"/>
      <c r="OLW167" s="491"/>
      <c r="OLX167" s="491"/>
      <c r="OLY167" s="491"/>
      <c r="OLZ167" s="491"/>
      <c r="OMA167" s="491"/>
      <c r="OMB167" s="491"/>
      <c r="OMC167" s="491"/>
      <c r="OMD167" s="491"/>
      <c r="OME167" s="491"/>
      <c r="OMF167" s="491"/>
      <c r="OMG167" s="491"/>
      <c r="OMH167" s="491"/>
      <c r="OMI167" s="491"/>
      <c r="OMJ167" s="491"/>
      <c r="OMK167" s="491"/>
      <c r="OML167" s="491"/>
      <c r="OMM167" s="491"/>
      <c r="OMN167" s="491"/>
      <c r="OMO167" s="491"/>
      <c r="OMP167" s="491"/>
      <c r="OMQ167" s="491"/>
      <c r="OMR167" s="491"/>
      <c r="OMS167" s="491"/>
      <c r="OMT167" s="491"/>
      <c r="OMU167" s="491"/>
      <c r="OMV167" s="491"/>
      <c r="OMW167" s="491"/>
      <c r="OMX167" s="491"/>
      <c r="OMY167" s="491"/>
      <c r="OMZ167" s="491"/>
      <c r="ONA167" s="491"/>
      <c r="ONB167" s="491"/>
      <c r="ONC167" s="491"/>
      <c r="OND167" s="491"/>
      <c r="ONE167" s="491"/>
      <c r="ONF167" s="491"/>
      <c r="ONG167" s="491"/>
      <c r="ONH167" s="491"/>
      <c r="ONI167" s="491"/>
      <c r="ONJ167" s="491"/>
      <c r="ONK167" s="491"/>
      <c r="ONL167" s="491"/>
      <c r="ONM167" s="491"/>
      <c r="ONN167" s="491"/>
      <c r="ONO167" s="491"/>
      <c r="ONP167" s="491"/>
      <c r="ONQ167" s="491"/>
      <c r="ONR167" s="491"/>
      <c r="ONS167" s="491"/>
      <c r="ONT167" s="491"/>
      <c r="ONU167" s="491"/>
      <c r="ONV167" s="491"/>
      <c r="ONW167" s="491"/>
      <c r="ONX167" s="491"/>
      <c r="ONY167" s="491"/>
      <c r="ONZ167" s="491"/>
      <c r="OOA167" s="491"/>
      <c r="OOB167" s="491"/>
      <c r="OOC167" s="491"/>
      <c r="OOD167" s="491"/>
      <c r="OOE167" s="491"/>
      <c r="OOF167" s="491"/>
      <c r="OOG167" s="491"/>
      <c r="OOH167" s="491"/>
      <c r="OOI167" s="491"/>
      <c r="OOJ167" s="491"/>
      <c r="OOK167" s="491"/>
      <c r="OOL167" s="491"/>
      <c r="OOM167" s="491"/>
      <c r="OON167" s="491"/>
      <c r="OOO167" s="491"/>
      <c r="OOP167" s="491"/>
      <c r="OOQ167" s="491"/>
      <c r="OOR167" s="491"/>
      <c r="OOS167" s="491"/>
      <c r="OOT167" s="491"/>
      <c r="OOU167" s="491"/>
      <c r="OOV167" s="491"/>
      <c r="OOW167" s="491"/>
      <c r="OOX167" s="491"/>
      <c r="OOY167" s="491"/>
      <c r="OOZ167" s="491"/>
      <c r="OPA167" s="491"/>
      <c r="OPB167" s="491"/>
      <c r="OPC167" s="491"/>
      <c r="OPD167" s="491"/>
      <c r="OPE167" s="491"/>
      <c r="OPF167" s="491"/>
      <c r="OPG167" s="491"/>
      <c r="OPH167" s="491"/>
      <c r="OPI167" s="491"/>
      <c r="OPJ167" s="491"/>
      <c r="OPK167" s="491"/>
      <c r="OPL167" s="491"/>
      <c r="OPM167" s="491"/>
      <c r="OPN167" s="491"/>
      <c r="OPO167" s="491"/>
      <c r="OPP167" s="491"/>
      <c r="OPQ167" s="491"/>
      <c r="OPR167" s="491"/>
      <c r="OPS167" s="491"/>
      <c r="OPT167" s="491"/>
      <c r="OPU167" s="491"/>
      <c r="OPV167" s="491"/>
      <c r="OPW167" s="491"/>
      <c r="OPX167" s="491"/>
      <c r="OPY167" s="491"/>
      <c r="OPZ167" s="491"/>
      <c r="OQA167" s="491"/>
      <c r="OQB167" s="491"/>
      <c r="OQC167" s="491"/>
      <c r="OQD167" s="491"/>
      <c r="OQE167" s="491"/>
      <c r="OQF167" s="491"/>
      <c r="OQG167" s="491"/>
      <c r="OQH167" s="491"/>
      <c r="OQI167" s="491"/>
      <c r="OQJ167" s="491"/>
      <c r="OQK167" s="491"/>
      <c r="OQL167" s="491"/>
      <c r="OQM167" s="491"/>
      <c r="OQN167" s="491"/>
      <c r="OQO167" s="491"/>
      <c r="OQP167" s="491"/>
      <c r="OQQ167" s="491"/>
      <c r="OQR167" s="491"/>
      <c r="OQS167" s="491"/>
      <c r="OQT167" s="491"/>
      <c r="OQU167" s="491"/>
      <c r="OQV167" s="491"/>
      <c r="OQW167" s="491"/>
      <c r="OQX167" s="491"/>
      <c r="OQY167" s="491"/>
      <c r="OQZ167" s="491"/>
      <c r="ORA167" s="491"/>
      <c r="ORB167" s="491"/>
      <c r="ORC167" s="491"/>
      <c r="ORD167" s="491"/>
      <c r="ORE167" s="491"/>
      <c r="ORF167" s="491"/>
      <c r="ORG167" s="491"/>
      <c r="ORH167" s="491"/>
      <c r="ORI167" s="491"/>
      <c r="ORJ167" s="491"/>
      <c r="ORK167" s="491"/>
      <c r="ORL167" s="491"/>
      <c r="ORM167" s="491"/>
      <c r="ORN167" s="491"/>
      <c r="ORO167" s="491"/>
      <c r="ORP167" s="491"/>
      <c r="ORQ167" s="491"/>
      <c r="ORR167" s="491"/>
      <c r="ORS167" s="491"/>
      <c r="ORT167" s="491"/>
      <c r="ORU167" s="491"/>
      <c r="ORV167" s="491"/>
      <c r="ORW167" s="491"/>
      <c r="ORX167" s="491"/>
      <c r="ORY167" s="491"/>
      <c r="ORZ167" s="491"/>
      <c r="OSA167" s="491"/>
      <c r="OSB167" s="491"/>
      <c r="OSC167" s="491"/>
      <c r="OSD167" s="491"/>
      <c r="OSE167" s="491"/>
      <c r="OSF167" s="491"/>
      <c r="OSG167" s="491"/>
      <c r="OSH167" s="491"/>
      <c r="OSI167" s="491"/>
      <c r="OSJ167" s="491"/>
      <c r="OSK167" s="491"/>
      <c r="OSL167" s="491"/>
      <c r="OSM167" s="491"/>
      <c r="OSN167" s="491"/>
      <c r="OSO167" s="491"/>
      <c r="OSP167" s="491"/>
      <c r="OSQ167" s="491"/>
      <c r="OSR167" s="491"/>
      <c r="OSS167" s="491"/>
      <c r="OST167" s="491"/>
      <c r="OSU167" s="491"/>
      <c r="OSV167" s="491"/>
      <c r="OSW167" s="491"/>
      <c r="OSX167" s="491"/>
      <c r="OSY167" s="491"/>
      <c r="OSZ167" s="491"/>
      <c r="OTA167" s="491"/>
      <c r="OTB167" s="491"/>
      <c r="OTC167" s="491"/>
      <c r="OTD167" s="491"/>
      <c r="OTE167" s="491"/>
      <c r="OTF167" s="491"/>
      <c r="OTG167" s="491"/>
      <c r="OTH167" s="491"/>
      <c r="OTI167" s="491"/>
      <c r="OTJ167" s="491"/>
      <c r="OTK167" s="491"/>
      <c r="OTL167" s="491"/>
      <c r="OTM167" s="491"/>
      <c r="OTN167" s="491"/>
      <c r="OTO167" s="491"/>
      <c r="OTP167" s="491"/>
      <c r="OTQ167" s="491"/>
      <c r="OTR167" s="491"/>
      <c r="OTS167" s="491"/>
      <c r="OTT167" s="491"/>
      <c r="OTU167" s="491"/>
      <c r="OTV167" s="491"/>
      <c r="OTW167" s="491"/>
      <c r="OTX167" s="491"/>
      <c r="OTY167" s="491"/>
      <c r="OTZ167" s="491"/>
      <c r="OUA167" s="491"/>
      <c r="OUB167" s="491"/>
      <c r="OUC167" s="491"/>
      <c r="OUD167" s="491"/>
      <c r="OUE167" s="491"/>
      <c r="OUF167" s="491"/>
      <c r="OUG167" s="491"/>
      <c r="OUH167" s="491"/>
      <c r="OUI167" s="491"/>
      <c r="OUJ167" s="491"/>
      <c r="OUK167" s="491"/>
      <c r="OUL167" s="491"/>
      <c r="OUM167" s="491"/>
      <c r="OUN167" s="491"/>
      <c r="OUO167" s="491"/>
      <c r="OUP167" s="491"/>
      <c r="OUQ167" s="491"/>
      <c r="OUR167" s="491"/>
      <c r="OUS167" s="491"/>
      <c r="OUT167" s="491"/>
      <c r="OUU167" s="491"/>
      <c r="OUV167" s="491"/>
      <c r="OUW167" s="491"/>
      <c r="OUX167" s="491"/>
      <c r="OUY167" s="491"/>
      <c r="OUZ167" s="491"/>
      <c r="OVA167" s="491"/>
      <c r="OVB167" s="491"/>
      <c r="OVC167" s="491"/>
      <c r="OVD167" s="491"/>
      <c r="OVE167" s="491"/>
      <c r="OVF167" s="491"/>
      <c r="OVG167" s="491"/>
      <c r="OVH167" s="491"/>
      <c r="OVI167" s="491"/>
      <c r="OVJ167" s="491"/>
      <c r="OVK167" s="491"/>
      <c r="OVL167" s="491"/>
      <c r="OVM167" s="491"/>
      <c r="OVN167" s="491"/>
      <c r="OVO167" s="491"/>
      <c r="OVP167" s="491"/>
      <c r="OVQ167" s="491"/>
      <c r="OVR167" s="491"/>
      <c r="OVS167" s="491"/>
      <c r="OVT167" s="491"/>
      <c r="OVU167" s="491"/>
      <c r="OVV167" s="491"/>
      <c r="OVW167" s="491"/>
      <c r="OVX167" s="491"/>
      <c r="OVY167" s="491"/>
      <c r="OVZ167" s="491"/>
      <c r="OWA167" s="491"/>
      <c r="OWB167" s="491"/>
      <c r="OWC167" s="491"/>
      <c r="OWD167" s="491"/>
      <c r="OWE167" s="491"/>
      <c r="OWF167" s="491"/>
      <c r="OWG167" s="491"/>
      <c r="OWH167" s="491"/>
      <c r="OWI167" s="491"/>
      <c r="OWJ167" s="491"/>
      <c r="OWK167" s="491"/>
      <c r="OWL167" s="491"/>
      <c r="OWM167" s="491"/>
      <c r="OWN167" s="491"/>
      <c r="OWO167" s="491"/>
      <c r="OWP167" s="491"/>
      <c r="OWQ167" s="491"/>
      <c r="OWR167" s="491"/>
      <c r="OWS167" s="491"/>
      <c r="OWT167" s="491"/>
      <c r="OWU167" s="491"/>
      <c r="OWV167" s="491"/>
      <c r="OWW167" s="491"/>
      <c r="OWX167" s="491"/>
      <c r="OWY167" s="491"/>
      <c r="OWZ167" s="491"/>
      <c r="OXA167" s="491"/>
      <c r="OXB167" s="491"/>
      <c r="OXC167" s="491"/>
      <c r="OXD167" s="491"/>
      <c r="OXE167" s="491"/>
      <c r="OXF167" s="491"/>
      <c r="OXG167" s="491"/>
      <c r="OXH167" s="491"/>
      <c r="OXI167" s="491"/>
      <c r="OXJ167" s="491"/>
      <c r="OXK167" s="491"/>
      <c r="OXL167" s="491"/>
      <c r="OXM167" s="491"/>
      <c r="OXN167" s="491"/>
      <c r="OXO167" s="491"/>
      <c r="OXP167" s="491"/>
      <c r="OXQ167" s="491"/>
      <c r="OXR167" s="491"/>
      <c r="OXS167" s="491"/>
      <c r="OXT167" s="491"/>
      <c r="OXU167" s="491"/>
      <c r="OXV167" s="491"/>
      <c r="OXW167" s="491"/>
      <c r="OXX167" s="491"/>
      <c r="OXY167" s="491"/>
      <c r="OXZ167" s="491"/>
      <c r="OYA167" s="491"/>
      <c r="OYB167" s="491"/>
      <c r="OYC167" s="491"/>
      <c r="OYD167" s="491"/>
      <c r="OYE167" s="491"/>
      <c r="OYF167" s="491"/>
      <c r="OYG167" s="491"/>
      <c r="OYH167" s="491"/>
      <c r="OYI167" s="491"/>
      <c r="OYJ167" s="491"/>
      <c r="OYK167" s="491"/>
      <c r="OYL167" s="491"/>
      <c r="OYM167" s="491"/>
      <c r="OYN167" s="491"/>
      <c r="OYO167" s="491"/>
      <c r="OYP167" s="491"/>
      <c r="OYQ167" s="491"/>
      <c r="OYR167" s="491"/>
      <c r="OYS167" s="491"/>
      <c r="OYT167" s="491"/>
      <c r="OYU167" s="491"/>
      <c r="OYV167" s="491"/>
      <c r="OYW167" s="491"/>
      <c r="OYX167" s="491"/>
      <c r="OYY167" s="491"/>
      <c r="OYZ167" s="491"/>
      <c r="OZA167" s="491"/>
      <c r="OZB167" s="491"/>
      <c r="OZC167" s="491"/>
      <c r="OZD167" s="491"/>
      <c r="OZE167" s="491"/>
      <c r="OZF167" s="491"/>
      <c r="OZG167" s="491"/>
      <c r="OZH167" s="491"/>
      <c r="OZI167" s="491"/>
      <c r="OZJ167" s="491"/>
      <c r="OZK167" s="491"/>
      <c r="OZL167" s="491"/>
      <c r="OZM167" s="491"/>
      <c r="OZN167" s="491"/>
      <c r="OZO167" s="491"/>
      <c r="OZP167" s="491"/>
      <c r="OZQ167" s="491"/>
      <c r="OZR167" s="491"/>
      <c r="OZS167" s="491"/>
      <c r="OZT167" s="491"/>
      <c r="OZU167" s="491"/>
      <c r="OZV167" s="491"/>
      <c r="OZW167" s="491"/>
      <c r="OZX167" s="491"/>
      <c r="OZY167" s="491"/>
      <c r="OZZ167" s="491"/>
      <c r="PAA167" s="491"/>
      <c r="PAB167" s="491"/>
      <c r="PAC167" s="491"/>
      <c r="PAD167" s="491"/>
      <c r="PAE167" s="491"/>
      <c r="PAF167" s="491"/>
      <c r="PAG167" s="491"/>
      <c r="PAH167" s="491"/>
      <c r="PAI167" s="491"/>
      <c r="PAJ167" s="491"/>
      <c r="PAK167" s="491"/>
      <c r="PAL167" s="491"/>
      <c r="PAM167" s="491"/>
      <c r="PAN167" s="491"/>
      <c r="PAO167" s="491"/>
      <c r="PAP167" s="491"/>
      <c r="PAQ167" s="491"/>
      <c r="PAR167" s="491"/>
      <c r="PAS167" s="491"/>
      <c r="PAT167" s="491"/>
      <c r="PAU167" s="491"/>
      <c r="PAV167" s="491"/>
      <c r="PAW167" s="491"/>
      <c r="PAX167" s="491"/>
      <c r="PAY167" s="491"/>
      <c r="PAZ167" s="491"/>
      <c r="PBA167" s="491"/>
      <c r="PBB167" s="491"/>
      <c r="PBC167" s="491"/>
      <c r="PBD167" s="491"/>
      <c r="PBE167" s="491"/>
      <c r="PBF167" s="491"/>
      <c r="PBG167" s="491"/>
      <c r="PBH167" s="491"/>
      <c r="PBI167" s="491"/>
      <c r="PBJ167" s="491"/>
      <c r="PBK167" s="491"/>
      <c r="PBL167" s="491"/>
      <c r="PBM167" s="491"/>
      <c r="PBN167" s="491"/>
      <c r="PBO167" s="491"/>
      <c r="PBP167" s="491"/>
      <c r="PBQ167" s="491"/>
      <c r="PBR167" s="491"/>
      <c r="PBS167" s="491"/>
      <c r="PBT167" s="491"/>
      <c r="PBU167" s="491"/>
      <c r="PBV167" s="491"/>
      <c r="PBW167" s="491"/>
      <c r="PBX167" s="491"/>
      <c r="PBY167" s="491"/>
      <c r="PBZ167" s="491"/>
      <c r="PCA167" s="491"/>
      <c r="PCB167" s="491"/>
      <c r="PCC167" s="491"/>
      <c r="PCD167" s="491"/>
      <c r="PCE167" s="491"/>
      <c r="PCF167" s="491"/>
      <c r="PCG167" s="491"/>
      <c r="PCH167" s="491"/>
      <c r="PCI167" s="491"/>
      <c r="PCJ167" s="491"/>
      <c r="PCK167" s="491"/>
      <c r="PCL167" s="491"/>
      <c r="PCM167" s="491"/>
      <c r="PCN167" s="491"/>
      <c r="PCO167" s="491"/>
      <c r="PCP167" s="491"/>
      <c r="PCQ167" s="491"/>
      <c r="PCR167" s="491"/>
      <c r="PCS167" s="491"/>
      <c r="PCT167" s="491"/>
      <c r="PCU167" s="491"/>
      <c r="PCV167" s="491"/>
      <c r="PCW167" s="491"/>
      <c r="PCX167" s="491"/>
      <c r="PCY167" s="491"/>
      <c r="PCZ167" s="491"/>
      <c r="PDA167" s="491"/>
      <c r="PDB167" s="491"/>
      <c r="PDC167" s="491"/>
      <c r="PDD167" s="491"/>
      <c r="PDE167" s="491"/>
      <c r="PDF167" s="491"/>
      <c r="PDG167" s="491"/>
      <c r="PDH167" s="491"/>
      <c r="PDI167" s="491"/>
      <c r="PDJ167" s="491"/>
      <c r="PDK167" s="491"/>
      <c r="PDL167" s="491"/>
      <c r="PDM167" s="491"/>
      <c r="PDN167" s="491"/>
      <c r="PDO167" s="491"/>
      <c r="PDP167" s="491"/>
      <c r="PDQ167" s="491"/>
      <c r="PDR167" s="491"/>
      <c r="PDS167" s="491"/>
      <c r="PDT167" s="491"/>
      <c r="PDU167" s="491"/>
      <c r="PDV167" s="491"/>
      <c r="PDW167" s="491"/>
      <c r="PDX167" s="491"/>
      <c r="PDY167" s="491"/>
      <c r="PDZ167" s="491"/>
      <c r="PEA167" s="491"/>
      <c r="PEB167" s="491"/>
      <c r="PEC167" s="491"/>
      <c r="PED167" s="491"/>
      <c r="PEE167" s="491"/>
      <c r="PEF167" s="491"/>
      <c r="PEG167" s="491"/>
      <c r="PEH167" s="491"/>
      <c r="PEI167" s="491"/>
      <c r="PEJ167" s="491"/>
      <c r="PEK167" s="491"/>
      <c r="PEL167" s="491"/>
      <c r="PEM167" s="491"/>
      <c r="PEN167" s="491"/>
      <c r="PEO167" s="491"/>
      <c r="PEP167" s="491"/>
      <c r="PEQ167" s="491"/>
      <c r="PER167" s="491"/>
      <c r="PES167" s="491"/>
      <c r="PET167" s="491"/>
      <c r="PEU167" s="491"/>
      <c r="PEV167" s="491"/>
      <c r="PEW167" s="491"/>
      <c r="PEX167" s="491"/>
      <c r="PEY167" s="491"/>
      <c r="PEZ167" s="491"/>
      <c r="PFA167" s="491"/>
      <c r="PFB167" s="491"/>
      <c r="PFC167" s="491"/>
      <c r="PFD167" s="491"/>
      <c r="PFE167" s="491"/>
      <c r="PFF167" s="491"/>
      <c r="PFG167" s="491"/>
      <c r="PFH167" s="491"/>
      <c r="PFI167" s="491"/>
      <c r="PFJ167" s="491"/>
      <c r="PFK167" s="491"/>
      <c r="PFL167" s="491"/>
      <c r="PFM167" s="491"/>
      <c r="PFN167" s="491"/>
      <c r="PFO167" s="491"/>
      <c r="PFP167" s="491"/>
      <c r="PFQ167" s="491"/>
      <c r="PFR167" s="491"/>
      <c r="PFS167" s="491"/>
      <c r="PFT167" s="491"/>
      <c r="PFU167" s="491"/>
      <c r="PFV167" s="491"/>
      <c r="PFW167" s="491"/>
      <c r="PFX167" s="491"/>
      <c r="PFY167" s="491"/>
      <c r="PFZ167" s="491"/>
      <c r="PGA167" s="491"/>
      <c r="PGB167" s="491"/>
      <c r="PGC167" s="491"/>
      <c r="PGD167" s="491"/>
      <c r="PGE167" s="491"/>
      <c r="PGF167" s="491"/>
      <c r="PGG167" s="491"/>
      <c r="PGH167" s="491"/>
      <c r="PGI167" s="491"/>
      <c r="PGJ167" s="491"/>
      <c r="PGK167" s="491"/>
      <c r="PGL167" s="491"/>
      <c r="PGM167" s="491"/>
      <c r="PGN167" s="491"/>
      <c r="PGO167" s="491"/>
      <c r="PGP167" s="491"/>
      <c r="PGQ167" s="491"/>
      <c r="PGR167" s="491"/>
      <c r="PGS167" s="491"/>
      <c r="PGT167" s="491"/>
      <c r="PGU167" s="491"/>
      <c r="PGV167" s="491"/>
      <c r="PGW167" s="491"/>
      <c r="PGX167" s="491"/>
      <c r="PGY167" s="491"/>
      <c r="PGZ167" s="491"/>
      <c r="PHA167" s="491"/>
      <c r="PHB167" s="491"/>
      <c r="PHC167" s="491"/>
      <c r="PHD167" s="491"/>
      <c r="PHE167" s="491"/>
      <c r="PHF167" s="491"/>
      <c r="PHG167" s="491"/>
      <c r="PHH167" s="491"/>
      <c r="PHI167" s="491"/>
      <c r="PHJ167" s="491"/>
      <c r="PHK167" s="491"/>
      <c r="PHL167" s="491"/>
      <c r="PHM167" s="491"/>
      <c r="PHN167" s="491"/>
      <c r="PHO167" s="491"/>
      <c r="PHP167" s="491"/>
      <c r="PHQ167" s="491"/>
      <c r="PHR167" s="491"/>
      <c r="PHS167" s="491"/>
      <c r="PHT167" s="491"/>
      <c r="PHU167" s="491"/>
      <c r="PHV167" s="491"/>
      <c r="PHW167" s="491"/>
      <c r="PHX167" s="491"/>
      <c r="PHY167" s="491"/>
      <c r="PHZ167" s="491"/>
      <c r="PIA167" s="491"/>
      <c r="PIB167" s="491"/>
      <c r="PIC167" s="491"/>
      <c r="PID167" s="491"/>
      <c r="PIE167" s="491"/>
      <c r="PIF167" s="491"/>
      <c r="PIG167" s="491"/>
      <c r="PIH167" s="491"/>
      <c r="PII167" s="491"/>
      <c r="PIJ167" s="491"/>
      <c r="PIK167" s="491"/>
      <c r="PIL167" s="491"/>
      <c r="PIM167" s="491"/>
      <c r="PIN167" s="491"/>
      <c r="PIO167" s="491"/>
      <c r="PIP167" s="491"/>
      <c r="PIQ167" s="491"/>
      <c r="PIR167" s="491"/>
      <c r="PIS167" s="491"/>
      <c r="PIT167" s="491"/>
      <c r="PIU167" s="491"/>
      <c r="PIV167" s="491"/>
      <c r="PIW167" s="491"/>
      <c r="PIX167" s="491"/>
      <c r="PIY167" s="491"/>
      <c r="PIZ167" s="491"/>
      <c r="PJA167" s="491"/>
      <c r="PJB167" s="491"/>
      <c r="PJC167" s="491"/>
      <c r="PJD167" s="491"/>
      <c r="PJE167" s="491"/>
      <c r="PJF167" s="491"/>
      <c r="PJG167" s="491"/>
      <c r="PJH167" s="491"/>
      <c r="PJI167" s="491"/>
      <c r="PJJ167" s="491"/>
      <c r="PJK167" s="491"/>
      <c r="PJL167" s="491"/>
      <c r="PJM167" s="491"/>
      <c r="PJN167" s="491"/>
      <c r="PJO167" s="491"/>
      <c r="PJP167" s="491"/>
      <c r="PJQ167" s="491"/>
      <c r="PJR167" s="491"/>
      <c r="PJS167" s="491"/>
      <c r="PJT167" s="491"/>
      <c r="PJU167" s="491"/>
      <c r="PJV167" s="491"/>
      <c r="PJW167" s="491"/>
      <c r="PJX167" s="491"/>
      <c r="PJY167" s="491"/>
      <c r="PJZ167" s="491"/>
      <c r="PKA167" s="491"/>
      <c r="PKB167" s="491"/>
      <c r="PKC167" s="491"/>
      <c r="PKD167" s="491"/>
      <c r="PKE167" s="491"/>
      <c r="PKF167" s="491"/>
      <c r="PKG167" s="491"/>
      <c r="PKH167" s="491"/>
      <c r="PKI167" s="491"/>
      <c r="PKJ167" s="491"/>
      <c r="PKK167" s="491"/>
      <c r="PKL167" s="491"/>
      <c r="PKM167" s="491"/>
      <c r="PKN167" s="491"/>
      <c r="PKO167" s="491"/>
      <c r="PKP167" s="491"/>
      <c r="PKQ167" s="491"/>
      <c r="PKR167" s="491"/>
      <c r="PKS167" s="491"/>
      <c r="PKT167" s="491"/>
      <c r="PKU167" s="491"/>
      <c r="PKV167" s="491"/>
      <c r="PKW167" s="491"/>
      <c r="PKX167" s="491"/>
      <c r="PKY167" s="491"/>
      <c r="PKZ167" s="491"/>
      <c r="PLA167" s="491"/>
      <c r="PLB167" s="491"/>
      <c r="PLC167" s="491"/>
      <c r="PLD167" s="491"/>
      <c r="PLE167" s="491"/>
      <c r="PLF167" s="491"/>
      <c r="PLG167" s="491"/>
      <c r="PLH167" s="491"/>
      <c r="PLI167" s="491"/>
      <c r="PLJ167" s="491"/>
      <c r="PLK167" s="491"/>
      <c r="PLL167" s="491"/>
      <c r="PLM167" s="491"/>
      <c r="PLN167" s="491"/>
      <c r="PLO167" s="491"/>
      <c r="PLP167" s="491"/>
      <c r="PLQ167" s="491"/>
      <c r="PLR167" s="491"/>
      <c r="PLS167" s="491"/>
      <c r="PLT167" s="491"/>
      <c r="PLU167" s="491"/>
      <c r="PLV167" s="491"/>
      <c r="PLW167" s="491"/>
      <c r="PLX167" s="491"/>
      <c r="PLY167" s="491"/>
      <c r="PLZ167" s="491"/>
      <c r="PMA167" s="491"/>
      <c r="PMB167" s="491"/>
      <c r="PMC167" s="491"/>
      <c r="PMD167" s="491"/>
      <c r="PME167" s="491"/>
      <c r="PMF167" s="491"/>
      <c r="PMG167" s="491"/>
      <c r="PMH167" s="491"/>
      <c r="PMI167" s="491"/>
      <c r="PMJ167" s="491"/>
      <c r="PMK167" s="491"/>
      <c r="PML167" s="491"/>
      <c r="PMM167" s="491"/>
      <c r="PMN167" s="491"/>
      <c r="PMO167" s="491"/>
      <c r="PMP167" s="491"/>
      <c r="PMQ167" s="491"/>
      <c r="PMR167" s="491"/>
      <c r="PMS167" s="491"/>
      <c r="PMT167" s="491"/>
      <c r="PMU167" s="491"/>
      <c r="PMV167" s="491"/>
      <c r="PMW167" s="491"/>
      <c r="PMX167" s="491"/>
      <c r="PMY167" s="491"/>
      <c r="PMZ167" s="491"/>
      <c r="PNA167" s="491"/>
      <c r="PNB167" s="491"/>
      <c r="PNC167" s="491"/>
      <c r="PND167" s="491"/>
      <c r="PNE167" s="491"/>
      <c r="PNF167" s="491"/>
      <c r="PNG167" s="491"/>
      <c r="PNH167" s="491"/>
      <c r="PNI167" s="491"/>
      <c r="PNJ167" s="491"/>
      <c r="PNK167" s="491"/>
      <c r="PNL167" s="491"/>
      <c r="PNM167" s="491"/>
      <c r="PNN167" s="491"/>
      <c r="PNO167" s="491"/>
      <c r="PNP167" s="491"/>
      <c r="PNQ167" s="491"/>
      <c r="PNR167" s="491"/>
      <c r="PNS167" s="491"/>
      <c r="PNT167" s="491"/>
      <c r="PNU167" s="491"/>
      <c r="PNV167" s="491"/>
      <c r="PNW167" s="491"/>
      <c r="PNX167" s="491"/>
      <c r="PNY167" s="491"/>
      <c r="PNZ167" s="491"/>
      <c r="POA167" s="491"/>
      <c r="POB167" s="491"/>
      <c r="POC167" s="491"/>
      <c r="POD167" s="491"/>
      <c r="POE167" s="491"/>
      <c r="POF167" s="491"/>
      <c r="POG167" s="491"/>
      <c r="POH167" s="491"/>
      <c r="POI167" s="491"/>
      <c r="POJ167" s="491"/>
      <c r="POK167" s="491"/>
      <c r="POL167" s="491"/>
      <c r="POM167" s="491"/>
      <c r="PON167" s="491"/>
      <c r="POO167" s="491"/>
      <c r="POP167" s="491"/>
      <c r="POQ167" s="491"/>
      <c r="POR167" s="491"/>
      <c r="POS167" s="491"/>
      <c r="POT167" s="491"/>
      <c r="POU167" s="491"/>
      <c r="POV167" s="491"/>
      <c r="POW167" s="491"/>
      <c r="POX167" s="491"/>
      <c r="POY167" s="491"/>
      <c r="POZ167" s="491"/>
      <c r="PPA167" s="491"/>
      <c r="PPB167" s="491"/>
      <c r="PPC167" s="491"/>
      <c r="PPD167" s="491"/>
      <c r="PPE167" s="491"/>
      <c r="PPF167" s="491"/>
      <c r="PPG167" s="491"/>
      <c r="PPH167" s="491"/>
      <c r="PPI167" s="491"/>
      <c r="PPJ167" s="491"/>
      <c r="PPK167" s="491"/>
      <c r="PPL167" s="491"/>
      <c r="PPM167" s="491"/>
      <c r="PPN167" s="491"/>
      <c r="PPO167" s="491"/>
      <c r="PPP167" s="491"/>
      <c r="PPQ167" s="491"/>
      <c r="PPR167" s="491"/>
      <c r="PPS167" s="491"/>
      <c r="PPT167" s="491"/>
      <c r="PPU167" s="491"/>
      <c r="PPV167" s="491"/>
      <c r="PPW167" s="491"/>
      <c r="PPX167" s="491"/>
      <c r="PPY167" s="491"/>
      <c r="PPZ167" s="491"/>
      <c r="PQA167" s="491"/>
      <c r="PQB167" s="491"/>
      <c r="PQC167" s="491"/>
      <c r="PQD167" s="491"/>
      <c r="PQE167" s="491"/>
      <c r="PQF167" s="491"/>
      <c r="PQG167" s="491"/>
      <c r="PQH167" s="491"/>
      <c r="PQI167" s="491"/>
      <c r="PQJ167" s="491"/>
      <c r="PQK167" s="491"/>
      <c r="PQL167" s="491"/>
      <c r="PQM167" s="491"/>
      <c r="PQN167" s="491"/>
      <c r="PQO167" s="491"/>
      <c r="PQP167" s="491"/>
      <c r="PQQ167" s="491"/>
      <c r="PQR167" s="491"/>
      <c r="PQS167" s="491"/>
      <c r="PQT167" s="491"/>
      <c r="PQU167" s="491"/>
      <c r="PQV167" s="491"/>
      <c r="PQW167" s="491"/>
      <c r="PQX167" s="491"/>
      <c r="PQY167" s="491"/>
      <c r="PQZ167" s="491"/>
      <c r="PRA167" s="491"/>
      <c r="PRB167" s="491"/>
      <c r="PRC167" s="491"/>
      <c r="PRD167" s="491"/>
      <c r="PRE167" s="491"/>
      <c r="PRF167" s="491"/>
      <c r="PRG167" s="491"/>
      <c r="PRH167" s="491"/>
      <c r="PRI167" s="491"/>
      <c r="PRJ167" s="491"/>
      <c r="PRK167" s="491"/>
      <c r="PRL167" s="491"/>
      <c r="PRM167" s="491"/>
      <c r="PRN167" s="491"/>
      <c r="PRO167" s="491"/>
      <c r="PRP167" s="491"/>
      <c r="PRQ167" s="491"/>
      <c r="PRR167" s="491"/>
      <c r="PRS167" s="491"/>
      <c r="PRT167" s="491"/>
      <c r="PRU167" s="491"/>
      <c r="PRV167" s="491"/>
      <c r="PRW167" s="491"/>
      <c r="PRX167" s="491"/>
      <c r="PRY167" s="491"/>
      <c r="PRZ167" s="491"/>
      <c r="PSA167" s="491"/>
      <c r="PSB167" s="491"/>
      <c r="PSC167" s="491"/>
      <c r="PSD167" s="491"/>
      <c r="PSE167" s="491"/>
      <c r="PSF167" s="491"/>
      <c r="PSG167" s="491"/>
      <c r="PSH167" s="491"/>
      <c r="PSI167" s="491"/>
      <c r="PSJ167" s="491"/>
      <c r="PSK167" s="491"/>
      <c r="PSL167" s="491"/>
      <c r="PSM167" s="491"/>
      <c r="PSN167" s="491"/>
      <c r="PSO167" s="491"/>
      <c r="PSP167" s="491"/>
      <c r="PSQ167" s="491"/>
      <c r="PSR167" s="491"/>
      <c r="PSS167" s="491"/>
      <c r="PST167" s="491"/>
      <c r="PSU167" s="491"/>
      <c r="PSV167" s="491"/>
      <c r="PSW167" s="491"/>
      <c r="PSX167" s="491"/>
      <c r="PSY167" s="491"/>
      <c r="PSZ167" s="491"/>
      <c r="PTA167" s="491"/>
      <c r="PTB167" s="491"/>
      <c r="PTC167" s="491"/>
      <c r="PTD167" s="491"/>
      <c r="PTE167" s="491"/>
      <c r="PTF167" s="491"/>
      <c r="PTG167" s="491"/>
      <c r="PTH167" s="491"/>
      <c r="PTI167" s="491"/>
      <c r="PTJ167" s="491"/>
      <c r="PTK167" s="491"/>
      <c r="PTL167" s="491"/>
      <c r="PTM167" s="491"/>
      <c r="PTN167" s="491"/>
      <c r="PTO167" s="491"/>
      <c r="PTP167" s="491"/>
      <c r="PTQ167" s="491"/>
      <c r="PTR167" s="491"/>
      <c r="PTS167" s="491"/>
      <c r="PTT167" s="491"/>
      <c r="PTU167" s="491"/>
      <c r="PTV167" s="491"/>
      <c r="PTW167" s="491"/>
      <c r="PTX167" s="491"/>
      <c r="PTY167" s="491"/>
      <c r="PTZ167" s="491"/>
      <c r="PUA167" s="491"/>
      <c r="PUB167" s="491"/>
      <c r="PUC167" s="491"/>
      <c r="PUD167" s="491"/>
      <c r="PUE167" s="491"/>
      <c r="PUF167" s="491"/>
      <c r="PUG167" s="491"/>
      <c r="PUH167" s="491"/>
      <c r="PUI167" s="491"/>
      <c r="PUJ167" s="491"/>
      <c r="PUK167" s="491"/>
      <c r="PUL167" s="491"/>
      <c r="PUM167" s="491"/>
      <c r="PUN167" s="491"/>
      <c r="PUO167" s="491"/>
      <c r="PUP167" s="491"/>
      <c r="PUQ167" s="491"/>
      <c r="PUR167" s="491"/>
      <c r="PUS167" s="491"/>
      <c r="PUT167" s="491"/>
      <c r="PUU167" s="491"/>
      <c r="PUV167" s="491"/>
      <c r="PUW167" s="491"/>
      <c r="PUX167" s="491"/>
      <c r="PUY167" s="491"/>
      <c r="PUZ167" s="491"/>
      <c r="PVA167" s="491"/>
      <c r="PVB167" s="491"/>
      <c r="PVC167" s="491"/>
      <c r="PVD167" s="491"/>
      <c r="PVE167" s="491"/>
      <c r="PVF167" s="491"/>
      <c r="PVG167" s="491"/>
      <c r="PVH167" s="491"/>
      <c r="PVI167" s="491"/>
      <c r="PVJ167" s="491"/>
      <c r="PVK167" s="491"/>
      <c r="PVL167" s="491"/>
      <c r="PVM167" s="491"/>
      <c r="PVN167" s="491"/>
      <c r="PVO167" s="491"/>
      <c r="PVP167" s="491"/>
      <c r="PVQ167" s="491"/>
      <c r="PVR167" s="491"/>
      <c r="PVS167" s="491"/>
      <c r="PVT167" s="491"/>
      <c r="PVU167" s="491"/>
      <c r="PVV167" s="491"/>
      <c r="PVW167" s="491"/>
      <c r="PVX167" s="491"/>
      <c r="PVY167" s="491"/>
      <c r="PVZ167" s="491"/>
      <c r="PWA167" s="491"/>
      <c r="PWB167" s="491"/>
      <c r="PWC167" s="491"/>
      <c r="PWD167" s="491"/>
      <c r="PWE167" s="491"/>
      <c r="PWF167" s="491"/>
      <c r="PWG167" s="491"/>
      <c r="PWH167" s="491"/>
      <c r="PWI167" s="491"/>
      <c r="PWJ167" s="491"/>
      <c r="PWK167" s="491"/>
      <c r="PWL167" s="491"/>
      <c r="PWM167" s="491"/>
      <c r="PWN167" s="491"/>
      <c r="PWO167" s="491"/>
      <c r="PWP167" s="491"/>
      <c r="PWQ167" s="491"/>
      <c r="PWR167" s="491"/>
      <c r="PWS167" s="491"/>
      <c r="PWT167" s="491"/>
      <c r="PWU167" s="491"/>
      <c r="PWV167" s="491"/>
      <c r="PWW167" s="491"/>
      <c r="PWX167" s="491"/>
      <c r="PWY167" s="491"/>
      <c r="PWZ167" s="491"/>
      <c r="PXA167" s="491"/>
      <c r="PXB167" s="491"/>
      <c r="PXC167" s="491"/>
      <c r="PXD167" s="491"/>
      <c r="PXE167" s="491"/>
      <c r="PXF167" s="491"/>
      <c r="PXG167" s="491"/>
      <c r="PXH167" s="491"/>
      <c r="PXI167" s="491"/>
      <c r="PXJ167" s="491"/>
      <c r="PXK167" s="491"/>
      <c r="PXL167" s="491"/>
      <c r="PXM167" s="491"/>
      <c r="PXN167" s="491"/>
      <c r="PXO167" s="491"/>
      <c r="PXP167" s="491"/>
      <c r="PXQ167" s="491"/>
      <c r="PXR167" s="491"/>
      <c r="PXS167" s="491"/>
      <c r="PXT167" s="491"/>
      <c r="PXU167" s="491"/>
      <c r="PXV167" s="491"/>
      <c r="PXW167" s="491"/>
      <c r="PXX167" s="491"/>
      <c r="PXY167" s="491"/>
      <c r="PXZ167" s="491"/>
      <c r="PYA167" s="491"/>
      <c r="PYB167" s="491"/>
      <c r="PYC167" s="491"/>
      <c r="PYD167" s="491"/>
      <c r="PYE167" s="491"/>
      <c r="PYF167" s="491"/>
      <c r="PYG167" s="491"/>
      <c r="PYH167" s="491"/>
      <c r="PYI167" s="491"/>
      <c r="PYJ167" s="491"/>
      <c r="PYK167" s="491"/>
      <c r="PYL167" s="491"/>
      <c r="PYM167" s="491"/>
      <c r="PYN167" s="491"/>
      <c r="PYO167" s="491"/>
      <c r="PYP167" s="491"/>
      <c r="PYQ167" s="491"/>
      <c r="PYR167" s="491"/>
      <c r="PYS167" s="491"/>
      <c r="PYT167" s="491"/>
      <c r="PYU167" s="491"/>
      <c r="PYV167" s="491"/>
      <c r="PYW167" s="491"/>
      <c r="PYX167" s="491"/>
      <c r="PYY167" s="491"/>
      <c r="PYZ167" s="491"/>
      <c r="PZA167" s="491"/>
      <c r="PZB167" s="491"/>
      <c r="PZC167" s="491"/>
      <c r="PZD167" s="491"/>
      <c r="PZE167" s="491"/>
      <c r="PZF167" s="491"/>
      <c r="PZG167" s="491"/>
      <c r="PZH167" s="491"/>
      <c r="PZI167" s="491"/>
      <c r="PZJ167" s="491"/>
      <c r="PZK167" s="491"/>
      <c r="PZL167" s="491"/>
      <c r="PZM167" s="491"/>
      <c r="PZN167" s="491"/>
      <c r="PZO167" s="491"/>
      <c r="PZP167" s="491"/>
      <c r="PZQ167" s="491"/>
      <c r="PZR167" s="491"/>
      <c r="PZS167" s="491"/>
      <c r="PZT167" s="491"/>
      <c r="PZU167" s="491"/>
      <c r="PZV167" s="491"/>
      <c r="PZW167" s="491"/>
      <c r="PZX167" s="491"/>
      <c r="PZY167" s="491"/>
      <c r="PZZ167" s="491"/>
      <c r="QAA167" s="491"/>
      <c r="QAB167" s="491"/>
      <c r="QAC167" s="491"/>
      <c r="QAD167" s="491"/>
      <c r="QAE167" s="491"/>
      <c r="QAF167" s="491"/>
      <c r="QAG167" s="491"/>
      <c r="QAH167" s="491"/>
      <c r="QAI167" s="491"/>
      <c r="QAJ167" s="491"/>
      <c r="QAK167" s="491"/>
      <c r="QAL167" s="491"/>
      <c r="QAM167" s="491"/>
      <c r="QAN167" s="491"/>
      <c r="QAO167" s="491"/>
      <c r="QAP167" s="491"/>
      <c r="QAQ167" s="491"/>
      <c r="QAR167" s="491"/>
      <c r="QAS167" s="491"/>
      <c r="QAT167" s="491"/>
      <c r="QAU167" s="491"/>
      <c r="QAV167" s="491"/>
      <c r="QAW167" s="491"/>
      <c r="QAX167" s="491"/>
      <c r="QAY167" s="491"/>
      <c r="QAZ167" s="491"/>
      <c r="QBA167" s="491"/>
      <c r="QBB167" s="491"/>
      <c r="QBC167" s="491"/>
      <c r="QBD167" s="491"/>
      <c r="QBE167" s="491"/>
      <c r="QBF167" s="491"/>
      <c r="QBG167" s="491"/>
      <c r="QBH167" s="491"/>
      <c r="QBI167" s="491"/>
      <c r="QBJ167" s="491"/>
      <c r="QBK167" s="491"/>
      <c r="QBL167" s="491"/>
      <c r="QBM167" s="491"/>
      <c r="QBN167" s="491"/>
      <c r="QBO167" s="491"/>
      <c r="QBP167" s="491"/>
      <c r="QBQ167" s="491"/>
      <c r="QBR167" s="491"/>
      <c r="QBS167" s="491"/>
      <c r="QBT167" s="491"/>
      <c r="QBU167" s="491"/>
      <c r="QBV167" s="491"/>
      <c r="QBW167" s="491"/>
      <c r="QBX167" s="491"/>
      <c r="QBY167" s="491"/>
      <c r="QBZ167" s="491"/>
      <c r="QCA167" s="491"/>
      <c r="QCB167" s="491"/>
      <c r="QCC167" s="491"/>
      <c r="QCD167" s="491"/>
      <c r="QCE167" s="491"/>
      <c r="QCF167" s="491"/>
      <c r="QCG167" s="491"/>
      <c r="QCH167" s="491"/>
      <c r="QCI167" s="491"/>
      <c r="QCJ167" s="491"/>
      <c r="QCK167" s="491"/>
      <c r="QCL167" s="491"/>
      <c r="QCM167" s="491"/>
      <c r="QCN167" s="491"/>
      <c r="QCO167" s="491"/>
      <c r="QCP167" s="491"/>
      <c r="QCQ167" s="491"/>
      <c r="QCR167" s="491"/>
      <c r="QCS167" s="491"/>
      <c r="QCT167" s="491"/>
      <c r="QCU167" s="491"/>
      <c r="QCV167" s="491"/>
      <c r="QCW167" s="491"/>
      <c r="QCX167" s="491"/>
      <c r="QCY167" s="491"/>
      <c r="QCZ167" s="491"/>
      <c r="QDA167" s="491"/>
      <c r="QDB167" s="491"/>
      <c r="QDC167" s="491"/>
      <c r="QDD167" s="491"/>
      <c r="QDE167" s="491"/>
      <c r="QDF167" s="491"/>
      <c r="QDG167" s="491"/>
      <c r="QDH167" s="491"/>
      <c r="QDI167" s="491"/>
      <c r="QDJ167" s="491"/>
      <c r="QDK167" s="491"/>
      <c r="QDL167" s="491"/>
      <c r="QDM167" s="491"/>
      <c r="QDN167" s="491"/>
      <c r="QDO167" s="491"/>
      <c r="QDP167" s="491"/>
      <c r="QDQ167" s="491"/>
      <c r="QDR167" s="491"/>
      <c r="QDS167" s="491"/>
      <c r="QDT167" s="491"/>
      <c r="QDU167" s="491"/>
      <c r="QDV167" s="491"/>
      <c r="QDW167" s="491"/>
      <c r="QDX167" s="491"/>
      <c r="QDY167" s="491"/>
      <c r="QDZ167" s="491"/>
      <c r="QEA167" s="491"/>
      <c r="QEB167" s="491"/>
      <c r="QEC167" s="491"/>
      <c r="QED167" s="491"/>
      <c r="QEE167" s="491"/>
      <c r="QEF167" s="491"/>
      <c r="QEG167" s="491"/>
      <c r="QEH167" s="491"/>
      <c r="QEI167" s="491"/>
      <c r="QEJ167" s="491"/>
      <c r="QEK167" s="491"/>
      <c r="QEL167" s="491"/>
      <c r="QEM167" s="491"/>
      <c r="QEN167" s="491"/>
      <c r="QEO167" s="491"/>
      <c r="QEP167" s="491"/>
      <c r="QEQ167" s="491"/>
      <c r="QER167" s="491"/>
      <c r="QES167" s="491"/>
      <c r="QET167" s="491"/>
      <c r="QEU167" s="491"/>
      <c r="QEV167" s="491"/>
      <c r="QEW167" s="491"/>
      <c r="QEX167" s="491"/>
      <c r="QEY167" s="491"/>
      <c r="QEZ167" s="491"/>
      <c r="QFA167" s="491"/>
      <c r="QFB167" s="491"/>
      <c r="QFC167" s="491"/>
      <c r="QFD167" s="491"/>
      <c r="QFE167" s="491"/>
      <c r="QFF167" s="491"/>
      <c r="QFG167" s="491"/>
      <c r="QFH167" s="491"/>
      <c r="QFI167" s="491"/>
      <c r="QFJ167" s="491"/>
      <c r="QFK167" s="491"/>
      <c r="QFL167" s="491"/>
      <c r="QFM167" s="491"/>
      <c r="QFN167" s="491"/>
      <c r="QFO167" s="491"/>
      <c r="QFP167" s="491"/>
      <c r="QFQ167" s="491"/>
      <c r="QFR167" s="491"/>
      <c r="QFS167" s="491"/>
      <c r="QFT167" s="491"/>
      <c r="QFU167" s="491"/>
      <c r="QFV167" s="491"/>
      <c r="QFW167" s="491"/>
      <c r="QFX167" s="491"/>
      <c r="QFY167" s="491"/>
      <c r="QFZ167" s="491"/>
      <c r="QGA167" s="491"/>
      <c r="QGB167" s="491"/>
      <c r="QGC167" s="491"/>
      <c r="QGD167" s="491"/>
      <c r="QGE167" s="491"/>
      <c r="QGF167" s="491"/>
      <c r="QGG167" s="491"/>
      <c r="QGH167" s="491"/>
      <c r="QGI167" s="491"/>
      <c r="QGJ167" s="491"/>
      <c r="QGK167" s="491"/>
      <c r="QGL167" s="491"/>
      <c r="QGM167" s="491"/>
      <c r="QGN167" s="491"/>
      <c r="QGO167" s="491"/>
      <c r="QGP167" s="491"/>
      <c r="QGQ167" s="491"/>
      <c r="QGR167" s="491"/>
      <c r="QGS167" s="491"/>
      <c r="QGT167" s="491"/>
      <c r="QGU167" s="491"/>
      <c r="QGV167" s="491"/>
      <c r="QGW167" s="491"/>
      <c r="QGX167" s="491"/>
      <c r="QGY167" s="491"/>
      <c r="QGZ167" s="491"/>
      <c r="QHA167" s="491"/>
      <c r="QHB167" s="491"/>
      <c r="QHC167" s="491"/>
      <c r="QHD167" s="491"/>
      <c r="QHE167" s="491"/>
      <c r="QHF167" s="491"/>
      <c r="QHG167" s="491"/>
      <c r="QHH167" s="491"/>
      <c r="QHI167" s="491"/>
      <c r="QHJ167" s="491"/>
      <c r="QHK167" s="491"/>
      <c r="QHL167" s="491"/>
      <c r="QHM167" s="491"/>
      <c r="QHN167" s="491"/>
      <c r="QHO167" s="491"/>
      <c r="QHP167" s="491"/>
      <c r="QHQ167" s="491"/>
      <c r="QHR167" s="491"/>
      <c r="QHS167" s="491"/>
      <c r="QHT167" s="491"/>
      <c r="QHU167" s="491"/>
      <c r="QHV167" s="491"/>
      <c r="QHW167" s="491"/>
      <c r="QHX167" s="491"/>
      <c r="QHY167" s="491"/>
      <c r="QHZ167" s="491"/>
      <c r="QIA167" s="491"/>
      <c r="QIB167" s="491"/>
      <c r="QIC167" s="491"/>
      <c r="QID167" s="491"/>
      <c r="QIE167" s="491"/>
      <c r="QIF167" s="491"/>
      <c r="QIG167" s="491"/>
      <c r="QIH167" s="491"/>
      <c r="QII167" s="491"/>
      <c r="QIJ167" s="491"/>
      <c r="QIK167" s="491"/>
      <c r="QIL167" s="491"/>
      <c r="QIM167" s="491"/>
      <c r="QIN167" s="491"/>
      <c r="QIO167" s="491"/>
      <c r="QIP167" s="491"/>
      <c r="QIQ167" s="491"/>
      <c r="QIR167" s="491"/>
      <c r="QIS167" s="491"/>
      <c r="QIT167" s="491"/>
      <c r="QIU167" s="491"/>
      <c r="QIV167" s="491"/>
      <c r="QIW167" s="491"/>
      <c r="QIX167" s="491"/>
      <c r="QIY167" s="491"/>
      <c r="QIZ167" s="491"/>
      <c r="QJA167" s="491"/>
      <c r="QJB167" s="491"/>
      <c r="QJC167" s="491"/>
      <c r="QJD167" s="491"/>
      <c r="QJE167" s="491"/>
      <c r="QJF167" s="491"/>
      <c r="QJG167" s="491"/>
      <c r="QJH167" s="491"/>
      <c r="QJI167" s="491"/>
      <c r="QJJ167" s="491"/>
      <c r="QJK167" s="491"/>
      <c r="QJL167" s="491"/>
      <c r="QJM167" s="491"/>
      <c r="QJN167" s="491"/>
      <c r="QJO167" s="491"/>
      <c r="QJP167" s="491"/>
      <c r="QJQ167" s="491"/>
      <c r="QJR167" s="491"/>
      <c r="QJS167" s="491"/>
      <c r="QJT167" s="491"/>
      <c r="QJU167" s="491"/>
      <c r="QJV167" s="491"/>
      <c r="QJW167" s="491"/>
      <c r="QJX167" s="491"/>
      <c r="QJY167" s="491"/>
      <c r="QJZ167" s="491"/>
      <c r="QKA167" s="491"/>
      <c r="QKB167" s="491"/>
      <c r="QKC167" s="491"/>
      <c r="QKD167" s="491"/>
      <c r="QKE167" s="491"/>
      <c r="QKF167" s="491"/>
      <c r="QKG167" s="491"/>
      <c r="QKH167" s="491"/>
      <c r="QKI167" s="491"/>
      <c r="QKJ167" s="491"/>
      <c r="QKK167" s="491"/>
      <c r="QKL167" s="491"/>
      <c r="QKM167" s="491"/>
      <c r="QKN167" s="491"/>
      <c r="QKO167" s="491"/>
      <c r="QKP167" s="491"/>
      <c r="QKQ167" s="491"/>
      <c r="QKR167" s="491"/>
      <c r="QKS167" s="491"/>
      <c r="QKT167" s="491"/>
      <c r="QKU167" s="491"/>
      <c r="QKV167" s="491"/>
      <c r="QKW167" s="491"/>
      <c r="QKX167" s="491"/>
      <c r="QKY167" s="491"/>
      <c r="QKZ167" s="491"/>
      <c r="QLA167" s="491"/>
      <c r="QLB167" s="491"/>
      <c r="QLC167" s="491"/>
      <c r="QLD167" s="491"/>
      <c r="QLE167" s="491"/>
      <c r="QLF167" s="491"/>
      <c r="QLG167" s="491"/>
      <c r="QLH167" s="491"/>
      <c r="QLI167" s="491"/>
      <c r="QLJ167" s="491"/>
      <c r="QLK167" s="491"/>
      <c r="QLL167" s="491"/>
      <c r="QLM167" s="491"/>
      <c r="QLN167" s="491"/>
      <c r="QLO167" s="491"/>
      <c r="QLP167" s="491"/>
      <c r="QLQ167" s="491"/>
      <c r="QLR167" s="491"/>
      <c r="QLS167" s="491"/>
      <c r="QLT167" s="491"/>
      <c r="QLU167" s="491"/>
      <c r="QLV167" s="491"/>
      <c r="QLW167" s="491"/>
      <c r="QLX167" s="491"/>
      <c r="QLY167" s="491"/>
      <c r="QLZ167" s="491"/>
      <c r="QMA167" s="491"/>
      <c r="QMB167" s="491"/>
      <c r="QMC167" s="491"/>
      <c r="QMD167" s="491"/>
      <c r="QME167" s="491"/>
      <c r="QMF167" s="491"/>
      <c r="QMG167" s="491"/>
      <c r="QMH167" s="491"/>
      <c r="QMI167" s="491"/>
      <c r="QMJ167" s="491"/>
      <c r="QMK167" s="491"/>
      <c r="QML167" s="491"/>
      <c r="QMM167" s="491"/>
      <c r="QMN167" s="491"/>
      <c r="QMO167" s="491"/>
      <c r="QMP167" s="491"/>
      <c r="QMQ167" s="491"/>
      <c r="QMR167" s="491"/>
      <c r="QMS167" s="491"/>
      <c r="QMT167" s="491"/>
      <c r="QMU167" s="491"/>
      <c r="QMV167" s="491"/>
      <c r="QMW167" s="491"/>
      <c r="QMX167" s="491"/>
      <c r="QMY167" s="491"/>
      <c r="QMZ167" s="491"/>
      <c r="QNA167" s="491"/>
      <c r="QNB167" s="491"/>
      <c r="QNC167" s="491"/>
      <c r="QND167" s="491"/>
      <c r="QNE167" s="491"/>
      <c r="QNF167" s="491"/>
      <c r="QNG167" s="491"/>
      <c r="QNH167" s="491"/>
      <c r="QNI167" s="491"/>
      <c r="QNJ167" s="491"/>
      <c r="QNK167" s="491"/>
      <c r="QNL167" s="491"/>
      <c r="QNM167" s="491"/>
      <c r="QNN167" s="491"/>
      <c r="QNO167" s="491"/>
      <c r="QNP167" s="491"/>
      <c r="QNQ167" s="491"/>
      <c r="QNR167" s="491"/>
      <c r="QNS167" s="491"/>
      <c r="QNT167" s="491"/>
      <c r="QNU167" s="491"/>
      <c r="QNV167" s="491"/>
      <c r="QNW167" s="491"/>
      <c r="QNX167" s="491"/>
      <c r="QNY167" s="491"/>
      <c r="QNZ167" s="491"/>
      <c r="QOA167" s="491"/>
      <c r="QOB167" s="491"/>
      <c r="QOC167" s="491"/>
      <c r="QOD167" s="491"/>
      <c r="QOE167" s="491"/>
      <c r="QOF167" s="491"/>
      <c r="QOG167" s="491"/>
      <c r="QOH167" s="491"/>
      <c r="QOI167" s="491"/>
      <c r="QOJ167" s="491"/>
      <c r="QOK167" s="491"/>
      <c r="QOL167" s="491"/>
      <c r="QOM167" s="491"/>
      <c r="QON167" s="491"/>
      <c r="QOO167" s="491"/>
      <c r="QOP167" s="491"/>
      <c r="QOQ167" s="491"/>
      <c r="QOR167" s="491"/>
      <c r="QOS167" s="491"/>
      <c r="QOT167" s="491"/>
      <c r="QOU167" s="491"/>
      <c r="QOV167" s="491"/>
      <c r="QOW167" s="491"/>
      <c r="QOX167" s="491"/>
      <c r="QOY167" s="491"/>
      <c r="QOZ167" s="491"/>
      <c r="QPA167" s="491"/>
      <c r="QPB167" s="491"/>
      <c r="QPC167" s="491"/>
      <c r="QPD167" s="491"/>
      <c r="QPE167" s="491"/>
      <c r="QPF167" s="491"/>
      <c r="QPG167" s="491"/>
      <c r="QPH167" s="491"/>
      <c r="QPI167" s="491"/>
      <c r="QPJ167" s="491"/>
      <c r="QPK167" s="491"/>
      <c r="QPL167" s="491"/>
      <c r="QPM167" s="491"/>
      <c r="QPN167" s="491"/>
      <c r="QPO167" s="491"/>
      <c r="QPP167" s="491"/>
      <c r="QPQ167" s="491"/>
      <c r="QPR167" s="491"/>
      <c r="QPS167" s="491"/>
      <c r="QPT167" s="491"/>
      <c r="QPU167" s="491"/>
      <c r="QPV167" s="491"/>
      <c r="QPW167" s="491"/>
      <c r="QPX167" s="491"/>
      <c r="QPY167" s="491"/>
      <c r="QPZ167" s="491"/>
      <c r="QQA167" s="491"/>
      <c r="QQB167" s="491"/>
      <c r="QQC167" s="491"/>
      <c r="QQD167" s="491"/>
      <c r="QQE167" s="491"/>
      <c r="QQF167" s="491"/>
      <c r="QQG167" s="491"/>
      <c r="QQH167" s="491"/>
      <c r="QQI167" s="491"/>
      <c r="QQJ167" s="491"/>
      <c r="QQK167" s="491"/>
      <c r="QQL167" s="491"/>
      <c r="QQM167" s="491"/>
      <c r="QQN167" s="491"/>
      <c r="QQO167" s="491"/>
      <c r="QQP167" s="491"/>
      <c r="QQQ167" s="491"/>
      <c r="QQR167" s="491"/>
      <c r="QQS167" s="491"/>
      <c r="QQT167" s="491"/>
      <c r="QQU167" s="491"/>
      <c r="QQV167" s="491"/>
      <c r="QQW167" s="491"/>
      <c r="QQX167" s="491"/>
      <c r="QQY167" s="491"/>
      <c r="QQZ167" s="491"/>
      <c r="QRA167" s="491"/>
      <c r="QRB167" s="491"/>
      <c r="QRC167" s="491"/>
      <c r="QRD167" s="491"/>
      <c r="QRE167" s="491"/>
      <c r="QRF167" s="491"/>
      <c r="QRG167" s="491"/>
      <c r="QRH167" s="491"/>
      <c r="QRI167" s="491"/>
      <c r="QRJ167" s="491"/>
      <c r="QRK167" s="491"/>
      <c r="QRL167" s="491"/>
      <c r="QRM167" s="491"/>
      <c r="QRN167" s="491"/>
      <c r="QRO167" s="491"/>
      <c r="QRP167" s="491"/>
      <c r="QRQ167" s="491"/>
      <c r="QRR167" s="491"/>
      <c r="QRS167" s="491"/>
      <c r="QRT167" s="491"/>
      <c r="QRU167" s="491"/>
      <c r="QRV167" s="491"/>
      <c r="QRW167" s="491"/>
      <c r="QRX167" s="491"/>
      <c r="QRY167" s="491"/>
      <c r="QRZ167" s="491"/>
      <c r="QSA167" s="491"/>
      <c r="QSB167" s="491"/>
      <c r="QSC167" s="491"/>
      <c r="QSD167" s="491"/>
      <c r="QSE167" s="491"/>
      <c r="QSF167" s="491"/>
      <c r="QSG167" s="491"/>
      <c r="QSH167" s="491"/>
      <c r="QSI167" s="491"/>
      <c r="QSJ167" s="491"/>
      <c r="QSK167" s="491"/>
      <c r="QSL167" s="491"/>
      <c r="QSM167" s="491"/>
      <c r="QSN167" s="491"/>
      <c r="QSO167" s="491"/>
      <c r="QSP167" s="491"/>
      <c r="QSQ167" s="491"/>
      <c r="QSR167" s="491"/>
      <c r="QSS167" s="491"/>
      <c r="QST167" s="491"/>
      <c r="QSU167" s="491"/>
      <c r="QSV167" s="491"/>
      <c r="QSW167" s="491"/>
      <c r="QSX167" s="491"/>
      <c r="QSY167" s="491"/>
      <c r="QSZ167" s="491"/>
      <c r="QTA167" s="491"/>
      <c r="QTB167" s="491"/>
      <c r="QTC167" s="491"/>
      <c r="QTD167" s="491"/>
      <c r="QTE167" s="491"/>
      <c r="QTF167" s="491"/>
      <c r="QTG167" s="491"/>
      <c r="QTH167" s="491"/>
      <c r="QTI167" s="491"/>
      <c r="QTJ167" s="491"/>
      <c r="QTK167" s="491"/>
      <c r="QTL167" s="491"/>
      <c r="QTM167" s="491"/>
      <c r="QTN167" s="491"/>
      <c r="QTO167" s="491"/>
      <c r="QTP167" s="491"/>
      <c r="QTQ167" s="491"/>
      <c r="QTR167" s="491"/>
      <c r="QTS167" s="491"/>
      <c r="QTT167" s="491"/>
      <c r="QTU167" s="491"/>
      <c r="QTV167" s="491"/>
      <c r="QTW167" s="491"/>
      <c r="QTX167" s="491"/>
      <c r="QTY167" s="491"/>
      <c r="QTZ167" s="491"/>
      <c r="QUA167" s="491"/>
      <c r="QUB167" s="491"/>
      <c r="QUC167" s="491"/>
      <c r="QUD167" s="491"/>
      <c r="QUE167" s="491"/>
      <c r="QUF167" s="491"/>
      <c r="QUG167" s="491"/>
      <c r="QUH167" s="491"/>
      <c r="QUI167" s="491"/>
      <c r="QUJ167" s="491"/>
      <c r="QUK167" s="491"/>
      <c r="QUL167" s="491"/>
      <c r="QUM167" s="491"/>
      <c r="QUN167" s="491"/>
      <c r="QUO167" s="491"/>
      <c r="QUP167" s="491"/>
      <c r="QUQ167" s="491"/>
      <c r="QUR167" s="491"/>
      <c r="QUS167" s="491"/>
      <c r="QUT167" s="491"/>
      <c r="QUU167" s="491"/>
      <c r="QUV167" s="491"/>
      <c r="QUW167" s="491"/>
      <c r="QUX167" s="491"/>
      <c r="QUY167" s="491"/>
      <c r="QUZ167" s="491"/>
      <c r="QVA167" s="491"/>
      <c r="QVB167" s="491"/>
      <c r="QVC167" s="491"/>
      <c r="QVD167" s="491"/>
      <c r="QVE167" s="491"/>
      <c r="QVF167" s="491"/>
      <c r="QVG167" s="491"/>
      <c r="QVH167" s="491"/>
      <c r="QVI167" s="491"/>
      <c r="QVJ167" s="491"/>
      <c r="QVK167" s="491"/>
      <c r="QVL167" s="491"/>
      <c r="QVM167" s="491"/>
      <c r="QVN167" s="491"/>
      <c r="QVO167" s="491"/>
      <c r="QVP167" s="491"/>
      <c r="QVQ167" s="491"/>
      <c r="QVR167" s="491"/>
      <c r="QVS167" s="491"/>
      <c r="QVT167" s="491"/>
      <c r="QVU167" s="491"/>
      <c r="QVV167" s="491"/>
      <c r="QVW167" s="491"/>
      <c r="QVX167" s="491"/>
      <c r="QVY167" s="491"/>
      <c r="QVZ167" s="491"/>
      <c r="QWA167" s="491"/>
      <c r="QWB167" s="491"/>
      <c r="QWC167" s="491"/>
      <c r="QWD167" s="491"/>
      <c r="QWE167" s="491"/>
      <c r="QWF167" s="491"/>
      <c r="QWG167" s="491"/>
      <c r="QWH167" s="491"/>
      <c r="QWI167" s="491"/>
      <c r="QWJ167" s="491"/>
      <c r="QWK167" s="491"/>
      <c r="QWL167" s="491"/>
      <c r="QWM167" s="491"/>
      <c r="QWN167" s="491"/>
      <c r="QWO167" s="491"/>
      <c r="QWP167" s="491"/>
      <c r="QWQ167" s="491"/>
      <c r="QWR167" s="491"/>
      <c r="QWS167" s="491"/>
      <c r="QWT167" s="491"/>
      <c r="QWU167" s="491"/>
      <c r="QWV167" s="491"/>
      <c r="QWW167" s="491"/>
      <c r="QWX167" s="491"/>
      <c r="QWY167" s="491"/>
      <c r="QWZ167" s="491"/>
      <c r="QXA167" s="491"/>
      <c r="QXB167" s="491"/>
      <c r="QXC167" s="491"/>
      <c r="QXD167" s="491"/>
      <c r="QXE167" s="491"/>
      <c r="QXF167" s="491"/>
      <c r="QXG167" s="491"/>
      <c r="QXH167" s="491"/>
      <c r="QXI167" s="491"/>
      <c r="QXJ167" s="491"/>
      <c r="QXK167" s="491"/>
      <c r="QXL167" s="491"/>
      <c r="QXM167" s="491"/>
      <c r="QXN167" s="491"/>
      <c r="QXO167" s="491"/>
      <c r="QXP167" s="491"/>
      <c r="QXQ167" s="491"/>
      <c r="QXR167" s="491"/>
      <c r="QXS167" s="491"/>
      <c r="QXT167" s="491"/>
      <c r="QXU167" s="491"/>
      <c r="QXV167" s="491"/>
      <c r="QXW167" s="491"/>
      <c r="QXX167" s="491"/>
      <c r="QXY167" s="491"/>
      <c r="QXZ167" s="491"/>
      <c r="QYA167" s="491"/>
      <c r="QYB167" s="491"/>
      <c r="QYC167" s="491"/>
      <c r="QYD167" s="491"/>
      <c r="QYE167" s="491"/>
      <c r="QYF167" s="491"/>
      <c r="QYG167" s="491"/>
      <c r="QYH167" s="491"/>
      <c r="QYI167" s="491"/>
      <c r="QYJ167" s="491"/>
      <c r="QYK167" s="491"/>
      <c r="QYL167" s="491"/>
      <c r="QYM167" s="491"/>
      <c r="QYN167" s="491"/>
      <c r="QYO167" s="491"/>
      <c r="QYP167" s="491"/>
      <c r="QYQ167" s="491"/>
      <c r="QYR167" s="491"/>
      <c r="QYS167" s="491"/>
      <c r="QYT167" s="491"/>
      <c r="QYU167" s="491"/>
      <c r="QYV167" s="491"/>
      <c r="QYW167" s="491"/>
      <c r="QYX167" s="491"/>
      <c r="QYY167" s="491"/>
      <c r="QYZ167" s="491"/>
      <c r="QZA167" s="491"/>
      <c r="QZB167" s="491"/>
      <c r="QZC167" s="491"/>
      <c r="QZD167" s="491"/>
      <c r="QZE167" s="491"/>
      <c r="QZF167" s="491"/>
      <c r="QZG167" s="491"/>
      <c r="QZH167" s="491"/>
      <c r="QZI167" s="491"/>
      <c r="QZJ167" s="491"/>
      <c r="QZK167" s="491"/>
      <c r="QZL167" s="491"/>
      <c r="QZM167" s="491"/>
      <c r="QZN167" s="491"/>
      <c r="QZO167" s="491"/>
      <c r="QZP167" s="491"/>
      <c r="QZQ167" s="491"/>
      <c r="QZR167" s="491"/>
      <c r="QZS167" s="491"/>
      <c r="QZT167" s="491"/>
      <c r="QZU167" s="491"/>
      <c r="QZV167" s="491"/>
      <c r="QZW167" s="491"/>
      <c r="QZX167" s="491"/>
      <c r="QZY167" s="491"/>
      <c r="QZZ167" s="491"/>
      <c r="RAA167" s="491"/>
      <c r="RAB167" s="491"/>
      <c r="RAC167" s="491"/>
      <c r="RAD167" s="491"/>
      <c r="RAE167" s="491"/>
      <c r="RAF167" s="491"/>
      <c r="RAG167" s="491"/>
      <c r="RAH167" s="491"/>
      <c r="RAI167" s="491"/>
      <c r="RAJ167" s="491"/>
      <c r="RAK167" s="491"/>
      <c r="RAL167" s="491"/>
      <c r="RAM167" s="491"/>
      <c r="RAN167" s="491"/>
      <c r="RAO167" s="491"/>
      <c r="RAP167" s="491"/>
      <c r="RAQ167" s="491"/>
      <c r="RAR167" s="491"/>
      <c r="RAS167" s="491"/>
      <c r="RAT167" s="491"/>
      <c r="RAU167" s="491"/>
      <c r="RAV167" s="491"/>
      <c r="RAW167" s="491"/>
      <c r="RAX167" s="491"/>
      <c r="RAY167" s="491"/>
      <c r="RAZ167" s="491"/>
      <c r="RBA167" s="491"/>
      <c r="RBB167" s="491"/>
      <c r="RBC167" s="491"/>
      <c r="RBD167" s="491"/>
      <c r="RBE167" s="491"/>
      <c r="RBF167" s="491"/>
      <c r="RBG167" s="491"/>
      <c r="RBH167" s="491"/>
      <c r="RBI167" s="491"/>
      <c r="RBJ167" s="491"/>
      <c r="RBK167" s="491"/>
      <c r="RBL167" s="491"/>
      <c r="RBM167" s="491"/>
      <c r="RBN167" s="491"/>
      <c r="RBO167" s="491"/>
      <c r="RBP167" s="491"/>
      <c r="RBQ167" s="491"/>
      <c r="RBR167" s="491"/>
      <c r="RBS167" s="491"/>
      <c r="RBT167" s="491"/>
      <c r="RBU167" s="491"/>
      <c r="RBV167" s="491"/>
      <c r="RBW167" s="491"/>
      <c r="RBX167" s="491"/>
      <c r="RBY167" s="491"/>
      <c r="RBZ167" s="491"/>
      <c r="RCA167" s="491"/>
      <c r="RCB167" s="491"/>
      <c r="RCC167" s="491"/>
      <c r="RCD167" s="491"/>
      <c r="RCE167" s="491"/>
      <c r="RCF167" s="491"/>
      <c r="RCG167" s="491"/>
      <c r="RCH167" s="491"/>
      <c r="RCI167" s="491"/>
      <c r="RCJ167" s="491"/>
      <c r="RCK167" s="491"/>
      <c r="RCL167" s="491"/>
      <c r="RCM167" s="491"/>
      <c r="RCN167" s="491"/>
      <c r="RCO167" s="491"/>
      <c r="RCP167" s="491"/>
      <c r="RCQ167" s="491"/>
      <c r="RCR167" s="491"/>
      <c r="RCS167" s="491"/>
      <c r="RCT167" s="491"/>
      <c r="RCU167" s="491"/>
      <c r="RCV167" s="491"/>
      <c r="RCW167" s="491"/>
      <c r="RCX167" s="491"/>
      <c r="RCY167" s="491"/>
      <c r="RCZ167" s="491"/>
      <c r="RDA167" s="491"/>
      <c r="RDB167" s="491"/>
      <c r="RDC167" s="491"/>
      <c r="RDD167" s="491"/>
      <c r="RDE167" s="491"/>
      <c r="RDF167" s="491"/>
      <c r="RDG167" s="491"/>
      <c r="RDH167" s="491"/>
      <c r="RDI167" s="491"/>
      <c r="RDJ167" s="491"/>
      <c r="RDK167" s="491"/>
      <c r="RDL167" s="491"/>
      <c r="RDM167" s="491"/>
      <c r="RDN167" s="491"/>
      <c r="RDO167" s="491"/>
      <c r="RDP167" s="491"/>
      <c r="RDQ167" s="491"/>
      <c r="RDR167" s="491"/>
      <c r="RDS167" s="491"/>
      <c r="RDT167" s="491"/>
      <c r="RDU167" s="491"/>
      <c r="RDV167" s="491"/>
      <c r="RDW167" s="491"/>
      <c r="RDX167" s="491"/>
      <c r="RDY167" s="491"/>
      <c r="RDZ167" s="491"/>
      <c r="REA167" s="491"/>
      <c r="REB167" s="491"/>
      <c r="REC167" s="491"/>
      <c r="RED167" s="491"/>
      <c r="REE167" s="491"/>
      <c r="REF167" s="491"/>
      <c r="REG167" s="491"/>
      <c r="REH167" s="491"/>
      <c r="REI167" s="491"/>
      <c r="REJ167" s="491"/>
      <c r="REK167" s="491"/>
      <c r="REL167" s="491"/>
      <c r="REM167" s="491"/>
      <c r="REN167" s="491"/>
      <c r="REO167" s="491"/>
      <c r="REP167" s="491"/>
      <c r="REQ167" s="491"/>
      <c r="RER167" s="491"/>
      <c r="RES167" s="491"/>
      <c r="RET167" s="491"/>
      <c r="REU167" s="491"/>
      <c r="REV167" s="491"/>
      <c r="REW167" s="491"/>
      <c r="REX167" s="491"/>
      <c r="REY167" s="491"/>
      <c r="REZ167" s="491"/>
      <c r="RFA167" s="491"/>
      <c r="RFB167" s="491"/>
      <c r="RFC167" s="491"/>
      <c r="RFD167" s="491"/>
      <c r="RFE167" s="491"/>
      <c r="RFF167" s="491"/>
      <c r="RFG167" s="491"/>
      <c r="RFH167" s="491"/>
      <c r="RFI167" s="491"/>
      <c r="RFJ167" s="491"/>
      <c r="RFK167" s="491"/>
      <c r="RFL167" s="491"/>
      <c r="RFM167" s="491"/>
      <c r="RFN167" s="491"/>
      <c r="RFO167" s="491"/>
      <c r="RFP167" s="491"/>
      <c r="RFQ167" s="491"/>
      <c r="RFR167" s="491"/>
      <c r="RFS167" s="491"/>
      <c r="RFT167" s="491"/>
      <c r="RFU167" s="491"/>
      <c r="RFV167" s="491"/>
      <c r="RFW167" s="491"/>
      <c r="RFX167" s="491"/>
      <c r="RFY167" s="491"/>
      <c r="RFZ167" s="491"/>
      <c r="RGA167" s="491"/>
      <c r="RGB167" s="491"/>
      <c r="RGC167" s="491"/>
      <c r="RGD167" s="491"/>
      <c r="RGE167" s="491"/>
      <c r="RGF167" s="491"/>
      <c r="RGG167" s="491"/>
      <c r="RGH167" s="491"/>
      <c r="RGI167" s="491"/>
      <c r="RGJ167" s="491"/>
      <c r="RGK167" s="491"/>
      <c r="RGL167" s="491"/>
      <c r="RGM167" s="491"/>
      <c r="RGN167" s="491"/>
      <c r="RGO167" s="491"/>
      <c r="RGP167" s="491"/>
      <c r="RGQ167" s="491"/>
      <c r="RGR167" s="491"/>
      <c r="RGS167" s="491"/>
      <c r="RGT167" s="491"/>
      <c r="RGU167" s="491"/>
      <c r="RGV167" s="491"/>
      <c r="RGW167" s="491"/>
      <c r="RGX167" s="491"/>
      <c r="RGY167" s="491"/>
      <c r="RGZ167" s="491"/>
      <c r="RHA167" s="491"/>
      <c r="RHB167" s="491"/>
      <c r="RHC167" s="491"/>
      <c r="RHD167" s="491"/>
      <c r="RHE167" s="491"/>
      <c r="RHF167" s="491"/>
      <c r="RHG167" s="491"/>
      <c r="RHH167" s="491"/>
      <c r="RHI167" s="491"/>
      <c r="RHJ167" s="491"/>
      <c r="RHK167" s="491"/>
      <c r="RHL167" s="491"/>
      <c r="RHM167" s="491"/>
      <c r="RHN167" s="491"/>
      <c r="RHO167" s="491"/>
      <c r="RHP167" s="491"/>
      <c r="RHQ167" s="491"/>
      <c r="RHR167" s="491"/>
      <c r="RHS167" s="491"/>
      <c r="RHT167" s="491"/>
      <c r="RHU167" s="491"/>
      <c r="RHV167" s="491"/>
      <c r="RHW167" s="491"/>
      <c r="RHX167" s="491"/>
      <c r="RHY167" s="491"/>
      <c r="RHZ167" s="491"/>
      <c r="RIA167" s="491"/>
      <c r="RIB167" s="491"/>
      <c r="RIC167" s="491"/>
      <c r="RID167" s="491"/>
      <c r="RIE167" s="491"/>
      <c r="RIF167" s="491"/>
      <c r="RIG167" s="491"/>
      <c r="RIH167" s="491"/>
      <c r="RII167" s="491"/>
      <c r="RIJ167" s="491"/>
      <c r="RIK167" s="491"/>
      <c r="RIL167" s="491"/>
      <c r="RIM167" s="491"/>
      <c r="RIN167" s="491"/>
      <c r="RIO167" s="491"/>
      <c r="RIP167" s="491"/>
      <c r="RIQ167" s="491"/>
      <c r="RIR167" s="491"/>
      <c r="RIS167" s="491"/>
      <c r="RIT167" s="491"/>
      <c r="RIU167" s="491"/>
      <c r="RIV167" s="491"/>
      <c r="RIW167" s="491"/>
      <c r="RIX167" s="491"/>
      <c r="RIY167" s="491"/>
      <c r="RIZ167" s="491"/>
      <c r="RJA167" s="491"/>
      <c r="RJB167" s="491"/>
      <c r="RJC167" s="491"/>
      <c r="RJD167" s="491"/>
      <c r="RJE167" s="491"/>
      <c r="RJF167" s="491"/>
      <c r="RJG167" s="491"/>
      <c r="RJH167" s="491"/>
      <c r="RJI167" s="491"/>
      <c r="RJJ167" s="491"/>
      <c r="RJK167" s="491"/>
      <c r="RJL167" s="491"/>
      <c r="RJM167" s="491"/>
      <c r="RJN167" s="491"/>
      <c r="RJO167" s="491"/>
      <c r="RJP167" s="491"/>
      <c r="RJQ167" s="491"/>
      <c r="RJR167" s="491"/>
      <c r="RJS167" s="491"/>
      <c r="RJT167" s="491"/>
      <c r="RJU167" s="491"/>
      <c r="RJV167" s="491"/>
      <c r="RJW167" s="491"/>
      <c r="RJX167" s="491"/>
      <c r="RJY167" s="491"/>
      <c r="RJZ167" s="491"/>
      <c r="RKA167" s="491"/>
      <c r="RKB167" s="491"/>
      <c r="RKC167" s="491"/>
      <c r="RKD167" s="491"/>
      <c r="RKE167" s="491"/>
      <c r="RKF167" s="491"/>
      <c r="RKG167" s="491"/>
      <c r="RKH167" s="491"/>
      <c r="RKI167" s="491"/>
      <c r="RKJ167" s="491"/>
      <c r="RKK167" s="491"/>
      <c r="RKL167" s="491"/>
      <c r="RKM167" s="491"/>
      <c r="RKN167" s="491"/>
      <c r="RKO167" s="491"/>
      <c r="RKP167" s="491"/>
      <c r="RKQ167" s="491"/>
      <c r="RKR167" s="491"/>
      <c r="RKS167" s="491"/>
      <c r="RKT167" s="491"/>
      <c r="RKU167" s="491"/>
      <c r="RKV167" s="491"/>
      <c r="RKW167" s="491"/>
      <c r="RKX167" s="491"/>
      <c r="RKY167" s="491"/>
      <c r="RKZ167" s="491"/>
      <c r="RLA167" s="491"/>
      <c r="RLB167" s="491"/>
      <c r="RLC167" s="491"/>
      <c r="RLD167" s="491"/>
      <c r="RLE167" s="491"/>
      <c r="RLF167" s="491"/>
      <c r="RLG167" s="491"/>
      <c r="RLH167" s="491"/>
      <c r="RLI167" s="491"/>
      <c r="RLJ167" s="491"/>
      <c r="RLK167" s="491"/>
      <c r="RLL167" s="491"/>
      <c r="RLM167" s="491"/>
      <c r="RLN167" s="491"/>
      <c r="RLO167" s="491"/>
      <c r="RLP167" s="491"/>
      <c r="RLQ167" s="491"/>
      <c r="RLR167" s="491"/>
      <c r="RLS167" s="491"/>
      <c r="RLT167" s="491"/>
      <c r="RLU167" s="491"/>
      <c r="RLV167" s="491"/>
      <c r="RLW167" s="491"/>
      <c r="RLX167" s="491"/>
      <c r="RLY167" s="491"/>
      <c r="RLZ167" s="491"/>
      <c r="RMA167" s="491"/>
      <c r="RMB167" s="491"/>
      <c r="RMC167" s="491"/>
      <c r="RMD167" s="491"/>
      <c r="RME167" s="491"/>
      <c r="RMF167" s="491"/>
      <c r="RMG167" s="491"/>
      <c r="RMH167" s="491"/>
      <c r="RMI167" s="491"/>
      <c r="RMJ167" s="491"/>
      <c r="RMK167" s="491"/>
      <c r="RML167" s="491"/>
      <c r="RMM167" s="491"/>
      <c r="RMN167" s="491"/>
      <c r="RMO167" s="491"/>
      <c r="RMP167" s="491"/>
      <c r="RMQ167" s="491"/>
      <c r="RMR167" s="491"/>
      <c r="RMS167" s="491"/>
      <c r="RMT167" s="491"/>
      <c r="RMU167" s="491"/>
      <c r="RMV167" s="491"/>
      <c r="RMW167" s="491"/>
      <c r="RMX167" s="491"/>
      <c r="RMY167" s="491"/>
      <c r="RMZ167" s="491"/>
      <c r="RNA167" s="491"/>
      <c r="RNB167" s="491"/>
      <c r="RNC167" s="491"/>
      <c r="RND167" s="491"/>
      <c r="RNE167" s="491"/>
      <c r="RNF167" s="491"/>
      <c r="RNG167" s="491"/>
      <c r="RNH167" s="491"/>
      <c r="RNI167" s="491"/>
      <c r="RNJ167" s="491"/>
      <c r="RNK167" s="491"/>
      <c r="RNL167" s="491"/>
      <c r="RNM167" s="491"/>
      <c r="RNN167" s="491"/>
      <c r="RNO167" s="491"/>
      <c r="RNP167" s="491"/>
      <c r="RNQ167" s="491"/>
      <c r="RNR167" s="491"/>
      <c r="RNS167" s="491"/>
      <c r="RNT167" s="491"/>
      <c r="RNU167" s="491"/>
      <c r="RNV167" s="491"/>
      <c r="RNW167" s="491"/>
      <c r="RNX167" s="491"/>
      <c r="RNY167" s="491"/>
      <c r="RNZ167" s="491"/>
      <c r="ROA167" s="491"/>
      <c r="ROB167" s="491"/>
      <c r="ROC167" s="491"/>
      <c r="ROD167" s="491"/>
      <c r="ROE167" s="491"/>
      <c r="ROF167" s="491"/>
      <c r="ROG167" s="491"/>
      <c r="ROH167" s="491"/>
      <c r="ROI167" s="491"/>
      <c r="ROJ167" s="491"/>
      <c r="ROK167" s="491"/>
      <c r="ROL167" s="491"/>
      <c r="ROM167" s="491"/>
      <c r="RON167" s="491"/>
      <c r="ROO167" s="491"/>
      <c r="ROP167" s="491"/>
      <c r="ROQ167" s="491"/>
      <c r="ROR167" s="491"/>
      <c r="ROS167" s="491"/>
      <c r="ROT167" s="491"/>
      <c r="ROU167" s="491"/>
      <c r="ROV167" s="491"/>
      <c r="ROW167" s="491"/>
      <c r="ROX167" s="491"/>
      <c r="ROY167" s="491"/>
      <c r="ROZ167" s="491"/>
      <c r="RPA167" s="491"/>
      <c r="RPB167" s="491"/>
      <c r="RPC167" s="491"/>
      <c r="RPD167" s="491"/>
      <c r="RPE167" s="491"/>
      <c r="RPF167" s="491"/>
      <c r="RPG167" s="491"/>
      <c r="RPH167" s="491"/>
      <c r="RPI167" s="491"/>
      <c r="RPJ167" s="491"/>
      <c r="RPK167" s="491"/>
      <c r="RPL167" s="491"/>
      <c r="RPM167" s="491"/>
      <c r="RPN167" s="491"/>
      <c r="RPO167" s="491"/>
      <c r="RPP167" s="491"/>
      <c r="RPQ167" s="491"/>
      <c r="RPR167" s="491"/>
      <c r="RPS167" s="491"/>
      <c r="RPT167" s="491"/>
      <c r="RPU167" s="491"/>
      <c r="RPV167" s="491"/>
      <c r="RPW167" s="491"/>
      <c r="RPX167" s="491"/>
      <c r="RPY167" s="491"/>
      <c r="RPZ167" s="491"/>
      <c r="RQA167" s="491"/>
      <c r="RQB167" s="491"/>
      <c r="RQC167" s="491"/>
      <c r="RQD167" s="491"/>
      <c r="RQE167" s="491"/>
      <c r="RQF167" s="491"/>
      <c r="RQG167" s="491"/>
      <c r="RQH167" s="491"/>
      <c r="RQI167" s="491"/>
      <c r="RQJ167" s="491"/>
      <c r="RQK167" s="491"/>
      <c r="RQL167" s="491"/>
      <c r="RQM167" s="491"/>
      <c r="RQN167" s="491"/>
      <c r="RQO167" s="491"/>
      <c r="RQP167" s="491"/>
      <c r="RQQ167" s="491"/>
      <c r="RQR167" s="491"/>
      <c r="RQS167" s="491"/>
      <c r="RQT167" s="491"/>
      <c r="RQU167" s="491"/>
      <c r="RQV167" s="491"/>
      <c r="RQW167" s="491"/>
      <c r="RQX167" s="491"/>
      <c r="RQY167" s="491"/>
      <c r="RQZ167" s="491"/>
      <c r="RRA167" s="491"/>
      <c r="RRB167" s="491"/>
      <c r="RRC167" s="491"/>
      <c r="RRD167" s="491"/>
      <c r="RRE167" s="491"/>
      <c r="RRF167" s="491"/>
      <c r="RRG167" s="491"/>
      <c r="RRH167" s="491"/>
      <c r="RRI167" s="491"/>
      <c r="RRJ167" s="491"/>
      <c r="RRK167" s="491"/>
      <c r="RRL167" s="491"/>
      <c r="RRM167" s="491"/>
      <c r="RRN167" s="491"/>
      <c r="RRO167" s="491"/>
      <c r="RRP167" s="491"/>
      <c r="RRQ167" s="491"/>
      <c r="RRR167" s="491"/>
      <c r="RRS167" s="491"/>
      <c r="RRT167" s="491"/>
      <c r="RRU167" s="491"/>
      <c r="RRV167" s="491"/>
      <c r="RRW167" s="491"/>
      <c r="RRX167" s="491"/>
      <c r="RRY167" s="491"/>
      <c r="RRZ167" s="491"/>
      <c r="RSA167" s="491"/>
      <c r="RSB167" s="491"/>
      <c r="RSC167" s="491"/>
      <c r="RSD167" s="491"/>
      <c r="RSE167" s="491"/>
      <c r="RSF167" s="491"/>
      <c r="RSG167" s="491"/>
      <c r="RSH167" s="491"/>
      <c r="RSI167" s="491"/>
      <c r="RSJ167" s="491"/>
      <c r="RSK167" s="491"/>
      <c r="RSL167" s="491"/>
      <c r="RSM167" s="491"/>
      <c r="RSN167" s="491"/>
      <c r="RSO167" s="491"/>
      <c r="RSP167" s="491"/>
      <c r="RSQ167" s="491"/>
      <c r="RSR167" s="491"/>
      <c r="RSS167" s="491"/>
      <c r="RST167" s="491"/>
      <c r="RSU167" s="491"/>
      <c r="RSV167" s="491"/>
      <c r="RSW167" s="491"/>
      <c r="RSX167" s="491"/>
      <c r="RSY167" s="491"/>
      <c r="RSZ167" s="491"/>
      <c r="RTA167" s="491"/>
      <c r="RTB167" s="491"/>
      <c r="RTC167" s="491"/>
      <c r="RTD167" s="491"/>
      <c r="RTE167" s="491"/>
      <c r="RTF167" s="491"/>
      <c r="RTG167" s="491"/>
      <c r="RTH167" s="491"/>
      <c r="RTI167" s="491"/>
      <c r="RTJ167" s="491"/>
      <c r="RTK167" s="491"/>
      <c r="RTL167" s="491"/>
      <c r="RTM167" s="491"/>
      <c r="RTN167" s="491"/>
      <c r="RTO167" s="491"/>
      <c r="RTP167" s="491"/>
      <c r="RTQ167" s="491"/>
      <c r="RTR167" s="491"/>
      <c r="RTS167" s="491"/>
      <c r="RTT167" s="491"/>
      <c r="RTU167" s="491"/>
      <c r="RTV167" s="491"/>
      <c r="RTW167" s="491"/>
      <c r="RTX167" s="491"/>
      <c r="RTY167" s="491"/>
      <c r="RTZ167" s="491"/>
      <c r="RUA167" s="491"/>
      <c r="RUB167" s="491"/>
      <c r="RUC167" s="491"/>
      <c r="RUD167" s="491"/>
      <c r="RUE167" s="491"/>
      <c r="RUF167" s="491"/>
      <c r="RUG167" s="491"/>
      <c r="RUH167" s="491"/>
      <c r="RUI167" s="491"/>
      <c r="RUJ167" s="491"/>
      <c r="RUK167" s="491"/>
      <c r="RUL167" s="491"/>
      <c r="RUM167" s="491"/>
      <c r="RUN167" s="491"/>
      <c r="RUO167" s="491"/>
      <c r="RUP167" s="491"/>
      <c r="RUQ167" s="491"/>
      <c r="RUR167" s="491"/>
      <c r="RUS167" s="491"/>
      <c r="RUT167" s="491"/>
      <c r="RUU167" s="491"/>
      <c r="RUV167" s="491"/>
      <c r="RUW167" s="491"/>
      <c r="RUX167" s="491"/>
      <c r="RUY167" s="491"/>
      <c r="RUZ167" s="491"/>
      <c r="RVA167" s="491"/>
      <c r="RVB167" s="491"/>
      <c r="RVC167" s="491"/>
      <c r="RVD167" s="491"/>
      <c r="RVE167" s="491"/>
      <c r="RVF167" s="491"/>
      <c r="RVG167" s="491"/>
      <c r="RVH167" s="491"/>
      <c r="RVI167" s="491"/>
      <c r="RVJ167" s="491"/>
      <c r="RVK167" s="491"/>
      <c r="RVL167" s="491"/>
      <c r="RVM167" s="491"/>
      <c r="RVN167" s="491"/>
      <c r="RVO167" s="491"/>
      <c r="RVP167" s="491"/>
      <c r="RVQ167" s="491"/>
      <c r="RVR167" s="491"/>
      <c r="RVS167" s="491"/>
      <c r="RVT167" s="491"/>
      <c r="RVU167" s="491"/>
      <c r="RVV167" s="491"/>
      <c r="RVW167" s="491"/>
      <c r="RVX167" s="491"/>
      <c r="RVY167" s="491"/>
      <c r="RVZ167" s="491"/>
      <c r="RWA167" s="491"/>
      <c r="RWB167" s="491"/>
      <c r="RWC167" s="491"/>
      <c r="RWD167" s="491"/>
      <c r="RWE167" s="491"/>
      <c r="RWF167" s="491"/>
      <c r="RWG167" s="491"/>
      <c r="RWH167" s="491"/>
      <c r="RWI167" s="491"/>
      <c r="RWJ167" s="491"/>
      <c r="RWK167" s="491"/>
      <c r="RWL167" s="491"/>
      <c r="RWM167" s="491"/>
      <c r="RWN167" s="491"/>
      <c r="RWO167" s="491"/>
      <c r="RWP167" s="491"/>
      <c r="RWQ167" s="491"/>
      <c r="RWR167" s="491"/>
      <c r="RWS167" s="491"/>
      <c r="RWT167" s="491"/>
      <c r="RWU167" s="491"/>
      <c r="RWV167" s="491"/>
      <c r="RWW167" s="491"/>
      <c r="RWX167" s="491"/>
      <c r="RWY167" s="491"/>
      <c r="RWZ167" s="491"/>
      <c r="RXA167" s="491"/>
      <c r="RXB167" s="491"/>
      <c r="RXC167" s="491"/>
      <c r="RXD167" s="491"/>
      <c r="RXE167" s="491"/>
      <c r="RXF167" s="491"/>
      <c r="RXG167" s="491"/>
      <c r="RXH167" s="491"/>
      <c r="RXI167" s="491"/>
      <c r="RXJ167" s="491"/>
      <c r="RXK167" s="491"/>
      <c r="RXL167" s="491"/>
      <c r="RXM167" s="491"/>
      <c r="RXN167" s="491"/>
      <c r="RXO167" s="491"/>
      <c r="RXP167" s="491"/>
      <c r="RXQ167" s="491"/>
      <c r="RXR167" s="491"/>
      <c r="RXS167" s="491"/>
      <c r="RXT167" s="491"/>
      <c r="RXU167" s="491"/>
      <c r="RXV167" s="491"/>
      <c r="RXW167" s="491"/>
      <c r="RXX167" s="491"/>
      <c r="RXY167" s="491"/>
      <c r="RXZ167" s="491"/>
      <c r="RYA167" s="491"/>
      <c r="RYB167" s="491"/>
      <c r="RYC167" s="491"/>
      <c r="RYD167" s="491"/>
      <c r="RYE167" s="491"/>
      <c r="RYF167" s="491"/>
      <c r="RYG167" s="491"/>
      <c r="RYH167" s="491"/>
      <c r="RYI167" s="491"/>
      <c r="RYJ167" s="491"/>
      <c r="RYK167" s="491"/>
      <c r="RYL167" s="491"/>
      <c r="RYM167" s="491"/>
      <c r="RYN167" s="491"/>
      <c r="RYO167" s="491"/>
      <c r="RYP167" s="491"/>
      <c r="RYQ167" s="491"/>
      <c r="RYR167" s="491"/>
      <c r="RYS167" s="491"/>
      <c r="RYT167" s="491"/>
      <c r="RYU167" s="491"/>
      <c r="RYV167" s="491"/>
      <c r="RYW167" s="491"/>
      <c r="RYX167" s="491"/>
      <c r="RYY167" s="491"/>
      <c r="RYZ167" s="491"/>
      <c r="RZA167" s="491"/>
      <c r="RZB167" s="491"/>
      <c r="RZC167" s="491"/>
      <c r="RZD167" s="491"/>
      <c r="RZE167" s="491"/>
      <c r="RZF167" s="491"/>
      <c r="RZG167" s="491"/>
      <c r="RZH167" s="491"/>
      <c r="RZI167" s="491"/>
      <c r="RZJ167" s="491"/>
      <c r="RZK167" s="491"/>
      <c r="RZL167" s="491"/>
      <c r="RZM167" s="491"/>
      <c r="RZN167" s="491"/>
      <c r="RZO167" s="491"/>
      <c r="RZP167" s="491"/>
      <c r="RZQ167" s="491"/>
      <c r="RZR167" s="491"/>
      <c r="RZS167" s="491"/>
      <c r="RZT167" s="491"/>
      <c r="RZU167" s="491"/>
      <c r="RZV167" s="491"/>
      <c r="RZW167" s="491"/>
      <c r="RZX167" s="491"/>
      <c r="RZY167" s="491"/>
      <c r="RZZ167" s="491"/>
      <c r="SAA167" s="491"/>
      <c r="SAB167" s="491"/>
      <c r="SAC167" s="491"/>
      <c r="SAD167" s="491"/>
      <c r="SAE167" s="491"/>
      <c r="SAF167" s="491"/>
      <c r="SAG167" s="491"/>
      <c r="SAH167" s="491"/>
      <c r="SAI167" s="491"/>
      <c r="SAJ167" s="491"/>
      <c r="SAK167" s="491"/>
      <c r="SAL167" s="491"/>
      <c r="SAM167" s="491"/>
      <c r="SAN167" s="491"/>
      <c r="SAO167" s="491"/>
      <c r="SAP167" s="491"/>
      <c r="SAQ167" s="491"/>
      <c r="SAR167" s="491"/>
      <c r="SAS167" s="491"/>
      <c r="SAT167" s="491"/>
      <c r="SAU167" s="491"/>
      <c r="SAV167" s="491"/>
      <c r="SAW167" s="491"/>
      <c r="SAX167" s="491"/>
      <c r="SAY167" s="491"/>
      <c r="SAZ167" s="491"/>
      <c r="SBA167" s="491"/>
      <c r="SBB167" s="491"/>
      <c r="SBC167" s="491"/>
      <c r="SBD167" s="491"/>
      <c r="SBE167" s="491"/>
      <c r="SBF167" s="491"/>
      <c r="SBG167" s="491"/>
      <c r="SBH167" s="491"/>
      <c r="SBI167" s="491"/>
      <c r="SBJ167" s="491"/>
      <c r="SBK167" s="491"/>
      <c r="SBL167" s="491"/>
      <c r="SBM167" s="491"/>
      <c r="SBN167" s="491"/>
      <c r="SBO167" s="491"/>
      <c r="SBP167" s="491"/>
      <c r="SBQ167" s="491"/>
      <c r="SBR167" s="491"/>
      <c r="SBS167" s="491"/>
      <c r="SBT167" s="491"/>
      <c r="SBU167" s="491"/>
      <c r="SBV167" s="491"/>
      <c r="SBW167" s="491"/>
      <c r="SBX167" s="491"/>
      <c r="SBY167" s="491"/>
      <c r="SBZ167" s="491"/>
      <c r="SCA167" s="491"/>
      <c r="SCB167" s="491"/>
      <c r="SCC167" s="491"/>
      <c r="SCD167" s="491"/>
      <c r="SCE167" s="491"/>
      <c r="SCF167" s="491"/>
      <c r="SCG167" s="491"/>
      <c r="SCH167" s="491"/>
      <c r="SCI167" s="491"/>
      <c r="SCJ167" s="491"/>
      <c r="SCK167" s="491"/>
      <c r="SCL167" s="491"/>
      <c r="SCM167" s="491"/>
      <c r="SCN167" s="491"/>
      <c r="SCO167" s="491"/>
      <c r="SCP167" s="491"/>
      <c r="SCQ167" s="491"/>
      <c r="SCR167" s="491"/>
      <c r="SCS167" s="491"/>
      <c r="SCT167" s="491"/>
      <c r="SCU167" s="491"/>
      <c r="SCV167" s="491"/>
      <c r="SCW167" s="491"/>
      <c r="SCX167" s="491"/>
      <c r="SCY167" s="491"/>
      <c r="SCZ167" s="491"/>
      <c r="SDA167" s="491"/>
      <c r="SDB167" s="491"/>
      <c r="SDC167" s="491"/>
      <c r="SDD167" s="491"/>
      <c r="SDE167" s="491"/>
      <c r="SDF167" s="491"/>
      <c r="SDG167" s="491"/>
      <c r="SDH167" s="491"/>
      <c r="SDI167" s="491"/>
      <c r="SDJ167" s="491"/>
      <c r="SDK167" s="491"/>
      <c r="SDL167" s="491"/>
      <c r="SDM167" s="491"/>
      <c r="SDN167" s="491"/>
      <c r="SDO167" s="491"/>
      <c r="SDP167" s="491"/>
      <c r="SDQ167" s="491"/>
      <c r="SDR167" s="491"/>
      <c r="SDS167" s="491"/>
      <c r="SDT167" s="491"/>
      <c r="SDU167" s="491"/>
      <c r="SDV167" s="491"/>
      <c r="SDW167" s="491"/>
      <c r="SDX167" s="491"/>
      <c r="SDY167" s="491"/>
      <c r="SDZ167" s="491"/>
      <c r="SEA167" s="491"/>
      <c r="SEB167" s="491"/>
      <c r="SEC167" s="491"/>
      <c r="SED167" s="491"/>
      <c r="SEE167" s="491"/>
      <c r="SEF167" s="491"/>
      <c r="SEG167" s="491"/>
      <c r="SEH167" s="491"/>
      <c r="SEI167" s="491"/>
      <c r="SEJ167" s="491"/>
      <c r="SEK167" s="491"/>
      <c r="SEL167" s="491"/>
      <c r="SEM167" s="491"/>
      <c r="SEN167" s="491"/>
      <c r="SEO167" s="491"/>
      <c r="SEP167" s="491"/>
      <c r="SEQ167" s="491"/>
      <c r="SER167" s="491"/>
      <c r="SES167" s="491"/>
      <c r="SET167" s="491"/>
      <c r="SEU167" s="491"/>
      <c r="SEV167" s="491"/>
      <c r="SEW167" s="491"/>
      <c r="SEX167" s="491"/>
      <c r="SEY167" s="491"/>
      <c r="SEZ167" s="491"/>
      <c r="SFA167" s="491"/>
      <c r="SFB167" s="491"/>
      <c r="SFC167" s="491"/>
      <c r="SFD167" s="491"/>
      <c r="SFE167" s="491"/>
      <c r="SFF167" s="491"/>
      <c r="SFG167" s="491"/>
      <c r="SFH167" s="491"/>
      <c r="SFI167" s="491"/>
      <c r="SFJ167" s="491"/>
      <c r="SFK167" s="491"/>
      <c r="SFL167" s="491"/>
      <c r="SFM167" s="491"/>
      <c r="SFN167" s="491"/>
      <c r="SFO167" s="491"/>
      <c r="SFP167" s="491"/>
      <c r="SFQ167" s="491"/>
      <c r="SFR167" s="491"/>
      <c r="SFS167" s="491"/>
      <c r="SFT167" s="491"/>
      <c r="SFU167" s="491"/>
      <c r="SFV167" s="491"/>
      <c r="SFW167" s="491"/>
      <c r="SFX167" s="491"/>
      <c r="SFY167" s="491"/>
      <c r="SFZ167" s="491"/>
      <c r="SGA167" s="491"/>
      <c r="SGB167" s="491"/>
      <c r="SGC167" s="491"/>
      <c r="SGD167" s="491"/>
      <c r="SGE167" s="491"/>
      <c r="SGF167" s="491"/>
      <c r="SGG167" s="491"/>
      <c r="SGH167" s="491"/>
      <c r="SGI167" s="491"/>
      <c r="SGJ167" s="491"/>
      <c r="SGK167" s="491"/>
      <c r="SGL167" s="491"/>
      <c r="SGM167" s="491"/>
      <c r="SGN167" s="491"/>
      <c r="SGO167" s="491"/>
      <c r="SGP167" s="491"/>
      <c r="SGQ167" s="491"/>
      <c r="SGR167" s="491"/>
      <c r="SGS167" s="491"/>
      <c r="SGT167" s="491"/>
      <c r="SGU167" s="491"/>
      <c r="SGV167" s="491"/>
      <c r="SGW167" s="491"/>
      <c r="SGX167" s="491"/>
      <c r="SGY167" s="491"/>
      <c r="SGZ167" s="491"/>
      <c r="SHA167" s="491"/>
      <c r="SHB167" s="491"/>
      <c r="SHC167" s="491"/>
      <c r="SHD167" s="491"/>
      <c r="SHE167" s="491"/>
      <c r="SHF167" s="491"/>
      <c r="SHG167" s="491"/>
      <c r="SHH167" s="491"/>
      <c r="SHI167" s="491"/>
      <c r="SHJ167" s="491"/>
      <c r="SHK167" s="491"/>
      <c r="SHL167" s="491"/>
      <c r="SHM167" s="491"/>
      <c r="SHN167" s="491"/>
      <c r="SHO167" s="491"/>
      <c r="SHP167" s="491"/>
      <c r="SHQ167" s="491"/>
      <c r="SHR167" s="491"/>
      <c r="SHS167" s="491"/>
      <c r="SHT167" s="491"/>
      <c r="SHU167" s="491"/>
      <c r="SHV167" s="491"/>
      <c r="SHW167" s="491"/>
      <c r="SHX167" s="491"/>
      <c r="SHY167" s="491"/>
      <c r="SHZ167" s="491"/>
      <c r="SIA167" s="491"/>
      <c r="SIB167" s="491"/>
      <c r="SIC167" s="491"/>
      <c r="SID167" s="491"/>
      <c r="SIE167" s="491"/>
      <c r="SIF167" s="491"/>
      <c r="SIG167" s="491"/>
      <c r="SIH167" s="491"/>
      <c r="SII167" s="491"/>
      <c r="SIJ167" s="491"/>
      <c r="SIK167" s="491"/>
      <c r="SIL167" s="491"/>
      <c r="SIM167" s="491"/>
      <c r="SIN167" s="491"/>
      <c r="SIO167" s="491"/>
      <c r="SIP167" s="491"/>
      <c r="SIQ167" s="491"/>
      <c r="SIR167" s="491"/>
      <c r="SIS167" s="491"/>
      <c r="SIT167" s="491"/>
      <c r="SIU167" s="491"/>
      <c r="SIV167" s="491"/>
      <c r="SIW167" s="491"/>
      <c r="SIX167" s="491"/>
      <c r="SIY167" s="491"/>
      <c r="SIZ167" s="491"/>
      <c r="SJA167" s="491"/>
      <c r="SJB167" s="491"/>
      <c r="SJC167" s="491"/>
      <c r="SJD167" s="491"/>
      <c r="SJE167" s="491"/>
      <c r="SJF167" s="491"/>
      <c r="SJG167" s="491"/>
      <c r="SJH167" s="491"/>
      <c r="SJI167" s="491"/>
      <c r="SJJ167" s="491"/>
      <c r="SJK167" s="491"/>
      <c r="SJL167" s="491"/>
      <c r="SJM167" s="491"/>
      <c r="SJN167" s="491"/>
      <c r="SJO167" s="491"/>
      <c r="SJP167" s="491"/>
      <c r="SJQ167" s="491"/>
      <c r="SJR167" s="491"/>
      <c r="SJS167" s="491"/>
      <c r="SJT167" s="491"/>
      <c r="SJU167" s="491"/>
      <c r="SJV167" s="491"/>
      <c r="SJW167" s="491"/>
      <c r="SJX167" s="491"/>
      <c r="SJY167" s="491"/>
      <c r="SJZ167" s="491"/>
      <c r="SKA167" s="491"/>
      <c r="SKB167" s="491"/>
      <c r="SKC167" s="491"/>
      <c r="SKD167" s="491"/>
      <c r="SKE167" s="491"/>
      <c r="SKF167" s="491"/>
      <c r="SKG167" s="491"/>
      <c r="SKH167" s="491"/>
      <c r="SKI167" s="491"/>
      <c r="SKJ167" s="491"/>
      <c r="SKK167" s="491"/>
      <c r="SKL167" s="491"/>
      <c r="SKM167" s="491"/>
      <c r="SKN167" s="491"/>
      <c r="SKO167" s="491"/>
      <c r="SKP167" s="491"/>
      <c r="SKQ167" s="491"/>
      <c r="SKR167" s="491"/>
      <c r="SKS167" s="491"/>
      <c r="SKT167" s="491"/>
      <c r="SKU167" s="491"/>
      <c r="SKV167" s="491"/>
      <c r="SKW167" s="491"/>
      <c r="SKX167" s="491"/>
      <c r="SKY167" s="491"/>
      <c r="SKZ167" s="491"/>
      <c r="SLA167" s="491"/>
      <c r="SLB167" s="491"/>
      <c r="SLC167" s="491"/>
      <c r="SLD167" s="491"/>
      <c r="SLE167" s="491"/>
      <c r="SLF167" s="491"/>
      <c r="SLG167" s="491"/>
      <c r="SLH167" s="491"/>
      <c r="SLI167" s="491"/>
      <c r="SLJ167" s="491"/>
      <c r="SLK167" s="491"/>
      <c r="SLL167" s="491"/>
      <c r="SLM167" s="491"/>
      <c r="SLN167" s="491"/>
      <c r="SLO167" s="491"/>
      <c r="SLP167" s="491"/>
      <c r="SLQ167" s="491"/>
      <c r="SLR167" s="491"/>
      <c r="SLS167" s="491"/>
      <c r="SLT167" s="491"/>
      <c r="SLU167" s="491"/>
      <c r="SLV167" s="491"/>
      <c r="SLW167" s="491"/>
      <c r="SLX167" s="491"/>
      <c r="SLY167" s="491"/>
      <c r="SLZ167" s="491"/>
      <c r="SMA167" s="491"/>
      <c r="SMB167" s="491"/>
      <c r="SMC167" s="491"/>
      <c r="SMD167" s="491"/>
      <c r="SME167" s="491"/>
      <c r="SMF167" s="491"/>
      <c r="SMG167" s="491"/>
      <c r="SMH167" s="491"/>
      <c r="SMI167" s="491"/>
      <c r="SMJ167" s="491"/>
      <c r="SMK167" s="491"/>
      <c r="SML167" s="491"/>
      <c r="SMM167" s="491"/>
      <c r="SMN167" s="491"/>
      <c r="SMO167" s="491"/>
      <c r="SMP167" s="491"/>
      <c r="SMQ167" s="491"/>
      <c r="SMR167" s="491"/>
      <c r="SMS167" s="491"/>
      <c r="SMT167" s="491"/>
      <c r="SMU167" s="491"/>
      <c r="SMV167" s="491"/>
      <c r="SMW167" s="491"/>
      <c r="SMX167" s="491"/>
      <c r="SMY167" s="491"/>
      <c r="SMZ167" s="491"/>
      <c r="SNA167" s="491"/>
      <c r="SNB167" s="491"/>
      <c r="SNC167" s="491"/>
      <c r="SND167" s="491"/>
      <c r="SNE167" s="491"/>
      <c r="SNF167" s="491"/>
      <c r="SNG167" s="491"/>
      <c r="SNH167" s="491"/>
      <c r="SNI167" s="491"/>
      <c r="SNJ167" s="491"/>
      <c r="SNK167" s="491"/>
      <c r="SNL167" s="491"/>
      <c r="SNM167" s="491"/>
      <c r="SNN167" s="491"/>
      <c r="SNO167" s="491"/>
      <c r="SNP167" s="491"/>
      <c r="SNQ167" s="491"/>
      <c r="SNR167" s="491"/>
      <c r="SNS167" s="491"/>
      <c r="SNT167" s="491"/>
      <c r="SNU167" s="491"/>
      <c r="SNV167" s="491"/>
      <c r="SNW167" s="491"/>
      <c r="SNX167" s="491"/>
      <c r="SNY167" s="491"/>
      <c r="SNZ167" s="491"/>
      <c r="SOA167" s="491"/>
      <c r="SOB167" s="491"/>
      <c r="SOC167" s="491"/>
      <c r="SOD167" s="491"/>
      <c r="SOE167" s="491"/>
      <c r="SOF167" s="491"/>
      <c r="SOG167" s="491"/>
      <c r="SOH167" s="491"/>
      <c r="SOI167" s="491"/>
      <c r="SOJ167" s="491"/>
      <c r="SOK167" s="491"/>
      <c r="SOL167" s="491"/>
      <c r="SOM167" s="491"/>
      <c r="SON167" s="491"/>
      <c r="SOO167" s="491"/>
      <c r="SOP167" s="491"/>
      <c r="SOQ167" s="491"/>
      <c r="SOR167" s="491"/>
      <c r="SOS167" s="491"/>
      <c r="SOT167" s="491"/>
      <c r="SOU167" s="491"/>
      <c r="SOV167" s="491"/>
      <c r="SOW167" s="491"/>
      <c r="SOX167" s="491"/>
      <c r="SOY167" s="491"/>
      <c r="SOZ167" s="491"/>
      <c r="SPA167" s="491"/>
      <c r="SPB167" s="491"/>
      <c r="SPC167" s="491"/>
      <c r="SPD167" s="491"/>
      <c r="SPE167" s="491"/>
      <c r="SPF167" s="491"/>
      <c r="SPG167" s="491"/>
      <c r="SPH167" s="491"/>
      <c r="SPI167" s="491"/>
      <c r="SPJ167" s="491"/>
      <c r="SPK167" s="491"/>
      <c r="SPL167" s="491"/>
      <c r="SPM167" s="491"/>
      <c r="SPN167" s="491"/>
      <c r="SPO167" s="491"/>
      <c r="SPP167" s="491"/>
      <c r="SPQ167" s="491"/>
      <c r="SPR167" s="491"/>
      <c r="SPS167" s="491"/>
      <c r="SPT167" s="491"/>
      <c r="SPU167" s="491"/>
      <c r="SPV167" s="491"/>
      <c r="SPW167" s="491"/>
      <c r="SPX167" s="491"/>
      <c r="SPY167" s="491"/>
      <c r="SPZ167" s="491"/>
      <c r="SQA167" s="491"/>
      <c r="SQB167" s="491"/>
      <c r="SQC167" s="491"/>
      <c r="SQD167" s="491"/>
      <c r="SQE167" s="491"/>
      <c r="SQF167" s="491"/>
      <c r="SQG167" s="491"/>
      <c r="SQH167" s="491"/>
      <c r="SQI167" s="491"/>
      <c r="SQJ167" s="491"/>
      <c r="SQK167" s="491"/>
      <c r="SQL167" s="491"/>
      <c r="SQM167" s="491"/>
      <c r="SQN167" s="491"/>
      <c r="SQO167" s="491"/>
      <c r="SQP167" s="491"/>
      <c r="SQQ167" s="491"/>
      <c r="SQR167" s="491"/>
      <c r="SQS167" s="491"/>
      <c r="SQT167" s="491"/>
      <c r="SQU167" s="491"/>
      <c r="SQV167" s="491"/>
      <c r="SQW167" s="491"/>
      <c r="SQX167" s="491"/>
      <c r="SQY167" s="491"/>
      <c r="SQZ167" s="491"/>
      <c r="SRA167" s="491"/>
      <c r="SRB167" s="491"/>
      <c r="SRC167" s="491"/>
      <c r="SRD167" s="491"/>
      <c r="SRE167" s="491"/>
      <c r="SRF167" s="491"/>
      <c r="SRG167" s="491"/>
      <c r="SRH167" s="491"/>
      <c r="SRI167" s="491"/>
      <c r="SRJ167" s="491"/>
      <c r="SRK167" s="491"/>
      <c r="SRL167" s="491"/>
      <c r="SRM167" s="491"/>
      <c r="SRN167" s="491"/>
      <c r="SRO167" s="491"/>
      <c r="SRP167" s="491"/>
      <c r="SRQ167" s="491"/>
      <c r="SRR167" s="491"/>
      <c r="SRS167" s="491"/>
      <c r="SRT167" s="491"/>
      <c r="SRU167" s="491"/>
      <c r="SRV167" s="491"/>
      <c r="SRW167" s="491"/>
      <c r="SRX167" s="491"/>
      <c r="SRY167" s="491"/>
      <c r="SRZ167" s="491"/>
      <c r="SSA167" s="491"/>
      <c r="SSB167" s="491"/>
      <c r="SSC167" s="491"/>
      <c r="SSD167" s="491"/>
      <c r="SSE167" s="491"/>
      <c r="SSF167" s="491"/>
      <c r="SSG167" s="491"/>
      <c r="SSH167" s="491"/>
      <c r="SSI167" s="491"/>
      <c r="SSJ167" s="491"/>
      <c r="SSK167" s="491"/>
      <c r="SSL167" s="491"/>
      <c r="SSM167" s="491"/>
      <c r="SSN167" s="491"/>
      <c r="SSO167" s="491"/>
      <c r="SSP167" s="491"/>
      <c r="SSQ167" s="491"/>
      <c r="SSR167" s="491"/>
      <c r="SSS167" s="491"/>
      <c r="SST167" s="491"/>
      <c r="SSU167" s="491"/>
      <c r="SSV167" s="491"/>
      <c r="SSW167" s="491"/>
      <c r="SSX167" s="491"/>
      <c r="SSY167" s="491"/>
      <c r="SSZ167" s="491"/>
      <c r="STA167" s="491"/>
      <c r="STB167" s="491"/>
      <c r="STC167" s="491"/>
      <c r="STD167" s="491"/>
      <c r="STE167" s="491"/>
      <c r="STF167" s="491"/>
      <c r="STG167" s="491"/>
      <c r="STH167" s="491"/>
      <c r="STI167" s="491"/>
      <c r="STJ167" s="491"/>
      <c r="STK167" s="491"/>
      <c r="STL167" s="491"/>
      <c r="STM167" s="491"/>
      <c r="STN167" s="491"/>
      <c r="STO167" s="491"/>
      <c r="STP167" s="491"/>
      <c r="STQ167" s="491"/>
      <c r="STR167" s="491"/>
      <c r="STS167" s="491"/>
      <c r="STT167" s="491"/>
      <c r="STU167" s="491"/>
      <c r="STV167" s="491"/>
      <c r="STW167" s="491"/>
      <c r="STX167" s="491"/>
      <c r="STY167" s="491"/>
      <c r="STZ167" s="491"/>
      <c r="SUA167" s="491"/>
      <c r="SUB167" s="491"/>
      <c r="SUC167" s="491"/>
      <c r="SUD167" s="491"/>
      <c r="SUE167" s="491"/>
      <c r="SUF167" s="491"/>
      <c r="SUG167" s="491"/>
      <c r="SUH167" s="491"/>
      <c r="SUI167" s="491"/>
      <c r="SUJ167" s="491"/>
      <c r="SUK167" s="491"/>
      <c r="SUL167" s="491"/>
      <c r="SUM167" s="491"/>
      <c r="SUN167" s="491"/>
      <c r="SUO167" s="491"/>
      <c r="SUP167" s="491"/>
      <c r="SUQ167" s="491"/>
      <c r="SUR167" s="491"/>
      <c r="SUS167" s="491"/>
      <c r="SUT167" s="491"/>
      <c r="SUU167" s="491"/>
      <c r="SUV167" s="491"/>
      <c r="SUW167" s="491"/>
      <c r="SUX167" s="491"/>
      <c r="SUY167" s="491"/>
      <c r="SUZ167" s="491"/>
      <c r="SVA167" s="491"/>
      <c r="SVB167" s="491"/>
      <c r="SVC167" s="491"/>
      <c r="SVD167" s="491"/>
      <c r="SVE167" s="491"/>
      <c r="SVF167" s="491"/>
      <c r="SVG167" s="491"/>
      <c r="SVH167" s="491"/>
      <c r="SVI167" s="491"/>
      <c r="SVJ167" s="491"/>
      <c r="SVK167" s="491"/>
      <c r="SVL167" s="491"/>
      <c r="SVM167" s="491"/>
      <c r="SVN167" s="491"/>
      <c r="SVO167" s="491"/>
      <c r="SVP167" s="491"/>
      <c r="SVQ167" s="491"/>
      <c r="SVR167" s="491"/>
      <c r="SVS167" s="491"/>
      <c r="SVT167" s="491"/>
      <c r="SVU167" s="491"/>
      <c r="SVV167" s="491"/>
      <c r="SVW167" s="491"/>
      <c r="SVX167" s="491"/>
      <c r="SVY167" s="491"/>
      <c r="SVZ167" s="491"/>
      <c r="SWA167" s="491"/>
      <c r="SWB167" s="491"/>
      <c r="SWC167" s="491"/>
      <c r="SWD167" s="491"/>
      <c r="SWE167" s="491"/>
      <c r="SWF167" s="491"/>
      <c r="SWG167" s="491"/>
      <c r="SWH167" s="491"/>
      <c r="SWI167" s="491"/>
      <c r="SWJ167" s="491"/>
      <c r="SWK167" s="491"/>
      <c r="SWL167" s="491"/>
      <c r="SWM167" s="491"/>
      <c r="SWN167" s="491"/>
      <c r="SWO167" s="491"/>
      <c r="SWP167" s="491"/>
      <c r="SWQ167" s="491"/>
      <c r="SWR167" s="491"/>
      <c r="SWS167" s="491"/>
      <c r="SWT167" s="491"/>
      <c r="SWU167" s="491"/>
      <c r="SWV167" s="491"/>
      <c r="SWW167" s="491"/>
      <c r="SWX167" s="491"/>
      <c r="SWY167" s="491"/>
      <c r="SWZ167" s="491"/>
      <c r="SXA167" s="491"/>
      <c r="SXB167" s="491"/>
      <c r="SXC167" s="491"/>
      <c r="SXD167" s="491"/>
      <c r="SXE167" s="491"/>
      <c r="SXF167" s="491"/>
      <c r="SXG167" s="491"/>
      <c r="SXH167" s="491"/>
      <c r="SXI167" s="491"/>
      <c r="SXJ167" s="491"/>
      <c r="SXK167" s="491"/>
      <c r="SXL167" s="491"/>
      <c r="SXM167" s="491"/>
      <c r="SXN167" s="491"/>
      <c r="SXO167" s="491"/>
      <c r="SXP167" s="491"/>
      <c r="SXQ167" s="491"/>
      <c r="SXR167" s="491"/>
      <c r="SXS167" s="491"/>
      <c r="SXT167" s="491"/>
      <c r="SXU167" s="491"/>
      <c r="SXV167" s="491"/>
      <c r="SXW167" s="491"/>
      <c r="SXX167" s="491"/>
      <c r="SXY167" s="491"/>
      <c r="SXZ167" s="491"/>
      <c r="SYA167" s="491"/>
      <c r="SYB167" s="491"/>
      <c r="SYC167" s="491"/>
      <c r="SYD167" s="491"/>
      <c r="SYE167" s="491"/>
      <c r="SYF167" s="491"/>
      <c r="SYG167" s="491"/>
      <c r="SYH167" s="491"/>
      <c r="SYI167" s="491"/>
      <c r="SYJ167" s="491"/>
      <c r="SYK167" s="491"/>
      <c r="SYL167" s="491"/>
      <c r="SYM167" s="491"/>
      <c r="SYN167" s="491"/>
      <c r="SYO167" s="491"/>
      <c r="SYP167" s="491"/>
      <c r="SYQ167" s="491"/>
      <c r="SYR167" s="491"/>
      <c r="SYS167" s="491"/>
      <c r="SYT167" s="491"/>
      <c r="SYU167" s="491"/>
      <c r="SYV167" s="491"/>
      <c r="SYW167" s="491"/>
      <c r="SYX167" s="491"/>
      <c r="SYY167" s="491"/>
      <c r="SYZ167" s="491"/>
      <c r="SZA167" s="491"/>
      <c r="SZB167" s="491"/>
      <c r="SZC167" s="491"/>
      <c r="SZD167" s="491"/>
      <c r="SZE167" s="491"/>
      <c r="SZF167" s="491"/>
      <c r="SZG167" s="491"/>
      <c r="SZH167" s="491"/>
      <c r="SZI167" s="491"/>
      <c r="SZJ167" s="491"/>
      <c r="SZK167" s="491"/>
      <c r="SZL167" s="491"/>
      <c r="SZM167" s="491"/>
      <c r="SZN167" s="491"/>
      <c r="SZO167" s="491"/>
      <c r="SZP167" s="491"/>
      <c r="SZQ167" s="491"/>
      <c r="SZR167" s="491"/>
      <c r="SZS167" s="491"/>
      <c r="SZT167" s="491"/>
      <c r="SZU167" s="491"/>
      <c r="SZV167" s="491"/>
      <c r="SZW167" s="491"/>
      <c r="SZX167" s="491"/>
      <c r="SZY167" s="491"/>
      <c r="SZZ167" s="491"/>
      <c r="TAA167" s="491"/>
      <c r="TAB167" s="491"/>
      <c r="TAC167" s="491"/>
      <c r="TAD167" s="491"/>
      <c r="TAE167" s="491"/>
      <c r="TAF167" s="491"/>
      <c r="TAG167" s="491"/>
      <c r="TAH167" s="491"/>
      <c r="TAI167" s="491"/>
      <c r="TAJ167" s="491"/>
      <c r="TAK167" s="491"/>
      <c r="TAL167" s="491"/>
      <c r="TAM167" s="491"/>
      <c r="TAN167" s="491"/>
      <c r="TAO167" s="491"/>
      <c r="TAP167" s="491"/>
      <c r="TAQ167" s="491"/>
      <c r="TAR167" s="491"/>
      <c r="TAS167" s="491"/>
      <c r="TAT167" s="491"/>
      <c r="TAU167" s="491"/>
      <c r="TAV167" s="491"/>
      <c r="TAW167" s="491"/>
      <c r="TAX167" s="491"/>
      <c r="TAY167" s="491"/>
      <c r="TAZ167" s="491"/>
      <c r="TBA167" s="491"/>
      <c r="TBB167" s="491"/>
      <c r="TBC167" s="491"/>
      <c r="TBD167" s="491"/>
      <c r="TBE167" s="491"/>
      <c r="TBF167" s="491"/>
      <c r="TBG167" s="491"/>
      <c r="TBH167" s="491"/>
      <c r="TBI167" s="491"/>
      <c r="TBJ167" s="491"/>
      <c r="TBK167" s="491"/>
      <c r="TBL167" s="491"/>
      <c r="TBM167" s="491"/>
      <c r="TBN167" s="491"/>
      <c r="TBO167" s="491"/>
      <c r="TBP167" s="491"/>
      <c r="TBQ167" s="491"/>
      <c r="TBR167" s="491"/>
      <c r="TBS167" s="491"/>
      <c r="TBT167" s="491"/>
      <c r="TBU167" s="491"/>
      <c r="TBV167" s="491"/>
      <c r="TBW167" s="491"/>
      <c r="TBX167" s="491"/>
      <c r="TBY167" s="491"/>
      <c r="TBZ167" s="491"/>
      <c r="TCA167" s="491"/>
      <c r="TCB167" s="491"/>
      <c r="TCC167" s="491"/>
      <c r="TCD167" s="491"/>
      <c r="TCE167" s="491"/>
      <c r="TCF167" s="491"/>
      <c r="TCG167" s="491"/>
      <c r="TCH167" s="491"/>
      <c r="TCI167" s="491"/>
      <c r="TCJ167" s="491"/>
      <c r="TCK167" s="491"/>
      <c r="TCL167" s="491"/>
      <c r="TCM167" s="491"/>
      <c r="TCN167" s="491"/>
      <c r="TCO167" s="491"/>
      <c r="TCP167" s="491"/>
      <c r="TCQ167" s="491"/>
      <c r="TCR167" s="491"/>
      <c r="TCS167" s="491"/>
      <c r="TCT167" s="491"/>
      <c r="TCU167" s="491"/>
      <c r="TCV167" s="491"/>
      <c r="TCW167" s="491"/>
      <c r="TCX167" s="491"/>
      <c r="TCY167" s="491"/>
      <c r="TCZ167" s="491"/>
      <c r="TDA167" s="491"/>
      <c r="TDB167" s="491"/>
      <c r="TDC167" s="491"/>
      <c r="TDD167" s="491"/>
      <c r="TDE167" s="491"/>
      <c r="TDF167" s="491"/>
      <c r="TDG167" s="491"/>
      <c r="TDH167" s="491"/>
      <c r="TDI167" s="491"/>
      <c r="TDJ167" s="491"/>
      <c r="TDK167" s="491"/>
      <c r="TDL167" s="491"/>
      <c r="TDM167" s="491"/>
      <c r="TDN167" s="491"/>
      <c r="TDO167" s="491"/>
      <c r="TDP167" s="491"/>
      <c r="TDQ167" s="491"/>
      <c r="TDR167" s="491"/>
      <c r="TDS167" s="491"/>
      <c r="TDT167" s="491"/>
      <c r="TDU167" s="491"/>
      <c r="TDV167" s="491"/>
      <c r="TDW167" s="491"/>
      <c r="TDX167" s="491"/>
      <c r="TDY167" s="491"/>
      <c r="TDZ167" s="491"/>
      <c r="TEA167" s="491"/>
      <c r="TEB167" s="491"/>
      <c r="TEC167" s="491"/>
      <c r="TED167" s="491"/>
      <c r="TEE167" s="491"/>
      <c r="TEF167" s="491"/>
      <c r="TEG167" s="491"/>
      <c r="TEH167" s="491"/>
      <c r="TEI167" s="491"/>
      <c r="TEJ167" s="491"/>
      <c r="TEK167" s="491"/>
      <c r="TEL167" s="491"/>
      <c r="TEM167" s="491"/>
      <c r="TEN167" s="491"/>
      <c r="TEO167" s="491"/>
      <c r="TEP167" s="491"/>
      <c r="TEQ167" s="491"/>
      <c r="TER167" s="491"/>
      <c r="TES167" s="491"/>
      <c r="TET167" s="491"/>
      <c r="TEU167" s="491"/>
      <c r="TEV167" s="491"/>
      <c r="TEW167" s="491"/>
      <c r="TEX167" s="491"/>
      <c r="TEY167" s="491"/>
      <c r="TEZ167" s="491"/>
      <c r="TFA167" s="491"/>
      <c r="TFB167" s="491"/>
      <c r="TFC167" s="491"/>
      <c r="TFD167" s="491"/>
      <c r="TFE167" s="491"/>
      <c r="TFF167" s="491"/>
      <c r="TFG167" s="491"/>
      <c r="TFH167" s="491"/>
      <c r="TFI167" s="491"/>
      <c r="TFJ167" s="491"/>
      <c r="TFK167" s="491"/>
      <c r="TFL167" s="491"/>
      <c r="TFM167" s="491"/>
      <c r="TFN167" s="491"/>
      <c r="TFO167" s="491"/>
      <c r="TFP167" s="491"/>
      <c r="TFQ167" s="491"/>
      <c r="TFR167" s="491"/>
      <c r="TFS167" s="491"/>
      <c r="TFT167" s="491"/>
      <c r="TFU167" s="491"/>
      <c r="TFV167" s="491"/>
      <c r="TFW167" s="491"/>
      <c r="TFX167" s="491"/>
      <c r="TFY167" s="491"/>
      <c r="TFZ167" s="491"/>
      <c r="TGA167" s="491"/>
      <c r="TGB167" s="491"/>
      <c r="TGC167" s="491"/>
      <c r="TGD167" s="491"/>
      <c r="TGE167" s="491"/>
      <c r="TGF167" s="491"/>
      <c r="TGG167" s="491"/>
      <c r="TGH167" s="491"/>
      <c r="TGI167" s="491"/>
      <c r="TGJ167" s="491"/>
      <c r="TGK167" s="491"/>
      <c r="TGL167" s="491"/>
      <c r="TGM167" s="491"/>
      <c r="TGN167" s="491"/>
      <c r="TGO167" s="491"/>
      <c r="TGP167" s="491"/>
      <c r="TGQ167" s="491"/>
      <c r="TGR167" s="491"/>
      <c r="TGS167" s="491"/>
      <c r="TGT167" s="491"/>
      <c r="TGU167" s="491"/>
      <c r="TGV167" s="491"/>
      <c r="TGW167" s="491"/>
      <c r="TGX167" s="491"/>
      <c r="TGY167" s="491"/>
      <c r="TGZ167" s="491"/>
      <c r="THA167" s="491"/>
      <c r="THB167" s="491"/>
      <c r="THC167" s="491"/>
      <c r="THD167" s="491"/>
      <c r="THE167" s="491"/>
      <c r="THF167" s="491"/>
      <c r="THG167" s="491"/>
      <c r="THH167" s="491"/>
      <c r="THI167" s="491"/>
      <c r="THJ167" s="491"/>
      <c r="THK167" s="491"/>
      <c r="THL167" s="491"/>
      <c r="THM167" s="491"/>
      <c r="THN167" s="491"/>
      <c r="THO167" s="491"/>
      <c r="THP167" s="491"/>
      <c r="THQ167" s="491"/>
      <c r="THR167" s="491"/>
      <c r="THS167" s="491"/>
      <c r="THT167" s="491"/>
      <c r="THU167" s="491"/>
      <c r="THV167" s="491"/>
      <c r="THW167" s="491"/>
      <c r="THX167" s="491"/>
      <c r="THY167" s="491"/>
      <c r="THZ167" s="491"/>
      <c r="TIA167" s="491"/>
      <c r="TIB167" s="491"/>
      <c r="TIC167" s="491"/>
      <c r="TID167" s="491"/>
      <c r="TIE167" s="491"/>
      <c r="TIF167" s="491"/>
      <c r="TIG167" s="491"/>
      <c r="TIH167" s="491"/>
      <c r="TII167" s="491"/>
      <c r="TIJ167" s="491"/>
      <c r="TIK167" s="491"/>
      <c r="TIL167" s="491"/>
      <c r="TIM167" s="491"/>
      <c r="TIN167" s="491"/>
      <c r="TIO167" s="491"/>
      <c r="TIP167" s="491"/>
      <c r="TIQ167" s="491"/>
      <c r="TIR167" s="491"/>
      <c r="TIS167" s="491"/>
      <c r="TIT167" s="491"/>
      <c r="TIU167" s="491"/>
      <c r="TIV167" s="491"/>
      <c r="TIW167" s="491"/>
      <c r="TIX167" s="491"/>
      <c r="TIY167" s="491"/>
      <c r="TIZ167" s="491"/>
      <c r="TJA167" s="491"/>
      <c r="TJB167" s="491"/>
      <c r="TJC167" s="491"/>
      <c r="TJD167" s="491"/>
      <c r="TJE167" s="491"/>
      <c r="TJF167" s="491"/>
      <c r="TJG167" s="491"/>
      <c r="TJH167" s="491"/>
      <c r="TJI167" s="491"/>
      <c r="TJJ167" s="491"/>
      <c r="TJK167" s="491"/>
      <c r="TJL167" s="491"/>
      <c r="TJM167" s="491"/>
      <c r="TJN167" s="491"/>
      <c r="TJO167" s="491"/>
      <c r="TJP167" s="491"/>
      <c r="TJQ167" s="491"/>
      <c r="TJR167" s="491"/>
      <c r="TJS167" s="491"/>
      <c r="TJT167" s="491"/>
      <c r="TJU167" s="491"/>
      <c r="TJV167" s="491"/>
      <c r="TJW167" s="491"/>
      <c r="TJX167" s="491"/>
      <c r="TJY167" s="491"/>
      <c r="TJZ167" s="491"/>
      <c r="TKA167" s="491"/>
      <c r="TKB167" s="491"/>
      <c r="TKC167" s="491"/>
      <c r="TKD167" s="491"/>
      <c r="TKE167" s="491"/>
      <c r="TKF167" s="491"/>
      <c r="TKG167" s="491"/>
      <c r="TKH167" s="491"/>
      <c r="TKI167" s="491"/>
      <c r="TKJ167" s="491"/>
      <c r="TKK167" s="491"/>
      <c r="TKL167" s="491"/>
      <c r="TKM167" s="491"/>
      <c r="TKN167" s="491"/>
      <c r="TKO167" s="491"/>
      <c r="TKP167" s="491"/>
      <c r="TKQ167" s="491"/>
      <c r="TKR167" s="491"/>
      <c r="TKS167" s="491"/>
      <c r="TKT167" s="491"/>
      <c r="TKU167" s="491"/>
      <c r="TKV167" s="491"/>
      <c r="TKW167" s="491"/>
      <c r="TKX167" s="491"/>
      <c r="TKY167" s="491"/>
      <c r="TKZ167" s="491"/>
      <c r="TLA167" s="491"/>
      <c r="TLB167" s="491"/>
      <c r="TLC167" s="491"/>
      <c r="TLD167" s="491"/>
      <c r="TLE167" s="491"/>
      <c r="TLF167" s="491"/>
      <c r="TLG167" s="491"/>
      <c r="TLH167" s="491"/>
      <c r="TLI167" s="491"/>
      <c r="TLJ167" s="491"/>
      <c r="TLK167" s="491"/>
      <c r="TLL167" s="491"/>
      <c r="TLM167" s="491"/>
      <c r="TLN167" s="491"/>
      <c r="TLO167" s="491"/>
      <c r="TLP167" s="491"/>
      <c r="TLQ167" s="491"/>
      <c r="TLR167" s="491"/>
      <c r="TLS167" s="491"/>
      <c r="TLT167" s="491"/>
      <c r="TLU167" s="491"/>
      <c r="TLV167" s="491"/>
      <c r="TLW167" s="491"/>
      <c r="TLX167" s="491"/>
      <c r="TLY167" s="491"/>
      <c r="TLZ167" s="491"/>
      <c r="TMA167" s="491"/>
      <c r="TMB167" s="491"/>
      <c r="TMC167" s="491"/>
      <c r="TMD167" s="491"/>
      <c r="TME167" s="491"/>
      <c r="TMF167" s="491"/>
      <c r="TMG167" s="491"/>
      <c r="TMH167" s="491"/>
      <c r="TMI167" s="491"/>
      <c r="TMJ167" s="491"/>
      <c r="TMK167" s="491"/>
      <c r="TML167" s="491"/>
      <c r="TMM167" s="491"/>
      <c r="TMN167" s="491"/>
      <c r="TMO167" s="491"/>
      <c r="TMP167" s="491"/>
      <c r="TMQ167" s="491"/>
      <c r="TMR167" s="491"/>
      <c r="TMS167" s="491"/>
      <c r="TMT167" s="491"/>
      <c r="TMU167" s="491"/>
      <c r="TMV167" s="491"/>
      <c r="TMW167" s="491"/>
      <c r="TMX167" s="491"/>
      <c r="TMY167" s="491"/>
      <c r="TMZ167" s="491"/>
      <c r="TNA167" s="491"/>
      <c r="TNB167" s="491"/>
      <c r="TNC167" s="491"/>
      <c r="TND167" s="491"/>
      <c r="TNE167" s="491"/>
      <c r="TNF167" s="491"/>
      <c r="TNG167" s="491"/>
      <c r="TNH167" s="491"/>
      <c r="TNI167" s="491"/>
      <c r="TNJ167" s="491"/>
      <c r="TNK167" s="491"/>
      <c r="TNL167" s="491"/>
      <c r="TNM167" s="491"/>
      <c r="TNN167" s="491"/>
      <c r="TNO167" s="491"/>
      <c r="TNP167" s="491"/>
      <c r="TNQ167" s="491"/>
      <c r="TNR167" s="491"/>
      <c r="TNS167" s="491"/>
      <c r="TNT167" s="491"/>
      <c r="TNU167" s="491"/>
      <c r="TNV167" s="491"/>
      <c r="TNW167" s="491"/>
      <c r="TNX167" s="491"/>
      <c r="TNY167" s="491"/>
      <c r="TNZ167" s="491"/>
      <c r="TOA167" s="491"/>
      <c r="TOB167" s="491"/>
      <c r="TOC167" s="491"/>
      <c r="TOD167" s="491"/>
      <c r="TOE167" s="491"/>
      <c r="TOF167" s="491"/>
      <c r="TOG167" s="491"/>
      <c r="TOH167" s="491"/>
      <c r="TOI167" s="491"/>
      <c r="TOJ167" s="491"/>
      <c r="TOK167" s="491"/>
      <c r="TOL167" s="491"/>
      <c r="TOM167" s="491"/>
      <c r="TON167" s="491"/>
      <c r="TOO167" s="491"/>
      <c r="TOP167" s="491"/>
      <c r="TOQ167" s="491"/>
      <c r="TOR167" s="491"/>
      <c r="TOS167" s="491"/>
      <c r="TOT167" s="491"/>
      <c r="TOU167" s="491"/>
      <c r="TOV167" s="491"/>
      <c r="TOW167" s="491"/>
      <c r="TOX167" s="491"/>
      <c r="TOY167" s="491"/>
      <c r="TOZ167" s="491"/>
      <c r="TPA167" s="491"/>
      <c r="TPB167" s="491"/>
      <c r="TPC167" s="491"/>
      <c r="TPD167" s="491"/>
      <c r="TPE167" s="491"/>
      <c r="TPF167" s="491"/>
      <c r="TPG167" s="491"/>
      <c r="TPH167" s="491"/>
      <c r="TPI167" s="491"/>
      <c r="TPJ167" s="491"/>
      <c r="TPK167" s="491"/>
      <c r="TPL167" s="491"/>
      <c r="TPM167" s="491"/>
      <c r="TPN167" s="491"/>
      <c r="TPO167" s="491"/>
      <c r="TPP167" s="491"/>
      <c r="TPQ167" s="491"/>
      <c r="TPR167" s="491"/>
      <c r="TPS167" s="491"/>
      <c r="TPT167" s="491"/>
      <c r="TPU167" s="491"/>
      <c r="TPV167" s="491"/>
      <c r="TPW167" s="491"/>
      <c r="TPX167" s="491"/>
      <c r="TPY167" s="491"/>
      <c r="TPZ167" s="491"/>
      <c r="TQA167" s="491"/>
      <c r="TQB167" s="491"/>
      <c r="TQC167" s="491"/>
      <c r="TQD167" s="491"/>
      <c r="TQE167" s="491"/>
      <c r="TQF167" s="491"/>
      <c r="TQG167" s="491"/>
      <c r="TQH167" s="491"/>
      <c r="TQI167" s="491"/>
      <c r="TQJ167" s="491"/>
      <c r="TQK167" s="491"/>
      <c r="TQL167" s="491"/>
      <c r="TQM167" s="491"/>
      <c r="TQN167" s="491"/>
      <c r="TQO167" s="491"/>
      <c r="TQP167" s="491"/>
      <c r="TQQ167" s="491"/>
      <c r="TQR167" s="491"/>
      <c r="TQS167" s="491"/>
      <c r="TQT167" s="491"/>
      <c r="TQU167" s="491"/>
      <c r="TQV167" s="491"/>
      <c r="TQW167" s="491"/>
      <c r="TQX167" s="491"/>
      <c r="TQY167" s="491"/>
      <c r="TQZ167" s="491"/>
      <c r="TRA167" s="491"/>
      <c r="TRB167" s="491"/>
      <c r="TRC167" s="491"/>
      <c r="TRD167" s="491"/>
      <c r="TRE167" s="491"/>
      <c r="TRF167" s="491"/>
      <c r="TRG167" s="491"/>
      <c r="TRH167" s="491"/>
      <c r="TRI167" s="491"/>
      <c r="TRJ167" s="491"/>
      <c r="TRK167" s="491"/>
      <c r="TRL167" s="491"/>
      <c r="TRM167" s="491"/>
      <c r="TRN167" s="491"/>
      <c r="TRO167" s="491"/>
      <c r="TRP167" s="491"/>
      <c r="TRQ167" s="491"/>
      <c r="TRR167" s="491"/>
      <c r="TRS167" s="491"/>
      <c r="TRT167" s="491"/>
      <c r="TRU167" s="491"/>
      <c r="TRV167" s="491"/>
      <c r="TRW167" s="491"/>
      <c r="TRX167" s="491"/>
      <c r="TRY167" s="491"/>
      <c r="TRZ167" s="491"/>
      <c r="TSA167" s="491"/>
      <c r="TSB167" s="491"/>
      <c r="TSC167" s="491"/>
      <c r="TSD167" s="491"/>
      <c r="TSE167" s="491"/>
      <c r="TSF167" s="491"/>
      <c r="TSG167" s="491"/>
      <c r="TSH167" s="491"/>
      <c r="TSI167" s="491"/>
      <c r="TSJ167" s="491"/>
      <c r="TSK167" s="491"/>
      <c r="TSL167" s="491"/>
      <c r="TSM167" s="491"/>
      <c r="TSN167" s="491"/>
      <c r="TSO167" s="491"/>
      <c r="TSP167" s="491"/>
      <c r="TSQ167" s="491"/>
      <c r="TSR167" s="491"/>
      <c r="TSS167" s="491"/>
      <c r="TST167" s="491"/>
      <c r="TSU167" s="491"/>
      <c r="TSV167" s="491"/>
      <c r="TSW167" s="491"/>
      <c r="TSX167" s="491"/>
      <c r="TSY167" s="491"/>
      <c r="TSZ167" s="491"/>
      <c r="TTA167" s="491"/>
      <c r="TTB167" s="491"/>
      <c r="TTC167" s="491"/>
      <c r="TTD167" s="491"/>
      <c r="TTE167" s="491"/>
      <c r="TTF167" s="491"/>
      <c r="TTG167" s="491"/>
      <c r="TTH167" s="491"/>
      <c r="TTI167" s="491"/>
      <c r="TTJ167" s="491"/>
      <c r="TTK167" s="491"/>
      <c r="TTL167" s="491"/>
      <c r="TTM167" s="491"/>
      <c r="TTN167" s="491"/>
      <c r="TTO167" s="491"/>
      <c r="TTP167" s="491"/>
      <c r="TTQ167" s="491"/>
      <c r="TTR167" s="491"/>
      <c r="TTS167" s="491"/>
      <c r="TTT167" s="491"/>
      <c r="TTU167" s="491"/>
      <c r="TTV167" s="491"/>
      <c r="TTW167" s="491"/>
      <c r="TTX167" s="491"/>
      <c r="TTY167" s="491"/>
      <c r="TTZ167" s="491"/>
      <c r="TUA167" s="491"/>
      <c r="TUB167" s="491"/>
      <c r="TUC167" s="491"/>
      <c r="TUD167" s="491"/>
      <c r="TUE167" s="491"/>
      <c r="TUF167" s="491"/>
      <c r="TUG167" s="491"/>
      <c r="TUH167" s="491"/>
      <c r="TUI167" s="491"/>
      <c r="TUJ167" s="491"/>
      <c r="TUK167" s="491"/>
      <c r="TUL167" s="491"/>
      <c r="TUM167" s="491"/>
      <c r="TUN167" s="491"/>
      <c r="TUO167" s="491"/>
      <c r="TUP167" s="491"/>
      <c r="TUQ167" s="491"/>
      <c r="TUR167" s="491"/>
      <c r="TUS167" s="491"/>
      <c r="TUT167" s="491"/>
      <c r="TUU167" s="491"/>
      <c r="TUV167" s="491"/>
      <c r="TUW167" s="491"/>
      <c r="TUX167" s="491"/>
      <c r="TUY167" s="491"/>
      <c r="TUZ167" s="491"/>
      <c r="TVA167" s="491"/>
      <c r="TVB167" s="491"/>
      <c r="TVC167" s="491"/>
      <c r="TVD167" s="491"/>
      <c r="TVE167" s="491"/>
      <c r="TVF167" s="491"/>
      <c r="TVG167" s="491"/>
      <c r="TVH167" s="491"/>
      <c r="TVI167" s="491"/>
      <c r="TVJ167" s="491"/>
      <c r="TVK167" s="491"/>
      <c r="TVL167" s="491"/>
      <c r="TVM167" s="491"/>
      <c r="TVN167" s="491"/>
      <c r="TVO167" s="491"/>
      <c r="TVP167" s="491"/>
      <c r="TVQ167" s="491"/>
      <c r="TVR167" s="491"/>
      <c r="TVS167" s="491"/>
      <c r="TVT167" s="491"/>
      <c r="TVU167" s="491"/>
      <c r="TVV167" s="491"/>
      <c r="TVW167" s="491"/>
      <c r="TVX167" s="491"/>
      <c r="TVY167" s="491"/>
      <c r="TVZ167" s="491"/>
      <c r="TWA167" s="491"/>
      <c r="TWB167" s="491"/>
      <c r="TWC167" s="491"/>
      <c r="TWD167" s="491"/>
      <c r="TWE167" s="491"/>
      <c r="TWF167" s="491"/>
      <c r="TWG167" s="491"/>
      <c r="TWH167" s="491"/>
      <c r="TWI167" s="491"/>
      <c r="TWJ167" s="491"/>
      <c r="TWK167" s="491"/>
      <c r="TWL167" s="491"/>
      <c r="TWM167" s="491"/>
      <c r="TWN167" s="491"/>
      <c r="TWO167" s="491"/>
      <c r="TWP167" s="491"/>
      <c r="TWQ167" s="491"/>
      <c r="TWR167" s="491"/>
      <c r="TWS167" s="491"/>
      <c r="TWT167" s="491"/>
      <c r="TWU167" s="491"/>
      <c r="TWV167" s="491"/>
      <c r="TWW167" s="491"/>
      <c r="TWX167" s="491"/>
      <c r="TWY167" s="491"/>
      <c r="TWZ167" s="491"/>
      <c r="TXA167" s="491"/>
      <c r="TXB167" s="491"/>
      <c r="TXC167" s="491"/>
      <c r="TXD167" s="491"/>
      <c r="TXE167" s="491"/>
      <c r="TXF167" s="491"/>
      <c r="TXG167" s="491"/>
      <c r="TXH167" s="491"/>
      <c r="TXI167" s="491"/>
      <c r="TXJ167" s="491"/>
      <c r="TXK167" s="491"/>
      <c r="TXL167" s="491"/>
      <c r="TXM167" s="491"/>
      <c r="TXN167" s="491"/>
      <c r="TXO167" s="491"/>
      <c r="TXP167" s="491"/>
      <c r="TXQ167" s="491"/>
      <c r="TXR167" s="491"/>
      <c r="TXS167" s="491"/>
      <c r="TXT167" s="491"/>
      <c r="TXU167" s="491"/>
      <c r="TXV167" s="491"/>
      <c r="TXW167" s="491"/>
      <c r="TXX167" s="491"/>
      <c r="TXY167" s="491"/>
      <c r="TXZ167" s="491"/>
      <c r="TYA167" s="491"/>
      <c r="TYB167" s="491"/>
      <c r="TYC167" s="491"/>
      <c r="TYD167" s="491"/>
      <c r="TYE167" s="491"/>
      <c r="TYF167" s="491"/>
      <c r="TYG167" s="491"/>
      <c r="TYH167" s="491"/>
      <c r="TYI167" s="491"/>
      <c r="TYJ167" s="491"/>
      <c r="TYK167" s="491"/>
      <c r="TYL167" s="491"/>
      <c r="TYM167" s="491"/>
      <c r="TYN167" s="491"/>
      <c r="TYO167" s="491"/>
      <c r="TYP167" s="491"/>
      <c r="TYQ167" s="491"/>
      <c r="TYR167" s="491"/>
      <c r="TYS167" s="491"/>
      <c r="TYT167" s="491"/>
      <c r="TYU167" s="491"/>
      <c r="TYV167" s="491"/>
      <c r="TYW167" s="491"/>
      <c r="TYX167" s="491"/>
      <c r="TYY167" s="491"/>
      <c r="TYZ167" s="491"/>
      <c r="TZA167" s="491"/>
      <c r="TZB167" s="491"/>
      <c r="TZC167" s="491"/>
      <c r="TZD167" s="491"/>
      <c r="TZE167" s="491"/>
      <c r="TZF167" s="491"/>
      <c r="TZG167" s="491"/>
      <c r="TZH167" s="491"/>
      <c r="TZI167" s="491"/>
      <c r="TZJ167" s="491"/>
      <c r="TZK167" s="491"/>
      <c r="TZL167" s="491"/>
      <c r="TZM167" s="491"/>
      <c r="TZN167" s="491"/>
      <c r="TZO167" s="491"/>
      <c r="TZP167" s="491"/>
      <c r="TZQ167" s="491"/>
      <c r="TZR167" s="491"/>
      <c r="TZS167" s="491"/>
      <c r="TZT167" s="491"/>
      <c r="TZU167" s="491"/>
      <c r="TZV167" s="491"/>
      <c r="TZW167" s="491"/>
      <c r="TZX167" s="491"/>
      <c r="TZY167" s="491"/>
      <c r="TZZ167" s="491"/>
      <c r="UAA167" s="491"/>
      <c r="UAB167" s="491"/>
      <c r="UAC167" s="491"/>
      <c r="UAD167" s="491"/>
      <c r="UAE167" s="491"/>
      <c r="UAF167" s="491"/>
      <c r="UAG167" s="491"/>
      <c r="UAH167" s="491"/>
      <c r="UAI167" s="491"/>
      <c r="UAJ167" s="491"/>
      <c r="UAK167" s="491"/>
      <c r="UAL167" s="491"/>
      <c r="UAM167" s="491"/>
      <c r="UAN167" s="491"/>
      <c r="UAO167" s="491"/>
      <c r="UAP167" s="491"/>
      <c r="UAQ167" s="491"/>
      <c r="UAR167" s="491"/>
      <c r="UAS167" s="491"/>
      <c r="UAT167" s="491"/>
      <c r="UAU167" s="491"/>
      <c r="UAV167" s="491"/>
      <c r="UAW167" s="491"/>
      <c r="UAX167" s="491"/>
      <c r="UAY167" s="491"/>
      <c r="UAZ167" s="491"/>
      <c r="UBA167" s="491"/>
      <c r="UBB167" s="491"/>
      <c r="UBC167" s="491"/>
      <c r="UBD167" s="491"/>
      <c r="UBE167" s="491"/>
      <c r="UBF167" s="491"/>
      <c r="UBG167" s="491"/>
      <c r="UBH167" s="491"/>
      <c r="UBI167" s="491"/>
      <c r="UBJ167" s="491"/>
      <c r="UBK167" s="491"/>
      <c r="UBL167" s="491"/>
      <c r="UBM167" s="491"/>
      <c r="UBN167" s="491"/>
      <c r="UBO167" s="491"/>
      <c r="UBP167" s="491"/>
      <c r="UBQ167" s="491"/>
      <c r="UBR167" s="491"/>
      <c r="UBS167" s="491"/>
      <c r="UBT167" s="491"/>
      <c r="UBU167" s="491"/>
      <c r="UBV167" s="491"/>
      <c r="UBW167" s="491"/>
      <c r="UBX167" s="491"/>
      <c r="UBY167" s="491"/>
      <c r="UBZ167" s="491"/>
      <c r="UCA167" s="491"/>
      <c r="UCB167" s="491"/>
      <c r="UCC167" s="491"/>
      <c r="UCD167" s="491"/>
      <c r="UCE167" s="491"/>
      <c r="UCF167" s="491"/>
      <c r="UCG167" s="491"/>
      <c r="UCH167" s="491"/>
      <c r="UCI167" s="491"/>
      <c r="UCJ167" s="491"/>
      <c r="UCK167" s="491"/>
      <c r="UCL167" s="491"/>
      <c r="UCM167" s="491"/>
      <c r="UCN167" s="491"/>
      <c r="UCO167" s="491"/>
      <c r="UCP167" s="491"/>
      <c r="UCQ167" s="491"/>
      <c r="UCR167" s="491"/>
      <c r="UCS167" s="491"/>
      <c r="UCT167" s="491"/>
      <c r="UCU167" s="491"/>
      <c r="UCV167" s="491"/>
      <c r="UCW167" s="491"/>
      <c r="UCX167" s="491"/>
      <c r="UCY167" s="491"/>
      <c r="UCZ167" s="491"/>
      <c r="UDA167" s="491"/>
      <c r="UDB167" s="491"/>
      <c r="UDC167" s="491"/>
      <c r="UDD167" s="491"/>
      <c r="UDE167" s="491"/>
      <c r="UDF167" s="491"/>
      <c r="UDG167" s="491"/>
      <c r="UDH167" s="491"/>
      <c r="UDI167" s="491"/>
      <c r="UDJ167" s="491"/>
      <c r="UDK167" s="491"/>
      <c r="UDL167" s="491"/>
      <c r="UDM167" s="491"/>
      <c r="UDN167" s="491"/>
      <c r="UDO167" s="491"/>
      <c r="UDP167" s="491"/>
      <c r="UDQ167" s="491"/>
      <c r="UDR167" s="491"/>
      <c r="UDS167" s="491"/>
      <c r="UDT167" s="491"/>
      <c r="UDU167" s="491"/>
      <c r="UDV167" s="491"/>
      <c r="UDW167" s="491"/>
      <c r="UDX167" s="491"/>
      <c r="UDY167" s="491"/>
      <c r="UDZ167" s="491"/>
      <c r="UEA167" s="491"/>
      <c r="UEB167" s="491"/>
      <c r="UEC167" s="491"/>
      <c r="UED167" s="491"/>
      <c r="UEE167" s="491"/>
      <c r="UEF167" s="491"/>
      <c r="UEG167" s="491"/>
      <c r="UEH167" s="491"/>
      <c r="UEI167" s="491"/>
      <c r="UEJ167" s="491"/>
      <c r="UEK167" s="491"/>
      <c r="UEL167" s="491"/>
      <c r="UEM167" s="491"/>
      <c r="UEN167" s="491"/>
      <c r="UEO167" s="491"/>
      <c r="UEP167" s="491"/>
      <c r="UEQ167" s="491"/>
      <c r="UER167" s="491"/>
      <c r="UES167" s="491"/>
      <c r="UET167" s="491"/>
      <c r="UEU167" s="491"/>
      <c r="UEV167" s="491"/>
      <c r="UEW167" s="491"/>
      <c r="UEX167" s="491"/>
      <c r="UEY167" s="491"/>
      <c r="UEZ167" s="491"/>
      <c r="UFA167" s="491"/>
      <c r="UFB167" s="491"/>
      <c r="UFC167" s="491"/>
      <c r="UFD167" s="491"/>
      <c r="UFE167" s="491"/>
      <c r="UFF167" s="491"/>
      <c r="UFG167" s="491"/>
      <c r="UFH167" s="491"/>
      <c r="UFI167" s="491"/>
      <c r="UFJ167" s="491"/>
      <c r="UFK167" s="491"/>
      <c r="UFL167" s="491"/>
      <c r="UFM167" s="491"/>
      <c r="UFN167" s="491"/>
      <c r="UFO167" s="491"/>
      <c r="UFP167" s="491"/>
      <c r="UFQ167" s="491"/>
      <c r="UFR167" s="491"/>
      <c r="UFS167" s="491"/>
      <c r="UFT167" s="491"/>
      <c r="UFU167" s="491"/>
      <c r="UFV167" s="491"/>
      <c r="UFW167" s="491"/>
      <c r="UFX167" s="491"/>
      <c r="UFY167" s="491"/>
      <c r="UFZ167" s="491"/>
      <c r="UGA167" s="491"/>
      <c r="UGB167" s="491"/>
      <c r="UGC167" s="491"/>
      <c r="UGD167" s="491"/>
      <c r="UGE167" s="491"/>
      <c r="UGF167" s="491"/>
      <c r="UGG167" s="491"/>
      <c r="UGH167" s="491"/>
      <c r="UGI167" s="491"/>
      <c r="UGJ167" s="491"/>
      <c r="UGK167" s="491"/>
      <c r="UGL167" s="491"/>
      <c r="UGM167" s="491"/>
      <c r="UGN167" s="491"/>
      <c r="UGO167" s="491"/>
      <c r="UGP167" s="491"/>
      <c r="UGQ167" s="491"/>
      <c r="UGR167" s="491"/>
      <c r="UGS167" s="491"/>
      <c r="UGT167" s="491"/>
      <c r="UGU167" s="491"/>
      <c r="UGV167" s="491"/>
      <c r="UGW167" s="491"/>
      <c r="UGX167" s="491"/>
      <c r="UGY167" s="491"/>
      <c r="UGZ167" s="491"/>
      <c r="UHA167" s="491"/>
      <c r="UHB167" s="491"/>
      <c r="UHC167" s="491"/>
      <c r="UHD167" s="491"/>
      <c r="UHE167" s="491"/>
      <c r="UHF167" s="491"/>
      <c r="UHG167" s="491"/>
      <c r="UHH167" s="491"/>
      <c r="UHI167" s="491"/>
      <c r="UHJ167" s="491"/>
      <c r="UHK167" s="491"/>
      <c r="UHL167" s="491"/>
      <c r="UHM167" s="491"/>
      <c r="UHN167" s="491"/>
      <c r="UHO167" s="491"/>
      <c r="UHP167" s="491"/>
      <c r="UHQ167" s="491"/>
      <c r="UHR167" s="491"/>
      <c r="UHS167" s="491"/>
      <c r="UHT167" s="491"/>
      <c r="UHU167" s="491"/>
      <c r="UHV167" s="491"/>
      <c r="UHW167" s="491"/>
      <c r="UHX167" s="491"/>
      <c r="UHY167" s="491"/>
      <c r="UHZ167" s="491"/>
      <c r="UIA167" s="491"/>
      <c r="UIB167" s="491"/>
      <c r="UIC167" s="491"/>
      <c r="UID167" s="491"/>
      <c r="UIE167" s="491"/>
      <c r="UIF167" s="491"/>
      <c r="UIG167" s="491"/>
      <c r="UIH167" s="491"/>
      <c r="UII167" s="491"/>
      <c r="UIJ167" s="491"/>
      <c r="UIK167" s="491"/>
      <c r="UIL167" s="491"/>
      <c r="UIM167" s="491"/>
      <c r="UIN167" s="491"/>
      <c r="UIO167" s="491"/>
      <c r="UIP167" s="491"/>
      <c r="UIQ167" s="491"/>
      <c r="UIR167" s="491"/>
      <c r="UIS167" s="491"/>
      <c r="UIT167" s="491"/>
      <c r="UIU167" s="491"/>
      <c r="UIV167" s="491"/>
      <c r="UIW167" s="491"/>
      <c r="UIX167" s="491"/>
      <c r="UIY167" s="491"/>
      <c r="UIZ167" s="491"/>
      <c r="UJA167" s="491"/>
      <c r="UJB167" s="491"/>
      <c r="UJC167" s="491"/>
      <c r="UJD167" s="491"/>
      <c r="UJE167" s="491"/>
      <c r="UJF167" s="491"/>
      <c r="UJG167" s="491"/>
      <c r="UJH167" s="491"/>
      <c r="UJI167" s="491"/>
      <c r="UJJ167" s="491"/>
      <c r="UJK167" s="491"/>
      <c r="UJL167" s="491"/>
      <c r="UJM167" s="491"/>
      <c r="UJN167" s="491"/>
      <c r="UJO167" s="491"/>
      <c r="UJP167" s="491"/>
      <c r="UJQ167" s="491"/>
      <c r="UJR167" s="491"/>
      <c r="UJS167" s="491"/>
      <c r="UJT167" s="491"/>
      <c r="UJU167" s="491"/>
      <c r="UJV167" s="491"/>
      <c r="UJW167" s="491"/>
      <c r="UJX167" s="491"/>
      <c r="UJY167" s="491"/>
      <c r="UJZ167" s="491"/>
      <c r="UKA167" s="491"/>
      <c r="UKB167" s="491"/>
      <c r="UKC167" s="491"/>
      <c r="UKD167" s="491"/>
      <c r="UKE167" s="491"/>
      <c r="UKF167" s="491"/>
      <c r="UKG167" s="491"/>
      <c r="UKH167" s="491"/>
      <c r="UKI167" s="491"/>
      <c r="UKJ167" s="491"/>
      <c r="UKK167" s="491"/>
      <c r="UKL167" s="491"/>
      <c r="UKM167" s="491"/>
      <c r="UKN167" s="491"/>
      <c r="UKO167" s="491"/>
      <c r="UKP167" s="491"/>
      <c r="UKQ167" s="491"/>
      <c r="UKR167" s="491"/>
      <c r="UKS167" s="491"/>
      <c r="UKT167" s="491"/>
      <c r="UKU167" s="491"/>
      <c r="UKV167" s="491"/>
      <c r="UKW167" s="491"/>
      <c r="UKX167" s="491"/>
      <c r="UKY167" s="491"/>
      <c r="UKZ167" s="491"/>
      <c r="ULA167" s="491"/>
      <c r="ULB167" s="491"/>
      <c r="ULC167" s="491"/>
      <c r="ULD167" s="491"/>
      <c r="ULE167" s="491"/>
      <c r="ULF167" s="491"/>
      <c r="ULG167" s="491"/>
      <c r="ULH167" s="491"/>
      <c r="ULI167" s="491"/>
      <c r="ULJ167" s="491"/>
      <c r="ULK167" s="491"/>
      <c r="ULL167" s="491"/>
      <c r="ULM167" s="491"/>
      <c r="ULN167" s="491"/>
      <c r="ULO167" s="491"/>
      <c r="ULP167" s="491"/>
      <c r="ULQ167" s="491"/>
      <c r="ULR167" s="491"/>
      <c r="ULS167" s="491"/>
      <c r="ULT167" s="491"/>
      <c r="ULU167" s="491"/>
      <c r="ULV167" s="491"/>
      <c r="ULW167" s="491"/>
      <c r="ULX167" s="491"/>
      <c r="ULY167" s="491"/>
      <c r="ULZ167" s="491"/>
      <c r="UMA167" s="491"/>
      <c r="UMB167" s="491"/>
      <c r="UMC167" s="491"/>
      <c r="UMD167" s="491"/>
      <c r="UME167" s="491"/>
      <c r="UMF167" s="491"/>
      <c r="UMG167" s="491"/>
      <c r="UMH167" s="491"/>
      <c r="UMI167" s="491"/>
      <c r="UMJ167" s="491"/>
      <c r="UMK167" s="491"/>
      <c r="UML167" s="491"/>
      <c r="UMM167" s="491"/>
      <c r="UMN167" s="491"/>
      <c r="UMO167" s="491"/>
      <c r="UMP167" s="491"/>
      <c r="UMQ167" s="491"/>
      <c r="UMR167" s="491"/>
      <c r="UMS167" s="491"/>
      <c r="UMT167" s="491"/>
      <c r="UMU167" s="491"/>
      <c r="UMV167" s="491"/>
      <c r="UMW167" s="491"/>
      <c r="UMX167" s="491"/>
      <c r="UMY167" s="491"/>
      <c r="UMZ167" s="491"/>
      <c r="UNA167" s="491"/>
      <c r="UNB167" s="491"/>
      <c r="UNC167" s="491"/>
      <c r="UND167" s="491"/>
      <c r="UNE167" s="491"/>
      <c r="UNF167" s="491"/>
      <c r="UNG167" s="491"/>
      <c r="UNH167" s="491"/>
      <c r="UNI167" s="491"/>
      <c r="UNJ167" s="491"/>
      <c r="UNK167" s="491"/>
      <c r="UNL167" s="491"/>
      <c r="UNM167" s="491"/>
      <c r="UNN167" s="491"/>
      <c r="UNO167" s="491"/>
      <c r="UNP167" s="491"/>
      <c r="UNQ167" s="491"/>
      <c r="UNR167" s="491"/>
      <c r="UNS167" s="491"/>
      <c r="UNT167" s="491"/>
      <c r="UNU167" s="491"/>
      <c r="UNV167" s="491"/>
      <c r="UNW167" s="491"/>
      <c r="UNX167" s="491"/>
      <c r="UNY167" s="491"/>
      <c r="UNZ167" s="491"/>
      <c r="UOA167" s="491"/>
      <c r="UOB167" s="491"/>
      <c r="UOC167" s="491"/>
      <c r="UOD167" s="491"/>
      <c r="UOE167" s="491"/>
      <c r="UOF167" s="491"/>
      <c r="UOG167" s="491"/>
      <c r="UOH167" s="491"/>
      <c r="UOI167" s="491"/>
      <c r="UOJ167" s="491"/>
      <c r="UOK167" s="491"/>
      <c r="UOL167" s="491"/>
      <c r="UOM167" s="491"/>
      <c r="UON167" s="491"/>
      <c r="UOO167" s="491"/>
      <c r="UOP167" s="491"/>
      <c r="UOQ167" s="491"/>
      <c r="UOR167" s="491"/>
      <c r="UOS167" s="491"/>
      <c r="UOT167" s="491"/>
      <c r="UOU167" s="491"/>
      <c r="UOV167" s="491"/>
      <c r="UOW167" s="491"/>
      <c r="UOX167" s="491"/>
      <c r="UOY167" s="491"/>
      <c r="UOZ167" s="491"/>
      <c r="UPA167" s="491"/>
      <c r="UPB167" s="491"/>
      <c r="UPC167" s="491"/>
      <c r="UPD167" s="491"/>
      <c r="UPE167" s="491"/>
      <c r="UPF167" s="491"/>
      <c r="UPG167" s="491"/>
      <c r="UPH167" s="491"/>
      <c r="UPI167" s="491"/>
      <c r="UPJ167" s="491"/>
      <c r="UPK167" s="491"/>
      <c r="UPL167" s="491"/>
      <c r="UPM167" s="491"/>
      <c r="UPN167" s="491"/>
      <c r="UPO167" s="491"/>
      <c r="UPP167" s="491"/>
      <c r="UPQ167" s="491"/>
      <c r="UPR167" s="491"/>
      <c r="UPS167" s="491"/>
      <c r="UPT167" s="491"/>
      <c r="UPU167" s="491"/>
      <c r="UPV167" s="491"/>
      <c r="UPW167" s="491"/>
      <c r="UPX167" s="491"/>
      <c r="UPY167" s="491"/>
      <c r="UPZ167" s="491"/>
      <c r="UQA167" s="491"/>
      <c r="UQB167" s="491"/>
      <c r="UQC167" s="491"/>
      <c r="UQD167" s="491"/>
      <c r="UQE167" s="491"/>
      <c r="UQF167" s="491"/>
      <c r="UQG167" s="491"/>
      <c r="UQH167" s="491"/>
      <c r="UQI167" s="491"/>
      <c r="UQJ167" s="491"/>
      <c r="UQK167" s="491"/>
      <c r="UQL167" s="491"/>
      <c r="UQM167" s="491"/>
      <c r="UQN167" s="491"/>
      <c r="UQO167" s="491"/>
      <c r="UQP167" s="491"/>
      <c r="UQQ167" s="491"/>
      <c r="UQR167" s="491"/>
      <c r="UQS167" s="491"/>
      <c r="UQT167" s="491"/>
      <c r="UQU167" s="491"/>
      <c r="UQV167" s="491"/>
      <c r="UQW167" s="491"/>
      <c r="UQX167" s="491"/>
      <c r="UQY167" s="491"/>
      <c r="UQZ167" s="491"/>
      <c r="URA167" s="491"/>
      <c r="URB167" s="491"/>
      <c r="URC167" s="491"/>
      <c r="URD167" s="491"/>
      <c r="URE167" s="491"/>
      <c r="URF167" s="491"/>
      <c r="URG167" s="491"/>
      <c r="URH167" s="491"/>
      <c r="URI167" s="491"/>
      <c r="URJ167" s="491"/>
      <c r="URK167" s="491"/>
      <c r="URL167" s="491"/>
      <c r="URM167" s="491"/>
      <c r="URN167" s="491"/>
      <c r="URO167" s="491"/>
      <c r="URP167" s="491"/>
      <c r="URQ167" s="491"/>
      <c r="URR167" s="491"/>
      <c r="URS167" s="491"/>
      <c r="URT167" s="491"/>
      <c r="URU167" s="491"/>
      <c r="URV167" s="491"/>
      <c r="URW167" s="491"/>
      <c r="URX167" s="491"/>
      <c r="URY167" s="491"/>
      <c r="URZ167" s="491"/>
      <c r="USA167" s="491"/>
      <c r="USB167" s="491"/>
      <c r="USC167" s="491"/>
      <c r="USD167" s="491"/>
      <c r="USE167" s="491"/>
      <c r="USF167" s="491"/>
      <c r="USG167" s="491"/>
      <c r="USH167" s="491"/>
      <c r="USI167" s="491"/>
      <c r="USJ167" s="491"/>
      <c r="USK167" s="491"/>
      <c r="USL167" s="491"/>
      <c r="USM167" s="491"/>
      <c r="USN167" s="491"/>
      <c r="USO167" s="491"/>
      <c r="USP167" s="491"/>
      <c r="USQ167" s="491"/>
      <c r="USR167" s="491"/>
      <c r="USS167" s="491"/>
      <c r="UST167" s="491"/>
      <c r="USU167" s="491"/>
      <c r="USV167" s="491"/>
      <c r="USW167" s="491"/>
      <c r="USX167" s="491"/>
      <c r="USY167" s="491"/>
      <c r="USZ167" s="491"/>
      <c r="UTA167" s="491"/>
      <c r="UTB167" s="491"/>
      <c r="UTC167" s="491"/>
      <c r="UTD167" s="491"/>
      <c r="UTE167" s="491"/>
      <c r="UTF167" s="491"/>
      <c r="UTG167" s="491"/>
      <c r="UTH167" s="491"/>
      <c r="UTI167" s="491"/>
      <c r="UTJ167" s="491"/>
      <c r="UTK167" s="491"/>
      <c r="UTL167" s="491"/>
      <c r="UTM167" s="491"/>
      <c r="UTN167" s="491"/>
      <c r="UTO167" s="491"/>
      <c r="UTP167" s="491"/>
      <c r="UTQ167" s="491"/>
      <c r="UTR167" s="491"/>
      <c r="UTS167" s="491"/>
      <c r="UTT167" s="491"/>
      <c r="UTU167" s="491"/>
      <c r="UTV167" s="491"/>
      <c r="UTW167" s="491"/>
      <c r="UTX167" s="491"/>
      <c r="UTY167" s="491"/>
      <c r="UTZ167" s="491"/>
      <c r="UUA167" s="491"/>
      <c r="UUB167" s="491"/>
      <c r="UUC167" s="491"/>
      <c r="UUD167" s="491"/>
      <c r="UUE167" s="491"/>
      <c r="UUF167" s="491"/>
      <c r="UUG167" s="491"/>
      <c r="UUH167" s="491"/>
      <c r="UUI167" s="491"/>
      <c r="UUJ167" s="491"/>
      <c r="UUK167" s="491"/>
      <c r="UUL167" s="491"/>
      <c r="UUM167" s="491"/>
      <c r="UUN167" s="491"/>
      <c r="UUO167" s="491"/>
      <c r="UUP167" s="491"/>
      <c r="UUQ167" s="491"/>
      <c r="UUR167" s="491"/>
      <c r="UUS167" s="491"/>
      <c r="UUT167" s="491"/>
      <c r="UUU167" s="491"/>
      <c r="UUV167" s="491"/>
      <c r="UUW167" s="491"/>
      <c r="UUX167" s="491"/>
      <c r="UUY167" s="491"/>
      <c r="UUZ167" s="491"/>
      <c r="UVA167" s="491"/>
      <c r="UVB167" s="491"/>
      <c r="UVC167" s="491"/>
      <c r="UVD167" s="491"/>
      <c r="UVE167" s="491"/>
      <c r="UVF167" s="491"/>
      <c r="UVG167" s="491"/>
      <c r="UVH167" s="491"/>
      <c r="UVI167" s="491"/>
      <c r="UVJ167" s="491"/>
      <c r="UVK167" s="491"/>
      <c r="UVL167" s="491"/>
      <c r="UVM167" s="491"/>
      <c r="UVN167" s="491"/>
      <c r="UVO167" s="491"/>
      <c r="UVP167" s="491"/>
      <c r="UVQ167" s="491"/>
      <c r="UVR167" s="491"/>
      <c r="UVS167" s="491"/>
      <c r="UVT167" s="491"/>
      <c r="UVU167" s="491"/>
      <c r="UVV167" s="491"/>
      <c r="UVW167" s="491"/>
      <c r="UVX167" s="491"/>
      <c r="UVY167" s="491"/>
      <c r="UVZ167" s="491"/>
      <c r="UWA167" s="491"/>
      <c r="UWB167" s="491"/>
      <c r="UWC167" s="491"/>
      <c r="UWD167" s="491"/>
      <c r="UWE167" s="491"/>
      <c r="UWF167" s="491"/>
      <c r="UWG167" s="491"/>
      <c r="UWH167" s="491"/>
      <c r="UWI167" s="491"/>
      <c r="UWJ167" s="491"/>
      <c r="UWK167" s="491"/>
      <c r="UWL167" s="491"/>
      <c r="UWM167" s="491"/>
      <c r="UWN167" s="491"/>
      <c r="UWO167" s="491"/>
      <c r="UWP167" s="491"/>
      <c r="UWQ167" s="491"/>
      <c r="UWR167" s="491"/>
      <c r="UWS167" s="491"/>
      <c r="UWT167" s="491"/>
      <c r="UWU167" s="491"/>
      <c r="UWV167" s="491"/>
      <c r="UWW167" s="491"/>
      <c r="UWX167" s="491"/>
      <c r="UWY167" s="491"/>
      <c r="UWZ167" s="491"/>
      <c r="UXA167" s="491"/>
      <c r="UXB167" s="491"/>
      <c r="UXC167" s="491"/>
      <c r="UXD167" s="491"/>
      <c r="UXE167" s="491"/>
      <c r="UXF167" s="491"/>
      <c r="UXG167" s="491"/>
      <c r="UXH167" s="491"/>
      <c r="UXI167" s="491"/>
      <c r="UXJ167" s="491"/>
      <c r="UXK167" s="491"/>
      <c r="UXL167" s="491"/>
      <c r="UXM167" s="491"/>
      <c r="UXN167" s="491"/>
      <c r="UXO167" s="491"/>
      <c r="UXP167" s="491"/>
      <c r="UXQ167" s="491"/>
      <c r="UXR167" s="491"/>
      <c r="UXS167" s="491"/>
      <c r="UXT167" s="491"/>
      <c r="UXU167" s="491"/>
      <c r="UXV167" s="491"/>
      <c r="UXW167" s="491"/>
      <c r="UXX167" s="491"/>
      <c r="UXY167" s="491"/>
      <c r="UXZ167" s="491"/>
      <c r="UYA167" s="491"/>
      <c r="UYB167" s="491"/>
      <c r="UYC167" s="491"/>
      <c r="UYD167" s="491"/>
      <c r="UYE167" s="491"/>
      <c r="UYF167" s="491"/>
      <c r="UYG167" s="491"/>
      <c r="UYH167" s="491"/>
      <c r="UYI167" s="491"/>
      <c r="UYJ167" s="491"/>
      <c r="UYK167" s="491"/>
      <c r="UYL167" s="491"/>
      <c r="UYM167" s="491"/>
      <c r="UYN167" s="491"/>
      <c r="UYO167" s="491"/>
      <c r="UYP167" s="491"/>
      <c r="UYQ167" s="491"/>
      <c r="UYR167" s="491"/>
      <c r="UYS167" s="491"/>
      <c r="UYT167" s="491"/>
      <c r="UYU167" s="491"/>
      <c r="UYV167" s="491"/>
      <c r="UYW167" s="491"/>
      <c r="UYX167" s="491"/>
      <c r="UYY167" s="491"/>
      <c r="UYZ167" s="491"/>
      <c r="UZA167" s="491"/>
      <c r="UZB167" s="491"/>
      <c r="UZC167" s="491"/>
      <c r="UZD167" s="491"/>
      <c r="UZE167" s="491"/>
      <c r="UZF167" s="491"/>
      <c r="UZG167" s="491"/>
      <c r="UZH167" s="491"/>
      <c r="UZI167" s="491"/>
      <c r="UZJ167" s="491"/>
      <c r="UZK167" s="491"/>
      <c r="UZL167" s="491"/>
      <c r="UZM167" s="491"/>
      <c r="UZN167" s="491"/>
      <c r="UZO167" s="491"/>
      <c r="UZP167" s="491"/>
      <c r="UZQ167" s="491"/>
      <c r="UZR167" s="491"/>
      <c r="UZS167" s="491"/>
      <c r="UZT167" s="491"/>
      <c r="UZU167" s="491"/>
      <c r="UZV167" s="491"/>
      <c r="UZW167" s="491"/>
      <c r="UZX167" s="491"/>
      <c r="UZY167" s="491"/>
      <c r="UZZ167" s="491"/>
      <c r="VAA167" s="491"/>
      <c r="VAB167" s="491"/>
      <c r="VAC167" s="491"/>
      <c r="VAD167" s="491"/>
      <c r="VAE167" s="491"/>
      <c r="VAF167" s="491"/>
      <c r="VAG167" s="491"/>
      <c r="VAH167" s="491"/>
      <c r="VAI167" s="491"/>
      <c r="VAJ167" s="491"/>
      <c r="VAK167" s="491"/>
      <c r="VAL167" s="491"/>
      <c r="VAM167" s="491"/>
      <c r="VAN167" s="491"/>
      <c r="VAO167" s="491"/>
      <c r="VAP167" s="491"/>
      <c r="VAQ167" s="491"/>
      <c r="VAR167" s="491"/>
      <c r="VAS167" s="491"/>
      <c r="VAT167" s="491"/>
      <c r="VAU167" s="491"/>
      <c r="VAV167" s="491"/>
      <c r="VAW167" s="491"/>
      <c r="VAX167" s="491"/>
      <c r="VAY167" s="491"/>
      <c r="VAZ167" s="491"/>
      <c r="VBA167" s="491"/>
      <c r="VBB167" s="491"/>
      <c r="VBC167" s="491"/>
      <c r="VBD167" s="491"/>
      <c r="VBE167" s="491"/>
      <c r="VBF167" s="491"/>
      <c r="VBG167" s="491"/>
      <c r="VBH167" s="491"/>
      <c r="VBI167" s="491"/>
      <c r="VBJ167" s="491"/>
      <c r="VBK167" s="491"/>
      <c r="VBL167" s="491"/>
      <c r="VBM167" s="491"/>
      <c r="VBN167" s="491"/>
      <c r="VBO167" s="491"/>
      <c r="VBP167" s="491"/>
      <c r="VBQ167" s="491"/>
      <c r="VBR167" s="491"/>
      <c r="VBS167" s="491"/>
      <c r="VBT167" s="491"/>
      <c r="VBU167" s="491"/>
      <c r="VBV167" s="491"/>
      <c r="VBW167" s="491"/>
      <c r="VBX167" s="491"/>
      <c r="VBY167" s="491"/>
      <c r="VBZ167" s="491"/>
      <c r="VCA167" s="491"/>
      <c r="VCB167" s="491"/>
      <c r="VCC167" s="491"/>
      <c r="VCD167" s="491"/>
      <c r="VCE167" s="491"/>
      <c r="VCF167" s="491"/>
      <c r="VCG167" s="491"/>
      <c r="VCH167" s="491"/>
      <c r="VCI167" s="491"/>
      <c r="VCJ167" s="491"/>
      <c r="VCK167" s="491"/>
      <c r="VCL167" s="491"/>
      <c r="VCM167" s="491"/>
      <c r="VCN167" s="491"/>
      <c r="VCO167" s="491"/>
      <c r="VCP167" s="491"/>
      <c r="VCQ167" s="491"/>
      <c r="VCR167" s="491"/>
      <c r="VCS167" s="491"/>
      <c r="VCT167" s="491"/>
      <c r="VCU167" s="491"/>
      <c r="VCV167" s="491"/>
      <c r="VCW167" s="491"/>
      <c r="VCX167" s="491"/>
      <c r="VCY167" s="491"/>
      <c r="VCZ167" s="491"/>
      <c r="VDA167" s="491"/>
      <c r="VDB167" s="491"/>
      <c r="VDC167" s="491"/>
      <c r="VDD167" s="491"/>
      <c r="VDE167" s="491"/>
      <c r="VDF167" s="491"/>
      <c r="VDG167" s="491"/>
      <c r="VDH167" s="491"/>
      <c r="VDI167" s="491"/>
      <c r="VDJ167" s="491"/>
      <c r="VDK167" s="491"/>
      <c r="VDL167" s="491"/>
      <c r="VDM167" s="491"/>
      <c r="VDN167" s="491"/>
      <c r="VDO167" s="491"/>
      <c r="VDP167" s="491"/>
      <c r="VDQ167" s="491"/>
      <c r="VDR167" s="491"/>
      <c r="VDS167" s="491"/>
      <c r="VDT167" s="491"/>
      <c r="VDU167" s="491"/>
      <c r="VDV167" s="491"/>
      <c r="VDW167" s="491"/>
      <c r="VDX167" s="491"/>
      <c r="VDY167" s="491"/>
      <c r="VDZ167" s="491"/>
      <c r="VEA167" s="491"/>
      <c r="VEB167" s="491"/>
      <c r="VEC167" s="491"/>
      <c r="VED167" s="491"/>
      <c r="VEE167" s="491"/>
      <c r="VEF167" s="491"/>
      <c r="VEG167" s="491"/>
      <c r="VEH167" s="491"/>
      <c r="VEI167" s="491"/>
      <c r="VEJ167" s="491"/>
      <c r="VEK167" s="491"/>
      <c r="VEL167" s="491"/>
      <c r="VEM167" s="491"/>
      <c r="VEN167" s="491"/>
      <c r="VEO167" s="491"/>
      <c r="VEP167" s="491"/>
      <c r="VEQ167" s="491"/>
      <c r="VER167" s="491"/>
      <c r="VES167" s="491"/>
      <c r="VET167" s="491"/>
      <c r="VEU167" s="491"/>
      <c r="VEV167" s="491"/>
      <c r="VEW167" s="491"/>
      <c r="VEX167" s="491"/>
      <c r="VEY167" s="491"/>
      <c r="VEZ167" s="491"/>
      <c r="VFA167" s="491"/>
      <c r="VFB167" s="491"/>
      <c r="VFC167" s="491"/>
      <c r="VFD167" s="491"/>
      <c r="VFE167" s="491"/>
      <c r="VFF167" s="491"/>
      <c r="VFG167" s="491"/>
      <c r="VFH167" s="491"/>
      <c r="VFI167" s="491"/>
      <c r="VFJ167" s="491"/>
      <c r="VFK167" s="491"/>
      <c r="VFL167" s="491"/>
      <c r="VFM167" s="491"/>
      <c r="VFN167" s="491"/>
      <c r="VFO167" s="491"/>
      <c r="VFP167" s="491"/>
      <c r="VFQ167" s="491"/>
      <c r="VFR167" s="491"/>
      <c r="VFS167" s="491"/>
      <c r="VFT167" s="491"/>
      <c r="VFU167" s="491"/>
      <c r="VFV167" s="491"/>
      <c r="VFW167" s="491"/>
      <c r="VFX167" s="491"/>
      <c r="VFY167" s="491"/>
      <c r="VFZ167" s="491"/>
      <c r="VGA167" s="491"/>
      <c r="VGB167" s="491"/>
      <c r="VGC167" s="491"/>
      <c r="VGD167" s="491"/>
      <c r="VGE167" s="491"/>
      <c r="VGF167" s="491"/>
      <c r="VGG167" s="491"/>
      <c r="VGH167" s="491"/>
      <c r="VGI167" s="491"/>
      <c r="VGJ167" s="491"/>
      <c r="VGK167" s="491"/>
      <c r="VGL167" s="491"/>
      <c r="VGM167" s="491"/>
      <c r="VGN167" s="491"/>
      <c r="VGO167" s="491"/>
      <c r="VGP167" s="491"/>
      <c r="VGQ167" s="491"/>
      <c r="VGR167" s="491"/>
      <c r="VGS167" s="491"/>
      <c r="VGT167" s="491"/>
      <c r="VGU167" s="491"/>
      <c r="VGV167" s="491"/>
      <c r="VGW167" s="491"/>
      <c r="VGX167" s="491"/>
      <c r="VGY167" s="491"/>
      <c r="VGZ167" s="491"/>
      <c r="VHA167" s="491"/>
      <c r="VHB167" s="491"/>
      <c r="VHC167" s="491"/>
      <c r="VHD167" s="491"/>
      <c r="VHE167" s="491"/>
      <c r="VHF167" s="491"/>
      <c r="VHG167" s="491"/>
      <c r="VHH167" s="491"/>
      <c r="VHI167" s="491"/>
      <c r="VHJ167" s="491"/>
      <c r="VHK167" s="491"/>
      <c r="VHL167" s="491"/>
      <c r="VHM167" s="491"/>
      <c r="VHN167" s="491"/>
      <c r="VHO167" s="491"/>
      <c r="VHP167" s="491"/>
      <c r="VHQ167" s="491"/>
      <c r="VHR167" s="491"/>
      <c r="VHS167" s="491"/>
      <c r="VHT167" s="491"/>
      <c r="VHU167" s="491"/>
      <c r="VHV167" s="491"/>
      <c r="VHW167" s="491"/>
      <c r="VHX167" s="491"/>
      <c r="VHY167" s="491"/>
      <c r="VHZ167" s="491"/>
      <c r="VIA167" s="491"/>
      <c r="VIB167" s="491"/>
      <c r="VIC167" s="491"/>
      <c r="VID167" s="491"/>
      <c r="VIE167" s="491"/>
      <c r="VIF167" s="491"/>
      <c r="VIG167" s="491"/>
      <c r="VIH167" s="491"/>
      <c r="VII167" s="491"/>
      <c r="VIJ167" s="491"/>
      <c r="VIK167" s="491"/>
      <c r="VIL167" s="491"/>
      <c r="VIM167" s="491"/>
      <c r="VIN167" s="491"/>
      <c r="VIO167" s="491"/>
      <c r="VIP167" s="491"/>
      <c r="VIQ167" s="491"/>
      <c r="VIR167" s="491"/>
      <c r="VIS167" s="491"/>
      <c r="VIT167" s="491"/>
      <c r="VIU167" s="491"/>
      <c r="VIV167" s="491"/>
      <c r="VIW167" s="491"/>
      <c r="VIX167" s="491"/>
      <c r="VIY167" s="491"/>
      <c r="VIZ167" s="491"/>
      <c r="VJA167" s="491"/>
      <c r="VJB167" s="491"/>
      <c r="VJC167" s="491"/>
      <c r="VJD167" s="491"/>
      <c r="VJE167" s="491"/>
      <c r="VJF167" s="491"/>
      <c r="VJG167" s="491"/>
      <c r="VJH167" s="491"/>
      <c r="VJI167" s="491"/>
      <c r="VJJ167" s="491"/>
      <c r="VJK167" s="491"/>
      <c r="VJL167" s="491"/>
      <c r="VJM167" s="491"/>
      <c r="VJN167" s="491"/>
      <c r="VJO167" s="491"/>
      <c r="VJP167" s="491"/>
      <c r="VJQ167" s="491"/>
      <c r="VJR167" s="491"/>
      <c r="VJS167" s="491"/>
      <c r="VJT167" s="491"/>
      <c r="VJU167" s="491"/>
      <c r="VJV167" s="491"/>
      <c r="VJW167" s="491"/>
      <c r="VJX167" s="491"/>
      <c r="VJY167" s="491"/>
      <c r="VJZ167" s="491"/>
      <c r="VKA167" s="491"/>
      <c r="VKB167" s="491"/>
      <c r="VKC167" s="491"/>
      <c r="VKD167" s="491"/>
      <c r="VKE167" s="491"/>
      <c r="VKF167" s="491"/>
      <c r="VKG167" s="491"/>
      <c r="VKH167" s="491"/>
      <c r="VKI167" s="491"/>
      <c r="VKJ167" s="491"/>
      <c r="VKK167" s="491"/>
      <c r="VKL167" s="491"/>
      <c r="VKM167" s="491"/>
      <c r="VKN167" s="491"/>
      <c r="VKO167" s="491"/>
      <c r="VKP167" s="491"/>
      <c r="VKQ167" s="491"/>
      <c r="VKR167" s="491"/>
      <c r="VKS167" s="491"/>
      <c r="VKT167" s="491"/>
      <c r="VKU167" s="491"/>
      <c r="VKV167" s="491"/>
      <c r="VKW167" s="491"/>
      <c r="VKX167" s="491"/>
      <c r="VKY167" s="491"/>
      <c r="VKZ167" s="491"/>
      <c r="VLA167" s="491"/>
      <c r="VLB167" s="491"/>
      <c r="VLC167" s="491"/>
      <c r="VLD167" s="491"/>
      <c r="VLE167" s="491"/>
      <c r="VLF167" s="491"/>
      <c r="VLG167" s="491"/>
      <c r="VLH167" s="491"/>
      <c r="VLI167" s="491"/>
      <c r="VLJ167" s="491"/>
      <c r="VLK167" s="491"/>
      <c r="VLL167" s="491"/>
      <c r="VLM167" s="491"/>
      <c r="VLN167" s="491"/>
      <c r="VLO167" s="491"/>
      <c r="VLP167" s="491"/>
      <c r="VLQ167" s="491"/>
      <c r="VLR167" s="491"/>
      <c r="VLS167" s="491"/>
      <c r="VLT167" s="491"/>
      <c r="VLU167" s="491"/>
      <c r="VLV167" s="491"/>
      <c r="VLW167" s="491"/>
      <c r="VLX167" s="491"/>
      <c r="VLY167" s="491"/>
      <c r="VLZ167" s="491"/>
      <c r="VMA167" s="491"/>
      <c r="VMB167" s="491"/>
      <c r="VMC167" s="491"/>
      <c r="VMD167" s="491"/>
      <c r="VME167" s="491"/>
      <c r="VMF167" s="491"/>
      <c r="VMG167" s="491"/>
      <c r="VMH167" s="491"/>
      <c r="VMI167" s="491"/>
      <c r="VMJ167" s="491"/>
      <c r="VMK167" s="491"/>
      <c r="VML167" s="491"/>
      <c r="VMM167" s="491"/>
      <c r="VMN167" s="491"/>
      <c r="VMO167" s="491"/>
      <c r="VMP167" s="491"/>
      <c r="VMQ167" s="491"/>
      <c r="VMR167" s="491"/>
      <c r="VMS167" s="491"/>
      <c r="VMT167" s="491"/>
      <c r="VMU167" s="491"/>
      <c r="VMV167" s="491"/>
      <c r="VMW167" s="491"/>
      <c r="VMX167" s="491"/>
      <c r="VMY167" s="491"/>
      <c r="VMZ167" s="491"/>
      <c r="VNA167" s="491"/>
      <c r="VNB167" s="491"/>
      <c r="VNC167" s="491"/>
      <c r="VND167" s="491"/>
      <c r="VNE167" s="491"/>
      <c r="VNF167" s="491"/>
      <c r="VNG167" s="491"/>
      <c r="VNH167" s="491"/>
      <c r="VNI167" s="491"/>
      <c r="VNJ167" s="491"/>
      <c r="VNK167" s="491"/>
      <c r="VNL167" s="491"/>
      <c r="VNM167" s="491"/>
      <c r="VNN167" s="491"/>
      <c r="VNO167" s="491"/>
      <c r="VNP167" s="491"/>
      <c r="VNQ167" s="491"/>
      <c r="VNR167" s="491"/>
      <c r="VNS167" s="491"/>
      <c r="VNT167" s="491"/>
      <c r="VNU167" s="491"/>
      <c r="VNV167" s="491"/>
      <c r="VNW167" s="491"/>
      <c r="VNX167" s="491"/>
      <c r="VNY167" s="491"/>
      <c r="VNZ167" s="491"/>
      <c r="VOA167" s="491"/>
      <c r="VOB167" s="491"/>
      <c r="VOC167" s="491"/>
      <c r="VOD167" s="491"/>
      <c r="VOE167" s="491"/>
      <c r="VOF167" s="491"/>
      <c r="VOG167" s="491"/>
      <c r="VOH167" s="491"/>
      <c r="VOI167" s="491"/>
      <c r="VOJ167" s="491"/>
      <c r="VOK167" s="491"/>
      <c r="VOL167" s="491"/>
      <c r="VOM167" s="491"/>
      <c r="VON167" s="491"/>
      <c r="VOO167" s="491"/>
      <c r="VOP167" s="491"/>
      <c r="VOQ167" s="491"/>
      <c r="VOR167" s="491"/>
      <c r="VOS167" s="491"/>
      <c r="VOT167" s="491"/>
      <c r="VOU167" s="491"/>
      <c r="VOV167" s="491"/>
      <c r="VOW167" s="491"/>
      <c r="VOX167" s="491"/>
      <c r="VOY167" s="491"/>
      <c r="VOZ167" s="491"/>
      <c r="VPA167" s="491"/>
      <c r="VPB167" s="491"/>
      <c r="VPC167" s="491"/>
      <c r="VPD167" s="491"/>
      <c r="VPE167" s="491"/>
      <c r="VPF167" s="491"/>
      <c r="VPG167" s="491"/>
      <c r="VPH167" s="491"/>
      <c r="VPI167" s="491"/>
      <c r="VPJ167" s="491"/>
      <c r="VPK167" s="491"/>
      <c r="VPL167" s="491"/>
      <c r="VPM167" s="491"/>
      <c r="VPN167" s="491"/>
      <c r="VPO167" s="491"/>
      <c r="VPP167" s="491"/>
      <c r="VPQ167" s="491"/>
      <c r="VPR167" s="491"/>
      <c r="VPS167" s="491"/>
      <c r="VPT167" s="491"/>
      <c r="VPU167" s="491"/>
      <c r="VPV167" s="491"/>
      <c r="VPW167" s="491"/>
      <c r="VPX167" s="491"/>
      <c r="VPY167" s="491"/>
      <c r="VPZ167" s="491"/>
      <c r="VQA167" s="491"/>
      <c r="VQB167" s="491"/>
      <c r="VQC167" s="491"/>
      <c r="VQD167" s="491"/>
      <c r="VQE167" s="491"/>
      <c r="VQF167" s="491"/>
      <c r="VQG167" s="491"/>
      <c r="VQH167" s="491"/>
      <c r="VQI167" s="491"/>
      <c r="VQJ167" s="491"/>
      <c r="VQK167" s="491"/>
      <c r="VQL167" s="491"/>
      <c r="VQM167" s="491"/>
      <c r="VQN167" s="491"/>
      <c r="VQO167" s="491"/>
      <c r="VQP167" s="491"/>
      <c r="VQQ167" s="491"/>
      <c r="VQR167" s="491"/>
      <c r="VQS167" s="491"/>
      <c r="VQT167" s="491"/>
      <c r="VQU167" s="491"/>
      <c r="VQV167" s="491"/>
      <c r="VQW167" s="491"/>
      <c r="VQX167" s="491"/>
      <c r="VQY167" s="491"/>
      <c r="VQZ167" s="491"/>
      <c r="VRA167" s="491"/>
      <c r="VRB167" s="491"/>
      <c r="VRC167" s="491"/>
      <c r="VRD167" s="491"/>
      <c r="VRE167" s="491"/>
      <c r="VRF167" s="491"/>
      <c r="VRG167" s="491"/>
      <c r="VRH167" s="491"/>
      <c r="VRI167" s="491"/>
      <c r="VRJ167" s="491"/>
      <c r="VRK167" s="491"/>
      <c r="VRL167" s="491"/>
      <c r="VRM167" s="491"/>
      <c r="VRN167" s="491"/>
      <c r="VRO167" s="491"/>
      <c r="VRP167" s="491"/>
      <c r="VRQ167" s="491"/>
      <c r="VRR167" s="491"/>
      <c r="VRS167" s="491"/>
      <c r="VRT167" s="491"/>
      <c r="VRU167" s="491"/>
      <c r="VRV167" s="491"/>
      <c r="VRW167" s="491"/>
      <c r="VRX167" s="491"/>
      <c r="VRY167" s="491"/>
      <c r="VRZ167" s="491"/>
      <c r="VSA167" s="491"/>
      <c r="VSB167" s="491"/>
      <c r="VSC167" s="491"/>
      <c r="VSD167" s="491"/>
      <c r="VSE167" s="491"/>
      <c r="VSF167" s="491"/>
      <c r="VSG167" s="491"/>
      <c r="VSH167" s="491"/>
      <c r="VSI167" s="491"/>
      <c r="VSJ167" s="491"/>
      <c r="VSK167" s="491"/>
      <c r="VSL167" s="491"/>
      <c r="VSM167" s="491"/>
      <c r="VSN167" s="491"/>
      <c r="VSO167" s="491"/>
      <c r="VSP167" s="491"/>
      <c r="VSQ167" s="491"/>
      <c r="VSR167" s="491"/>
      <c r="VSS167" s="491"/>
      <c r="VST167" s="491"/>
      <c r="VSU167" s="491"/>
      <c r="VSV167" s="491"/>
      <c r="VSW167" s="491"/>
      <c r="VSX167" s="491"/>
      <c r="VSY167" s="491"/>
      <c r="VSZ167" s="491"/>
      <c r="VTA167" s="491"/>
      <c r="VTB167" s="491"/>
      <c r="VTC167" s="491"/>
      <c r="VTD167" s="491"/>
      <c r="VTE167" s="491"/>
      <c r="VTF167" s="491"/>
      <c r="VTG167" s="491"/>
      <c r="VTH167" s="491"/>
      <c r="VTI167" s="491"/>
      <c r="VTJ167" s="491"/>
      <c r="VTK167" s="491"/>
      <c r="VTL167" s="491"/>
      <c r="VTM167" s="491"/>
      <c r="VTN167" s="491"/>
      <c r="VTO167" s="491"/>
      <c r="VTP167" s="491"/>
      <c r="VTQ167" s="491"/>
      <c r="VTR167" s="491"/>
      <c r="VTS167" s="491"/>
      <c r="VTT167" s="491"/>
      <c r="VTU167" s="491"/>
      <c r="VTV167" s="491"/>
      <c r="VTW167" s="491"/>
      <c r="VTX167" s="491"/>
      <c r="VTY167" s="491"/>
      <c r="VTZ167" s="491"/>
      <c r="VUA167" s="491"/>
      <c r="VUB167" s="491"/>
      <c r="VUC167" s="491"/>
      <c r="VUD167" s="491"/>
      <c r="VUE167" s="491"/>
      <c r="VUF167" s="491"/>
      <c r="VUG167" s="491"/>
      <c r="VUH167" s="491"/>
      <c r="VUI167" s="491"/>
      <c r="VUJ167" s="491"/>
      <c r="VUK167" s="491"/>
      <c r="VUL167" s="491"/>
      <c r="VUM167" s="491"/>
      <c r="VUN167" s="491"/>
      <c r="VUO167" s="491"/>
      <c r="VUP167" s="491"/>
      <c r="VUQ167" s="491"/>
      <c r="VUR167" s="491"/>
      <c r="VUS167" s="491"/>
      <c r="VUT167" s="491"/>
      <c r="VUU167" s="491"/>
      <c r="VUV167" s="491"/>
      <c r="VUW167" s="491"/>
      <c r="VUX167" s="491"/>
      <c r="VUY167" s="491"/>
      <c r="VUZ167" s="491"/>
      <c r="VVA167" s="491"/>
      <c r="VVB167" s="491"/>
      <c r="VVC167" s="491"/>
      <c r="VVD167" s="491"/>
      <c r="VVE167" s="491"/>
      <c r="VVF167" s="491"/>
      <c r="VVG167" s="491"/>
      <c r="VVH167" s="491"/>
      <c r="VVI167" s="491"/>
      <c r="VVJ167" s="491"/>
      <c r="VVK167" s="491"/>
      <c r="VVL167" s="491"/>
      <c r="VVM167" s="491"/>
      <c r="VVN167" s="491"/>
      <c r="VVO167" s="491"/>
      <c r="VVP167" s="491"/>
      <c r="VVQ167" s="491"/>
      <c r="VVR167" s="491"/>
      <c r="VVS167" s="491"/>
      <c r="VVT167" s="491"/>
      <c r="VVU167" s="491"/>
      <c r="VVV167" s="491"/>
      <c r="VVW167" s="491"/>
      <c r="VVX167" s="491"/>
      <c r="VVY167" s="491"/>
      <c r="VVZ167" s="491"/>
      <c r="VWA167" s="491"/>
      <c r="VWB167" s="491"/>
      <c r="VWC167" s="491"/>
      <c r="VWD167" s="491"/>
      <c r="VWE167" s="491"/>
      <c r="VWF167" s="491"/>
      <c r="VWG167" s="491"/>
      <c r="VWH167" s="491"/>
      <c r="VWI167" s="491"/>
      <c r="VWJ167" s="491"/>
      <c r="VWK167" s="491"/>
      <c r="VWL167" s="491"/>
      <c r="VWM167" s="491"/>
      <c r="VWN167" s="491"/>
      <c r="VWO167" s="491"/>
      <c r="VWP167" s="491"/>
      <c r="VWQ167" s="491"/>
      <c r="VWR167" s="491"/>
      <c r="VWS167" s="491"/>
      <c r="VWT167" s="491"/>
      <c r="VWU167" s="491"/>
      <c r="VWV167" s="491"/>
      <c r="VWW167" s="491"/>
      <c r="VWX167" s="491"/>
      <c r="VWY167" s="491"/>
      <c r="VWZ167" s="491"/>
      <c r="VXA167" s="491"/>
      <c r="VXB167" s="491"/>
      <c r="VXC167" s="491"/>
      <c r="VXD167" s="491"/>
      <c r="VXE167" s="491"/>
      <c r="VXF167" s="491"/>
      <c r="VXG167" s="491"/>
      <c r="VXH167" s="491"/>
      <c r="VXI167" s="491"/>
      <c r="VXJ167" s="491"/>
      <c r="VXK167" s="491"/>
      <c r="VXL167" s="491"/>
      <c r="VXM167" s="491"/>
      <c r="VXN167" s="491"/>
      <c r="VXO167" s="491"/>
      <c r="VXP167" s="491"/>
      <c r="VXQ167" s="491"/>
      <c r="VXR167" s="491"/>
      <c r="VXS167" s="491"/>
      <c r="VXT167" s="491"/>
      <c r="VXU167" s="491"/>
      <c r="VXV167" s="491"/>
      <c r="VXW167" s="491"/>
      <c r="VXX167" s="491"/>
      <c r="VXY167" s="491"/>
      <c r="VXZ167" s="491"/>
      <c r="VYA167" s="491"/>
      <c r="VYB167" s="491"/>
      <c r="VYC167" s="491"/>
      <c r="VYD167" s="491"/>
      <c r="VYE167" s="491"/>
      <c r="VYF167" s="491"/>
      <c r="VYG167" s="491"/>
      <c r="VYH167" s="491"/>
      <c r="VYI167" s="491"/>
      <c r="VYJ167" s="491"/>
      <c r="VYK167" s="491"/>
      <c r="VYL167" s="491"/>
      <c r="VYM167" s="491"/>
      <c r="VYN167" s="491"/>
      <c r="VYO167" s="491"/>
      <c r="VYP167" s="491"/>
      <c r="VYQ167" s="491"/>
      <c r="VYR167" s="491"/>
      <c r="VYS167" s="491"/>
      <c r="VYT167" s="491"/>
      <c r="VYU167" s="491"/>
      <c r="VYV167" s="491"/>
      <c r="VYW167" s="491"/>
      <c r="VYX167" s="491"/>
      <c r="VYY167" s="491"/>
      <c r="VYZ167" s="491"/>
      <c r="VZA167" s="491"/>
      <c r="VZB167" s="491"/>
      <c r="VZC167" s="491"/>
      <c r="VZD167" s="491"/>
      <c r="VZE167" s="491"/>
      <c r="VZF167" s="491"/>
      <c r="VZG167" s="491"/>
      <c r="VZH167" s="491"/>
      <c r="VZI167" s="491"/>
      <c r="VZJ167" s="491"/>
      <c r="VZK167" s="491"/>
      <c r="VZL167" s="491"/>
      <c r="VZM167" s="491"/>
      <c r="VZN167" s="491"/>
      <c r="VZO167" s="491"/>
      <c r="VZP167" s="491"/>
      <c r="VZQ167" s="491"/>
      <c r="VZR167" s="491"/>
      <c r="VZS167" s="491"/>
      <c r="VZT167" s="491"/>
      <c r="VZU167" s="491"/>
      <c r="VZV167" s="491"/>
      <c r="VZW167" s="491"/>
      <c r="VZX167" s="491"/>
      <c r="VZY167" s="491"/>
      <c r="VZZ167" s="491"/>
      <c r="WAA167" s="491"/>
      <c r="WAB167" s="491"/>
      <c r="WAC167" s="491"/>
      <c r="WAD167" s="491"/>
      <c r="WAE167" s="491"/>
      <c r="WAF167" s="491"/>
      <c r="WAG167" s="491"/>
      <c r="WAH167" s="491"/>
      <c r="WAI167" s="491"/>
      <c r="WAJ167" s="491"/>
      <c r="WAK167" s="491"/>
      <c r="WAL167" s="491"/>
      <c r="WAM167" s="491"/>
      <c r="WAN167" s="491"/>
      <c r="WAO167" s="491"/>
      <c r="WAP167" s="491"/>
      <c r="WAQ167" s="491"/>
      <c r="WAR167" s="491"/>
      <c r="WAS167" s="491"/>
      <c r="WAT167" s="491"/>
      <c r="WAU167" s="491"/>
      <c r="WAV167" s="491"/>
      <c r="WAW167" s="491"/>
      <c r="WAX167" s="491"/>
      <c r="WAY167" s="491"/>
      <c r="WAZ167" s="491"/>
      <c r="WBA167" s="491"/>
      <c r="WBB167" s="491"/>
      <c r="WBC167" s="491"/>
      <c r="WBD167" s="491"/>
      <c r="WBE167" s="491"/>
      <c r="WBF167" s="491"/>
      <c r="WBG167" s="491"/>
      <c r="WBH167" s="491"/>
      <c r="WBI167" s="491"/>
      <c r="WBJ167" s="491"/>
      <c r="WBK167" s="491"/>
      <c r="WBL167" s="491"/>
      <c r="WBM167" s="491"/>
      <c r="WBN167" s="491"/>
      <c r="WBO167" s="491"/>
      <c r="WBP167" s="491"/>
      <c r="WBQ167" s="491"/>
      <c r="WBR167" s="491"/>
      <c r="WBS167" s="491"/>
      <c r="WBT167" s="491"/>
      <c r="WBU167" s="491"/>
      <c r="WBV167" s="491"/>
      <c r="WBW167" s="491"/>
      <c r="WBX167" s="491"/>
      <c r="WBY167" s="491"/>
      <c r="WBZ167" s="491"/>
      <c r="WCA167" s="491"/>
      <c r="WCB167" s="491"/>
      <c r="WCC167" s="491"/>
      <c r="WCD167" s="491"/>
      <c r="WCE167" s="491"/>
      <c r="WCF167" s="491"/>
      <c r="WCG167" s="491"/>
      <c r="WCH167" s="491"/>
      <c r="WCI167" s="491"/>
      <c r="WCJ167" s="491"/>
      <c r="WCK167" s="491"/>
      <c r="WCL167" s="491"/>
      <c r="WCM167" s="491"/>
      <c r="WCN167" s="491"/>
      <c r="WCO167" s="491"/>
      <c r="WCP167" s="491"/>
      <c r="WCQ167" s="491"/>
      <c r="WCR167" s="491"/>
      <c r="WCS167" s="491"/>
      <c r="WCT167" s="491"/>
      <c r="WCU167" s="491"/>
      <c r="WCV167" s="491"/>
      <c r="WCW167" s="491"/>
      <c r="WCX167" s="491"/>
      <c r="WCY167" s="491"/>
      <c r="WCZ167" s="491"/>
      <c r="WDA167" s="491"/>
      <c r="WDB167" s="491"/>
      <c r="WDC167" s="491"/>
      <c r="WDD167" s="491"/>
      <c r="WDE167" s="491"/>
      <c r="WDF167" s="491"/>
      <c r="WDG167" s="491"/>
      <c r="WDH167" s="491"/>
      <c r="WDI167" s="491"/>
      <c r="WDJ167" s="491"/>
      <c r="WDK167" s="491"/>
      <c r="WDL167" s="491"/>
      <c r="WDM167" s="491"/>
      <c r="WDN167" s="491"/>
      <c r="WDO167" s="491"/>
      <c r="WDP167" s="491"/>
      <c r="WDQ167" s="491"/>
      <c r="WDR167" s="491"/>
      <c r="WDS167" s="491"/>
      <c r="WDT167" s="491"/>
      <c r="WDU167" s="491"/>
      <c r="WDV167" s="491"/>
      <c r="WDW167" s="491"/>
      <c r="WDX167" s="491"/>
      <c r="WDY167" s="491"/>
      <c r="WDZ167" s="491"/>
      <c r="WEA167" s="491"/>
      <c r="WEB167" s="491"/>
      <c r="WEC167" s="491"/>
      <c r="WED167" s="491"/>
      <c r="WEE167" s="491"/>
      <c r="WEF167" s="491"/>
      <c r="WEG167" s="491"/>
      <c r="WEH167" s="491"/>
      <c r="WEI167" s="491"/>
      <c r="WEJ167" s="491"/>
      <c r="WEK167" s="491"/>
      <c r="WEL167" s="491"/>
      <c r="WEM167" s="491"/>
      <c r="WEN167" s="491"/>
      <c r="WEO167" s="491"/>
      <c r="WEP167" s="491"/>
      <c r="WEQ167" s="491"/>
      <c r="WER167" s="491"/>
      <c r="WES167" s="491"/>
      <c r="WET167" s="491"/>
      <c r="WEU167" s="491"/>
      <c r="WEV167" s="491"/>
      <c r="WEW167" s="491"/>
      <c r="WEX167" s="491"/>
      <c r="WEY167" s="491"/>
      <c r="WEZ167" s="491"/>
      <c r="WFA167" s="491"/>
      <c r="WFB167" s="491"/>
      <c r="WFC167" s="491"/>
      <c r="WFD167" s="491"/>
      <c r="WFE167" s="491"/>
      <c r="WFF167" s="491"/>
      <c r="WFG167" s="491"/>
      <c r="WFH167" s="491"/>
      <c r="WFI167" s="491"/>
      <c r="WFJ167" s="491"/>
      <c r="WFK167" s="491"/>
      <c r="WFL167" s="491"/>
      <c r="WFM167" s="491"/>
      <c r="WFN167" s="491"/>
      <c r="WFO167" s="491"/>
      <c r="WFP167" s="491"/>
      <c r="WFQ167" s="491"/>
      <c r="WFR167" s="491"/>
      <c r="WFS167" s="491"/>
      <c r="WFT167" s="491"/>
      <c r="WFU167" s="491"/>
      <c r="WFV167" s="491"/>
      <c r="WFW167" s="491"/>
      <c r="WFX167" s="491"/>
      <c r="WFY167" s="491"/>
      <c r="WFZ167" s="491"/>
      <c r="WGA167" s="491"/>
      <c r="WGB167" s="491"/>
      <c r="WGC167" s="491"/>
      <c r="WGD167" s="491"/>
      <c r="WGE167" s="491"/>
      <c r="WGF167" s="491"/>
      <c r="WGG167" s="491"/>
      <c r="WGH167" s="491"/>
      <c r="WGI167" s="491"/>
      <c r="WGJ167" s="491"/>
      <c r="WGK167" s="491"/>
      <c r="WGL167" s="491"/>
      <c r="WGM167" s="491"/>
      <c r="WGN167" s="491"/>
      <c r="WGO167" s="491"/>
      <c r="WGP167" s="491"/>
      <c r="WGQ167" s="491"/>
      <c r="WGR167" s="491"/>
      <c r="WGS167" s="491"/>
      <c r="WGT167" s="491"/>
      <c r="WGU167" s="491"/>
      <c r="WGV167" s="491"/>
      <c r="WGW167" s="491"/>
      <c r="WGX167" s="491"/>
      <c r="WGY167" s="491"/>
      <c r="WGZ167" s="491"/>
      <c r="WHA167" s="491"/>
      <c r="WHB167" s="491"/>
      <c r="WHC167" s="491"/>
      <c r="WHD167" s="491"/>
      <c r="WHE167" s="491"/>
      <c r="WHF167" s="491"/>
      <c r="WHG167" s="491"/>
      <c r="WHH167" s="491"/>
      <c r="WHI167" s="491"/>
      <c r="WHJ167" s="491"/>
      <c r="WHK167" s="491"/>
      <c r="WHL167" s="491"/>
      <c r="WHM167" s="491"/>
      <c r="WHN167" s="491"/>
      <c r="WHO167" s="491"/>
      <c r="WHP167" s="491"/>
      <c r="WHQ167" s="491"/>
      <c r="WHR167" s="491"/>
      <c r="WHS167" s="491"/>
      <c r="WHT167" s="491"/>
      <c r="WHU167" s="491"/>
      <c r="WHV167" s="491"/>
      <c r="WHW167" s="491"/>
      <c r="WHX167" s="491"/>
      <c r="WHY167" s="491"/>
      <c r="WHZ167" s="491"/>
      <c r="WIA167" s="491"/>
      <c r="WIB167" s="491"/>
      <c r="WIC167" s="491"/>
      <c r="WID167" s="491"/>
      <c r="WIE167" s="491"/>
      <c r="WIF167" s="491"/>
      <c r="WIG167" s="491"/>
      <c r="WIH167" s="491"/>
      <c r="WII167" s="491"/>
      <c r="WIJ167" s="491"/>
      <c r="WIK167" s="491"/>
      <c r="WIL167" s="491"/>
      <c r="WIM167" s="491"/>
      <c r="WIN167" s="491"/>
      <c r="WIO167" s="491"/>
      <c r="WIP167" s="491"/>
      <c r="WIQ167" s="491"/>
      <c r="WIR167" s="491"/>
      <c r="WIS167" s="491"/>
      <c r="WIT167" s="491"/>
      <c r="WIU167" s="491"/>
      <c r="WIV167" s="491"/>
      <c r="WIW167" s="491"/>
      <c r="WIX167" s="491"/>
      <c r="WIY167" s="491"/>
      <c r="WIZ167" s="491"/>
      <c r="WJA167" s="491"/>
      <c r="WJB167" s="491"/>
      <c r="WJC167" s="491"/>
      <c r="WJD167" s="491"/>
      <c r="WJE167" s="491"/>
      <c r="WJF167" s="491"/>
      <c r="WJG167" s="491"/>
      <c r="WJH167" s="491"/>
      <c r="WJI167" s="491"/>
      <c r="WJJ167" s="491"/>
      <c r="WJK167" s="491"/>
      <c r="WJL167" s="491"/>
      <c r="WJM167" s="491"/>
      <c r="WJN167" s="491"/>
      <c r="WJO167" s="491"/>
      <c r="WJP167" s="491"/>
      <c r="WJQ167" s="491"/>
      <c r="WJR167" s="491"/>
      <c r="WJS167" s="491"/>
      <c r="WJT167" s="491"/>
      <c r="WJU167" s="491"/>
      <c r="WJV167" s="491"/>
      <c r="WJW167" s="491"/>
      <c r="WJX167" s="491"/>
      <c r="WJY167" s="491"/>
      <c r="WJZ167" s="491"/>
      <c r="WKA167" s="491"/>
      <c r="WKB167" s="491"/>
      <c r="WKC167" s="491"/>
      <c r="WKD167" s="491"/>
      <c r="WKE167" s="491"/>
      <c r="WKF167" s="491"/>
      <c r="WKG167" s="491"/>
      <c r="WKH167" s="491"/>
      <c r="WKI167" s="491"/>
      <c r="WKJ167" s="491"/>
      <c r="WKK167" s="491"/>
      <c r="WKL167" s="491"/>
      <c r="WKM167" s="491"/>
      <c r="WKN167" s="491"/>
      <c r="WKO167" s="491"/>
      <c r="WKP167" s="491"/>
      <c r="WKQ167" s="491"/>
      <c r="WKR167" s="491"/>
      <c r="WKS167" s="491"/>
      <c r="WKT167" s="491"/>
      <c r="WKU167" s="491"/>
      <c r="WKV167" s="491"/>
      <c r="WKW167" s="491"/>
      <c r="WKX167" s="491"/>
      <c r="WKY167" s="491"/>
      <c r="WKZ167" s="491"/>
      <c r="WLA167" s="491"/>
      <c r="WLB167" s="491"/>
      <c r="WLC167" s="491"/>
      <c r="WLD167" s="491"/>
      <c r="WLE167" s="491"/>
      <c r="WLF167" s="491"/>
      <c r="WLG167" s="491"/>
      <c r="WLH167" s="491"/>
      <c r="WLI167" s="491"/>
      <c r="WLJ167" s="491"/>
      <c r="WLK167" s="491"/>
      <c r="WLL167" s="491"/>
      <c r="WLM167" s="491"/>
      <c r="WLN167" s="491"/>
      <c r="WLO167" s="491"/>
      <c r="WLP167" s="491"/>
      <c r="WLQ167" s="491"/>
      <c r="WLR167" s="491"/>
      <c r="WLS167" s="491"/>
      <c r="WLT167" s="491"/>
      <c r="WLU167" s="491"/>
      <c r="WLV167" s="491"/>
      <c r="WLW167" s="491"/>
      <c r="WLX167" s="491"/>
      <c r="WLY167" s="491"/>
      <c r="WLZ167" s="491"/>
      <c r="WMA167" s="491"/>
      <c r="WMB167" s="491"/>
      <c r="WMC167" s="491"/>
      <c r="WMD167" s="491"/>
      <c r="WME167" s="491"/>
      <c r="WMF167" s="491"/>
      <c r="WMG167" s="491"/>
      <c r="WMH167" s="491"/>
      <c r="WMI167" s="491"/>
      <c r="WMJ167" s="491"/>
      <c r="WMK167" s="491"/>
      <c r="WML167" s="491"/>
      <c r="WMM167" s="491"/>
      <c r="WMN167" s="491"/>
      <c r="WMO167" s="491"/>
      <c r="WMP167" s="491"/>
      <c r="WMQ167" s="491"/>
      <c r="WMR167" s="491"/>
      <c r="WMS167" s="491"/>
      <c r="WMT167" s="491"/>
      <c r="WMU167" s="491"/>
      <c r="WMV167" s="491"/>
      <c r="WMW167" s="491"/>
      <c r="WMX167" s="491"/>
      <c r="WMY167" s="491"/>
      <c r="WMZ167" s="491"/>
      <c r="WNA167" s="491"/>
      <c r="WNB167" s="491"/>
      <c r="WNC167" s="491"/>
      <c r="WND167" s="491"/>
      <c r="WNE167" s="491"/>
      <c r="WNF167" s="491"/>
      <c r="WNG167" s="491"/>
      <c r="WNH167" s="491"/>
      <c r="WNI167" s="491"/>
      <c r="WNJ167" s="491"/>
      <c r="WNK167" s="491"/>
      <c r="WNL167" s="491"/>
      <c r="WNM167" s="491"/>
      <c r="WNN167" s="491"/>
      <c r="WNO167" s="491"/>
      <c r="WNP167" s="491"/>
      <c r="WNQ167" s="491"/>
      <c r="WNR167" s="491"/>
      <c r="WNS167" s="491"/>
      <c r="WNT167" s="491"/>
      <c r="WNU167" s="491"/>
      <c r="WNV167" s="491"/>
      <c r="WNW167" s="491"/>
      <c r="WNX167" s="491"/>
      <c r="WNY167" s="491"/>
      <c r="WNZ167" s="491"/>
      <c r="WOA167" s="491"/>
      <c r="WOB167" s="491"/>
      <c r="WOC167" s="491"/>
      <c r="WOD167" s="491"/>
      <c r="WOE167" s="491"/>
      <c r="WOF167" s="491"/>
      <c r="WOG167" s="491"/>
      <c r="WOH167" s="491"/>
      <c r="WOI167" s="491"/>
      <c r="WOJ167" s="491"/>
      <c r="WOK167" s="491"/>
      <c r="WOL167" s="491"/>
      <c r="WOM167" s="491"/>
      <c r="WON167" s="491"/>
      <c r="WOO167" s="491"/>
      <c r="WOP167" s="491"/>
      <c r="WOQ167" s="491"/>
      <c r="WOR167" s="491"/>
      <c r="WOS167" s="491"/>
      <c r="WOT167" s="491"/>
      <c r="WOU167" s="491"/>
      <c r="WOV167" s="491"/>
      <c r="WOW167" s="491"/>
      <c r="WOX167" s="491"/>
      <c r="WOY167" s="491"/>
      <c r="WOZ167" s="491"/>
      <c r="WPA167" s="491"/>
      <c r="WPB167" s="491"/>
      <c r="WPC167" s="491"/>
      <c r="WPD167" s="491"/>
      <c r="WPE167" s="491"/>
      <c r="WPF167" s="491"/>
      <c r="WPG167" s="491"/>
      <c r="WPH167" s="491"/>
      <c r="WPI167" s="491"/>
      <c r="WPJ167" s="491"/>
      <c r="WPK167" s="491"/>
      <c r="WPL167" s="491"/>
      <c r="WPM167" s="491"/>
      <c r="WPN167" s="491"/>
      <c r="WPO167" s="491"/>
      <c r="WPP167" s="491"/>
      <c r="WPQ167" s="491"/>
      <c r="WPR167" s="491"/>
      <c r="WPS167" s="491"/>
      <c r="WPT167" s="491"/>
      <c r="WPU167" s="491"/>
      <c r="WPV167" s="491"/>
      <c r="WPW167" s="491"/>
      <c r="WPX167" s="491"/>
      <c r="WPY167" s="491"/>
      <c r="WPZ167" s="491"/>
      <c r="WQA167" s="491"/>
      <c r="WQB167" s="491"/>
      <c r="WQC167" s="491"/>
      <c r="WQD167" s="491"/>
      <c r="WQE167" s="491"/>
      <c r="WQF167" s="491"/>
      <c r="WQG167" s="491"/>
      <c r="WQH167" s="491"/>
      <c r="WQI167" s="491"/>
      <c r="WQJ167" s="491"/>
      <c r="WQK167" s="491"/>
      <c r="WQL167" s="491"/>
      <c r="WQM167" s="491"/>
      <c r="WQN167" s="491"/>
      <c r="WQO167" s="491"/>
      <c r="WQP167" s="491"/>
      <c r="WQQ167" s="491"/>
      <c r="WQR167" s="491"/>
      <c r="WQS167" s="491"/>
      <c r="WQT167" s="491"/>
      <c r="WQU167" s="491"/>
      <c r="WQV167" s="491"/>
      <c r="WQW167" s="491"/>
      <c r="WQX167" s="491"/>
      <c r="WQY167" s="491"/>
      <c r="WQZ167" s="491"/>
      <c r="WRA167" s="491"/>
      <c r="WRB167" s="491"/>
      <c r="WRC167" s="491"/>
      <c r="WRD167" s="491"/>
      <c r="WRE167" s="491"/>
      <c r="WRF167" s="491"/>
      <c r="WRG167" s="491"/>
      <c r="WRH167" s="491"/>
      <c r="WRI167" s="491"/>
      <c r="WRJ167" s="491"/>
      <c r="WRK167" s="491"/>
      <c r="WRL167" s="491"/>
      <c r="WRM167" s="491"/>
      <c r="WRN167" s="491"/>
      <c r="WRO167" s="491"/>
      <c r="WRP167" s="491"/>
      <c r="WRQ167" s="491"/>
      <c r="WRR167" s="491"/>
      <c r="WRS167" s="491"/>
      <c r="WRT167" s="491"/>
      <c r="WRU167" s="491"/>
      <c r="WRV167" s="491"/>
      <c r="WRW167" s="491"/>
      <c r="WRX167" s="491"/>
      <c r="WRY167" s="491"/>
      <c r="WRZ167" s="491"/>
      <c r="WSA167" s="491"/>
      <c r="WSB167" s="491"/>
      <c r="WSC167" s="491"/>
      <c r="WSD167" s="491"/>
      <c r="WSE167" s="491"/>
      <c r="WSF167" s="491"/>
      <c r="WSG167" s="491"/>
      <c r="WSH167" s="491"/>
      <c r="WSI167" s="491"/>
      <c r="WSJ167" s="491"/>
      <c r="WSK167" s="491"/>
      <c r="WSL167" s="491"/>
      <c r="WSM167" s="491"/>
      <c r="WSN167" s="491"/>
      <c r="WSO167" s="491"/>
      <c r="WSP167" s="491"/>
      <c r="WSQ167" s="491"/>
      <c r="WSR167" s="491"/>
      <c r="WSS167" s="491"/>
      <c r="WST167" s="491"/>
      <c r="WSU167" s="491"/>
      <c r="WSV167" s="491"/>
      <c r="WSW167" s="491"/>
      <c r="WSX167" s="491"/>
      <c r="WSY167" s="491"/>
      <c r="WSZ167" s="491"/>
      <c r="WTA167" s="491"/>
      <c r="WTB167" s="491"/>
      <c r="WTC167" s="491"/>
      <c r="WTD167" s="491"/>
      <c r="WTE167" s="491"/>
      <c r="WTF167" s="491"/>
      <c r="WTG167" s="491"/>
      <c r="WTH167" s="491"/>
      <c r="WTI167" s="491"/>
      <c r="WTJ167" s="491"/>
      <c r="WTK167" s="491"/>
      <c r="WTL167" s="491"/>
      <c r="WTM167" s="491"/>
      <c r="WTN167" s="491"/>
      <c r="WTO167" s="491"/>
      <c r="WTP167" s="491"/>
      <c r="WTQ167" s="491"/>
      <c r="WTR167" s="491"/>
      <c r="WTS167" s="491"/>
      <c r="WTT167" s="491"/>
      <c r="WTU167" s="491"/>
      <c r="WTV167" s="491"/>
      <c r="WTW167" s="491"/>
      <c r="WTX167" s="491"/>
      <c r="WTY167" s="491"/>
      <c r="WTZ167" s="491"/>
      <c r="WUA167" s="491"/>
      <c r="WUB167" s="491"/>
      <c r="WUC167" s="491"/>
      <c r="WUD167" s="491"/>
      <c r="WUE167" s="491"/>
      <c r="WUF167" s="491"/>
      <c r="WUG167" s="491"/>
      <c r="WUH167" s="491"/>
      <c r="WUI167" s="491"/>
      <c r="WUJ167" s="491"/>
      <c r="WUK167" s="491"/>
      <c r="WUL167" s="491"/>
      <c r="WUM167" s="491"/>
      <c r="WUN167" s="491"/>
      <c r="WUO167" s="491"/>
      <c r="WUP167" s="491"/>
      <c r="WUQ167" s="491"/>
      <c r="WUR167" s="491"/>
      <c r="WUS167" s="491"/>
      <c r="WUT167" s="491"/>
      <c r="WUU167" s="491"/>
      <c r="WUV167" s="491"/>
      <c r="WUW167" s="491"/>
      <c r="WUX167" s="491"/>
      <c r="WUY167" s="491"/>
      <c r="WUZ167" s="491"/>
      <c r="WVA167" s="491"/>
      <c r="WVB167" s="491"/>
      <c r="WVC167" s="491"/>
      <c r="WVD167" s="491"/>
      <c r="WVE167" s="491"/>
      <c r="WVF167" s="491"/>
      <c r="WVG167" s="491"/>
      <c r="WVH167" s="491"/>
      <c r="WVI167" s="491"/>
      <c r="WVJ167" s="491"/>
      <c r="WVK167" s="491"/>
      <c r="WVL167" s="491"/>
      <c r="WVM167" s="491"/>
      <c r="WVN167" s="491"/>
      <c r="WVO167" s="491"/>
      <c r="WVP167" s="491"/>
      <c r="WVQ167" s="491"/>
      <c r="WVR167" s="491"/>
      <c r="WVS167" s="491"/>
      <c r="WVT167" s="491"/>
      <c r="WVU167" s="491"/>
      <c r="WVV167" s="491"/>
      <c r="WVW167" s="491"/>
      <c r="WVX167" s="491"/>
      <c r="WVY167" s="491"/>
      <c r="WVZ167" s="491"/>
      <c r="WWA167" s="491"/>
      <c r="WWB167" s="491"/>
      <c r="WWC167" s="491"/>
      <c r="WWD167" s="491"/>
      <c r="WWE167" s="491"/>
      <c r="WWF167" s="491"/>
      <c r="WWG167" s="491"/>
      <c r="WWH167" s="491"/>
      <c r="WWI167" s="491"/>
      <c r="WWJ167" s="491"/>
      <c r="WWK167" s="491"/>
      <c r="WWL167" s="491"/>
      <c r="WWM167" s="491"/>
      <c r="WWN167" s="491"/>
      <c r="WWO167" s="491"/>
      <c r="WWP167" s="491"/>
      <c r="WWQ167" s="491"/>
      <c r="WWR167" s="491"/>
      <c r="WWS167" s="491"/>
      <c r="WWT167" s="491"/>
      <c r="WWU167" s="491"/>
      <c r="WWV167" s="491"/>
      <c r="WWW167" s="491"/>
      <c r="WWX167" s="491"/>
      <c r="WWY167" s="491"/>
      <c r="WWZ167" s="491"/>
      <c r="WXA167" s="491"/>
      <c r="WXB167" s="491"/>
      <c r="WXC167" s="491"/>
      <c r="WXD167" s="491"/>
      <c r="WXE167" s="491"/>
      <c r="WXF167" s="491"/>
      <c r="WXG167" s="491"/>
      <c r="WXH167" s="491"/>
      <c r="WXI167" s="491"/>
      <c r="WXJ167" s="491"/>
      <c r="WXK167" s="491"/>
      <c r="WXL167" s="491"/>
      <c r="WXM167" s="491"/>
      <c r="WXN167" s="491"/>
      <c r="WXO167" s="491"/>
      <c r="WXP167" s="491"/>
      <c r="WXQ167" s="491"/>
      <c r="WXR167" s="491"/>
      <c r="WXS167" s="491"/>
      <c r="WXT167" s="491"/>
      <c r="WXU167" s="491"/>
      <c r="WXV167" s="491"/>
      <c r="WXW167" s="491"/>
      <c r="WXX167" s="491"/>
      <c r="WXY167" s="491"/>
      <c r="WXZ167" s="491"/>
      <c r="WYA167" s="491"/>
      <c r="WYB167" s="491"/>
      <c r="WYC167" s="491"/>
      <c r="WYD167" s="491"/>
      <c r="WYE167" s="491"/>
      <c r="WYF167" s="491"/>
      <c r="WYG167" s="491"/>
      <c r="WYH167" s="491"/>
      <c r="WYI167" s="491"/>
      <c r="WYJ167" s="491"/>
      <c r="WYK167" s="491"/>
      <c r="WYL167" s="491"/>
      <c r="WYM167" s="491"/>
      <c r="WYN167" s="491"/>
      <c r="WYO167" s="491"/>
      <c r="WYP167" s="491"/>
      <c r="WYQ167" s="491"/>
      <c r="WYR167" s="491"/>
      <c r="WYS167" s="491"/>
      <c r="WYT167" s="491"/>
      <c r="WYU167" s="491"/>
      <c r="WYV167" s="491"/>
      <c r="WYW167" s="491"/>
      <c r="WYX167" s="491"/>
      <c r="WYY167" s="491"/>
      <c r="WYZ167" s="491"/>
      <c r="WZA167" s="491"/>
      <c r="WZB167" s="491"/>
      <c r="WZC167" s="491"/>
      <c r="WZD167" s="491"/>
      <c r="WZE167" s="491"/>
      <c r="WZF167" s="491"/>
      <c r="WZG167" s="491"/>
      <c r="WZH167" s="491"/>
      <c r="WZI167" s="491"/>
      <c r="WZJ167" s="491"/>
      <c r="WZK167" s="491"/>
      <c r="WZL167" s="491"/>
      <c r="WZM167" s="491"/>
      <c r="WZN167" s="491"/>
      <c r="WZO167" s="491"/>
      <c r="WZP167" s="491"/>
      <c r="WZQ167" s="491"/>
      <c r="WZR167" s="491"/>
      <c r="WZS167" s="491"/>
      <c r="WZT167" s="491"/>
      <c r="WZU167" s="491"/>
      <c r="WZV167" s="491"/>
      <c r="WZW167" s="491"/>
      <c r="WZX167" s="491"/>
      <c r="WZY167" s="491"/>
      <c r="WZZ167" s="491"/>
      <c r="XAA167" s="491"/>
      <c r="XAB167" s="491"/>
      <c r="XAC167" s="491"/>
      <c r="XAD167" s="491"/>
      <c r="XAE167" s="491"/>
      <c r="XAF167" s="491"/>
      <c r="XAG167" s="491"/>
      <c r="XAH167" s="491"/>
      <c r="XAI167" s="491"/>
      <c r="XAJ167" s="491"/>
      <c r="XAK167" s="491"/>
      <c r="XAL167" s="491"/>
      <c r="XAM167" s="491"/>
      <c r="XAN167" s="491"/>
      <c r="XAO167" s="491"/>
      <c r="XAP167" s="491"/>
      <c r="XAQ167" s="491"/>
      <c r="XAR167" s="491"/>
      <c r="XAS167" s="491"/>
      <c r="XAT167" s="491"/>
      <c r="XAU167" s="491"/>
      <c r="XAV167" s="491"/>
      <c r="XAW167" s="491"/>
      <c r="XAX167" s="491"/>
      <c r="XAY167" s="491"/>
      <c r="XAZ167" s="491"/>
      <c r="XBA167" s="491"/>
      <c r="XBB167" s="491"/>
      <c r="XBC167" s="491"/>
      <c r="XBD167" s="491"/>
      <c r="XBE167" s="491"/>
      <c r="XBF167" s="491"/>
      <c r="XBG167" s="491"/>
      <c r="XBH167" s="491"/>
      <c r="XBI167" s="491"/>
      <c r="XBJ167" s="491"/>
      <c r="XBK167" s="491"/>
      <c r="XBL167" s="491"/>
      <c r="XBM167" s="491"/>
      <c r="XBN167" s="491"/>
      <c r="XBO167" s="491"/>
      <c r="XBP167" s="491"/>
      <c r="XBQ167" s="491"/>
      <c r="XBR167" s="491"/>
      <c r="XBS167" s="491"/>
      <c r="XBT167" s="491"/>
      <c r="XBU167" s="491"/>
      <c r="XBV167" s="491"/>
      <c r="XBW167" s="491"/>
      <c r="XBX167" s="491"/>
      <c r="XBY167" s="491"/>
      <c r="XBZ167" s="491"/>
      <c r="XCA167" s="491"/>
      <c r="XCB167" s="491"/>
      <c r="XCC167" s="491"/>
      <c r="XCD167" s="491"/>
      <c r="XCE167" s="491"/>
      <c r="XCF167" s="491"/>
      <c r="XCG167" s="491"/>
      <c r="XCH167" s="491"/>
      <c r="XCI167" s="491"/>
      <c r="XCJ167" s="491"/>
      <c r="XCK167" s="491"/>
      <c r="XCL167" s="491"/>
      <c r="XCM167" s="491"/>
      <c r="XCN167" s="491"/>
      <c r="XCO167" s="491"/>
      <c r="XCP167" s="491"/>
      <c r="XCQ167" s="491"/>
      <c r="XCR167" s="491"/>
      <c r="XCS167" s="491"/>
      <c r="XCT167" s="491"/>
      <c r="XCU167" s="491"/>
      <c r="XCV167" s="491"/>
      <c r="XCW167" s="491"/>
      <c r="XCX167" s="491"/>
      <c r="XCY167" s="491"/>
      <c r="XCZ167" s="491"/>
      <c r="XDA167" s="491"/>
      <c r="XDB167" s="491"/>
      <c r="XDC167" s="491"/>
      <c r="XDD167" s="491"/>
      <c r="XDE167" s="491"/>
      <c r="XDF167" s="491"/>
      <c r="XDG167" s="491"/>
      <c r="XDH167" s="491"/>
      <c r="XDI167" s="491"/>
      <c r="XDJ167" s="491"/>
      <c r="XDK167" s="491"/>
      <c r="XDL167" s="491"/>
      <c r="XDM167" s="491"/>
      <c r="XDN167" s="491"/>
      <c r="XDO167" s="491"/>
      <c r="XDP167" s="491"/>
      <c r="XDQ167" s="491"/>
      <c r="XDR167" s="491"/>
      <c r="XDS167" s="491"/>
      <c r="XDT167" s="491"/>
      <c r="XDU167" s="491"/>
      <c r="XDV167" s="491"/>
      <c r="XDW167" s="491"/>
      <c r="XDX167" s="491"/>
      <c r="XDY167" s="491"/>
      <c r="XDZ167" s="491"/>
      <c r="XEA167" s="491"/>
      <c r="XEB167" s="491"/>
      <c r="XEC167" s="491"/>
      <c r="XED167" s="491"/>
      <c r="XEE167" s="491"/>
      <c r="XEF167" s="491"/>
      <c r="XEG167" s="491"/>
      <c r="XEH167" s="491"/>
      <c r="XEI167" s="491"/>
      <c r="XEJ167" s="491"/>
      <c r="XEK167" s="491"/>
      <c r="XEL167" s="491"/>
      <c r="XEM167" s="491"/>
    </row>
    <row r="168" spans="1:16367" s="447" customFormat="1" ht="5.25" customHeight="1" x14ac:dyDescent="0.25">
      <c r="A168" s="499"/>
      <c r="B168" s="499"/>
      <c r="C168" s="499"/>
      <c r="D168" s="499"/>
      <c r="E168" s="499"/>
      <c r="F168" s="499"/>
      <c r="G168" s="499"/>
      <c r="H168" s="499"/>
      <c r="I168" s="499"/>
      <c r="J168" s="499"/>
      <c r="K168" s="499"/>
      <c r="L168" s="499"/>
      <c r="M168" s="499"/>
      <c r="N168" s="499"/>
      <c r="O168" s="499"/>
      <c r="P168" s="498"/>
      <c r="Q168" s="497"/>
      <c r="R168" s="497"/>
      <c r="S168" s="665"/>
      <c r="T168" s="554"/>
      <c r="U168" s="448"/>
      <c r="V168" s="666"/>
      <c r="W168" s="448"/>
      <c r="X168" s="652"/>
      <c r="Y168" s="448"/>
      <c r="Z168" s="554"/>
      <c r="AA168" s="652"/>
      <c r="AB168" s="448"/>
      <c r="AC168" s="652"/>
      <c r="AD168" s="667"/>
      <c r="AE168" s="652"/>
      <c r="AF168" s="448"/>
      <c r="AG168" s="653"/>
      <c r="AH168" s="648"/>
      <c r="AI168" s="496"/>
      <c r="AJ168" s="492"/>
      <c r="AK168" s="491"/>
      <c r="AL168" s="491"/>
      <c r="AM168" s="491"/>
      <c r="AN168" s="491"/>
      <c r="AO168" s="491"/>
      <c r="AP168" s="491"/>
      <c r="AQ168" s="491"/>
      <c r="AR168" s="491"/>
      <c r="AS168" s="491"/>
      <c r="AT168" s="491"/>
      <c r="AU168" s="491"/>
      <c r="AV168" s="491"/>
      <c r="AW168" s="491"/>
      <c r="AX168" s="491"/>
      <c r="AY168" s="491"/>
      <c r="AZ168" s="491"/>
      <c r="BA168" s="491"/>
      <c r="BB168" s="491"/>
      <c r="BC168" s="491"/>
      <c r="BD168" s="491"/>
      <c r="BE168" s="491"/>
      <c r="BF168" s="491"/>
      <c r="BG168" s="491"/>
      <c r="BH168" s="491"/>
      <c r="BI168" s="491"/>
      <c r="BJ168" s="491"/>
      <c r="BK168" s="491"/>
      <c r="BL168" s="491"/>
      <c r="BM168" s="491"/>
      <c r="BN168" s="491"/>
      <c r="BO168" s="491"/>
      <c r="BP168" s="491"/>
      <c r="BQ168" s="491"/>
      <c r="BR168" s="491"/>
      <c r="BS168" s="491"/>
      <c r="BT168" s="491"/>
      <c r="BU168" s="491"/>
      <c r="BV168" s="491"/>
      <c r="BW168" s="491"/>
      <c r="BX168" s="491"/>
      <c r="BY168" s="491"/>
      <c r="BZ168" s="491"/>
      <c r="CA168" s="491"/>
      <c r="CB168" s="491"/>
      <c r="CC168" s="491"/>
      <c r="CD168" s="491"/>
      <c r="CE168" s="491"/>
      <c r="CF168" s="491"/>
      <c r="CG168" s="491"/>
      <c r="CH168" s="491"/>
      <c r="CI168" s="491"/>
      <c r="CJ168" s="491"/>
      <c r="CK168" s="491"/>
      <c r="CL168" s="491"/>
      <c r="CM168" s="491"/>
      <c r="CN168" s="495"/>
      <c r="CO168" s="495"/>
      <c r="CP168" s="495"/>
      <c r="CQ168" s="495"/>
      <c r="CR168" s="445"/>
      <c r="CS168" s="495"/>
      <c r="CT168" s="448"/>
      <c r="CU168" s="445"/>
      <c r="CV168" s="491"/>
      <c r="CW168" s="448"/>
      <c r="CX168" s="445"/>
      <c r="CY168" s="491"/>
      <c r="CZ168" s="448"/>
      <c r="DA168" s="445"/>
      <c r="DB168" s="491"/>
      <c r="DC168" s="448"/>
      <c r="DD168" s="445"/>
      <c r="DE168" s="491"/>
      <c r="DF168" s="448"/>
      <c r="DG168" s="445"/>
      <c r="DH168" s="491"/>
      <c r="DI168" s="491"/>
      <c r="DJ168" s="445"/>
      <c r="DK168" s="445"/>
      <c r="DL168" s="491"/>
      <c r="DM168" s="491"/>
      <c r="DN168" s="491"/>
      <c r="DO168" s="491"/>
      <c r="DP168" s="491"/>
      <c r="DQ168" s="491"/>
      <c r="DR168" s="494"/>
      <c r="DS168" s="491"/>
      <c r="DT168" s="493"/>
      <c r="DU168" s="491"/>
      <c r="DV168" s="491"/>
      <c r="DW168" s="491"/>
      <c r="DX168" s="491"/>
      <c r="DY168" s="491"/>
      <c r="DZ168" s="491"/>
      <c r="EA168" s="491"/>
      <c r="EB168" s="491"/>
      <c r="EC168" s="491"/>
      <c r="ED168" s="491"/>
      <c r="EE168" s="491"/>
      <c r="EF168" s="491"/>
      <c r="EG168" s="491"/>
      <c r="EH168" s="491"/>
      <c r="EI168" s="491"/>
      <c r="EJ168" s="491"/>
      <c r="EK168" s="491"/>
      <c r="EL168" s="491"/>
      <c r="EM168" s="492"/>
      <c r="EN168" s="491"/>
      <c r="EO168" s="491"/>
      <c r="EP168" s="491"/>
      <c r="EQ168" s="491"/>
      <c r="ER168" s="491"/>
      <c r="ES168" s="491"/>
      <c r="ET168" s="491"/>
      <c r="EU168" s="491"/>
      <c r="EV168" s="491"/>
      <c r="EW168" s="491"/>
      <c r="EX168" s="491"/>
      <c r="EY168" s="491"/>
      <c r="EZ168" s="491"/>
      <c r="FA168" s="491"/>
      <c r="FB168" s="491"/>
      <c r="FC168" s="491"/>
      <c r="FD168" s="491"/>
      <c r="FE168" s="491"/>
      <c r="FF168" s="491"/>
      <c r="FG168" s="491"/>
      <c r="FH168" s="491"/>
      <c r="FI168" s="491"/>
      <c r="FJ168" s="491"/>
      <c r="FK168" s="491"/>
      <c r="FL168" s="491"/>
      <c r="FM168" s="491"/>
      <c r="FN168" s="491"/>
      <c r="FO168" s="491"/>
      <c r="FP168" s="491"/>
      <c r="FQ168" s="491"/>
      <c r="FR168" s="491"/>
      <c r="FS168" s="491"/>
      <c r="FT168" s="491"/>
      <c r="FU168" s="491"/>
      <c r="FV168" s="491"/>
      <c r="FW168" s="491"/>
      <c r="FX168" s="491"/>
      <c r="FY168" s="491"/>
      <c r="FZ168" s="491"/>
      <c r="GA168" s="491"/>
      <c r="GB168" s="491"/>
      <c r="GC168" s="491"/>
      <c r="GD168" s="491"/>
      <c r="GE168" s="491"/>
      <c r="GF168" s="491"/>
      <c r="GG168" s="491"/>
      <c r="GH168" s="491"/>
      <c r="GI168" s="491"/>
      <c r="GJ168" s="491"/>
      <c r="GK168" s="491"/>
      <c r="GL168" s="491"/>
      <c r="GM168" s="491"/>
      <c r="GN168" s="491"/>
      <c r="GO168" s="491"/>
      <c r="GP168" s="491"/>
      <c r="GQ168" s="491"/>
      <c r="GR168" s="491"/>
      <c r="GS168" s="491"/>
      <c r="GT168" s="491"/>
      <c r="GU168" s="491"/>
      <c r="GV168" s="491"/>
      <c r="GW168" s="491"/>
      <c r="GX168" s="491"/>
      <c r="GY168" s="491"/>
      <c r="GZ168" s="491"/>
      <c r="HA168" s="491"/>
      <c r="HB168" s="491"/>
      <c r="HC168" s="491"/>
      <c r="HD168" s="491"/>
      <c r="HE168" s="491"/>
      <c r="HF168" s="491"/>
      <c r="HG168" s="491"/>
      <c r="HH168" s="491"/>
      <c r="HI168" s="491"/>
      <c r="HJ168" s="491"/>
      <c r="HK168" s="491"/>
      <c r="HL168" s="491"/>
      <c r="HM168" s="491"/>
      <c r="HN168" s="491"/>
      <c r="HO168" s="491"/>
      <c r="HP168" s="491"/>
      <c r="HQ168" s="491"/>
      <c r="HR168" s="491"/>
      <c r="HS168" s="491"/>
      <c r="HT168" s="491"/>
      <c r="HU168" s="491"/>
      <c r="HV168" s="491"/>
      <c r="HW168" s="491"/>
      <c r="HX168" s="491"/>
      <c r="HY168" s="491"/>
      <c r="HZ168" s="491"/>
      <c r="IA168" s="491"/>
      <c r="IB168" s="491"/>
      <c r="IC168" s="491"/>
      <c r="ID168" s="491"/>
      <c r="IE168" s="491"/>
      <c r="IF168" s="491"/>
      <c r="IG168" s="491"/>
      <c r="IH168" s="491"/>
      <c r="II168" s="491"/>
      <c r="IJ168" s="491"/>
      <c r="IK168" s="491"/>
      <c r="IL168" s="491"/>
      <c r="IM168" s="491"/>
      <c r="IN168" s="491"/>
      <c r="IO168" s="491"/>
      <c r="IP168" s="491"/>
      <c r="IQ168" s="491"/>
      <c r="IR168" s="491"/>
      <c r="IS168" s="491"/>
      <c r="IT168" s="491"/>
      <c r="IU168" s="491"/>
      <c r="IV168" s="491"/>
      <c r="IW168" s="491"/>
      <c r="IX168" s="491"/>
      <c r="IY168" s="491"/>
      <c r="IZ168" s="491"/>
      <c r="JA168" s="491"/>
      <c r="JB168" s="491"/>
      <c r="JC168" s="491"/>
      <c r="JD168" s="491"/>
      <c r="JE168" s="491"/>
      <c r="JF168" s="491"/>
      <c r="JG168" s="491"/>
      <c r="JH168" s="491"/>
      <c r="JI168" s="491"/>
      <c r="JJ168" s="491"/>
      <c r="JK168" s="491"/>
      <c r="JL168" s="491"/>
      <c r="JM168" s="491"/>
      <c r="JN168" s="491"/>
      <c r="JO168" s="491"/>
      <c r="JP168" s="491"/>
      <c r="JQ168" s="491"/>
      <c r="JR168" s="491"/>
      <c r="JS168" s="491"/>
      <c r="JT168" s="491"/>
      <c r="JU168" s="491"/>
      <c r="JV168" s="491"/>
      <c r="JW168" s="491"/>
      <c r="JX168" s="491"/>
      <c r="JY168" s="491"/>
      <c r="JZ168" s="491"/>
      <c r="KA168" s="491"/>
      <c r="KB168" s="491"/>
      <c r="KC168" s="491"/>
      <c r="KD168" s="491"/>
      <c r="KE168" s="491"/>
      <c r="KF168" s="491"/>
      <c r="KG168" s="491"/>
      <c r="KH168" s="491"/>
      <c r="KI168" s="491"/>
      <c r="KJ168" s="491"/>
      <c r="KK168" s="491"/>
      <c r="KL168" s="491"/>
      <c r="KM168" s="491"/>
      <c r="KN168" s="491"/>
      <c r="KO168" s="491"/>
      <c r="KP168" s="491"/>
      <c r="KQ168" s="491"/>
      <c r="KR168" s="491"/>
      <c r="KS168" s="491"/>
      <c r="KT168" s="491"/>
      <c r="KU168" s="491"/>
      <c r="KV168" s="491"/>
      <c r="KW168" s="491"/>
      <c r="KX168" s="491"/>
      <c r="KY168" s="491"/>
      <c r="KZ168" s="491"/>
      <c r="LA168" s="491"/>
      <c r="LB168" s="491"/>
      <c r="LC168" s="491"/>
      <c r="LD168" s="491"/>
      <c r="LE168" s="491"/>
      <c r="LF168" s="491"/>
      <c r="LG168" s="491"/>
      <c r="LH168" s="491"/>
      <c r="LI168" s="491"/>
      <c r="LJ168" s="491"/>
      <c r="LK168" s="491"/>
      <c r="LL168" s="491"/>
      <c r="LM168" s="491"/>
      <c r="LN168" s="491"/>
      <c r="LO168" s="491"/>
      <c r="LP168" s="491"/>
      <c r="LQ168" s="491"/>
      <c r="LR168" s="491"/>
      <c r="LS168" s="491"/>
      <c r="LT168" s="491"/>
      <c r="LU168" s="491"/>
      <c r="LV168" s="491"/>
      <c r="LW168" s="491"/>
      <c r="LX168" s="491"/>
      <c r="LY168" s="491"/>
      <c r="LZ168" s="491"/>
      <c r="MA168" s="491"/>
      <c r="MB168" s="491"/>
      <c r="MC168" s="491"/>
      <c r="MD168" s="491"/>
      <c r="ME168" s="491"/>
      <c r="MF168" s="491"/>
      <c r="MG168" s="491"/>
      <c r="MH168" s="491"/>
      <c r="MI168" s="491"/>
      <c r="MJ168" s="491"/>
      <c r="MK168" s="491"/>
      <c r="ML168" s="491"/>
      <c r="MM168" s="491"/>
      <c r="MN168" s="491"/>
      <c r="MO168" s="491"/>
      <c r="MP168" s="491"/>
      <c r="MQ168" s="491"/>
      <c r="MR168" s="491"/>
      <c r="MS168" s="491"/>
      <c r="MT168" s="491"/>
      <c r="MU168" s="491"/>
      <c r="MV168" s="491"/>
      <c r="MW168" s="491"/>
      <c r="MX168" s="491"/>
      <c r="MY168" s="491"/>
      <c r="MZ168" s="491"/>
      <c r="NA168" s="491"/>
      <c r="NB168" s="491"/>
      <c r="NC168" s="491"/>
      <c r="ND168" s="491"/>
      <c r="NE168" s="491"/>
      <c r="NF168" s="491"/>
      <c r="NG168" s="491"/>
      <c r="NH168" s="491"/>
      <c r="NI168" s="491"/>
      <c r="NJ168" s="491"/>
      <c r="NK168" s="491"/>
      <c r="NL168" s="491"/>
      <c r="NM168" s="491"/>
      <c r="NN168" s="491"/>
      <c r="NO168" s="491"/>
      <c r="NP168" s="491"/>
      <c r="NQ168" s="491"/>
      <c r="NR168" s="491"/>
      <c r="NS168" s="491"/>
      <c r="NT168" s="491"/>
      <c r="NU168" s="491"/>
      <c r="NV168" s="491"/>
      <c r="NW168" s="491"/>
      <c r="NX168" s="491"/>
      <c r="NY168" s="491"/>
      <c r="NZ168" s="491"/>
      <c r="OA168" s="491"/>
      <c r="OB168" s="491"/>
      <c r="OC168" s="491"/>
      <c r="OD168" s="491"/>
      <c r="OE168" s="491"/>
      <c r="OF168" s="491"/>
      <c r="OG168" s="491"/>
      <c r="OH168" s="491"/>
      <c r="OI168" s="491"/>
      <c r="OJ168" s="491"/>
      <c r="OK168" s="491"/>
      <c r="OL168" s="491"/>
      <c r="OM168" s="491"/>
      <c r="ON168" s="491"/>
      <c r="OO168" s="491"/>
      <c r="OP168" s="491"/>
      <c r="OQ168" s="491"/>
      <c r="OR168" s="491"/>
      <c r="OS168" s="491"/>
      <c r="OT168" s="491"/>
      <c r="OU168" s="491"/>
      <c r="OV168" s="491"/>
      <c r="OW168" s="491"/>
      <c r="OX168" s="491"/>
      <c r="OY168" s="491"/>
      <c r="OZ168" s="491"/>
      <c r="PA168" s="491"/>
      <c r="PB168" s="491"/>
      <c r="PC168" s="491"/>
      <c r="PD168" s="491"/>
      <c r="PE168" s="491"/>
      <c r="PF168" s="491"/>
      <c r="PG168" s="491"/>
      <c r="PH168" s="491"/>
      <c r="PI168" s="491"/>
      <c r="PJ168" s="491"/>
      <c r="PK168" s="491"/>
      <c r="PL168" s="491"/>
      <c r="PM168" s="491"/>
      <c r="PN168" s="491"/>
      <c r="PO168" s="491"/>
      <c r="PP168" s="491"/>
      <c r="PQ168" s="491"/>
      <c r="PR168" s="491"/>
      <c r="PS168" s="491"/>
      <c r="PT168" s="491"/>
      <c r="PU168" s="491"/>
      <c r="PV168" s="491"/>
      <c r="PW168" s="491"/>
      <c r="PX168" s="491"/>
      <c r="PY168" s="491"/>
      <c r="PZ168" s="491"/>
      <c r="QA168" s="491"/>
      <c r="QB168" s="491"/>
      <c r="QC168" s="491"/>
      <c r="QD168" s="491"/>
      <c r="QE168" s="491"/>
      <c r="QF168" s="491"/>
      <c r="QG168" s="491"/>
      <c r="QH168" s="491"/>
      <c r="QI168" s="491"/>
      <c r="QJ168" s="491"/>
      <c r="QK168" s="491"/>
      <c r="QL168" s="491"/>
      <c r="QM168" s="491"/>
      <c r="QN168" s="491"/>
      <c r="QO168" s="491"/>
      <c r="QP168" s="491"/>
      <c r="QQ168" s="491"/>
      <c r="QR168" s="491"/>
      <c r="QS168" s="491"/>
      <c r="QT168" s="491"/>
      <c r="QU168" s="491"/>
      <c r="QV168" s="491"/>
      <c r="QW168" s="491"/>
      <c r="QX168" s="491"/>
      <c r="QY168" s="491"/>
      <c r="QZ168" s="491"/>
      <c r="RA168" s="491"/>
      <c r="RB168" s="491"/>
      <c r="RC168" s="491"/>
      <c r="RD168" s="491"/>
      <c r="RE168" s="491"/>
      <c r="RF168" s="491"/>
      <c r="RG168" s="491"/>
      <c r="RH168" s="491"/>
      <c r="RI168" s="491"/>
      <c r="RJ168" s="491"/>
      <c r="RK168" s="491"/>
      <c r="RL168" s="491"/>
      <c r="RM168" s="491"/>
      <c r="RN168" s="491"/>
      <c r="RO168" s="491"/>
      <c r="RP168" s="491"/>
      <c r="RQ168" s="491"/>
      <c r="RR168" s="491"/>
      <c r="RS168" s="491"/>
      <c r="RT168" s="491"/>
      <c r="RU168" s="491"/>
      <c r="RV168" s="491"/>
      <c r="RW168" s="491"/>
      <c r="RX168" s="491"/>
      <c r="RY168" s="491"/>
      <c r="RZ168" s="491"/>
      <c r="SA168" s="491"/>
      <c r="SB168" s="491"/>
      <c r="SC168" s="491"/>
      <c r="SD168" s="491"/>
      <c r="SE168" s="491"/>
      <c r="SF168" s="491"/>
      <c r="SG168" s="491"/>
      <c r="SH168" s="491"/>
      <c r="SI168" s="491"/>
      <c r="SJ168" s="491"/>
      <c r="SK168" s="491"/>
      <c r="SL168" s="491"/>
      <c r="SM168" s="491"/>
      <c r="SN168" s="491"/>
      <c r="SO168" s="491"/>
      <c r="SP168" s="491"/>
      <c r="SQ168" s="491"/>
      <c r="SR168" s="491"/>
      <c r="SS168" s="491"/>
      <c r="ST168" s="491"/>
      <c r="SU168" s="491"/>
      <c r="SV168" s="491"/>
      <c r="SW168" s="491"/>
      <c r="SX168" s="491"/>
      <c r="SY168" s="491"/>
      <c r="SZ168" s="491"/>
      <c r="TA168" s="491"/>
      <c r="TB168" s="491"/>
      <c r="TC168" s="491"/>
      <c r="TD168" s="491"/>
      <c r="TE168" s="491"/>
      <c r="TF168" s="491"/>
      <c r="TG168" s="491"/>
      <c r="TH168" s="491"/>
      <c r="TI168" s="491"/>
      <c r="TJ168" s="491"/>
      <c r="TK168" s="491"/>
      <c r="TL168" s="491"/>
      <c r="TM168" s="491"/>
      <c r="TN168" s="491"/>
      <c r="TO168" s="491"/>
      <c r="TP168" s="491"/>
      <c r="TQ168" s="491"/>
      <c r="TR168" s="491"/>
      <c r="TS168" s="491"/>
      <c r="TT168" s="491"/>
      <c r="TU168" s="491"/>
      <c r="TV168" s="491"/>
      <c r="TW168" s="491"/>
      <c r="TX168" s="491"/>
      <c r="TY168" s="491"/>
      <c r="TZ168" s="491"/>
      <c r="UA168" s="491"/>
      <c r="UB168" s="491"/>
      <c r="UC168" s="491"/>
      <c r="UD168" s="491"/>
      <c r="UE168" s="491"/>
      <c r="UF168" s="491"/>
      <c r="UG168" s="491"/>
      <c r="UH168" s="491"/>
      <c r="UI168" s="491"/>
      <c r="UJ168" s="491"/>
      <c r="UK168" s="491"/>
      <c r="UL168" s="491"/>
      <c r="UM168" s="491"/>
      <c r="UN168" s="491"/>
      <c r="UO168" s="491"/>
      <c r="UP168" s="491"/>
      <c r="UQ168" s="491"/>
      <c r="UR168" s="491"/>
      <c r="US168" s="491"/>
      <c r="UT168" s="491"/>
      <c r="UU168" s="491"/>
      <c r="UV168" s="491"/>
      <c r="UW168" s="491"/>
      <c r="UX168" s="491"/>
      <c r="UY168" s="491"/>
      <c r="UZ168" s="491"/>
      <c r="VA168" s="491"/>
      <c r="VB168" s="491"/>
      <c r="VC168" s="491"/>
      <c r="VD168" s="491"/>
      <c r="VE168" s="491"/>
      <c r="VF168" s="491"/>
      <c r="VG168" s="491"/>
      <c r="VH168" s="491"/>
      <c r="VI168" s="491"/>
      <c r="VJ168" s="491"/>
      <c r="VK168" s="491"/>
      <c r="VL168" s="491"/>
      <c r="VM168" s="491"/>
      <c r="VN168" s="491"/>
      <c r="VO168" s="491"/>
      <c r="VP168" s="491"/>
      <c r="VQ168" s="491"/>
      <c r="VR168" s="491"/>
      <c r="VS168" s="491"/>
      <c r="VT168" s="491"/>
      <c r="VU168" s="491"/>
      <c r="VV168" s="491"/>
      <c r="VW168" s="491"/>
      <c r="VX168" s="491"/>
      <c r="VY168" s="491"/>
      <c r="VZ168" s="491"/>
      <c r="WA168" s="491"/>
      <c r="WB168" s="491"/>
      <c r="WC168" s="491"/>
      <c r="WD168" s="491"/>
      <c r="WE168" s="491"/>
      <c r="WF168" s="491"/>
      <c r="WG168" s="491"/>
      <c r="WH168" s="491"/>
      <c r="WI168" s="491"/>
      <c r="WJ168" s="491"/>
      <c r="WK168" s="491"/>
      <c r="WL168" s="491"/>
      <c r="WM168" s="491"/>
      <c r="WN168" s="491"/>
      <c r="WO168" s="491"/>
      <c r="WP168" s="491"/>
      <c r="WQ168" s="491"/>
      <c r="WR168" s="491"/>
      <c r="WS168" s="491"/>
      <c r="WT168" s="491"/>
      <c r="WU168" s="491"/>
      <c r="WV168" s="491"/>
      <c r="WW168" s="491"/>
      <c r="WX168" s="491"/>
      <c r="WY168" s="491"/>
      <c r="WZ168" s="491"/>
      <c r="XA168" s="491"/>
      <c r="XB168" s="491"/>
      <c r="XC168" s="491"/>
      <c r="XD168" s="491"/>
      <c r="XE168" s="491"/>
      <c r="XF168" s="491"/>
      <c r="XG168" s="491"/>
      <c r="XH168" s="491"/>
      <c r="XI168" s="491"/>
      <c r="XJ168" s="491"/>
      <c r="XK168" s="491"/>
      <c r="XL168" s="491"/>
      <c r="XM168" s="491"/>
      <c r="XN168" s="491"/>
      <c r="XO168" s="491"/>
      <c r="XP168" s="491"/>
      <c r="XQ168" s="491"/>
      <c r="XR168" s="491"/>
      <c r="XS168" s="491"/>
      <c r="XT168" s="491"/>
      <c r="XU168" s="491"/>
      <c r="XV168" s="491"/>
      <c r="XW168" s="491"/>
      <c r="XX168" s="491"/>
      <c r="XY168" s="491"/>
      <c r="XZ168" s="491"/>
      <c r="YA168" s="491"/>
      <c r="YB168" s="491"/>
      <c r="YC168" s="491"/>
      <c r="YD168" s="491"/>
      <c r="YE168" s="491"/>
      <c r="YF168" s="491"/>
      <c r="YG168" s="491"/>
      <c r="YH168" s="491"/>
      <c r="YI168" s="491"/>
      <c r="YJ168" s="491"/>
      <c r="YK168" s="491"/>
      <c r="YL168" s="491"/>
      <c r="YM168" s="491"/>
      <c r="YN168" s="491"/>
      <c r="YO168" s="491"/>
      <c r="YP168" s="491"/>
      <c r="YQ168" s="491"/>
      <c r="YR168" s="491"/>
      <c r="YS168" s="491"/>
      <c r="YT168" s="491"/>
      <c r="YU168" s="491"/>
      <c r="YV168" s="491"/>
      <c r="YW168" s="491"/>
      <c r="YX168" s="491"/>
      <c r="YY168" s="491"/>
      <c r="YZ168" s="491"/>
      <c r="ZA168" s="491"/>
      <c r="ZB168" s="491"/>
      <c r="ZC168" s="491"/>
      <c r="ZD168" s="491"/>
      <c r="ZE168" s="491"/>
      <c r="ZF168" s="491"/>
      <c r="ZG168" s="491"/>
      <c r="ZH168" s="491"/>
      <c r="ZI168" s="491"/>
      <c r="ZJ168" s="491"/>
      <c r="ZK168" s="491"/>
      <c r="ZL168" s="491"/>
      <c r="ZM168" s="491"/>
      <c r="ZN168" s="491"/>
      <c r="ZO168" s="491"/>
      <c r="ZP168" s="491"/>
      <c r="ZQ168" s="491"/>
      <c r="ZR168" s="491"/>
      <c r="ZS168" s="491"/>
      <c r="ZT168" s="491"/>
      <c r="ZU168" s="491"/>
      <c r="ZV168" s="491"/>
      <c r="ZW168" s="491"/>
      <c r="ZX168" s="491"/>
      <c r="ZY168" s="491"/>
      <c r="ZZ168" s="491"/>
      <c r="AAA168" s="491"/>
      <c r="AAB168" s="491"/>
      <c r="AAC168" s="491"/>
      <c r="AAD168" s="491"/>
      <c r="AAE168" s="491"/>
      <c r="AAF168" s="491"/>
      <c r="AAG168" s="491"/>
      <c r="AAH168" s="491"/>
      <c r="AAI168" s="491"/>
      <c r="AAJ168" s="491"/>
      <c r="AAK168" s="491"/>
      <c r="AAL168" s="491"/>
      <c r="AAM168" s="491"/>
      <c r="AAN168" s="491"/>
      <c r="AAO168" s="491"/>
      <c r="AAP168" s="491"/>
      <c r="AAQ168" s="491"/>
      <c r="AAR168" s="491"/>
      <c r="AAS168" s="491"/>
      <c r="AAT168" s="491"/>
      <c r="AAU168" s="491"/>
      <c r="AAV168" s="491"/>
      <c r="AAW168" s="491"/>
      <c r="AAX168" s="491"/>
      <c r="AAY168" s="491"/>
      <c r="AAZ168" s="491"/>
      <c r="ABA168" s="491"/>
      <c r="ABB168" s="491"/>
      <c r="ABC168" s="491"/>
      <c r="ABD168" s="491"/>
      <c r="ABE168" s="491"/>
      <c r="ABF168" s="491"/>
      <c r="ABG168" s="491"/>
      <c r="ABH168" s="491"/>
      <c r="ABI168" s="491"/>
      <c r="ABJ168" s="491"/>
      <c r="ABK168" s="491"/>
      <c r="ABL168" s="491"/>
      <c r="ABM168" s="491"/>
      <c r="ABN168" s="491"/>
      <c r="ABO168" s="491"/>
      <c r="ABP168" s="491"/>
      <c r="ABQ168" s="491"/>
      <c r="ABR168" s="491"/>
      <c r="ABS168" s="491"/>
      <c r="ABT168" s="491"/>
      <c r="ABU168" s="491"/>
      <c r="ABV168" s="491"/>
      <c r="ABW168" s="491"/>
      <c r="ABX168" s="491"/>
      <c r="ABY168" s="491"/>
      <c r="ABZ168" s="491"/>
      <c r="ACA168" s="491"/>
      <c r="ACB168" s="491"/>
      <c r="ACC168" s="491"/>
      <c r="ACD168" s="491"/>
      <c r="ACE168" s="491"/>
      <c r="ACF168" s="491"/>
      <c r="ACG168" s="491"/>
      <c r="ACH168" s="491"/>
      <c r="ACI168" s="491"/>
      <c r="ACJ168" s="491"/>
      <c r="ACK168" s="491"/>
      <c r="ACL168" s="491"/>
      <c r="ACM168" s="491"/>
      <c r="ACN168" s="491"/>
      <c r="ACO168" s="491"/>
      <c r="ACP168" s="491"/>
      <c r="ACQ168" s="491"/>
      <c r="ACR168" s="491"/>
      <c r="ACS168" s="491"/>
      <c r="ACT168" s="491"/>
      <c r="ACU168" s="491"/>
      <c r="ACV168" s="491"/>
      <c r="ACW168" s="491"/>
      <c r="ACX168" s="491"/>
      <c r="ACY168" s="491"/>
      <c r="ACZ168" s="491"/>
      <c r="ADA168" s="491"/>
      <c r="ADB168" s="491"/>
      <c r="ADC168" s="491"/>
      <c r="ADD168" s="491"/>
      <c r="ADE168" s="491"/>
      <c r="ADF168" s="491"/>
      <c r="ADG168" s="491"/>
      <c r="ADH168" s="491"/>
      <c r="ADI168" s="491"/>
      <c r="ADJ168" s="491"/>
      <c r="ADK168" s="491"/>
      <c r="ADL168" s="491"/>
      <c r="ADM168" s="491"/>
      <c r="ADN168" s="491"/>
      <c r="ADO168" s="491"/>
      <c r="ADP168" s="491"/>
      <c r="ADQ168" s="491"/>
      <c r="ADR168" s="491"/>
      <c r="ADS168" s="491"/>
      <c r="ADT168" s="491"/>
      <c r="ADU168" s="491"/>
      <c r="ADV168" s="491"/>
      <c r="ADW168" s="491"/>
      <c r="ADX168" s="491"/>
      <c r="ADY168" s="491"/>
      <c r="ADZ168" s="491"/>
      <c r="AEA168" s="491"/>
      <c r="AEB168" s="491"/>
      <c r="AEC168" s="491"/>
      <c r="AED168" s="491"/>
      <c r="AEE168" s="491"/>
      <c r="AEF168" s="491"/>
      <c r="AEG168" s="491"/>
      <c r="AEH168" s="491"/>
      <c r="AEI168" s="491"/>
      <c r="AEJ168" s="491"/>
      <c r="AEK168" s="491"/>
      <c r="AEL168" s="491"/>
      <c r="AEM168" s="491"/>
      <c r="AEN168" s="491"/>
      <c r="AEO168" s="491"/>
      <c r="AEP168" s="491"/>
      <c r="AEQ168" s="491"/>
      <c r="AER168" s="491"/>
      <c r="AES168" s="491"/>
      <c r="AET168" s="491"/>
      <c r="AEU168" s="491"/>
      <c r="AEV168" s="491"/>
      <c r="AEW168" s="491"/>
      <c r="AEX168" s="491"/>
      <c r="AEY168" s="491"/>
      <c r="AEZ168" s="491"/>
      <c r="AFA168" s="491"/>
      <c r="AFB168" s="491"/>
      <c r="AFC168" s="491"/>
      <c r="AFD168" s="491"/>
      <c r="AFE168" s="491"/>
      <c r="AFF168" s="491"/>
      <c r="AFG168" s="491"/>
      <c r="AFH168" s="491"/>
      <c r="AFI168" s="491"/>
      <c r="AFJ168" s="491"/>
      <c r="AFK168" s="491"/>
      <c r="AFL168" s="491"/>
      <c r="AFM168" s="491"/>
      <c r="AFN168" s="491"/>
      <c r="AFO168" s="491"/>
      <c r="AFP168" s="491"/>
      <c r="AFQ168" s="491"/>
      <c r="AFR168" s="491"/>
      <c r="AFS168" s="491"/>
      <c r="AFT168" s="491"/>
      <c r="AFU168" s="491"/>
      <c r="AFV168" s="491"/>
      <c r="AFW168" s="491"/>
      <c r="AFX168" s="491"/>
      <c r="AFY168" s="491"/>
      <c r="AFZ168" s="491"/>
      <c r="AGA168" s="491"/>
      <c r="AGB168" s="491"/>
      <c r="AGC168" s="491"/>
      <c r="AGD168" s="491"/>
      <c r="AGE168" s="491"/>
      <c r="AGF168" s="491"/>
      <c r="AGG168" s="491"/>
      <c r="AGH168" s="491"/>
      <c r="AGI168" s="491"/>
      <c r="AGJ168" s="491"/>
      <c r="AGK168" s="491"/>
      <c r="AGL168" s="491"/>
      <c r="AGM168" s="491"/>
      <c r="AGN168" s="491"/>
      <c r="AGO168" s="491"/>
      <c r="AGP168" s="491"/>
      <c r="AGQ168" s="491"/>
      <c r="AGR168" s="491"/>
      <c r="AGS168" s="491"/>
      <c r="AGT168" s="491"/>
      <c r="AGU168" s="491"/>
      <c r="AGV168" s="491"/>
      <c r="AGW168" s="491"/>
      <c r="AGX168" s="491"/>
      <c r="AGY168" s="491"/>
      <c r="AGZ168" s="491"/>
      <c r="AHA168" s="491"/>
      <c r="AHB168" s="491"/>
      <c r="AHC168" s="491"/>
      <c r="AHD168" s="491"/>
      <c r="AHE168" s="491"/>
      <c r="AHF168" s="491"/>
      <c r="AHG168" s="491"/>
      <c r="AHH168" s="491"/>
      <c r="AHI168" s="491"/>
      <c r="AHJ168" s="491"/>
      <c r="AHK168" s="491"/>
      <c r="AHL168" s="491"/>
      <c r="AHM168" s="491"/>
      <c r="AHN168" s="491"/>
      <c r="AHO168" s="491"/>
      <c r="AHP168" s="491"/>
      <c r="AHQ168" s="491"/>
      <c r="AHR168" s="491"/>
      <c r="AHS168" s="491"/>
      <c r="AHT168" s="491"/>
      <c r="AHU168" s="491"/>
      <c r="AHV168" s="491"/>
      <c r="AHW168" s="491"/>
      <c r="AHX168" s="491"/>
      <c r="AHY168" s="491"/>
      <c r="AHZ168" s="491"/>
      <c r="AIA168" s="491"/>
      <c r="AIB168" s="491"/>
      <c r="AIC168" s="491"/>
      <c r="AID168" s="491"/>
      <c r="AIE168" s="491"/>
      <c r="AIF168" s="491"/>
      <c r="AIG168" s="491"/>
      <c r="AIH168" s="491"/>
      <c r="AII168" s="491"/>
      <c r="AIJ168" s="491"/>
      <c r="AIK168" s="491"/>
      <c r="AIL168" s="491"/>
      <c r="AIM168" s="491"/>
      <c r="AIN168" s="491"/>
      <c r="AIO168" s="491"/>
      <c r="AIP168" s="491"/>
      <c r="AIQ168" s="491"/>
      <c r="AIR168" s="491"/>
      <c r="AIS168" s="491"/>
      <c r="AIT168" s="491"/>
      <c r="AIU168" s="491"/>
      <c r="AIV168" s="491"/>
      <c r="AIW168" s="491"/>
      <c r="AIX168" s="491"/>
      <c r="AIY168" s="491"/>
      <c r="AIZ168" s="491"/>
      <c r="AJA168" s="491"/>
      <c r="AJB168" s="491"/>
      <c r="AJC168" s="491"/>
      <c r="AJD168" s="491"/>
      <c r="AJE168" s="491"/>
      <c r="AJF168" s="491"/>
      <c r="AJG168" s="491"/>
      <c r="AJH168" s="491"/>
      <c r="AJI168" s="491"/>
      <c r="AJJ168" s="491"/>
      <c r="AJK168" s="491"/>
      <c r="AJL168" s="491"/>
      <c r="AJM168" s="491"/>
      <c r="AJN168" s="491"/>
      <c r="AJO168" s="491"/>
      <c r="AJP168" s="491"/>
      <c r="AJQ168" s="491"/>
      <c r="AJR168" s="491"/>
      <c r="AJS168" s="491"/>
      <c r="AJT168" s="491"/>
      <c r="AJU168" s="491"/>
      <c r="AJV168" s="491"/>
      <c r="AJW168" s="491"/>
      <c r="AJX168" s="491"/>
      <c r="AJY168" s="491"/>
      <c r="AJZ168" s="491"/>
      <c r="AKA168" s="491"/>
      <c r="AKB168" s="491"/>
      <c r="AKC168" s="491"/>
      <c r="AKD168" s="491"/>
      <c r="AKE168" s="491"/>
      <c r="AKF168" s="491"/>
      <c r="AKG168" s="491"/>
      <c r="AKH168" s="491"/>
      <c r="AKI168" s="491"/>
      <c r="AKJ168" s="491"/>
      <c r="AKK168" s="491"/>
      <c r="AKL168" s="491"/>
      <c r="AKM168" s="491"/>
      <c r="AKN168" s="491"/>
      <c r="AKO168" s="491"/>
      <c r="AKP168" s="491"/>
      <c r="AKQ168" s="491"/>
      <c r="AKR168" s="491"/>
      <c r="AKS168" s="491"/>
      <c r="AKT168" s="491"/>
      <c r="AKU168" s="491"/>
      <c r="AKV168" s="491"/>
      <c r="AKW168" s="491"/>
      <c r="AKX168" s="491"/>
      <c r="AKY168" s="491"/>
      <c r="AKZ168" s="491"/>
      <c r="ALA168" s="491"/>
      <c r="ALB168" s="491"/>
      <c r="ALC168" s="491"/>
      <c r="ALD168" s="491"/>
      <c r="ALE168" s="491"/>
      <c r="ALF168" s="491"/>
      <c r="ALG168" s="491"/>
      <c r="ALH168" s="491"/>
      <c r="ALI168" s="491"/>
      <c r="ALJ168" s="491"/>
      <c r="ALK168" s="491"/>
      <c r="ALL168" s="491"/>
      <c r="ALM168" s="491"/>
      <c r="ALN168" s="491"/>
      <c r="ALO168" s="491"/>
      <c r="ALP168" s="491"/>
      <c r="ALQ168" s="491"/>
      <c r="ALR168" s="491"/>
      <c r="ALS168" s="491"/>
      <c r="ALT168" s="491"/>
      <c r="ALU168" s="491"/>
      <c r="ALV168" s="491"/>
      <c r="ALW168" s="491"/>
      <c r="ALX168" s="491"/>
      <c r="ALY168" s="491"/>
      <c r="ALZ168" s="491"/>
      <c r="AMA168" s="491"/>
      <c r="AMB168" s="491"/>
      <c r="AMC168" s="491"/>
      <c r="AMD168" s="491"/>
      <c r="AME168" s="491"/>
      <c r="AMF168" s="491"/>
      <c r="AMG168" s="491"/>
      <c r="AMH168" s="491"/>
      <c r="AMI168" s="491"/>
      <c r="AMJ168" s="491"/>
      <c r="AMK168" s="491"/>
      <c r="AML168" s="491"/>
      <c r="AMM168" s="491"/>
      <c r="AMN168" s="491"/>
      <c r="AMO168" s="491"/>
      <c r="AMP168" s="491"/>
      <c r="AMQ168" s="491"/>
      <c r="AMR168" s="491"/>
      <c r="AMS168" s="491"/>
      <c r="AMT168" s="491"/>
      <c r="AMU168" s="491"/>
      <c r="AMV168" s="491"/>
      <c r="AMW168" s="491"/>
      <c r="AMX168" s="491"/>
      <c r="AMY168" s="491"/>
      <c r="AMZ168" s="491"/>
      <c r="ANA168" s="491"/>
      <c r="ANB168" s="491"/>
      <c r="ANC168" s="491"/>
      <c r="AND168" s="491"/>
      <c r="ANE168" s="491"/>
      <c r="ANF168" s="491"/>
      <c r="ANG168" s="491"/>
      <c r="ANH168" s="491"/>
      <c r="ANI168" s="491"/>
      <c r="ANJ168" s="491"/>
      <c r="ANK168" s="491"/>
      <c r="ANL168" s="491"/>
      <c r="ANM168" s="491"/>
      <c r="ANN168" s="491"/>
      <c r="ANO168" s="491"/>
      <c r="ANP168" s="491"/>
      <c r="ANQ168" s="491"/>
      <c r="ANR168" s="491"/>
      <c r="ANS168" s="491"/>
      <c r="ANT168" s="491"/>
      <c r="ANU168" s="491"/>
      <c r="ANV168" s="491"/>
      <c r="ANW168" s="491"/>
      <c r="ANX168" s="491"/>
      <c r="ANY168" s="491"/>
      <c r="ANZ168" s="491"/>
      <c r="AOA168" s="491"/>
      <c r="AOB168" s="491"/>
      <c r="AOC168" s="491"/>
      <c r="AOD168" s="491"/>
      <c r="AOE168" s="491"/>
      <c r="AOF168" s="491"/>
      <c r="AOG168" s="491"/>
      <c r="AOH168" s="491"/>
      <c r="AOI168" s="491"/>
      <c r="AOJ168" s="491"/>
      <c r="AOK168" s="491"/>
      <c r="AOL168" s="491"/>
      <c r="AOM168" s="491"/>
      <c r="AON168" s="491"/>
      <c r="AOO168" s="491"/>
      <c r="AOP168" s="491"/>
      <c r="AOQ168" s="491"/>
      <c r="AOR168" s="491"/>
      <c r="AOS168" s="491"/>
      <c r="AOT168" s="491"/>
      <c r="AOU168" s="491"/>
      <c r="AOV168" s="491"/>
      <c r="AOW168" s="491"/>
      <c r="AOX168" s="491"/>
      <c r="AOY168" s="491"/>
      <c r="AOZ168" s="491"/>
      <c r="APA168" s="491"/>
      <c r="APB168" s="491"/>
      <c r="APC168" s="491"/>
      <c r="APD168" s="491"/>
      <c r="APE168" s="491"/>
      <c r="APF168" s="491"/>
      <c r="APG168" s="491"/>
      <c r="APH168" s="491"/>
      <c r="API168" s="491"/>
      <c r="APJ168" s="491"/>
      <c r="APK168" s="491"/>
      <c r="APL168" s="491"/>
      <c r="APM168" s="491"/>
      <c r="APN168" s="491"/>
      <c r="APO168" s="491"/>
      <c r="APP168" s="491"/>
      <c r="APQ168" s="491"/>
      <c r="APR168" s="491"/>
      <c r="APS168" s="491"/>
      <c r="APT168" s="491"/>
      <c r="APU168" s="491"/>
      <c r="APV168" s="491"/>
      <c r="APW168" s="491"/>
      <c r="APX168" s="491"/>
      <c r="APY168" s="491"/>
      <c r="APZ168" s="491"/>
      <c r="AQA168" s="491"/>
      <c r="AQB168" s="491"/>
      <c r="AQC168" s="491"/>
      <c r="AQD168" s="491"/>
      <c r="AQE168" s="491"/>
      <c r="AQF168" s="491"/>
      <c r="AQG168" s="491"/>
      <c r="AQH168" s="491"/>
      <c r="AQI168" s="491"/>
      <c r="AQJ168" s="491"/>
      <c r="AQK168" s="491"/>
      <c r="AQL168" s="491"/>
      <c r="AQM168" s="491"/>
      <c r="AQN168" s="491"/>
      <c r="AQO168" s="491"/>
      <c r="AQP168" s="491"/>
      <c r="AQQ168" s="491"/>
      <c r="AQR168" s="491"/>
      <c r="AQS168" s="491"/>
      <c r="AQT168" s="491"/>
      <c r="AQU168" s="491"/>
      <c r="AQV168" s="491"/>
      <c r="AQW168" s="491"/>
      <c r="AQX168" s="491"/>
      <c r="AQY168" s="491"/>
      <c r="AQZ168" s="491"/>
      <c r="ARA168" s="491"/>
      <c r="ARB168" s="491"/>
      <c r="ARC168" s="491"/>
      <c r="ARD168" s="491"/>
      <c r="ARE168" s="491"/>
      <c r="ARF168" s="491"/>
      <c r="ARG168" s="491"/>
      <c r="ARH168" s="491"/>
      <c r="ARI168" s="491"/>
      <c r="ARJ168" s="491"/>
      <c r="ARK168" s="491"/>
      <c r="ARL168" s="491"/>
      <c r="ARM168" s="491"/>
      <c r="ARN168" s="491"/>
      <c r="ARO168" s="491"/>
      <c r="ARP168" s="491"/>
      <c r="ARQ168" s="491"/>
      <c r="ARR168" s="491"/>
      <c r="ARS168" s="491"/>
      <c r="ART168" s="491"/>
      <c r="ARU168" s="491"/>
      <c r="ARV168" s="491"/>
      <c r="ARW168" s="491"/>
      <c r="ARX168" s="491"/>
      <c r="ARY168" s="491"/>
      <c r="ARZ168" s="491"/>
      <c r="ASA168" s="491"/>
      <c r="ASB168" s="491"/>
      <c r="ASC168" s="491"/>
      <c r="ASD168" s="491"/>
      <c r="ASE168" s="491"/>
      <c r="ASF168" s="491"/>
      <c r="ASG168" s="491"/>
      <c r="ASH168" s="491"/>
      <c r="ASI168" s="491"/>
      <c r="ASJ168" s="491"/>
      <c r="ASK168" s="491"/>
      <c r="ASL168" s="491"/>
      <c r="ASM168" s="491"/>
      <c r="ASN168" s="491"/>
      <c r="ASO168" s="491"/>
      <c r="ASP168" s="491"/>
      <c r="ASQ168" s="491"/>
      <c r="ASR168" s="491"/>
      <c r="ASS168" s="491"/>
      <c r="AST168" s="491"/>
      <c r="ASU168" s="491"/>
      <c r="ASV168" s="491"/>
      <c r="ASW168" s="491"/>
      <c r="ASX168" s="491"/>
      <c r="ASY168" s="491"/>
      <c r="ASZ168" s="491"/>
      <c r="ATA168" s="491"/>
      <c r="ATB168" s="491"/>
      <c r="ATC168" s="491"/>
      <c r="ATD168" s="491"/>
      <c r="ATE168" s="491"/>
      <c r="ATF168" s="491"/>
      <c r="ATG168" s="491"/>
      <c r="ATH168" s="491"/>
      <c r="ATI168" s="491"/>
      <c r="ATJ168" s="491"/>
      <c r="ATK168" s="491"/>
      <c r="ATL168" s="491"/>
      <c r="ATM168" s="491"/>
      <c r="ATN168" s="491"/>
      <c r="ATO168" s="491"/>
      <c r="ATP168" s="491"/>
      <c r="ATQ168" s="491"/>
      <c r="ATR168" s="491"/>
      <c r="ATS168" s="491"/>
      <c r="ATT168" s="491"/>
      <c r="ATU168" s="491"/>
      <c r="ATV168" s="491"/>
      <c r="ATW168" s="491"/>
      <c r="ATX168" s="491"/>
      <c r="ATY168" s="491"/>
      <c r="ATZ168" s="491"/>
      <c r="AUA168" s="491"/>
      <c r="AUB168" s="491"/>
      <c r="AUC168" s="491"/>
      <c r="AUD168" s="491"/>
      <c r="AUE168" s="491"/>
      <c r="AUF168" s="491"/>
      <c r="AUG168" s="491"/>
      <c r="AUH168" s="491"/>
      <c r="AUI168" s="491"/>
      <c r="AUJ168" s="491"/>
      <c r="AUK168" s="491"/>
      <c r="AUL168" s="491"/>
      <c r="AUM168" s="491"/>
      <c r="AUN168" s="491"/>
      <c r="AUO168" s="491"/>
      <c r="AUP168" s="491"/>
      <c r="AUQ168" s="491"/>
      <c r="AUR168" s="491"/>
      <c r="AUS168" s="491"/>
      <c r="AUT168" s="491"/>
      <c r="AUU168" s="491"/>
      <c r="AUV168" s="491"/>
      <c r="AUW168" s="491"/>
      <c r="AUX168" s="491"/>
      <c r="AUY168" s="491"/>
      <c r="AUZ168" s="491"/>
      <c r="AVA168" s="491"/>
      <c r="AVB168" s="491"/>
      <c r="AVC168" s="491"/>
      <c r="AVD168" s="491"/>
      <c r="AVE168" s="491"/>
      <c r="AVF168" s="491"/>
      <c r="AVG168" s="491"/>
      <c r="AVH168" s="491"/>
      <c r="AVI168" s="491"/>
      <c r="AVJ168" s="491"/>
      <c r="AVK168" s="491"/>
      <c r="AVL168" s="491"/>
      <c r="AVM168" s="491"/>
      <c r="AVN168" s="491"/>
      <c r="AVO168" s="491"/>
      <c r="AVP168" s="491"/>
      <c r="AVQ168" s="491"/>
      <c r="AVR168" s="491"/>
      <c r="AVS168" s="491"/>
      <c r="AVT168" s="491"/>
      <c r="AVU168" s="491"/>
      <c r="AVV168" s="491"/>
      <c r="AVW168" s="491"/>
      <c r="AVX168" s="491"/>
      <c r="AVY168" s="491"/>
      <c r="AVZ168" s="491"/>
      <c r="AWA168" s="491"/>
      <c r="AWB168" s="491"/>
      <c r="AWC168" s="491"/>
      <c r="AWD168" s="491"/>
      <c r="AWE168" s="491"/>
      <c r="AWF168" s="491"/>
      <c r="AWG168" s="491"/>
      <c r="AWH168" s="491"/>
      <c r="AWI168" s="491"/>
      <c r="AWJ168" s="491"/>
      <c r="AWK168" s="491"/>
      <c r="AWL168" s="491"/>
      <c r="AWM168" s="491"/>
      <c r="AWN168" s="491"/>
      <c r="AWO168" s="491"/>
      <c r="AWP168" s="491"/>
      <c r="AWQ168" s="491"/>
      <c r="AWR168" s="491"/>
      <c r="AWS168" s="491"/>
      <c r="AWT168" s="491"/>
      <c r="AWU168" s="491"/>
      <c r="AWV168" s="491"/>
      <c r="AWW168" s="491"/>
      <c r="AWX168" s="491"/>
      <c r="AWY168" s="491"/>
      <c r="AWZ168" s="491"/>
      <c r="AXA168" s="491"/>
      <c r="AXB168" s="491"/>
      <c r="AXC168" s="491"/>
      <c r="AXD168" s="491"/>
      <c r="AXE168" s="491"/>
      <c r="AXF168" s="491"/>
      <c r="AXG168" s="491"/>
      <c r="AXH168" s="491"/>
      <c r="AXI168" s="491"/>
      <c r="AXJ168" s="491"/>
      <c r="AXK168" s="491"/>
      <c r="AXL168" s="491"/>
      <c r="AXM168" s="491"/>
      <c r="AXN168" s="491"/>
      <c r="AXO168" s="491"/>
      <c r="AXP168" s="491"/>
      <c r="AXQ168" s="491"/>
      <c r="AXR168" s="491"/>
      <c r="AXS168" s="491"/>
      <c r="AXT168" s="491"/>
      <c r="AXU168" s="491"/>
      <c r="AXV168" s="491"/>
      <c r="AXW168" s="491"/>
      <c r="AXX168" s="491"/>
      <c r="AXY168" s="491"/>
      <c r="AXZ168" s="491"/>
      <c r="AYA168" s="491"/>
      <c r="AYB168" s="491"/>
      <c r="AYC168" s="491"/>
      <c r="AYD168" s="491"/>
      <c r="AYE168" s="491"/>
      <c r="AYF168" s="491"/>
      <c r="AYG168" s="491"/>
      <c r="AYH168" s="491"/>
      <c r="AYI168" s="491"/>
      <c r="AYJ168" s="491"/>
      <c r="AYK168" s="491"/>
      <c r="AYL168" s="491"/>
      <c r="AYM168" s="491"/>
      <c r="AYN168" s="491"/>
      <c r="AYO168" s="491"/>
      <c r="AYP168" s="491"/>
      <c r="AYQ168" s="491"/>
      <c r="AYR168" s="491"/>
      <c r="AYS168" s="491"/>
      <c r="AYT168" s="491"/>
      <c r="AYU168" s="491"/>
      <c r="AYV168" s="491"/>
      <c r="AYW168" s="491"/>
      <c r="AYX168" s="491"/>
      <c r="AYY168" s="491"/>
      <c r="AYZ168" s="491"/>
      <c r="AZA168" s="491"/>
      <c r="AZB168" s="491"/>
      <c r="AZC168" s="491"/>
      <c r="AZD168" s="491"/>
      <c r="AZE168" s="491"/>
      <c r="AZF168" s="491"/>
      <c r="AZG168" s="491"/>
      <c r="AZH168" s="491"/>
      <c r="AZI168" s="491"/>
      <c r="AZJ168" s="491"/>
      <c r="AZK168" s="491"/>
      <c r="AZL168" s="491"/>
      <c r="AZM168" s="491"/>
      <c r="AZN168" s="491"/>
      <c r="AZO168" s="491"/>
      <c r="AZP168" s="491"/>
      <c r="AZQ168" s="491"/>
      <c r="AZR168" s="491"/>
      <c r="AZS168" s="491"/>
      <c r="AZT168" s="491"/>
      <c r="AZU168" s="491"/>
      <c r="AZV168" s="491"/>
      <c r="AZW168" s="491"/>
      <c r="AZX168" s="491"/>
      <c r="AZY168" s="491"/>
      <c r="AZZ168" s="491"/>
      <c r="BAA168" s="491"/>
      <c r="BAB168" s="491"/>
      <c r="BAC168" s="491"/>
      <c r="BAD168" s="491"/>
      <c r="BAE168" s="491"/>
      <c r="BAF168" s="491"/>
      <c r="BAG168" s="491"/>
      <c r="BAH168" s="491"/>
      <c r="BAI168" s="491"/>
      <c r="BAJ168" s="491"/>
      <c r="BAK168" s="491"/>
      <c r="BAL168" s="491"/>
      <c r="BAM168" s="491"/>
      <c r="BAN168" s="491"/>
      <c r="BAO168" s="491"/>
      <c r="BAP168" s="491"/>
      <c r="BAQ168" s="491"/>
      <c r="BAR168" s="491"/>
      <c r="BAS168" s="491"/>
      <c r="BAT168" s="491"/>
      <c r="BAU168" s="491"/>
      <c r="BAV168" s="491"/>
      <c r="BAW168" s="491"/>
      <c r="BAX168" s="491"/>
      <c r="BAY168" s="491"/>
      <c r="BAZ168" s="491"/>
      <c r="BBA168" s="491"/>
      <c r="BBB168" s="491"/>
      <c r="BBC168" s="491"/>
      <c r="BBD168" s="491"/>
      <c r="BBE168" s="491"/>
      <c r="BBF168" s="491"/>
      <c r="BBG168" s="491"/>
      <c r="BBH168" s="491"/>
      <c r="BBI168" s="491"/>
      <c r="BBJ168" s="491"/>
      <c r="BBK168" s="491"/>
      <c r="BBL168" s="491"/>
      <c r="BBM168" s="491"/>
      <c r="BBN168" s="491"/>
      <c r="BBO168" s="491"/>
      <c r="BBP168" s="491"/>
      <c r="BBQ168" s="491"/>
      <c r="BBR168" s="491"/>
      <c r="BBS168" s="491"/>
      <c r="BBT168" s="491"/>
      <c r="BBU168" s="491"/>
      <c r="BBV168" s="491"/>
      <c r="BBW168" s="491"/>
      <c r="BBX168" s="491"/>
      <c r="BBY168" s="491"/>
      <c r="BBZ168" s="491"/>
      <c r="BCA168" s="491"/>
      <c r="BCB168" s="491"/>
      <c r="BCC168" s="491"/>
      <c r="BCD168" s="491"/>
      <c r="BCE168" s="491"/>
      <c r="BCF168" s="491"/>
      <c r="BCG168" s="491"/>
      <c r="BCH168" s="491"/>
      <c r="BCI168" s="491"/>
      <c r="BCJ168" s="491"/>
      <c r="BCK168" s="491"/>
      <c r="BCL168" s="491"/>
      <c r="BCM168" s="491"/>
      <c r="BCN168" s="491"/>
      <c r="BCO168" s="491"/>
      <c r="BCP168" s="491"/>
      <c r="BCQ168" s="491"/>
      <c r="BCR168" s="491"/>
      <c r="BCS168" s="491"/>
      <c r="BCT168" s="491"/>
      <c r="BCU168" s="491"/>
      <c r="BCV168" s="491"/>
      <c r="BCW168" s="491"/>
      <c r="BCX168" s="491"/>
      <c r="BCY168" s="491"/>
      <c r="BCZ168" s="491"/>
      <c r="BDA168" s="491"/>
      <c r="BDB168" s="491"/>
      <c r="BDC168" s="491"/>
      <c r="BDD168" s="491"/>
      <c r="BDE168" s="491"/>
      <c r="BDF168" s="491"/>
      <c r="BDG168" s="491"/>
      <c r="BDH168" s="491"/>
      <c r="BDI168" s="491"/>
      <c r="BDJ168" s="491"/>
      <c r="BDK168" s="491"/>
      <c r="BDL168" s="491"/>
      <c r="BDM168" s="491"/>
      <c r="BDN168" s="491"/>
      <c r="BDO168" s="491"/>
      <c r="BDP168" s="491"/>
      <c r="BDQ168" s="491"/>
      <c r="BDR168" s="491"/>
      <c r="BDS168" s="491"/>
      <c r="BDT168" s="491"/>
      <c r="BDU168" s="491"/>
      <c r="BDV168" s="491"/>
      <c r="BDW168" s="491"/>
      <c r="BDX168" s="491"/>
      <c r="BDY168" s="491"/>
      <c r="BDZ168" s="491"/>
      <c r="BEA168" s="491"/>
      <c r="BEB168" s="491"/>
      <c r="BEC168" s="491"/>
      <c r="BED168" s="491"/>
      <c r="BEE168" s="491"/>
      <c r="BEF168" s="491"/>
      <c r="BEG168" s="491"/>
      <c r="BEH168" s="491"/>
      <c r="BEI168" s="491"/>
      <c r="BEJ168" s="491"/>
      <c r="BEK168" s="491"/>
      <c r="BEL168" s="491"/>
      <c r="BEM168" s="491"/>
      <c r="BEN168" s="491"/>
      <c r="BEO168" s="491"/>
      <c r="BEP168" s="491"/>
      <c r="BEQ168" s="491"/>
      <c r="BER168" s="491"/>
      <c r="BES168" s="491"/>
      <c r="BET168" s="491"/>
      <c r="BEU168" s="491"/>
      <c r="BEV168" s="491"/>
      <c r="BEW168" s="491"/>
      <c r="BEX168" s="491"/>
      <c r="BEY168" s="491"/>
      <c r="BEZ168" s="491"/>
      <c r="BFA168" s="491"/>
      <c r="BFB168" s="491"/>
      <c r="BFC168" s="491"/>
      <c r="BFD168" s="491"/>
      <c r="BFE168" s="491"/>
      <c r="BFF168" s="491"/>
      <c r="BFG168" s="491"/>
      <c r="BFH168" s="491"/>
      <c r="BFI168" s="491"/>
      <c r="BFJ168" s="491"/>
      <c r="BFK168" s="491"/>
      <c r="BFL168" s="491"/>
      <c r="BFM168" s="491"/>
      <c r="BFN168" s="491"/>
      <c r="BFO168" s="491"/>
      <c r="BFP168" s="491"/>
      <c r="BFQ168" s="491"/>
      <c r="BFR168" s="491"/>
      <c r="BFS168" s="491"/>
      <c r="BFT168" s="491"/>
      <c r="BFU168" s="491"/>
      <c r="BFV168" s="491"/>
      <c r="BFW168" s="491"/>
      <c r="BFX168" s="491"/>
      <c r="BFY168" s="491"/>
      <c r="BFZ168" s="491"/>
      <c r="BGA168" s="491"/>
      <c r="BGB168" s="491"/>
      <c r="BGC168" s="491"/>
      <c r="BGD168" s="491"/>
      <c r="BGE168" s="491"/>
      <c r="BGF168" s="491"/>
      <c r="BGG168" s="491"/>
      <c r="BGH168" s="491"/>
      <c r="BGI168" s="491"/>
      <c r="BGJ168" s="491"/>
      <c r="BGK168" s="491"/>
      <c r="BGL168" s="491"/>
      <c r="BGM168" s="491"/>
      <c r="BGN168" s="491"/>
      <c r="BGO168" s="491"/>
      <c r="BGP168" s="491"/>
      <c r="BGQ168" s="491"/>
      <c r="BGR168" s="491"/>
      <c r="BGS168" s="491"/>
      <c r="BGT168" s="491"/>
      <c r="BGU168" s="491"/>
      <c r="BGV168" s="491"/>
      <c r="BGW168" s="491"/>
      <c r="BGX168" s="491"/>
      <c r="BGY168" s="491"/>
      <c r="BGZ168" s="491"/>
      <c r="BHA168" s="491"/>
      <c r="BHB168" s="491"/>
      <c r="BHC168" s="491"/>
      <c r="BHD168" s="491"/>
      <c r="BHE168" s="491"/>
      <c r="BHF168" s="491"/>
      <c r="BHG168" s="491"/>
      <c r="BHH168" s="491"/>
      <c r="BHI168" s="491"/>
      <c r="BHJ168" s="491"/>
      <c r="BHK168" s="491"/>
      <c r="BHL168" s="491"/>
      <c r="BHM168" s="491"/>
      <c r="BHN168" s="491"/>
      <c r="BHO168" s="491"/>
      <c r="BHP168" s="491"/>
      <c r="BHQ168" s="491"/>
      <c r="BHR168" s="491"/>
      <c r="BHS168" s="491"/>
      <c r="BHT168" s="491"/>
      <c r="BHU168" s="491"/>
      <c r="BHV168" s="491"/>
      <c r="BHW168" s="491"/>
      <c r="BHX168" s="491"/>
      <c r="BHY168" s="491"/>
      <c r="BHZ168" s="491"/>
      <c r="BIA168" s="491"/>
      <c r="BIB168" s="491"/>
      <c r="BIC168" s="491"/>
      <c r="BID168" s="491"/>
      <c r="BIE168" s="491"/>
      <c r="BIF168" s="491"/>
      <c r="BIG168" s="491"/>
      <c r="BIH168" s="491"/>
      <c r="BII168" s="491"/>
      <c r="BIJ168" s="491"/>
      <c r="BIK168" s="491"/>
      <c r="BIL168" s="491"/>
      <c r="BIM168" s="491"/>
      <c r="BIN168" s="491"/>
      <c r="BIO168" s="491"/>
      <c r="BIP168" s="491"/>
      <c r="BIQ168" s="491"/>
      <c r="BIR168" s="491"/>
      <c r="BIS168" s="491"/>
      <c r="BIT168" s="491"/>
      <c r="BIU168" s="491"/>
      <c r="BIV168" s="491"/>
      <c r="BIW168" s="491"/>
      <c r="BIX168" s="491"/>
      <c r="BIY168" s="491"/>
      <c r="BIZ168" s="491"/>
      <c r="BJA168" s="491"/>
      <c r="BJB168" s="491"/>
      <c r="BJC168" s="491"/>
      <c r="BJD168" s="491"/>
      <c r="BJE168" s="491"/>
      <c r="BJF168" s="491"/>
      <c r="BJG168" s="491"/>
      <c r="BJH168" s="491"/>
      <c r="BJI168" s="491"/>
      <c r="BJJ168" s="491"/>
      <c r="BJK168" s="491"/>
      <c r="BJL168" s="491"/>
      <c r="BJM168" s="491"/>
      <c r="BJN168" s="491"/>
      <c r="BJO168" s="491"/>
      <c r="BJP168" s="491"/>
      <c r="BJQ168" s="491"/>
      <c r="BJR168" s="491"/>
      <c r="BJS168" s="491"/>
      <c r="BJT168" s="491"/>
      <c r="BJU168" s="491"/>
      <c r="BJV168" s="491"/>
      <c r="BJW168" s="491"/>
      <c r="BJX168" s="491"/>
      <c r="BJY168" s="491"/>
      <c r="BJZ168" s="491"/>
      <c r="BKA168" s="491"/>
      <c r="BKB168" s="491"/>
      <c r="BKC168" s="491"/>
      <c r="BKD168" s="491"/>
      <c r="BKE168" s="491"/>
      <c r="BKF168" s="491"/>
      <c r="BKG168" s="491"/>
      <c r="BKH168" s="491"/>
      <c r="BKI168" s="491"/>
      <c r="BKJ168" s="491"/>
      <c r="BKK168" s="491"/>
      <c r="BKL168" s="491"/>
      <c r="BKM168" s="491"/>
      <c r="BKN168" s="491"/>
      <c r="BKO168" s="491"/>
      <c r="BKP168" s="491"/>
      <c r="BKQ168" s="491"/>
      <c r="BKR168" s="491"/>
      <c r="BKS168" s="491"/>
      <c r="BKT168" s="491"/>
      <c r="BKU168" s="491"/>
      <c r="BKV168" s="491"/>
      <c r="BKW168" s="491"/>
      <c r="BKX168" s="491"/>
      <c r="BKY168" s="491"/>
      <c r="BKZ168" s="491"/>
      <c r="BLA168" s="491"/>
      <c r="BLB168" s="491"/>
      <c r="BLC168" s="491"/>
      <c r="BLD168" s="491"/>
      <c r="BLE168" s="491"/>
      <c r="BLF168" s="491"/>
      <c r="BLG168" s="491"/>
      <c r="BLH168" s="491"/>
      <c r="BLI168" s="491"/>
      <c r="BLJ168" s="491"/>
      <c r="BLK168" s="491"/>
      <c r="BLL168" s="491"/>
      <c r="BLM168" s="491"/>
      <c r="BLN168" s="491"/>
      <c r="BLO168" s="491"/>
      <c r="BLP168" s="491"/>
      <c r="BLQ168" s="491"/>
      <c r="BLR168" s="491"/>
      <c r="BLS168" s="491"/>
      <c r="BLT168" s="491"/>
      <c r="BLU168" s="491"/>
      <c r="BLV168" s="491"/>
      <c r="BLW168" s="491"/>
      <c r="BLX168" s="491"/>
      <c r="BLY168" s="491"/>
      <c r="BLZ168" s="491"/>
      <c r="BMA168" s="491"/>
      <c r="BMB168" s="491"/>
      <c r="BMC168" s="491"/>
      <c r="BMD168" s="491"/>
      <c r="BME168" s="491"/>
      <c r="BMF168" s="491"/>
      <c r="BMG168" s="491"/>
      <c r="BMH168" s="491"/>
      <c r="BMI168" s="491"/>
      <c r="BMJ168" s="491"/>
      <c r="BMK168" s="491"/>
      <c r="BML168" s="491"/>
      <c r="BMM168" s="491"/>
      <c r="BMN168" s="491"/>
      <c r="BMO168" s="491"/>
      <c r="BMP168" s="491"/>
      <c r="BMQ168" s="491"/>
      <c r="BMR168" s="491"/>
      <c r="BMS168" s="491"/>
      <c r="BMT168" s="491"/>
      <c r="BMU168" s="491"/>
      <c r="BMV168" s="491"/>
      <c r="BMW168" s="491"/>
      <c r="BMX168" s="491"/>
      <c r="BMY168" s="491"/>
      <c r="BMZ168" s="491"/>
      <c r="BNA168" s="491"/>
      <c r="BNB168" s="491"/>
      <c r="BNC168" s="491"/>
      <c r="BND168" s="491"/>
      <c r="BNE168" s="491"/>
      <c r="BNF168" s="491"/>
      <c r="BNG168" s="491"/>
      <c r="BNH168" s="491"/>
      <c r="BNI168" s="491"/>
      <c r="BNJ168" s="491"/>
      <c r="BNK168" s="491"/>
      <c r="BNL168" s="491"/>
      <c r="BNM168" s="491"/>
      <c r="BNN168" s="491"/>
      <c r="BNO168" s="491"/>
      <c r="BNP168" s="491"/>
      <c r="BNQ168" s="491"/>
      <c r="BNR168" s="491"/>
      <c r="BNS168" s="491"/>
      <c r="BNT168" s="491"/>
      <c r="BNU168" s="491"/>
      <c r="BNV168" s="491"/>
      <c r="BNW168" s="491"/>
      <c r="BNX168" s="491"/>
      <c r="BNY168" s="491"/>
      <c r="BNZ168" s="491"/>
      <c r="BOA168" s="491"/>
      <c r="BOB168" s="491"/>
      <c r="BOC168" s="491"/>
      <c r="BOD168" s="491"/>
      <c r="BOE168" s="491"/>
      <c r="BOF168" s="491"/>
      <c r="BOG168" s="491"/>
      <c r="BOH168" s="491"/>
      <c r="BOI168" s="491"/>
      <c r="BOJ168" s="491"/>
      <c r="BOK168" s="491"/>
      <c r="BOL168" s="491"/>
      <c r="BOM168" s="491"/>
      <c r="BON168" s="491"/>
      <c r="BOO168" s="491"/>
      <c r="BOP168" s="491"/>
      <c r="BOQ168" s="491"/>
      <c r="BOR168" s="491"/>
      <c r="BOS168" s="491"/>
      <c r="BOT168" s="491"/>
      <c r="BOU168" s="491"/>
      <c r="BOV168" s="491"/>
      <c r="BOW168" s="491"/>
      <c r="BOX168" s="491"/>
      <c r="BOY168" s="491"/>
      <c r="BOZ168" s="491"/>
      <c r="BPA168" s="491"/>
      <c r="BPB168" s="491"/>
      <c r="BPC168" s="491"/>
      <c r="BPD168" s="491"/>
      <c r="BPE168" s="491"/>
      <c r="BPF168" s="491"/>
      <c r="BPG168" s="491"/>
      <c r="BPH168" s="491"/>
      <c r="BPI168" s="491"/>
      <c r="BPJ168" s="491"/>
      <c r="BPK168" s="491"/>
      <c r="BPL168" s="491"/>
      <c r="BPM168" s="491"/>
      <c r="BPN168" s="491"/>
      <c r="BPO168" s="491"/>
      <c r="BPP168" s="491"/>
      <c r="BPQ168" s="491"/>
      <c r="BPR168" s="491"/>
      <c r="BPS168" s="491"/>
      <c r="BPT168" s="491"/>
      <c r="BPU168" s="491"/>
      <c r="BPV168" s="491"/>
      <c r="BPW168" s="491"/>
      <c r="BPX168" s="491"/>
      <c r="BPY168" s="491"/>
      <c r="BPZ168" s="491"/>
      <c r="BQA168" s="491"/>
      <c r="BQB168" s="491"/>
      <c r="BQC168" s="491"/>
      <c r="BQD168" s="491"/>
      <c r="BQE168" s="491"/>
      <c r="BQF168" s="491"/>
      <c r="BQG168" s="491"/>
      <c r="BQH168" s="491"/>
      <c r="BQI168" s="491"/>
      <c r="BQJ168" s="491"/>
      <c r="BQK168" s="491"/>
      <c r="BQL168" s="491"/>
      <c r="BQM168" s="491"/>
      <c r="BQN168" s="491"/>
      <c r="BQO168" s="491"/>
      <c r="BQP168" s="491"/>
      <c r="BQQ168" s="491"/>
      <c r="BQR168" s="491"/>
      <c r="BQS168" s="491"/>
      <c r="BQT168" s="491"/>
      <c r="BQU168" s="491"/>
      <c r="BQV168" s="491"/>
      <c r="BQW168" s="491"/>
      <c r="BQX168" s="491"/>
      <c r="BQY168" s="491"/>
      <c r="BQZ168" s="491"/>
      <c r="BRA168" s="491"/>
      <c r="BRB168" s="491"/>
      <c r="BRC168" s="491"/>
      <c r="BRD168" s="491"/>
      <c r="BRE168" s="491"/>
      <c r="BRF168" s="491"/>
      <c r="BRG168" s="491"/>
      <c r="BRH168" s="491"/>
      <c r="BRI168" s="491"/>
      <c r="BRJ168" s="491"/>
      <c r="BRK168" s="491"/>
      <c r="BRL168" s="491"/>
      <c r="BRM168" s="491"/>
      <c r="BRN168" s="491"/>
      <c r="BRO168" s="491"/>
      <c r="BRP168" s="491"/>
      <c r="BRQ168" s="491"/>
      <c r="BRR168" s="491"/>
      <c r="BRS168" s="491"/>
      <c r="BRT168" s="491"/>
      <c r="BRU168" s="491"/>
      <c r="BRV168" s="491"/>
      <c r="BRW168" s="491"/>
      <c r="BRX168" s="491"/>
      <c r="BRY168" s="491"/>
      <c r="BRZ168" s="491"/>
      <c r="BSA168" s="491"/>
      <c r="BSB168" s="491"/>
      <c r="BSC168" s="491"/>
      <c r="BSD168" s="491"/>
      <c r="BSE168" s="491"/>
      <c r="BSF168" s="491"/>
      <c r="BSG168" s="491"/>
      <c r="BSH168" s="491"/>
      <c r="BSI168" s="491"/>
      <c r="BSJ168" s="491"/>
      <c r="BSK168" s="491"/>
      <c r="BSL168" s="491"/>
      <c r="BSM168" s="491"/>
      <c r="BSN168" s="491"/>
      <c r="BSO168" s="491"/>
      <c r="BSP168" s="491"/>
      <c r="BSQ168" s="491"/>
      <c r="BSR168" s="491"/>
      <c r="BSS168" s="491"/>
      <c r="BST168" s="491"/>
      <c r="BSU168" s="491"/>
      <c r="BSV168" s="491"/>
      <c r="BSW168" s="491"/>
      <c r="BSX168" s="491"/>
      <c r="BSY168" s="491"/>
      <c r="BSZ168" s="491"/>
      <c r="BTA168" s="491"/>
      <c r="BTB168" s="491"/>
      <c r="BTC168" s="491"/>
      <c r="BTD168" s="491"/>
      <c r="BTE168" s="491"/>
      <c r="BTF168" s="491"/>
      <c r="BTG168" s="491"/>
      <c r="BTH168" s="491"/>
      <c r="BTI168" s="491"/>
      <c r="BTJ168" s="491"/>
      <c r="BTK168" s="491"/>
      <c r="BTL168" s="491"/>
      <c r="BTM168" s="491"/>
      <c r="BTN168" s="491"/>
      <c r="BTO168" s="491"/>
      <c r="BTP168" s="491"/>
      <c r="BTQ168" s="491"/>
      <c r="BTR168" s="491"/>
      <c r="BTS168" s="491"/>
      <c r="BTT168" s="491"/>
      <c r="BTU168" s="491"/>
      <c r="BTV168" s="491"/>
      <c r="BTW168" s="491"/>
      <c r="BTX168" s="491"/>
      <c r="BTY168" s="491"/>
      <c r="BTZ168" s="491"/>
      <c r="BUA168" s="491"/>
      <c r="BUB168" s="491"/>
      <c r="BUC168" s="491"/>
      <c r="BUD168" s="491"/>
      <c r="BUE168" s="491"/>
      <c r="BUF168" s="491"/>
      <c r="BUG168" s="491"/>
      <c r="BUH168" s="491"/>
      <c r="BUI168" s="491"/>
      <c r="BUJ168" s="491"/>
      <c r="BUK168" s="491"/>
      <c r="BUL168" s="491"/>
      <c r="BUM168" s="491"/>
      <c r="BUN168" s="491"/>
      <c r="BUO168" s="491"/>
      <c r="BUP168" s="491"/>
      <c r="BUQ168" s="491"/>
      <c r="BUR168" s="491"/>
      <c r="BUS168" s="491"/>
      <c r="BUT168" s="491"/>
      <c r="BUU168" s="491"/>
      <c r="BUV168" s="491"/>
      <c r="BUW168" s="491"/>
      <c r="BUX168" s="491"/>
      <c r="BUY168" s="491"/>
      <c r="BUZ168" s="491"/>
      <c r="BVA168" s="491"/>
      <c r="BVB168" s="491"/>
      <c r="BVC168" s="491"/>
      <c r="BVD168" s="491"/>
      <c r="BVE168" s="491"/>
      <c r="BVF168" s="491"/>
      <c r="BVG168" s="491"/>
      <c r="BVH168" s="491"/>
      <c r="BVI168" s="491"/>
      <c r="BVJ168" s="491"/>
      <c r="BVK168" s="491"/>
      <c r="BVL168" s="491"/>
      <c r="BVM168" s="491"/>
      <c r="BVN168" s="491"/>
      <c r="BVO168" s="491"/>
      <c r="BVP168" s="491"/>
      <c r="BVQ168" s="491"/>
      <c r="BVR168" s="491"/>
      <c r="BVS168" s="491"/>
      <c r="BVT168" s="491"/>
      <c r="BVU168" s="491"/>
      <c r="BVV168" s="491"/>
      <c r="BVW168" s="491"/>
      <c r="BVX168" s="491"/>
      <c r="BVY168" s="491"/>
      <c r="BVZ168" s="491"/>
      <c r="BWA168" s="491"/>
      <c r="BWB168" s="491"/>
      <c r="BWC168" s="491"/>
      <c r="BWD168" s="491"/>
      <c r="BWE168" s="491"/>
      <c r="BWF168" s="491"/>
      <c r="BWG168" s="491"/>
      <c r="BWH168" s="491"/>
      <c r="BWI168" s="491"/>
      <c r="BWJ168" s="491"/>
      <c r="BWK168" s="491"/>
      <c r="BWL168" s="491"/>
      <c r="BWM168" s="491"/>
      <c r="BWN168" s="491"/>
      <c r="BWO168" s="491"/>
      <c r="BWP168" s="491"/>
      <c r="BWQ168" s="491"/>
      <c r="BWR168" s="491"/>
      <c r="BWS168" s="491"/>
      <c r="BWT168" s="491"/>
      <c r="BWU168" s="491"/>
      <c r="BWV168" s="491"/>
      <c r="BWW168" s="491"/>
      <c r="BWX168" s="491"/>
      <c r="BWY168" s="491"/>
      <c r="BWZ168" s="491"/>
      <c r="BXA168" s="491"/>
      <c r="BXB168" s="491"/>
      <c r="BXC168" s="491"/>
      <c r="BXD168" s="491"/>
      <c r="BXE168" s="491"/>
      <c r="BXF168" s="491"/>
      <c r="BXG168" s="491"/>
      <c r="BXH168" s="491"/>
      <c r="BXI168" s="491"/>
      <c r="BXJ168" s="491"/>
      <c r="BXK168" s="491"/>
      <c r="BXL168" s="491"/>
      <c r="BXM168" s="491"/>
      <c r="BXN168" s="491"/>
      <c r="BXO168" s="491"/>
      <c r="BXP168" s="491"/>
      <c r="BXQ168" s="491"/>
      <c r="BXR168" s="491"/>
      <c r="BXS168" s="491"/>
      <c r="BXT168" s="491"/>
      <c r="BXU168" s="491"/>
      <c r="BXV168" s="491"/>
      <c r="BXW168" s="491"/>
      <c r="BXX168" s="491"/>
      <c r="BXY168" s="491"/>
      <c r="BXZ168" s="491"/>
      <c r="BYA168" s="491"/>
      <c r="BYB168" s="491"/>
      <c r="BYC168" s="491"/>
      <c r="BYD168" s="491"/>
      <c r="BYE168" s="491"/>
      <c r="BYF168" s="491"/>
      <c r="BYG168" s="491"/>
      <c r="BYH168" s="491"/>
      <c r="BYI168" s="491"/>
      <c r="BYJ168" s="491"/>
      <c r="BYK168" s="491"/>
      <c r="BYL168" s="491"/>
      <c r="BYM168" s="491"/>
      <c r="BYN168" s="491"/>
      <c r="BYO168" s="491"/>
      <c r="BYP168" s="491"/>
      <c r="BYQ168" s="491"/>
      <c r="BYR168" s="491"/>
      <c r="BYS168" s="491"/>
      <c r="BYT168" s="491"/>
      <c r="BYU168" s="491"/>
      <c r="BYV168" s="491"/>
      <c r="BYW168" s="491"/>
      <c r="BYX168" s="491"/>
      <c r="BYY168" s="491"/>
      <c r="BYZ168" s="491"/>
      <c r="BZA168" s="491"/>
      <c r="BZB168" s="491"/>
      <c r="BZC168" s="491"/>
      <c r="BZD168" s="491"/>
      <c r="BZE168" s="491"/>
      <c r="BZF168" s="491"/>
      <c r="BZG168" s="491"/>
      <c r="BZH168" s="491"/>
      <c r="BZI168" s="491"/>
      <c r="BZJ168" s="491"/>
      <c r="BZK168" s="491"/>
      <c r="BZL168" s="491"/>
      <c r="BZM168" s="491"/>
      <c r="BZN168" s="491"/>
      <c r="BZO168" s="491"/>
      <c r="BZP168" s="491"/>
      <c r="BZQ168" s="491"/>
      <c r="BZR168" s="491"/>
      <c r="BZS168" s="491"/>
      <c r="BZT168" s="491"/>
      <c r="BZU168" s="491"/>
      <c r="BZV168" s="491"/>
      <c r="BZW168" s="491"/>
      <c r="BZX168" s="491"/>
      <c r="BZY168" s="491"/>
      <c r="BZZ168" s="491"/>
      <c r="CAA168" s="491"/>
      <c r="CAB168" s="491"/>
      <c r="CAC168" s="491"/>
      <c r="CAD168" s="491"/>
      <c r="CAE168" s="491"/>
      <c r="CAF168" s="491"/>
      <c r="CAG168" s="491"/>
      <c r="CAH168" s="491"/>
      <c r="CAI168" s="491"/>
      <c r="CAJ168" s="491"/>
      <c r="CAK168" s="491"/>
      <c r="CAL168" s="491"/>
      <c r="CAM168" s="491"/>
      <c r="CAN168" s="491"/>
      <c r="CAO168" s="491"/>
      <c r="CAP168" s="491"/>
      <c r="CAQ168" s="491"/>
      <c r="CAR168" s="491"/>
      <c r="CAS168" s="491"/>
      <c r="CAT168" s="491"/>
      <c r="CAU168" s="491"/>
      <c r="CAV168" s="491"/>
      <c r="CAW168" s="491"/>
      <c r="CAX168" s="491"/>
      <c r="CAY168" s="491"/>
      <c r="CAZ168" s="491"/>
      <c r="CBA168" s="491"/>
      <c r="CBB168" s="491"/>
      <c r="CBC168" s="491"/>
      <c r="CBD168" s="491"/>
      <c r="CBE168" s="491"/>
      <c r="CBF168" s="491"/>
      <c r="CBG168" s="491"/>
      <c r="CBH168" s="491"/>
      <c r="CBI168" s="491"/>
      <c r="CBJ168" s="491"/>
      <c r="CBK168" s="491"/>
      <c r="CBL168" s="491"/>
      <c r="CBM168" s="491"/>
      <c r="CBN168" s="491"/>
      <c r="CBO168" s="491"/>
      <c r="CBP168" s="491"/>
      <c r="CBQ168" s="491"/>
      <c r="CBR168" s="491"/>
      <c r="CBS168" s="491"/>
      <c r="CBT168" s="491"/>
      <c r="CBU168" s="491"/>
      <c r="CBV168" s="491"/>
      <c r="CBW168" s="491"/>
      <c r="CBX168" s="491"/>
      <c r="CBY168" s="491"/>
      <c r="CBZ168" s="491"/>
      <c r="CCA168" s="491"/>
      <c r="CCB168" s="491"/>
      <c r="CCC168" s="491"/>
      <c r="CCD168" s="491"/>
      <c r="CCE168" s="491"/>
      <c r="CCF168" s="491"/>
      <c r="CCG168" s="491"/>
      <c r="CCH168" s="491"/>
      <c r="CCI168" s="491"/>
      <c r="CCJ168" s="491"/>
      <c r="CCK168" s="491"/>
      <c r="CCL168" s="491"/>
      <c r="CCM168" s="491"/>
      <c r="CCN168" s="491"/>
      <c r="CCO168" s="491"/>
      <c r="CCP168" s="491"/>
      <c r="CCQ168" s="491"/>
      <c r="CCR168" s="491"/>
      <c r="CCS168" s="491"/>
      <c r="CCT168" s="491"/>
      <c r="CCU168" s="491"/>
      <c r="CCV168" s="491"/>
      <c r="CCW168" s="491"/>
      <c r="CCX168" s="491"/>
      <c r="CCY168" s="491"/>
      <c r="CCZ168" s="491"/>
      <c r="CDA168" s="491"/>
      <c r="CDB168" s="491"/>
      <c r="CDC168" s="491"/>
      <c r="CDD168" s="491"/>
      <c r="CDE168" s="491"/>
      <c r="CDF168" s="491"/>
      <c r="CDG168" s="491"/>
      <c r="CDH168" s="491"/>
      <c r="CDI168" s="491"/>
      <c r="CDJ168" s="491"/>
      <c r="CDK168" s="491"/>
      <c r="CDL168" s="491"/>
      <c r="CDM168" s="491"/>
      <c r="CDN168" s="491"/>
      <c r="CDO168" s="491"/>
      <c r="CDP168" s="491"/>
      <c r="CDQ168" s="491"/>
      <c r="CDR168" s="491"/>
      <c r="CDS168" s="491"/>
      <c r="CDT168" s="491"/>
      <c r="CDU168" s="491"/>
      <c r="CDV168" s="491"/>
      <c r="CDW168" s="491"/>
      <c r="CDX168" s="491"/>
      <c r="CDY168" s="491"/>
      <c r="CDZ168" s="491"/>
      <c r="CEA168" s="491"/>
      <c r="CEB168" s="491"/>
      <c r="CEC168" s="491"/>
      <c r="CED168" s="491"/>
      <c r="CEE168" s="491"/>
      <c r="CEF168" s="491"/>
      <c r="CEG168" s="491"/>
      <c r="CEH168" s="491"/>
      <c r="CEI168" s="491"/>
      <c r="CEJ168" s="491"/>
      <c r="CEK168" s="491"/>
      <c r="CEL168" s="491"/>
      <c r="CEM168" s="491"/>
      <c r="CEN168" s="491"/>
      <c r="CEO168" s="491"/>
      <c r="CEP168" s="491"/>
      <c r="CEQ168" s="491"/>
      <c r="CER168" s="491"/>
      <c r="CES168" s="491"/>
      <c r="CET168" s="491"/>
      <c r="CEU168" s="491"/>
      <c r="CEV168" s="491"/>
      <c r="CEW168" s="491"/>
      <c r="CEX168" s="491"/>
      <c r="CEY168" s="491"/>
      <c r="CEZ168" s="491"/>
      <c r="CFA168" s="491"/>
      <c r="CFB168" s="491"/>
      <c r="CFC168" s="491"/>
      <c r="CFD168" s="491"/>
      <c r="CFE168" s="491"/>
      <c r="CFF168" s="491"/>
      <c r="CFG168" s="491"/>
      <c r="CFH168" s="491"/>
      <c r="CFI168" s="491"/>
      <c r="CFJ168" s="491"/>
      <c r="CFK168" s="491"/>
      <c r="CFL168" s="491"/>
      <c r="CFM168" s="491"/>
      <c r="CFN168" s="491"/>
      <c r="CFO168" s="491"/>
      <c r="CFP168" s="491"/>
      <c r="CFQ168" s="491"/>
      <c r="CFR168" s="491"/>
      <c r="CFS168" s="491"/>
      <c r="CFT168" s="491"/>
      <c r="CFU168" s="491"/>
      <c r="CFV168" s="491"/>
      <c r="CFW168" s="491"/>
      <c r="CFX168" s="491"/>
      <c r="CFY168" s="491"/>
      <c r="CFZ168" s="491"/>
      <c r="CGA168" s="491"/>
      <c r="CGB168" s="491"/>
      <c r="CGC168" s="491"/>
      <c r="CGD168" s="491"/>
      <c r="CGE168" s="491"/>
      <c r="CGF168" s="491"/>
      <c r="CGG168" s="491"/>
      <c r="CGH168" s="491"/>
      <c r="CGI168" s="491"/>
      <c r="CGJ168" s="491"/>
      <c r="CGK168" s="491"/>
      <c r="CGL168" s="491"/>
      <c r="CGM168" s="491"/>
      <c r="CGN168" s="491"/>
      <c r="CGO168" s="491"/>
      <c r="CGP168" s="491"/>
      <c r="CGQ168" s="491"/>
      <c r="CGR168" s="491"/>
      <c r="CGS168" s="491"/>
      <c r="CGT168" s="491"/>
      <c r="CGU168" s="491"/>
      <c r="CGV168" s="491"/>
      <c r="CGW168" s="491"/>
      <c r="CGX168" s="491"/>
      <c r="CGY168" s="491"/>
      <c r="CGZ168" s="491"/>
      <c r="CHA168" s="491"/>
      <c r="CHB168" s="491"/>
      <c r="CHC168" s="491"/>
      <c r="CHD168" s="491"/>
      <c r="CHE168" s="491"/>
      <c r="CHF168" s="491"/>
      <c r="CHG168" s="491"/>
      <c r="CHH168" s="491"/>
      <c r="CHI168" s="491"/>
      <c r="CHJ168" s="491"/>
      <c r="CHK168" s="491"/>
      <c r="CHL168" s="491"/>
      <c r="CHM168" s="491"/>
      <c r="CHN168" s="491"/>
      <c r="CHO168" s="491"/>
      <c r="CHP168" s="491"/>
      <c r="CHQ168" s="491"/>
      <c r="CHR168" s="491"/>
      <c r="CHS168" s="491"/>
      <c r="CHT168" s="491"/>
      <c r="CHU168" s="491"/>
      <c r="CHV168" s="491"/>
      <c r="CHW168" s="491"/>
      <c r="CHX168" s="491"/>
      <c r="CHY168" s="491"/>
      <c r="CHZ168" s="491"/>
      <c r="CIA168" s="491"/>
      <c r="CIB168" s="491"/>
      <c r="CIC168" s="491"/>
      <c r="CID168" s="491"/>
      <c r="CIE168" s="491"/>
      <c r="CIF168" s="491"/>
      <c r="CIG168" s="491"/>
      <c r="CIH168" s="491"/>
      <c r="CII168" s="491"/>
      <c r="CIJ168" s="491"/>
      <c r="CIK168" s="491"/>
      <c r="CIL168" s="491"/>
      <c r="CIM168" s="491"/>
      <c r="CIN168" s="491"/>
      <c r="CIO168" s="491"/>
      <c r="CIP168" s="491"/>
      <c r="CIQ168" s="491"/>
      <c r="CIR168" s="491"/>
      <c r="CIS168" s="491"/>
      <c r="CIT168" s="491"/>
      <c r="CIU168" s="491"/>
      <c r="CIV168" s="491"/>
      <c r="CIW168" s="491"/>
      <c r="CIX168" s="491"/>
      <c r="CIY168" s="491"/>
      <c r="CIZ168" s="491"/>
      <c r="CJA168" s="491"/>
      <c r="CJB168" s="491"/>
      <c r="CJC168" s="491"/>
      <c r="CJD168" s="491"/>
      <c r="CJE168" s="491"/>
      <c r="CJF168" s="491"/>
      <c r="CJG168" s="491"/>
      <c r="CJH168" s="491"/>
      <c r="CJI168" s="491"/>
      <c r="CJJ168" s="491"/>
      <c r="CJK168" s="491"/>
      <c r="CJL168" s="491"/>
      <c r="CJM168" s="491"/>
      <c r="CJN168" s="491"/>
      <c r="CJO168" s="491"/>
      <c r="CJP168" s="491"/>
      <c r="CJQ168" s="491"/>
      <c r="CJR168" s="491"/>
      <c r="CJS168" s="491"/>
      <c r="CJT168" s="491"/>
      <c r="CJU168" s="491"/>
      <c r="CJV168" s="491"/>
      <c r="CJW168" s="491"/>
      <c r="CJX168" s="491"/>
      <c r="CJY168" s="491"/>
      <c r="CJZ168" s="491"/>
      <c r="CKA168" s="491"/>
      <c r="CKB168" s="491"/>
      <c r="CKC168" s="491"/>
      <c r="CKD168" s="491"/>
      <c r="CKE168" s="491"/>
      <c r="CKF168" s="491"/>
      <c r="CKG168" s="491"/>
      <c r="CKH168" s="491"/>
      <c r="CKI168" s="491"/>
      <c r="CKJ168" s="491"/>
      <c r="CKK168" s="491"/>
      <c r="CKL168" s="491"/>
      <c r="CKM168" s="491"/>
      <c r="CKN168" s="491"/>
      <c r="CKO168" s="491"/>
      <c r="CKP168" s="491"/>
      <c r="CKQ168" s="491"/>
      <c r="CKR168" s="491"/>
      <c r="CKS168" s="491"/>
      <c r="CKT168" s="491"/>
      <c r="CKU168" s="491"/>
      <c r="CKV168" s="491"/>
      <c r="CKW168" s="491"/>
      <c r="CKX168" s="491"/>
      <c r="CKY168" s="491"/>
      <c r="CKZ168" s="491"/>
      <c r="CLA168" s="491"/>
      <c r="CLB168" s="491"/>
      <c r="CLC168" s="491"/>
      <c r="CLD168" s="491"/>
      <c r="CLE168" s="491"/>
      <c r="CLF168" s="491"/>
      <c r="CLG168" s="491"/>
      <c r="CLH168" s="491"/>
      <c r="CLI168" s="491"/>
      <c r="CLJ168" s="491"/>
      <c r="CLK168" s="491"/>
      <c r="CLL168" s="491"/>
      <c r="CLM168" s="491"/>
      <c r="CLN168" s="491"/>
      <c r="CLO168" s="491"/>
      <c r="CLP168" s="491"/>
      <c r="CLQ168" s="491"/>
      <c r="CLR168" s="491"/>
      <c r="CLS168" s="491"/>
      <c r="CLT168" s="491"/>
      <c r="CLU168" s="491"/>
      <c r="CLV168" s="491"/>
      <c r="CLW168" s="491"/>
      <c r="CLX168" s="491"/>
      <c r="CLY168" s="491"/>
      <c r="CLZ168" s="491"/>
      <c r="CMA168" s="491"/>
      <c r="CMB168" s="491"/>
      <c r="CMC168" s="491"/>
      <c r="CMD168" s="491"/>
      <c r="CME168" s="491"/>
      <c r="CMF168" s="491"/>
      <c r="CMG168" s="491"/>
      <c r="CMH168" s="491"/>
      <c r="CMI168" s="491"/>
      <c r="CMJ168" s="491"/>
      <c r="CMK168" s="491"/>
      <c r="CML168" s="491"/>
      <c r="CMM168" s="491"/>
      <c r="CMN168" s="491"/>
      <c r="CMO168" s="491"/>
      <c r="CMP168" s="491"/>
      <c r="CMQ168" s="491"/>
      <c r="CMR168" s="491"/>
      <c r="CMS168" s="491"/>
      <c r="CMT168" s="491"/>
      <c r="CMU168" s="491"/>
      <c r="CMV168" s="491"/>
      <c r="CMW168" s="491"/>
      <c r="CMX168" s="491"/>
      <c r="CMY168" s="491"/>
      <c r="CMZ168" s="491"/>
      <c r="CNA168" s="491"/>
      <c r="CNB168" s="491"/>
      <c r="CNC168" s="491"/>
      <c r="CND168" s="491"/>
      <c r="CNE168" s="491"/>
      <c r="CNF168" s="491"/>
      <c r="CNG168" s="491"/>
      <c r="CNH168" s="491"/>
      <c r="CNI168" s="491"/>
      <c r="CNJ168" s="491"/>
      <c r="CNK168" s="491"/>
      <c r="CNL168" s="491"/>
      <c r="CNM168" s="491"/>
      <c r="CNN168" s="491"/>
      <c r="CNO168" s="491"/>
      <c r="CNP168" s="491"/>
      <c r="CNQ168" s="491"/>
      <c r="CNR168" s="491"/>
      <c r="CNS168" s="491"/>
      <c r="CNT168" s="491"/>
      <c r="CNU168" s="491"/>
      <c r="CNV168" s="491"/>
      <c r="CNW168" s="491"/>
      <c r="CNX168" s="491"/>
      <c r="CNY168" s="491"/>
      <c r="CNZ168" s="491"/>
      <c r="COA168" s="491"/>
      <c r="COB168" s="491"/>
      <c r="COC168" s="491"/>
      <c r="COD168" s="491"/>
      <c r="COE168" s="491"/>
      <c r="COF168" s="491"/>
      <c r="COG168" s="491"/>
      <c r="COH168" s="491"/>
      <c r="COI168" s="491"/>
      <c r="COJ168" s="491"/>
      <c r="COK168" s="491"/>
      <c r="COL168" s="491"/>
      <c r="COM168" s="491"/>
      <c r="CON168" s="491"/>
      <c r="COO168" s="491"/>
      <c r="COP168" s="491"/>
      <c r="COQ168" s="491"/>
      <c r="COR168" s="491"/>
      <c r="COS168" s="491"/>
      <c r="COT168" s="491"/>
      <c r="COU168" s="491"/>
      <c r="COV168" s="491"/>
      <c r="COW168" s="491"/>
      <c r="COX168" s="491"/>
      <c r="COY168" s="491"/>
      <c r="COZ168" s="491"/>
      <c r="CPA168" s="491"/>
      <c r="CPB168" s="491"/>
      <c r="CPC168" s="491"/>
      <c r="CPD168" s="491"/>
      <c r="CPE168" s="491"/>
      <c r="CPF168" s="491"/>
      <c r="CPG168" s="491"/>
      <c r="CPH168" s="491"/>
      <c r="CPI168" s="491"/>
      <c r="CPJ168" s="491"/>
      <c r="CPK168" s="491"/>
      <c r="CPL168" s="491"/>
      <c r="CPM168" s="491"/>
      <c r="CPN168" s="491"/>
      <c r="CPO168" s="491"/>
      <c r="CPP168" s="491"/>
      <c r="CPQ168" s="491"/>
      <c r="CPR168" s="491"/>
      <c r="CPS168" s="491"/>
      <c r="CPT168" s="491"/>
      <c r="CPU168" s="491"/>
      <c r="CPV168" s="491"/>
      <c r="CPW168" s="491"/>
      <c r="CPX168" s="491"/>
      <c r="CPY168" s="491"/>
      <c r="CPZ168" s="491"/>
      <c r="CQA168" s="491"/>
      <c r="CQB168" s="491"/>
      <c r="CQC168" s="491"/>
      <c r="CQD168" s="491"/>
      <c r="CQE168" s="491"/>
      <c r="CQF168" s="491"/>
      <c r="CQG168" s="491"/>
      <c r="CQH168" s="491"/>
      <c r="CQI168" s="491"/>
      <c r="CQJ168" s="491"/>
      <c r="CQK168" s="491"/>
      <c r="CQL168" s="491"/>
      <c r="CQM168" s="491"/>
      <c r="CQN168" s="491"/>
      <c r="CQO168" s="491"/>
      <c r="CQP168" s="491"/>
      <c r="CQQ168" s="491"/>
      <c r="CQR168" s="491"/>
      <c r="CQS168" s="491"/>
      <c r="CQT168" s="491"/>
      <c r="CQU168" s="491"/>
      <c r="CQV168" s="491"/>
      <c r="CQW168" s="491"/>
      <c r="CQX168" s="491"/>
      <c r="CQY168" s="491"/>
      <c r="CQZ168" s="491"/>
      <c r="CRA168" s="491"/>
      <c r="CRB168" s="491"/>
      <c r="CRC168" s="491"/>
      <c r="CRD168" s="491"/>
      <c r="CRE168" s="491"/>
      <c r="CRF168" s="491"/>
      <c r="CRG168" s="491"/>
      <c r="CRH168" s="491"/>
      <c r="CRI168" s="491"/>
      <c r="CRJ168" s="491"/>
      <c r="CRK168" s="491"/>
      <c r="CRL168" s="491"/>
      <c r="CRM168" s="491"/>
      <c r="CRN168" s="491"/>
      <c r="CRO168" s="491"/>
      <c r="CRP168" s="491"/>
      <c r="CRQ168" s="491"/>
      <c r="CRR168" s="491"/>
      <c r="CRS168" s="491"/>
      <c r="CRT168" s="491"/>
      <c r="CRU168" s="491"/>
      <c r="CRV168" s="491"/>
      <c r="CRW168" s="491"/>
      <c r="CRX168" s="491"/>
      <c r="CRY168" s="491"/>
      <c r="CRZ168" s="491"/>
      <c r="CSA168" s="491"/>
      <c r="CSB168" s="491"/>
      <c r="CSC168" s="491"/>
      <c r="CSD168" s="491"/>
      <c r="CSE168" s="491"/>
      <c r="CSF168" s="491"/>
      <c r="CSG168" s="491"/>
      <c r="CSH168" s="491"/>
      <c r="CSI168" s="491"/>
      <c r="CSJ168" s="491"/>
      <c r="CSK168" s="491"/>
      <c r="CSL168" s="491"/>
      <c r="CSM168" s="491"/>
      <c r="CSN168" s="491"/>
      <c r="CSO168" s="491"/>
      <c r="CSP168" s="491"/>
      <c r="CSQ168" s="491"/>
      <c r="CSR168" s="491"/>
      <c r="CSS168" s="491"/>
      <c r="CST168" s="491"/>
      <c r="CSU168" s="491"/>
      <c r="CSV168" s="491"/>
      <c r="CSW168" s="491"/>
      <c r="CSX168" s="491"/>
      <c r="CSY168" s="491"/>
      <c r="CSZ168" s="491"/>
      <c r="CTA168" s="491"/>
      <c r="CTB168" s="491"/>
      <c r="CTC168" s="491"/>
      <c r="CTD168" s="491"/>
      <c r="CTE168" s="491"/>
      <c r="CTF168" s="491"/>
      <c r="CTG168" s="491"/>
      <c r="CTH168" s="491"/>
      <c r="CTI168" s="491"/>
      <c r="CTJ168" s="491"/>
      <c r="CTK168" s="491"/>
      <c r="CTL168" s="491"/>
      <c r="CTM168" s="491"/>
      <c r="CTN168" s="491"/>
      <c r="CTO168" s="491"/>
      <c r="CTP168" s="491"/>
      <c r="CTQ168" s="491"/>
      <c r="CTR168" s="491"/>
      <c r="CTS168" s="491"/>
      <c r="CTT168" s="491"/>
      <c r="CTU168" s="491"/>
      <c r="CTV168" s="491"/>
      <c r="CTW168" s="491"/>
      <c r="CTX168" s="491"/>
      <c r="CTY168" s="491"/>
      <c r="CTZ168" s="491"/>
      <c r="CUA168" s="491"/>
      <c r="CUB168" s="491"/>
      <c r="CUC168" s="491"/>
      <c r="CUD168" s="491"/>
      <c r="CUE168" s="491"/>
      <c r="CUF168" s="491"/>
      <c r="CUG168" s="491"/>
      <c r="CUH168" s="491"/>
      <c r="CUI168" s="491"/>
      <c r="CUJ168" s="491"/>
      <c r="CUK168" s="491"/>
      <c r="CUL168" s="491"/>
      <c r="CUM168" s="491"/>
      <c r="CUN168" s="491"/>
      <c r="CUO168" s="491"/>
      <c r="CUP168" s="491"/>
      <c r="CUQ168" s="491"/>
      <c r="CUR168" s="491"/>
      <c r="CUS168" s="491"/>
      <c r="CUT168" s="491"/>
      <c r="CUU168" s="491"/>
      <c r="CUV168" s="491"/>
      <c r="CUW168" s="491"/>
      <c r="CUX168" s="491"/>
      <c r="CUY168" s="491"/>
      <c r="CUZ168" s="491"/>
      <c r="CVA168" s="491"/>
      <c r="CVB168" s="491"/>
      <c r="CVC168" s="491"/>
      <c r="CVD168" s="491"/>
      <c r="CVE168" s="491"/>
      <c r="CVF168" s="491"/>
      <c r="CVG168" s="491"/>
      <c r="CVH168" s="491"/>
      <c r="CVI168" s="491"/>
      <c r="CVJ168" s="491"/>
      <c r="CVK168" s="491"/>
      <c r="CVL168" s="491"/>
      <c r="CVM168" s="491"/>
      <c r="CVN168" s="491"/>
      <c r="CVO168" s="491"/>
      <c r="CVP168" s="491"/>
      <c r="CVQ168" s="491"/>
      <c r="CVR168" s="491"/>
      <c r="CVS168" s="491"/>
      <c r="CVT168" s="491"/>
      <c r="CVU168" s="491"/>
      <c r="CVV168" s="491"/>
      <c r="CVW168" s="491"/>
      <c r="CVX168" s="491"/>
      <c r="CVY168" s="491"/>
      <c r="CVZ168" s="491"/>
      <c r="CWA168" s="491"/>
      <c r="CWB168" s="491"/>
      <c r="CWC168" s="491"/>
      <c r="CWD168" s="491"/>
      <c r="CWE168" s="491"/>
      <c r="CWF168" s="491"/>
      <c r="CWG168" s="491"/>
      <c r="CWH168" s="491"/>
      <c r="CWI168" s="491"/>
      <c r="CWJ168" s="491"/>
      <c r="CWK168" s="491"/>
      <c r="CWL168" s="491"/>
      <c r="CWM168" s="491"/>
      <c r="CWN168" s="491"/>
      <c r="CWO168" s="491"/>
      <c r="CWP168" s="491"/>
      <c r="CWQ168" s="491"/>
      <c r="CWR168" s="491"/>
      <c r="CWS168" s="491"/>
      <c r="CWT168" s="491"/>
      <c r="CWU168" s="491"/>
      <c r="CWV168" s="491"/>
      <c r="CWW168" s="491"/>
      <c r="CWX168" s="491"/>
      <c r="CWY168" s="491"/>
      <c r="CWZ168" s="491"/>
      <c r="CXA168" s="491"/>
      <c r="CXB168" s="491"/>
      <c r="CXC168" s="491"/>
      <c r="CXD168" s="491"/>
      <c r="CXE168" s="491"/>
      <c r="CXF168" s="491"/>
      <c r="CXG168" s="491"/>
      <c r="CXH168" s="491"/>
      <c r="CXI168" s="491"/>
      <c r="CXJ168" s="491"/>
      <c r="CXK168" s="491"/>
      <c r="CXL168" s="491"/>
      <c r="CXM168" s="491"/>
      <c r="CXN168" s="491"/>
      <c r="CXO168" s="491"/>
      <c r="CXP168" s="491"/>
      <c r="CXQ168" s="491"/>
      <c r="CXR168" s="491"/>
      <c r="CXS168" s="491"/>
      <c r="CXT168" s="491"/>
      <c r="CXU168" s="491"/>
      <c r="CXV168" s="491"/>
      <c r="CXW168" s="491"/>
      <c r="CXX168" s="491"/>
      <c r="CXY168" s="491"/>
      <c r="CXZ168" s="491"/>
      <c r="CYA168" s="491"/>
      <c r="CYB168" s="491"/>
      <c r="CYC168" s="491"/>
      <c r="CYD168" s="491"/>
      <c r="CYE168" s="491"/>
      <c r="CYF168" s="491"/>
      <c r="CYG168" s="491"/>
      <c r="CYH168" s="491"/>
      <c r="CYI168" s="491"/>
      <c r="CYJ168" s="491"/>
      <c r="CYK168" s="491"/>
      <c r="CYL168" s="491"/>
      <c r="CYM168" s="491"/>
      <c r="CYN168" s="491"/>
      <c r="CYO168" s="491"/>
      <c r="CYP168" s="491"/>
      <c r="CYQ168" s="491"/>
      <c r="CYR168" s="491"/>
      <c r="CYS168" s="491"/>
      <c r="CYT168" s="491"/>
      <c r="CYU168" s="491"/>
      <c r="CYV168" s="491"/>
      <c r="CYW168" s="491"/>
      <c r="CYX168" s="491"/>
      <c r="CYY168" s="491"/>
      <c r="CYZ168" s="491"/>
      <c r="CZA168" s="491"/>
      <c r="CZB168" s="491"/>
      <c r="CZC168" s="491"/>
      <c r="CZD168" s="491"/>
      <c r="CZE168" s="491"/>
      <c r="CZF168" s="491"/>
      <c r="CZG168" s="491"/>
      <c r="CZH168" s="491"/>
      <c r="CZI168" s="491"/>
      <c r="CZJ168" s="491"/>
      <c r="CZK168" s="491"/>
      <c r="CZL168" s="491"/>
      <c r="CZM168" s="491"/>
      <c r="CZN168" s="491"/>
      <c r="CZO168" s="491"/>
      <c r="CZP168" s="491"/>
      <c r="CZQ168" s="491"/>
      <c r="CZR168" s="491"/>
      <c r="CZS168" s="491"/>
      <c r="CZT168" s="491"/>
      <c r="CZU168" s="491"/>
      <c r="CZV168" s="491"/>
      <c r="CZW168" s="491"/>
      <c r="CZX168" s="491"/>
      <c r="CZY168" s="491"/>
      <c r="CZZ168" s="491"/>
      <c r="DAA168" s="491"/>
      <c r="DAB168" s="491"/>
      <c r="DAC168" s="491"/>
      <c r="DAD168" s="491"/>
      <c r="DAE168" s="491"/>
      <c r="DAF168" s="491"/>
      <c r="DAG168" s="491"/>
      <c r="DAH168" s="491"/>
      <c r="DAI168" s="491"/>
      <c r="DAJ168" s="491"/>
      <c r="DAK168" s="491"/>
      <c r="DAL168" s="491"/>
      <c r="DAM168" s="491"/>
      <c r="DAN168" s="491"/>
      <c r="DAO168" s="491"/>
      <c r="DAP168" s="491"/>
      <c r="DAQ168" s="491"/>
      <c r="DAR168" s="491"/>
      <c r="DAS168" s="491"/>
      <c r="DAT168" s="491"/>
      <c r="DAU168" s="491"/>
      <c r="DAV168" s="491"/>
      <c r="DAW168" s="491"/>
      <c r="DAX168" s="491"/>
      <c r="DAY168" s="491"/>
      <c r="DAZ168" s="491"/>
      <c r="DBA168" s="491"/>
      <c r="DBB168" s="491"/>
      <c r="DBC168" s="491"/>
      <c r="DBD168" s="491"/>
      <c r="DBE168" s="491"/>
      <c r="DBF168" s="491"/>
      <c r="DBG168" s="491"/>
      <c r="DBH168" s="491"/>
      <c r="DBI168" s="491"/>
      <c r="DBJ168" s="491"/>
      <c r="DBK168" s="491"/>
      <c r="DBL168" s="491"/>
      <c r="DBM168" s="491"/>
      <c r="DBN168" s="491"/>
      <c r="DBO168" s="491"/>
      <c r="DBP168" s="491"/>
      <c r="DBQ168" s="491"/>
      <c r="DBR168" s="491"/>
      <c r="DBS168" s="491"/>
      <c r="DBT168" s="491"/>
      <c r="DBU168" s="491"/>
      <c r="DBV168" s="491"/>
      <c r="DBW168" s="491"/>
      <c r="DBX168" s="491"/>
      <c r="DBY168" s="491"/>
      <c r="DBZ168" s="491"/>
      <c r="DCA168" s="491"/>
      <c r="DCB168" s="491"/>
      <c r="DCC168" s="491"/>
      <c r="DCD168" s="491"/>
      <c r="DCE168" s="491"/>
      <c r="DCF168" s="491"/>
      <c r="DCG168" s="491"/>
      <c r="DCH168" s="491"/>
      <c r="DCI168" s="491"/>
      <c r="DCJ168" s="491"/>
      <c r="DCK168" s="491"/>
      <c r="DCL168" s="491"/>
      <c r="DCM168" s="491"/>
      <c r="DCN168" s="491"/>
      <c r="DCO168" s="491"/>
      <c r="DCP168" s="491"/>
      <c r="DCQ168" s="491"/>
      <c r="DCR168" s="491"/>
      <c r="DCS168" s="491"/>
      <c r="DCT168" s="491"/>
      <c r="DCU168" s="491"/>
      <c r="DCV168" s="491"/>
      <c r="DCW168" s="491"/>
      <c r="DCX168" s="491"/>
      <c r="DCY168" s="491"/>
      <c r="DCZ168" s="491"/>
      <c r="DDA168" s="491"/>
      <c r="DDB168" s="491"/>
      <c r="DDC168" s="491"/>
      <c r="DDD168" s="491"/>
      <c r="DDE168" s="491"/>
      <c r="DDF168" s="491"/>
      <c r="DDG168" s="491"/>
      <c r="DDH168" s="491"/>
      <c r="DDI168" s="491"/>
      <c r="DDJ168" s="491"/>
      <c r="DDK168" s="491"/>
      <c r="DDL168" s="491"/>
      <c r="DDM168" s="491"/>
      <c r="DDN168" s="491"/>
      <c r="DDO168" s="491"/>
      <c r="DDP168" s="491"/>
      <c r="DDQ168" s="491"/>
      <c r="DDR168" s="491"/>
      <c r="DDS168" s="491"/>
      <c r="DDT168" s="491"/>
      <c r="DDU168" s="491"/>
      <c r="DDV168" s="491"/>
      <c r="DDW168" s="491"/>
      <c r="DDX168" s="491"/>
      <c r="DDY168" s="491"/>
      <c r="DDZ168" s="491"/>
      <c r="DEA168" s="491"/>
      <c r="DEB168" s="491"/>
      <c r="DEC168" s="491"/>
      <c r="DED168" s="491"/>
      <c r="DEE168" s="491"/>
      <c r="DEF168" s="491"/>
      <c r="DEG168" s="491"/>
      <c r="DEH168" s="491"/>
      <c r="DEI168" s="491"/>
      <c r="DEJ168" s="491"/>
      <c r="DEK168" s="491"/>
      <c r="DEL168" s="491"/>
      <c r="DEM168" s="491"/>
      <c r="DEN168" s="491"/>
      <c r="DEO168" s="491"/>
      <c r="DEP168" s="491"/>
      <c r="DEQ168" s="491"/>
      <c r="DER168" s="491"/>
      <c r="DES168" s="491"/>
      <c r="DET168" s="491"/>
      <c r="DEU168" s="491"/>
      <c r="DEV168" s="491"/>
      <c r="DEW168" s="491"/>
      <c r="DEX168" s="491"/>
      <c r="DEY168" s="491"/>
      <c r="DEZ168" s="491"/>
      <c r="DFA168" s="491"/>
      <c r="DFB168" s="491"/>
      <c r="DFC168" s="491"/>
      <c r="DFD168" s="491"/>
      <c r="DFE168" s="491"/>
      <c r="DFF168" s="491"/>
      <c r="DFG168" s="491"/>
      <c r="DFH168" s="491"/>
      <c r="DFI168" s="491"/>
      <c r="DFJ168" s="491"/>
      <c r="DFK168" s="491"/>
      <c r="DFL168" s="491"/>
      <c r="DFM168" s="491"/>
      <c r="DFN168" s="491"/>
      <c r="DFO168" s="491"/>
      <c r="DFP168" s="491"/>
      <c r="DFQ168" s="491"/>
      <c r="DFR168" s="491"/>
      <c r="DFS168" s="491"/>
      <c r="DFT168" s="491"/>
      <c r="DFU168" s="491"/>
      <c r="DFV168" s="491"/>
      <c r="DFW168" s="491"/>
      <c r="DFX168" s="491"/>
      <c r="DFY168" s="491"/>
      <c r="DFZ168" s="491"/>
      <c r="DGA168" s="491"/>
      <c r="DGB168" s="491"/>
      <c r="DGC168" s="491"/>
      <c r="DGD168" s="491"/>
      <c r="DGE168" s="491"/>
      <c r="DGF168" s="491"/>
      <c r="DGG168" s="491"/>
      <c r="DGH168" s="491"/>
      <c r="DGI168" s="491"/>
      <c r="DGJ168" s="491"/>
      <c r="DGK168" s="491"/>
      <c r="DGL168" s="491"/>
      <c r="DGM168" s="491"/>
      <c r="DGN168" s="491"/>
      <c r="DGO168" s="491"/>
      <c r="DGP168" s="491"/>
      <c r="DGQ168" s="491"/>
      <c r="DGR168" s="491"/>
      <c r="DGS168" s="491"/>
      <c r="DGT168" s="491"/>
      <c r="DGU168" s="491"/>
      <c r="DGV168" s="491"/>
      <c r="DGW168" s="491"/>
      <c r="DGX168" s="491"/>
      <c r="DGY168" s="491"/>
      <c r="DGZ168" s="491"/>
      <c r="DHA168" s="491"/>
      <c r="DHB168" s="491"/>
      <c r="DHC168" s="491"/>
      <c r="DHD168" s="491"/>
      <c r="DHE168" s="491"/>
      <c r="DHF168" s="491"/>
      <c r="DHG168" s="491"/>
      <c r="DHH168" s="491"/>
      <c r="DHI168" s="491"/>
      <c r="DHJ168" s="491"/>
      <c r="DHK168" s="491"/>
      <c r="DHL168" s="491"/>
      <c r="DHM168" s="491"/>
      <c r="DHN168" s="491"/>
      <c r="DHO168" s="491"/>
      <c r="DHP168" s="491"/>
      <c r="DHQ168" s="491"/>
      <c r="DHR168" s="491"/>
      <c r="DHS168" s="491"/>
      <c r="DHT168" s="491"/>
      <c r="DHU168" s="491"/>
      <c r="DHV168" s="491"/>
      <c r="DHW168" s="491"/>
      <c r="DHX168" s="491"/>
      <c r="DHY168" s="491"/>
      <c r="DHZ168" s="491"/>
      <c r="DIA168" s="491"/>
      <c r="DIB168" s="491"/>
      <c r="DIC168" s="491"/>
      <c r="DID168" s="491"/>
      <c r="DIE168" s="491"/>
      <c r="DIF168" s="491"/>
      <c r="DIG168" s="491"/>
      <c r="DIH168" s="491"/>
      <c r="DII168" s="491"/>
      <c r="DIJ168" s="491"/>
      <c r="DIK168" s="491"/>
      <c r="DIL168" s="491"/>
      <c r="DIM168" s="491"/>
      <c r="DIN168" s="491"/>
      <c r="DIO168" s="491"/>
      <c r="DIP168" s="491"/>
      <c r="DIQ168" s="491"/>
      <c r="DIR168" s="491"/>
      <c r="DIS168" s="491"/>
      <c r="DIT168" s="491"/>
      <c r="DIU168" s="491"/>
      <c r="DIV168" s="491"/>
      <c r="DIW168" s="491"/>
      <c r="DIX168" s="491"/>
      <c r="DIY168" s="491"/>
      <c r="DIZ168" s="491"/>
      <c r="DJA168" s="491"/>
      <c r="DJB168" s="491"/>
      <c r="DJC168" s="491"/>
      <c r="DJD168" s="491"/>
      <c r="DJE168" s="491"/>
      <c r="DJF168" s="491"/>
      <c r="DJG168" s="491"/>
      <c r="DJH168" s="491"/>
      <c r="DJI168" s="491"/>
      <c r="DJJ168" s="491"/>
      <c r="DJK168" s="491"/>
      <c r="DJL168" s="491"/>
      <c r="DJM168" s="491"/>
      <c r="DJN168" s="491"/>
      <c r="DJO168" s="491"/>
      <c r="DJP168" s="491"/>
      <c r="DJQ168" s="491"/>
      <c r="DJR168" s="491"/>
      <c r="DJS168" s="491"/>
      <c r="DJT168" s="491"/>
      <c r="DJU168" s="491"/>
      <c r="DJV168" s="491"/>
      <c r="DJW168" s="491"/>
      <c r="DJX168" s="491"/>
      <c r="DJY168" s="491"/>
      <c r="DJZ168" s="491"/>
      <c r="DKA168" s="491"/>
      <c r="DKB168" s="491"/>
      <c r="DKC168" s="491"/>
      <c r="DKD168" s="491"/>
      <c r="DKE168" s="491"/>
      <c r="DKF168" s="491"/>
      <c r="DKG168" s="491"/>
      <c r="DKH168" s="491"/>
      <c r="DKI168" s="491"/>
      <c r="DKJ168" s="491"/>
      <c r="DKK168" s="491"/>
      <c r="DKL168" s="491"/>
      <c r="DKM168" s="491"/>
      <c r="DKN168" s="491"/>
      <c r="DKO168" s="491"/>
      <c r="DKP168" s="491"/>
      <c r="DKQ168" s="491"/>
      <c r="DKR168" s="491"/>
      <c r="DKS168" s="491"/>
      <c r="DKT168" s="491"/>
      <c r="DKU168" s="491"/>
      <c r="DKV168" s="491"/>
      <c r="DKW168" s="491"/>
      <c r="DKX168" s="491"/>
      <c r="DKY168" s="491"/>
      <c r="DKZ168" s="491"/>
      <c r="DLA168" s="491"/>
      <c r="DLB168" s="491"/>
      <c r="DLC168" s="491"/>
      <c r="DLD168" s="491"/>
      <c r="DLE168" s="491"/>
      <c r="DLF168" s="491"/>
      <c r="DLG168" s="491"/>
      <c r="DLH168" s="491"/>
      <c r="DLI168" s="491"/>
      <c r="DLJ168" s="491"/>
      <c r="DLK168" s="491"/>
      <c r="DLL168" s="491"/>
      <c r="DLM168" s="491"/>
      <c r="DLN168" s="491"/>
      <c r="DLO168" s="491"/>
      <c r="DLP168" s="491"/>
      <c r="DLQ168" s="491"/>
      <c r="DLR168" s="491"/>
      <c r="DLS168" s="491"/>
      <c r="DLT168" s="491"/>
      <c r="DLU168" s="491"/>
      <c r="DLV168" s="491"/>
      <c r="DLW168" s="491"/>
      <c r="DLX168" s="491"/>
      <c r="DLY168" s="491"/>
      <c r="DLZ168" s="491"/>
      <c r="DMA168" s="491"/>
      <c r="DMB168" s="491"/>
      <c r="DMC168" s="491"/>
      <c r="DMD168" s="491"/>
      <c r="DME168" s="491"/>
      <c r="DMF168" s="491"/>
      <c r="DMG168" s="491"/>
      <c r="DMH168" s="491"/>
      <c r="DMI168" s="491"/>
      <c r="DMJ168" s="491"/>
      <c r="DMK168" s="491"/>
      <c r="DML168" s="491"/>
      <c r="DMM168" s="491"/>
      <c r="DMN168" s="491"/>
      <c r="DMO168" s="491"/>
      <c r="DMP168" s="491"/>
      <c r="DMQ168" s="491"/>
      <c r="DMR168" s="491"/>
      <c r="DMS168" s="491"/>
      <c r="DMT168" s="491"/>
      <c r="DMU168" s="491"/>
      <c r="DMV168" s="491"/>
      <c r="DMW168" s="491"/>
      <c r="DMX168" s="491"/>
      <c r="DMY168" s="491"/>
      <c r="DMZ168" s="491"/>
      <c r="DNA168" s="491"/>
      <c r="DNB168" s="491"/>
      <c r="DNC168" s="491"/>
      <c r="DND168" s="491"/>
      <c r="DNE168" s="491"/>
      <c r="DNF168" s="491"/>
      <c r="DNG168" s="491"/>
      <c r="DNH168" s="491"/>
      <c r="DNI168" s="491"/>
      <c r="DNJ168" s="491"/>
      <c r="DNK168" s="491"/>
      <c r="DNL168" s="491"/>
      <c r="DNM168" s="491"/>
      <c r="DNN168" s="491"/>
      <c r="DNO168" s="491"/>
      <c r="DNP168" s="491"/>
      <c r="DNQ168" s="491"/>
      <c r="DNR168" s="491"/>
      <c r="DNS168" s="491"/>
      <c r="DNT168" s="491"/>
      <c r="DNU168" s="491"/>
      <c r="DNV168" s="491"/>
      <c r="DNW168" s="491"/>
      <c r="DNX168" s="491"/>
      <c r="DNY168" s="491"/>
      <c r="DNZ168" s="491"/>
      <c r="DOA168" s="491"/>
      <c r="DOB168" s="491"/>
      <c r="DOC168" s="491"/>
      <c r="DOD168" s="491"/>
      <c r="DOE168" s="491"/>
      <c r="DOF168" s="491"/>
      <c r="DOG168" s="491"/>
      <c r="DOH168" s="491"/>
      <c r="DOI168" s="491"/>
      <c r="DOJ168" s="491"/>
      <c r="DOK168" s="491"/>
      <c r="DOL168" s="491"/>
      <c r="DOM168" s="491"/>
      <c r="DON168" s="491"/>
      <c r="DOO168" s="491"/>
      <c r="DOP168" s="491"/>
      <c r="DOQ168" s="491"/>
      <c r="DOR168" s="491"/>
      <c r="DOS168" s="491"/>
      <c r="DOT168" s="491"/>
      <c r="DOU168" s="491"/>
      <c r="DOV168" s="491"/>
      <c r="DOW168" s="491"/>
      <c r="DOX168" s="491"/>
      <c r="DOY168" s="491"/>
      <c r="DOZ168" s="491"/>
      <c r="DPA168" s="491"/>
      <c r="DPB168" s="491"/>
      <c r="DPC168" s="491"/>
      <c r="DPD168" s="491"/>
      <c r="DPE168" s="491"/>
      <c r="DPF168" s="491"/>
      <c r="DPG168" s="491"/>
      <c r="DPH168" s="491"/>
      <c r="DPI168" s="491"/>
      <c r="DPJ168" s="491"/>
      <c r="DPK168" s="491"/>
      <c r="DPL168" s="491"/>
      <c r="DPM168" s="491"/>
      <c r="DPN168" s="491"/>
      <c r="DPO168" s="491"/>
      <c r="DPP168" s="491"/>
      <c r="DPQ168" s="491"/>
      <c r="DPR168" s="491"/>
      <c r="DPS168" s="491"/>
      <c r="DPT168" s="491"/>
      <c r="DPU168" s="491"/>
      <c r="DPV168" s="491"/>
      <c r="DPW168" s="491"/>
      <c r="DPX168" s="491"/>
      <c r="DPY168" s="491"/>
      <c r="DPZ168" s="491"/>
      <c r="DQA168" s="491"/>
      <c r="DQB168" s="491"/>
      <c r="DQC168" s="491"/>
      <c r="DQD168" s="491"/>
      <c r="DQE168" s="491"/>
      <c r="DQF168" s="491"/>
      <c r="DQG168" s="491"/>
      <c r="DQH168" s="491"/>
      <c r="DQI168" s="491"/>
      <c r="DQJ168" s="491"/>
      <c r="DQK168" s="491"/>
      <c r="DQL168" s="491"/>
      <c r="DQM168" s="491"/>
      <c r="DQN168" s="491"/>
      <c r="DQO168" s="491"/>
      <c r="DQP168" s="491"/>
      <c r="DQQ168" s="491"/>
      <c r="DQR168" s="491"/>
      <c r="DQS168" s="491"/>
      <c r="DQT168" s="491"/>
      <c r="DQU168" s="491"/>
      <c r="DQV168" s="491"/>
      <c r="DQW168" s="491"/>
      <c r="DQX168" s="491"/>
      <c r="DQY168" s="491"/>
      <c r="DQZ168" s="491"/>
      <c r="DRA168" s="491"/>
      <c r="DRB168" s="491"/>
      <c r="DRC168" s="491"/>
      <c r="DRD168" s="491"/>
      <c r="DRE168" s="491"/>
      <c r="DRF168" s="491"/>
      <c r="DRG168" s="491"/>
      <c r="DRH168" s="491"/>
      <c r="DRI168" s="491"/>
      <c r="DRJ168" s="491"/>
      <c r="DRK168" s="491"/>
      <c r="DRL168" s="491"/>
      <c r="DRM168" s="491"/>
      <c r="DRN168" s="491"/>
      <c r="DRO168" s="491"/>
      <c r="DRP168" s="491"/>
      <c r="DRQ168" s="491"/>
      <c r="DRR168" s="491"/>
      <c r="DRS168" s="491"/>
      <c r="DRT168" s="491"/>
      <c r="DRU168" s="491"/>
      <c r="DRV168" s="491"/>
      <c r="DRW168" s="491"/>
      <c r="DRX168" s="491"/>
      <c r="DRY168" s="491"/>
      <c r="DRZ168" s="491"/>
      <c r="DSA168" s="491"/>
      <c r="DSB168" s="491"/>
      <c r="DSC168" s="491"/>
      <c r="DSD168" s="491"/>
      <c r="DSE168" s="491"/>
      <c r="DSF168" s="491"/>
      <c r="DSG168" s="491"/>
      <c r="DSH168" s="491"/>
      <c r="DSI168" s="491"/>
      <c r="DSJ168" s="491"/>
      <c r="DSK168" s="491"/>
      <c r="DSL168" s="491"/>
      <c r="DSM168" s="491"/>
      <c r="DSN168" s="491"/>
      <c r="DSO168" s="491"/>
      <c r="DSP168" s="491"/>
      <c r="DSQ168" s="491"/>
      <c r="DSR168" s="491"/>
      <c r="DSS168" s="491"/>
      <c r="DST168" s="491"/>
      <c r="DSU168" s="491"/>
      <c r="DSV168" s="491"/>
      <c r="DSW168" s="491"/>
      <c r="DSX168" s="491"/>
      <c r="DSY168" s="491"/>
      <c r="DSZ168" s="491"/>
      <c r="DTA168" s="491"/>
      <c r="DTB168" s="491"/>
      <c r="DTC168" s="491"/>
      <c r="DTD168" s="491"/>
      <c r="DTE168" s="491"/>
      <c r="DTF168" s="491"/>
      <c r="DTG168" s="491"/>
      <c r="DTH168" s="491"/>
      <c r="DTI168" s="491"/>
      <c r="DTJ168" s="491"/>
      <c r="DTK168" s="491"/>
      <c r="DTL168" s="491"/>
      <c r="DTM168" s="491"/>
      <c r="DTN168" s="491"/>
      <c r="DTO168" s="491"/>
      <c r="DTP168" s="491"/>
      <c r="DTQ168" s="491"/>
      <c r="DTR168" s="491"/>
      <c r="DTS168" s="491"/>
      <c r="DTT168" s="491"/>
      <c r="DTU168" s="491"/>
      <c r="DTV168" s="491"/>
      <c r="DTW168" s="491"/>
      <c r="DTX168" s="491"/>
      <c r="DTY168" s="491"/>
      <c r="DTZ168" s="491"/>
      <c r="DUA168" s="491"/>
      <c r="DUB168" s="491"/>
      <c r="DUC168" s="491"/>
      <c r="DUD168" s="491"/>
      <c r="DUE168" s="491"/>
      <c r="DUF168" s="491"/>
      <c r="DUG168" s="491"/>
      <c r="DUH168" s="491"/>
      <c r="DUI168" s="491"/>
      <c r="DUJ168" s="491"/>
      <c r="DUK168" s="491"/>
      <c r="DUL168" s="491"/>
      <c r="DUM168" s="491"/>
      <c r="DUN168" s="491"/>
      <c r="DUO168" s="491"/>
      <c r="DUP168" s="491"/>
      <c r="DUQ168" s="491"/>
      <c r="DUR168" s="491"/>
      <c r="DUS168" s="491"/>
      <c r="DUT168" s="491"/>
      <c r="DUU168" s="491"/>
      <c r="DUV168" s="491"/>
      <c r="DUW168" s="491"/>
      <c r="DUX168" s="491"/>
      <c r="DUY168" s="491"/>
      <c r="DUZ168" s="491"/>
      <c r="DVA168" s="491"/>
      <c r="DVB168" s="491"/>
      <c r="DVC168" s="491"/>
      <c r="DVD168" s="491"/>
      <c r="DVE168" s="491"/>
      <c r="DVF168" s="491"/>
      <c r="DVG168" s="491"/>
      <c r="DVH168" s="491"/>
      <c r="DVI168" s="491"/>
      <c r="DVJ168" s="491"/>
      <c r="DVK168" s="491"/>
      <c r="DVL168" s="491"/>
      <c r="DVM168" s="491"/>
      <c r="DVN168" s="491"/>
      <c r="DVO168" s="491"/>
      <c r="DVP168" s="491"/>
      <c r="DVQ168" s="491"/>
      <c r="DVR168" s="491"/>
      <c r="DVS168" s="491"/>
      <c r="DVT168" s="491"/>
      <c r="DVU168" s="491"/>
      <c r="DVV168" s="491"/>
      <c r="DVW168" s="491"/>
      <c r="DVX168" s="491"/>
      <c r="DVY168" s="491"/>
      <c r="DVZ168" s="491"/>
      <c r="DWA168" s="491"/>
      <c r="DWB168" s="491"/>
      <c r="DWC168" s="491"/>
      <c r="DWD168" s="491"/>
      <c r="DWE168" s="491"/>
      <c r="DWF168" s="491"/>
      <c r="DWG168" s="491"/>
      <c r="DWH168" s="491"/>
      <c r="DWI168" s="491"/>
      <c r="DWJ168" s="491"/>
      <c r="DWK168" s="491"/>
      <c r="DWL168" s="491"/>
      <c r="DWM168" s="491"/>
      <c r="DWN168" s="491"/>
      <c r="DWO168" s="491"/>
      <c r="DWP168" s="491"/>
      <c r="DWQ168" s="491"/>
      <c r="DWR168" s="491"/>
      <c r="DWS168" s="491"/>
      <c r="DWT168" s="491"/>
      <c r="DWU168" s="491"/>
      <c r="DWV168" s="491"/>
      <c r="DWW168" s="491"/>
      <c r="DWX168" s="491"/>
      <c r="DWY168" s="491"/>
      <c r="DWZ168" s="491"/>
      <c r="DXA168" s="491"/>
      <c r="DXB168" s="491"/>
      <c r="DXC168" s="491"/>
      <c r="DXD168" s="491"/>
      <c r="DXE168" s="491"/>
      <c r="DXF168" s="491"/>
      <c r="DXG168" s="491"/>
      <c r="DXH168" s="491"/>
      <c r="DXI168" s="491"/>
      <c r="DXJ168" s="491"/>
      <c r="DXK168" s="491"/>
      <c r="DXL168" s="491"/>
      <c r="DXM168" s="491"/>
      <c r="DXN168" s="491"/>
      <c r="DXO168" s="491"/>
      <c r="DXP168" s="491"/>
      <c r="DXQ168" s="491"/>
      <c r="DXR168" s="491"/>
      <c r="DXS168" s="491"/>
      <c r="DXT168" s="491"/>
      <c r="DXU168" s="491"/>
      <c r="DXV168" s="491"/>
      <c r="DXW168" s="491"/>
      <c r="DXX168" s="491"/>
      <c r="DXY168" s="491"/>
      <c r="DXZ168" s="491"/>
      <c r="DYA168" s="491"/>
      <c r="DYB168" s="491"/>
      <c r="DYC168" s="491"/>
      <c r="DYD168" s="491"/>
      <c r="DYE168" s="491"/>
      <c r="DYF168" s="491"/>
      <c r="DYG168" s="491"/>
      <c r="DYH168" s="491"/>
      <c r="DYI168" s="491"/>
      <c r="DYJ168" s="491"/>
      <c r="DYK168" s="491"/>
      <c r="DYL168" s="491"/>
      <c r="DYM168" s="491"/>
      <c r="DYN168" s="491"/>
      <c r="DYO168" s="491"/>
      <c r="DYP168" s="491"/>
      <c r="DYQ168" s="491"/>
      <c r="DYR168" s="491"/>
      <c r="DYS168" s="491"/>
      <c r="DYT168" s="491"/>
      <c r="DYU168" s="491"/>
      <c r="DYV168" s="491"/>
      <c r="DYW168" s="491"/>
      <c r="DYX168" s="491"/>
      <c r="DYY168" s="491"/>
      <c r="DYZ168" s="491"/>
      <c r="DZA168" s="491"/>
      <c r="DZB168" s="491"/>
      <c r="DZC168" s="491"/>
      <c r="DZD168" s="491"/>
      <c r="DZE168" s="491"/>
      <c r="DZF168" s="491"/>
      <c r="DZG168" s="491"/>
      <c r="DZH168" s="491"/>
      <c r="DZI168" s="491"/>
      <c r="DZJ168" s="491"/>
      <c r="DZK168" s="491"/>
      <c r="DZL168" s="491"/>
      <c r="DZM168" s="491"/>
      <c r="DZN168" s="491"/>
      <c r="DZO168" s="491"/>
      <c r="DZP168" s="491"/>
      <c r="DZQ168" s="491"/>
      <c r="DZR168" s="491"/>
      <c r="DZS168" s="491"/>
      <c r="DZT168" s="491"/>
      <c r="DZU168" s="491"/>
      <c r="DZV168" s="491"/>
      <c r="DZW168" s="491"/>
      <c r="DZX168" s="491"/>
      <c r="DZY168" s="491"/>
      <c r="DZZ168" s="491"/>
      <c r="EAA168" s="491"/>
      <c r="EAB168" s="491"/>
      <c r="EAC168" s="491"/>
      <c r="EAD168" s="491"/>
      <c r="EAE168" s="491"/>
      <c r="EAF168" s="491"/>
      <c r="EAG168" s="491"/>
      <c r="EAH168" s="491"/>
      <c r="EAI168" s="491"/>
      <c r="EAJ168" s="491"/>
      <c r="EAK168" s="491"/>
      <c r="EAL168" s="491"/>
      <c r="EAM168" s="491"/>
      <c r="EAN168" s="491"/>
      <c r="EAO168" s="491"/>
      <c r="EAP168" s="491"/>
      <c r="EAQ168" s="491"/>
      <c r="EAR168" s="491"/>
      <c r="EAS168" s="491"/>
      <c r="EAT168" s="491"/>
      <c r="EAU168" s="491"/>
      <c r="EAV168" s="491"/>
      <c r="EAW168" s="491"/>
      <c r="EAX168" s="491"/>
      <c r="EAY168" s="491"/>
      <c r="EAZ168" s="491"/>
      <c r="EBA168" s="491"/>
      <c r="EBB168" s="491"/>
      <c r="EBC168" s="491"/>
      <c r="EBD168" s="491"/>
      <c r="EBE168" s="491"/>
      <c r="EBF168" s="491"/>
      <c r="EBG168" s="491"/>
      <c r="EBH168" s="491"/>
      <c r="EBI168" s="491"/>
      <c r="EBJ168" s="491"/>
      <c r="EBK168" s="491"/>
      <c r="EBL168" s="491"/>
      <c r="EBM168" s="491"/>
      <c r="EBN168" s="491"/>
      <c r="EBO168" s="491"/>
      <c r="EBP168" s="491"/>
      <c r="EBQ168" s="491"/>
      <c r="EBR168" s="491"/>
      <c r="EBS168" s="491"/>
      <c r="EBT168" s="491"/>
      <c r="EBU168" s="491"/>
      <c r="EBV168" s="491"/>
      <c r="EBW168" s="491"/>
      <c r="EBX168" s="491"/>
      <c r="EBY168" s="491"/>
      <c r="EBZ168" s="491"/>
      <c r="ECA168" s="491"/>
      <c r="ECB168" s="491"/>
      <c r="ECC168" s="491"/>
      <c r="ECD168" s="491"/>
      <c r="ECE168" s="491"/>
      <c r="ECF168" s="491"/>
      <c r="ECG168" s="491"/>
      <c r="ECH168" s="491"/>
      <c r="ECI168" s="491"/>
      <c r="ECJ168" s="491"/>
      <c r="ECK168" s="491"/>
      <c r="ECL168" s="491"/>
      <c r="ECM168" s="491"/>
      <c r="ECN168" s="491"/>
      <c r="ECO168" s="491"/>
      <c r="ECP168" s="491"/>
      <c r="ECQ168" s="491"/>
      <c r="ECR168" s="491"/>
      <c r="ECS168" s="491"/>
      <c r="ECT168" s="491"/>
      <c r="ECU168" s="491"/>
      <c r="ECV168" s="491"/>
      <c r="ECW168" s="491"/>
      <c r="ECX168" s="491"/>
      <c r="ECY168" s="491"/>
      <c r="ECZ168" s="491"/>
      <c r="EDA168" s="491"/>
      <c r="EDB168" s="491"/>
      <c r="EDC168" s="491"/>
      <c r="EDD168" s="491"/>
      <c r="EDE168" s="491"/>
      <c r="EDF168" s="491"/>
      <c r="EDG168" s="491"/>
      <c r="EDH168" s="491"/>
      <c r="EDI168" s="491"/>
      <c r="EDJ168" s="491"/>
      <c r="EDK168" s="491"/>
      <c r="EDL168" s="491"/>
      <c r="EDM168" s="491"/>
      <c r="EDN168" s="491"/>
      <c r="EDO168" s="491"/>
      <c r="EDP168" s="491"/>
      <c r="EDQ168" s="491"/>
      <c r="EDR168" s="491"/>
      <c r="EDS168" s="491"/>
      <c r="EDT168" s="491"/>
      <c r="EDU168" s="491"/>
      <c r="EDV168" s="491"/>
      <c r="EDW168" s="491"/>
      <c r="EDX168" s="491"/>
      <c r="EDY168" s="491"/>
      <c r="EDZ168" s="491"/>
      <c r="EEA168" s="491"/>
      <c r="EEB168" s="491"/>
      <c r="EEC168" s="491"/>
      <c r="EED168" s="491"/>
      <c r="EEE168" s="491"/>
      <c r="EEF168" s="491"/>
      <c r="EEG168" s="491"/>
      <c r="EEH168" s="491"/>
      <c r="EEI168" s="491"/>
      <c r="EEJ168" s="491"/>
      <c r="EEK168" s="491"/>
      <c r="EEL168" s="491"/>
      <c r="EEM168" s="491"/>
      <c r="EEN168" s="491"/>
      <c r="EEO168" s="491"/>
      <c r="EEP168" s="491"/>
      <c r="EEQ168" s="491"/>
      <c r="EER168" s="491"/>
      <c r="EES168" s="491"/>
      <c r="EET168" s="491"/>
      <c r="EEU168" s="491"/>
      <c r="EEV168" s="491"/>
      <c r="EEW168" s="491"/>
      <c r="EEX168" s="491"/>
      <c r="EEY168" s="491"/>
      <c r="EEZ168" s="491"/>
      <c r="EFA168" s="491"/>
      <c r="EFB168" s="491"/>
      <c r="EFC168" s="491"/>
      <c r="EFD168" s="491"/>
      <c r="EFE168" s="491"/>
      <c r="EFF168" s="491"/>
      <c r="EFG168" s="491"/>
      <c r="EFH168" s="491"/>
      <c r="EFI168" s="491"/>
      <c r="EFJ168" s="491"/>
      <c r="EFK168" s="491"/>
      <c r="EFL168" s="491"/>
      <c r="EFM168" s="491"/>
      <c r="EFN168" s="491"/>
      <c r="EFO168" s="491"/>
      <c r="EFP168" s="491"/>
      <c r="EFQ168" s="491"/>
      <c r="EFR168" s="491"/>
      <c r="EFS168" s="491"/>
      <c r="EFT168" s="491"/>
      <c r="EFU168" s="491"/>
      <c r="EFV168" s="491"/>
      <c r="EFW168" s="491"/>
      <c r="EFX168" s="491"/>
      <c r="EFY168" s="491"/>
      <c r="EFZ168" s="491"/>
      <c r="EGA168" s="491"/>
      <c r="EGB168" s="491"/>
      <c r="EGC168" s="491"/>
      <c r="EGD168" s="491"/>
      <c r="EGE168" s="491"/>
      <c r="EGF168" s="491"/>
      <c r="EGG168" s="491"/>
      <c r="EGH168" s="491"/>
      <c r="EGI168" s="491"/>
      <c r="EGJ168" s="491"/>
      <c r="EGK168" s="491"/>
      <c r="EGL168" s="491"/>
      <c r="EGM168" s="491"/>
      <c r="EGN168" s="491"/>
      <c r="EGO168" s="491"/>
      <c r="EGP168" s="491"/>
      <c r="EGQ168" s="491"/>
      <c r="EGR168" s="491"/>
      <c r="EGS168" s="491"/>
      <c r="EGT168" s="491"/>
      <c r="EGU168" s="491"/>
      <c r="EGV168" s="491"/>
      <c r="EGW168" s="491"/>
      <c r="EGX168" s="491"/>
      <c r="EGY168" s="491"/>
      <c r="EGZ168" s="491"/>
      <c r="EHA168" s="491"/>
      <c r="EHB168" s="491"/>
      <c r="EHC168" s="491"/>
      <c r="EHD168" s="491"/>
      <c r="EHE168" s="491"/>
      <c r="EHF168" s="491"/>
      <c r="EHG168" s="491"/>
      <c r="EHH168" s="491"/>
      <c r="EHI168" s="491"/>
      <c r="EHJ168" s="491"/>
      <c r="EHK168" s="491"/>
      <c r="EHL168" s="491"/>
      <c r="EHM168" s="491"/>
      <c r="EHN168" s="491"/>
      <c r="EHO168" s="491"/>
      <c r="EHP168" s="491"/>
      <c r="EHQ168" s="491"/>
      <c r="EHR168" s="491"/>
      <c r="EHS168" s="491"/>
      <c r="EHT168" s="491"/>
      <c r="EHU168" s="491"/>
      <c r="EHV168" s="491"/>
      <c r="EHW168" s="491"/>
      <c r="EHX168" s="491"/>
      <c r="EHY168" s="491"/>
      <c r="EHZ168" s="491"/>
      <c r="EIA168" s="491"/>
      <c r="EIB168" s="491"/>
      <c r="EIC168" s="491"/>
      <c r="EID168" s="491"/>
      <c r="EIE168" s="491"/>
      <c r="EIF168" s="491"/>
      <c r="EIG168" s="491"/>
      <c r="EIH168" s="491"/>
      <c r="EII168" s="491"/>
      <c r="EIJ168" s="491"/>
      <c r="EIK168" s="491"/>
      <c r="EIL168" s="491"/>
      <c r="EIM168" s="491"/>
      <c r="EIN168" s="491"/>
      <c r="EIO168" s="491"/>
      <c r="EIP168" s="491"/>
      <c r="EIQ168" s="491"/>
      <c r="EIR168" s="491"/>
      <c r="EIS168" s="491"/>
      <c r="EIT168" s="491"/>
      <c r="EIU168" s="491"/>
      <c r="EIV168" s="491"/>
      <c r="EIW168" s="491"/>
      <c r="EIX168" s="491"/>
      <c r="EIY168" s="491"/>
      <c r="EIZ168" s="491"/>
      <c r="EJA168" s="491"/>
      <c r="EJB168" s="491"/>
      <c r="EJC168" s="491"/>
      <c r="EJD168" s="491"/>
      <c r="EJE168" s="491"/>
      <c r="EJF168" s="491"/>
      <c r="EJG168" s="491"/>
      <c r="EJH168" s="491"/>
      <c r="EJI168" s="491"/>
      <c r="EJJ168" s="491"/>
      <c r="EJK168" s="491"/>
      <c r="EJL168" s="491"/>
      <c r="EJM168" s="491"/>
      <c r="EJN168" s="491"/>
      <c r="EJO168" s="491"/>
      <c r="EJP168" s="491"/>
      <c r="EJQ168" s="491"/>
      <c r="EJR168" s="491"/>
      <c r="EJS168" s="491"/>
      <c r="EJT168" s="491"/>
      <c r="EJU168" s="491"/>
      <c r="EJV168" s="491"/>
      <c r="EJW168" s="491"/>
      <c r="EJX168" s="491"/>
      <c r="EJY168" s="491"/>
      <c r="EJZ168" s="491"/>
      <c r="EKA168" s="491"/>
      <c r="EKB168" s="491"/>
      <c r="EKC168" s="491"/>
      <c r="EKD168" s="491"/>
      <c r="EKE168" s="491"/>
      <c r="EKF168" s="491"/>
      <c r="EKG168" s="491"/>
      <c r="EKH168" s="491"/>
      <c r="EKI168" s="491"/>
      <c r="EKJ168" s="491"/>
      <c r="EKK168" s="491"/>
      <c r="EKL168" s="491"/>
      <c r="EKM168" s="491"/>
      <c r="EKN168" s="491"/>
      <c r="EKO168" s="491"/>
      <c r="EKP168" s="491"/>
      <c r="EKQ168" s="491"/>
      <c r="EKR168" s="491"/>
      <c r="EKS168" s="491"/>
      <c r="EKT168" s="491"/>
      <c r="EKU168" s="491"/>
      <c r="EKV168" s="491"/>
      <c r="EKW168" s="491"/>
      <c r="EKX168" s="491"/>
      <c r="EKY168" s="491"/>
      <c r="EKZ168" s="491"/>
      <c r="ELA168" s="491"/>
      <c r="ELB168" s="491"/>
      <c r="ELC168" s="491"/>
      <c r="ELD168" s="491"/>
      <c r="ELE168" s="491"/>
      <c r="ELF168" s="491"/>
      <c r="ELG168" s="491"/>
      <c r="ELH168" s="491"/>
      <c r="ELI168" s="491"/>
      <c r="ELJ168" s="491"/>
      <c r="ELK168" s="491"/>
      <c r="ELL168" s="491"/>
      <c r="ELM168" s="491"/>
      <c r="ELN168" s="491"/>
      <c r="ELO168" s="491"/>
      <c r="ELP168" s="491"/>
      <c r="ELQ168" s="491"/>
      <c r="ELR168" s="491"/>
      <c r="ELS168" s="491"/>
      <c r="ELT168" s="491"/>
      <c r="ELU168" s="491"/>
      <c r="ELV168" s="491"/>
      <c r="ELW168" s="491"/>
      <c r="ELX168" s="491"/>
      <c r="ELY168" s="491"/>
      <c r="ELZ168" s="491"/>
      <c r="EMA168" s="491"/>
      <c r="EMB168" s="491"/>
      <c r="EMC168" s="491"/>
      <c r="EMD168" s="491"/>
      <c r="EME168" s="491"/>
      <c r="EMF168" s="491"/>
      <c r="EMG168" s="491"/>
      <c r="EMH168" s="491"/>
      <c r="EMI168" s="491"/>
      <c r="EMJ168" s="491"/>
      <c r="EMK168" s="491"/>
      <c r="EML168" s="491"/>
      <c r="EMM168" s="491"/>
      <c r="EMN168" s="491"/>
      <c r="EMO168" s="491"/>
      <c r="EMP168" s="491"/>
      <c r="EMQ168" s="491"/>
      <c r="EMR168" s="491"/>
      <c r="EMS168" s="491"/>
      <c r="EMT168" s="491"/>
      <c r="EMU168" s="491"/>
      <c r="EMV168" s="491"/>
      <c r="EMW168" s="491"/>
      <c r="EMX168" s="491"/>
      <c r="EMY168" s="491"/>
      <c r="EMZ168" s="491"/>
      <c r="ENA168" s="491"/>
      <c r="ENB168" s="491"/>
      <c r="ENC168" s="491"/>
      <c r="END168" s="491"/>
      <c r="ENE168" s="491"/>
      <c r="ENF168" s="491"/>
      <c r="ENG168" s="491"/>
      <c r="ENH168" s="491"/>
      <c r="ENI168" s="491"/>
      <c r="ENJ168" s="491"/>
      <c r="ENK168" s="491"/>
      <c r="ENL168" s="491"/>
      <c r="ENM168" s="491"/>
      <c r="ENN168" s="491"/>
      <c r="ENO168" s="491"/>
      <c r="ENP168" s="491"/>
      <c r="ENQ168" s="491"/>
      <c r="ENR168" s="491"/>
      <c r="ENS168" s="491"/>
      <c r="ENT168" s="491"/>
      <c r="ENU168" s="491"/>
      <c r="ENV168" s="491"/>
      <c r="ENW168" s="491"/>
      <c r="ENX168" s="491"/>
      <c r="ENY168" s="491"/>
      <c r="ENZ168" s="491"/>
      <c r="EOA168" s="491"/>
      <c r="EOB168" s="491"/>
      <c r="EOC168" s="491"/>
      <c r="EOD168" s="491"/>
      <c r="EOE168" s="491"/>
      <c r="EOF168" s="491"/>
      <c r="EOG168" s="491"/>
      <c r="EOH168" s="491"/>
      <c r="EOI168" s="491"/>
      <c r="EOJ168" s="491"/>
      <c r="EOK168" s="491"/>
      <c r="EOL168" s="491"/>
      <c r="EOM168" s="491"/>
      <c r="EON168" s="491"/>
      <c r="EOO168" s="491"/>
      <c r="EOP168" s="491"/>
      <c r="EOQ168" s="491"/>
      <c r="EOR168" s="491"/>
      <c r="EOS168" s="491"/>
      <c r="EOT168" s="491"/>
      <c r="EOU168" s="491"/>
      <c r="EOV168" s="491"/>
      <c r="EOW168" s="491"/>
      <c r="EOX168" s="491"/>
      <c r="EOY168" s="491"/>
      <c r="EOZ168" s="491"/>
      <c r="EPA168" s="491"/>
      <c r="EPB168" s="491"/>
      <c r="EPC168" s="491"/>
      <c r="EPD168" s="491"/>
      <c r="EPE168" s="491"/>
      <c r="EPF168" s="491"/>
      <c r="EPG168" s="491"/>
      <c r="EPH168" s="491"/>
      <c r="EPI168" s="491"/>
      <c r="EPJ168" s="491"/>
      <c r="EPK168" s="491"/>
      <c r="EPL168" s="491"/>
      <c r="EPM168" s="491"/>
      <c r="EPN168" s="491"/>
      <c r="EPO168" s="491"/>
      <c r="EPP168" s="491"/>
      <c r="EPQ168" s="491"/>
      <c r="EPR168" s="491"/>
      <c r="EPS168" s="491"/>
      <c r="EPT168" s="491"/>
      <c r="EPU168" s="491"/>
      <c r="EPV168" s="491"/>
      <c r="EPW168" s="491"/>
      <c r="EPX168" s="491"/>
      <c r="EPY168" s="491"/>
      <c r="EPZ168" s="491"/>
      <c r="EQA168" s="491"/>
      <c r="EQB168" s="491"/>
      <c r="EQC168" s="491"/>
      <c r="EQD168" s="491"/>
      <c r="EQE168" s="491"/>
      <c r="EQF168" s="491"/>
      <c r="EQG168" s="491"/>
      <c r="EQH168" s="491"/>
      <c r="EQI168" s="491"/>
      <c r="EQJ168" s="491"/>
      <c r="EQK168" s="491"/>
      <c r="EQL168" s="491"/>
      <c r="EQM168" s="491"/>
      <c r="EQN168" s="491"/>
      <c r="EQO168" s="491"/>
      <c r="EQP168" s="491"/>
      <c r="EQQ168" s="491"/>
      <c r="EQR168" s="491"/>
      <c r="EQS168" s="491"/>
      <c r="EQT168" s="491"/>
      <c r="EQU168" s="491"/>
      <c r="EQV168" s="491"/>
      <c r="EQW168" s="491"/>
      <c r="EQX168" s="491"/>
      <c r="EQY168" s="491"/>
      <c r="EQZ168" s="491"/>
      <c r="ERA168" s="491"/>
      <c r="ERB168" s="491"/>
      <c r="ERC168" s="491"/>
      <c r="ERD168" s="491"/>
      <c r="ERE168" s="491"/>
      <c r="ERF168" s="491"/>
      <c r="ERG168" s="491"/>
      <c r="ERH168" s="491"/>
      <c r="ERI168" s="491"/>
      <c r="ERJ168" s="491"/>
      <c r="ERK168" s="491"/>
      <c r="ERL168" s="491"/>
      <c r="ERM168" s="491"/>
      <c r="ERN168" s="491"/>
      <c r="ERO168" s="491"/>
      <c r="ERP168" s="491"/>
      <c r="ERQ168" s="491"/>
      <c r="ERR168" s="491"/>
      <c r="ERS168" s="491"/>
      <c r="ERT168" s="491"/>
      <c r="ERU168" s="491"/>
      <c r="ERV168" s="491"/>
      <c r="ERW168" s="491"/>
      <c r="ERX168" s="491"/>
      <c r="ERY168" s="491"/>
      <c r="ERZ168" s="491"/>
      <c r="ESA168" s="491"/>
      <c r="ESB168" s="491"/>
      <c r="ESC168" s="491"/>
      <c r="ESD168" s="491"/>
      <c r="ESE168" s="491"/>
      <c r="ESF168" s="491"/>
      <c r="ESG168" s="491"/>
      <c r="ESH168" s="491"/>
      <c r="ESI168" s="491"/>
      <c r="ESJ168" s="491"/>
      <c r="ESK168" s="491"/>
      <c r="ESL168" s="491"/>
      <c r="ESM168" s="491"/>
      <c r="ESN168" s="491"/>
      <c r="ESO168" s="491"/>
      <c r="ESP168" s="491"/>
      <c r="ESQ168" s="491"/>
      <c r="ESR168" s="491"/>
      <c r="ESS168" s="491"/>
      <c r="EST168" s="491"/>
      <c r="ESU168" s="491"/>
      <c r="ESV168" s="491"/>
      <c r="ESW168" s="491"/>
      <c r="ESX168" s="491"/>
      <c r="ESY168" s="491"/>
      <c r="ESZ168" s="491"/>
      <c r="ETA168" s="491"/>
      <c r="ETB168" s="491"/>
      <c r="ETC168" s="491"/>
      <c r="ETD168" s="491"/>
      <c r="ETE168" s="491"/>
      <c r="ETF168" s="491"/>
      <c r="ETG168" s="491"/>
      <c r="ETH168" s="491"/>
      <c r="ETI168" s="491"/>
      <c r="ETJ168" s="491"/>
      <c r="ETK168" s="491"/>
      <c r="ETL168" s="491"/>
      <c r="ETM168" s="491"/>
      <c r="ETN168" s="491"/>
      <c r="ETO168" s="491"/>
      <c r="ETP168" s="491"/>
      <c r="ETQ168" s="491"/>
      <c r="ETR168" s="491"/>
      <c r="ETS168" s="491"/>
      <c r="ETT168" s="491"/>
      <c r="ETU168" s="491"/>
      <c r="ETV168" s="491"/>
      <c r="ETW168" s="491"/>
      <c r="ETX168" s="491"/>
      <c r="ETY168" s="491"/>
      <c r="ETZ168" s="491"/>
      <c r="EUA168" s="491"/>
      <c r="EUB168" s="491"/>
      <c r="EUC168" s="491"/>
      <c r="EUD168" s="491"/>
      <c r="EUE168" s="491"/>
      <c r="EUF168" s="491"/>
      <c r="EUG168" s="491"/>
      <c r="EUH168" s="491"/>
      <c r="EUI168" s="491"/>
      <c r="EUJ168" s="491"/>
      <c r="EUK168" s="491"/>
      <c r="EUL168" s="491"/>
      <c r="EUM168" s="491"/>
      <c r="EUN168" s="491"/>
      <c r="EUO168" s="491"/>
      <c r="EUP168" s="491"/>
      <c r="EUQ168" s="491"/>
      <c r="EUR168" s="491"/>
      <c r="EUS168" s="491"/>
      <c r="EUT168" s="491"/>
      <c r="EUU168" s="491"/>
      <c r="EUV168" s="491"/>
      <c r="EUW168" s="491"/>
      <c r="EUX168" s="491"/>
      <c r="EUY168" s="491"/>
      <c r="EUZ168" s="491"/>
      <c r="EVA168" s="491"/>
      <c r="EVB168" s="491"/>
      <c r="EVC168" s="491"/>
      <c r="EVD168" s="491"/>
      <c r="EVE168" s="491"/>
      <c r="EVF168" s="491"/>
      <c r="EVG168" s="491"/>
      <c r="EVH168" s="491"/>
      <c r="EVI168" s="491"/>
      <c r="EVJ168" s="491"/>
      <c r="EVK168" s="491"/>
      <c r="EVL168" s="491"/>
      <c r="EVM168" s="491"/>
      <c r="EVN168" s="491"/>
      <c r="EVO168" s="491"/>
      <c r="EVP168" s="491"/>
      <c r="EVQ168" s="491"/>
      <c r="EVR168" s="491"/>
      <c r="EVS168" s="491"/>
      <c r="EVT168" s="491"/>
      <c r="EVU168" s="491"/>
      <c r="EVV168" s="491"/>
      <c r="EVW168" s="491"/>
      <c r="EVX168" s="491"/>
      <c r="EVY168" s="491"/>
      <c r="EVZ168" s="491"/>
      <c r="EWA168" s="491"/>
      <c r="EWB168" s="491"/>
      <c r="EWC168" s="491"/>
      <c r="EWD168" s="491"/>
      <c r="EWE168" s="491"/>
      <c r="EWF168" s="491"/>
      <c r="EWG168" s="491"/>
      <c r="EWH168" s="491"/>
      <c r="EWI168" s="491"/>
      <c r="EWJ168" s="491"/>
      <c r="EWK168" s="491"/>
      <c r="EWL168" s="491"/>
      <c r="EWM168" s="491"/>
      <c r="EWN168" s="491"/>
      <c r="EWO168" s="491"/>
      <c r="EWP168" s="491"/>
      <c r="EWQ168" s="491"/>
      <c r="EWR168" s="491"/>
      <c r="EWS168" s="491"/>
      <c r="EWT168" s="491"/>
      <c r="EWU168" s="491"/>
      <c r="EWV168" s="491"/>
      <c r="EWW168" s="491"/>
      <c r="EWX168" s="491"/>
      <c r="EWY168" s="491"/>
      <c r="EWZ168" s="491"/>
      <c r="EXA168" s="491"/>
      <c r="EXB168" s="491"/>
      <c r="EXC168" s="491"/>
      <c r="EXD168" s="491"/>
      <c r="EXE168" s="491"/>
      <c r="EXF168" s="491"/>
      <c r="EXG168" s="491"/>
      <c r="EXH168" s="491"/>
      <c r="EXI168" s="491"/>
      <c r="EXJ168" s="491"/>
      <c r="EXK168" s="491"/>
      <c r="EXL168" s="491"/>
      <c r="EXM168" s="491"/>
      <c r="EXN168" s="491"/>
      <c r="EXO168" s="491"/>
      <c r="EXP168" s="491"/>
      <c r="EXQ168" s="491"/>
      <c r="EXR168" s="491"/>
      <c r="EXS168" s="491"/>
      <c r="EXT168" s="491"/>
      <c r="EXU168" s="491"/>
      <c r="EXV168" s="491"/>
      <c r="EXW168" s="491"/>
      <c r="EXX168" s="491"/>
      <c r="EXY168" s="491"/>
      <c r="EXZ168" s="491"/>
      <c r="EYA168" s="491"/>
      <c r="EYB168" s="491"/>
      <c r="EYC168" s="491"/>
      <c r="EYD168" s="491"/>
      <c r="EYE168" s="491"/>
      <c r="EYF168" s="491"/>
      <c r="EYG168" s="491"/>
      <c r="EYH168" s="491"/>
      <c r="EYI168" s="491"/>
      <c r="EYJ168" s="491"/>
      <c r="EYK168" s="491"/>
      <c r="EYL168" s="491"/>
      <c r="EYM168" s="491"/>
      <c r="EYN168" s="491"/>
      <c r="EYO168" s="491"/>
      <c r="EYP168" s="491"/>
      <c r="EYQ168" s="491"/>
      <c r="EYR168" s="491"/>
      <c r="EYS168" s="491"/>
      <c r="EYT168" s="491"/>
      <c r="EYU168" s="491"/>
      <c r="EYV168" s="491"/>
      <c r="EYW168" s="491"/>
      <c r="EYX168" s="491"/>
      <c r="EYY168" s="491"/>
      <c r="EYZ168" s="491"/>
      <c r="EZA168" s="491"/>
      <c r="EZB168" s="491"/>
      <c r="EZC168" s="491"/>
      <c r="EZD168" s="491"/>
      <c r="EZE168" s="491"/>
      <c r="EZF168" s="491"/>
      <c r="EZG168" s="491"/>
      <c r="EZH168" s="491"/>
      <c r="EZI168" s="491"/>
      <c r="EZJ168" s="491"/>
      <c r="EZK168" s="491"/>
      <c r="EZL168" s="491"/>
      <c r="EZM168" s="491"/>
      <c r="EZN168" s="491"/>
      <c r="EZO168" s="491"/>
      <c r="EZP168" s="491"/>
      <c r="EZQ168" s="491"/>
      <c r="EZR168" s="491"/>
      <c r="EZS168" s="491"/>
      <c r="EZT168" s="491"/>
      <c r="EZU168" s="491"/>
      <c r="EZV168" s="491"/>
      <c r="EZW168" s="491"/>
      <c r="EZX168" s="491"/>
      <c r="EZY168" s="491"/>
      <c r="EZZ168" s="491"/>
      <c r="FAA168" s="491"/>
      <c r="FAB168" s="491"/>
      <c r="FAC168" s="491"/>
      <c r="FAD168" s="491"/>
      <c r="FAE168" s="491"/>
      <c r="FAF168" s="491"/>
      <c r="FAG168" s="491"/>
      <c r="FAH168" s="491"/>
      <c r="FAI168" s="491"/>
      <c r="FAJ168" s="491"/>
      <c r="FAK168" s="491"/>
      <c r="FAL168" s="491"/>
      <c r="FAM168" s="491"/>
      <c r="FAN168" s="491"/>
      <c r="FAO168" s="491"/>
      <c r="FAP168" s="491"/>
      <c r="FAQ168" s="491"/>
      <c r="FAR168" s="491"/>
      <c r="FAS168" s="491"/>
      <c r="FAT168" s="491"/>
      <c r="FAU168" s="491"/>
      <c r="FAV168" s="491"/>
      <c r="FAW168" s="491"/>
      <c r="FAX168" s="491"/>
      <c r="FAY168" s="491"/>
      <c r="FAZ168" s="491"/>
      <c r="FBA168" s="491"/>
      <c r="FBB168" s="491"/>
      <c r="FBC168" s="491"/>
      <c r="FBD168" s="491"/>
      <c r="FBE168" s="491"/>
      <c r="FBF168" s="491"/>
      <c r="FBG168" s="491"/>
      <c r="FBH168" s="491"/>
      <c r="FBI168" s="491"/>
      <c r="FBJ168" s="491"/>
      <c r="FBK168" s="491"/>
      <c r="FBL168" s="491"/>
      <c r="FBM168" s="491"/>
      <c r="FBN168" s="491"/>
      <c r="FBO168" s="491"/>
      <c r="FBP168" s="491"/>
      <c r="FBQ168" s="491"/>
      <c r="FBR168" s="491"/>
      <c r="FBS168" s="491"/>
      <c r="FBT168" s="491"/>
      <c r="FBU168" s="491"/>
      <c r="FBV168" s="491"/>
      <c r="FBW168" s="491"/>
      <c r="FBX168" s="491"/>
      <c r="FBY168" s="491"/>
      <c r="FBZ168" s="491"/>
      <c r="FCA168" s="491"/>
      <c r="FCB168" s="491"/>
      <c r="FCC168" s="491"/>
      <c r="FCD168" s="491"/>
      <c r="FCE168" s="491"/>
      <c r="FCF168" s="491"/>
      <c r="FCG168" s="491"/>
      <c r="FCH168" s="491"/>
      <c r="FCI168" s="491"/>
      <c r="FCJ168" s="491"/>
      <c r="FCK168" s="491"/>
      <c r="FCL168" s="491"/>
      <c r="FCM168" s="491"/>
      <c r="FCN168" s="491"/>
      <c r="FCO168" s="491"/>
      <c r="FCP168" s="491"/>
      <c r="FCQ168" s="491"/>
      <c r="FCR168" s="491"/>
      <c r="FCS168" s="491"/>
      <c r="FCT168" s="491"/>
      <c r="FCU168" s="491"/>
      <c r="FCV168" s="491"/>
      <c r="FCW168" s="491"/>
      <c r="FCX168" s="491"/>
      <c r="FCY168" s="491"/>
      <c r="FCZ168" s="491"/>
      <c r="FDA168" s="491"/>
      <c r="FDB168" s="491"/>
      <c r="FDC168" s="491"/>
      <c r="FDD168" s="491"/>
      <c r="FDE168" s="491"/>
      <c r="FDF168" s="491"/>
      <c r="FDG168" s="491"/>
      <c r="FDH168" s="491"/>
      <c r="FDI168" s="491"/>
      <c r="FDJ168" s="491"/>
      <c r="FDK168" s="491"/>
      <c r="FDL168" s="491"/>
      <c r="FDM168" s="491"/>
      <c r="FDN168" s="491"/>
      <c r="FDO168" s="491"/>
      <c r="FDP168" s="491"/>
      <c r="FDQ168" s="491"/>
      <c r="FDR168" s="491"/>
      <c r="FDS168" s="491"/>
      <c r="FDT168" s="491"/>
      <c r="FDU168" s="491"/>
      <c r="FDV168" s="491"/>
      <c r="FDW168" s="491"/>
      <c r="FDX168" s="491"/>
      <c r="FDY168" s="491"/>
      <c r="FDZ168" s="491"/>
      <c r="FEA168" s="491"/>
      <c r="FEB168" s="491"/>
      <c r="FEC168" s="491"/>
      <c r="FED168" s="491"/>
      <c r="FEE168" s="491"/>
      <c r="FEF168" s="491"/>
      <c r="FEG168" s="491"/>
      <c r="FEH168" s="491"/>
      <c r="FEI168" s="491"/>
      <c r="FEJ168" s="491"/>
      <c r="FEK168" s="491"/>
      <c r="FEL168" s="491"/>
      <c r="FEM168" s="491"/>
      <c r="FEN168" s="491"/>
      <c r="FEO168" s="491"/>
      <c r="FEP168" s="491"/>
      <c r="FEQ168" s="491"/>
      <c r="FER168" s="491"/>
      <c r="FES168" s="491"/>
      <c r="FET168" s="491"/>
      <c r="FEU168" s="491"/>
      <c r="FEV168" s="491"/>
      <c r="FEW168" s="491"/>
      <c r="FEX168" s="491"/>
      <c r="FEY168" s="491"/>
      <c r="FEZ168" s="491"/>
      <c r="FFA168" s="491"/>
      <c r="FFB168" s="491"/>
      <c r="FFC168" s="491"/>
      <c r="FFD168" s="491"/>
      <c r="FFE168" s="491"/>
      <c r="FFF168" s="491"/>
      <c r="FFG168" s="491"/>
      <c r="FFH168" s="491"/>
      <c r="FFI168" s="491"/>
      <c r="FFJ168" s="491"/>
      <c r="FFK168" s="491"/>
      <c r="FFL168" s="491"/>
      <c r="FFM168" s="491"/>
      <c r="FFN168" s="491"/>
      <c r="FFO168" s="491"/>
      <c r="FFP168" s="491"/>
      <c r="FFQ168" s="491"/>
      <c r="FFR168" s="491"/>
      <c r="FFS168" s="491"/>
      <c r="FFT168" s="491"/>
      <c r="FFU168" s="491"/>
      <c r="FFV168" s="491"/>
      <c r="FFW168" s="491"/>
      <c r="FFX168" s="491"/>
      <c r="FFY168" s="491"/>
      <c r="FFZ168" s="491"/>
      <c r="FGA168" s="491"/>
      <c r="FGB168" s="491"/>
      <c r="FGC168" s="491"/>
      <c r="FGD168" s="491"/>
      <c r="FGE168" s="491"/>
      <c r="FGF168" s="491"/>
      <c r="FGG168" s="491"/>
      <c r="FGH168" s="491"/>
      <c r="FGI168" s="491"/>
      <c r="FGJ168" s="491"/>
      <c r="FGK168" s="491"/>
      <c r="FGL168" s="491"/>
      <c r="FGM168" s="491"/>
      <c r="FGN168" s="491"/>
      <c r="FGO168" s="491"/>
      <c r="FGP168" s="491"/>
      <c r="FGQ168" s="491"/>
      <c r="FGR168" s="491"/>
      <c r="FGS168" s="491"/>
      <c r="FGT168" s="491"/>
      <c r="FGU168" s="491"/>
      <c r="FGV168" s="491"/>
      <c r="FGW168" s="491"/>
      <c r="FGX168" s="491"/>
      <c r="FGY168" s="491"/>
      <c r="FGZ168" s="491"/>
      <c r="FHA168" s="491"/>
      <c r="FHB168" s="491"/>
      <c r="FHC168" s="491"/>
      <c r="FHD168" s="491"/>
      <c r="FHE168" s="491"/>
      <c r="FHF168" s="491"/>
      <c r="FHG168" s="491"/>
      <c r="FHH168" s="491"/>
      <c r="FHI168" s="491"/>
      <c r="FHJ168" s="491"/>
      <c r="FHK168" s="491"/>
      <c r="FHL168" s="491"/>
      <c r="FHM168" s="491"/>
      <c r="FHN168" s="491"/>
      <c r="FHO168" s="491"/>
      <c r="FHP168" s="491"/>
      <c r="FHQ168" s="491"/>
      <c r="FHR168" s="491"/>
      <c r="FHS168" s="491"/>
      <c r="FHT168" s="491"/>
      <c r="FHU168" s="491"/>
      <c r="FHV168" s="491"/>
      <c r="FHW168" s="491"/>
      <c r="FHX168" s="491"/>
      <c r="FHY168" s="491"/>
      <c r="FHZ168" s="491"/>
      <c r="FIA168" s="491"/>
      <c r="FIB168" s="491"/>
      <c r="FIC168" s="491"/>
      <c r="FID168" s="491"/>
      <c r="FIE168" s="491"/>
      <c r="FIF168" s="491"/>
      <c r="FIG168" s="491"/>
      <c r="FIH168" s="491"/>
      <c r="FII168" s="491"/>
      <c r="FIJ168" s="491"/>
      <c r="FIK168" s="491"/>
      <c r="FIL168" s="491"/>
      <c r="FIM168" s="491"/>
      <c r="FIN168" s="491"/>
      <c r="FIO168" s="491"/>
      <c r="FIP168" s="491"/>
      <c r="FIQ168" s="491"/>
      <c r="FIR168" s="491"/>
      <c r="FIS168" s="491"/>
      <c r="FIT168" s="491"/>
      <c r="FIU168" s="491"/>
      <c r="FIV168" s="491"/>
      <c r="FIW168" s="491"/>
      <c r="FIX168" s="491"/>
      <c r="FIY168" s="491"/>
      <c r="FIZ168" s="491"/>
      <c r="FJA168" s="491"/>
      <c r="FJB168" s="491"/>
      <c r="FJC168" s="491"/>
      <c r="FJD168" s="491"/>
      <c r="FJE168" s="491"/>
      <c r="FJF168" s="491"/>
      <c r="FJG168" s="491"/>
      <c r="FJH168" s="491"/>
      <c r="FJI168" s="491"/>
      <c r="FJJ168" s="491"/>
      <c r="FJK168" s="491"/>
      <c r="FJL168" s="491"/>
      <c r="FJM168" s="491"/>
      <c r="FJN168" s="491"/>
      <c r="FJO168" s="491"/>
      <c r="FJP168" s="491"/>
      <c r="FJQ168" s="491"/>
      <c r="FJR168" s="491"/>
      <c r="FJS168" s="491"/>
      <c r="FJT168" s="491"/>
      <c r="FJU168" s="491"/>
      <c r="FJV168" s="491"/>
      <c r="FJW168" s="491"/>
      <c r="FJX168" s="491"/>
      <c r="FJY168" s="491"/>
      <c r="FJZ168" s="491"/>
      <c r="FKA168" s="491"/>
      <c r="FKB168" s="491"/>
      <c r="FKC168" s="491"/>
      <c r="FKD168" s="491"/>
      <c r="FKE168" s="491"/>
      <c r="FKF168" s="491"/>
      <c r="FKG168" s="491"/>
      <c r="FKH168" s="491"/>
      <c r="FKI168" s="491"/>
      <c r="FKJ168" s="491"/>
      <c r="FKK168" s="491"/>
      <c r="FKL168" s="491"/>
      <c r="FKM168" s="491"/>
      <c r="FKN168" s="491"/>
      <c r="FKO168" s="491"/>
      <c r="FKP168" s="491"/>
      <c r="FKQ168" s="491"/>
      <c r="FKR168" s="491"/>
      <c r="FKS168" s="491"/>
      <c r="FKT168" s="491"/>
      <c r="FKU168" s="491"/>
      <c r="FKV168" s="491"/>
      <c r="FKW168" s="491"/>
      <c r="FKX168" s="491"/>
      <c r="FKY168" s="491"/>
      <c r="FKZ168" s="491"/>
      <c r="FLA168" s="491"/>
      <c r="FLB168" s="491"/>
      <c r="FLC168" s="491"/>
      <c r="FLD168" s="491"/>
      <c r="FLE168" s="491"/>
      <c r="FLF168" s="491"/>
      <c r="FLG168" s="491"/>
      <c r="FLH168" s="491"/>
      <c r="FLI168" s="491"/>
      <c r="FLJ168" s="491"/>
      <c r="FLK168" s="491"/>
      <c r="FLL168" s="491"/>
      <c r="FLM168" s="491"/>
      <c r="FLN168" s="491"/>
      <c r="FLO168" s="491"/>
      <c r="FLP168" s="491"/>
      <c r="FLQ168" s="491"/>
      <c r="FLR168" s="491"/>
      <c r="FLS168" s="491"/>
      <c r="FLT168" s="491"/>
      <c r="FLU168" s="491"/>
      <c r="FLV168" s="491"/>
      <c r="FLW168" s="491"/>
      <c r="FLX168" s="491"/>
      <c r="FLY168" s="491"/>
      <c r="FLZ168" s="491"/>
      <c r="FMA168" s="491"/>
      <c r="FMB168" s="491"/>
      <c r="FMC168" s="491"/>
      <c r="FMD168" s="491"/>
      <c r="FME168" s="491"/>
      <c r="FMF168" s="491"/>
      <c r="FMG168" s="491"/>
      <c r="FMH168" s="491"/>
      <c r="FMI168" s="491"/>
      <c r="FMJ168" s="491"/>
      <c r="FMK168" s="491"/>
      <c r="FML168" s="491"/>
      <c r="FMM168" s="491"/>
      <c r="FMN168" s="491"/>
      <c r="FMO168" s="491"/>
      <c r="FMP168" s="491"/>
      <c r="FMQ168" s="491"/>
      <c r="FMR168" s="491"/>
      <c r="FMS168" s="491"/>
      <c r="FMT168" s="491"/>
      <c r="FMU168" s="491"/>
      <c r="FMV168" s="491"/>
      <c r="FMW168" s="491"/>
      <c r="FMX168" s="491"/>
      <c r="FMY168" s="491"/>
      <c r="FMZ168" s="491"/>
      <c r="FNA168" s="491"/>
      <c r="FNB168" s="491"/>
      <c r="FNC168" s="491"/>
      <c r="FND168" s="491"/>
      <c r="FNE168" s="491"/>
      <c r="FNF168" s="491"/>
      <c r="FNG168" s="491"/>
      <c r="FNH168" s="491"/>
      <c r="FNI168" s="491"/>
      <c r="FNJ168" s="491"/>
      <c r="FNK168" s="491"/>
      <c r="FNL168" s="491"/>
      <c r="FNM168" s="491"/>
      <c r="FNN168" s="491"/>
      <c r="FNO168" s="491"/>
      <c r="FNP168" s="491"/>
      <c r="FNQ168" s="491"/>
      <c r="FNR168" s="491"/>
      <c r="FNS168" s="491"/>
      <c r="FNT168" s="491"/>
      <c r="FNU168" s="491"/>
      <c r="FNV168" s="491"/>
      <c r="FNW168" s="491"/>
      <c r="FNX168" s="491"/>
      <c r="FNY168" s="491"/>
      <c r="FNZ168" s="491"/>
      <c r="FOA168" s="491"/>
      <c r="FOB168" s="491"/>
      <c r="FOC168" s="491"/>
      <c r="FOD168" s="491"/>
      <c r="FOE168" s="491"/>
      <c r="FOF168" s="491"/>
      <c r="FOG168" s="491"/>
      <c r="FOH168" s="491"/>
      <c r="FOI168" s="491"/>
      <c r="FOJ168" s="491"/>
      <c r="FOK168" s="491"/>
      <c r="FOL168" s="491"/>
      <c r="FOM168" s="491"/>
      <c r="FON168" s="491"/>
      <c r="FOO168" s="491"/>
      <c r="FOP168" s="491"/>
      <c r="FOQ168" s="491"/>
      <c r="FOR168" s="491"/>
      <c r="FOS168" s="491"/>
      <c r="FOT168" s="491"/>
      <c r="FOU168" s="491"/>
      <c r="FOV168" s="491"/>
      <c r="FOW168" s="491"/>
      <c r="FOX168" s="491"/>
      <c r="FOY168" s="491"/>
      <c r="FOZ168" s="491"/>
      <c r="FPA168" s="491"/>
      <c r="FPB168" s="491"/>
      <c r="FPC168" s="491"/>
      <c r="FPD168" s="491"/>
      <c r="FPE168" s="491"/>
      <c r="FPF168" s="491"/>
      <c r="FPG168" s="491"/>
      <c r="FPH168" s="491"/>
      <c r="FPI168" s="491"/>
      <c r="FPJ168" s="491"/>
      <c r="FPK168" s="491"/>
      <c r="FPL168" s="491"/>
      <c r="FPM168" s="491"/>
      <c r="FPN168" s="491"/>
      <c r="FPO168" s="491"/>
      <c r="FPP168" s="491"/>
      <c r="FPQ168" s="491"/>
      <c r="FPR168" s="491"/>
      <c r="FPS168" s="491"/>
      <c r="FPT168" s="491"/>
      <c r="FPU168" s="491"/>
      <c r="FPV168" s="491"/>
      <c r="FPW168" s="491"/>
      <c r="FPX168" s="491"/>
      <c r="FPY168" s="491"/>
      <c r="FPZ168" s="491"/>
      <c r="FQA168" s="491"/>
      <c r="FQB168" s="491"/>
      <c r="FQC168" s="491"/>
      <c r="FQD168" s="491"/>
      <c r="FQE168" s="491"/>
      <c r="FQF168" s="491"/>
      <c r="FQG168" s="491"/>
      <c r="FQH168" s="491"/>
      <c r="FQI168" s="491"/>
      <c r="FQJ168" s="491"/>
      <c r="FQK168" s="491"/>
      <c r="FQL168" s="491"/>
      <c r="FQM168" s="491"/>
      <c r="FQN168" s="491"/>
      <c r="FQO168" s="491"/>
      <c r="FQP168" s="491"/>
      <c r="FQQ168" s="491"/>
      <c r="FQR168" s="491"/>
      <c r="FQS168" s="491"/>
      <c r="FQT168" s="491"/>
      <c r="FQU168" s="491"/>
      <c r="FQV168" s="491"/>
      <c r="FQW168" s="491"/>
      <c r="FQX168" s="491"/>
      <c r="FQY168" s="491"/>
      <c r="FQZ168" s="491"/>
      <c r="FRA168" s="491"/>
      <c r="FRB168" s="491"/>
      <c r="FRC168" s="491"/>
      <c r="FRD168" s="491"/>
      <c r="FRE168" s="491"/>
      <c r="FRF168" s="491"/>
      <c r="FRG168" s="491"/>
      <c r="FRH168" s="491"/>
      <c r="FRI168" s="491"/>
      <c r="FRJ168" s="491"/>
      <c r="FRK168" s="491"/>
      <c r="FRL168" s="491"/>
      <c r="FRM168" s="491"/>
      <c r="FRN168" s="491"/>
      <c r="FRO168" s="491"/>
      <c r="FRP168" s="491"/>
      <c r="FRQ168" s="491"/>
      <c r="FRR168" s="491"/>
      <c r="FRS168" s="491"/>
      <c r="FRT168" s="491"/>
      <c r="FRU168" s="491"/>
      <c r="FRV168" s="491"/>
      <c r="FRW168" s="491"/>
      <c r="FRX168" s="491"/>
      <c r="FRY168" s="491"/>
      <c r="FRZ168" s="491"/>
      <c r="FSA168" s="491"/>
      <c r="FSB168" s="491"/>
      <c r="FSC168" s="491"/>
      <c r="FSD168" s="491"/>
      <c r="FSE168" s="491"/>
      <c r="FSF168" s="491"/>
      <c r="FSG168" s="491"/>
      <c r="FSH168" s="491"/>
      <c r="FSI168" s="491"/>
      <c r="FSJ168" s="491"/>
      <c r="FSK168" s="491"/>
      <c r="FSL168" s="491"/>
      <c r="FSM168" s="491"/>
      <c r="FSN168" s="491"/>
      <c r="FSO168" s="491"/>
      <c r="FSP168" s="491"/>
      <c r="FSQ168" s="491"/>
      <c r="FSR168" s="491"/>
      <c r="FSS168" s="491"/>
      <c r="FST168" s="491"/>
      <c r="FSU168" s="491"/>
      <c r="FSV168" s="491"/>
      <c r="FSW168" s="491"/>
      <c r="FSX168" s="491"/>
      <c r="FSY168" s="491"/>
      <c r="FSZ168" s="491"/>
      <c r="FTA168" s="491"/>
      <c r="FTB168" s="491"/>
      <c r="FTC168" s="491"/>
      <c r="FTD168" s="491"/>
      <c r="FTE168" s="491"/>
      <c r="FTF168" s="491"/>
      <c r="FTG168" s="491"/>
      <c r="FTH168" s="491"/>
      <c r="FTI168" s="491"/>
      <c r="FTJ168" s="491"/>
      <c r="FTK168" s="491"/>
      <c r="FTL168" s="491"/>
      <c r="FTM168" s="491"/>
      <c r="FTN168" s="491"/>
      <c r="FTO168" s="491"/>
      <c r="FTP168" s="491"/>
      <c r="FTQ168" s="491"/>
      <c r="FTR168" s="491"/>
      <c r="FTS168" s="491"/>
      <c r="FTT168" s="491"/>
      <c r="FTU168" s="491"/>
      <c r="FTV168" s="491"/>
      <c r="FTW168" s="491"/>
      <c r="FTX168" s="491"/>
      <c r="FTY168" s="491"/>
      <c r="FTZ168" s="491"/>
      <c r="FUA168" s="491"/>
      <c r="FUB168" s="491"/>
      <c r="FUC168" s="491"/>
      <c r="FUD168" s="491"/>
      <c r="FUE168" s="491"/>
      <c r="FUF168" s="491"/>
      <c r="FUG168" s="491"/>
      <c r="FUH168" s="491"/>
      <c r="FUI168" s="491"/>
      <c r="FUJ168" s="491"/>
      <c r="FUK168" s="491"/>
      <c r="FUL168" s="491"/>
      <c r="FUM168" s="491"/>
      <c r="FUN168" s="491"/>
      <c r="FUO168" s="491"/>
      <c r="FUP168" s="491"/>
      <c r="FUQ168" s="491"/>
      <c r="FUR168" s="491"/>
      <c r="FUS168" s="491"/>
      <c r="FUT168" s="491"/>
      <c r="FUU168" s="491"/>
      <c r="FUV168" s="491"/>
      <c r="FUW168" s="491"/>
      <c r="FUX168" s="491"/>
      <c r="FUY168" s="491"/>
      <c r="FUZ168" s="491"/>
      <c r="FVA168" s="491"/>
      <c r="FVB168" s="491"/>
      <c r="FVC168" s="491"/>
      <c r="FVD168" s="491"/>
      <c r="FVE168" s="491"/>
      <c r="FVF168" s="491"/>
      <c r="FVG168" s="491"/>
      <c r="FVH168" s="491"/>
      <c r="FVI168" s="491"/>
      <c r="FVJ168" s="491"/>
      <c r="FVK168" s="491"/>
      <c r="FVL168" s="491"/>
      <c r="FVM168" s="491"/>
      <c r="FVN168" s="491"/>
      <c r="FVO168" s="491"/>
      <c r="FVP168" s="491"/>
      <c r="FVQ168" s="491"/>
      <c r="FVR168" s="491"/>
      <c r="FVS168" s="491"/>
      <c r="FVT168" s="491"/>
      <c r="FVU168" s="491"/>
      <c r="FVV168" s="491"/>
      <c r="FVW168" s="491"/>
      <c r="FVX168" s="491"/>
      <c r="FVY168" s="491"/>
      <c r="FVZ168" s="491"/>
      <c r="FWA168" s="491"/>
      <c r="FWB168" s="491"/>
      <c r="FWC168" s="491"/>
      <c r="FWD168" s="491"/>
      <c r="FWE168" s="491"/>
      <c r="FWF168" s="491"/>
      <c r="FWG168" s="491"/>
      <c r="FWH168" s="491"/>
      <c r="FWI168" s="491"/>
      <c r="FWJ168" s="491"/>
      <c r="FWK168" s="491"/>
      <c r="FWL168" s="491"/>
      <c r="FWM168" s="491"/>
      <c r="FWN168" s="491"/>
      <c r="FWO168" s="491"/>
      <c r="FWP168" s="491"/>
      <c r="FWQ168" s="491"/>
      <c r="FWR168" s="491"/>
      <c r="FWS168" s="491"/>
      <c r="FWT168" s="491"/>
      <c r="FWU168" s="491"/>
      <c r="FWV168" s="491"/>
      <c r="FWW168" s="491"/>
      <c r="FWX168" s="491"/>
      <c r="FWY168" s="491"/>
      <c r="FWZ168" s="491"/>
      <c r="FXA168" s="491"/>
      <c r="FXB168" s="491"/>
      <c r="FXC168" s="491"/>
      <c r="FXD168" s="491"/>
      <c r="FXE168" s="491"/>
      <c r="FXF168" s="491"/>
      <c r="FXG168" s="491"/>
      <c r="FXH168" s="491"/>
      <c r="FXI168" s="491"/>
      <c r="FXJ168" s="491"/>
      <c r="FXK168" s="491"/>
      <c r="FXL168" s="491"/>
      <c r="FXM168" s="491"/>
      <c r="FXN168" s="491"/>
      <c r="FXO168" s="491"/>
      <c r="FXP168" s="491"/>
      <c r="FXQ168" s="491"/>
      <c r="FXR168" s="491"/>
      <c r="FXS168" s="491"/>
      <c r="FXT168" s="491"/>
      <c r="FXU168" s="491"/>
      <c r="FXV168" s="491"/>
      <c r="FXW168" s="491"/>
      <c r="FXX168" s="491"/>
      <c r="FXY168" s="491"/>
      <c r="FXZ168" s="491"/>
      <c r="FYA168" s="491"/>
      <c r="FYB168" s="491"/>
      <c r="FYC168" s="491"/>
      <c r="FYD168" s="491"/>
      <c r="FYE168" s="491"/>
      <c r="FYF168" s="491"/>
      <c r="FYG168" s="491"/>
      <c r="FYH168" s="491"/>
      <c r="FYI168" s="491"/>
      <c r="FYJ168" s="491"/>
      <c r="FYK168" s="491"/>
      <c r="FYL168" s="491"/>
      <c r="FYM168" s="491"/>
      <c r="FYN168" s="491"/>
      <c r="FYO168" s="491"/>
      <c r="FYP168" s="491"/>
      <c r="FYQ168" s="491"/>
      <c r="FYR168" s="491"/>
      <c r="FYS168" s="491"/>
      <c r="FYT168" s="491"/>
      <c r="FYU168" s="491"/>
      <c r="FYV168" s="491"/>
      <c r="FYW168" s="491"/>
      <c r="FYX168" s="491"/>
      <c r="FYY168" s="491"/>
      <c r="FYZ168" s="491"/>
      <c r="FZA168" s="491"/>
      <c r="FZB168" s="491"/>
      <c r="FZC168" s="491"/>
      <c r="FZD168" s="491"/>
      <c r="FZE168" s="491"/>
      <c r="FZF168" s="491"/>
      <c r="FZG168" s="491"/>
      <c r="FZH168" s="491"/>
      <c r="FZI168" s="491"/>
      <c r="FZJ168" s="491"/>
      <c r="FZK168" s="491"/>
      <c r="FZL168" s="491"/>
      <c r="FZM168" s="491"/>
      <c r="FZN168" s="491"/>
      <c r="FZO168" s="491"/>
      <c r="FZP168" s="491"/>
      <c r="FZQ168" s="491"/>
      <c r="FZR168" s="491"/>
      <c r="FZS168" s="491"/>
      <c r="FZT168" s="491"/>
      <c r="FZU168" s="491"/>
      <c r="FZV168" s="491"/>
      <c r="FZW168" s="491"/>
      <c r="FZX168" s="491"/>
      <c r="FZY168" s="491"/>
      <c r="FZZ168" s="491"/>
      <c r="GAA168" s="491"/>
      <c r="GAB168" s="491"/>
      <c r="GAC168" s="491"/>
      <c r="GAD168" s="491"/>
      <c r="GAE168" s="491"/>
      <c r="GAF168" s="491"/>
      <c r="GAG168" s="491"/>
      <c r="GAH168" s="491"/>
      <c r="GAI168" s="491"/>
      <c r="GAJ168" s="491"/>
      <c r="GAK168" s="491"/>
      <c r="GAL168" s="491"/>
      <c r="GAM168" s="491"/>
      <c r="GAN168" s="491"/>
      <c r="GAO168" s="491"/>
      <c r="GAP168" s="491"/>
      <c r="GAQ168" s="491"/>
      <c r="GAR168" s="491"/>
      <c r="GAS168" s="491"/>
      <c r="GAT168" s="491"/>
      <c r="GAU168" s="491"/>
      <c r="GAV168" s="491"/>
      <c r="GAW168" s="491"/>
      <c r="GAX168" s="491"/>
      <c r="GAY168" s="491"/>
      <c r="GAZ168" s="491"/>
      <c r="GBA168" s="491"/>
      <c r="GBB168" s="491"/>
      <c r="GBC168" s="491"/>
      <c r="GBD168" s="491"/>
      <c r="GBE168" s="491"/>
      <c r="GBF168" s="491"/>
      <c r="GBG168" s="491"/>
      <c r="GBH168" s="491"/>
      <c r="GBI168" s="491"/>
      <c r="GBJ168" s="491"/>
      <c r="GBK168" s="491"/>
      <c r="GBL168" s="491"/>
      <c r="GBM168" s="491"/>
      <c r="GBN168" s="491"/>
      <c r="GBO168" s="491"/>
      <c r="GBP168" s="491"/>
      <c r="GBQ168" s="491"/>
      <c r="GBR168" s="491"/>
      <c r="GBS168" s="491"/>
      <c r="GBT168" s="491"/>
      <c r="GBU168" s="491"/>
      <c r="GBV168" s="491"/>
      <c r="GBW168" s="491"/>
      <c r="GBX168" s="491"/>
      <c r="GBY168" s="491"/>
      <c r="GBZ168" s="491"/>
      <c r="GCA168" s="491"/>
      <c r="GCB168" s="491"/>
      <c r="GCC168" s="491"/>
      <c r="GCD168" s="491"/>
      <c r="GCE168" s="491"/>
      <c r="GCF168" s="491"/>
      <c r="GCG168" s="491"/>
      <c r="GCH168" s="491"/>
      <c r="GCI168" s="491"/>
      <c r="GCJ168" s="491"/>
      <c r="GCK168" s="491"/>
      <c r="GCL168" s="491"/>
      <c r="GCM168" s="491"/>
      <c r="GCN168" s="491"/>
      <c r="GCO168" s="491"/>
      <c r="GCP168" s="491"/>
      <c r="GCQ168" s="491"/>
      <c r="GCR168" s="491"/>
      <c r="GCS168" s="491"/>
      <c r="GCT168" s="491"/>
      <c r="GCU168" s="491"/>
      <c r="GCV168" s="491"/>
      <c r="GCW168" s="491"/>
      <c r="GCX168" s="491"/>
      <c r="GCY168" s="491"/>
      <c r="GCZ168" s="491"/>
      <c r="GDA168" s="491"/>
      <c r="GDB168" s="491"/>
      <c r="GDC168" s="491"/>
      <c r="GDD168" s="491"/>
      <c r="GDE168" s="491"/>
      <c r="GDF168" s="491"/>
      <c r="GDG168" s="491"/>
      <c r="GDH168" s="491"/>
      <c r="GDI168" s="491"/>
      <c r="GDJ168" s="491"/>
      <c r="GDK168" s="491"/>
      <c r="GDL168" s="491"/>
      <c r="GDM168" s="491"/>
      <c r="GDN168" s="491"/>
      <c r="GDO168" s="491"/>
      <c r="GDP168" s="491"/>
      <c r="GDQ168" s="491"/>
      <c r="GDR168" s="491"/>
      <c r="GDS168" s="491"/>
      <c r="GDT168" s="491"/>
      <c r="GDU168" s="491"/>
      <c r="GDV168" s="491"/>
      <c r="GDW168" s="491"/>
      <c r="GDX168" s="491"/>
      <c r="GDY168" s="491"/>
      <c r="GDZ168" s="491"/>
      <c r="GEA168" s="491"/>
      <c r="GEB168" s="491"/>
      <c r="GEC168" s="491"/>
      <c r="GED168" s="491"/>
      <c r="GEE168" s="491"/>
      <c r="GEF168" s="491"/>
      <c r="GEG168" s="491"/>
      <c r="GEH168" s="491"/>
      <c r="GEI168" s="491"/>
      <c r="GEJ168" s="491"/>
      <c r="GEK168" s="491"/>
      <c r="GEL168" s="491"/>
      <c r="GEM168" s="491"/>
      <c r="GEN168" s="491"/>
      <c r="GEO168" s="491"/>
      <c r="GEP168" s="491"/>
      <c r="GEQ168" s="491"/>
      <c r="GER168" s="491"/>
      <c r="GES168" s="491"/>
      <c r="GET168" s="491"/>
      <c r="GEU168" s="491"/>
      <c r="GEV168" s="491"/>
      <c r="GEW168" s="491"/>
      <c r="GEX168" s="491"/>
      <c r="GEY168" s="491"/>
      <c r="GEZ168" s="491"/>
      <c r="GFA168" s="491"/>
      <c r="GFB168" s="491"/>
      <c r="GFC168" s="491"/>
      <c r="GFD168" s="491"/>
      <c r="GFE168" s="491"/>
      <c r="GFF168" s="491"/>
      <c r="GFG168" s="491"/>
      <c r="GFH168" s="491"/>
      <c r="GFI168" s="491"/>
      <c r="GFJ168" s="491"/>
      <c r="GFK168" s="491"/>
      <c r="GFL168" s="491"/>
      <c r="GFM168" s="491"/>
      <c r="GFN168" s="491"/>
      <c r="GFO168" s="491"/>
      <c r="GFP168" s="491"/>
      <c r="GFQ168" s="491"/>
      <c r="GFR168" s="491"/>
      <c r="GFS168" s="491"/>
      <c r="GFT168" s="491"/>
      <c r="GFU168" s="491"/>
      <c r="GFV168" s="491"/>
      <c r="GFW168" s="491"/>
      <c r="GFX168" s="491"/>
      <c r="GFY168" s="491"/>
      <c r="GFZ168" s="491"/>
      <c r="GGA168" s="491"/>
      <c r="GGB168" s="491"/>
      <c r="GGC168" s="491"/>
      <c r="GGD168" s="491"/>
      <c r="GGE168" s="491"/>
      <c r="GGF168" s="491"/>
      <c r="GGG168" s="491"/>
      <c r="GGH168" s="491"/>
      <c r="GGI168" s="491"/>
      <c r="GGJ168" s="491"/>
      <c r="GGK168" s="491"/>
      <c r="GGL168" s="491"/>
      <c r="GGM168" s="491"/>
      <c r="GGN168" s="491"/>
      <c r="GGO168" s="491"/>
      <c r="GGP168" s="491"/>
      <c r="GGQ168" s="491"/>
      <c r="GGR168" s="491"/>
      <c r="GGS168" s="491"/>
      <c r="GGT168" s="491"/>
      <c r="GGU168" s="491"/>
      <c r="GGV168" s="491"/>
      <c r="GGW168" s="491"/>
      <c r="GGX168" s="491"/>
      <c r="GGY168" s="491"/>
      <c r="GGZ168" s="491"/>
      <c r="GHA168" s="491"/>
      <c r="GHB168" s="491"/>
      <c r="GHC168" s="491"/>
      <c r="GHD168" s="491"/>
      <c r="GHE168" s="491"/>
      <c r="GHF168" s="491"/>
      <c r="GHG168" s="491"/>
      <c r="GHH168" s="491"/>
      <c r="GHI168" s="491"/>
      <c r="GHJ168" s="491"/>
      <c r="GHK168" s="491"/>
      <c r="GHL168" s="491"/>
      <c r="GHM168" s="491"/>
      <c r="GHN168" s="491"/>
      <c r="GHO168" s="491"/>
      <c r="GHP168" s="491"/>
      <c r="GHQ168" s="491"/>
      <c r="GHR168" s="491"/>
      <c r="GHS168" s="491"/>
      <c r="GHT168" s="491"/>
      <c r="GHU168" s="491"/>
      <c r="GHV168" s="491"/>
      <c r="GHW168" s="491"/>
      <c r="GHX168" s="491"/>
      <c r="GHY168" s="491"/>
      <c r="GHZ168" s="491"/>
      <c r="GIA168" s="491"/>
      <c r="GIB168" s="491"/>
      <c r="GIC168" s="491"/>
      <c r="GID168" s="491"/>
      <c r="GIE168" s="491"/>
      <c r="GIF168" s="491"/>
      <c r="GIG168" s="491"/>
      <c r="GIH168" s="491"/>
      <c r="GII168" s="491"/>
      <c r="GIJ168" s="491"/>
      <c r="GIK168" s="491"/>
      <c r="GIL168" s="491"/>
      <c r="GIM168" s="491"/>
      <c r="GIN168" s="491"/>
      <c r="GIO168" s="491"/>
      <c r="GIP168" s="491"/>
      <c r="GIQ168" s="491"/>
      <c r="GIR168" s="491"/>
      <c r="GIS168" s="491"/>
      <c r="GIT168" s="491"/>
      <c r="GIU168" s="491"/>
      <c r="GIV168" s="491"/>
      <c r="GIW168" s="491"/>
      <c r="GIX168" s="491"/>
      <c r="GIY168" s="491"/>
      <c r="GIZ168" s="491"/>
      <c r="GJA168" s="491"/>
      <c r="GJB168" s="491"/>
      <c r="GJC168" s="491"/>
      <c r="GJD168" s="491"/>
      <c r="GJE168" s="491"/>
      <c r="GJF168" s="491"/>
      <c r="GJG168" s="491"/>
      <c r="GJH168" s="491"/>
      <c r="GJI168" s="491"/>
      <c r="GJJ168" s="491"/>
      <c r="GJK168" s="491"/>
      <c r="GJL168" s="491"/>
      <c r="GJM168" s="491"/>
      <c r="GJN168" s="491"/>
      <c r="GJO168" s="491"/>
      <c r="GJP168" s="491"/>
      <c r="GJQ168" s="491"/>
      <c r="GJR168" s="491"/>
      <c r="GJS168" s="491"/>
      <c r="GJT168" s="491"/>
      <c r="GJU168" s="491"/>
      <c r="GJV168" s="491"/>
      <c r="GJW168" s="491"/>
      <c r="GJX168" s="491"/>
      <c r="GJY168" s="491"/>
      <c r="GJZ168" s="491"/>
      <c r="GKA168" s="491"/>
      <c r="GKB168" s="491"/>
      <c r="GKC168" s="491"/>
      <c r="GKD168" s="491"/>
      <c r="GKE168" s="491"/>
      <c r="GKF168" s="491"/>
      <c r="GKG168" s="491"/>
      <c r="GKH168" s="491"/>
      <c r="GKI168" s="491"/>
      <c r="GKJ168" s="491"/>
      <c r="GKK168" s="491"/>
      <c r="GKL168" s="491"/>
      <c r="GKM168" s="491"/>
      <c r="GKN168" s="491"/>
      <c r="GKO168" s="491"/>
      <c r="GKP168" s="491"/>
      <c r="GKQ168" s="491"/>
      <c r="GKR168" s="491"/>
      <c r="GKS168" s="491"/>
      <c r="GKT168" s="491"/>
      <c r="GKU168" s="491"/>
      <c r="GKV168" s="491"/>
      <c r="GKW168" s="491"/>
      <c r="GKX168" s="491"/>
      <c r="GKY168" s="491"/>
      <c r="GKZ168" s="491"/>
      <c r="GLA168" s="491"/>
      <c r="GLB168" s="491"/>
      <c r="GLC168" s="491"/>
      <c r="GLD168" s="491"/>
      <c r="GLE168" s="491"/>
      <c r="GLF168" s="491"/>
      <c r="GLG168" s="491"/>
      <c r="GLH168" s="491"/>
      <c r="GLI168" s="491"/>
      <c r="GLJ168" s="491"/>
      <c r="GLK168" s="491"/>
      <c r="GLL168" s="491"/>
      <c r="GLM168" s="491"/>
      <c r="GLN168" s="491"/>
      <c r="GLO168" s="491"/>
      <c r="GLP168" s="491"/>
      <c r="GLQ168" s="491"/>
      <c r="GLR168" s="491"/>
      <c r="GLS168" s="491"/>
      <c r="GLT168" s="491"/>
      <c r="GLU168" s="491"/>
      <c r="GLV168" s="491"/>
      <c r="GLW168" s="491"/>
      <c r="GLX168" s="491"/>
      <c r="GLY168" s="491"/>
      <c r="GLZ168" s="491"/>
      <c r="GMA168" s="491"/>
      <c r="GMB168" s="491"/>
      <c r="GMC168" s="491"/>
      <c r="GMD168" s="491"/>
      <c r="GME168" s="491"/>
      <c r="GMF168" s="491"/>
      <c r="GMG168" s="491"/>
      <c r="GMH168" s="491"/>
      <c r="GMI168" s="491"/>
      <c r="GMJ168" s="491"/>
      <c r="GMK168" s="491"/>
      <c r="GML168" s="491"/>
      <c r="GMM168" s="491"/>
      <c r="GMN168" s="491"/>
      <c r="GMO168" s="491"/>
      <c r="GMP168" s="491"/>
      <c r="GMQ168" s="491"/>
      <c r="GMR168" s="491"/>
      <c r="GMS168" s="491"/>
      <c r="GMT168" s="491"/>
      <c r="GMU168" s="491"/>
      <c r="GMV168" s="491"/>
      <c r="GMW168" s="491"/>
      <c r="GMX168" s="491"/>
      <c r="GMY168" s="491"/>
      <c r="GMZ168" s="491"/>
      <c r="GNA168" s="491"/>
      <c r="GNB168" s="491"/>
      <c r="GNC168" s="491"/>
      <c r="GND168" s="491"/>
      <c r="GNE168" s="491"/>
      <c r="GNF168" s="491"/>
      <c r="GNG168" s="491"/>
      <c r="GNH168" s="491"/>
      <c r="GNI168" s="491"/>
      <c r="GNJ168" s="491"/>
      <c r="GNK168" s="491"/>
      <c r="GNL168" s="491"/>
      <c r="GNM168" s="491"/>
      <c r="GNN168" s="491"/>
      <c r="GNO168" s="491"/>
      <c r="GNP168" s="491"/>
      <c r="GNQ168" s="491"/>
      <c r="GNR168" s="491"/>
      <c r="GNS168" s="491"/>
      <c r="GNT168" s="491"/>
      <c r="GNU168" s="491"/>
      <c r="GNV168" s="491"/>
      <c r="GNW168" s="491"/>
      <c r="GNX168" s="491"/>
      <c r="GNY168" s="491"/>
      <c r="GNZ168" s="491"/>
      <c r="GOA168" s="491"/>
      <c r="GOB168" s="491"/>
      <c r="GOC168" s="491"/>
      <c r="GOD168" s="491"/>
      <c r="GOE168" s="491"/>
      <c r="GOF168" s="491"/>
      <c r="GOG168" s="491"/>
      <c r="GOH168" s="491"/>
      <c r="GOI168" s="491"/>
      <c r="GOJ168" s="491"/>
      <c r="GOK168" s="491"/>
      <c r="GOL168" s="491"/>
      <c r="GOM168" s="491"/>
      <c r="GON168" s="491"/>
      <c r="GOO168" s="491"/>
      <c r="GOP168" s="491"/>
      <c r="GOQ168" s="491"/>
      <c r="GOR168" s="491"/>
      <c r="GOS168" s="491"/>
      <c r="GOT168" s="491"/>
      <c r="GOU168" s="491"/>
      <c r="GOV168" s="491"/>
      <c r="GOW168" s="491"/>
      <c r="GOX168" s="491"/>
      <c r="GOY168" s="491"/>
      <c r="GOZ168" s="491"/>
      <c r="GPA168" s="491"/>
      <c r="GPB168" s="491"/>
      <c r="GPC168" s="491"/>
      <c r="GPD168" s="491"/>
      <c r="GPE168" s="491"/>
      <c r="GPF168" s="491"/>
      <c r="GPG168" s="491"/>
      <c r="GPH168" s="491"/>
      <c r="GPI168" s="491"/>
      <c r="GPJ168" s="491"/>
      <c r="GPK168" s="491"/>
      <c r="GPL168" s="491"/>
      <c r="GPM168" s="491"/>
      <c r="GPN168" s="491"/>
      <c r="GPO168" s="491"/>
      <c r="GPP168" s="491"/>
      <c r="GPQ168" s="491"/>
      <c r="GPR168" s="491"/>
      <c r="GPS168" s="491"/>
      <c r="GPT168" s="491"/>
      <c r="GPU168" s="491"/>
      <c r="GPV168" s="491"/>
      <c r="GPW168" s="491"/>
      <c r="GPX168" s="491"/>
      <c r="GPY168" s="491"/>
      <c r="GPZ168" s="491"/>
      <c r="GQA168" s="491"/>
      <c r="GQB168" s="491"/>
      <c r="GQC168" s="491"/>
      <c r="GQD168" s="491"/>
      <c r="GQE168" s="491"/>
      <c r="GQF168" s="491"/>
      <c r="GQG168" s="491"/>
      <c r="GQH168" s="491"/>
      <c r="GQI168" s="491"/>
      <c r="GQJ168" s="491"/>
      <c r="GQK168" s="491"/>
      <c r="GQL168" s="491"/>
      <c r="GQM168" s="491"/>
      <c r="GQN168" s="491"/>
      <c r="GQO168" s="491"/>
      <c r="GQP168" s="491"/>
      <c r="GQQ168" s="491"/>
      <c r="GQR168" s="491"/>
      <c r="GQS168" s="491"/>
      <c r="GQT168" s="491"/>
      <c r="GQU168" s="491"/>
      <c r="GQV168" s="491"/>
      <c r="GQW168" s="491"/>
      <c r="GQX168" s="491"/>
      <c r="GQY168" s="491"/>
      <c r="GQZ168" s="491"/>
      <c r="GRA168" s="491"/>
      <c r="GRB168" s="491"/>
      <c r="GRC168" s="491"/>
      <c r="GRD168" s="491"/>
      <c r="GRE168" s="491"/>
      <c r="GRF168" s="491"/>
      <c r="GRG168" s="491"/>
      <c r="GRH168" s="491"/>
      <c r="GRI168" s="491"/>
      <c r="GRJ168" s="491"/>
      <c r="GRK168" s="491"/>
      <c r="GRL168" s="491"/>
      <c r="GRM168" s="491"/>
      <c r="GRN168" s="491"/>
      <c r="GRO168" s="491"/>
      <c r="GRP168" s="491"/>
      <c r="GRQ168" s="491"/>
      <c r="GRR168" s="491"/>
      <c r="GRS168" s="491"/>
      <c r="GRT168" s="491"/>
      <c r="GRU168" s="491"/>
      <c r="GRV168" s="491"/>
      <c r="GRW168" s="491"/>
      <c r="GRX168" s="491"/>
      <c r="GRY168" s="491"/>
      <c r="GRZ168" s="491"/>
      <c r="GSA168" s="491"/>
      <c r="GSB168" s="491"/>
      <c r="GSC168" s="491"/>
      <c r="GSD168" s="491"/>
      <c r="GSE168" s="491"/>
      <c r="GSF168" s="491"/>
      <c r="GSG168" s="491"/>
      <c r="GSH168" s="491"/>
      <c r="GSI168" s="491"/>
      <c r="GSJ168" s="491"/>
      <c r="GSK168" s="491"/>
      <c r="GSL168" s="491"/>
      <c r="GSM168" s="491"/>
      <c r="GSN168" s="491"/>
      <c r="GSO168" s="491"/>
      <c r="GSP168" s="491"/>
      <c r="GSQ168" s="491"/>
      <c r="GSR168" s="491"/>
      <c r="GSS168" s="491"/>
      <c r="GST168" s="491"/>
      <c r="GSU168" s="491"/>
      <c r="GSV168" s="491"/>
      <c r="GSW168" s="491"/>
      <c r="GSX168" s="491"/>
      <c r="GSY168" s="491"/>
      <c r="GSZ168" s="491"/>
      <c r="GTA168" s="491"/>
      <c r="GTB168" s="491"/>
      <c r="GTC168" s="491"/>
      <c r="GTD168" s="491"/>
      <c r="GTE168" s="491"/>
      <c r="GTF168" s="491"/>
      <c r="GTG168" s="491"/>
      <c r="GTH168" s="491"/>
      <c r="GTI168" s="491"/>
      <c r="GTJ168" s="491"/>
      <c r="GTK168" s="491"/>
      <c r="GTL168" s="491"/>
      <c r="GTM168" s="491"/>
      <c r="GTN168" s="491"/>
      <c r="GTO168" s="491"/>
      <c r="GTP168" s="491"/>
      <c r="GTQ168" s="491"/>
      <c r="GTR168" s="491"/>
      <c r="GTS168" s="491"/>
      <c r="GTT168" s="491"/>
      <c r="GTU168" s="491"/>
      <c r="GTV168" s="491"/>
      <c r="GTW168" s="491"/>
      <c r="GTX168" s="491"/>
      <c r="GTY168" s="491"/>
      <c r="GTZ168" s="491"/>
      <c r="GUA168" s="491"/>
      <c r="GUB168" s="491"/>
      <c r="GUC168" s="491"/>
      <c r="GUD168" s="491"/>
      <c r="GUE168" s="491"/>
      <c r="GUF168" s="491"/>
      <c r="GUG168" s="491"/>
      <c r="GUH168" s="491"/>
      <c r="GUI168" s="491"/>
      <c r="GUJ168" s="491"/>
      <c r="GUK168" s="491"/>
      <c r="GUL168" s="491"/>
      <c r="GUM168" s="491"/>
      <c r="GUN168" s="491"/>
      <c r="GUO168" s="491"/>
      <c r="GUP168" s="491"/>
      <c r="GUQ168" s="491"/>
      <c r="GUR168" s="491"/>
      <c r="GUS168" s="491"/>
      <c r="GUT168" s="491"/>
      <c r="GUU168" s="491"/>
      <c r="GUV168" s="491"/>
      <c r="GUW168" s="491"/>
      <c r="GUX168" s="491"/>
      <c r="GUY168" s="491"/>
      <c r="GUZ168" s="491"/>
      <c r="GVA168" s="491"/>
      <c r="GVB168" s="491"/>
      <c r="GVC168" s="491"/>
      <c r="GVD168" s="491"/>
      <c r="GVE168" s="491"/>
      <c r="GVF168" s="491"/>
      <c r="GVG168" s="491"/>
      <c r="GVH168" s="491"/>
      <c r="GVI168" s="491"/>
      <c r="GVJ168" s="491"/>
      <c r="GVK168" s="491"/>
      <c r="GVL168" s="491"/>
      <c r="GVM168" s="491"/>
      <c r="GVN168" s="491"/>
      <c r="GVO168" s="491"/>
      <c r="GVP168" s="491"/>
      <c r="GVQ168" s="491"/>
      <c r="GVR168" s="491"/>
      <c r="GVS168" s="491"/>
      <c r="GVT168" s="491"/>
      <c r="GVU168" s="491"/>
      <c r="GVV168" s="491"/>
      <c r="GVW168" s="491"/>
      <c r="GVX168" s="491"/>
      <c r="GVY168" s="491"/>
      <c r="GVZ168" s="491"/>
      <c r="GWA168" s="491"/>
      <c r="GWB168" s="491"/>
      <c r="GWC168" s="491"/>
      <c r="GWD168" s="491"/>
      <c r="GWE168" s="491"/>
      <c r="GWF168" s="491"/>
      <c r="GWG168" s="491"/>
      <c r="GWH168" s="491"/>
      <c r="GWI168" s="491"/>
      <c r="GWJ168" s="491"/>
      <c r="GWK168" s="491"/>
      <c r="GWL168" s="491"/>
      <c r="GWM168" s="491"/>
      <c r="GWN168" s="491"/>
      <c r="GWO168" s="491"/>
      <c r="GWP168" s="491"/>
      <c r="GWQ168" s="491"/>
      <c r="GWR168" s="491"/>
      <c r="GWS168" s="491"/>
      <c r="GWT168" s="491"/>
      <c r="GWU168" s="491"/>
      <c r="GWV168" s="491"/>
      <c r="GWW168" s="491"/>
      <c r="GWX168" s="491"/>
      <c r="GWY168" s="491"/>
      <c r="GWZ168" s="491"/>
      <c r="GXA168" s="491"/>
      <c r="GXB168" s="491"/>
      <c r="GXC168" s="491"/>
      <c r="GXD168" s="491"/>
      <c r="GXE168" s="491"/>
      <c r="GXF168" s="491"/>
      <c r="GXG168" s="491"/>
      <c r="GXH168" s="491"/>
      <c r="GXI168" s="491"/>
      <c r="GXJ168" s="491"/>
      <c r="GXK168" s="491"/>
      <c r="GXL168" s="491"/>
      <c r="GXM168" s="491"/>
      <c r="GXN168" s="491"/>
      <c r="GXO168" s="491"/>
      <c r="GXP168" s="491"/>
      <c r="GXQ168" s="491"/>
      <c r="GXR168" s="491"/>
      <c r="GXS168" s="491"/>
      <c r="GXT168" s="491"/>
      <c r="GXU168" s="491"/>
      <c r="GXV168" s="491"/>
      <c r="GXW168" s="491"/>
      <c r="GXX168" s="491"/>
      <c r="GXY168" s="491"/>
      <c r="GXZ168" s="491"/>
      <c r="GYA168" s="491"/>
      <c r="GYB168" s="491"/>
      <c r="GYC168" s="491"/>
      <c r="GYD168" s="491"/>
      <c r="GYE168" s="491"/>
      <c r="GYF168" s="491"/>
      <c r="GYG168" s="491"/>
      <c r="GYH168" s="491"/>
      <c r="GYI168" s="491"/>
      <c r="GYJ168" s="491"/>
      <c r="GYK168" s="491"/>
      <c r="GYL168" s="491"/>
      <c r="GYM168" s="491"/>
      <c r="GYN168" s="491"/>
      <c r="GYO168" s="491"/>
      <c r="GYP168" s="491"/>
      <c r="GYQ168" s="491"/>
      <c r="GYR168" s="491"/>
      <c r="GYS168" s="491"/>
      <c r="GYT168" s="491"/>
      <c r="GYU168" s="491"/>
      <c r="GYV168" s="491"/>
      <c r="GYW168" s="491"/>
      <c r="GYX168" s="491"/>
      <c r="GYY168" s="491"/>
      <c r="GYZ168" s="491"/>
      <c r="GZA168" s="491"/>
      <c r="GZB168" s="491"/>
      <c r="GZC168" s="491"/>
      <c r="GZD168" s="491"/>
      <c r="GZE168" s="491"/>
      <c r="GZF168" s="491"/>
      <c r="GZG168" s="491"/>
      <c r="GZH168" s="491"/>
      <c r="GZI168" s="491"/>
      <c r="GZJ168" s="491"/>
      <c r="GZK168" s="491"/>
      <c r="GZL168" s="491"/>
      <c r="GZM168" s="491"/>
      <c r="GZN168" s="491"/>
      <c r="GZO168" s="491"/>
      <c r="GZP168" s="491"/>
      <c r="GZQ168" s="491"/>
      <c r="GZR168" s="491"/>
      <c r="GZS168" s="491"/>
      <c r="GZT168" s="491"/>
      <c r="GZU168" s="491"/>
      <c r="GZV168" s="491"/>
      <c r="GZW168" s="491"/>
      <c r="GZX168" s="491"/>
      <c r="GZY168" s="491"/>
      <c r="GZZ168" s="491"/>
      <c r="HAA168" s="491"/>
      <c r="HAB168" s="491"/>
      <c r="HAC168" s="491"/>
      <c r="HAD168" s="491"/>
      <c r="HAE168" s="491"/>
      <c r="HAF168" s="491"/>
      <c r="HAG168" s="491"/>
      <c r="HAH168" s="491"/>
      <c r="HAI168" s="491"/>
      <c r="HAJ168" s="491"/>
      <c r="HAK168" s="491"/>
      <c r="HAL168" s="491"/>
      <c r="HAM168" s="491"/>
      <c r="HAN168" s="491"/>
      <c r="HAO168" s="491"/>
      <c r="HAP168" s="491"/>
      <c r="HAQ168" s="491"/>
      <c r="HAR168" s="491"/>
      <c r="HAS168" s="491"/>
      <c r="HAT168" s="491"/>
      <c r="HAU168" s="491"/>
      <c r="HAV168" s="491"/>
      <c r="HAW168" s="491"/>
      <c r="HAX168" s="491"/>
      <c r="HAY168" s="491"/>
      <c r="HAZ168" s="491"/>
      <c r="HBA168" s="491"/>
      <c r="HBB168" s="491"/>
      <c r="HBC168" s="491"/>
      <c r="HBD168" s="491"/>
      <c r="HBE168" s="491"/>
      <c r="HBF168" s="491"/>
      <c r="HBG168" s="491"/>
      <c r="HBH168" s="491"/>
      <c r="HBI168" s="491"/>
      <c r="HBJ168" s="491"/>
      <c r="HBK168" s="491"/>
      <c r="HBL168" s="491"/>
      <c r="HBM168" s="491"/>
      <c r="HBN168" s="491"/>
      <c r="HBO168" s="491"/>
      <c r="HBP168" s="491"/>
      <c r="HBQ168" s="491"/>
      <c r="HBR168" s="491"/>
      <c r="HBS168" s="491"/>
      <c r="HBT168" s="491"/>
      <c r="HBU168" s="491"/>
      <c r="HBV168" s="491"/>
      <c r="HBW168" s="491"/>
      <c r="HBX168" s="491"/>
      <c r="HBY168" s="491"/>
      <c r="HBZ168" s="491"/>
      <c r="HCA168" s="491"/>
      <c r="HCB168" s="491"/>
      <c r="HCC168" s="491"/>
      <c r="HCD168" s="491"/>
      <c r="HCE168" s="491"/>
      <c r="HCF168" s="491"/>
      <c r="HCG168" s="491"/>
      <c r="HCH168" s="491"/>
      <c r="HCI168" s="491"/>
      <c r="HCJ168" s="491"/>
      <c r="HCK168" s="491"/>
      <c r="HCL168" s="491"/>
      <c r="HCM168" s="491"/>
      <c r="HCN168" s="491"/>
      <c r="HCO168" s="491"/>
      <c r="HCP168" s="491"/>
      <c r="HCQ168" s="491"/>
      <c r="HCR168" s="491"/>
      <c r="HCS168" s="491"/>
      <c r="HCT168" s="491"/>
      <c r="HCU168" s="491"/>
      <c r="HCV168" s="491"/>
      <c r="HCW168" s="491"/>
      <c r="HCX168" s="491"/>
      <c r="HCY168" s="491"/>
      <c r="HCZ168" s="491"/>
      <c r="HDA168" s="491"/>
      <c r="HDB168" s="491"/>
      <c r="HDC168" s="491"/>
      <c r="HDD168" s="491"/>
      <c r="HDE168" s="491"/>
      <c r="HDF168" s="491"/>
      <c r="HDG168" s="491"/>
      <c r="HDH168" s="491"/>
      <c r="HDI168" s="491"/>
      <c r="HDJ168" s="491"/>
      <c r="HDK168" s="491"/>
      <c r="HDL168" s="491"/>
      <c r="HDM168" s="491"/>
      <c r="HDN168" s="491"/>
      <c r="HDO168" s="491"/>
      <c r="HDP168" s="491"/>
      <c r="HDQ168" s="491"/>
      <c r="HDR168" s="491"/>
      <c r="HDS168" s="491"/>
      <c r="HDT168" s="491"/>
      <c r="HDU168" s="491"/>
      <c r="HDV168" s="491"/>
      <c r="HDW168" s="491"/>
      <c r="HDX168" s="491"/>
      <c r="HDY168" s="491"/>
      <c r="HDZ168" s="491"/>
      <c r="HEA168" s="491"/>
      <c r="HEB168" s="491"/>
      <c r="HEC168" s="491"/>
      <c r="HED168" s="491"/>
      <c r="HEE168" s="491"/>
      <c r="HEF168" s="491"/>
      <c r="HEG168" s="491"/>
      <c r="HEH168" s="491"/>
      <c r="HEI168" s="491"/>
      <c r="HEJ168" s="491"/>
      <c r="HEK168" s="491"/>
      <c r="HEL168" s="491"/>
      <c r="HEM168" s="491"/>
      <c r="HEN168" s="491"/>
      <c r="HEO168" s="491"/>
      <c r="HEP168" s="491"/>
      <c r="HEQ168" s="491"/>
      <c r="HER168" s="491"/>
      <c r="HES168" s="491"/>
      <c r="HET168" s="491"/>
      <c r="HEU168" s="491"/>
      <c r="HEV168" s="491"/>
      <c r="HEW168" s="491"/>
      <c r="HEX168" s="491"/>
      <c r="HEY168" s="491"/>
      <c r="HEZ168" s="491"/>
      <c r="HFA168" s="491"/>
      <c r="HFB168" s="491"/>
      <c r="HFC168" s="491"/>
      <c r="HFD168" s="491"/>
      <c r="HFE168" s="491"/>
      <c r="HFF168" s="491"/>
      <c r="HFG168" s="491"/>
      <c r="HFH168" s="491"/>
      <c r="HFI168" s="491"/>
      <c r="HFJ168" s="491"/>
      <c r="HFK168" s="491"/>
      <c r="HFL168" s="491"/>
      <c r="HFM168" s="491"/>
      <c r="HFN168" s="491"/>
      <c r="HFO168" s="491"/>
      <c r="HFP168" s="491"/>
      <c r="HFQ168" s="491"/>
      <c r="HFR168" s="491"/>
      <c r="HFS168" s="491"/>
      <c r="HFT168" s="491"/>
      <c r="HFU168" s="491"/>
      <c r="HFV168" s="491"/>
      <c r="HFW168" s="491"/>
      <c r="HFX168" s="491"/>
      <c r="HFY168" s="491"/>
      <c r="HFZ168" s="491"/>
      <c r="HGA168" s="491"/>
      <c r="HGB168" s="491"/>
      <c r="HGC168" s="491"/>
      <c r="HGD168" s="491"/>
      <c r="HGE168" s="491"/>
      <c r="HGF168" s="491"/>
      <c r="HGG168" s="491"/>
      <c r="HGH168" s="491"/>
      <c r="HGI168" s="491"/>
      <c r="HGJ168" s="491"/>
      <c r="HGK168" s="491"/>
      <c r="HGL168" s="491"/>
      <c r="HGM168" s="491"/>
      <c r="HGN168" s="491"/>
      <c r="HGO168" s="491"/>
      <c r="HGP168" s="491"/>
      <c r="HGQ168" s="491"/>
      <c r="HGR168" s="491"/>
      <c r="HGS168" s="491"/>
      <c r="HGT168" s="491"/>
      <c r="HGU168" s="491"/>
      <c r="HGV168" s="491"/>
      <c r="HGW168" s="491"/>
      <c r="HGX168" s="491"/>
      <c r="HGY168" s="491"/>
      <c r="HGZ168" s="491"/>
      <c r="HHA168" s="491"/>
      <c r="HHB168" s="491"/>
      <c r="HHC168" s="491"/>
      <c r="HHD168" s="491"/>
      <c r="HHE168" s="491"/>
      <c r="HHF168" s="491"/>
      <c r="HHG168" s="491"/>
      <c r="HHH168" s="491"/>
      <c r="HHI168" s="491"/>
      <c r="HHJ168" s="491"/>
      <c r="HHK168" s="491"/>
      <c r="HHL168" s="491"/>
      <c r="HHM168" s="491"/>
      <c r="HHN168" s="491"/>
      <c r="HHO168" s="491"/>
      <c r="HHP168" s="491"/>
      <c r="HHQ168" s="491"/>
      <c r="HHR168" s="491"/>
      <c r="HHS168" s="491"/>
      <c r="HHT168" s="491"/>
      <c r="HHU168" s="491"/>
      <c r="HHV168" s="491"/>
      <c r="HHW168" s="491"/>
      <c r="HHX168" s="491"/>
      <c r="HHY168" s="491"/>
      <c r="HHZ168" s="491"/>
      <c r="HIA168" s="491"/>
      <c r="HIB168" s="491"/>
      <c r="HIC168" s="491"/>
      <c r="HID168" s="491"/>
      <c r="HIE168" s="491"/>
      <c r="HIF168" s="491"/>
      <c r="HIG168" s="491"/>
      <c r="HIH168" s="491"/>
      <c r="HII168" s="491"/>
      <c r="HIJ168" s="491"/>
      <c r="HIK168" s="491"/>
      <c r="HIL168" s="491"/>
      <c r="HIM168" s="491"/>
      <c r="HIN168" s="491"/>
      <c r="HIO168" s="491"/>
      <c r="HIP168" s="491"/>
      <c r="HIQ168" s="491"/>
      <c r="HIR168" s="491"/>
      <c r="HIS168" s="491"/>
      <c r="HIT168" s="491"/>
      <c r="HIU168" s="491"/>
      <c r="HIV168" s="491"/>
      <c r="HIW168" s="491"/>
      <c r="HIX168" s="491"/>
      <c r="HIY168" s="491"/>
      <c r="HIZ168" s="491"/>
      <c r="HJA168" s="491"/>
      <c r="HJB168" s="491"/>
      <c r="HJC168" s="491"/>
      <c r="HJD168" s="491"/>
      <c r="HJE168" s="491"/>
      <c r="HJF168" s="491"/>
      <c r="HJG168" s="491"/>
      <c r="HJH168" s="491"/>
      <c r="HJI168" s="491"/>
      <c r="HJJ168" s="491"/>
      <c r="HJK168" s="491"/>
      <c r="HJL168" s="491"/>
      <c r="HJM168" s="491"/>
      <c r="HJN168" s="491"/>
      <c r="HJO168" s="491"/>
      <c r="HJP168" s="491"/>
      <c r="HJQ168" s="491"/>
      <c r="HJR168" s="491"/>
      <c r="HJS168" s="491"/>
      <c r="HJT168" s="491"/>
      <c r="HJU168" s="491"/>
      <c r="HJV168" s="491"/>
      <c r="HJW168" s="491"/>
      <c r="HJX168" s="491"/>
      <c r="HJY168" s="491"/>
      <c r="HJZ168" s="491"/>
      <c r="HKA168" s="491"/>
      <c r="HKB168" s="491"/>
      <c r="HKC168" s="491"/>
      <c r="HKD168" s="491"/>
      <c r="HKE168" s="491"/>
      <c r="HKF168" s="491"/>
      <c r="HKG168" s="491"/>
      <c r="HKH168" s="491"/>
      <c r="HKI168" s="491"/>
      <c r="HKJ168" s="491"/>
      <c r="HKK168" s="491"/>
      <c r="HKL168" s="491"/>
      <c r="HKM168" s="491"/>
      <c r="HKN168" s="491"/>
      <c r="HKO168" s="491"/>
      <c r="HKP168" s="491"/>
      <c r="HKQ168" s="491"/>
      <c r="HKR168" s="491"/>
      <c r="HKS168" s="491"/>
      <c r="HKT168" s="491"/>
      <c r="HKU168" s="491"/>
      <c r="HKV168" s="491"/>
      <c r="HKW168" s="491"/>
      <c r="HKX168" s="491"/>
      <c r="HKY168" s="491"/>
      <c r="HKZ168" s="491"/>
      <c r="HLA168" s="491"/>
      <c r="HLB168" s="491"/>
      <c r="HLC168" s="491"/>
      <c r="HLD168" s="491"/>
      <c r="HLE168" s="491"/>
      <c r="HLF168" s="491"/>
      <c r="HLG168" s="491"/>
      <c r="HLH168" s="491"/>
      <c r="HLI168" s="491"/>
      <c r="HLJ168" s="491"/>
      <c r="HLK168" s="491"/>
      <c r="HLL168" s="491"/>
      <c r="HLM168" s="491"/>
      <c r="HLN168" s="491"/>
      <c r="HLO168" s="491"/>
      <c r="HLP168" s="491"/>
      <c r="HLQ168" s="491"/>
      <c r="HLR168" s="491"/>
      <c r="HLS168" s="491"/>
      <c r="HLT168" s="491"/>
      <c r="HLU168" s="491"/>
      <c r="HLV168" s="491"/>
      <c r="HLW168" s="491"/>
      <c r="HLX168" s="491"/>
      <c r="HLY168" s="491"/>
      <c r="HLZ168" s="491"/>
      <c r="HMA168" s="491"/>
      <c r="HMB168" s="491"/>
      <c r="HMC168" s="491"/>
      <c r="HMD168" s="491"/>
      <c r="HME168" s="491"/>
      <c r="HMF168" s="491"/>
      <c r="HMG168" s="491"/>
      <c r="HMH168" s="491"/>
      <c r="HMI168" s="491"/>
      <c r="HMJ168" s="491"/>
      <c r="HMK168" s="491"/>
      <c r="HML168" s="491"/>
      <c r="HMM168" s="491"/>
      <c r="HMN168" s="491"/>
      <c r="HMO168" s="491"/>
      <c r="HMP168" s="491"/>
      <c r="HMQ168" s="491"/>
      <c r="HMR168" s="491"/>
      <c r="HMS168" s="491"/>
      <c r="HMT168" s="491"/>
      <c r="HMU168" s="491"/>
      <c r="HMV168" s="491"/>
      <c r="HMW168" s="491"/>
      <c r="HMX168" s="491"/>
      <c r="HMY168" s="491"/>
      <c r="HMZ168" s="491"/>
      <c r="HNA168" s="491"/>
      <c r="HNB168" s="491"/>
      <c r="HNC168" s="491"/>
      <c r="HND168" s="491"/>
      <c r="HNE168" s="491"/>
      <c r="HNF168" s="491"/>
      <c r="HNG168" s="491"/>
      <c r="HNH168" s="491"/>
      <c r="HNI168" s="491"/>
      <c r="HNJ168" s="491"/>
      <c r="HNK168" s="491"/>
      <c r="HNL168" s="491"/>
      <c r="HNM168" s="491"/>
      <c r="HNN168" s="491"/>
      <c r="HNO168" s="491"/>
      <c r="HNP168" s="491"/>
      <c r="HNQ168" s="491"/>
      <c r="HNR168" s="491"/>
      <c r="HNS168" s="491"/>
      <c r="HNT168" s="491"/>
      <c r="HNU168" s="491"/>
      <c r="HNV168" s="491"/>
      <c r="HNW168" s="491"/>
      <c r="HNX168" s="491"/>
      <c r="HNY168" s="491"/>
      <c r="HNZ168" s="491"/>
      <c r="HOA168" s="491"/>
      <c r="HOB168" s="491"/>
      <c r="HOC168" s="491"/>
      <c r="HOD168" s="491"/>
      <c r="HOE168" s="491"/>
      <c r="HOF168" s="491"/>
      <c r="HOG168" s="491"/>
      <c r="HOH168" s="491"/>
      <c r="HOI168" s="491"/>
      <c r="HOJ168" s="491"/>
      <c r="HOK168" s="491"/>
      <c r="HOL168" s="491"/>
      <c r="HOM168" s="491"/>
      <c r="HON168" s="491"/>
      <c r="HOO168" s="491"/>
      <c r="HOP168" s="491"/>
      <c r="HOQ168" s="491"/>
      <c r="HOR168" s="491"/>
      <c r="HOS168" s="491"/>
      <c r="HOT168" s="491"/>
      <c r="HOU168" s="491"/>
      <c r="HOV168" s="491"/>
      <c r="HOW168" s="491"/>
      <c r="HOX168" s="491"/>
      <c r="HOY168" s="491"/>
      <c r="HOZ168" s="491"/>
      <c r="HPA168" s="491"/>
      <c r="HPB168" s="491"/>
      <c r="HPC168" s="491"/>
      <c r="HPD168" s="491"/>
      <c r="HPE168" s="491"/>
      <c r="HPF168" s="491"/>
      <c r="HPG168" s="491"/>
      <c r="HPH168" s="491"/>
      <c r="HPI168" s="491"/>
      <c r="HPJ168" s="491"/>
      <c r="HPK168" s="491"/>
      <c r="HPL168" s="491"/>
      <c r="HPM168" s="491"/>
      <c r="HPN168" s="491"/>
      <c r="HPO168" s="491"/>
      <c r="HPP168" s="491"/>
      <c r="HPQ168" s="491"/>
      <c r="HPR168" s="491"/>
      <c r="HPS168" s="491"/>
      <c r="HPT168" s="491"/>
      <c r="HPU168" s="491"/>
      <c r="HPV168" s="491"/>
      <c r="HPW168" s="491"/>
      <c r="HPX168" s="491"/>
      <c r="HPY168" s="491"/>
      <c r="HPZ168" s="491"/>
      <c r="HQA168" s="491"/>
      <c r="HQB168" s="491"/>
      <c r="HQC168" s="491"/>
      <c r="HQD168" s="491"/>
      <c r="HQE168" s="491"/>
      <c r="HQF168" s="491"/>
      <c r="HQG168" s="491"/>
      <c r="HQH168" s="491"/>
      <c r="HQI168" s="491"/>
      <c r="HQJ168" s="491"/>
      <c r="HQK168" s="491"/>
      <c r="HQL168" s="491"/>
      <c r="HQM168" s="491"/>
      <c r="HQN168" s="491"/>
      <c r="HQO168" s="491"/>
      <c r="HQP168" s="491"/>
      <c r="HQQ168" s="491"/>
      <c r="HQR168" s="491"/>
      <c r="HQS168" s="491"/>
      <c r="HQT168" s="491"/>
      <c r="HQU168" s="491"/>
      <c r="HQV168" s="491"/>
      <c r="HQW168" s="491"/>
      <c r="HQX168" s="491"/>
      <c r="HQY168" s="491"/>
      <c r="HQZ168" s="491"/>
      <c r="HRA168" s="491"/>
      <c r="HRB168" s="491"/>
      <c r="HRC168" s="491"/>
      <c r="HRD168" s="491"/>
      <c r="HRE168" s="491"/>
      <c r="HRF168" s="491"/>
      <c r="HRG168" s="491"/>
      <c r="HRH168" s="491"/>
      <c r="HRI168" s="491"/>
      <c r="HRJ168" s="491"/>
      <c r="HRK168" s="491"/>
      <c r="HRL168" s="491"/>
      <c r="HRM168" s="491"/>
      <c r="HRN168" s="491"/>
      <c r="HRO168" s="491"/>
      <c r="HRP168" s="491"/>
      <c r="HRQ168" s="491"/>
      <c r="HRR168" s="491"/>
      <c r="HRS168" s="491"/>
      <c r="HRT168" s="491"/>
      <c r="HRU168" s="491"/>
      <c r="HRV168" s="491"/>
      <c r="HRW168" s="491"/>
      <c r="HRX168" s="491"/>
      <c r="HRY168" s="491"/>
      <c r="HRZ168" s="491"/>
      <c r="HSA168" s="491"/>
      <c r="HSB168" s="491"/>
      <c r="HSC168" s="491"/>
      <c r="HSD168" s="491"/>
      <c r="HSE168" s="491"/>
      <c r="HSF168" s="491"/>
      <c r="HSG168" s="491"/>
      <c r="HSH168" s="491"/>
      <c r="HSI168" s="491"/>
      <c r="HSJ168" s="491"/>
      <c r="HSK168" s="491"/>
      <c r="HSL168" s="491"/>
      <c r="HSM168" s="491"/>
      <c r="HSN168" s="491"/>
      <c r="HSO168" s="491"/>
      <c r="HSP168" s="491"/>
      <c r="HSQ168" s="491"/>
      <c r="HSR168" s="491"/>
      <c r="HSS168" s="491"/>
      <c r="HST168" s="491"/>
      <c r="HSU168" s="491"/>
      <c r="HSV168" s="491"/>
      <c r="HSW168" s="491"/>
      <c r="HSX168" s="491"/>
      <c r="HSY168" s="491"/>
      <c r="HSZ168" s="491"/>
      <c r="HTA168" s="491"/>
      <c r="HTB168" s="491"/>
      <c r="HTC168" s="491"/>
      <c r="HTD168" s="491"/>
      <c r="HTE168" s="491"/>
      <c r="HTF168" s="491"/>
      <c r="HTG168" s="491"/>
      <c r="HTH168" s="491"/>
      <c r="HTI168" s="491"/>
      <c r="HTJ168" s="491"/>
      <c r="HTK168" s="491"/>
      <c r="HTL168" s="491"/>
      <c r="HTM168" s="491"/>
      <c r="HTN168" s="491"/>
      <c r="HTO168" s="491"/>
      <c r="HTP168" s="491"/>
      <c r="HTQ168" s="491"/>
      <c r="HTR168" s="491"/>
      <c r="HTS168" s="491"/>
      <c r="HTT168" s="491"/>
      <c r="HTU168" s="491"/>
      <c r="HTV168" s="491"/>
      <c r="HTW168" s="491"/>
      <c r="HTX168" s="491"/>
      <c r="HTY168" s="491"/>
      <c r="HTZ168" s="491"/>
      <c r="HUA168" s="491"/>
      <c r="HUB168" s="491"/>
      <c r="HUC168" s="491"/>
      <c r="HUD168" s="491"/>
      <c r="HUE168" s="491"/>
      <c r="HUF168" s="491"/>
      <c r="HUG168" s="491"/>
      <c r="HUH168" s="491"/>
      <c r="HUI168" s="491"/>
      <c r="HUJ168" s="491"/>
      <c r="HUK168" s="491"/>
      <c r="HUL168" s="491"/>
      <c r="HUM168" s="491"/>
      <c r="HUN168" s="491"/>
      <c r="HUO168" s="491"/>
      <c r="HUP168" s="491"/>
      <c r="HUQ168" s="491"/>
      <c r="HUR168" s="491"/>
      <c r="HUS168" s="491"/>
      <c r="HUT168" s="491"/>
      <c r="HUU168" s="491"/>
      <c r="HUV168" s="491"/>
      <c r="HUW168" s="491"/>
      <c r="HUX168" s="491"/>
      <c r="HUY168" s="491"/>
      <c r="HUZ168" s="491"/>
      <c r="HVA168" s="491"/>
      <c r="HVB168" s="491"/>
      <c r="HVC168" s="491"/>
      <c r="HVD168" s="491"/>
      <c r="HVE168" s="491"/>
      <c r="HVF168" s="491"/>
      <c r="HVG168" s="491"/>
      <c r="HVH168" s="491"/>
      <c r="HVI168" s="491"/>
      <c r="HVJ168" s="491"/>
      <c r="HVK168" s="491"/>
      <c r="HVL168" s="491"/>
      <c r="HVM168" s="491"/>
      <c r="HVN168" s="491"/>
      <c r="HVO168" s="491"/>
      <c r="HVP168" s="491"/>
      <c r="HVQ168" s="491"/>
      <c r="HVR168" s="491"/>
      <c r="HVS168" s="491"/>
      <c r="HVT168" s="491"/>
      <c r="HVU168" s="491"/>
      <c r="HVV168" s="491"/>
      <c r="HVW168" s="491"/>
      <c r="HVX168" s="491"/>
      <c r="HVY168" s="491"/>
      <c r="HVZ168" s="491"/>
      <c r="HWA168" s="491"/>
      <c r="HWB168" s="491"/>
      <c r="HWC168" s="491"/>
      <c r="HWD168" s="491"/>
      <c r="HWE168" s="491"/>
      <c r="HWF168" s="491"/>
      <c r="HWG168" s="491"/>
      <c r="HWH168" s="491"/>
      <c r="HWI168" s="491"/>
      <c r="HWJ168" s="491"/>
      <c r="HWK168" s="491"/>
      <c r="HWL168" s="491"/>
      <c r="HWM168" s="491"/>
      <c r="HWN168" s="491"/>
      <c r="HWO168" s="491"/>
      <c r="HWP168" s="491"/>
      <c r="HWQ168" s="491"/>
      <c r="HWR168" s="491"/>
      <c r="HWS168" s="491"/>
      <c r="HWT168" s="491"/>
      <c r="HWU168" s="491"/>
      <c r="HWV168" s="491"/>
      <c r="HWW168" s="491"/>
      <c r="HWX168" s="491"/>
      <c r="HWY168" s="491"/>
      <c r="HWZ168" s="491"/>
      <c r="HXA168" s="491"/>
      <c r="HXB168" s="491"/>
      <c r="HXC168" s="491"/>
      <c r="HXD168" s="491"/>
      <c r="HXE168" s="491"/>
      <c r="HXF168" s="491"/>
      <c r="HXG168" s="491"/>
      <c r="HXH168" s="491"/>
      <c r="HXI168" s="491"/>
      <c r="HXJ168" s="491"/>
      <c r="HXK168" s="491"/>
      <c r="HXL168" s="491"/>
      <c r="HXM168" s="491"/>
      <c r="HXN168" s="491"/>
      <c r="HXO168" s="491"/>
      <c r="HXP168" s="491"/>
      <c r="HXQ168" s="491"/>
      <c r="HXR168" s="491"/>
      <c r="HXS168" s="491"/>
      <c r="HXT168" s="491"/>
      <c r="HXU168" s="491"/>
      <c r="HXV168" s="491"/>
      <c r="HXW168" s="491"/>
      <c r="HXX168" s="491"/>
      <c r="HXY168" s="491"/>
      <c r="HXZ168" s="491"/>
      <c r="HYA168" s="491"/>
      <c r="HYB168" s="491"/>
      <c r="HYC168" s="491"/>
      <c r="HYD168" s="491"/>
      <c r="HYE168" s="491"/>
      <c r="HYF168" s="491"/>
      <c r="HYG168" s="491"/>
      <c r="HYH168" s="491"/>
      <c r="HYI168" s="491"/>
      <c r="HYJ168" s="491"/>
      <c r="HYK168" s="491"/>
      <c r="HYL168" s="491"/>
      <c r="HYM168" s="491"/>
      <c r="HYN168" s="491"/>
      <c r="HYO168" s="491"/>
      <c r="HYP168" s="491"/>
      <c r="HYQ168" s="491"/>
      <c r="HYR168" s="491"/>
      <c r="HYS168" s="491"/>
      <c r="HYT168" s="491"/>
      <c r="HYU168" s="491"/>
      <c r="HYV168" s="491"/>
      <c r="HYW168" s="491"/>
      <c r="HYX168" s="491"/>
      <c r="HYY168" s="491"/>
      <c r="HYZ168" s="491"/>
      <c r="HZA168" s="491"/>
      <c r="HZB168" s="491"/>
      <c r="HZC168" s="491"/>
      <c r="HZD168" s="491"/>
      <c r="HZE168" s="491"/>
      <c r="HZF168" s="491"/>
      <c r="HZG168" s="491"/>
      <c r="HZH168" s="491"/>
      <c r="HZI168" s="491"/>
      <c r="HZJ168" s="491"/>
      <c r="HZK168" s="491"/>
      <c r="HZL168" s="491"/>
      <c r="HZM168" s="491"/>
      <c r="HZN168" s="491"/>
      <c r="HZO168" s="491"/>
      <c r="HZP168" s="491"/>
      <c r="HZQ168" s="491"/>
      <c r="HZR168" s="491"/>
      <c r="HZS168" s="491"/>
      <c r="HZT168" s="491"/>
      <c r="HZU168" s="491"/>
      <c r="HZV168" s="491"/>
      <c r="HZW168" s="491"/>
      <c r="HZX168" s="491"/>
      <c r="HZY168" s="491"/>
      <c r="HZZ168" s="491"/>
      <c r="IAA168" s="491"/>
      <c r="IAB168" s="491"/>
      <c r="IAC168" s="491"/>
      <c r="IAD168" s="491"/>
      <c r="IAE168" s="491"/>
      <c r="IAF168" s="491"/>
      <c r="IAG168" s="491"/>
      <c r="IAH168" s="491"/>
      <c r="IAI168" s="491"/>
      <c r="IAJ168" s="491"/>
      <c r="IAK168" s="491"/>
      <c r="IAL168" s="491"/>
      <c r="IAM168" s="491"/>
      <c r="IAN168" s="491"/>
      <c r="IAO168" s="491"/>
      <c r="IAP168" s="491"/>
      <c r="IAQ168" s="491"/>
      <c r="IAR168" s="491"/>
      <c r="IAS168" s="491"/>
      <c r="IAT168" s="491"/>
      <c r="IAU168" s="491"/>
      <c r="IAV168" s="491"/>
      <c r="IAW168" s="491"/>
      <c r="IAX168" s="491"/>
      <c r="IAY168" s="491"/>
      <c r="IAZ168" s="491"/>
      <c r="IBA168" s="491"/>
      <c r="IBB168" s="491"/>
      <c r="IBC168" s="491"/>
      <c r="IBD168" s="491"/>
      <c r="IBE168" s="491"/>
      <c r="IBF168" s="491"/>
      <c r="IBG168" s="491"/>
      <c r="IBH168" s="491"/>
      <c r="IBI168" s="491"/>
      <c r="IBJ168" s="491"/>
      <c r="IBK168" s="491"/>
      <c r="IBL168" s="491"/>
      <c r="IBM168" s="491"/>
      <c r="IBN168" s="491"/>
      <c r="IBO168" s="491"/>
      <c r="IBP168" s="491"/>
      <c r="IBQ168" s="491"/>
      <c r="IBR168" s="491"/>
      <c r="IBS168" s="491"/>
      <c r="IBT168" s="491"/>
      <c r="IBU168" s="491"/>
      <c r="IBV168" s="491"/>
      <c r="IBW168" s="491"/>
      <c r="IBX168" s="491"/>
      <c r="IBY168" s="491"/>
      <c r="IBZ168" s="491"/>
      <c r="ICA168" s="491"/>
      <c r="ICB168" s="491"/>
      <c r="ICC168" s="491"/>
      <c r="ICD168" s="491"/>
      <c r="ICE168" s="491"/>
      <c r="ICF168" s="491"/>
      <c r="ICG168" s="491"/>
      <c r="ICH168" s="491"/>
      <c r="ICI168" s="491"/>
      <c r="ICJ168" s="491"/>
      <c r="ICK168" s="491"/>
      <c r="ICL168" s="491"/>
      <c r="ICM168" s="491"/>
      <c r="ICN168" s="491"/>
      <c r="ICO168" s="491"/>
      <c r="ICP168" s="491"/>
      <c r="ICQ168" s="491"/>
      <c r="ICR168" s="491"/>
      <c r="ICS168" s="491"/>
      <c r="ICT168" s="491"/>
      <c r="ICU168" s="491"/>
      <c r="ICV168" s="491"/>
      <c r="ICW168" s="491"/>
      <c r="ICX168" s="491"/>
      <c r="ICY168" s="491"/>
      <c r="ICZ168" s="491"/>
      <c r="IDA168" s="491"/>
      <c r="IDB168" s="491"/>
      <c r="IDC168" s="491"/>
      <c r="IDD168" s="491"/>
      <c r="IDE168" s="491"/>
      <c r="IDF168" s="491"/>
      <c r="IDG168" s="491"/>
      <c r="IDH168" s="491"/>
      <c r="IDI168" s="491"/>
      <c r="IDJ168" s="491"/>
      <c r="IDK168" s="491"/>
      <c r="IDL168" s="491"/>
      <c r="IDM168" s="491"/>
      <c r="IDN168" s="491"/>
      <c r="IDO168" s="491"/>
      <c r="IDP168" s="491"/>
      <c r="IDQ168" s="491"/>
      <c r="IDR168" s="491"/>
      <c r="IDS168" s="491"/>
      <c r="IDT168" s="491"/>
      <c r="IDU168" s="491"/>
      <c r="IDV168" s="491"/>
      <c r="IDW168" s="491"/>
      <c r="IDX168" s="491"/>
      <c r="IDY168" s="491"/>
      <c r="IDZ168" s="491"/>
      <c r="IEA168" s="491"/>
      <c r="IEB168" s="491"/>
      <c r="IEC168" s="491"/>
      <c r="IED168" s="491"/>
      <c r="IEE168" s="491"/>
      <c r="IEF168" s="491"/>
      <c r="IEG168" s="491"/>
      <c r="IEH168" s="491"/>
      <c r="IEI168" s="491"/>
      <c r="IEJ168" s="491"/>
      <c r="IEK168" s="491"/>
      <c r="IEL168" s="491"/>
      <c r="IEM168" s="491"/>
      <c r="IEN168" s="491"/>
      <c r="IEO168" s="491"/>
      <c r="IEP168" s="491"/>
      <c r="IEQ168" s="491"/>
      <c r="IER168" s="491"/>
      <c r="IES168" s="491"/>
      <c r="IET168" s="491"/>
      <c r="IEU168" s="491"/>
      <c r="IEV168" s="491"/>
      <c r="IEW168" s="491"/>
      <c r="IEX168" s="491"/>
      <c r="IEY168" s="491"/>
      <c r="IEZ168" s="491"/>
      <c r="IFA168" s="491"/>
      <c r="IFB168" s="491"/>
      <c r="IFC168" s="491"/>
      <c r="IFD168" s="491"/>
      <c r="IFE168" s="491"/>
      <c r="IFF168" s="491"/>
      <c r="IFG168" s="491"/>
      <c r="IFH168" s="491"/>
      <c r="IFI168" s="491"/>
      <c r="IFJ168" s="491"/>
      <c r="IFK168" s="491"/>
      <c r="IFL168" s="491"/>
      <c r="IFM168" s="491"/>
      <c r="IFN168" s="491"/>
      <c r="IFO168" s="491"/>
      <c r="IFP168" s="491"/>
      <c r="IFQ168" s="491"/>
      <c r="IFR168" s="491"/>
      <c r="IFS168" s="491"/>
      <c r="IFT168" s="491"/>
      <c r="IFU168" s="491"/>
      <c r="IFV168" s="491"/>
      <c r="IFW168" s="491"/>
      <c r="IFX168" s="491"/>
      <c r="IFY168" s="491"/>
      <c r="IFZ168" s="491"/>
      <c r="IGA168" s="491"/>
      <c r="IGB168" s="491"/>
      <c r="IGC168" s="491"/>
      <c r="IGD168" s="491"/>
      <c r="IGE168" s="491"/>
      <c r="IGF168" s="491"/>
      <c r="IGG168" s="491"/>
      <c r="IGH168" s="491"/>
      <c r="IGI168" s="491"/>
      <c r="IGJ168" s="491"/>
      <c r="IGK168" s="491"/>
      <c r="IGL168" s="491"/>
      <c r="IGM168" s="491"/>
      <c r="IGN168" s="491"/>
      <c r="IGO168" s="491"/>
      <c r="IGP168" s="491"/>
      <c r="IGQ168" s="491"/>
      <c r="IGR168" s="491"/>
      <c r="IGS168" s="491"/>
      <c r="IGT168" s="491"/>
      <c r="IGU168" s="491"/>
      <c r="IGV168" s="491"/>
      <c r="IGW168" s="491"/>
      <c r="IGX168" s="491"/>
      <c r="IGY168" s="491"/>
      <c r="IGZ168" s="491"/>
      <c r="IHA168" s="491"/>
      <c r="IHB168" s="491"/>
      <c r="IHC168" s="491"/>
      <c r="IHD168" s="491"/>
      <c r="IHE168" s="491"/>
      <c r="IHF168" s="491"/>
      <c r="IHG168" s="491"/>
      <c r="IHH168" s="491"/>
      <c r="IHI168" s="491"/>
      <c r="IHJ168" s="491"/>
      <c r="IHK168" s="491"/>
      <c r="IHL168" s="491"/>
      <c r="IHM168" s="491"/>
      <c r="IHN168" s="491"/>
      <c r="IHO168" s="491"/>
      <c r="IHP168" s="491"/>
      <c r="IHQ168" s="491"/>
      <c r="IHR168" s="491"/>
      <c r="IHS168" s="491"/>
      <c r="IHT168" s="491"/>
      <c r="IHU168" s="491"/>
      <c r="IHV168" s="491"/>
      <c r="IHW168" s="491"/>
      <c r="IHX168" s="491"/>
      <c r="IHY168" s="491"/>
      <c r="IHZ168" s="491"/>
      <c r="IIA168" s="491"/>
      <c r="IIB168" s="491"/>
      <c r="IIC168" s="491"/>
      <c r="IID168" s="491"/>
      <c r="IIE168" s="491"/>
      <c r="IIF168" s="491"/>
      <c r="IIG168" s="491"/>
      <c r="IIH168" s="491"/>
      <c r="III168" s="491"/>
      <c r="IIJ168" s="491"/>
      <c r="IIK168" s="491"/>
      <c r="IIL168" s="491"/>
      <c r="IIM168" s="491"/>
      <c r="IIN168" s="491"/>
      <c r="IIO168" s="491"/>
      <c r="IIP168" s="491"/>
      <c r="IIQ168" s="491"/>
      <c r="IIR168" s="491"/>
      <c r="IIS168" s="491"/>
      <c r="IIT168" s="491"/>
      <c r="IIU168" s="491"/>
      <c r="IIV168" s="491"/>
      <c r="IIW168" s="491"/>
      <c r="IIX168" s="491"/>
      <c r="IIY168" s="491"/>
      <c r="IIZ168" s="491"/>
      <c r="IJA168" s="491"/>
      <c r="IJB168" s="491"/>
      <c r="IJC168" s="491"/>
      <c r="IJD168" s="491"/>
      <c r="IJE168" s="491"/>
      <c r="IJF168" s="491"/>
      <c r="IJG168" s="491"/>
      <c r="IJH168" s="491"/>
      <c r="IJI168" s="491"/>
      <c r="IJJ168" s="491"/>
      <c r="IJK168" s="491"/>
      <c r="IJL168" s="491"/>
      <c r="IJM168" s="491"/>
      <c r="IJN168" s="491"/>
      <c r="IJO168" s="491"/>
      <c r="IJP168" s="491"/>
      <c r="IJQ168" s="491"/>
      <c r="IJR168" s="491"/>
      <c r="IJS168" s="491"/>
      <c r="IJT168" s="491"/>
      <c r="IJU168" s="491"/>
      <c r="IJV168" s="491"/>
      <c r="IJW168" s="491"/>
      <c r="IJX168" s="491"/>
      <c r="IJY168" s="491"/>
      <c r="IJZ168" s="491"/>
      <c r="IKA168" s="491"/>
      <c r="IKB168" s="491"/>
      <c r="IKC168" s="491"/>
      <c r="IKD168" s="491"/>
      <c r="IKE168" s="491"/>
      <c r="IKF168" s="491"/>
      <c r="IKG168" s="491"/>
      <c r="IKH168" s="491"/>
      <c r="IKI168" s="491"/>
      <c r="IKJ168" s="491"/>
      <c r="IKK168" s="491"/>
      <c r="IKL168" s="491"/>
      <c r="IKM168" s="491"/>
      <c r="IKN168" s="491"/>
      <c r="IKO168" s="491"/>
      <c r="IKP168" s="491"/>
      <c r="IKQ168" s="491"/>
      <c r="IKR168" s="491"/>
      <c r="IKS168" s="491"/>
      <c r="IKT168" s="491"/>
      <c r="IKU168" s="491"/>
      <c r="IKV168" s="491"/>
      <c r="IKW168" s="491"/>
      <c r="IKX168" s="491"/>
      <c r="IKY168" s="491"/>
      <c r="IKZ168" s="491"/>
      <c r="ILA168" s="491"/>
      <c r="ILB168" s="491"/>
      <c r="ILC168" s="491"/>
      <c r="ILD168" s="491"/>
      <c r="ILE168" s="491"/>
      <c r="ILF168" s="491"/>
      <c r="ILG168" s="491"/>
      <c r="ILH168" s="491"/>
      <c r="ILI168" s="491"/>
      <c r="ILJ168" s="491"/>
      <c r="ILK168" s="491"/>
      <c r="ILL168" s="491"/>
      <c r="ILM168" s="491"/>
      <c r="ILN168" s="491"/>
      <c r="ILO168" s="491"/>
      <c r="ILP168" s="491"/>
      <c r="ILQ168" s="491"/>
      <c r="ILR168" s="491"/>
      <c r="ILS168" s="491"/>
      <c r="ILT168" s="491"/>
      <c r="ILU168" s="491"/>
      <c r="ILV168" s="491"/>
      <c r="ILW168" s="491"/>
      <c r="ILX168" s="491"/>
      <c r="ILY168" s="491"/>
      <c r="ILZ168" s="491"/>
      <c r="IMA168" s="491"/>
      <c r="IMB168" s="491"/>
      <c r="IMC168" s="491"/>
      <c r="IMD168" s="491"/>
      <c r="IME168" s="491"/>
      <c r="IMF168" s="491"/>
      <c r="IMG168" s="491"/>
      <c r="IMH168" s="491"/>
      <c r="IMI168" s="491"/>
      <c r="IMJ168" s="491"/>
      <c r="IMK168" s="491"/>
      <c r="IML168" s="491"/>
      <c r="IMM168" s="491"/>
      <c r="IMN168" s="491"/>
      <c r="IMO168" s="491"/>
      <c r="IMP168" s="491"/>
      <c r="IMQ168" s="491"/>
      <c r="IMR168" s="491"/>
      <c r="IMS168" s="491"/>
      <c r="IMT168" s="491"/>
      <c r="IMU168" s="491"/>
      <c r="IMV168" s="491"/>
      <c r="IMW168" s="491"/>
      <c r="IMX168" s="491"/>
      <c r="IMY168" s="491"/>
      <c r="IMZ168" s="491"/>
      <c r="INA168" s="491"/>
      <c r="INB168" s="491"/>
      <c r="INC168" s="491"/>
      <c r="IND168" s="491"/>
      <c r="INE168" s="491"/>
      <c r="INF168" s="491"/>
      <c r="ING168" s="491"/>
      <c r="INH168" s="491"/>
      <c r="INI168" s="491"/>
      <c r="INJ168" s="491"/>
      <c r="INK168" s="491"/>
      <c r="INL168" s="491"/>
      <c r="INM168" s="491"/>
      <c r="INN168" s="491"/>
      <c r="INO168" s="491"/>
      <c r="INP168" s="491"/>
      <c r="INQ168" s="491"/>
      <c r="INR168" s="491"/>
      <c r="INS168" s="491"/>
      <c r="INT168" s="491"/>
      <c r="INU168" s="491"/>
      <c r="INV168" s="491"/>
      <c r="INW168" s="491"/>
      <c r="INX168" s="491"/>
      <c r="INY168" s="491"/>
      <c r="INZ168" s="491"/>
      <c r="IOA168" s="491"/>
      <c r="IOB168" s="491"/>
      <c r="IOC168" s="491"/>
      <c r="IOD168" s="491"/>
      <c r="IOE168" s="491"/>
      <c r="IOF168" s="491"/>
      <c r="IOG168" s="491"/>
      <c r="IOH168" s="491"/>
      <c r="IOI168" s="491"/>
      <c r="IOJ168" s="491"/>
      <c r="IOK168" s="491"/>
      <c r="IOL168" s="491"/>
      <c r="IOM168" s="491"/>
      <c r="ION168" s="491"/>
      <c r="IOO168" s="491"/>
      <c r="IOP168" s="491"/>
      <c r="IOQ168" s="491"/>
      <c r="IOR168" s="491"/>
      <c r="IOS168" s="491"/>
      <c r="IOT168" s="491"/>
      <c r="IOU168" s="491"/>
      <c r="IOV168" s="491"/>
      <c r="IOW168" s="491"/>
      <c r="IOX168" s="491"/>
      <c r="IOY168" s="491"/>
      <c r="IOZ168" s="491"/>
      <c r="IPA168" s="491"/>
      <c r="IPB168" s="491"/>
      <c r="IPC168" s="491"/>
      <c r="IPD168" s="491"/>
      <c r="IPE168" s="491"/>
      <c r="IPF168" s="491"/>
      <c r="IPG168" s="491"/>
      <c r="IPH168" s="491"/>
      <c r="IPI168" s="491"/>
      <c r="IPJ168" s="491"/>
      <c r="IPK168" s="491"/>
      <c r="IPL168" s="491"/>
      <c r="IPM168" s="491"/>
      <c r="IPN168" s="491"/>
      <c r="IPO168" s="491"/>
      <c r="IPP168" s="491"/>
      <c r="IPQ168" s="491"/>
      <c r="IPR168" s="491"/>
      <c r="IPS168" s="491"/>
      <c r="IPT168" s="491"/>
      <c r="IPU168" s="491"/>
      <c r="IPV168" s="491"/>
      <c r="IPW168" s="491"/>
      <c r="IPX168" s="491"/>
      <c r="IPY168" s="491"/>
      <c r="IPZ168" s="491"/>
      <c r="IQA168" s="491"/>
      <c r="IQB168" s="491"/>
      <c r="IQC168" s="491"/>
      <c r="IQD168" s="491"/>
      <c r="IQE168" s="491"/>
      <c r="IQF168" s="491"/>
      <c r="IQG168" s="491"/>
      <c r="IQH168" s="491"/>
      <c r="IQI168" s="491"/>
      <c r="IQJ168" s="491"/>
      <c r="IQK168" s="491"/>
      <c r="IQL168" s="491"/>
      <c r="IQM168" s="491"/>
      <c r="IQN168" s="491"/>
      <c r="IQO168" s="491"/>
      <c r="IQP168" s="491"/>
      <c r="IQQ168" s="491"/>
      <c r="IQR168" s="491"/>
      <c r="IQS168" s="491"/>
      <c r="IQT168" s="491"/>
      <c r="IQU168" s="491"/>
      <c r="IQV168" s="491"/>
      <c r="IQW168" s="491"/>
      <c r="IQX168" s="491"/>
      <c r="IQY168" s="491"/>
      <c r="IQZ168" s="491"/>
      <c r="IRA168" s="491"/>
      <c r="IRB168" s="491"/>
      <c r="IRC168" s="491"/>
      <c r="IRD168" s="491"/>
      <c r="IRE168" s="491"/>
      <c r="IRF168" s="491"/>
      <c r="IRG168" s="491"/>
      <c r="IRH168" s="491"/>
      <c r="IRI168" s="491"/>
      <c r="IRJ168" s="491"/>
      <c r="IRK168" s="491"/>
      <c r="IRL168" s="491"/>
      <c r="IRM168" s="491"/>
      <c r="IRN168" s="491"/>
      <c r="IRO168" s="491"/>
      <c r="IRP168" s="491"/>
      <c r="IRQ168" s="491"/>
      <c r="IRR168" s="491"/>
      <c r="IRS168" s="491"/>
      <c r="IRT168" s="491"/>
      <c r="IRU168" s="491"/>
      <c r="IRV168" s="491"/>
      <c r="IRW168" s="491"/>
      <c r="IRX168" s="491"/>
      <c r="IRY168" s="491"/>
      <c r="IRZ168" s="491"/>
      <c r="ISA168" s="491"/>
      <c r="ISB168" s="491"/>
      <c r="ISC168" s="491"/>
      <c r="ISD168" s="491"/>
      <c r="ISE168" s="491"/>
      <c r="ISF168" s="491"/>
      <c r="ISG168" s="491"/>
      <c r="ISH168" s="491"/>
      <c r="ISI168" s="491"/>
      <c r="ISJ168" s="491"/>
      <c r="ISK168" s="491"/>
      <c r="ISL168" s="491"/>
      <c r="ISM168" s="491"/>
      <c r="ISN168" s="491"/>
      <c r="ISO168" s="491"/>
      <c r="ISP168" s="491"/>
      <c r="ISQ168" s="491"/>
      <c r="ISR168" s="491"/>
      <c r="ISS168" s="491"/>
      <c r="IST168" s="491"/>
      <c r="ISU168" s="491"/>
      <c r="ISV168" s="491"/>
      <c r="ISW168" s="491"/>
      <c r="ISX168" s="491"/>
      <c r="ISY168" s="491"/>
      <c r="ISZ168" s="491"/>
      <c r="ITA168" s="491"/>
      <c r="ITB168" s="491"/>
      <c r="ITC168" s="491"/>
      <c r="ITD168" s="491"/>
      <c r="ITE168" s="491"/>
      <c r="ITF168" s="491"/>
      <c r="ITG168" s="491"/>
      <c r="ITH168" s="491"/>
      <c r="ITI168" s="491"/>
      <c r="ITJ168" s="491"/>
      <c r="ITK168" s="491"/>
      <c r="ITL168" s="491"/>
      <c r="ITM168" s="491"/>
      <c r="ITN168" s="491"/>
      <c r="ITO168" s="491"/>
      <c r="ITP168" s="491"/>
      <c r="ITQ168" s="491"/>
      <c r="ITR168" s="491"/>
      <c r="ITS168" s="491"/>
      <c r="ITT168" s="491"/>
      <c r="ITU168" s="491"/>
      <c r="ITV168" s="491"/>
      <c r="ITW168" s="491"/>
      <c r="ITX168" s="491"/>
      <c r="ITY168" s="491"/>
      <c r="ITZ168" s="491"/>
      <c r="IUA168" s="491"/>
      <c r="IUB168" s="491"/>
      <c r="IUC168" s="491"/>
      <c r="IUD168" s="491"/>
      <c r="IUE168" s="491"/>
      <c r="IUF168" s="491"/>
      <c r="IUG168" s="491"/>
      <c r="IUH168" s="491"/>
      <c r="IUI168" s="491"/>
      <c r="IUJ168" s="491"/>
      <c r="IUK168" s="491"/>
      <c r="IUL168" s="491"/>
      <c r="IUM168" s="491"/>
      <c r="IUN168" s="491"/>
      <c r="IUO168" s="491"/>
      <c r="IUP168" s="491"/>
      <c r="IUQ168" s="491"/>
      <c r="IUR168" s="491"/>
      <c r="IUS168" s="491"/>
      <c r="IUT168" s="491"/>
      <c r="IUU168" s="491"/>
      <c r="IUV168" s="491"/>
      <c r="IUW168" s="491"/>
      <c r="IUX168" s="491"/>
      <c r="IUY168" s="491"/>
      <c r="IUZ168" s="491"/>
      <c r="IVA168" s="491"/>
      <c r="IVB168" s="491"/>
      <c r="IVC168" s="491"/>
      <c r="IVD168" s="491"/>
      <c r="IVE168" s="491"/>
      <c r="IVF168" s="491"/>
      <c r="IVG168" s="491"/>
      <c r="IVH168" s="491"/>
      <c r="IVI168" s="491"/>
      <c r="IVJ168" s="491"/>
      <c r="IVK168" s="491"/>
      <c r="IVL168" s="491"/>
      <c r="IVM168" s="491"/>
      <c r="IVN168" s="491"/>
      <c r="IVO168" s="491"/>
      <c r="IVP168" s="491"/>
      <c r="IVQ168" s="491"/>
      <c r="IVR168" s="491"/>
      <c r="IVS168" s="491"/>
      <c r="IVT168" s="491"/>
      <c r="IVU168" s="491"/>
      <c r="IVV168" s="491"/>
      <c r="IVW168" s="491"/>
      <c r="IVX168" s="491"/>
      <c r="IVY168" s="491"/>
      <c r="IVZ168" s="491"/>
      <c r="IWA168" s="491"/>
      <c r="IWB168" s="491"/>
      <c r="IWC168" s="491"/>
      <c r="IWD168" s="491"/>
      <c r="IWE168" s="491"/>
      <c r="IWF168" s="491"/>
      <c r="IWG168" s="491"/>
      <c r="IWH168" s="491"/>
      <c r="IWI168" s="491"/>
      <c r="IWJ168" s="491"/>
      <c r="IWK168" s="491"/>
      <c r="IWL168" s="491"/>
      <c r="IWM168" s="491"/>
      <c r="IWN168" s="491"/>
      <c r="IWO168" s="491"/>
      <c r="IWP168" s="491"/>
      <c r="IWQ168" s="491"/>
      <c r="IWR168" s="491"/>
      <c r="IWS168" s="491"/>
      <c r="IWT168" s="491"/>
      <c r="IWU168" s="491"/>
      <c r="IWV168" s="491"/>
      <c r="IWW168" s="491"/>
      <c r="IWX168" s="491"/>
      <c r="IWY168" s="491"/>
      <c r="IWZ168" s="491"/>
      <c r="IXA168" s="491"/>
      <c r="IXB168" s="491"/>
      <c r="IXC168" s="491"/>
      <c r="IXD168" s="491"/>
      <c r="IXE168" s="491"/>
      <c r="IXF168" s="491"/>
      <c r="IXG168" s="491"/>
      <c r="IXH168" s="491"/>
      <c r="IXI168" s="491"/>
      <c r="IXJ168" s="491"/>
      <c r="IXK168" s="491"/>
      <c r="IXL168" s="491"/>
      <c r="IXM168" s="491"/>
      <c r="IXN168" s="491"/>
      <c r="IXO168" s="491"/>
      <c r="IXP168" s="491"/>
      <c r="IXQ168" s="491"/>
      <c r="IXR168" s="491"/>
      <c r="IXS168" s="491"/>
      <c r="IXT168" s="491"/>
      <c r="IXU168" s="491"/>
      <c r="IXV168" s="491"/>
      <c r="IXW168" s="491"/>
      <c r="IXX168" s="491"/>
      <c r="IXY168" s="491"/>
      <c r="IXZ168" s="491"/>
      <c r="IYA168" s="491"/>
      <c r="IYB168" s="491"/>
      <c r="IYC168" s="491"/>
      <c r="IYD168" s="491"/>
      <c r="IYE168" s="491"/>
      <c r="IYF168" s="491"/>
      <c r="IYG168" s="491"/>
      <c r="IYH168" s="491"/>
      <c r="IYI168" s="491"/>
      <c r="IYJ168" s="491"/>
      <c r="IYK168" s="491"/>
      <c r="IYL168" s="491"/>
      <c r="IYM168" s="491"/>
      <c r="IYN168" s="491"/>
      <c r="IYO168" s="491"/>
      <c r="IYP168" s="491"/>
      <c r="IYQ168" s="491"/>
      <c r="IYR168" s="491"/>
      <c r="IYS168" s="491"/>
      <c r="IYT168" s="491"/>
      <c r="IYU168" s="491"/>
      <c r="IYV168" s="491"/>
      <c r="IYW168" s="491"/>
      <c r="IYX168" s="491"/>
      <c r="IYY168" s="491"/>
      <c r="IYZ168" s="491"/>
      <c r="IZA168" s="491"/>
      <c r="IZB168" s="491"/>
      <c r="IZC168" s="491"/>
      <c r="IZD168" s="491"/>
      <c r="IZE168" s="491"/>
      <c r="IZF168" s="491"/>
      <c r="IZG168" s="491"/>
      <c r="IZH168" s="491"/>
      <c r="IZI168" s="491"/>
      <c r="IZJ168" s="491"/>
      <c r="IZK168" s="491"/>
      <c r="IZL168" s="491"/>
      <c r="IZM168" s="491"/>
      <c r="IZN168" s="491"/>
      <c r="IZO168" s="491"/>
      <c r="IZP168" s="491"/>
      <c r="IZQ168" s="491"/>
      <c r="IZR168" s="491"/>
      <c r="IZS168" s="491"/>
      <c r="IZT168" s="491"/>
      <c r="IZU168" s="491"/>
      <c r="IZV168" s="491"/>
      <c r="IZW168" s="491"/>
      <c r="IZX168" s="491"/>
      <c r="IZY168" s="491"/>
      <c r="IZZ168" s="491"/>
      <c r="JAA168" s="491"/>
      <c r="JAB168" s="491"/>
      <c r="JAC168" s="491"/>
      <c r="JAD168" s="491"/>
      <c r="JAE168" s="491"/>
      <c r="JAF168" s="491"/>
      <c r="JAG168" s="491"/>
      <c r="JAH168" s="491"/>
      <c r="JAI168" s="491"/>
      <c r="JAJ168" s="491"/>
      <c r="JAK168" s="491"/>
      <c r="JAL168" s="491"/>
      <c r="JAM168" s="491"/>
      <c r="JAN168" s="491"/>
      <c r="JAO168" s="491"/>
      <c r="JAP168" s="491"/>
      <c r="JAQ168" s="491"/>
      <c r="JAR168" s="491"/>
      <c r="JAS168" s="491"/>
      <c r="JAT168" s="491"/>
      <c r="JAU168" s="491"/>
      <c r="JAV168" s="491"/>
      <c r="JAW168" s="491"/>
      <c r="JAX168" s="491"/>
      <c r="JAY168" s="491"/>
      <c r="JAZ168" s="491"/>
      <c r="JBA168" s="491"/>
      <c r="JBB168" s="491"/>
      <c r="JBC168" s="491"/>
      <c r="JBD168" s="491"/>
      <c r="JBE168" s="491"/>
      <c r="JBF168" s="491"/>
      <c r="JBG168" s="491"/>
      <c r="JBH168" s="491"/>
      <c r="JBI168" s="491"/>
      <c r="JBJ168" s="491"/>
      <c r="JBK168" s="491"/>
      <c r="JBL168" s="491"/>
      <c r="JBM168" s="491"/>
      <c r="JBN168" s="491"/>
      <c r="JBO168" s="491"/>
      <c r="JBP168" s="491"/>
      <c r="JBQ168" s="491"/>
      <c r="JBR168" s="491"/>
      <c r="JBS168" s="491"/>
      <c r="JBT168" s="491"/>
      <c r="JBU168" s="491"/>
      <c r="JBV168" s="491"/>
      <c r="JBW168" s="491"/>
      <c r="JBX168" s="491"/>
      <c r="JBY168" s="491"/>
      <c r="JBZ168" s="491"/>
      <c r="JCA168" s="491"/>
      <c r="JCB168" s="491"/>
      <c r="JCC168" s="491"/>
      <c r="JCD168" s="491"/>
      <c r="JCE168" s="491"/>
      <c r="JCF168" s="491"/>
      <c r="JCG168" s="491"/>
      <c r="JCH168" s="491"/>
      <c r="JCI168" s="491"/>
      <c r="JCJ168" s="491"/>
      <c r="JCK168" s="491"/>
      <c r="JCL168" s="491"/>
      <c r="JCM168" s="491"/>
      <c r="JCN168" s="491"/>
      <c r="JCO168" s="491"/>
      <c r="JCP168" s="491"/>
      <c r="JCQ168" s="491"/>
      <c r="JCR168" s="491"/>
      <c r="JCS168" s="491"/>
      <c r="JCT168" s="491"/>
      <c r="JCU168" s="491"/>
      <c r="JCV168" s="491"/>
      <c r="JCW168" s="491"/>
      <c r="JCX168" s="491"/>
      <c r="JCY168" s="491"/>
      <c r="JCZ168" s="491"/>
      <c r="JDA168" s="491"/>
      <c r="JDB168" s="491"/>
      <c r="JDC168" s="491"/>
      <c r="JDD168" s="491"/>
      <c r="JDE168" s="491"/>
      <c r="JDF168" s="491"/>
      <c r="JDG168" s="491"/>
      <c r="JDH168" s="491"/>
      <c r="JDI168" s="491"/>
      <c r="JDJ168" s="491"/>
      <c r="JDK168" s="491"/>
      <c r="JDL168" s="491"/>
      <c r="JDM168" s="491"/>
      <c r="JDN168" s="491"/>
      <c r="JDO168" s="491"/>
      <c r="JDP168" s="491"/>
      <c r="JDQ168" s="491"/>
      <c r="JDR168" s="491"/>
      <c r="JDS168" s="491"/>
      <c r="JDT168" s="491"/>
      <c r="JDU168" s="491"/>
      <c r="JDV168" s="491"/>
      <c r="JDW168" s="491"/>
      <c r="JDX168" s="491"/>
      <c r="JDY168" s="491"/>
      <c r="JDZ168" s="491"/>
      <c r="JEA168" s="491"/>
      <c r="JEB168" s="491"/>
      <c r="JEC168" s="491"/>
      <c r="JED168" s="491"/>
      <c r="JEE168" s="491"/>
      <c r="JEF168" s="491"/>
      <c r="JEG168" s="491"/>
      <c r="JEH168" s="491"/>
      <c r="JEI168" s="491"/>
      <c r="JEJ168" s="491"/>
      <c r="JEK168" s="491"/>
      <c r="JEL168" s="491"/>
      <c r="JEM168" s="491"/>
      <c r="JEN168" s="491"/>
      <c r="JEO168" s="491"/>
      <c r="JEP168" s="491"/>
      <c r="JEQ168" s="491"/>
      <c r="JER168" s="491"/>
      <c r="JES168" s="491"/>
      <c r="JET168" s="491"/>
      <c r="JEU168" s="491"/>
      <c r="JEV168" s="491"/>
      <c r="JEW168" s="491"/>
      <c r="JEX168" s="491"/>
      <c r="JEY168" s="491"/>
      <c r="JEZ168" s="491"/>
      <c r="JFA168" s="491"/>
      <c r="JFB168" s="491"/>
      <c r="JFC168" s="491"/>
      <c r="JFD168" s="491"/>
      <c r="JFE168" s="491"/>
      <c r="JFF168" s="491"/>
      <c r="JFG168" s="491"/>
      <c r="JFH168" s="491"/>
      <c r="JFI168" s="491"/>
      <c r="JFJ168" s="491"/>
      <c r="JFK168" s="491"/>
      <c r="JFL168" s="491"/>
      <c r="JFM168" s="491"/>
      <c r="JFN168" s="491"/>
      <c r="JFO168" s="491"/>
      <c r="JFP168" s="491"/>
      <c r="JFQ168" s="491"/>
      <c r="JFR168" s="491"/>
      <c r="JFS168" s="491"/>
      <c r="JFT168" s="491"/>
      <c r="JFU168" s="491"/>
      <c r="JFV168" s="491"/>
      <c r="JFW168" s="491"/>
      <c r="JFX168" s="491"/>
      <c r="JFY168" s="491"/>
      <c r="JFZ168" s="491"/>
      <c r="JGA168" s="491"/>
      <c r="JGB168" s="491"/>
      <c r="JGC168" s="491"/>
      <c r="JGD168" s="491"/>
      <c r="JGE168" s="491"/>
      <c r="JGF168" s="491"/>
      <c r="JGG168" s="491"/>
      <c r="JGH168" s="491"/>
      <c r="JGI168" s="491"/>
      <c r="JGJ168" s="491"/>
      <c r="JGK168" s="491"/>
      <c r="JGL168" s="491"/>
      <c r="JGM168" s="491"/>
      <c r="JGN168" s="491"/>
      <c r="JGO168" s="491"/>
      <c r="JGP168" s="491"/>
      <c r="JGQ168" s="491"/>
      <c r="JGR168" s="491"/>
      <c r="JGS168" s="491"/>
      <c r="JGT168" s="491"/>
      <c r="JGU168" s="491"/>
      <c r="JGV168" s="491"/>
      <c r="JGW168" s="491"/>
      <c r="JGX168" s="491"/>
      <c r="JGY168" s="491"/>
      <c r="JGZ168" s="491"/>
      <c r="JHA168" s="491"/>
      <c r="JHB168" s="491"/>
      <c r="JHC168" s="491"/>
      <c r="JHD168" s="491"/>
      <c r="JHE168" s="491"/>
      <c r="JHF168" s="491"/>
      <c r="JHG168" s="491"/>
      <c r="JHH168" s="491"/>
      <c r="JHI168" s="491"/>
      <c r="JHJ168" s="491"/>
      <c r="JHK168" s="491"/>
      <c r="JHL168" s="491"/>
      <c r="JHM168" s="491"/>
      <c r="JHN168" s="491"/>
      <c r="JHO168" s="491"/>
      <c r="JHP168" s="491"/>
      <c r="JHQ168" s="491"/>
      <c r="JHR168" s="491"/>
      <c r="JHS168" s="491"/>
      <c r="JHT168" s="491"/>
      <c r="JHU168" s="491"/>
      <c r="JHV168" s="491"/>
      <c r="JHW168" s="491"/>
      <c r="JHX168" s="491"/>
      <c r="JHY168" s="491"/>
      <c r="JHZ168" s="491"/>
      <c r="JIA168" s="491"/>
      <c r="JIB168" s="491"/>
      <c r="JIC168" s="491"/>
      <c r="JID168" s="491"/>
      <c r="JIE168" s="491"/>
      <c r="JIF168" s="491"/>
      <c r="JIG168" s="491"/>
      <c r="JIH168" s="491"/>
      <c r="JII168" s="491"/>
      <c r="JIJ168" s="491"/>
      <c r="JIK168" s="491"/>
      <c r="JIL168" s="491"/>
      <c r="JIM168" s="491"/>
      <c r="JIN168" s="491"/>
      <c r="JIO168" s="491"/>
      <c r="JIP168" s="491"/>
      <c r="JIQ168" s="491"/>
      <c r="JIR168" s="491"/>
      <c r="JIS168" s="491"/>
      <c r="JIT168" s="491"/>
      <c r="JIU168" s="491"/>
      <c r="JIV168" s="491"/>
      <c r="JIW168" s="491"/>
      <c r="JIX168" s="491"/>
      <c r="JIY168" s="491"/>
      <c r="JIZ168" s="491"/>
      <c r="JJA168" s="491"/>
      <c r="JJB168" s="491"/>
      <c r="JJC168" s="491"/>
      <c r="JJD168" s="491"/>
      <c r="JJE168" s="491"/>
      <c r="JJF168" s="491"/>
      <c r="JJG168" s="491"/>
      <c r="JJH168" s="491"/>
      <c r="JJI168" s="491"/>
      <c r="JJJ168" s="491"/>
      <c r="JJK168" s="491"/>
      <c r="JJL168" s="491"/>
      <c r="JJM168" s="491"/>
      <c r="JJN168" s="491"/>
      <c r="JJO168" s="491"/>
      <c r="JJP168" s="491"/>
      <c r="JJQ168" s="491"/>
      <c r="JJR168" s="491"/>
      <c r="JJS168" s="491"/>
      <c r="JJT168" s="491"/>
      <c r="JJU168" s="491"/>
      <c r="JJV168" s="491"/>
      <c r="JJW168" s="491"/>
      <c r="JJX168" s="491"/>
      <c r="JJY168" s="491"/>
      <c r="JJZ168" s="491"/>
      <c r="JKA168" s="491"/>
      <c r="JKB168" s="491"/>
      <c r="JKC168" s="491"/>
      <c r="JKD168" s="491"/>
      <c r="JKE168" s="491"/>
      <c r="JKF168" s="491"/>
      <c r="JKG168" s="491"/>
      <c r="JKH168" s="491"/>
      <c r="JKI168" s="491"/>
      <c r="JKJ168" s="491"/>
      <c r="JKK168" s="491"/>
      <c r="JKL168" s="491"/>
      <c r="JKM168" s="491"/>
      <c r="JKN168" s="491"/>
      <c r="JKO168" s="491"/>
      <c r="JKP168" s="491"/>
      <c r="JKQ168" s="491"/>
      <c r="JKR168" s="491"/>
      <c r="JKS168" s="491"/>
      <c r="JKT168" s="491"/>
      <c r="JKU168" s="491"/>
      <c r="JKV168" s="491"/>
      <c r="JKW168" s="491"/>
      <c r="JKX168" s="491"/>
      <c r="JKY168" s="491"/>
      <c r="JKZ168" s="491"/>
      <c r="JLA168" s="491"/>
      <c r="JLB168" s="491"/>
      <c r="JLC168" s="491"/>
      <c r="JLD168" s="491"/>
      <c r="JLE168" s="491"/>
      <c r="JLF168" s="491"/>
      <c r="JLG168" s="491"/>
      <c r="JLH168" s="491"/>
      <c r="JLI168" s="491"/>
      <c r="JLJ168" s="491"/>
      <c r="JLK168" s="491"/>
      <c r="JLL168" s="491"/>
      <c r="JLM168" s="491"/>
      <c r="JLN168" s="491"/>
      <c r="JLO168" s="491"/>
      <c r="JLP168" s="491"/>
      <c r="JLQ168" s="491"/>
      <c r="JLR168" s="491"/>
      <c r="JLS168" s="491"/>
      <c r="JLT168" s="491"/>
      <c r="JLU168" s="491"/>
      <c r="JLV168" s="491"/>
      <c r="JLW168" s="491"/>
      <c r="JLX168" s="491"/>
      <c r="JLY168" s="491"/>
      <c r="JLZ168" s="491"/>
      <c r="JMA168" s="491"/>
      <c r="JMB168" s="491"/>
      <c r="JMC168" s="491"/>
      <c r="JMD168" s="491"/>
      <c r="JME168" s="491"/>
      <c r="JMF168" s="491"/>
      <c r="JMG168" s="491"/>
      <c r="JMH168" s="491"/>
      <c r="JMI168" s="491"/>
      <c r="JMJ168" s="491"/>
      <c r="JMK168" s="491"/>
      <c r="JML168" s="491"/>
      <c r="JMM168" s="491"/>
      <c r="JMN168" s="491"/>
      <c r="JMO168" s="491"/>
      <c r="JMP168" s="491"/>
      <c r="JMQ168" s="491"/>
      <c r="JMR168" s="491"/>
      <c r="JMS168" s="491"/>
      <c r="JMT168" s="491"/>
      <c r="JMU168" s="491"/>
      <c r="JMV168" s="491"/>
      <c r="JMW168" s="491"/>
      <c r="JMX168" s="491"/>
      <c r="JMY168" s="491"/>
      <c r="JMZ168" s="491"/>
      <c r="JNA168" s="491"/>
      <c r="JNB168" s="491"/>
      <c r="JNC168" s="491"/>
      <c r="JND168" s="491"/>
      <c r="JNE168" s="491"/>
      <c r="JNF168" s="491"/>
      <c r="JNG168" s="491"/>
      <c r="JNH168" s="491"/>
      <c r="JNI168" s="491"/>
      <c r="JNJ168" s="491"/>
      <c r="JNK168" s="491"/>
      <c r="JNL168" s="491"/>
      <c r="JNM168" s="491"/>
      <c r="JNN168" s="491"/>
      <c r="JNO168" s="491"/>
      <c r="JNP168" s="491"/>
      <c r="JNQ168" s="491"/>
      <c r="JNR168" s="491"/>
      <c r="JNS168" s="491"/>
      <c r="JNT168" s="491"/>
      <c r="JNU168" s="491"/>
      <c r="JNV168" s="491"/>
      <c r="JNW168" s="491"/>
      <c r="JNX168" s="491"/>
      <c r="JNY168" s="491"/>
      <c r="JNZ168" s="491"/>
      <c r="JOA168" s="491"/>
      <c r="JOB168" s="491"/>
      <c r="JOC168" s="491"/>
      <c r="JOD168" s="491"/>
      <c r="JOE168" s="491"/>
      <c r="JOF168" s="491"/>
      <c r="JOG168" s="491"/>
      <c r="JOH168" s="491"/>
      <c r="JOI168" s="491"/>
      <c r="JOJ168" s="491"/>
      <c r="JOK168" s="491"/>
      <c r="JOL168" s="491"/>
      <c r="JOM168" s="491"/>
      <c r="JON168" s="491"/>
      <c r="JOO168" s="491"/>
      <c r="JOP168" s="491"/>
      <c r="JOQ168" s="491"/>
      <c r="JOR168" s="491"/>
      <c r="JOS168" s="491"/>
      <c r="JOT168" s="491"/>
      <c r="JOU168" s="491"/>
      <c r="JOV168" s="491"/>
      <c r="JOW168" s="491"/>
      <c r="JOX168" s="491"/>
      <c r="JOY168" s="491"/>
      <c r="JOZ168" s="491"/>
      <c r="JPA168" s="491"/>
      <c r="JPB168" s="491"/>
      <c r="JPC168" s="491"/>
      <c r="JPD168" s="491"/>
      <c r="JPE168" s="491"/>
      <c r="JPF168" s="491"/>
      <c r="JPG168" s="491"/>
      <c r="JPH168" s="491"/>
      <c r="JPI168" s="491"/>
      <c r="JPJ168" s="491"/>
      <c r="JPK168" s="491"/>
      <c r="JPL168" s="491"/>
      <c r="JPM168" s="491"/>
      <c r="JPN168" s="491"/>
      <c r="JPO168" s="491"/>
      <c r="JPP168" s="491"/>
      <c r="JPQ168" s="491"/>
      <c r="JPR168" s="491"/>
      <c r="JPS168" s="491"/>
      <c r="JPT168" s="491"/>
      <c r="JPU168" s="491"/>
      <c r="JPV168" s="491"/>
      <c r="JPW168" s="491"/>
      <c r="JPX168" s="491"/>
      <c r="JPY168" s="491"/>
      <c r="JPZ168" s="491"/>
      <c r="JQA168" s="491"/>
      <c r="JQB168" s="491"/>
      <c r="JQC168" s="491"/>
      <c r="JQD168" s="491"/>
      <c r="JQE168" s="491"/>
      <c r="JQF168" s="491"/>
      <c r="JQG168" s="491"/>
      <c r="JQH168" s="491"/>
      <c r="JQI168" s="491"/>
      <c r="JQJ168" s="491"/>
      <c r="JQK168" s="491"/>
      <c r="JQL168" s="491"/>
      <c r="JQM168" s="491"/>
      <c r="JQN168" s="491"/>
      <c r="JQO168" s="491"/>
      <c r="JQP168" s="491"/>
      <c r="JQQ168" s="491"/>
      <c r="JQR168" s="491"/>
      <c r="JQS168" s="491"/>
      <c r="JQT168" s="491"/>
      <c r="JQU168" s="491"/>
      <c r="JQV168" s="491"/>
      <c r="JQW168" s="491"/>
      <c r="JQX168" s="491"/>
      <c r="JQY168" s="491"/>
      <c r="JQZ168" s="491"/>
      <c r="JRA168" s="491"/>
      <c r="JRB168" s="491"/>
      <c r="JRC168" s="491"/>
      <c r="JRD168" s="491"/>
      <c r="JRE168" s="491"/>
      <c r="JRF168" s="491"/>
      <c r="JRG168" s="491"/>
      <c r="JRH168" s="491"/>
      <c r="JRI168" s="491"/>
      <c r="JRJ168" s="491"/>
      <c r="JRK168" s="491"/>
      <c r="JRL168" s="491"/>
      <c r="JRM168" s="491"/>
      <c r="JRN168" s="491"/>
      <c r="JRO168" s="491"/>
      <c r="JRP168" s="491"/>
      <c r="JRQ168" s="491"/>
      <c r="JRR168" s="491"/>
      <c r="JRS168" s="491"/>
      <c r="JRT168" s="491"/>
      <c r="JRU168" s="491"/>
      <c r="JRV168" s="491"/>
      <c r="JRW168" s="491"/>
      <c r="JRX168" s="491"/>
      <c r="JRY168" s="491"/>
      <c r="JRZ168" s="491"/>
      <c r="JSA168" s="491"/>
      <c r="JSB168" s="491"/>
      <c r="JSC168" s="491"/>
      <c r="JSD168" s="491"/>
      <c r="JSE168" s="491"/>
      <c r="JSF168" s="491"/>
      <c r="JSG168" s="491"/>
      <c r="JSH168" s="491"/>
      <c r="JSI168" s="491"/>
      <c r="JSJ168" s="491"/>
      <c r="JSK168" s="491"/>
      <c r="JSL168" s="491"/>
      <c r="JSM168" s="491"/>
      <c r="JSN168" s="491"/>
      <c r="JSO168" s="491"/>
      <c r="JSP168" s="491"/>
      <c r="JSQ168" s="491"/>
      <c r="JSR168" s="491"/>
      <c r="JSS168" s="491"/>
      <c r="JST168" s="491"/>
      <c r="JSU168" s="491"/>
      <c r="JSV168" s="491"/>
      <c r="JSW168" s="491"/>
      <c r="JSX168" s="491"/>
      <c r="JSY168" s="491"/>
      <c r="JSZ168" s="491"/>
      <c r="JTA168" s="491"/>
      <c r="JTB168" s="491"/>
      <c r="JTC168" s="491"/>
      <c r="JTD168" s="491"/>
      <c r="JTE168" s="491"/>
      <c r="JTF168" s="491"/>
      <c r="JTG168" s="491"/>
      <c r="JTH168" s="491"/>
      <c r="JTI168" s="491"/>
      <c r="JTJ168" s="491"/>
      <c r="JTK168" s="491"/>
      <c r="JTL168" s="491"/>
      <c r="JTM168" s="491"/>
      <c r="JTN168" s="491"/>
      <c r="JTO168" s="491"/>
      <c r="JTP168" s="491"/>
      <c r="JTQ168" s="491"/>
      <c r="JTR168" s="491"/>
      <c r="JTS168" s="491"/>
      <c r="JTT168" s="491"/>
      <c r="JTU168" s="491"/>
      <c r="JTV168" s="491"/>
      <c r="JTW168" s="491"/>
      <c r="JTX168" s="491"/>
      <c r="JTY168" s="491"/>
      <c r="JTZ168" s="491"/>
      <c r="JUA168" s="491"/>
      <c r="JUB168" s="491"/>
      <c r="JUC168" s="491"/>
      <c r="JUD168" s="491"/>
      <c r="JUE168" s="491"/>
      <c r="JUF168" s="491"/>
      <c r="JUG168" s="491"/>
      <c r="JUH168" s="491"/>
      <c r="JUI168" s="491"/>
      <c r="JUJ168" s="491"/>
      <c r="JUK168" s="491"/>
      <c r="JUL168" s="491"/>
      <c r="JUM168" s="491"/>
      <c r="JUN168" s="491"/>
      <c r="JUO168" s="491"/>
      <c r="JUP168" s="491"/>
      <c r="JUQ168" s="491"/>
      <c r="JUR168" s="491"/>
      <c r="JUS168" s="491"/>
      <c r="JUT168" s="491"/>
      <c r="JUU168" s="491"/>
      <c r="JUV168" s="491"/>
      <c r="JUW168" s="491"/>
      <c r="JUX168" s="491"/>
      <c r="JUY168" s="491"/>
      <c r="JUZ168" s="491"/>
      <c r="JVA168" s="491"/>
      <c r="JVB168" s="491"/>
      <c r="JVC168" s="491"/>
      <c r="JVD168" s="491"/>
      <c r="JVE168" s="491"/>
      <c r="JVF168" s="491"/>
      <c r="JVG168" s="491"/>
      <c r="JVH168" s="491"/>
      <c r="JVI168" s="491"/>
      <c r="JVJ168" s="491"/>
      <c r="JVK168" s="491"/>
      <c r="JVL168" s="491"/>
      <c r="JVM168" s="491"/>
      <c r="JVN168" s="491"/>
      <c r="JVO168" s="491"/>
      <c r="JVP168" s="491"/>
      <c r="JVQ168" s="491"/>
      <c r="JVR168" s="491"/>
      <c r="JVS168" s="491"/>
      <c r="JVT168" s="491"/>
      <c r="JVU168" s="491"/>
      <c r="JVV168" s="491"/>
      <c r="JVW168" s="491"/>
      <c r="JVX168" s="491"/>
      <c r="JVY168" s="491"/>
      <c r="JVZ168" s="491"/>
      <c r="JWA168" s="491"/>
      <c r="JWB168" s="491"/>
      <c r="JWC168" s="491"/>
      <c r="JWD168" s="491"/>
      <c r="JWE168" s="491"/>
      <c r="JWF168" s="491"/>
      <c r="JWG168" s="491"/>
      <c r="JWH168" s="491"/>
      <c r="JWI168" s="491"/>
      <c r="JWJ168" s="491"/>
      <c r="JWK168" s="491"/>
      <c r="JWL168" s="491"/>
      <c r="JWM168" s="491"/>
      <c r="JWN168" s="491"/>
      <c r="JWO168" s="491"/>
      <c r="JWP168" s="491"/>
      <c r="JWQ168" s="491"/>
      <c r="JWR168" s="491"/>
      <c r="JWS168" s="491"/>
      <c r="JWT168" s="491"/>
      <c r="JWU168" s="491"/>
      <c r="JWV168" s="491"/>
      <c r="JWW168" s="491"/>
      <c r="JWX168" s="491"/>
      <c r="JWY168" s="491"/>
      <c r="JWZ168" s="491"/>
      <c r="JXA168" s="491"/>
      <c r="JXB168" s="491"/>
      <c r="JXC168" s="491"/>
      <c r="JXD168" s="491"/>
      <c r="JXE168" s="491"/>
      <c r="JXF168" s="491"/>
      <c r="JXG168" s="491"/>
      <c r="JXH168" s="491"/>
      <c r="JXI168" s="491"/>
      <c r="JXJ168" s="491"/>
      <c r="JXK168" s="491"/>
      <c r="JXL168" s="491"/>
      <c r="JXM168" s="491"/>
      <c r="JXN168" s="491"/>
      <c r="JXO168" s="491"/>
      <c r="JXP168" s="491"/>
      <c r="JXQ168" s="491"/>
      <c r="JXR168" s="491"/>
      <c r="JXS168" s="491"/>
      <c r="JXT168" s="491"/>
      <c r="JXU168" s="491"/>
      <c r="JXV168" s="491"/>
      <c r="JXW168" s="491"/>
      <c r="JXX168" s="491"/>
      <c r="JXY168" s="491"/>
      <c r="JXZ168" s="491"/>
      <c r="JYA168" s="491"/>
      <c r="JYB168" s="491"/>
      <c r="JYC168" s="491"/>
      <c r="JYD168" s="491"/>
      <c r="JYE168" s="491"/>
      <c r="JYF168" s="491"/>
      <c r="JYG168" s="491"/>
      <c r="JYH168" s="491"/>
      <c r="JYI168" s="491"/>
      <c r="JYJ168" s="491"/>
      <c r="JYK168" s="491"/>
      <c r="JYL168" s="491"/>
      <c r="JYM168" s="491"/>
      <c r="JYN168" s="491"/>
      <c r="JYO168" s="491"/>
      <c r="JYP168" s="491"/>
      <c r="JYQ168" s="491"/>
      <c r="JYR168" s="491"/>
      <c r="JYS168" s="491"/>
      <c r="JYT168" s="491"/>
      <c r="JYU168" s="491"/>
      <c r="JYV168" s="491"/>
      <c r="JYW168" s="491"/>
      <c r="JYX168" s="491"/>
      <c r="JYY168" s="491"/>
      <c r="JYZ168" s="491"/>
      <c r="JZA168" s="491"/>
      <c r="JZB168" s="491"/>
      <c r="JZC168" s="491"/>
      <c r="JZD168" s="491"/>
      <c r="JZE168" s="491"/>
      <c r="JZF168" s="491"/>
      <c r="JZG168" s="491"/>
      <c r="JZH168" s="491"/>
      <c r="JZI168" s="491"/>
      <c r="JZJ168" s="491"/>
      <c r="JZK168" s="491"/>
      <c r="JZL168" s="491"/>
      <c r="JZM168" s="491"/>
      <c r="JZN168" s="491"/>
      <c r="JZO168" s="491"/>
      <c r="JZP168" s="491"/>
      <c r="JZQ168" s="491"/>
      <c r="JZR168" s="491"/>
      <c r="JZS168" s="491"/>
      <c r="JZT168" s="491"/>
      <c r="JZU168" s="491"/>
      <c r="JZV168" s="491"/>
      <c r="JZW168" s="491"/>
      <c r="JZX168" s="491"/>
      <c r="JZY168" s="491"/>
      <c r="JZZ168" s="491"/>
      <c r="KAA168" s="491"/>
      <c r="KAB168" s="491"/>
      <c r="KAC168" s="491"/>
      <c r="KAD168" s="491"/>
      <c r="KAE168" s="491"/>
      <c r="KAF168" s="491"/>
      <c r="KAG168" s="491"/>
      <c r="KAH168" s="491"/>
      <c r="KAI168" s="491"/>
      <c r="KAJ168" s="491"/>
      <c r="KAK168" s="491"/>
      <c r="KAL168" s="491"/>
      <c r="KAM168" s="491"/>
      <c r="KAN168" s="491"/>
      <c r="KAO168" s="491"/>
      <c r="KAP168" s="491"/>
      <c r="KAQ168" s="491"/>
      <c r="KAR168" s="491"/>
      <c r="KAS168" s="491"/>
      <c r="KAT168" s="491"/>
      <c r="KAU168" s="491"/>
      <c r="KAV168" s="491"/>
      <c r="KAW168" s="491"/>
      <c r="KAX168" s="491"/>
      <c r="KAY168" s="491"/>
      <c r="KAZ168" s="491"/>
      <c r="KBA168" s="491"/>
      <c r="KBB168" s="491"/>
      <c r="KBC168" s="491"/>
      <c r="KBD168" s="491"/>
      <c r="KBE168" s="491"/>
      <c r="KBF168" s="491"/>
      <c r="KBG168" s="491"/>
      <c r="KBH168" s="491"/>
      <c r="KBI168" s="491"/>
      <c r="KBJ168" s="491"/>
      <c r="KBK168" s="491"/>
      <c r="KBL168" s="491"/>
      <c r="KBM168" s="491"/>
      <c r="KBN168" s="491"/>
      <c r="KBO168" s="491"/>
      <c r="KBP168" s="491"/>
      <c r="KBQ168" s="491"/>
      <c r="KBR168" s="491"/>
      <c r="KBS168" s="491"/>
      <c r="KBT168" s="491"/>
      <c r="KBU168" s="491"/>
      <c r="KBV168" s="491"/>
      <c r="KBW168" s="491"/>
      <c r="KBX168" s="491"/>
      <c r="KBY168" s="491"/>
      <c r="KBZ168" s="491"/>
      <c r="KCA168" s="491"/>
      <c r="KCB168" s="491"/>
      <c r="KCC168" s="491"/>
      <c r="KCD168" s="491"/>
      <c r="KCE168" s="491"/>
      <c r="KCF168" s="491"/>
      <c r="KCG168" s="491"/>
      <c r="KCH168" s="491"/>
      <c r="KCI168" s="491"/>
      <c r="KCJ168" s="491"/>
      <c r="KCK168" s="491"/>
      <c r="KCL168" s="491"/>
      <c r="KCM168" s="491"/>
      <c r="KCN168" s="491"/>
      <c r="KCO168" s="491"/>
      <c r="KCP168" s="491"/>
      <c r="KCQ168" s="491"/>
      <c r="KCR168" s="491"/>
      <c r="KCS168" s="491"/>
      <c r="KCT168" s="491"/>
      <c r="KCU168" s="491"/>
      <c r="KCV168" s="491"/>
      <c r="KCW168" s="491"/>
      <c r="KCX168" s="491"/>
      <c r="KCY168" s="491"/>
      <c r="KCZ168" s="491"/>
      <c r="KDA168" s="491"/>
      <c r="KDB168" s="491"/>
      <c r="KDC168" s="491"/>
      <c r="KDD168" s="491"/>
      <c r="KDE168" s="491"/>
      <c r="KDF168" s="491"/>
      <c r="KDG168" s="491"/>
      <c r="KDH168" s="491"/>
      <c r="KDI168" s="491"/>
      <c r="KDJ168" s="491"/>
      <c r="KDK168" s="491"/>
      <c r="KDL168" s="491"/>
      <c r="KDM168" s="491"/>
      <c r="KDN168" s="491"/>
      <c r="KDO168" s="491"/>
      <c r="KDP168" s="491"/>
      <c r="KDQ168" s="491"/>
      <c r="KDR168" s="491"/>
      <c r="KDS168" s="491"/>
      <c r="KDT168" s="491"/>
      <c r="KDU168" s="491"/>
      <c r="KDV168" s="491"/>
      <c r="KDW168" s="491"/>
      <c r="KDX168" s="491"/>
      <c r="KDY168" s="491"/>
      <c r="KDZ168" s="491"/>
      <c r="KEA168" s="491"/>
      <c r="KEB168" s="491"/>
      <c r="KEC168" s="491"/>
      <c r="KED168" s="491"/>
      <c r="KEE168" s="491"/>
      <c r="KEF168" s="491"/>
      <c r="KEG168" s="491"/>
      <c r="KEH168" s="491"/>
      <c r="KEI168" s="491"/>
      <c r="KEJ168" s="491"/>
      <c r="KEK168" s="491"/>
      <c r="KEL168" s="491"/>
      <c r="KEM168" s="491"/>
      <c r="KEN168" s="491"/>
      <c r="KEO168" s="491"/>
      <c r="KEP168" s="491"/>
      <c r="KEQ168" s="491"/>
      <c r="KER168" s="491"/>
      <c r="KES168" s="491"/>
      <c r="KET168" s="491"/>
      <c r="KEU168" s="491"/>
      <c r="KEV168" s="491"/>
      <c r="KEW168" s="491"/>
      <c r="KEX168" s="491"/>
      <c r="KEY168" s="491"/>
      <c r="KEZ168" s="491"/>
      <c r="KFA168" s="491"/>
      <c r="KFB168" s="491"/>
      <c r="KFC168" s="491"/>
      <c r="KFD168" s="491"/>
      <c r="KFE168" s="491"/>
      <c r="KFF168" s="491"/>
      <c r="KFG168" s="491"/>
      <c r="KFH168" s="491"/>
      <c r="KFI168" s="491"/>
      <c r="KFJ168" s="491"/>
      <c r="KFK168" s="491"/>
      <c r="KFL168" s="491"/>
      <c r="KFM168" s="491"/>
      <c r="KFN168" s="491"/>
      <c r="KFO168" s="491"/>
      <c r="KFP168" s="491"/>
      <c r="KFQ168" s="491"/>
      <c r="KFR168" s="491"/>
      <c r="KFS168" s="491"/>
      <c r="KFT168" s="491"/>
      <c r="KFU168" s="491"/>
      <c r="KFV168" s="491"/>
      <c r="KFW168" s="491"/>
      <c r="KFX168" s="491"/>
      <c r="KFY168" s="491"/>
      <c r="KFZ168" s="491"/>
      <c r="KGA168" s="491"/>
      <c r="KGB168" s="491"/>
      <c r="KGC168" s="491"/>
      <c r="KGD168" s="491"/>
      <c r="KGE168" s="491"/>
      <c r="KGF168" s="491"/>
      <c r="KGG168" s="491"/>
      <c r="KGH168" s="491"/>
      <c r="KGI168" s="491"/>
      <c r="KGJ168" s="491"/>
      <c r="KGK168" s="491"/>
      <c r="KGL168" s="491"/>
      <c r="KGM168" s="491"/>
      <c r="KGN168" s="491"/>
      <c r="KGO168" s="491"/>
      <c r="KGP168" s="491"/>
      <c r="KGQ168" s="491"/>
      <c r="KGR168" s="491"/>
      <c r="KGS168" s="491"/>
      <c r="KGT168" s="491"/>
      <c r="KGU168" s="491"/>
      <c r="KGV168" s="491"/>
      <c r="KGW168" s="491"/>
      <c r="KGX168" s="491"/>
      <c r="KGY168" s="491"/>
      <c r="KGZ168" s="491"/>
      <c r="KHA168" s="491"/>
      <c r="KHB168" s="491"/>
      <c r="KHC168" s="491"/>
      <c r="KHD168" s="491"/>
      <c r="KHE168" s="491"/>
      <c r="KHF168" s="491"/>
      <c r="KHG168" s="491"/>
      <c r="KHH168" s="491"/>
      <c r="KHI168" s="491"/>
      <c r="KHJ168" s="491"/>
      <c r="KHK168" s="491"/>
      <c r="KHL168" s="491"/>
      <c r="KHM168" s="491"/>
      <c r="KHN168" s="491"/>
      <c r="KHO168" s="491"/>
      <c r="KHP168" s="491"/>
      <c r="KHQ168" s="491"/>
      <c r="KHR168" s="491"/>
      <c r="KHS168" s="491"/>
      <c r="KHT168" s="491"/>
      <c r="KHU168" s="491"/>
      <c r="KHV168" s="491"/>
      <c r="KHW168" s="491"/>
      <c r="KHX168" s="491"/>
      <c r="KHY168" s="491"/>
      <c r="KHZ168" s="491"/>
      <c r="KIA168" s="491"/>
      <c r="KIB168" s="491"/>
      <c r="KIC168" s="491"/>
      <c r="KID168" s="491"/>
      <c r="KIE168" s="491"/>
      <c r="KIF168" s="491"/>
      <c r="KIG168" s="491"/>
      <c r="KIH168" s="491"/>
      <c r="KII168" s="491"/>
      <c r="KIJ168" s="491"/>
      <c r="KIK168" s="491"/>
      <c r="KIL168" s="491"/>
      <c r="KIM168" s="491"/>
      <c r="KIN168" s="491"/>
      <c r="KIO168" s="491"/>
      <c r="KIP168" s="491"/>
      <c r="KIQ168" s="491"/>
      <c r="KIR168" s="491"/>
      <c r="KIS168" s="491"/>
      <c r="KIT168" s="491"/>
      <c r="KIU168" s="491"/>
      <c r="KIV168" s="491"/>
      <c r="KIW168" s="491"/>
      <c r="KIX168" s="491"/>
      <c r="KIY168" s="491"/>
      <c r="KIZ168" s="491"/>
      <c r="KJA168" s="491"/>
      <c r="KJB168" s="491"/>
      <c r="KJC168" s="491"/>
      <c r="KJD168" s="491"/>
      <c r="KJE168" s="491"/>
      <c r="KJF168" s="491"/>
      <c r="KJG168" s="491"/>
      <c r="KJH168" s="491"/>
      <c r="KJI168" s="491"/>
      <c r="KJJ168" s="491"/>
      <c r="KJK168" s="491"/>
      <c r="KJL168" s="491"/>
      <c r="KJM168" s="491"/>
      <c r="KJN168" s="491"/>
      <c r="KJO168" s="491"/>
      <c r="KJP168" s="491"/>
      <c r="KJQ168" s="491"/>
      <c r="KJR168" s="491"/>
      <c r="KJS168" s="491"/>
      <c r="KJT168" s="491"/>
      <c r="KJU168" s="491"/>
      <c r="KJV168" s="491"/>
      <c r="KJW168" s="491"/>
      <c r="KJX168" s="491"/>
      <c r="KJY168" s="491"/>
      <c r="KJZ168" s="491"/>
      <c r="KKA168" s="491"/>
      <c r="KKB168" s="491"/>
      <c r="KKC168" s="491"/>
      <c r="KKD168" s="491"/>
      <c r="KKE168" s="491"/>
      <c r="KKF168" s="491"/>
      <c r="KKG168" s="491"/>
      <c r="KKH168" s="491"/>
      <c r="KKI168" s="491"/>
      <c r="KKJ168" s="491"/>
      <c r="KKK168" s="491"/>
      <c r="KKL168" s="491"/>
      <c r="KKM168" s="491"/>
      <c r="KKN168" s="491"/>
      <c r="KKO168" s="491"/>
      <c r="KKP168" s="491"/>
      <c r="KKQ168" s="491"/>
      <c r="KKR168" s="491"/>
      <c r="KKS168" s="491"/>
      <c r="KKT168" s="491"/>
      <c r="KKU168" s="491"/>
      <c r="KKV168" s="491"/>
      <c r="KKW168" s="491"/>
      <c r="KKX168" s="491"/>
      <c r="KKY168" s="491"/>
      <c r="KKZ168" s="491"/>
      <c r="KLA168" s="491"/>
      <c r="KLB168" s="491"/>
      <c r="KLC168" s="491"/>
      <c r="KLD168" s="491"/>
      <c r="KLE168" s="491"/>
      <c r="KLF168" s="491"/>
      <c r="KLG168" s="491"/>
      <c r="KLH168" s="491"/>
      <c r="KLI168" s="491"/>
      <c r="KLJ168" s="491"/>
      <c r="KLK168" s="491"/>
      <c r="KLL168" s="491"/>
      <c r="KLM168" s="491"/>
      <c r="KLN168" s="491"/>
      <c r="KLO168" s="491"/>
      <c r="KLP168" s="491"/>
      <c r="KLQ168" s="491"/>
      <c r="KLR168" s="491"/>
      <c r="KLS168" s="491"/>
      <c r="KLT168" s="491"/>
      <c r="KLU168" s="491"/>
      <c r="KLV168" s="491"/>
      <c r="KLW168" s="491"/>
      <c r="KLX168" s="491"/>
      <c r="KLY168" s="491"/>
      <c r="KLZ168" s="491"/>
      <c r="KMA168" s="491"/>
      <c r="KMB168" s="491"/>
      <c r="KMC168" s="491"/>
      <c r="KMD168" s="491"/>
      <c r="KME168" s="491"/>
      <c r="KMF168" s="491"/>
      <c r="KMG168" s="491"/>
      <c r="KMH168" s="491"/>
      <c r="KMI168" s="491"/>
      <c r="KMJ168" s="491"/>
      <c r="KMK168" s="491"/>
      <c r="KML168" s="491"/>
      <c r="KMM168" s="491"/>
      <c r="KMN168" s="491"/>
      <c r="KMO168" s="491"/>
      <c r="KMP168" s="491"/>
      <c r="KMQ168" s="491"/>
      <c r="KMR168" s="491"/>
      <c r="KMS168" s="491"/>
      <c r="KMT168" s="491"/>
      <c r="KMU168" s="491"/>
      <c r="KMV168" s="491"/>
      <c r="KMW168" s="491"/>
      <c r="KMX168" s="491"/>
      <c r="KMY168" s="491"/>
      <c r="KMZ168" s="491"/>
      <c r="KNA168" s="491"/>
      <c r="KNB168" s="491"/>
      <c r="KNC168" s="491"/>
      <c r="KND168" s="491"/>
      <c r="KNE168" s="491"/>
      <c r="KNF168" s="491"/>
      <c r="KNG168" s="491"/>
      <c r="KNH168" s="491"/>
      <c r="KNI168" s="491"/>
      <c r="KNJ168" s="491"/>
      <c r="KNK168" s="491"/>
      <c r="KNL168" s="491"/>
      <c r="KNM168" s="491"/>
      <c r="KNN168" s="491"/>
      <c r="KNO168" s="491"/>
      <c r="KNP168" s="491"/>
      <c r="KNQ168" s="491"/>
      <c r="KNR168" s="491"/>
      <c r="KNS168" s="491"/>
      <c r="KNT168" s="491"/>
      <c r="KNU168" s="491"/>
      <c r="KNV168" s="491"/>
      <c r="KNW168" s="491"/>
      <c r="KNX168" s="491"/>
      <c r="KNY168" s="491"/>
      <c r="KNZ168" s="491"/>
      <c r="KOA168" s="491"/>
      <c r="KOB168" s="491"/>
      <c r="KOC168" s="491"/>
      <c r="KOD168" s="491"/>
      <c r="KOE168" s="491"/>
      <c r="KOF168" s="491"/>
      <c r="KOG168" s="491"/>
      <c r="KOH168" s="491"/>
      <c r="KOI168" s="491"/>
      <c r="KOJ168" s="491"/>
      <c r="KOK168" s="491"/>
      <c r="KOL168" s="491"/>
      <c r="KOM168" s="491"/>
      <c r="KON168" s="491"/>
      <c r="KOO168" s="491"/>
      <c r="KOP168" s="491"/>
      <c r="KOQ168" s="491"/>
      <c r="KOR168" s="491"/>
      <c r="KOS168" s="491"/>
      <c r="KOT168" s="491"/>
      <c r="KOU168" s="491"/>
      <c r="KOV168" s="491"/>
      <c r="KOW168" s="491"/>
      <c r="KOX168" s="491"/>
      <c r="KOY168" s="491"/>
      <c r="KOZ168" s="491"/>
      <c r="KPA168" s="491"/>
      <c r="KPB168" s="491"/>
      <c r="KPC168" s="491"/>
      <c r="KPD168" s="491"/>
      <c r="KPE168" s="491"/>
      <c r="KPF168" s="491"/>
      <c r="KPG168" s="491"/>
      <c r="KPH168" s="491"/>
      <c r="KPI168" s="491"/>
      <c r="KPJ168" s="491"/>
      <c r="KPK168" s="491"/>
      <c r="KPL168" s="491"/>
      <c r="KPM168" s="491"/>
      <c r="KPN168" s="491"/>
      <c r="KPO168" s="491"/>
      <c r="KPP168" s="491"/>
      <c r="KPQ168" s="491"/>
      <c r="KPR168" s="491"/>
      <c r="KPS168" s="491"/>
      <c r="KPT168" s="491"/>
      <c r="KPU168" s="491"/>
      <c r="KPV168" s="491"/>
      <c r="KPW168" s="491"/>
      <c r="KPX168" s="491"/>
      <c r="KPY168" s="491"/>
      <c r="KPZ168" s="491"/>
      <c r="KQA168" s="491"/>
      <c r="KQB168" s="491"/>
      <c r="KQC168" s="491"/>
      <c r="KQD168" s="491"/>
      <c r="KQE168" s="491"/>
      <c r="KQF168" s="491"/>
      <c r="KQG168" s="491"/>
      <c r="KQH168" s="491"/>
      <c r="KQI168" s="491"/>
      <c r="KQJ168" s="491"/>
      <c r="KQK168" s="491"/>
      <c r="KQL168" s="491"/>
      <c r="KQM168" s="491"/>
      <c r="KQN168" s="491"/>
      <c r="KQO168" s="491"/>
      <c r="KQP168" s="491"/>
      <c r="KQQ168" s="491"/>
      <c r="KQR168" s="491"/>
      <c r="KQS168" s="491"/>
      <c r="KQT168" s="491"/>
      <c r="KQU168" s="491"/>
      <c r="KQV168" s="491"/>
      <c r="KQW168" s="491"/>
      <c r="KQX168" s="491"/>
      <c r="KQY168" s="491"/>
      <c r="KQZ168" s="491"/>
      <c r="KRA168" s="491"/>
      <c r="KRB168" s="491"/>
      <c r="KRC168" s="491"/>
      <c r="KRD168" s="491"/>
      <c r="KRE168" s="491"/>
      <c r="KRF168" s="491"/>
      <c r="KRG168" s="491"/>
      <c r="KRH168" s="491"/>
      <c r="KRI168" s="491"/>
      <c r="KRJ168" s="491"/>
      <c r="KRK168" s="491"/>
      <c r="KRL168" s="491"/>
      <c r="KRM168" s="491"/>
      <c r="KRN168" s="491"/>
      <c r="KRO168" s="491"/>
      <c r="KRP168" s="491"/>
      <c r="KRQ168" s="491"/>
      <c r="KRR168" s="491"/>
      <c r="KRS168" s="491"/>
      <c r="KRT168" s="491"/>
      <c r="KRU168" s="491"/>
      <c r="KRV168" s="491"/>
      <c r="KRW168" s="491"/>
      <c r="KRX168" s="491"/>
      <c r="KRY168" s="491"/>
      <c r="KRZ168" s="491"/>
      <c r="KSA168" s="491"/>
      <c r="KSB168" s="491"/>
      <c r="KSC168" s="491"/>
      <c r="KSD168" s="491"/>
      <c r="KSE168" s="491"/>
      <c r="KSF168" s="491"/>
      <c r="KSG168" s="491"/>
      <c r="KSH168" s="491"/>
      <c r="KSI168" s="491"/>
      <c r="KSJ168" s="491"/>
      <c r="KSK168" s="491"/>
      <c r="KSL168" s="491"/>
      <c r="KSM168" s="491"/>
      <c r="KSN168" s="491"/>
      <c r="KSO168" s="491"/>
      <c r="KSP168" s="491"/>
      <c r="KSQ168" s="491"/>
      <c r="KSR168" s="491"/>
      <c r="KSS168" s="491"/>
      <c r="KST168" s="491"/>
      <c r="KSU168" s="491"/>
      <c r="KSV168" s="491"/>
      <c r="KSW168" s="491"/>
      <c r="KSX168" s="491"/>
      <c r="KSY168" s="491"/>
      <c r="KSZ168" s="491"/>
      <c r="KTA168" s="491"/>
      <c r="KTB168" s="491"/>
      <c r="KTC168" s="491"/>
      <c r="KTD168" s="491"/>
      <c r="KTE168" s="491"/>
      <c r="KTF168" s="491"/>
      <c r="KTG168" s="491"/>
      <c r="KTH168" s="491"/>
      <c r="KTI168" s="491"/>
      <c r="KTJ168" s="491"/>
      <c r="KTK168" s="491"/>
      <c r="KTL168" s="491"/>
      <c r="KTM168" s="491"/>
      <c r="KTN168" s="491"/>
      <c r="KTO168" s="491"/>
      <c r="KTP168" s="491"/>
      <c r="KTQ168" s="491"/>
      <c r="KTR168" s="491"/>
      <c r="KTS168" s="491"/>
      <c r="KTT168" s="491"/>
      <c r="KTU168" s="491"/>
      <c r="KTV168" s="491"/>
      <c r="KTW168" s="491"/>
      <c r="KTX168" s="491"/>
      <c r="KTY168" s="491"/>
      <c r="KTZ168" s="491"/>
      <c r="KUA168" s="491"/>
      <c r="KUB168" s="491"/>
      <c r="KUC168" s="491"/>
      <c r="KUD168" s="491"/>
      <c r="KUE168" s="491"/>
      <c r="KUF168" s="491"/>
      <c r="KUG168" s="491"/>
      <c r="KUH168" s="491"/>
      <c r="KUI168" s="491"/>
      <c r="KUJ168" s="491"/>
      <c r="KUK168" s="491"/>
      <c r="KUL168" s="491"/>
      <c r="KUM168" s="491"/>
      <c r="KUN168" s="491"/>
      <c r="KUO168" s="491"/>
      <c r="KUP168" s="491"/>
      <c r="KUQ168" s="491"/>
      <c r="KUR168" s="491"/>
      <c r="KUS168" s="491"/>
      <c r="KUT168" s="491"/>
      <c r="KUU168" s="491"/>
      <c r="KUV168" s="491"/>
      <c r="KUW168" s="491"/>
      <c r="KUX168" s="491"/>
      <c r="KUY168" s="491"/>
      <c r="KUZ168" s="491"/>
      <c r="KVA168" s="491"/>
      <c r="KVB168" s="491"/>
      <c r="KVC168" s="491"/>
      <c r="KVD168" s="491"/>
      <c r="KVE168" s="491"/>
      <c r="KVF168" s="491"/>
      <c r="KVG168" s="491"/>
      <c r="KVH168" s="491"/>
      <c r="KVI168" s="491"/>
      <c r="KVJ168" s="491"/>
      <c r="KVK168" s="491"/>
      <c r="KVL168" s="491"/>
      <c r="KVM168" s="491"/>
      <c r="KVN168" s="491"/>
      <c r="KVO168" s="491"/>
      <c r="KVP168" s="491"/>
      <c r="KVQ168" s="491"/>
      <c r="KVR168" s="491"/>
      <c r="KVS168" s="491"/>
      <c r="KVT168" s="491"/>
      <c r="KVU168" s="491"/>
      <c r="KVV168" s="491"/>
      <c r="KVW168" s="491"/>
      <c r="KVX168" s="491"/>
      <c r="KVY168" s="491"/>
      <c r="KVZ168" s="491"/>
      <c r="KWA168" s="491"/>
      <c r="KWB168" s="491"/>
      <c r="KWC168" s="491"/>
      <c r="KWD168" s="491"/>
      <c r="KWE168" s="491"/>
      <c r="KWF168" s="491"/>
      <c r="KWG168" s="491"/>
      <c r="KWH168" s="491"/>
      <c r="KWI168" s="491"/>
      <c r="KWJ168" s="491"/>
      <c r="KWK168" s="491"/>
      <c r="KWL168" s="491"/>
      <c r="KWM168" s="491"/>
      <c r="KWN168" s="491"/>
      <c r="KWO168" s="491"/>
      <c r="KWP168" s="491"/>
      <c r="KWQ168" s="491"/>
      <c r="KWR168" s="491"/>
      <c r="KWS168" s="491"/>
      <c r="KWT168" s="491"/>
      <c r="KWU168" s="491"/>
      <c r="KWV168" s="491"/>
      <c r="KWW168" s="491"/>
      <c r="KWX168" s="491"/>
      <c r="KWY168" s="491"/>
      <c r="KWZ168" s="491"/>
      <c r="KXA168" s="491"/>
      <c r="KXB168" s="491"/>
      <c r="KXC168" s="491"/>
      <c r="KXD168" s="491"/>
      <c r="KXE168" s="491"/>
      <c r="KXF168" s="491"/>
      <c r="KXG168" s="491"/>
      <c r="KXH168" s="491"/>
      <c r="KXI168" s="491"/>
      <c r="KXJ168" s="491"/>
      <c r="KXK168" s="491"/>
      <c r="KXL168" s="491"/>
      <c r="KXM168" s="491"/>
      <c r="KXN168" s="491"/>
      <c r="KXO168" s="491"/>
      <c r="KXP168" s="491"/>
      <c r="KXQ168" s="491"/>
      <c r="KXR168" s="491"/>
      <c r="KXS168" s="491"/>
      <c r="KXT168" s="491"/>
      <c r="KXU168" s="491"/>
      <c r="KXV168" s="491"/>
      <c r="KXW168" s="491"/>
      <c r="KXX168" s="491"/>
      <c r="KXY168" s="491"/>
      <c r="KXZ168" s="491"/>
      <c r="KYA168" s="491"/>
      <c r="KYB168" s="491"/>
      <c r="KYC168" s="491"/>
      <c r="KYD168" s="491"/>
      <c r="KYE168" s="491"/>
      <c r="KYF168" s="491"/>
      <c r="KYG168" s="491"/>
      <c r="KYH168" s="491"/>
      <c r="KYI168" s="491"/>
      <c r="KYJ168" s="491"/>
      <c r="KYK168" s="491"/>
      <c r="KYL168" s="491"/>
      <c r="KYM168" s="491"/>
      <c r="KYN168" s="491"/>
      <c r="KYO168" s="491"/>
      <c r="KYP168" s="491"/>
      <c r="KYQ168" s="491"/>
      <c r="KYR168" s="491"/>
      <c r="KYS168" s="491"/>
      <c r="KYT168" s="491"/>
      <c r="KYU168" s="491"/>
      <c r="KYV168" s="491"/>
      <c r="KYW168" s="491"/>
      <c r="KYX168" s="491"/>
      <c r="KYY168" s="491"/>
      <c r="KYZ168" s="491"/>
      <c r="KZA168" s="491"/>
      <c r="KZB168" s="491"/>
      <c r="KZC168" s="491"/>
      <c r="KZD168" s="491"/>
      <c r="KZE168" s="491"/>
      <c r="KZF168" s="491"/>
      <c r="KZG168" s="491"/>
      <c r="KZH168" s="491"/>
      <c r="KZI168" s="491"/>
      <c r="KZJ168" s="491"/>
      <c r="KZK168" s="491"/>
      <c r="KZL168" s="491"/>
      <c r="KZM168" s="491"/>
      <c r="KZN168" s="491"/>
      <c r="KZO168" s="491"/>
      <c r="KZP168" s="491"/>
      <c r="KZQ168" s="491"/>
      <c r="KZR168" s="491"/>
      <c r="KZS168" s="491"/>
      <c r="KZT168" s="491"/>
      <c r="KZU168" s="491"/>
      <c r="KZV168" s="491"/>
      <c r="KZW168" s="491"/>
      <c r="KZX168" s="491"/>
      <c r="KZY168" s="491"/>
      <c r="KZZ168" s="491"/>
      <c r="LAA168" s="491"/>
      <c r="LAB168" s="491"/>
      <c r="LAC168" s="491"/>
      <c r="LAD168" s="491"/>
      <c r="LAE168" s="491"/>
      <c r="LAF168" s="491"/>
      <c r="LAG168" s="491"/>
      <c r="LAH168" s="491"/>
      <c r="LAI168" s="491"/>
      <c r="LAJ168" s="491"/>
      <c r="LAK168" s="491"/>
      <c r="LAL168" s="491"/>
      <c r="LAM168" s="491"/>
      <c r="LAN168" s="491"/>
      <c r="LAO168" s="491"/>
      <c r="LAP168" s="491"/>
      <c r="LAQ168" s="491"/>
      <c r="LAR168" s="491"/>
      <c r="LAS168" s="491"/>
      <c r="LAT168" s="491"/>
      <c r="LAU168" s="491"/>
      <c r="LAV168" s="491"/>
      <c r="LAW168" s="491"/>
      <c r="LAX168" s="491"/>
      <c r="LAY168" s="491"/>
      <c r="LAZ168" s="491"/>
      <c r="LBA168" s="491"/>
      <c r="LBB168" s="491"/>
      <c r="LBC168" s="491"/>
      <c r="LBD168" s="491"/>
      <c r="LBE168" s="491"/>
      <c r="LBF168" s="491"/>
      <c r="LBG168" s="491"/>
      <c r="LBH168" s="491"/>
      <c r="LBI168" s="491"/>
      <c r="LBJ168" s="491"/>
      <c r="LBK168" s="491"/>
      <c r="LBL168" s="491"/>
      <c r="LBM168" s="491"/>
      <c r="LBN168" s="491"/>
      <c r="LBO168" s="491"/>
      <c r="LBP168" s="491"/>
      <c r="LBQ168" s="491"/>
      <c r="LBR168" s="491"/>
      <c r="LBS168" s="491"/>
      <c r="LBT168" s="491"/>
      <c r="LBU168" s="491"/>
      <c r="LBV168" s="491"/>
      <c r="LBW168" s="491"/>
      <c r="LBX168" s="491"/>
      <c r="LBY168" s="491"/>
      <c r="LBZ168" s="491"/>
      <c r="LCA168" s="491"/>
      <c r="LCB168" s="491"/>
      <c r="LCC168" s="491"/>
      <c r="LCD168" s="491"/>
      <c r="LCE168" s="491"/>
      <c r="LCF168" s="491"/>
      <c r="LCG168" s="491"/>
      <c r="LCH168" s="491"/>
      <c r="LCI168" s="491"/>
      <c r="LCJ168" s="491"/>
      <c r="LCK168" s="491"/>
      <c r="LCL168" s="491"/>
      <c r="LCM168" s="491"/>
      <c r="LCN168" s="491"/>
      <c r="LCO168" s="491"/>
      <c r="LCP168" s="491"/>
      <c r="LCQ168" s="491"/>
      <c r="LCR168" s="491"/>
      <c r="LCS168" s="491"/>
      <c r="LCT168" s="491"/>
      <c r="LCU168" s="491"/>
      <c r="LCV168" s="491"/>
      <c r="LCW168" s="491"/>
      <c r="LCX168" s="491"/>
      <c r="LCY168" s="491"/>
      <c r="LCZ168" s="491"/>
      <c r="LDA168" s="491"/>
      <c r="LDB168" s="491"/>
      <c r="LDC168" s="491"/>
      <c r="LDD168" s="491"/>
      <c r="LDE168" s="491"/>
      <c r="LDF168" s="491"/>
      <c r="LDG168" s="491"/>
      <c r="LDH168" s="491"/>
      <c r="LDI168" s="491"/>
      <c r="LDJ168" s="491"/>
      <c r="LDK168" s="491"/>
      <c r="LDL168" s="491"/>
      <c r="LDM168" s="491"/>
      <c r="LDN168" s="491"/>
      <c r="LDO168" s="491"/>
      <c r="LDP168" s="491"/>
      <c r="LDQ168" s="491"/>
      <c r="LDR168" s="491"/>
      <c r="LDS168" s="491"/>
      <c r="LDT168" s="491"/>
      <c r="LDU168" s="491"/>
      <c r="LDV168" s="491"/>
      <c r="LDW168" s="491"/>
      <c r="LDX168" s="491"/>
      <c r="LDY168" s="491"/>
      <c r="LDZ168" s="491"/>
      <c r="LEA168" s="491"/>
      <c r="LEB168" s="491"/>
      <c r="LEC168" s="491"/>
      <c r="LED168" s="491"/>
      <c r="LEE168" s="491"/>
      <c r="LEF168" s="491"/>
      <c r="LEG168" s="491"/>
      <c r="LEH168" s="491"/>
      <c r="LEI168" s="491"/>
      <c r="LEJ168" s="491"/>
      <c r="LEK168" s="491"/>
      <c r="LEL168" s="491"/>
      <c r="LEM168" s="491"/>
      <c r="LEN168" s="491"/>
      <c r="LEO168" s="491"/>
      <c r="LEP168" s="491"/>
      <c r="LEQ168" s="491"/>
      <c r="LER168" s="491"/>
      <c r="LES168" s="491"/>
      <c r="LET168" s="491"/>
      <c r="LEU168" s="491"/>
      <c r="LEV168" s="491"/>
      <c r="LEW168" s="491"/>
      <c r="LEX168" s="491"/>
      <c r="LEY168" s="491"/>
      <c r="LEZ168" s="491"/>
      <c r="LFA168" s="491"/>
      <c r="LFB168" s="491"/>
      <c r="LFC168" s="491"/>
      <c r="LFD168" s="491"/>
      <c r="LFE168" s="491"/>
      <c r="LFF168" s="491"/>
      <c r="LFG168" s="491"/>
      <c r="LFH168" s="491"/>
      <c r="LFI168" s="491"/>
      <c r="LFJ168" s="491"/>
      <c r="LFK168" s="491"/>
      <c r="LFL168" s="491"/>
      <c r="LFM168" s="491"/>
      <c r="LFN168" s="491"/>
      <c r="LFO168" s="491"/>
      <c r="LFP168" s="491"/>
      <c r="LFQ168" s="491"/>
      <c r="LFR168" s="491"/>
      <c r="LFS168" s="491"/>
      <c r="LFT168" s="491"/>
      <c r="LFU168" s="491"/>
      <c r="LFV168" s="491"/>
      <c r="LFW168" s="491"/>
      <c r="LFX168" s="491"/>
      <c r="LFY168" s="491"/>
      <c r="LFZ168" s="491"/>
      <c r="LGA168" s="491"/>
      <c r="LGB168" s="491"/>
      <c r="LGC168" s="491"/>
      <c r="LGD168" s="491"/>
      <c r="LGE168" s="491"/>
      <c r="LGF168" s="491"/>
      <c r="LGG168" s="491"/>
      <c r="LGH168" s="491"/>
      <c r="LGI168" s="491"/>
      <c r="LGJ168" s="491"/>
      <c r="LGK168" s="491"/>
      <c r="LGL168" s="491"/>
      <c r="LGM168" s="491"/>
      <c r="LGN168" s="491"/>
      <c r="LGO168" s="491"/>
      <c r="LGP168" s="491"/>
      <c r="LGQ168" s="491"/>
      <c r="LGR168" s="491"/>
      <c r="LGS168" s="491"/>
      <c r="LGT168" s="491"/>
      <c r="LGU168" s="491"/>
      <c r="LGV168" s="491"/>
      <c r="LGW168" s="491"/>
      <c r="LGX168" s="491"/>
      <c r="LGY168" s="491"/>
      <c r="LGZ168" s="491"/>
      <c r="LHA168" s="491"/>
      <c r="LHB168" s="491"/>
      <c r="LHC168" s="491"/>
      <c r="LHD168" s="491"/>
      <c r="LHE168" s="491"/>
      <c r="LHF168" s="491"/>
      <c r="LHG168" s="491"/>
      <c r="LHH168" s="491"/>
      <c r="LHI168" s="491"/>
      <c r="LHJ168" s="491"/>
      <c r="LHK168" s="491"/>
      <c r="LHL168" s="491"/>
      <c r="LHM168" s="491"/>
      <c r="LHN168" s="491"/>
      <c r="LHO168" s="491"/>
      <c r="LHP168" s="491"/>
      <c r="LHQ168" s="491"/>
      <c r="LHR168" s="491"/>
      <c r="LHS168" s="491"/>
      <c r="LHT168" s="491"/>
      <c r="LHU168" s="491"/>
      <c r="LHV168" s="491"/>
      <c r="LHW168" s="491"/>
      <c r="LHX168" s="491"/>
      <c r="LHY168" s="491"/>
      <c r="LHZ168" s="491"/>
      <c r="LIA168" s="491"/>
      <c r="LIB168" s="491"/>
      <c r="LIC168" s="491"/>
      <c r="LID168" s="491"/>
      <c r="LIE168" s="491"/>
      <c r="LIF168" s="491"/>
      <c r="LIG168" s="491"/>
      <c r="LIH168" s="491"/>
      <c r="LII168" s="491"/>
      <c r="LIJ168" s="491"/>
      <c r="LIK168" s="491"/>
      <c r="LIL168" s="491"/>
      <c r="LIM168" s="491"/>
      <c r="LIN168" s="491"/>
      <c r="LIO168" s="491"/>
      <c r="LIP168" s="491"/>
      <c r="LIQ168" s="491"/>
      <c r="LIR168" s="491"/>
      <c r="LIS168" s="491"/>
      <c r="LIT168" s="491"/>
      <c r="LIU168" s="491"/>
      <c r="LIV168" s="491"/>
      <c r="LIW168" s="491"/>
      <c r="LIX168" s="491"/>
      <c r="LIY168" s="491"/>
      <c r="LIZ168" s="491"/>
      <c r="LJA168" s="491"/>
      <c r="LJB168" s="491"/>
      <c r="LJC168" s="491"/>
      <c r="LJD168" s="491"/>
      <c r="LJE168" s="491"/>
      <c r="LJF168" s="491"/>
      <c r="LJG168" s="491"/>
      <c r="LJH168" s="491"/>
      <c r="LJI168" s="491"/>
      <c r="LJJ168" s="491"/>
      <c r="LJK168" s="491"/>
      <c r="LJL168" s="491"/>
      <c r="LJM168" s="491"/>
      <c r="LJN168" s="491"/>
      <c r="LJO168" s="491"/>
      <c r="LJP168" s="491"/>
      <c r="LJQ168" s="491"/>
      <c r="LJR168" s="491"/>
      <c r="LJS168" s="491"/>
      <c r="LJT168" s="491"/>
      <c r="LJU168" s="491"/>
      <c r="LJV168" s="491"/>
      <c r="LJW168" s="491"/>
      <c r="LJX168" s="491"/>
      <c r="LJY168" s="491"/>
      <c r="LJZ168" s="491"/>
      <c r="LKA168" s="491"/>
      <c r="LKB168" s="491"/>
      <c r="LKC168" s="491"/>
      <c r="LKD168" s="491"/>
      <c r="LKE168" s="491"/>
      <c r="LKF168" s="491"/>
      <c r="LKG168" s="491"/>
      <c r="LKH168" s="491"/>
      <c r="LKI168" s="491"/>
      <c r="LKJ168" s="491"/>
      <c r="LKK168" s="491"/>
      <c r="LKL168" s="491"/>
      <c r="LKM168" s="491"/>
      <c r="LKN168" s="491"/>
      <c r="LKO168" s="491"/>
      <c r="LKP168" s="491"/>
      <c r="LKQ168" s="491"/>
      <c r="LKR168" s="491"/>
      <c r="LKS168" s="491"/>
      <c r="LKT168" s="491"/>
      <c r="LKU168" s="491"/>
      <c r="LKV168" s="491"/>
      <c r="LKW168" s="491"/>
      <c r="LKX168" s="491"/>
      <c r="LKY168" s="491"/>
      <c r="LKZ168" s="491"/>
      <c r="LLA168" s="491"/>
      <c r="LLB168" s="491"/>
      <c r="LLC168" s="491"/>
      <c r="LLD168" s="491"/>
      <c r="LLE168" s="491"/>
      <c r="LLF168" s="491"/>
      <c r="LLG168" s="491"/>
      <c r="LLH168" s="491"/>
      <c r="LLI168" s="491"/>
      <c r="LLJ168" s="491"/>
      <c r="LLK168" s="491"/>
      <c r="LLL168" s="491"/>
      <c r="LLM168" s="491"/>
      <c r="LLN168" s="491"/>
      <c r="LLO168" s="491"/>
      <c r="LLP168" s="491"/>
      <c r="LLQ168" s="491"/>
      <c r="LLR168" s="491"/>
      <c r="LLS168" s="491"/>
      <c r="LLT168" s="491"/>
      <c r="LLU168" s="491"/>
      <c r="LLV168" s="491"/>
      <c r="LLW168" s="491"/>
      <c r="LLX168" s="491"/>
      <c r="LLY168" s="491"/>
      <c r="LLZ168" s="491"/>
      <c r="LMA168" s="491"/>
      <c r="LMB168" s="491"/>
      <c r="LMC168" s="491"/>
      <c r="LMD168" s="491"/>
      <c r="LME168" s="491"/>
      <c r="LMF168" s="491"/>
      <c r="LMG168" s="491"/>
      <c r="LMH168" s="491"/>
      <c r="LMI168" s="491"/>
      <c r="LMJ168" s="491"/>
      <c r="LMK168" s="491"/>
      <c r="LML168" s="491"/>
      <c r="LMM168" s="491"/>
      <c r="LMN168" s="491"/>
      <c r="LMO168" s="491"/>
      <c r="LMP168" s="491"/>
      <c r="LMQ168" s="491"/>
      <c r="LMR168" s="491"/>
      <c r="LMS168" s="491"/>
      <c r="LMT168" s="491"/>
      <c r="LMU168" s="491"/>
      <c r="LMV168" s="491"/>
      <c r="LMW168" s="491"/>
      <c r="LMX168" s="491"/>
      <c r="LMY168" s="491"/>
      <c r="LMZ168" s="491"/>
      <c r="LNA168" s="491"/>
      <c r="LNB168" s="491"/>
      <c r="LNC168" s="491"/>
      <c r="LND168" s="491"/>
      <c r="LNE168" s="491"/>
      <c r="LNF168" s="491"/>
      <c r="LNG168" s="491"/>
      <c r="LNH168" s="491"/>
      <c r="LNI168" s="491"/>
      <c r="LNJ168" s="491"/>
      <c r="LNK168" s="491"/>
      <c r="LNL168" s="491"/>
      <c r="LNM168" s="491"/>
      <c r="LNN168" s="491"/>
      <c r="LNO168" s="491"/>
      <c r="LNP168" s="491"/>
      <c r="LNQ168" s="491"/>
      <c r="LNR168" s="491"/>
      <c r="LNS168" s="491"/>
      <c r="LNT168" s="491"/>
      <c r="LNU168" s="491"/>
      <c r="LNV168" s="491"/>
      <c r="LNW168" s="491"/>
      <c r="LNX168" s="491"/>
      <c r="LNY168" s="491"/>
      <c r="LNZ168" s="491"/>
      <c r="LOA168" s="491"/>
      <c r="LOB168" s="491"/>
      <c r="LOC168" s="491"/>
      <c r="LOD168" s="491"/>
      <c r="LOE168" s="491"/>
      <c r="LOF168" s="491"/>
      <c r="LOG168" s="491"/>
      <c r="LOH168" s="491"/>
      <c r="LOI168" s="491"/>
      <c r="LOJ168" s="491"/>
      <c r="LOK168" s="491"/>
      <c r="LOL168" s="491"/>
      <c r="LOM168" s="491"/>
      <c r="LON168" s="491"/>
      <c r="LOO168" s="491"/>
      <c r="LOP168" s="491"/>
      <c r="LOQ168" s="491"/>
      <c r="LOR168" s="491"/>
      <c r="LOS168" s="491"/>
      <c r="LOT168" s="491"/>
      <c r="LOU168" s="491"/>
      <c r="LOV168" s="491"/>
      <c r="LOW168" s="491"/>
      <c r="LOX168" s="491"/>
      <c r="LOY168" s="491"/>
      <c r="LOZ168" s="491"/>
      <c r="LPA168" s="491"/>
      <c r="LPB168" s="491"/>
      <c r="LPC168" s="491"/>
      <c r="LPD168" s="491"/>
      <c r="LPE168" s="491"/>
      <c r="LPF168" s="491"/>
      <c r="LPG168" s="491"/>
      <c r="LPH168" s="491"/>
      <c r="LPI168" s="491"/>
      <c r="LPJ168" s="491"/>
      <c r="LPK168" s="491"/>
      <c r="LPL168" s="491"/>
      <c r="LPM168" s="491"/>
      <c r="LPN168" s="491"/>
      <c r="LPO168" s="491"/>
      <c r="LPP168" s="491"/>
      <c r="LPQ168" s="491"/>
      <c r="LPR168" s="491"/>
      <c r="LPS168" s="491"/>
      <c r="LPT168" s="491"/>
      <c r="LPU168" s="491"/>
      <c r="LPV168" s="491"/>
      <c r="LPW168" s="491"/>
      <c r="LPX168" s="491"/>
      <c r="LPY168" s="491"/>
      <c r="LPZ168" s="491"/>
      <c r="LQA168" s="491"/>
      <c r="LQB168" s="491"/>
      <c r="LQC168" s="491"/>
      <c r="LQD168" s="491"/>
      <c r="LQE168" s="491"/>
      <c r="LQF168" s="491"/>
      <c r="LQG168" s="491"/>
      <c r="LQH168" s="491"/>
      <c r="LQI168" s="491"/>
      <c r="LQJ168" s="491"/>
      <c r="LQK168" s="491"/>
      <c r="LQL168" s="491"/>
      <c r="LQM168" s="491"/>
      <c r="LQN168" s="491"/>
      <c r="LQO168" s="491"/>
      <c r="LQP168" s="491"/>
      <c r="LQQ168" s="491"/>
      <c r="LQR168" s="491"/>
      <c r="LQS168" s="491"/>
      <c r="LQT168" s="491"/>
      <c r="LQU168" s="491"/>
      <c r="LQV168" s="491"/>
      <c r="LQW168" s="491"/>
      <c r="LQX168" s="491"/>
      <c r="LQY168" s="491"/>
      <c r="LQZ168" s="491"/>
      <c r="LRA168" s="491"/>
      <c r="LRB168" s="491"/>
      <c r="LRC168" s="491"/>
      <c r="LRD168" s="491"/>
      <c r="LRE168" s="491"/>
      <c r="LRF168" s="491"/>
      <c r="LRG168" s="491"/>
      <c r="LRH168" s="491"/>
      <c r="LRI168" s="491"/>
      <c r="LRJ168" s="491"/>
      <c r="LRK168" s="491"/>
      <c r="LRL168" s="491"/>
      <c r="LRM168" s="491"/>
      <c r="LRN168" s="491"/>
      <c r="LRO168" s="491"/>
      <c r="LRP168" s="491"/>
      <c r="LRQ168" s="491"/>
      <c r="LRR168" s="491"/>
      <c r="LRS168" s="491"/>
      <c r="LRT168" s="491"/>
      <c r="LRU168" s="491"/>
      <c r="LRV168" s="491"/>
      <c r="LRW168" s="491"/>
      <c r="LRX168" s="491"/>
      <c r="LRY168" s="491"/>
      <c r="LRZ168" s="491"/>
      <c r="LSA168" s="491"/>
      <c r="LSB168" s="491"/>
      <c r="LSC168" s="491"/>
      <c r="LSD168" s="491"/>
      <c r="LSE168" s="491"/>
      <c r="LSF168" s="491"/>
      <c r="LSG168" s="491"/>
      <c r="LSH168" s="491"/>
      <c r="LSI168" s="491"/>
      <c r="LSJ168" s="491"/>
      <c r="LSK168" s="491"/>
      <c r="LSL168" s="491"/>
      <c r="LSM168" s="491"/>
      <c r="LSN168" s="491"/>
      <c r="LSO168" s="491"/>
      <c r="LSP168" s="491"/>
      <c r="LSQ168" s="491"/>
      <c r="LSR168" s="491"/>
      <c r="LSS168" s="491"/>
      <c r="LST168" s="491"/>
      <c r="LSU168" s="491"/>
      <c r="LSV168" s="491"/>
      <c r="LSW168" s="491"/>
      <c r="LSX168" s="491"/>
      <c r="LSY168" s="491"/>
      <c r="LSZ168" s="491"/>
      <c r="LTA168" s="491"/>
      <c r="LTB168" s="491"/>
      <c r="LTC168" s="491"/>
      <c r="LTD168" s="491"/>
      <c r="LTE168" s="491"/>
      <c r="LTF168" s="491"/>
      <c r="LTG168" s="491"/>
      <c r="LTH168" s="491"/>
      <c r="LTI168" s="491"/>
      <c r="LTJ168" s="491"/>
      <c r="LTK168" s="491"/>
      <c r="LTL168" s="491"/>
      <c r="LTM168" s="491"/>
      <c r="LTN168" s="491"/>
      <c r="LTO168" s="491"/>
      <c r="LTP168" s="491"/>
      <c r="LTQ168" s="491"/>
      <c r="LTR168" s="491"/>
      <c r="LTS168" s="491"/>
      <c r="LTT168" s="491"/>
      <c r="LTU168" s="491"/>
      <c r="LTV168" s="491"/>
      <c r="LTW168" s="491"/>
      <c r="LTX168" s="491"/>
      <c r="LTY168" s="491"/>
      <c r="LTZ168" s="491"/>
      <c r="LUA168" s="491"/>
      <c r="LUB168" s="491"/>
      <c r="LUC168" s="491"/>
      <c r="LUD168" s="491"/>
      <c r="LUE168" s="491"/>
      <c r="LUF168" s="491"/>
      <c r="LUG168" s="491"/>
      <c r="LUH168" s="491"/>
      <c r="LUI168" s="491"/>
      <c r="LUJ168" s="491"/>
      <c r="LUK168" s="491"/>
      <c r="LUL168" s="491"/>
      <c r="LUM168" s="491"/>
      <c r="LUN168" s="491"/>
      <c r="LUO168" s="491"/>
      <c r="LUP168" s="491"/>
      <c r="LUQ168" s="491"/>
      <c r="LUR168" s="491"/>
      <c r="LUS168" s="491"/>
      <c r="LUT168" s="491"/>
      <c r="LUU168" s="491"/>
      <c r="LUV168" s="491"/>
      <c r="LUW168" s="491"/>
      <c r="LUX168" s="491"/>
      <c r="LUY168" s="491"/>
      <c r="LUZ168" s="491"/>
      <c r="LVA168" s="491"/>
      <c r="LVB168" s="491"/>
      <c r="LVC168" s="491"/>
      <c r="LVD168" s="491"/>
      <c r="LVE168" s="491"/>
      <c r="LVF168" s="491"/>
      <c r="LVG168" s="491"/>
      <c r="LVH168" s="491"/>
      <c r="LVI168" s="491"/>
      <c r="LVJ168" s="491"/>
      <c r="LVK168" s="491"/>
      <c r="LVL168" s="491"/>
      <c r="LVM168" s="491"/>
      <c r="LVN168" s="491"/>
      <c r="LVO168" s="491"/>
      <c r="LVP168" s="491"/>
      <c r="LVQ168" s="491"/>
      <c r="LVR168" s="491"/>
      <c r="LVS168" s="491"/>
      <c r="LVT168" s="491"/>
      <c r="LVU168" s="491"/>
      <c r="LVV168" s="491"/>
      <c r="LVW168" s="491"/>
      <c r="LVX168" s="491"/>
      <c r="LVY168" s="491"/>
      <c r="LVZ168" s="491"/>
      <c r="LWA168" s="491"/>
      <c r="LWB168" s="491"/>
      <c r="LWC168" s="491"/>
      <c r="LWD168" s="491"/>
      <c r="LWE168" s="491"/>
      <c r="LWF168" s="491"/>
      <c r="LWG168" s="491"/>
      <c r="LWH168" s="491"/>
      <c r="LWI168" s="491"/>
      <c r="LWJ168" s="491"/>
      <c r="LWK168" s="491"/>
      <c r="LWL168" s="491"/>
      <c r="LWM168" s="491"/>
      <c r="LWN168" s="491"/>
      <c r="LWO168" s="491"/>
      <c r="LWP168" s="491"/>
      <c r="LWQ168" s="491"/>
      <c r="LWR168" s="491"/>
      <c r="LWS168" s="491"/>
      <c r="LWT168" s="491"/>
      <c r="LWU168" s="491"/>
      <c r="LWV168" s="491"/>
      <c r="LWW168" s="491"/>
      <c r="LWX168" s="491"/>
      <c r="LWY168" s="491"/>
      <c r="LWZ168" s="491"/>
      <c r="LXA168" s="491"/>
      <c r="LXB168" s="491"/>
      <c r="LXC168" s="491"/>
      <c r="LXD168" s="491"/>
      <c r="LXE168" s="491"/>
      <c r="LXF168" s="491"/>
      <c r="LXG168" s="491"/>
      <c r="LXH168" s="491"/>
      <c r="LXI168" s="491"/>
      <c r="LXJ168" s="491"/>
      <c r="LXK168" s="491"/>
      <c r="LXL168" s="491"/>
      <c r="LXM168" s="491"/>
      <c r="LXN168" s="491"/>
      <c r="LXO168" s="491"/>
      <c r="LXP168" s="491"/>
      <c r="LXQ168" s="491"/>
      <c r="LXR168" s="491"/>
      <c r="LXS168" s="491"/>
      <c r="LXT168" s="491"/>
      <c r="LXU168" s="491"/>
      <c r="LXV168" s="491"/>
      <c r="LXW168" s="491"/>
      <c r="LXX168" s="491"/>
      <c r="LXY168" s="491"/>
      <c r="LXZ168" s="491"/>
      <c r="LYA168" s="491"/>
      <c r="LYB168" s="491"/>
      <c r="LYC168" s="491"/>
      <c r="LYD168" s="491"/>
      <c r="LYE168" s="491"/>
      <c r="LYF168" s="491"/>
      <c r="LYG168" s="491"/>
      <c r="LYH168" s="491"/>
      <c r="LYI168" s="491"/>
      <c r="LYJ168" s="491"/>
      <c r="LYK168" s="491"/>
      <c r="LYL168" s="491"/>
      <c r="LYM168" s="491"/>
      <c r="LYN168" s="491"/>
      <c r="LYO168" s="491"/>
      <c r="LYP168" s="491"/>
      <c r="LYQ168" s="491"/>
      <c r="LYR168" s="491"/>
      <c r="LYS168" s="491"/>
      <c r="LYT168" s="491"/>
      <c r="LYU168" s="491"/>
      <c r="LYV168" s="491"/>
      <c r="LYW168" s="491"/>
      <c r="LYX168" s="491"/>
      <c r="LYY168" s="491"/>
      <c r="LYZ168" s="491"/>
      <c r="LZA168" s="491"/>
      <c r="LZB168" s="491"/>
      <c r="LZC168" s="491"/>
      <c r="LZD168" s="491"/>
      <c r="LZE168" s="491"/>
      <c r="LZF168" s="491"/>
      <c r="LZG168" s="491"/>
      <c r="LZH168" s="491"/>
      <c r="LZI168" s="491"/>
      <c r="LZJ168" s="491"/>
      <c r="LZK168" s="491"/>
      <c r="LZL168" s="491"/>
      <c r="LZM168" s="491"/>
      <c r="LZN168" s="491"/>
      <c r="LZO168" s="491"/>
      <c r="LZP168" s="491"/>
      <c r="LZQ168" s="491"/>
      <c r="LZR168" s="491"/>
      <c r="LZS168" s="491"/>
      <c r="LZT168" s="491"/>
      <c r="LZU168" s="491"/>
      <c r="LZV168" s="491"/>
      <c r="LZW168" s="491"/>
      <c r="LZX168" s="491"/>
      <c r="LZY168" s="491"/>
      <c r="LZZ168" s="491"/>
      <c r="MAA168" s="491"/>
      <c r="MAB168" s="491"/>
      <c r="MAC168" s="491"/>
      <c r="MAD168" s="491"/>
      <c r="MAE168" s="491"/>
      <c r="MAF168" s="491"/>
      <c r="MAG168" s="491"/>
      <c r="MAH168" s="491"/>
      <c r="MAI168" s="491"/>
      <c r="MAJ168" s="491"/>
      <c r="MAK168" s="491"/>
      <c r="MAL168" s="491"/>
      <c r="MAM168" s="491"/>
      <c r="MAN168" s="491"/>
      <c r="MAO168" s="491"/>
      <c r="MAP168" s="491"/>
      <c r="MAQ168" s="491"/>
      <c r="MAR168" s="491"/>
      <c r="MAS168" s="491"/>
      <c r="MAT168" s="491"/>
      <c r="MAU168" s="491"/>
      <c r="MAV168" s="491"/>
      <c r="MAW168" s="491"/>
      <c r="MAX168" s="491"/>
      <c r="MAY168" s="491"/>
      <c r="MAZ168" s="491"/>
      <c r="MBA168" s="491"/>
      <c r="MBB168" s="491"/>
      <c r="MBC168" s="491"/>
      <c r="MBD168" s="491"/>
      <c r="MBE168" s="491"/>
      <c r="MBF168" s="491"/>
      <c r="MBG168" s="491"/>
      <c r="MBH168" s="491"/>
      <c r="MBI168" s="491"/>
      <c r="MBJ168" s="491"/>
      <c r="MBK168" s="491"/>
      <c r="MBL168" s="491"/>
      <c r="MBM168" s="491"/>
      <c r="MBN168" s="491"/>
      <c r="MBO168" s="491"/>
      <c r="MBP168" s="491"/>
      <c r="MBQ168" s="491"/>
      <c r="MBR168" s="491"/>
      <c r="MBS168" s="491"/>
      <c r="MBT168" s="491"/>
      <c r="MBU168" s="491"/>
      <c r="MBV168" s="491"/>
      <c r="MBW168" s="491"/>
      <c r="MBX168" s="491"/>
      <c r="MBY168" s="491"/>
      <c r="MBZ168" s="491"/>
      <c r="MCA168" s="491"/>
      <c r="MCB168" s="491"/>
      <c r="MCC168" s="491"/>
      <c r="MCD168" s="491"/>
      <c r="MCE168" s="491"/>
      <c r="MCF168" s="491"/>
      <c r="MCG168" s="491"/>
      <c r="MCH168" s="491"/>
      <c r="MCI168" s="491"/>
      <c r="MCJ168" s="491"/>
      <c r="MCK168" s="491"/>
      <c r="MCL168" s="491"/>
      <c r="MCM168" s="491"/>
      <c r="MCN168" s="491"/>
      <c r="MCO168" s="491"/>
      <c r="MCP168" s="491"/>
      <c r="MCQ168" s="491"/>
      <c r="MCR168" s="491"/>
      <c r="MCS168" s="491"/>
      <c r="MCT168" s="491"/>
      <c r="MCU168" s="491"/>
      <c r="MCV168" s="491"/>
      <c r="MCW168" s="491"/>
      <c r="MCX168" s="491"/>
      <c r="MCY168" s="491"/>
      <c r="MCZ168" s="491"/>
      <c r="MDA168" s="491"/>
      <c r="MDB168" s="491"/>
      <c r="MDC168" s="491"/>
      <c r="MDD168" s="491"/>
      <c r="MDE168" s="491"/>
      <c r="MDF168" s="491"/>
      <c r="MDG168" s="491"/>
      <c r="MDH168" s="491"/>
      <c r="MDI168" s="491"/>
      <c r="MDJ168" s="491"/>
      <c r="MDK168" s="491"/>
      <c r="MDL168" s="491"/>
      <c r="MDM168" s="491"/>
      <c r="MDN168" s="491"/>
      <c r="MDO168" s="491"/>
      <c r="MDP168" s="491"/>
      <c r="MDQ168" s="491"/>
      <c r="MDR168" s="491"/>
      <c r="MDS168" s="491"/>
      <c r="MDT168" s="491"/>
      <c r="MDU168" s="491"/>
      <c r="MDV168" s="491"/>
      <c r="MDW168" s="491"/>
      <c r="MDX168" s="491"/>
      <c r="MDY168" s="491"/>
      <c r="MDZ168" s="491"/>
      <c r="MEA168" s="491"/>
      <c r="MEB168" s="491"/>
      <c r="MEC168" s="491"/>
      <c r="MED168" s="491"/>
      <c r="MEE168" s="491"/>
      <c r="MEF168" s="491"/>
      <c r="MEG168" s="491"/>
      <c r="MEH168" s="491"/>
      <c r="MEI168" s="491"/>
      <c r="MEJ168" s="491"/>
      <c r="MEK168" s="491"/>
      <c r="MEL168" s="491"/>
      <c r="MEM168" s="491"/>
      <c r="MEN168" s="491"/>
      <c r="MEO168" s="491"/>
      <c r="MEP168" s="491"/>
      <c r="MEQ168" s="491"/>
      <c r="MER168" s="491"/>
      <c r="MES168" s="491"/>
      <c r="MET168" s="491"/>
      <c r="MEU168" s="491"/>
      <c r="MEV168" s="491"/>
      <c r="MEW168" s="491"/>
      <c r="MEX168" s="491"/>
      <c r="MEY168" s="491"/>
      <c r="MEZ168" s="491"/>
      <c r="MFA168" s="491"/>
      <c r="MFB168" s="491"/>
      <c r="MFC168" s="491"/>
      <c r="MFD168" s="491"/>
      <c r="MFE168" s="491"/>
      <c r="MFF168" s="491"/>
      <c r="MFG168" s="491"/>
      <c r="MFH168" s="491"/>
      <c r="MFI168" s="491"/>
      <c r="MFJ168" s="491"/>
      <c r="MFK168" s="491"/>
      <c r="MFL168" s="491"/>
      <c r="MFM168" s="491"/>
      <c r="MFN168" s="491"/>
      <c r="MFO168" s="491"/>
      <c r="MFP168" s="491"/>
      <c r="MFQ168" s="491"/>
      <c r="MFR168" s="491"/>
      <c r="MFS168" s="491"/>
      <c r="MFT168" s="491"/>
      <c r="MFU168" s="491"/>
      <c r="MFV168" s="491"/>
      <c r="MFW168" s="491"/>
      <c r="MFX168" s="491"/>
      <c r="MFY168" s="491"/>
      <c r="MFZ168" s="491"/>
      <c r="MGA168" s="491"/>
      <c r="MGB168" s="491"/>
      <c r="MGC168" s="491"/>
      <c r="MGD168" s="491"/>
      <c r="MGE168" s="491"/>
      <c r="MGF168" s="491"/>
      <c r="MGG168" s="491"/>
      <c r="MGH168" s="491"/>
      <c r="MGI168" s="491"/>
      <c r="MGJ168" s="491"/>
      <c r="MGK168" s="491"/>
      <c r="MGL168" s="491"/>
      <c r="MGM168" s="491"/>
      <c r="MGN168" s="491"/>
      <c r="MGO168" s="491"/>
      <c r="MGP168" s="491"/>
      <c r="MGQ168" s="491"/>
      <c r="MGR168" s="491"/>
      <c r="MGS168" s="491"/>
      <c r="MGT168" s="491"/>
      <c r="MGU168" s="491"/>
      <c r="MGV168" s="491"/>
      <c r="MGW168" s="491"/>
      <c r="MGX168" s="491"/>
      <c r="MGY168" s="491"/>
      <c r="MGZ168" s="491"/>
      <c r="MHA168" s="491"/>
      <c r="MHB168" s="491"/>
      <c r="MHC168" s="491"/>
      <c r="MHD168" s="491"/>
      <c r="MHE168" s="491"/>
      <c r="MHF168" s="491"/>
      <c r="MHG168" s="491"/>
      <c r="MHH168" s="491"/>
      <c r="MHI168" s="491"/>
      <c r="MHJ168" s="491"/>
      <c r="MHK168" s="491"/>
      <c r="MHL168" s="491"/>
      <c r="MHM168" s="491"/>
      <c r="MHN168" s="491"/>
      <c r="MHO168" s="491"/>
      <c r="MHP168" s="491"/>
      <c r="MHQ168" s="491"/>
      <c r="MHR168" s="491"/>
      <c r="MHS168" s="491"/>
      <c r="MHT168" s="491"/>
      <c r="MHU168" s="491"/>
      <c r="MHV168" s="491"/>
      <c r="MHW168" s="491"/>
      <c r="MHX168" s="491"/>
      <c r="MHY168" s="491"/>
      <c r="MHZ168" s="491"/>
      <c r="MIA168" s="491"/>
      <c r="MIB168" s="491"/>
      <c r="MIC168" s="491"/>
      <c r="MID168" s="491"/>
      <c r="MIE168" s="491"/>
      <c r="MIF168" s="491"/>
      <c r="MIG168" s="491"/>
      <c r="MIH168" s="491"/>
      <c r="MII168" s="491"/>
      <c r="MIJ168" s="491"/>
      <c r="MIK168" s="491"/>
      <c r="MIL168" s="491"/>
      <c r="MIM168" s="491"/>
      <c r="MIN168" s="491"/>
      <c r="MIO168" s="491"/>
      <c r="MIP168" s="491"/>
      <c r="MIQ168" s="491"/>
      <c r="MIR168" s="491"/>
      <c r="MIS168" s="491"/>
      <c r="MIT168" s="491"/>
      <c r="MIU168" s="491"/>
      <c r="MIV168" s="491"/>
      <c r="MIW168" s="491"/>
      <c r="MIX168" s="491"/>
      <c r="MIY168" s="491"/>
      <c r="MIZ168" s="491"/>
      <c r="MJA168" s="491"/>
      <c r="MJB168" s="491"/>
      <c r="MJC168" s="491"/>
      <c r="MJD168" s="491"/>
      <c r="MJE168" s="491"/>
      <c r="MJF168" s="491"/>
      <c r="MJG168" s="491"/>
      <c r="MJH168" s="491"/>
      <c r="MJI168" s="491"/>
      <c r="MJJ168" s="491"/>
      <c r="MJK168" s="491"/>
      <c r="MJL168" s="491"/>
      <c r="MJM168" s="491"/>
      <c r="MJN168" s="491"/>
      <c r="MJO168" s="491"/>
      <c r="MJP168" s="491"/>
      <c r="MJQ168" s="491"/>
      <c r="MJR168" s="491"/>
      <c r="MJS168" s="491"/>
      <c r="MJT168" s="491"/>
      <c r="MJU168" s="491"/>
      <c r="MJV168" s="491"/>
      <c r="MJW168" s="491"/>
      <c r="MJX168" s="491"/>
      <c r="MJY168" s="491"/>
      <c r="MJZ168" s="491"/>
      <c r="MKA168" s="491"/>
      <c r="MKB168" s="491"/>
      <c r="MKC168" s="491"/>
      <c r="MKD168" s="491"/>
      <c r="MKE168" s="491"/>
      <c r="MKF168" s="491"/>
      <c r="MKG168" s="491"/>
      <c r="MKH168" s="491"/>
      <c r="MKI168" s="491"/>
      <c r="MKJ168" s="491"/>
      <c r="MKK168" s="491"/>
      <c r="MKL168" s="491"/>
      <c r="MKM168" s="491"/>
      <c r="MKN168" s="491"/>
      <c r="MKO168" s="491"/>
      <c r="MKP168" s="491"/>
      <c r="MKQ168" s="491"/>
      <c r="MKR168" s="491"/>
      <c r="MKS168" s="491"/>
      <c r="MKT168" s="491"/>
      <c r="MKU168" s="491"/>
      <c r="MKV168" s="491"/>
      <c r="MKW168" s="491"/>
      <c r="MKX168" s="491"/>
      <c r="MKY168" s="491"/>
      <c r="MKZ168" s="491"/>
      <c r="MLA168" s="491"/>
      <c r="MLB168" s="491"/>
      <c r="MLC168" s="491"/>
      <c r="MLD168" s="491"/>
      <c r="MLE168" s="491"/>
      <c r="MLF168" s="491"/>
      <c r="MLG168" s="491"/>
      <c r="MLH168" s="491"/>
      <c r="MLI168" s="491"/>
      <c r="MLJ168" s="491"/>
      <c r="MLK168" s="491"/>
      <c r="MLL168" s="491"/>
      <c r="MLM168" s="491"/>
      <c r="MLN168" s="491"/>
      <c r="MLO168" s="491"/>
      <c r="MLP168" s="491"/>
      <c r="MLQ168" s="491"/>
      <c r="MLR168" s="491"/>
      <c r="MLS168" s="491"/>
      <c r="MLT168" s="491"/>
      <c r="MLU168" s="491"/>
      <c r="MLV168" s="491"/>
      <c r="MLW168" s="491"/>
      <c r="MLX168" s="491"/>
      <c r="MLY168" s="491"/>
      <c r="MLZ168" s="491"/>
      <c r="MMA168" s="491"/>
      <c r="MMB168" s="491"/>
      <c r="MMC168" s="491"/>
      <c r="MMD168" s="491"/>
      <c r="MME168" s="491"/>
      <c r="MMF168" s="491"/>
      <c r="MMG168" s="491"/>
      <c r="MMH168" s="491"/>
      <c r="MMI168" s="491"/>
      <c r="MMJ168" s="491"/>
      <c r="MMK168" s="491"/>
      <c r="MML168" s="491"/>
      <c r="MMM168" s="491"/>
      <c r="MMN168" s="491"/>
      <c r="MMO168" s="491"/>
      <c r="MMP168" s="491"/>
      <c r="MMQ168" s="491"/>
      <c r="MMR168" s="491"/>
      <c r="MMS168" s="491"/>
      <c r="MMT168" s="491"/>
      <c r="MMU168" s="491"/>
      <c r="MMV168" s="491"/>
      <c r="MMW168" s="491"/>
      <c r="MMX168" s="491"/>
      <c r="MMY168" s="491"/>
      <c r="MMZ168" s="491"/>
      <c r="MNA168" s="491"/>
      <c r="MNB168" s="491"/>
      <c r="MNC168" s="491"/>
      <c r="MND168" s="491"/>
      <c r="MNE168" s="491"/>
      <c r="MNF168" s="491"/>
      <c r="MNG168" s="491"/>
      <c r="MNH168" s="491"/>
      <c r="MNI168" s="491"/>
      <c r="MNJ168" s="491"/>
      <c r="MNK168" s="491"/>
      <c r="MNL168" s="491"/>
      <c r="MNM168" s="491"/>
      <c r="MNN168" s="491"/>
      <c r="MNO168" s="491"/>
      <c r="MNP168" s="491"/>
      <c r="MNQ168" s="491"/>
      <c r="MNR168" s="491"/>
      <c r="MNS168" s="491"/>
      <c r="MNT168" s="491"/>
      <c r="MNU168" s="491"/>
      <c r="MNV168" s="491"/>
      <c r="MNW168" s="491"/>
      <c r="MNX168" s="491"/>
      <c r="MNY168" s="491"/>
      <c r="MNZ168" s="491"/>
      <c r="MOA168" s="491"/>
      <c r="MOB168" s="491"/>
      <c r="MOC168" s="491"/>
      <c r="MOD168" s="491"/>
      <c r="MOE168" s="491"/>
      <c r="MOF168" s="491"/>
      <c r="MOG168" s="491"/>
      <c r="MOH168" s="491"/>
      <c r="MOI168" s="491"/>
      <c r="MOJ168" s="491"/>
      <c r="MOK168" s="491"/>
      <c r="MOL168" s="491"/>
      <c r="MOM168" s="491"/>
      <c r="MON168" s="491"/>
      <c r="MOO168" s="491"/>
      <c r="MOP168" s="491"/>
      <c r="MOQ168" s="491"/>
      <c r="MOR168" s="491"/>
      <c r="MOS168" s="491"/>
      <c r="MOT168" s="491"/>
      <c r="MOU168" s="491"/>
      <c r="MOV168" s="491"/>
      <c r="MOW168" s="491"/>
      <c r="MOX168" s="491"/>
      <c r="MOY168" s="491"/>
      <c r="MOZ168" s="491"/>
      <c r="MPA168" s="491"/>
      <c r="MPB168" s="491"/>
      <c r="MPC168" s="491"/>
      <c r="MPD168" s="491"/>
      <c r="MPE168" s="491"/>
      <c r="MPF168" s="491"/>
      <c r="MPG168" s="491"/>
      <c r="MPH168" s="491"/>
      <c r="MPI168" s="491"/>
      <c r="MPJ168" s="491"/>
      <c r="MPK168" s="491"/>
      <c r="MPL168" s="491"/>
      <c r="MPM168" s="491"/>
      <c r="MPN168" s="491"/>
      <c r="MPO168" s="491"/>
      <c r="MPP168" s="491"/>
      <c r="MPQ168" s="491"/>
      <c r="MPR168" s="491"/>
      <c r="MPS168" s="491"/>
      <c r="MPT168" s="491"/>
      <c r="MPU168" s="491"/>
      <c r="MPV168" s="491"/>
      <c r="MPW168" s="491"/>
      <c r="MPX168" s="491"/>
      <c r="MPY168" s="491"/>
      <c r="MPZ168" s="491"/>
      <c r="MQA168" s="491"/>
      <c r="MQB168" s="491"/>
      <c r="MQC168" s="491"/>
      <c r="MQD168" s="491"/>
      <c r="MQE168" s="491"/>
      <c r="MQF168" s="491"/>
      <c r="MQG168" s="491"/>
      <c r="MQH168" s="491"/>
      <c r="MQI168" s="491"/>
      <c r="MQJ168" s="491"/>
      <c r="MQK168" s="491"/>
      <c r="MQL168" s="491"/>
      <c r="MQM168" s="491"/>
      <c r="MQN168" s="491"/>
      <c r="MQO168" s="491"/>
      <c r="MQP168" s="491"/>
      <c r="MQQ168" s="491"/>
      <c r="MQR168" s="491"/>
      <c r="MQS168" s="491"/>
      <c r="MQT168" s="491"/>
      <c r="MQU168" s="491"/>
      <c r="MQV168" s="491"/>
      <c r="MQW168" s="491"/>
      <c r="MQX168" s="491"/>
      <c r="MQY168" s="491"/>
      <c r="MQZ168" s="491"/>
      <c r="MRA168" s="491"/>
      <c r="MRB168" s="491"/>
      <c r="MRC168" s="491"/>
      <c r="MRD168" s="491"/>
      <c r="MRE168" s="491"/>
      <c r="MRF168" s="491"/>
      <c r="MRG168" s="491"/>
      <c r="MRH168" s="491"/>
      <c r="MRI168" s="491"/>
      <c r="MRJ168" s="491"/>
      <c r="MRK168" s="491"/>
      <c r="MRL168" s="491"/>
      <c r="MRM168" s="491"/>
      <c r="MRN168" s="491"/>
      <c r="MRO168" s="491"/>
      <c r="MRP168" s="491"/>
      <c r="MRQ168" s="491"/>
      <c r="MRR168" s="491"/>
      <c r="MRS168" s="491"/>
      <c r="MRT168" s="491"/>
      <c r="MRU168" s="491"/>
      <c r="MRV168" s="491"/>
      <c r="MRW168" s="491"/>
      <c r="MRX168" s="491"/>
      <c r="MRY168" s="491"/>
      <c r="MRZ168" s="491"/>
      <c r="MSA168" s="491"/>
      <c r="MSB168" s="491"/>
      <c r="MSC168" s="491"/>
      <c r="MSD168" s="491"/>
      <c r="MSE168" s="491"/>
      <c r="MSF168" s="491"/>
      <c r="MSG168" s="491"/>
      <c r="MSH168" s="491"/>
      <c r="MSI168" s="491"/>
      <c r="MSJ168" s="491"/>
      <c r="MSK168" s="491"/>
      <c r="MSL168" s="491"/>
      <c r="MSM168" s="491"/>
      <c r="MSN168" s="491"/>
      <c r="MSO168" s="491"/>
      <c r="MSP168" s="491"/>
      <c r="MSQ168" s="491"/>
      <c r="MSR168" s="491"/>
      <c r="MSS168" s="491"/>
      <c r="MST168" s="491"/>
      <c r="MSU168" s="491"/>
      <c r="MSV168" s="491"/>
      <c r="MSW168" s="491"/>
      <c r="MSX168" s="491"/>
      <c r="MSY168" s="491"/>
      <c r="MSZ168" s="491"/>
      <c r="MTA168" s="491"/>
      <c r="MTB168" s="491"/>
      <c r="MTC168" s="491"/>
      <c r="MTD168" s="491"/>
      <c r="MTE168" s="491"/>
      <c r="MTF168" s="491"/>
      <c r="MTG168" s="491"/>
      <c r="MTH168" s="491"/>
      <c r="MTI168" s="491"/>
      <c r="MTJ168" s="491"/>
      <c r="MTK168" s="491"/>
      <c r="MTL168" s="491"/>
      <c r="MTM168" s="491"/>
      <c r="MTN168" s="491"/>
      <c r="MTO168" s="491"/>
      <c r="MTP168" s="491"/>
      <c r="MTQ168" s="491"/>
      <c r="MTR168" s="491"/>
      <c r="MTS168" s="491"/>
      <c r="MTT168" s="491"/>
      <c r="MTU168" s="491"/>
      <c r="MTV168" s="491"/>
      <c r="MTW168" s="491"/>
      <c r="MTX168" s="491"/>
      <c r="MTY168" s="491"/>
      <c r="MTZ168" s="491"/>
      <c r="MUA168" s="491"/>
      <c r="MUB168" s="491"/>
      <c r="MUC168" s="491"/>
      <c r="MUD168" s="491"/>
      <c r="MUE168" s="491"/>
      <c r="MUF168" s="491"/>
      <c r="MUG168" s="491"/>
      <c r="MUH168" s="491"/>
      <c r="MUI168" s="491"/>
      <c r="MUJ168" s="491"/>
      <c r="MUK168" s="491"/>
      <c r="MUL168" s="491"/>
      <c r="MUM168" s="491"/>
      <c r="MUN168" s="491"/>
      <c r="MUO168" s="491"/>
      <c r="MUP168" s="491"/>
      <c r="MUQ168" s="491"/>
      <c r="MUR168" s="491"/>
      <c r="MUS168" s="491"/>
      <c r="MUT168" s="491"/>
      <c r="MUU168" s="491"/>
      <c r="MUV168" s="491"/>
      <c r="MUW168" s="491"/>
      <c r="MUX168" s="491"/>
      <c r="MUY168" s="491"/>
      <c r="MUZ168" s="491"/>
      <c r="MVA168" s="491"/>
      <c r="MVB168" s="491"/>
      <c r="MVC168" s="491"/>
      <c r="MVD168" s="491"/>
      <c r="MVE168" s="491"/>
      <c r="MVF168" s="491"/>
      <c r="MVG168" s="491"/>
      <c r="MVH168" s="491"/>
      <c r="MVI168" s="491"/>
      <c r="MVJ168" s="491"/>
      <c r="MVK168" s="491"/>
      <c r="MVL168" s="491"/>
      <c r="MVM168" s="491"/>
      <c r="MVN168" s="491"/>
      <c r="MVO168" s="491"/>
      <c r="MVP168" s="491"/>
      <c r="MVQ168" s="491"/>
      <c r="MVR168" s="491"/>
      <c r="MVS168" s="491"/>
      <c r="MVT168" s="491"/>
      <c r="MVU168" s="491"/>
      <c r="MVV168" s="491"/>
      <c r="MVW168" s="491"/>
      <c r="MVX168" s="491"/>
      <c r="MVY168" s="491"/>
      <c r="MVZ168" s="491"/>
      <c r="MWA168" s="491"/>
      <c r="MWB168" s="491"/>
      <c r="MWC168" s="491"/>
      <c r="MWD168" s="491"/>
      <c r="MWE168" s="491"/>
      <c r="MWF168" s="491"/>
      <c r="MWG168" s="491"/>
      <c r="MWH168" s="491"/>
      <c r="MWI168" s="491"/>
      <c r="MWJ168" s="491"/>
      <c r="MWK168" s="491"/>
      <c r="MWL168" s="491"/>
      <c r="MWM168" s="491"/>
      <c r="MWN168" s="491"/>
      <c r="MWO168" s="491"/>
      <c r="MWP168" s="491"/>
      <c r="MWQ168" s="491"/>
      <c r="MWR168" s="491"/>
      <c r="MWS168" s="491"/>
      <c r="MWT168" s="491"/>
      <c r="MWU168" s="491"/>
      <c r="MWV168" s="491"/>
      <c r="MWW168" s="491"/>
      <c r="MWX168" s="491"/>
      <c r="MWY168" s="491"/>
      <c r="MWZ168" s="491"/>
      <c r="MXA168" s="491"/>
      <c r="MXB168" s="491"/>
      <c r="MXC168" s="491"/>
      <c r="MXD168" s="491"/>
      <c r="MXE168" s="491"/>
      <c r="MXF168" s="491"/>
      <c r="MXG168" s="491"/>
      <c r="MXH168" s="491"/>
      <c r="MXI168" s="491"/>
      <c r="MXJ168" s="491"/>
      <c r="MXK168" s="491"/>
      <c r="MXL168" s="491"/>
      <c r="MXM168" s="491"/>
      <c r="MXN168" s="491"/>
      <c r="MXO168" s="491"/>
      <c r="MXP168" s="491"/>
      <c r="MXQ168" s="491"/>
      <c r="MXR168" s="491"/>
      <c r="MXS168" s="491"/>
      <c r="MXT168" s="491"/>
      <c r="MXU168" s="491"/>
      <c r="MXV168" s="491"/>
      <c r="MXW168" s="491"/>
      <c r="MXX168" s="491"/>
      <c r="MXY168" s="491"/>
      <c r="MXZ168" s="491"/>
      <c r="MYA168" s="491"/>
      <c r="MYB168" s="491"/>
      <c r="MYC168" s="491"/>
      <c r="MYD168" s="491"/>
      <c r="MYE168" s="491"/>
      <c r="MYF168" s="491"/>
      <c r="MYG168" s="491"/>
      <c r="MYH168" s="491"/>
      <c r="MYI168" s="491"/>
      <c r="MYJ168" s="491"/>
      <c r="MYK168" s="491"/>
      <c r="MYL168" s="491"/>
      <c r="MYM168" s="491"/>
      <c r="MYN168" s="491"/>
      <c r="MYO168" s="491"/>
      <c r="MYP168" s="491"/>
      <c r="MYQ168" s="491"/>
      <c r="MYR168" s="491"/>
      <c r="MYS168" s="491"/>
      <c r="MYT168" s="491"/>
      <c r="MYU168" s="491"/>
      <c r="MYV168" s="491"/>
      <c r="MYW168" s="491"/>
      <c r="MYX168" s="491"/>
      <c r="MYY168" s="491"/>
      <c r="MYZ168" s="491"/>
      <c r="MZA168" s="491"/>
      <c r="MZB168" s="491"/>
      <c r="MZC168" s="491"/>
      <c r="MZD168" s="491"/>
      <c r="MZE168" s="491"/>
      <c r="MZF168" s="491"/>
      <c r="MZG168" s="491"/>
      <c r="MZH168" s="491"/>
      <c r="MZI168" s="491"/>
      <c r="MZJ168" s="491"/>
      <c r="MZK168" s="491"/>
      <c r="MZL168" s="491"/>
      <c r="MZM168" s="491"/>
      <c r="MZN168" s="491"/>
      <c r="MZO168" s="491"/>
      <c r="MZP168" s="491"/>
      <c r="MZQ168" s="491"/>
      <c r="MZR168" s="491"/>
      <c r="MZS168" s="491"/>
      <c r="MZT168" s="491"/>
      <c r="MZU168" s="491"/>
      <c r="MZV168" s="491"/>
      <c r="MZW168" s="491"/>
      <c r="MZX168" s="491"/>
      <c r="MZY168" s="491"/>
      <c r="MZZ168" s="491"/>
      <c r="NAA168" s="491"/>
      <c r="NAB168" s="491"/>
      <c r="NAC168" s="491"/>
      <c r="NAD168" s="491"/>
      <c r="NAE168" s="491"/>
      <c r="NAF168" s="491"/>
      <c r="NAG168" s="491"/>
      <c r="NAH168" s="491"/>
      <c r="NAI168" s="491"/>
      <c r="NAJ168" s="491"/>
      <c r="NAK168" s="491"/>
      <c r="NAL168" s="491"/>
      <c r="NAM168" s="491"/>
      <c r="NAN168" s="491"/>
      <c r="NAO168" s="491"/>
      <c r="NAP168" s="491"/>
      <c r="NAQ168" s="491"/>
      <c r="NAR168" s="491"/>
      <c r="NAS168" s="491"/>
      <c r="NAT168" s="491"/>
      <c r="NAU168" s="491"/>
      <c r="NAV168" s="491"/>
      <c r="NAW168" s="491"/>
      <c r="NAX168" s="491"/>
      <c r="NAY168" s="491"/>
      <c r="NAZ168" s="491"/>
      <c r="NBA168" s="491"/>
      <c r="NBB168" s="491"/>
      <c r="NBC168" s="491"/>
      <c r="NBD168" s="491"/>
      <c r="NBE168" s="491"/>
      <c r="NBF168" s="491"/>
      <c r="NBG168" s="491"/>
      <c r="NBH168" s="491"/>
      <c r="NBI168" s="491"/>
      <c r="NBJ168" s="491"/>
      <c r="NBK168" s="491"/>
      <c r="NBL168" s="491"/>
      <c r="NBM168" s="491"/>
      <c r="NBN168" s="491"/>
      <c r="NBO168" s="491"/>
      <c r="NBP168" s="491"/>
      <c r="NBQ168" s="491"/>
      <c r="NBR168" s="491"/>
      <c r="NBS168" s="491"/>
      <c r="NBT168" s="491"/>
      <c r="NBU168" s="491"/>
      <c r="NBV168" s="491"/>
      <c r="NBW168" s="491"/>
      <c r="NBX168" s="491"/>
      <c r="NBY168" s="491"/>
      <c r="NBZ168" s="491"/>
      <c r="NCA168" s="491"/>
      <c r="NCB168" s="491"/>
      <c r="NCC168" s="491"/>
      <c r="NCD168" s="491"/>
      <c r="NCE168" s="491"/>
      <c r="NCF168" s="491"/>
      <c r="NCG168" s="491"/>
      <c r="NCH168" s="491"/>
      <c r="NCI168" s="491"/>
      <c r="NCJ168" s="491"/>
      <c r="NCK168" s="491"/>
      <c r="NCL168" s="491"/>
      <c r="NCM168" s="491"/>
      <c r="NCN168" s="491"/>
      <c r="NCO168" s="491"/>
      <c r="NCP168" s="491"/>
      <c r="NCQ168" s="491"/>
      <c r="NCR168" s="491"/>
      <c r="NCS168" s="491"/>
      <c r="NCT168" s="491"/>
      <c r="NCU168" s="491"/>
      <c r="NCV168" s="491"/>
      <c r="NCW168" s="491"/>
      <c r="NCX168" s="491"/>
      <c r="NCY168" s="491"/>
      <c r="NCZ168" s="491"/>
      <c r="NDA168" s="491"/>
      <c r="NDB168" s="491"/>
      <c r="NDC168" s="491"/>
      <c r="NDD168" s="491"/>
      <c r="NDE168" s="491"/>
      <c r="NDF168" s="491"/>
      <c r="NDG168" s="491"/>
      <c r="NDH168" s="491"/>
      <c r="NDI168" s="491"/>
      <c r="NDJ168" s="491"/>
      <c r="NDK168" s="491"/>
      <c r="NDL168" s="491"/>
      <c r="NDM168" s="491"/>
      <c r="NDN168" s="491"/>
      <c r="NDO168" s="491"/>
      <c r="NDP168" s="491"/>
      <c r="NDQ168" s="491"/>
      <c r="NDR168" s="491"/>
      <c r="NDS168" s="491"/>
      <c r="NDT168" s="491"/>
      <c r="NDU168" s="491"/>
      <c r="NDV168" s="491"/>
      <c r="NDW168" s="491"/>
      <c r="NDX168" s="491"/>
      <c r="NDY168" s="491"/>
      <c r="NDZ168" s="491"/>
      <c r="NEA168" s="491"/>
      <c r="NEB168" s="491"/>
      <c r="NEC168" s="491"/>
      <c r="NED168" s="491"/>
      <c r="NEE168" s="491"/>
      <c r="NEF168" s="491"/>
      <c r="NEG168" s="491"/>
      <c r="NEH168" s="491"/>
      <c r="NEI168" s="491"/>
      <c r="NEJ168" s="491"/>
      <c r="NEK168" s="491"/>
      <c r="NEL168" s="491"/>
      <c r="NEM168" s="491"/>
      <c r="NEN168" s="491"/>
      <c r="NEO168" s="491"/>
      <c r="NEP168" s="491"/>
      <c r="NEQ168" s="491"/>
      <c r="NER168" s="491"/>
      <c r="NES168" s="491"/>
      <c r="NET168" s="491"/>
      <c r="NEU168" s="491"/>
      <c r="NEV168" s="491"/>
      <c r="NEW168" s="491"/>
      <c r="NEX168" s="491"/>
      <c r="NEY168" s="491"/>
      <c r="NEZ168" s="491"/>
      <c r="NFA168" s="491"/>
      <c r="NFB168" s="491"/>
      <c r="NFC168" s="491"/>
      <c r="NFD168" s="491"/>
      <c r="NFE168" s="491"/>
      <c r="NFF168" s="491"/>
      <c r="NFG168" s="491"/>
      <c r="NFH168" s="491"/>
      <c r="NFI168" s="491"/>
      <c r="NFJ168" s="491"/>
      <c r="NFK168" s="491"/>
      <c r="NFL168" s="491"/>
      <c r="NFM168" s="491"/>
      <c r="NFN168" s="491"/>
      <c r="NFO168" s="491"/>
      <c r="NFP168" s="491"/>
      <c r="NFQ168" s="491"/>
      <c r="NFR168" s="491"/>
      <c r="NFS168" s="491"/>
      <c r="NFT168" s="491"/>
      <c r="NFU168" s="491"/>
      <c r="NFV168" s="491"/>
      <c r="NFW168" s="491"/>
      <c r="NFX168" s="491"/>
      <c r="NFY168" s="491"/>
      <c r="NFZ168" s="491"/>
      <c r="NGA168" s="491"/>
      <c r="NGB168" s="491"/>
      <c r="NGC168" s="491"/>
      <c r="NGD168" s="491"/>
      <c r="NGE168" s="491"/>
      <c r="NGF168" s="491"/>
      <c r="NGG168" s="491"/>
      <c r="NGH168" s="491"/>
      <c r="NGI168" s="491"/>
      <c r="NGJ168" s="491"/>
      <c r="NGK168" s="491"/>
      <c r="NGL168" s="491"/>
      <c r="NGM168" s="491"/>
      <c r="NGN168" s="491"/>
      <c r="NGO168" s="491"/>
      <c r="NGP168" s="491"/>
      <c r="NGQ168" s="491"/>
      <c r="NGR168" s="491"/>
      <c r="NGS168" s="491"/>
      <c r="NGT168" s="491"/>
      <c r="NGU168" s="491"/>
      <c r="NGV168" s="491"/>
      <c r="NGW168" s="491"/>
      <c r="NGX168" s="491"/>
      <c r="NGY168" s="491"/>
      <c r="NGZ168" s="491"/>
      <c r="NHA168" s="491"/>
      <c r="NHB168" s="491"/>
      <c r="NHC168" s="491"/>
      <c r="NHD168" s="491"/>
      <c r="NHE168" s="491"/>
      <c r="NHF168" s="491"/>
      <c r="NHG168" s="491"/>
      <c r="NHH168" s="491"/>
      <c r="NHI168" s="491"/>
      <c r="NHJ168" s="491"/>
      <c r="NHK168" s="491"/>
      <c r="NHL168" s="491"/>
      <c r="NHM168" s="491"/>
      <c r="NHN168" s="491"/>
      <c r="NHO168" s="491"/>
      <c r="NHP168" s="491"/>
      <c r="NHQ168" s="491"/>
      <c r="NHR168" s="491"/>
      <c r="NHS168" s="491"/>
      <c r="NHT168" s="491"/>
      <c r="NHU168" s="491"/>
      <c r="NHV168" s="491"/>
      <c r="NHW168" s="491"/>
      <c r="NHX168" s="491"/>
      <c r="NHY168" s="491"/>
      <c r="NHZ168" s="491"/>
      <c r="NIA168" s="491"/>
      <c r="NIB168" s="491"/>
      <c r="NIC168" s="491"/>
      <c r="NID168" s="491"/>
      <c r="NIE168" s="491"/>
      <c r="NIF168" s="491"/>
      <c r="NIG168" s="491"/>
      <c r="NIH168" s="491"/>
      <c r="NII168" s="491"/>
      <c r="NIJ168" s="491"/>
      <c r="NIK168" s="491"/>
      <c r="NIL168" s="491"/>
      <c r="NIM168" s="491"/>
      <c r="NIN168" s="491"/>
      <c r="NIO168" s="491"/>
      <c r="NIP168" s="491"/>
      <c r="NIQ168" s="491"/>
      <c r="NIR168" s="491"/>
      <c r="NIS168" s="491"/>
      <c r="NIT168" s="491"/>
      <c r="NIU168" s="491"/>
      <c r="NIV168" s="491"/>
      <c r="NIW168" s="491"/>
      <c r="NIX168" s="491"/>
      <c r="NIY168" s="491"/>
      <c r="NIZ168" s="491"/>
      <c r="NJA168" s="491"/>
      <c r="NJB168" s="491"/>
      <c r="NJC168" s="491"/>
      <c r="NJD168" s="491"/>
      <c r="NJE168" s="491"/>
      <c r="NJF168" s="491"/>
      <c r="NJG168" s="491"/>
      <c r="NJH168" s="491"/>
      <c r="NJI168" s="491"/>
      <c r="NJJ168" s="491"/>
      <c r="NJK168" s="491"/>
      <c r="NJL168" s="491"/>
      <c r="NJM168" s="491"/>
      <c r="NJN168" s="491"/>
      <c r="NJO168" s="491"/>
      <c r="NJP168" s="491"/>
      <c r="NJQ168" s="491"/>
      <c r="NJR168" s="491"/>
      <c r="NJS168" s="491"/>
      <c r="NJT168" s="491"/>
      <c r="NJU168" s="491"/>
      <c r="NJV168" s="491"/>
      <c r="NJW168" s="491"/>
      <c r="NJX168" s="491"/>
      <c r="NJY168" s="491"/>
      <c r="NJZ168" s="491"/>
      <c r="NKA168" s="491"/>
      <c r="NKB168" s="491"/>
      <c r="NKC168" s="491"/>
      <c r="NKD168" s="491"/>
      <c r="NKE168" s="491"/>
      <c r="NKF168" s="491"/>
      <c r="NKG168" s="491"/>
      <c r="NKH168" s="491"/>
      <c r="NKI168" s="491"/>
      <c r="NKJ168" s="491"/>
      <c r="NKK168" s="491"/>
      <c r="NKL168" s="491"/>
      <c r="NKM168" s="491"/>
      <c r="NKN168" s="491"/>
      <c r="NKO168" s="491"/>
      <c r="NKP168" s="491"/>
      <c r="NKQ168" s="491"/>
      <c r="NKR168" s="491"/>
      <c r="NKS168" s="491"/>
      <c r="NKT168" s="491"/>
      <c r="NKU168" s="491"/>
      <c r="NKV168" s="491"/>
      <c r="NKW168" s="491"/>
      <c r="NKX168" s="491"/>
      <c r="NKY168" s="491"/>
      <c r="NKZ168" s="491"/>
      <c r="NLA168" s="491"/>
      <c r="NLB168" s="491"/>
      <c r="NLC168" s="491"/>
      <c r="NLD168" s="491"/>
      <c r="NLE168" s="491"/>
      <c r="NLF168" s="491"/>
      <c r="NLG168" s="491"/>
      <c r="NLH168" s="491"/>
      <c r="NLI168" s="491"/>
      <c r="NLJ168" s="491"/>
      <c r="NLK168" s="491"/>
      <c r="NLL168" s="491"/>
      <c r="NLM168" s="491"/>
      <c r="NLN168" s="491"/>
      <c r="NLO168" s="491"/>
      <c r="NLP168" s="491"/>
      <c r="NLQ168" s="491"/>
      <c r="NLR168" s="491"/>
      <c r="NLS168" s="491"/>
      <c r="NLT168" s="491"/>
      <c r="NLU168" s="491"/>
      <c r="NLV168" s="491"/>
      <c r="NLW168" s="491"/>
      <c r="NLX168" s="491"/>
      <c r="NLY168" s="491"/>
      <c r="NLZ168" s="491"/>
      <c r="NMA168" s="491"/>
      <c r="NMB168" s="491"/>
      <c r="NMC168" s="491"/>
      <c r="NMD168" s="491"/>
      <c r="NME168" s="491"/>
      <c r="NMF168" s="491"/>
      <c r="NMG168" s="491"/>
      <c r="NMH168" s="491"/>
      <c r="NMI168" s="491"/>
      <c r="NMJ168" s="491"/>
      <c r="NMK168" s="491"/>
      <c r="NML168" s="491"/>
      <c r="NMM168" s="491"/>
      <c r="NMN168" s="491"/>
      <c r="NMO168" s="491"/>
      <c r="NMP168" s="491"/>
      <c r="NMQ168" s="491"/>
      <c r="NMR168" s="491"/>
      <c r="NMS168" s="491"/>
      <c r="NMT168" s="491"/>
      <c r="NMU168" s="491"/>
      <c r="NMV168" s="491"/>
      <c r="NMW168" s="491"/>
      <c r="NMX168" s="491"/>
      <c r="NMY168" s="491"/>
      <c r="NMZ168" s="491"/>
      <c r="NNA168" s="491"/>
      <c r="NNB168" s="491"/>
      <c r="NNC168" s="491"/>
      <c r="NND168" s="491"/>
      <c r="NNE168" s="491"/>
      <c r="NNF168" s="491"/>
      <c r="NNG168" s="491"/>
      <c r="NNH168" s="491"/>
      <c r="NNI168" s="491"/>
      <c r="NNJ168" s="491"/>
      <c r="NNK168" s="491"/>
      <c r="NNL168" s="491"/>
      <c r="NNM168" s="491"/>
      <c r="NNN168" s="491"/>
      <c r="NNO168" s="491"/>
      <c r="NNP168" s="491"/>
      <c r="NNQ168" s="491"/>
      <c r="NNR168" s="491"/>
      <c r="NNS168" s="491"/>
      <c r="NNT168" s="491"/>
      <c r="NNU168" s="491"/>
      <c r="NNV168" s="491"/>
      <c r="NNW168" s="491"/>
      <c r="NNX168" s="491"/>
      <c r="NNY168" s="491"/>
      <c r="NNZ168" s="491"/>
      <c r="NOA168" s="491"/>
      <c r="NOB168" s="491"/>
      <c r="NOC168" s="491"/>
      <c r="NOD168" s="491"/>
      <c r="NOE168" s="491"/>
      <c r="NOF168" s="491"/>
      <c r="NOG168" s="491"/>
      <c r="NOH168" s="491"/>
      <c r="NOI168" s="491"/>
      <c r="NOJ168" s="491"/>
      <c r="NOK168" s="491"/>
      <c r="NOL168" s="491"/>
      <c r="NOM168" s="491"/>
      <c r="NON168" s="491"/>
      <c r="NOO168" s="491"/>
      <c r="NOP168" s="491"/>
      <c r="NOQ168" s="491"/>
      <c r="NOR168" s="491"/>
      <c r="NOS168" s="491"/>
      <c r="NOT168" s="491"/>
      <c r="NOU168" s="491"/>
      <c r="NOV168" s="491"/>
      <c r="NOW168" s="491"/>
      <c r="NOX168" s="491"/>
      <c r="NOY168" s="491"/>
      <c r="NOZ168" s="491"/>
      <c r="NPA168" s="491"/>
      <c r="NPB168" s="491"/>
      <c r="NPC168" s="491"/>
      <c r="NPD168" s="491"/>
      <c r="NPE168" s="491"/>
      <c r="NPF168" s="491"/>
      <c r="NPG168" s="491"/>
      <c r="NPH168" s="491"/>
      <c r="NPI168" s="491"/>
      <c r="NPJ168" s="491"/>
      <c r="NPK168" s="491"/>
      <c r="NPL168" s="491"/>
      <c r="NPM168" s="491"/>
      <c r="NPN168" s="491"/>
      <c r="NPO168" s="491"/>
      <c r="NPP168" s="491"/>
      <c r="NPQ168" s="491"/>
      <c r="NPR168" s="491"/>
      <c r="NPS168" s="491"/>
      <c r="NPT168" s="491"/>
      <c r="NPU168" s="491"/>
      <c r="NPV168" s="491"/>
      <c r="NPW168" s="491"/>
      <c r="NPX168" s="491"/>
      <c r="NPY168" s="491"/>
      <c r="NPZ168" s="491"/>
      <c r="NQA168" s="491"/>
      <c r="NQB168" s="491"/>
      <c r="NQC168" s="491"/>
      <c r="NQD168" s="491"/>
      <c r="NQE168" s="491"/>
      <c r="NQF168" s="491"/>
      <c r="NQG168" s="491"/>
      <c r="NQH168" s="491"/>
      <c r="NQI168" s="491"/>
      <c r="NQJ168" s="491"/>
      <c r="NQK168" s="491"/>
      <c r="NQL168" s="491"/>
      <c r="NQM168" s="491"/>
      <c r="NQN168" s="491"/>
      <c r="NQO168" s="491"/>
      <c r="NQP168" s="491"/>
      <c r="NQQ168" s="491"/>
      <c r="NQR168" s="491"/>
      <c r="NQS168" s="491"/>
      <c r="NQT168" s="491"/>
      <c r="NQU168" s="491"/>
      <c r="NQV168" s="491"/>
      <c r="NQW168" s="491"/>
      <c r="NQX168" s="491"/>
      <c r="NQY168" s="491"/>
      <c r="NQZ168" s="491"/>
      <c r="NRA168" s="491"/>
      <c r="NRB168" s="491"/>
      <c r="NRC168" s="491"/>
      <c r="NRD168" s="491"/>
      <c r="NRE168" s="491"/>
      <c r="NRF168" s="491"/>
      <c r="NRG168" s="491"/>
      <c r="NRH168" s="491"/>
      <c r="NRI168" s="491"/>
      <c r="NRJ168" s="491"/>
      <c r="NRK168" s="491"/>
      <c r="NRL168" s="491"/>
      <c r="NRM168" s="491"/>
      <c r="NRN168" s="491"/>
      <c r="NRO168" s="491"/>
      <c r="NRP168" s="491"/>
      <c r="NRQ168" s="491"/>
      <c r="NRR168" s="491"/>
      <c r="NRS168" s="491"/>
      <c r="NRT168" s="491"/>
      <c r="NRU168" s="491"/>
      <c r="NRV168" s="491"/>
      <c r="NRW168" s="491"/>
      <c r="NRX168" s="491"/>
      <c r="NRY168" s="491"/>
      <c r="NRZ168" s="491"/>
      <c r="NSA168" s="491"/>
      <c r="NSB168" s="491"/>
      <c r="NSC168" s="491"/>
      <c r="NSD168" s="491"/>
      <c r="NSE168" s="491"/>
      <c r="NSF168" s="491"/>
      <c r="NSG168" s="491"/>
      <c r="NSH168" s="491"/>
      <c r="NSI168" s="491"/>
      <c r="NSJ168" s="491"/>
      <c r="NSK168" s="491"/>
      <c r="NSL168" s="491"/>
      <c r="NSM168" s="491"/>
      <c r="NSN168" s="491"/>
      <c r="NSO168" s="491"/>
      <c r="NSP168" s="491"/>
      <c r="NSQ168" s="491"/>
      <c r="NSR168" s="491"/>
      <c r="NSS168" s="491"/>
      <c r="NST168" s="491"/>
      <c r="NSU168" s="491"/>
      <c r="NSV168" s="491"/>
      <c r="NSW168" s="491"/>
      <c r="NSX168" s="491"/>
      <c r="NSY168" s="491"/>
      <c r="NSZ168" s="491"/>
      <c r="NTA168" s="491"/>
      <c r="NTB168" s="491"/>
      <c r="NTC168" s="491"/>
      <c r="NTD168" s="491"/>
      <c r="NTE168" s="491"/>
      <c r="NTF168" s="491"/>
      <c r="NTG168" s="491"/>
      <c r="NTH168" s="491"/>
      <c r="NTI168" s="491"/>
      <c r="NTJ168" s="491"/>
      <c r="NTK168" s="491"/>
      <c r="NTL168" s="491"/>
      <c r="NTM168" s="491"/>
      <c r="NTN168" s="491"/>
      <c r="NTO168" s="491"/>
      <c r="NTP168" s="491"/>
      <c r="NTQ168" s="491"/>
      <c r="NTR168" s="491"/>
      <c r="NTS168" s="491"/>
      <c r="NTT168" s="491"/>
      <c r="NTU168" s="491"/>
      <c r="NTV168" s="491"/>
      <c r="NTW168" s="491"/>
      <c r="NTX168" s="491"/>
      <c r="NTY168" s="491"/>
      <c r="NTZ168" s="491"/>
      <c r="NUA168" s="491"/>
      <c r="NUB168" s="491"/>
      <c r="NUC168" s="491"/>
      <c r="NUD168" s="491"/>
      <c r="NUE168" s="491"/>
      <c r="NUF168" s="491"/>
      <c r="NUG168" s="491"/>
      <c r="NUH168" s="491"/>
      <c r="NUI168" s="491"/>
      <c r="NUJ168" s="491"/>
      <c r="NUK168" s="491"/>
      <c r="NUL168" s="491"/>
      <c r="NUM168" s="491"/>
      <c r="NUN168" s="491"/>
      <c r="NUO168" s="491"/>
      <c r="NUP168" s="491"/>
      <c r="NUQ168" s="491"/>
      <c r="NUR168" s="491"/>
      <c r="NUS168" s="491"/>
      <c r="NUT168" s="491"/>
      <c r="NUU168" s="491"/>
      <c r="NUV168" s="491"/>
      <c r="NUW168" s="491"/>
      <c r="NUX168" s="491"/>
      <c r="NUY168" s="491"/>
      <c r="NUZ168" s="491"/>
      <c r="NVA168" s="491"/>
      <c r="NVB168" s="491"/>
      <c r="NVC168" s="491"/>
      <c r="NVD168" s="491"/>
      <c r="NVE168" s="491"/>
      <c r="NVF168" s="491"/>
      <c r="NVG168" s="491"/>
      <c r="NVH168" s="491"/>
      <c r="NVI168" s="491"/>
      <c r="NVJ168" s="491"/>
      <c r="NVK168" s="491"/>
      <c r="NVL168" s="491"/>
      <c r="NVM168" s="491"/>
      <c r="NVN168" s="491"/>
      <c r="NVO168" s="491"/>
      <c r="NVP168" s="491"/>
      <c r="NVQ168" s="491"/>
      <c r="NVR168" s="491"/>
      <c r="NVS168" s="491"/>
      <c r="NVT168" s="491"/>
      <c r="NVU168" s="491"/>
      <c r="NVV168" s="491"/>
      <c r="NVW168" s="491"/>
      <c r="NVX168" s="491"/>
      <c r="NVY168" s="491"/>
      <c r="NVZ168" s="491"/>
      <c r="NWA168" s="491"/>
      <c r="NWB168" s="491"/>
      <c r="NWC168" s="491"/>
      <c r="NWD168" s="491"/>
      <c r="NWE168" s="491"/>
      <c r="NWF168" s="491"/>
      <c r="NWG168" s="491"/>
      <c r="NWH168" s="491"/>
      <c r="NWI168" s="491"/>
      <c r="NWJ168" s="491"/>
      <c r="NWK168" s="491"/>
      <c r="NWL168" s="491"/>
      <c r="NWM168" s="491"/>
      <c r="NWN168" s="491"/>
      <c r="NWO168" s="491"/>
      <c r="NWP168" s="491"/>
      <c r="NWQ168" s="491"/>
      <c r="NWR168" s="491"/>
      <c r="NWS168" s="491"/>
      <c r="NWT168" s="491"/>
      <c r="NWU168" s="491"/>
      <c r="NWV168" s="491"/>
      <c r="NWW168" s="491"/>
      <c r="NWX168" s="491"/>
      <c r="NWY168" s="491"/>
      <c r="NWZ168" s="491"/>
      <c r="NXA168" s="491"/>
      <c r="NXB168" s="491"/>
      <c r="NXC168" s="491"/>
      <c r="NXD168" s="491"/>
      <c r="NXE168" s="491"/>
      <c r="NXF168" s="491"/>
      <c r="NXG168" s="491"/>
      <c r="NXH168" s="491"/>
      <c r="NXI168" s="491"/>
      <c r="NXJ168" s="491"/>
      <c r="NXK168" s="491"/>
      <c r="NXL168" s="491"/>
      <c r="NXM168" s="491"/>
      <c r="NXN168" s="491"/>
      <c r="NXO168" s="491"/>
      <c r="NXP168" s="491"/>
      <c r="NXQ168" s="491"/>
      <c r="NXR168" s="491"/>
      <c r="NXS168" s="491"/>
      <c r="NXT168" s="491"/>
      <c r="NXU168" s="491"/>
      <c r="NXV168" s="491"/>
      <c r="NXW168" s="491"/>
      <c r="NXX168" s="491"/>
      <c r="NXY168" s="491"/>
      <c r="NXZ168" s="491"/>
      <c r="NYA168" s="491"/>
      <c r="NYB168" s="491"/>
      <c r="NYC168" s="491"/>
      <c r="NYD168" s="491"/>
      <c r="NYE168" s="491"/>
      <c r="NYF168" s="491"/>
      <c r="NYG168" s="491"/>
      <c r="NYH168" s="491"/>
      <c r="NYI168" s="491"/>
      <c r="NYJ168" s="491"/>
      <c r="NYK168" s="491"/>
      <c r="NYL168" s="491"/>
      <c r="NYM168" s="491"/>
      <c r="NYN168" s="491"/>
      <c r="NYO168" s="491"/>
      <c r="NYP168" s="491"/>
      <c r="NYQ168" s="491"/>
      <c r="NYR168" s="491"/>
      <c r="NYS168" s="491"/>
      <c r="NYT168" s="491"/>
      <c r="NYU168" s="491"/>
      <c r="NYV168" s="491"/>
      <c r="NYW168" s="491"/>
      <c r="NYX168" s="491"/>
      <c r="NYY168" s="491"/>
      <c r="NYZ168" s="491"/>
      <c r="NZA168" s="491"/>
      <c r="NZB168" s="491"/>
      <c r="NZC168" s="491"/>
      <c r="NZD168" s="491"/>
      <c r="NZE168" s="491"/>
      <c r="NZF168" s="491"/>
      <c r="NZG168" s="491"/>
      <c r="NZH168" s="491"/>
      <c r="NZI168" s="491"/>
      <c r="NZJ168" s="491"/>
      <c r="NZK168" s="491"/>
      <c r="NZL168" s="491"/>
      <c r="NZM168" s="491"/>
      <c r="NZN168" s="491"/>
      <c r="NZO168" s="491"/>
      <c r="NZP168" s="491"/>
      <c r="NZQ168" s="491"/>
      <c r="NZR168" s="491"/>
      <c r="NZS168" s="491"/>
      <c r="NZT168" s="491"/>
      <c r="NZU168" s="491"/>
      <c r="NZV168" s="491"/>
      <c r="NZW168" s="491"/>
      <c r="NZX168" s="491"/>
      <c r="NZY168" s="491"/>
      <c r="NZZ168" s="491"/>
      <c r="OAA168" s="491"/>
      <c r="OAB168" s="491"/>
      <c r="OAC168" s="491"/>
      <c r="OAD168" s="491"/>
      <c r="OAE168" s="491"/>
      <c r="OAF168" s="491"/>
      <c r="OAG168" s="491"/>
      <c r="OAH168" s="491"/>
      <c r="OAI168" s="491"/>
      <c r="OAJ168" s="491"/>
      <c r="OAK168" s="491"/>
      <c r="OAL168" s="491"/>
      <c r="OAM168" s="491"/>
      <c r="OAN168" s="491"/>
      <c r="OAO168" s="491"/>
      <c r="OAP168" s="491"/>
      <c r="OAQ168" s="491"/>
      <c r="OAR168" s="491"/>
      <c r="OAS168" s="491"/>
      <c r="OAT168" s="491"/>
      <c r="OAU168" s="491"/>
      <c r="OAV168" s="491"/>
      <c r="OAW168" s="491"/>
      <c r="OAX168" s="491"/>
      <c r="OAY168" s="491"/>
      <c r="OAZ168" s="491"/>
      <c r="OBA168" s="491"/>
      <c r="OBB168" s="491"/>
      <c r="OBC168" s="491"/>
      <c r="OBD168" s="491"/>
      <c r="OBE168" s="491"/>
      <c r="OBF168" s="491"/>
      <c r="OBG168" s="491"/>
      <c r="OBH168" s="491"/>
      <c r="OBI168" s="491"/>
      <c r="OBJ168" s="491"/>
      <c r="OBK168" s="491"/>
      <c r="OBL168" s="491"/>
      <c r="OBM168" s="491"/>
      <c r="OBN168" s="491"/>
      <c r="OBO168" s="491"/>
      <c r="OBP168" s="491"/>
      <c r="OBQ168" s="491"/>
      <c r="OBR168" s="491"/>
      <c r="OBS168" s="491"/>
      <c r="OBT168" s="491"/>
      <c r="OBU168" s="491"/>
      <c r="OBV168" s="491"/>
      <c r="OBW168" s="491"/>
      <c r="OBX168" s="491"/>
      <c r="OBY168" s="491"/>
      <c r="OBZ168" s="491"/>
      <c r="OCA168" s="491"/>
      <c r="OCB168" s="491"/>
      <c r="OCC168" s="491"/>
      <c r="OCD168" s="491"/>
      <c r="OCE168" s="491"/>
      <c r="OCF168" s="491"/>
      <c r="OCG168" s="491"/>
      <c r="OCH168" s="491"/>
      <c r="OCI168" s="491"/>
      <c r="OCJ168" s="491"/>
      <c r="OCK168" s="491"/>
      <c r="OCL168" s="491"/>
      <c r="OCM168" s="491"/>
      <c r="OCN168" s="491"/>
      <c r="OCO168" s="491"/>
      <c r="OCP168" s="491"/>
      <c r="OCQ168" s="491"/>
      <c r="OCR168" s="491"/>
      <c r="OCS168" s="491"/>
      <c r="OCT168" s="491"/>
      <c r="OCU168" s="491"/>
      <c r="OCV168" s="491"/>
      <c r="OCW168" s="491"/>
      <c r="OCX168" s="491"/>
      <c r="OCY168" s="491"/>
      <c r="OCZ168" s="491"/>
      <c r="ODA168" s="491"/>
      <c r="ODB168" s="491"/>
      <c r="ODC168" s="491"/>
      <c r="ODD168" s="491"/>
      <c r="ODE168" s="491"/>
      <c r="ODF168" s="491"/>
      <c r="ODG168" s="491"/>
      <c r="ODH168" s="491"/>
      <c r="ODI168" s="491"/>
      <c r="ODJ168" s="491"/>
      <c r="ODK168" s="491"/>
      <c r="ODL168" s="491"/>
      <c r="ODM168" s="491"/>
      <c r="ODN168" s="491"/>
      <c r="ODO168" s="491"/>
      <c r="ODP168" s="491"/>
      <c r="ODQ168" s="491"/>
      <c r="ODR168" s="491"/>
      <c r="ODS168" s="491"/>
      <c r="ODT168" s="491"/>
      <c r="ODU168" s="491"/>
      <c r="ODV168" s="491"/>
      <c r="ODW168" s="491"/>
      <c r="ODX168" s="491"/>
      <c r="ODY168" s="491"/>
      <c r="ODZ168" s="491"/>
      <c r="OEA168" s="491"/>
      <c r="OEB168" s="491"/>
      <c r="OEC168" s="491"/>
      <c r="OED168" s="491"/>
      <c r="OEE168" s="491"/>
      <c r="OEF168" s="491"/>
      <c r="OEG168" s="491"/>
      <c r="OEH168" s="491"/>
      <c r="OEI168" s="491"/>
      <c r="OEJ168" s="491"/>
      <c r="OEK168" s="491"/>
      <c r="OEL168" s="491"/>
      <c r="OEM168" s="491"/>
      <c r="OEN168" s="491"/>
      <c r="OEO168" s="491"/>
      <c r="OEP168" s="491"/>
      <c r="OEQ168" s="491"/>
      <c r="OER168" s="491"/>
      <c r="OES168" s="491"/>
      <c r="OET168" s="491"/>
      <c r="OEU168" s="491"/>
      <c r="OEV168" s="491"/>
      <c r="OEW168" s="491"/>
      <c r="OEX168" s="491"/>
      <c r="OEY168" s="491"/>
      <c r="OEZ168" s="491"/>
      <c r="OFA168" s="491"/>
      <c r="OFB168" s="491"/>
      <c r="OFC168" s="491"/>
      <c r="OFD168" s="491"/>
      <c r="OFE168" s="491"/>
      <c r="OFF168" s="491"/>
      <c r="OFG168" s="491"/>
      <c r="OFH168" s="491"/>
      <c r="OFI168" s="491"/>
      <c r="OFJ168" s="491"/>
      <c r="OFK168" s="491"/>
      <c r="OFL168" s="491"/>
      <c r="OFM168" s="491"/>
      <c r="OFN168" s="491"/>
      <c r="OFO168" s="491"/>
      <c r="OFP168" s="491"/>
      <c r="OFQ168" s="491"/>
      <c r="OFR168" s="491"/>
      <c r="OFS168" s="491"/>
      <c r="OFT168" s="491"/>
      <c r="OFU168" s="491"/>
      <c r="OFV168" s="491"/>
      <c r="OFW168" s="491"/>
      <c r="OFX168" s="491"/>
      <c r="OFY168" s="491"/>
      <c r="OFZ168" s="491"/>
      <c r="OGA168" s="491"/>
      <c r="OGB168" s="491"/>
      <c r="OGC168" s="491"/>
      <c r="OGD168" s="491"/>
      <c r="OGE168" s="491"/>
      <c r="OGF168" s="491"/>
      <c r="OGG168" s="491"/>
      <c r="OGH168" s="491"/>
      <c r="OGI168" s="491"/>
      <c r="OGJ168" s="491"/>
      <c r="OGK168" s="491"/>
      <c r="OGL168" s="491"/>
      <c r="OGM168" s="491"/>
      <c r="OGN168" s="491"/>
      <c r="OGO168" s="491"/>
      <c r="OGP168" s="491"/>
      <c r="OGQ168" s="491"/>
      <c r="OGR168" s="491"/>
      <c r="OGS168" s="491"/>
      <c r="OGT168" s="491"/>
      <c r="OGU168" s="491"/>
      <c r="OGV168" s="491"/>
      <c r="OGW168" s="491"/>
      <c r="OGX168" s="491"/>
      <c r="OGY168" s="491"/>
      <c r="OGZ168" s="491"/>
      <c r="OHA168" s="491"/>
      <c r="OHB168" s="491"/>
      <c r="OHC168" s="491"/>
      <c r="OHD168" s="491"/>
      <c r="OHE168" s="491"/>
      <c r="OHF168" s="491"/>
      <c r="OHG168" s="491"/>
      <c r="OHH168" s="491"/>
      <c r="OHI168" s="491"/>
      <c r="OHJ168" s="491"/>
      <c r="OHK168" s="491"/>
      <c r="OHL168" s="491"/>
      <c r="OHM168" s="491"/>
      <c r="OHN168" s="491"/>
      <c r="OHO168" s="491"/>
      <c r="OHP168" s="491"/>
      <c r="OHQ168" s="491"/>
      <c r="OHR168" s="491"/>
      <c r="OHS168" s="491"/>
      <c r="OHT168" s="491"/>
      <c r="OHU168" s="491"/>
      <c r="OHV168" s="491"/>
      <c r="OHW168" s="491"/>
      <c r="OHX168" s="491"/>
      <c r="OHY168" s="491"/>
      <c r="OHZ168" s="491"/>
      <c r="OIA168" s="491"/>
      <c r="OIB168" s="491"/>
      <c r="OIC168" s="491"/>
      <c r="OID168" s="491"/>
      <c r="OIE168" s="491"/>
      <c r="OIF168" s="491"/>
      <c r="OIG168" s="491"/>
      <c r="OIH168" s="491"/>
      <c r="OII168" s="491"/>
      <c r="OIJ168" s="491"/>
      <c r="OIK168" s="491"/>
      <c r="OIL168" s="491"/>
      <c r="OIM168" s="491"/>
      <c r="OIN168" s="491"/>
      <c r="OIO168" s="491"/>
      <c r="OIP168" s="491"/>
      <c r="OIQ168" s="491"/>
      <c r="OIR168" s="491"/>
      <c r="OIS168" s="491"/>
      <c r="OIT168" s="491"/>
      <c r="OIU168" s="491"/>
      <c r="OIV168" s="491"/>
      <c r="OIW168" s="491"/>
      <c r="OIX168" s="491"/>
      <c r="OIY168" s="491"/>
      <c r="OIZ168" s="491"/>
      <c r="OJA168" s="491"/>
      <c r="OJB168" s="491"/>
      <c r="OJC168" s="491"/>
      <c r="OJD168" s="491"/>
      <c r="OJE168" s="491"/>
      <c r="OJF168" s="491"/>
      <c r="OJG168" s="491"/>
      <c r="OJH168" s="491"/>
      <c r="OJI168" s="491"/>
      <c r="OJJ168" s="491"/>
      <c r="OJK168" s="491"/>
      <c r="OJL168" s="491"/>
      <c r="OJM168" s="491"/>
      <c r="OJN168" s="491"/>
      <c r="OJO168" s="491"/>
      <c r="OJP168" s="491"/>
      <c r="OJQ168" s="491"/>
      <c r="OJR168" s="491"/>
      <c r="OJS168" s="491"/>
      <c r="OJT168" s="491"/>
      <c r="OJU168" s="491"/>
      <c r="OJV168" s="491"/>
      <c r="OJW168" s="491"/>
      <c r="OJX168" s="491"/>
      <c r="OJY168" s="491"/>
      <c r="OJZ168" s="491"/>
      <c r="OKA168" s="491"/>
      <c r="OKB168" s="491"/>
      <c r="OKC168" s="491"/>
      <c r="OKD168" s="491"/>
      <c r="OKE168" s="491"/>
      <c r="OKF168" s="491"/>
      <c r="OKG168" s="491"/>
      <c r="OKH168" s="491"/>
      <c r="OKI168" s="491"/>
      <c r="OKJ168" s="491"/>
      <c r="OKK168" s="491"/>
      <c r="OKL168" s="491"/>
      <c r="OKM168" s="491"/>
      <c r="OKN168" s="491"/>
      <c r="OKO168" s="491"/>
      <c r="OKP168" s="491"/>
      <c r="OKQ168" s="491"/>
      <c r="OKR168" s="491"/>
      <c r="OKS168" s="491"/>
      <c r="OKT168" s="491"/>
      <c r="OKU168" s="491"/>
      <c r="OKV168" s="491"/>
      <c r="OKW168" s="491"/>
      <c r="OKX168" s="491"/>
      <c r="OKY168" s="491"/>
      <c r="OKZ168" s="491"/>
      <c r="OLA168" s="491"/>
      <c r="OLB168" s="491"/>
      <c r="OLC168" s="491"/>
      <c r="OLD168" s="491"/>
      <c r="OLE168" s="491"/>
      <c r="OLF168" s="491"/>
      <c r="OLG168" s="491"/>
      <c r="OLH168" s="491"/>
      <c r="OLI168" s="491"/>
      <c r="OLJ168" s="491"/>
      <c r="OLK168" s="491"/>
      <c r="OLL168" s="491"/>
      <c r="OLM168" s="491"/>
      <c r="OLN168" s="491"/>
      <c r="OLO168" s="491"/>
      <c r="OLP168" s="491"/>
      <c r="OLQ168" s="491"/>
      <c r="OLR168" s="491"/>
      <c r="OLS168" s="491"/>
      <c r="OLT168" s="491"/>
      <c r="OLU168" s="491"/>
      <c r="OLV168" s="491"/>
      <c r="OLW168" s="491"/>
      <c r="OLX168" s="491"/>
      <c r="OLY168" s="491"/>
      <c r="OLZ168" s="491"/>
      <c r="OMA168" s="491"/>
      <c r="OMB168" s="491"/>
      <c r="OMC168" s="491"/>
      <c r="OMD168" s="491"/>
      <c r="OME168" s="491"/>
      <c r="OMF168" s="491"/>
      <c r="OMG168" s="491"/>
      <c r="OMH168" s="491"/>
      <c r="OMI168" s="491"/>
      <c r="OMJ168" s="491"/>
      <c r="OMK168" s="491"/>
      <c r="OML168" s="491"/>
      <c r="OMM168" s="491"/>
      <c r="OMN168" s="491"/>
      <c r="OMO168" s="491"/>
      <c r="OMP168" s="491"/>
      <c r="OMQ168" s="491"/>
      <c r="OMR168" s="491"/>
      <c r="OMS168" s="491"/>
      <c r="OMT168" s="491"/>
      <c r="OMU168" s="491"/>
      <c r="OMV168" s="491"/>
      <c r="OMW168" s="491"/>
      <c r="OMX168" s="491"/>
      <c r="OMY168" s="491"/>
      <c r="OMZ168" s="491"/>
      <c r="ONA168" s="491"/>
      <c r="ONB168" s="491"/>
      <c r="ONC168" s="491"/>
      <c r="OND168" s="491"/>
      <c r="ONE168" s="491"/>
      <c r="ONF168" s="491"/>
      <c r="ONG168" s="491"/>
      <c r="ONH168" s="491"/>
      <c r="ONI168" s="491"/>
      <c r="ONJ168" s="491"/>
      <c r="ONK168" s="491"/>
      <c r="ONL168" s="491"/>
      <c r="ONM168" s="491"/>
      <c r="ONN168" s="491"/>
      <c r="ONO168" s="491"/>
      <c r="ONP168" s="491"/>
      <c r="ONQ168" s="491"/>
      <c r="ONR168" s="491"/>
      <c r="ONS168" s="491"/>
      <c r="ONT168" s="491"/>
      <c r="ONU168" s="491"/>
      <c r="ONV168" s="491"/>
      <c r="ONW168" s="491"/>
      <c r="ONX168" s="491"/>
      <c r="ONY168" s="491"/>
      <c r="ONZ168" s="491"/>
      <c r="OOA168" s="491"/>
      <c r="OOB168" s="491"/>
      <c r="OOC168" s="491"/>
      <c r="OOD168" s="491"/>
      <c r="OOE168" s="491"/>
      <c r="OOF168" s="491"/>
      <c r="OOG168" s="491"/>
      <c r="OOH168" s="491"/>
      <c r="OOI168" s="491"/>
      <c r="OOJ168" s="491"/>
      <c r="OOK168" s="491"/>
      <c r="OOL168" s="491"/>
      <c r="OOM168" s="491"/>
      <c r="OON168" s="491"/>
      <c r="OOO168" s="491"/>
      <c r="OOP168" s="491"/>
      <c r="OOQ168" s="491"/>
      <c r="OOR168" s="491"/>
      <c r="OOS168" s="491"/>
      <c r="OOT168" s="491"/>
      <c r="OOU168" s="491"/>
      <c r="OOV168" s="491"/>
      <c r="OOW168" s="491"/>
      <c r="OOX168" s="491"/>
      <c r="OOY168" s="491"/>
      <c r="OOZ168" s="491"/>
      <c r="OPA168" s="491"/>
      <c r="OPB168" s="491"/>
      <c r="OPC168" s="491"/>
      <c r="OPD168" s="491"/>
      <c r="OPE168" s="491"/>
      <c r="OPF168" s="491"/>
      <c r="OPG168" s="491"/>
      <c r="OPH168" s="491"/>
      <c r="OPI168" s="491"/>
      <c r="OPJ168" s="491"/>
      <c r="OPK168" s="491"/>
      <c r="OPL168" s="491"/>
      <c r="OPM168" s="491"/>
      <c r="OPN168" s="491"/>
      <c r="OPO168" s="491"/>
      <c r="OPP168" s="491"/>
      <c r="OPQ168" s="491"/>
      <c r="OPR168" s="491"/>
      <c r="OPS168" s="491"/>
      <c r="OPT168" s="491"/>
      <c r="OPU168" s="491"/>
      <c r="OPV168" s="491"/>
      <c r="OPW168" s="491"/>
      <c r="OPX168" s="491"/>
      <c r="OPY168" s="491"/>
      <c r="OPZ168" s="491"/>
      <c r="OQA168" s="491"/>
      <c r="OQB168" s="491"/>
      <c r="OQC168" s="491"/>
      <c r="OQD168" s="491"/>
      <c r="OQE168" s="491"/>
      <c r="OQF168" s="491"/>
      <c r="OQG168" s="491"/>
      <c r="OQH168" s="491"/>
      <c r="OQI168" s="491"/>
      <c r="OQJ168" s="491"/>
      <c r="OQK168" s="491"/>
      <c r="OQL168" s="491"/>
      <c r="OQM168" s="491"/>
      <c r="OQN168" s="491"/>
      <c r="OQO168" s="491"/>
      <c r="OQP168" s="491"/>
      <c r="OQQ168" s="491"/>
      <c r="OQR168" s="491"/>
      <c r="OQS168" s="491"/>
      <c r="OQT168" s="491"/>
      <c r="OQU168" s="491"/>
      <c r="OQV168" s="491"/>
      <c r="OQW168" s="491"/>
      <c r="OQX168" s="491"/>
      <c r="OQY168" s="491"/>
      <c r="OQZ168" s="491"/>
      <c r="ORA168" s="491"/>
      <c r="ORB168" s="491"/>
      <c r="ORC168" s="491"/>
      <c r="ORD168" s="491"/>
      <c r="ORE168" s="491"/>
      <c r="ORF168" s="491"/>
      <c r="ORG168" s="491"/>
      <c r="ORH168" s="491"/>
      <c r="ORI168" s="491"/>
      <c r="ORJ168" s="491"/>
      <c r="ORK168" s="491"/>
      <c r="ORL168" s="491"/>
      <c r="ORM168" s="491"/>
      <c r="ORN168" s="491"/>
      <c r="ORO168" s="491"/>
      <c r="ORP168" s="491"/>
      <c r="ORQ168" s="491"/>
      <c r="ORR168" s="491"/>
      <c r="ORS168" s="491"/>
      <c r="ORT168" s="491"/>
      <c r="ORU168" s="491"/>
      <c r="ORV168" s="491"/>
      <c r="ORW168" s="491"/>
      <c r="ORX168" s="491"/>
      <c r="ORY168" s="491"/>
      <c r="ORZ168" s="491"/>
      <c r="OSA168" s="491"/>
      <c r="OSB168" s="491"/>
      <c r="OSC168" s="491"/>
      <c r="OSD168" s="491"/>
      <c r="OSE168" s="491"/>
      <c r="OSF168" s="491"/>
      <c r="OSG168" s="491"/>
      <c r="OSH168" s="491"/>
      <c r="OSI168" s="491"/>
      <c r="OSJ168" s="491"/>
      <c r="OSK168" s="491"/>
      <c r="OSL168" s="491"/>
      <c r="OSM168" s="491"/>
      <c r="OSN168" s="491"/>
      <c r="OSO168" s="491"/>
      <c r="OSP168" s="491"/>
      <c r="OSQ168" s="491"/>
      <c r="OSR168" s="491"/>
      <c r="OSS168" s="491"/>
      <c r="OST168" s="491"/>
      <c r="OSU168" s="491"/>
      <c r="OSV168" s="491"/>
      <c r="OSW168" s="491"/>
      <c r="OSX168" s="491"/>
      <c r="OSY168" s="491"/>
      <c r="OSZ168" s="491"/>
      <c r="OTA168" s="491"/>
      <c r="OTB168" s="491"/>
      <c r="OTC168" s="491"/>
      <c r="OTD168" s="491"/>
      <c r="OTE168" s="491"/>
      <c r="OTF168" s="491"/>
      <c r="OTG168" s="491"/>
      <c r="OTH168" s="491"/>
      <c r="OTI168" s="491"/>
      <c r="OTJ168" s="491"/>
      <c r="OTK168" s="491"/>
      <c r="OTL168" s="491"/>
      <c r="OTM168" s="491"/>
      <c r="OTN168" s="491"/>
      <c r="OTO168" s="491"/>
      <c r="OTP168" s="491"/>
      <c r="OTQ168" s="491"/>
      <c r="OTR168" s="491"/>
      <c r="OTS168" s="491"/>
      <c r="OTT168" s="491"/>
      <c r="OTU168" s="491"/>
      <c r="OTV168" s="491"/>
      <c r="OTW168" s="491"/>
      <c r="OTX168" s="491"/>
      <c r="OTY168" s="491"/>
      <c r="OTZ168" s="491"/>
      <c r="OUA168" s="491"/>
      <c r="OUB168" s="491"/>
      <c r="OUC168" s="491"/>
      <c r="OUD168" s="491"/>
      <c r="OUE168" s="491"/>
      <c r="OUF168" s="491"/>
      <c r="OUG168" s="491"/>
      <c r="OUH168" s="491"/>
      <c r="OUI168" s="491"/>
      <c r="OUJ168" s="491"/>
      <c r="OUK168" s="491"/>
      <c r="OUL168" s="491"/>
      <c r="OUM168" s="491"/>
      <c r="OUN168" s="491"/>
      <c r="OUO168" s="491"/>
      <c r="OUP168" s="491"/>
      <c r="OUQ168" s="491"/>
      <c r="OUR168" s="491"/>
      <c r="OUS168" s="491"/>
      <c r="OUT168" s="491"/>
      <c r="OUU168" s="491"/>
      <c r="OUV168" s="491"/>
      <c r="OUW168" s="491"/>
      <c r="OUX168" s="491"/>
      <c r="OUY168" s="491"/>
      <c r="OUZ168" s="491"/>
      <c r="OVA168" s="491"/>
      <c r="OVB168" s="491"/>
      <c r="OVC168" s="491"/>
      <c r="OVD168" s="491"/>
      <c r="OVE168" s="491"/>
      <c r="OVF168" s="491"/>
      <c r="OVG168" s="491"/>
      <c r="OVH168" s="491"/>
      <c r="OVI168" s="491"/>
      <c r="OVJ168" s="491"/>
      <c r="OVK168" s="491"/>
      <c r="OVL168" s="491"/>
      <c r="OVM168" s="491"/>
      <c r="OVN168" s="491"/>
      <c r="OVO168" s="491"/>
      <c r="OVP168" s="491"/>
      <c r="OVQ168" s="491"/>
      <c r="OVR168" s="491"/>
      <c r="OVS168" s="491"/>
      <c r="OVT168" s="491"/>
      <c r="OVU168" s="491"/>
      <c r="OVV168" s="491"/>
      <c r="OVW168" s="491"/>
      <c r="OVX168" s="491"/>
      <c r="OVY168" s="491"/>
      <c r="OVZ168" s="491"/>
      <c r="OWA168" s="491"/>
      <c r="OWB168" s="491"/>
      <c r="OWC168" s="491"/>
      <c r="OWD168" s="491"/>
      <c r="OWE168" s="491"/>
      <c r="OWF168" s="491"/>
      <c r="OWG168" s="491"/>
      <c r="OWH168" s="491"/>
      <c r="OWI168" s="491"/>
      <c r="OWJ168" s="491"/>
      <c r="OWK168" s="491"/>
      <c r="OWL168" s="491"/>
      <c r="OWM168" s="491"/>
      <c r="OWN168" s="491"/>
      <c r="OWO168" s="491"/>
      <c r="OWP168" s="491"/>
      <c r="OWQ168" s="491"/>
      <c r="OWR168" s="491"/>
      <c r="OWS168" s="491"/>
      <c r="OWT168" s="491"/>
      <c r="OWU168" s="491"/>
      <c r="OWV168" s="491"/>
      <c r="OWW168" s="491"/>
      <c r="OWX168" s="491"/>
      <c r="OWY168" s="491"/>
      <c r="OWZ168" s="491"/>
      <c r="OXA168" s="491"/>
      <c r="OXB168" s="491"/>
      <c r="OXC168" s="491"/>
      <c r="OXD168" s="491"/>
      <c r="OXE168" s="491"/>
      <c r="OXF168" s="491"/>
      <c r="OXG168" s="491"/>
      <c r="OXH168" s="491"/>
      <c r="OXI168" s="491"/>
      <c r="OXJ168" s="491"/>
      <c r="OXK168" s="491"/>
      <c r="OXL168" s="491"/>
      <c r="OXM168" s="491"/>
      <c r="OXN168" s="491"/>
      <c r="OXO168" s="491"/>
      <c r="OXP168" s="491"/>
      <c r="OXQ168" s="491"/>
      <c r="OXR168" s="491"/>
      <c r="OXS168" s="491"/>
      <c r="OXT168" s="491"/>
      <c r="OXU168" s="491"/>
      <c r="OXV168" s="491"/>
      <c r="OXW168" s="491"/>
      <c r="OXX168" s="491"/>
      <c r="OXY168" s="491"/>
      <c r="OXZ168" s="491"/>
      <c r="OYA168" s="491"/>
      <c r="OYB168" s="491"/>
      <c r="OYC168" s="491"/>
      <c r="OYD168" s="491"/>
      <c r="OYE168" s="491"/>
      <c r="OYF168" s="491"/>
      <c r="OYG168" s="491"/>
      <c r="OYH168" s="491"/>
      <c r="OYI168" s="491"/>
      <c r="OYJ168" s="491"/>
      <c r="OYK168" s="491"/>
      <c r="OYL168" s="491"/>
      <c r="OYM168" s="491"/>
      <c r="OYN168" s="491"/>
      <c r="OYO168" s="491"/>
      <c r="OYP168" s="491"/>
      <c r="OYQ168" s="491"/>
      <c r="OYR168" s="491"/>
      <c r="OYS168" s="491"/>
      <c r="OYT168" s="491"/>
      <c r="OYU168" s="491"/>
      <c r="OYV168" s="491"/>
      <c r="OYW168" s="491"/>
      <c r="OYX168" s="491"/>
      <c r="OYY168" s="491"/>
      <c r="OYZ168" s="491"/>
      <c r="OZA168" s="491"/>
      <c r="OZB168" s="491"/>
      <c r="OZC168" s="491"/>
      <c r="OZD168" s="491"/>
      <c r="OZE168" s="491"/>
      <c r="OZF168" s="491"/>
      <c r="OZG168" s="491"/>
      <c r="OZH168" s="491"/>
      <c r="OZI168" s="491"/>
      <c r="OZJ168" s="491"/>
      <c r="OZK168" s="491"/>
      <c r="OZL168" s="491"/>
      <c r="OZM168" s="491"/>
      <c r="OZN168" s="491"/>
      <c r="OZO168" s="491"/>
      <c r="OZP168" s="491"/>
      <c r="OZQ168" s="491"/>
      <c r="OZR168" s="491"/>
      <c r="OZS168" s="491"/>
      <c r="OZT168" s="491"/>
      <c r="OZU168" s="491"/>
      <c r="OZV168" s="491"/>
      <c r="OZW168" s="491"/>
      <c r="OZX168" s="491"/>
      <c r="OZY168" s="491"/>
      <c r="OZZ168" s="491"/>
      <c r="PAA168" s="491"/>
      <c r="PAB168" s="491"/>
      <c r="PAC168" s="491"/>
      <c r="PAD168" s="491"/>
      <c r="PAE168" s="491"/>
      <c r="PAF168" s="491"/>
      <c r="PAG168" s="491"/>
      <c r="PAH168" s="491"/>
      <c r="PAI168" s="491"/>
      <c r="PAJ168" s="491"/>
      <c r="PAK168" s="491"/>
      <c r="PAL168" s="491"/>
      <c r="PAM168" s="491"/>
      <c r="PAN168" s="491"/>
      <c r="PAO168" s="491"/>
      <c r="PAP168" s="491"/>
      <c r="PAQ168" s="491"/>
      <c r="PAR168" s="491"/>
      <c r="PAS168" s="491"/>
      <c r="PAT168" s="491"/>
      <c r="PAU168" s="491"/>
      <c r="PAV168" s="491"/>
      <c r="PAW168" s="491"/>
      <c r="PAX168" s="491"/>
      <c r="PAY168" s="491"/>
      <c r="PAZ168" s="491"/>
      <c r="PBA168" s="491"/>
      <c r="PBB168" s="491"/>
      <c r="PBC168" s="491"/>
      <c r="PBD168" s="491"/>
      <c r="PBE168" s="491"/>
      <c r="PBF168" s="491"/>
      <c r="PBG168" s="491"/>
      <c r="PBH168" s="491"/>
      <c r="PBI168" s="491"/>
      <c r="PBJ168" s="491"/>
      <c r="PBK168" s="491"/>
      <c r="PBL168" s="491"/>
      <c r="PBM168" s="491"/>
      <c r="PBN168" s="491"/>
      <c r="PBO168" s="491"/>
      <c r="PBP168" s="491"/>
      <c r="PBQ168" s="491"/>
      <c r="PBR168" s="491"/>
      <c r="PBS168" s="491"/>
      <c r="PBT168" s="491"/>
      <c r="PBU168" s="491"/>
      <c r="PBV168" s="491"/>
      <c r="PBW168" s="491"/>
      <c r="PBX168" s="491"/>
      <c r="PBY168" s="491"/>
      <c r="PBZ168" s="491"/>
      <c r="PCA168" s="491"/>
      <c r="PCB168" s="491"/>
      <c r="PCC168" s="491"/>
      <c r="PCD168" s="491"/>
      <c r="PCE168" s="491"/>
      <c r="PCF168" s="491"/>
      <c r="PCG168" s="491"/>
      <c r="PCH168" s="491"/>
      <c r="PCI168" s="491"/>
      <c r="PCJ168" s="491"/>
      <c r="PCK168" s="491"/>
      <c r="PCL168" s="491"/>
      <c r="PCM168" s="491"/>
      <c r="PCN168" s="491"/>
      <c r="PCO168" s="491"/>
      <c r="PCP168" s="491"/>
      <c r="PCQ168" s="491"/>
      <c r="PCR168" s="491"/>
      <c r="PCS168" s="491"/>
      <c r="PCT168" s="491"/>
      <c r="PCU168" s="491"/>
      <c r="PCV168" s="491"/>
      <c r="PCW168" s="491"/>
      <c r="PCX168" s="491"/>
      <c r="PCY168" s="491"/>
      <c r="PCZ168" s="491"/>
      <c r="PDA168" s="491"/>
      <c r="PDB168" s="491"/>
      <c r="PDC168" s="491"/>
      <c r="PDD168" s="491"/>
      <c r="PDE168" s="491"/>
      <c r="PDF168" s="491"/>
      <c r="PDG168" s="491"/>
      <c r="PDH168" s="491"/>
      <c r="PDI168" s="491"/>
      <c r="PDJ168" s="491"/>
      <c r="PDK168" s="491"/>
      <c r="PDL168" s="491"/>
      <c r="PDM168" s="491"/>
      <c r="PDN168" s="491"/>
      <c r="PDO168" s="491"/>
      <c r="PDP168" s="491"/>
      <c r="PDQ168" s="491"/>
      <c r="PDR168" s="491"/>
      <c r="PDS168" s="491"/>
      <c r="PDT168" s="491"/>
      <c r="PDU168" s="491"/>
      <c r="PDV168" s="491"/>
      <c r="PDW168" s="491"/>
      <c r="PDX168" s="491"/>
      <c r="PDY168" s="491"/>
      <c r="PDZ168" s="491"/>
      <c r="PEA168" s="491"/>
      <c r="PEB168" s="491"/>
      <c r="PEC168" s="491"/>
      <c r="PED168" s="491"/>
      <c r="PEE168" s="491"/>
      <c r="PEF168" s="491"/>
      <c r="PEG168" s="491"/>
      <c r="PEH168" s="491"/>
      <c r="PEI168" s="491"/>
      <c r="PEJ168" s="491"/>
      <c r="PEK168" s="491"/>
      <c r="PEL168" s="491"/>
      <c r="PEM168" s="491"/>
      <c r="PEN168" s="491"/>
      <c r="PEO168" s="491"/>
      <c r="PEP168" s="491"/>
      <c r="PEQ168" s="491"/>
      <c r="PER168" s="491"/>
      <c r="PES168" s="491"/>
      <c r="PET168" s="491"/>
      <c r="PEU168" s="491"/>
      <c r="PEV168" s="491"/>
      <c r="PEW168" s="491"/>
      <c r="PEX168" s="491"/>
      <c r="PEY168" s="491"/>
      <c r="PEZ168" s="491"/>
      <c r="PFA168" s="491"/>
      <c r="PFB168" s="491"/>
      <c r="PFC168" s="491"/>
      <c r="PFD168" s="491"/>
      <c r="PFE168" s="491"/>
      <c r="PFF168" s="491"/>
      <c r="PFG168" s="491"/>
      <c r="PFH168" s="491"/>
      <c r="PFI168" s="491"/>
      <c r="PFJ168" s="491"/>
      <c r="PFK168" s="491"/>
      <c r="PFL168" s="491"/>
      <c r="PFM168" s="491"/>
      <c r="PFN168" s="491"/>
      <c r="PFO168" s="491"/>
      <c r="PFP168" s="491"/>
      <c r="PFQ168" s="491"/>
      <c r="PFR168" s="491"/>
      <c r="PFS168" s="491"/>
      <c r="PFT168" s="491"/>
      <c r="PFU168" s="491"/>
      <c r="PFV168" s="491"/>
      <c r="PFW168" s="491"/>
      <c r="PFX168" s="491"/>
      <c r="PFY168" s="491"/>
      <c r="PFZ168" s="491"/>
      <c r="PGA168" s="491"/>
      <c r="PGB168" s="491"/>
      <c r="PGC168" s="491"/>
      <c r="PGD168" s="491"/>
      <c r="PGE168" s="491"/>
      <c r="PGF168" s="491"/>
      <c r="PGG168" s="491"/>
      <c r="PGH168" s="491"/>
      <c r="PGI168" s="491"/>
      <c r="PGJ168" s="491"/>
      <c r="PGK168" s="491"/>
      <c r="PGL168" s="491"/>
      <c r="PGM168" s="491"/>
      <c r="PGN168" s="491"/>
      <c r="PGO168" s="491"/>
      <c r="PGP168" s="491"/>
      <c r="PGQ168" s="491"/>
      <c r="PGR168" s="491"/>
      <c r="PGS168" s="491"/>
      <c r="PGT168" s="491"/>
      <c r="PGU168" s="491"/>
      <c r="PGV168" s="491"/>
      <c r="PGW168" s="491"/>
      <c r="PGX168" s="491"/>
      <c r="PGY168" s="491"/>
      <c r="PGZ168" s="491"/>
      <c r="PHA168" s="491"/>
      <c r="PHB168" s="491"/>
      <c r="PHC168" s="491"/>
      <c r="PHD168" s="491"/>
      <c r="PHE168" s="491"/>
      <c r="PHF168" s="491"/>
      <c r="PHG168" s="491"/>
      <c r="PHH168" s="491"/>
      <c r="PHI168" s="491"/>
      <c r="PHJ168" s="491"/>
      <c r="PHK168" s="491"/>
      <c r="PHL168" s="491"/>
      <c r="PHM168" s="491"/>
      <c r="PHN168" s="491"/>
      <c r="PHO168" s="491"/>
      <c r="PHP168" s="491"/>
      <c r="PHQ168" s="491"/>
      <c r="PHR168" s="491"/>
      <c r="PHS168" s="491"/>
      <c r="PHT168" s="491"/>
      <c r="PHU168" s="491"/>
      <c r="PHV168" s="491"/>
      <c r="PHW168" s="491"/>
      <c r="PHX168" s="491"/>
      <c r="PHY168" s="491"/>
      <c r="PHZ168" s="491"/>
      <c r="PIA168" s="491"/>
      <c r="PIB168" s="491"/>
      <c r="PIC168" s="491"/>
      <c r="PID168" s="491"/>
      <c r="PIE168" s="491"/>
      <c r="PIF168" s="491"/>
      <c r="PIG168" s="491"/>
      <c r="PIH168" s="491"/>
      <c r="PII168" s="491"/>
      <c r="PIJ168" s="491"/>
      <c r="PIK168" s="491"/>
      <c r="PIL168" s="491"/>
      <c r="PIM168" s="491"/>
      <c r="PIN168" s="491"/>
      <c r="PIO168" s="491"/>
      <c r="PIP168" s="491"/>
      <c r="PIQ168" s="491"/>
      <c r="PIR168" s="491"/>
      <c r="PIS168" s="491"/>
      <c r="PIT168" s="491"/>
      <c r="PIU168" s="491"/>
      <c r="PIV168" s="491"/>
      <c r="PIW168" s="491"/>
      <c r="PIX168" s="491"/>
      <c r="PIY168" s="491"/>
      <c r="PIZ168" s="491"/>
      <c r="PJA168" s="491"/>
      <c r="PJB168" s="491"/>
      <c r="PJC168" s="491"/>
      <c r="PJD168" s="491"/>
      <c r="PJE168" s="491"/>
      <c r="PJF168" s="491"/>
      <c r="PJG168" s="491"/>
      <c r="PJH168" s="491"/>
      <c r="PJI168" s="491"/>
      <c r="PJJ168" s="491"/>
      <c r="PJK168" s="491"/>
      <c r="PJL168" s="491"/>
      <c r="PJM168" s="491"/>
      <c r="PJN168" s="491"/>
      <c r="PJO168" s="491"/>
      <c r="PJP168" s="491"/>
      <c r="PJQ168" s="491"/>
      <c r="PJR168" s="491"/>
      <c r="PJS168" s="491"/>
      <c r="PJT168" s="491"/>
      <c r="PJU168" s="491"/>
      <c r="PJV168" s="491"/>
      <c r="PJW168" s="491"/>
      <c r="PJX168" s="491"/>
      <c r="PJY168" s="491"/>
      <c r="PJZ168" s="491"/>
      <c r="PKA168" s="491"/>
      <c r="PKB168" s="491"/>
      <c r="PKC168" s="491"/>
      <c r="PKD168" s="491"/>
      <c r="PKE168" s="491"/>
      <c r="PKF168" s="491"/>
      <c r="PKG168" s="491"/>
      <c r="PKH168" s="491"/>
      <c r="PKI168" s="491"/>
      <c r="PKJ168" s="491"/>
      <c r="PKK168" s="491"/>
      <c r="PKL168" s="491"/>
      <c r="PKM168" s="491"/>
      <c r="PKN168" s="491"/>
      <c r="PKO168" s="491"/>
      <c r="PKP168" s="491"/>
      <c r="PKQ168" s="491"/>
      <c r="PKR168" s="491"/>
      <c r="PKS168" s="491"/>
      <c r="PKT168" s="491"/>
      <c r="PKU168" s="491"/>
      <c r="PKV168" s="491"/>
      <c r="PKW168" s="491"/>
      <c r="PKX168" s="491"/>
      <c r="PKY168" s="491"/>
      <c r="PKZ168" s="491"/>
      <c r="PLA168" s="491"/>
      <c r="PLB168" s="491"/>
      <c r="PLC168" s="491"/>
      <c r="PLD168" s="491"/>
      <c r="PLE168" s="491"/>
      <c r="PLF168" s="491"/>
      <c r="PLG168" s="491"/>
      <c r="PLH168" s="491"/>
      <c r="PLI168" s="491"/>
      <c r="PLJ168" s="491"/>
      <c r="PLK168" s="491"/>
      <c r="PLL168" s="491"/>
      <c r="PLM168" s="491"/>
      <c r="PLN168" s="491"/>
      <c r="PLO168" s="491"/>
      <c r="PLP168" s="491"/>
      <c r="PLQ168" s="491"/>
      <c r="PLR168" s="491"/>
      <c r="PLS168" s="491"/>
      <c r="PLT168" s="491"/>
      <c r="PLU168" s="491"/>
      <c r="PLV168" s="491"/>
      <c r="PLW168" s="491"/>
      <c r="PLX168" s="491"/>
      <c r="PLY168" s="491"/>
      <c r="PLZ168" s="491"/>
      <c r="PMA168" s="491"/>
      <c r="PMB168" s="491"/>
      <c r="PMC168" s="491"/>
      <c r="PMD168" s="491"/>
      <c r="PME168" s="491"/>
      <c r="PMF168" s="491"/>
      <c r="PMG168" s="491"/>
      <c r="PMH168" s="491"/>
      <c r="PMI168" s="491"/>
      <c r="PMJ168" s="491"/>
      <c r="PMK168" s="491"/>
      <c r="PML168" s="491"/>
      <c r="PMM168" s="491"/>
      <c r="PMN168" s="491"/>
      <c r="PMO168" s="491"/>
      <c r="PMP168" s="491"/>
      <c r="PMQ168" s="491"/>
      <c r="PMR168" s="491"/>
      <c r="PMS168" s="491"/>
      <c r="PMT168" s="491"/>
      <c r="PMU168" s="491"/>
      <c r="PMV168" s="491"/>
      <c r="PMW168" s="491"/>
      <c r="PMX168" s="491"/>
      <c r="PMY168" s="491"/>
      <c r="PMZ168" s="491"/>
      <c r="PNA168" s="491"/>
      <c r="PNB168" s="491"/>
      <c r="PNC168" s="491"/>
      <c r="PND168" s="491"/>
      <c r="PNE168" s="491"/>
      <c r="PNF168" s="491"/>
      <c r="PNG168" s="491"/>
      <c r="PNH168" s="491"/>
      <c r="PNI168" s="491"/>
      <c r="PNJ168" s="491"/>
      <c r="PNK168" s="491"/>
      <c r="PNL168" s="491"/>
      <c r="PNM168" s="491"/>
      <c r="PNN168" s="491"/>
      <c r="PNO168" s="491"/>
      <c r="PNP168" s="491"/>
      <c r="PNQ168" s="491"/>
      <c r="PNR168" s="491"/>
      <c r="PNS168" s="491"/>
      <c r="PNT168" s="491"/>
      <c r="PNU168" s="491"/>
      <c r="PNV168" s="491"/>
      <c r="PNW168" s="491"/>
      <c r="PNX168" s="491"/>
      <c r="PNY168" s="491"/>
      <c r="PNZ168" s="491"/>
      <c r="POA168" s="491"/>
      <c r="POB168" s="491"/>
      <c r="POC168" s="491"/>
      <c r="POD168" s="491"/>
      <c r="POE168" s="491"/>
      <c r="POF168" s="491"/>
      <c r="POG168" s="491"/>
      <c r="POH168" s="491"/>
      <c r="POI168" s="491"/>
      <c r="POJ168" s="491"/>
      <c r="POK168" s="491"/>
      <c r="POL168" s="491"/>
      <c r="POM168" s="491"/>
      <c r="PON168" s="491"/>
      <c r="POO168" s="491"/>
      <c r="POP168" s="491"/>
      <c r="POQ168" s="491"/>
      <c r="POR168" s="491"/>
      <c r="POS168" s="491"/>
      <c r="POT168" s="491"/>
      <c r="POU168" s="491"/>
      <c r="POV168" s="491"/>
      <c r="POW168" s="491"/>
      <c r="POX168" s="491"/>
      <c r="POY168" s="491"/>
      <c r="POZ168" s="491"/>
      <c r="PPA168" s="491"/>
      <c r="PPB168" s="491"/>
      <c r="PPC168" s="491"/>
      <c r="PPD168" s="491"/>
      <c r="PPE168" s="491"/>
      <c r="PPF168" s="491"/>
      <c r="PPG168" s="491"/>
      <c r="PPH168" s="491"/>
      <c r="PPI168" s="491"/>
      <c r="PPJ168" s="491"/>
      <c r="PPK168" s="491"/>
      <c r="PPL168" s="491"/>
      <c r="PPM168" s="491"/>
      <c r="PPN168" s="491"/>
      <c r="PPO168" s="491"/>
      <c r="PPP168" s="491"/>
      <c r="PPQ168" s="491"/>
      <c r="PPR168" s="491"/>
      <c r="PPS168" s="491"/>
      <c r="PPT168" s="491"/>
      <c r="PPU168" s="491"/>
      <c r="PPV168" s="491"/>
      <c r="PPW168" s="491"/>
      <c r="PPX168" s="491"/>
      <c r="PPY168" s="491"/>
      <c r="PPZ168" s="491"/>
      <c r="PQA168" s="491"/>
      <c r="PQB168" s="491"/>
      <c r="PQC168" s="491"/>
      <c r="PQD168" s="491"/>
      <c r="PQE168" s="491"/>
      <c r="PQF168" s="491"/>
      <c r="PQG168" s="491"/>
      <c r="PQH168" s="491"/>
      <c r="PQI168" s="491"/>
      <c r="PQJ168" s="491"/>
      <c r="PQK168" s="491"/>
      <c r="PQL168" s="491"/>
      <c r="PQM168" s="491"/>
      <c r="PQN168" s="491"/>
      <c r="PQO168" s="491"/>
      <c r="PQP168" s="491"/>
      <c r="PQQ168" s="491"/>
      <c r="PQR168" s="491"/>
      <c r="PQS168" s="491"/>
      <c r="PQT168" s="491"/>
      <c r="PQU168" s="491"/>
      <c r="PQV168" s="491"/>
      <c r="PQW168" s="491"/>
      <c r="PQX168" s="491"/>
      <c r="PQY168" s="491"/>
      <c r="PQZ168" s="491"/>
      <c r="PRA168" s="491"/>
      <c r="PRB168" s="491"/>
      <c r="PRC168" s="491"/>
      <c r="PRD168" s="491"/>
      <c r="PRE168" s="491"/>
      <c r="PRF168" s="491"/>
      <c r="PRG168" s="491"/>
      <c r="PRH168" s="491"/>
      <c r="PRI168" s="491"/>
      <c r="PRJ168" s="491"/>
      <c r="PRK168" s="491"/>
      <c r="PRL168" s="491"/>
      <c r="PRM168" s="491"/>
      <c r="PRN168" s="491"/>
      <c r="PRO168" s="491"/>
      <c r="PRP168" s="491"/>
      <c r="PRQ168" s="491"/>
      <c r="PRR168" s="491"/>
      <c r="PRS168" s="491"/>
      <c r="PRT168" s="491"/>
      <c r="PRU168" s="491"/>
      <c r="PRV168" s="491"/>
      <c r="PRW168" s="491"/>
      <c r="PRX168" s="491"/>
      <c r="PRY168" s="491"/>
      <c r="PRZ168" s="491"/>
      <c r="PSA168" s="491"/>
      <c r="PSB168" s="491"/>
      <c r="PSC168" s="491"/>
      <c r="PSD168" s="491"/>
      <c r="PSE168" s="491"/>
      <c r="PSF168" s="491"/>
      <c r="PSG168" s="491"/>
      <c r="PSH168" s="491"/>
      <c r="PSI168" s="491"/>
      <c r="PSJ168" s="491"/>
      <c r="PSK168" s="491"/>
      <c r="PSL168" s="491"/>
      <c r="PSM168" s="491"/>
      <c r="PSN168" s="491"/>
      <c r="PSO168" s="491"/>
      <c r="PSP168" s="491"/>
      <c r="PSQ168" s="491"/>
      <c r="PSR168" s="491"/>
      <c r="PSS168" s="491"/>
      <c r="PST168" s="491"/>
      <c r="PSU168" s="491"/>
      <c r="PSV168" s="491"/>
      <c r="PSW168" s="491"/>
      <c r="PSX168" s="491"/>
      <c r="PSY168" s="491"/>
      <c r="PSZ168" s="491"/>
      <c r="PTA168" s="491"/>
      <c r="PTB168" s="491"/>
      <c r="PTC168" s="491"/>
      <c r="PTD168" s="491"/>
      <c r="PTE168" s="491"/>
      <c r="PTF168" s="491"/>
      <c r="PTG168" s="491"/>
      <c r="PTH168" s="491"/>
      <c r="PTI168" s="491"/>
      <c r="PTJ168" s="491"/>
      <c r="PTK168" s="491"/>
      <c r="PTL168" s="491"/>
      <c r="PTM168" s="491"/>
      <c r="PTN168" s="491"/>
      <c r="PTO168" s="491"/>
      <c r="PTP168" s="491"/>
      <c r="PTQ168" s="491"/>
      <c r="PTR168" s="491"/>
      <c r="PTS168" s="491"/>
      <c r="PTT168" s="491"/>
      <c r="PTU168" s="491"/>
      <c r="PTV168" s="491"/>
      <c r="PTW168" s="491"/>
      <c r="PTX168" s="491"/>
      <c r="PTY168" s="491"/>
      <c r="PTZ168" s="491"/>
      <c r="PUA168" s="491"/>
      <c r="PUB168" s="491"/>
      <c r="PUC168" s="491"/>
      <c r="PUD168" s="491"/>
      <c r="PUE168" s="491"/>
      <c r="PUF168" s="491"/>
      <c r="PUG168" s="491"/>
      <c r="PUH168" s="491"/>
      <c r="PUI168" s="491"/>
      <c r="PUJ168" s="491"/>
      <c r="PUK168" s="491"/>
      <c r="PUL168" s="491"/>
      <c r="PUM168" s="491"/>
      <c r="PUN168" s="491"/>
      <c r="PUO168" s="491"/>
      <c r="PUP168" s="491"/>
      <c r="PUQ168" s="491"/>
      <c r="PUR168" s="491"/>
      <c r="PUS168" s="491"/>
      <c r="PUT168" s="491"/>
      <c r="PUU168" s="491"/>
      <c r="PUV168" s="491"/>
      <c r="PUW168" s="491"/>
      <c r="PUX168" s="491"/>
      <c r="PUY168" s="491"/>
      <c r="PUZ168" s="491"/>
      <c r="PVA168" s="491"/>
      <c r="PVB168" s="491"/>
      <c r="PVC168" s="491"/>
      <c r="PVD168" s="491"/>
      <c r="PVE168" s="491"/>
      <c r="PVF168" s="491"/>
      <c r="PVG168" s="491"/>
      <c r="PVH168" s="491"/>
      <c r="PVI168" s="491"/>
      <c r="PVJ168" s="491"/>
      <c r="PVK168" s="491"/>
      <c r="PVL168" s="491"/>
      <c r="PVM168" s="491"/>
      <c r="PVN168" s="491"/>
      <c r="PVO168" s="491"/>
      <c r="PVP168" s="491"/>
      <c r="PVQ168" s="491"/>
      <c r="PVR168" s="491"/>
      <c r="PVS168" s="491"/>
      <c r="PVT168" s="491"/>
      <c r="PVU168" s="491"/>
      <c r="PVV168" s="491"/>
      <c r="PVW168" s="491"/>
      <c r="PVX168" s="491"/>
      <c r="PVY168" s="491"/>
      <c r="PVZ168" s="491"/>
      <c r="PWA168" s="491"/>
      <c r="PWB168" s="491"/>
      <c r="PWC168" s="491"/>
      <c r="PWD168" s="491"/>
      <c r="PWE168" s="491"/>
      <c r="PWF168" s="491"/>
      <c r="PWG168" s="491"/>
      <c r="PWH168" s="491"/>
      <c r="PWI168" s="491"/>
      <c r="PWJ168" s="491"/>
      <c r="PWK168" s="491"/>
      <c r="PWL168" s="491"/>
      <c r="PWM168" s="491"/>
      <c r="PWN168" s="491"/>
      <c r="PWO168" s="491"/>
      <c r="PWP168" s="491"/>
      <c r="PWQ168" s="491"/>
      <c r="PWR168" s="491"/>
      <c r="PWS168" s="491"/>
      <c r="PWT168" s="491"/>
      <c r="PWU168" s="491"/>
      <c r="PWV168" s="491"/>
      <c r="PWW168" s="491"/>
      <c r="PWX168" s="491"/>
      <c r="PWY168" s="491"/>
      <c r="PWZ168" s="491"/>
      <c r="PXA168" s="491"/>
      <c r="PXB168" s="491"/>
      <c r="PXC168" s="491"/>
      <c r="PXD168" s="491"/>
      <c r="PXE168" s="491"/>
      <c r="PXF168" s="491"/>
      <c r="PXG168" s="491"/>
      <c r="PXH168" s="491"/>
      <c r="PXI168" s="491"/>
      <c r="PXJ168" s="491"/>
      <c r="PXK168" s="491"/>
      <c r="PXL168" s="491"/>
      <c r="PXM168" s="491"/>
      <c r="PXN168" s="491"/>
      <c r="PXO168" s="491"/>
      <c r="PXP168" s="491"/>
      <c r="PXQ168" s="491"/>
      <c r="PXR168" s="491"/>
      <c r="PXS168" s="491"/>
      <c r="PXT168" s="491"/>
      <c r="PXU168" s="491"/>
      <c r="PXV168" s="491"/>
      <c r="PXW168" s="491"/>
      <c r="PXX168" s="491"/>
      <c r="PXY168" s="491"/>
      <c r="PXZ168" s="491"/>
      <c r="PYA168" s="491"/>
      <c r="PYB168" s="491"/>
      <c r="PYC168" s="491"/>
      <c r="PYD168" s="491"/>
      <c r="PYE168" s="491"/>
      <c r="PYF168" s="491"/>
      <c r="PYG168" s="491"/>
      <c r="PYH168" s="491"/>
      <c r="PYI168" s="491"/>
      <c r="PYJ168" s="491"/>
      <c r="PYK168" s="491"/>
      <c r="PYL168" s="491"/>
      <c r="PYM168" s="491"/>
      <c r="PYN168" s="491"/>
      <c r="PYO168" s="491"/>
      <c r="PYP168" s="491"/>
      <c r="PYQ168" s="491"/>
      <c r="PYR168" s="491"/>
      <c r="PYS168" s="491"/>
      <c r="PYT168" s="491"/>
      <c r="PYU168" s="491"/>
      <c r="PYV168" s="491"/>
      <c r="PYW168" s="491"/>
      <c r="PYX168" s="491"/>
      <c r="PYY168" s="491"/>
      <c r="PYZ168" s="491"/>
      <c r="PZA168" s="491"/>
      <c r="PZB168" s="491"/>
      <c r="PZC168" s="491"/>
      <c r="PZD168" s="491"/>
      <c r="PZE168" s="491"/>
      <c r="PZF168" s="491"/>
      <c r="PZG168" s="491"/>
      <c r="PZH168" s="491"/>
      <c r="PZI168" s="491"/>
      <c r="PZJ168" s="491"/>
      <c r="PZK168" s="491"/>
      <c r="PZL168" s="491"/>
      <c r="PZM168" s="491"/>
      <c r="PZN168" s="491"/>
      <c r="PZO168" s="491"/>
      <c r="PZP168" s="491"/>
      <c r="PZQ168" s="491"/>
      <c r="PZR168" s="491"/>
      <c r="PZS168" s="491"/>
      <c r="PZT168" s="491"/>
      <c r="PZU168" s="491"/>
      <c r="PZV168" s="491"/>
      <c r="PZW168" s="491"/>
      <c r="PZX168" s="491"/>
      <c r="PZY168" s="491"/>
      <c r="PZZ168" s="491"/>
      <c r="QAA168" s="491"/>
      <c r="QAB168" s="491"/>
      <c r="QAC168" s="491"/>
      <c r="QAD168" s="491"/>
      <c r="QAE168" s="491"/>
      <c r="QAF168" s="491"/>
      <c r="QAG168" s="491"/>
      <c r="QAH168" s="491"/>
      <c r="QAI168" s="491"/>
      <c r="QAJ168" s="491"/>
      <c r="QAK168" s="491"/>
      <c r="QAL168" s="491"/>
      <c r="QAM168" s="491"/>
      <c r="QAN168" s="491"/>
      <c r="QAO168" s="491"/>
      <c r="QAP168" s="491"/>
      <c r="QAQ168" s="491"/>
      <c r="QAR168" s="491"/>
      <c r="QAS168" s="491"/>
      <c r="QAT168" s="491"/>
      <c r="QAU168" s="491"/>
      <c r="QAV168" s="491"/>
      <c r="QAW168" s="491"/>
      <c r="QAX168" s="491"/>
      <c r="QAY168" s="491"/>
      <c r="QAZ168" s="491"/>
      <c r="QBA168" s="491"/>
      <c r="QBB168" s="491"/>
      <c r="QBC168" s="491"/>
      <c r="QBD168" s="491"/>
      <c r="QBE168" s="491"/>
      <c r="QBF168" s="491"/>
      <c r="QBG168" s="491"/>
      <c r="QBH168" s="491"/>
      <c r="QBI168" s="491"/>
      <c r="QBJ168" s="491"/>
      <c r="QBK168" s="491"/>
      <c r="QBL168" s="491"/>
      <c r="QBM168" s="491"/>
      <c r="QBN168" s="491"/>
      <c r="QBO168" s="491"/>
      <c r="QBP168" s="491"/>
      <c r="QBQ168" s="491"/>
      <c r="QBR168" s="491"/>
      <c r="QBS168" s="491"/>
      <c r="QBT168" s="491"/>
      <c r="QBU168" s="491"/>
      <c r="QBV168" s="491"/>
      <c r="QBW168" s="491"/>
      <c r="QBX168" s="491"/>
      <c r="QBY168" s="491"/>
      <c r="QBZ168" s="491"/>
      <c r="QCA168" s="491"/>
      <c r="QCB168" s="491"/>
      <c r="QCC168" s="491"/>
      <c r="QCD168" s="491"/>
      <c r="QCE168" s="491"/>
      <c r="QCF168" s="491"/>
      <c r="QCG168" s="491"/>
      <c r="QCH168" s="491"/>
      <c r="QCI168" s="491"/>
      <c r="QCJ168" s="491"/>
      <c r="QCK168" s="491"/>
      <c r="QCL168" s="491"/>
      <c r="QCM168" s="491"/>
      <c r="QCN168" s="491"/>
      <c r="QCO168" s="491"/>
      <c r="QCP168" s="491"/>
      <c r="QCQ168" s="491"/>
      <c r="QCR168" s="491"/>
      <c r="QCS168" s="491"/>
      <c r="QCT168" s="491"/>
      <c r="QCU168" s="491"/>
      <c r="QCV168" s="491"/>
      <c r="QCW168" s="491"/>
      <c r="QCX168" s="491"/>
      <c r="QCY168" s="491"/>
      <c r="QCZ168" s="491"/>
      <c r="QDA168" s="491"/>
      <c r="QDB168" s="491"/>
      <c r="QDC168" s="491"/>
      <c r="QDD168" s="491"/>
      <c r="QDE168" s="491"/>
      <c r="QDF168" s="491"/>
      <c r="QDG168" s="491"/>
      <c r="QDH168" s="491"/>
      <c r="QDI168" s="491"/>
      <c r="QDJ168" s="491"/>
      <c r="QDK168" s="491"/>
      <c r="QDL168" s="491"/>
      <c r="QDM168" s="491"/>
      <c r="QDN168" s="491"/>
      <c r="QDO168" s="491"/>
      <c r="QDP168" s="491"/>
      <c r="QDQ168" s="491"/>
      <c r="QDR168" s="491"/>
      <c r="QDS168" s="491"/>
      <c r="QDT168" s="491"/>
      <c r="QDU168" s="491"/>
      <c r="QDV168" s="491"/>
      <c r="QDW168" s="491"/>
      <c r="QDX168" s="491"/>
      <c r="QDY168" s="491"/>
      <c r="QDZ168" s="491"/>
      <c r="QEA168" s="491"/>
      <c r="QEB168" s="491"/>
      <c r="QEC168" s="491"/>
      <c r="QED168" s="491"/>
      <c r="QEE168" s="491"/>
      <c r="QEF168" s="491"/>
      <c r="QEG168" s="491"/>
      <c r="QEH168" s="491"/>
      <c r="QEI168" s="491"/>
      <c r="QEJ168" s="491"/>
      <c r="QEK168" s="491"/>
      <c r="QEL168" s="491"/>
      <c r="QEM168" s="491"/>
      <c r="QEN168" s="491"/>
      <c r="QEO168" s="491"/>
      <c r="QEP168" s="491"/>
      <c r="QEQ168" s="491"/>
      <c r="QER168" s="491"/>
      <c r="QES168" s="491"/>
      <c r="QET168" s="491"/>
      <c r="QEU168" s="491"/>
      <c r="QEV168" s="491"/>
      <c r="QEW168" s="491"/>
      <c r="QEX168" s="491"/>
      <c r="QEY168" s="491"/>
      <c r="QEZ168" s="491"/>
      <c r="QFA168" s="491"/>
      <c r="QFB168" s="491"/>
      <c r="QFC168" s="491"/>
      <c r="QFD168" s="491"/>
      <c r="QFE168" s="491"/>
      <c r="QFF168" s="491"/>
      <c r="QFG168" s="491"/>
      <c r="QFH168" s="491"/>
      <c r="QFI168" s="491"/>
      <c r="QFJ168" s="491"/>
      <c r="QFK168" s="491"/>
      <c r="QFL168" s="491"/>
      <c r="QFM168" s="491"/>
      <c r="QFN168" s="491"/>
      <c r="QFO168" s="491"/>
      <c r="QFP168" s="491"/>
      <c r="QFQ168" s="491"/>
      <c r="QFR168" s="491"/>
      <c r="QFS168" s="491"/>
      <c r="QFT168" s="491"/>
      <c r="QFU168" s="491"/>
      <c r="QFV168" s="491"/>
      <c r="QFW168" s="491"/>
      <c r="QFX168" s="491"/>
      <c r="QFY168" s="491"/>
      <c r="QFZ168" s="491"/>
      <c r="QGA168" s="491"/>
      <c r="QGB168" s="491"/>
      <c r="QGC168" s="491"/>
      <c r="QGD168" s="491"/>
      <c r="QGE168" s="491"/>
      <c r="QGF168" s="491"/>
      <c r="QGG168" s="491"/>
      <c r="QGH168" s="491"/>
      <c r="QGI168" s="491"/>
      <c r="QGJ168" s="491"/>
      <c r="QGK168" s="491"/>
      <c r="QGL168" s="491"/>
      <c r="QGM168" s="491"/>
      <c r="QGN168" s="491"/>
      <c r="QGO168" s="491"/>
      <c r="QGP168" s="491"/>
      <c r="QGQ168" s="491"/>
      <c r="QGR168" s="491"/>
      <c r="QGS168" s="491"/>
      <c r="QGT168" s="491"/>
      <c r="QGU168" s="491"/>
      <c r="QGV168" s="491"/>
      <c r="QGW168" s="491"/>
      <c r="QGX168" s="491"/>
      <c r="QGY168" s="491"/>
      <c r="QGZ168" s="491"/>
      <c r="QHA168" s="491"/>
      <c r="QHB168" s="491"/>
      <c r="QHC168" s="491"/>
      <c r="QHD168" s="491"/>
      <c r="QHE168" s="491"/>
      <c r="QHF168" s="491"/>
      <c r="QHG168" s="491"/>
      <c r="QHH168" s="491"/>
      <c r="QHI168" s="491"/>
      <c r="QHJ168" s="491"/>
      <c r="QHK168" s="491"/>
      <c r="QHL168" s="491"/>
      <c r="QHM168" s="491"/>
      <c r="QHN168" s="491"/>
      <c r="QHO168" s="491"/>
      <c r="QHP168" s="491"/>
      <c r="QHQ168" s="491"/>
      <c r="QHR168" s="491"/>
      <c r="QHS168" s="491"/>
      <c r="QHT168" s="491"/>
      <c r="QHU168" s="491"/>
      <c r="QHV168" s="491"/>
      <c r="QHW168" s="491"/>
      <c r="QHX168" s="491"/>
      <c r="QHY168" s="491"/>
      <c r="QHZ168" s="491"/>
      <c r="QIA168" s="491"/>
      <c r="QIB168" s="491"/>
      <c r="QIC168" s="491"/>
      <c r="QID168" s="491"/>
      <c r="QIE168" s="491"/>
      <c r="QIF168" s="491"/>
      <c r="QIG168" s="491"/>
      <c r="QIH168" s="491"/>
      <c r="QII168" s="491"/>
      <c r="QIJ168" s="491"/>
      <c r="QIK168" s="491"/>
      <c r="QIL168" s="491"/>
      <c r="QIM168" s="491"/>
      <c r="QIN168" s="491"/>
      <c r="QIO168" s="491"/>
      <c r="QIP168" s="491"/>
      <c r="QIQ168" s="491"/>
      <c r="QIR168" s="491"/>
      <c r="QIS168" s="491"/>
      <c r="QIT168" s="491"/>
      <c r="QIU168" s="491"/>
      <c r="QIV168" s="491"/>
      <c r="QIW168" s="491"/>
      <c r="QIX168" s="491"/>
      <c r="QIY168" s="491"/>
      <c r="QIZ168" s="491"/>
      <c r="QJA168" s="491"/>
      <c r="QJB168" s="491"/>
      <c r="QJC168" s="491"/>
      <c r="QJD168" s="491"/>
      <c r="QJE168" s="491"/>
      <c r="QJF168" s="491"/>
      <c r="QJG168" s="491"/>
      <c r="QJH168" s="491"/>
      <c r="QJI168" s="491"/>
      <c r="QJJ168" s="491"/>
      <c r="QJK168" s="491"/>
      <c r="QJL168" s="491"/>
      <c r="QJM168" s="491"/>
      <c r="QJN168" s="491"/>
      <c r="QJO168" s="491"/>
      <c r="QJP168" s="491"/>
      <c r="QJQ168" s="491"/>
      <c r="QJR168" s="491"/>
      <c r="QJS168" s="491"/>
      <c r="QJT168" s="491"/>
      <c r="QJU168" s="491"/>
      <c r="QJV168" s="491"/>
      <c r="QJW168" s="491"/>
      <c r="QJX168" s="491"/>
      <c r="QJY168" s="491"/>
      <c r="QJZ168" s="491"/>
      <c r="QKA168" s="491"/>
      <c r="QKB168" s="491"/>
      <c r="QKC168" s="491"/>
      <c r="QKD168" s="491"/>
      <c r="QKE168" s="491"/>
      <c r="QKF168" s="491"/>
      <c r="QKG168" s="491"/>
      <c r="QKH168" s="491"/>
      <c r="QKI168" s="491"/>
      <c r="QKJ168" s="491"/>
      <c r="QKK168" s="491"/>
      <c r="QKL168" s="491"/>
      <c r="QKM168" s="491"/>
      <c r="QKN168" s="491"/>
      <c r="QKO168" s="491"/>
      <c r="QKP168" s="491"/>
      <c r="QKQ168" s="491"/>
      <c r="QKR168" s="491"/>
      <c r="QKS168" s="491"/>
      <c r="QKT168" s="491"/>
      <c r="QKU168" s="491"/>
      <c r="QKV168" s="491"/>
      <c r="QKW168" s="491"/>
      <c r="QKX168" s="491"/>
      <c r="QKY168" s="491"/>
      <c r="QKZ168" s="491"/>
      <c r="QLA168" s="491"/>
      <c r="QLB168" s="491"/>
      <c r="QLC168" s="491"/>
      <c r="QLD168" s="491"/>
      <c r="QLE168" s="491"/>
      <c r="QLF168" s="491"/>
      <c r="QLG168" s="491"/>
      <c r="QLH168" s="491"/>
      <c r="QLI168" s="491"/>
      <c r="QLJ168" s="491"/>
      <c r="QLK168" s="491"/>
      <c r="QLL168" s="491"/>
      <c r="QLM168" s="491"/>
      <c r="QLN168" s="491"/>
      <c r="QLO168" s="491"/>
      <c r="QLP168" s="491"/>
      <c r="QLQ168" s="491"/>
      <c r="QLR168" s="491"/>
      <c r="QLS168" s="491"/>
      <c r="QLT168" s="491"/>
      <c r="QLU168" s="491"/>
      <c r="QLV168" s="491"/>
      <c r="QLW168" s="491"/>
      <c r="QLX168" s="491"/>
      <c r="QLY168" s="491"/>
      <c r="QLZ168" s="491"/>
      <c r="QMA168" s="491"/>
      <c r="QMB168" s="491"/>
      <c r="QMC168" s="491"/>
      <c r="QMD168" s="491"/>
      <c r="QME168" s="491"/>
      <c r="QMF168" s="491"/>
      <c r="QMG168" s="491"/>
      <c r="QMH168" s="491"/>
      <c r="QMI168" s="491"/>
      <c r="QMJ168" s="491"/>
      <c r="QMK168" s="491"/>
      <c r="QML168" s="491"/>
      <c r="QMM168" s="491"/>
      <c r="QMN168" s="491"/>
      <c r="QMO168" s="491"/>
      <c r="QMP168" s="491"/>
      <c r="QMQ168" s="491"/>
      <c r="QMR168" s="491"/>
      <c r="QMS168" s="491"/>
      <c r="QMT168" s="491"/>
      <c r="QMU168" s="491"/>
      <c r="QMV168" s="491"/>
      <c r="QMW168" s="491"/>
      <c r="QMX168" s="491"/>
      <c r="QMY168" s="491"/>
      <c r="QMZ168" s="491"/>
      <c r="QNA168" s="491"/>
      <c r="QNB168" s="491"/>
      <c r="QNC168" s="491"/>
      <c r="QND168" s="491"/>
      <c r="QNE168" s="491"/>
      <c r="QNF168" s="491"/>
      <c r="QNG168" s="491"/>
      <c r="QNH168" s="491"/>
      <c r="QNI168" s="491"/>
      <c r="QNJ168" s="491"/>
      <c r="QNK168" s="491"/>
      <c r="QNL168" s="491"/>
      <c r="QNM168" s="491"/>
      <c r="QNN168" s="491"/>
      <c r="QNO168" s="491"/>
      <c r="QNP168" s="491"/>
      <c r="QNQ168" s="491"/>
      <c r="QNR168" s="491"/>
      <c r="QNS168" s="491"/>
      <c r="QNT168" s="491"/>
      <c r="QNU168" s="491"/>
      <c r="QNV168" s="491"/>
      <c r="QNW168" s="491"/>
      <c r="QNX168" s="491"/>
      <c r="QNY168" s="491"/>
      <c r="QNZ168" s="491"/>
      <c r="QOA168" s="491"/>
      <c r="QOB168" s="491"/>
      <c r="QOC168" s="491"/>
      <c r="QOD168" s="491"/>
      <c r="QOE168" s="491"/>
      <c r="QOF168" s="491"/>
      <c r="QOG168" s="491"/>
      <c r="QOH168" s="491"/>
      <c r="QOI168" s="491"/>
      <c r="QOJ168" s="491"/>
      <c r="QOK168" s="491"/>
      <c r="QOL168" s="491"/>
      <c r="QOM168" s="491"/>
      <c r="QON168" s="491"/>
      <c r="QOO168" s="491"/>
      <c r="QOP168" s="491"/>
      <c r="QOQ168" s="491"/>
      <c r="QOR168" s="491"/>
      <c r="QOS168" s="491"/>
      <c r="QOT168" s="491"/>
      <c r="QOU168" s="491"/>
      <c r="QOV168" s="491"/>
      <c r="QOW168" s="491"/>
      <c r="QOX168" s="491"/>
      <c r="QOY168" s="491"/>
      <c r="QOZ168" s="491"/>
      <c r="QPA168" s="491"/>
      <c r="QPB168" s="491"/>
      <c r="QPC168" s="491"/>
      <c r="QPD168" s="491"/>
      <c r="QPE168" s="491"/>
      <c r="QPF168" s="491"/>
      <c r="QPG168" s="491"/>
      <c r="QPH168" s="491"/>
      <c r="QPI168" s="491"/>
      <c r="QPJ168" s="491"/>
      <c r="QPK168" s="491"/>
      <c r="QPL168" s="491"/>
      <c r="QPM168" s="491"/>
      <c r="QPN168" s="491"/>
      <c r="QPO168" s="491"/>
      <c r="QPP168" s="491"/>
      <c r="QPQ168" s="491"/>
      <c r="QPR168" s="491"/>
      <c r="QPS168" s="491"/>
      <c r="QPT168" s="491"/>
      <c r="QPU168" s="491"/>
      <c r="QPV168" s="491"/>
      <c r="QPW168" s="491"/>
      <c r="QPX168" s="491"/>
      <c r="QPY168" s="491"/>
      <c r="QPZ168" s="491"/>
      <c r="QQA168" s="491"/>
      <c r="QQB168" s="491"/>
      <c r="QQC168" s="491"/>
      <c r="QQD168" s="491"/>
      <c r="QQE168" s="491"/>
      <c r="QQF168" s="491"/>
      <c r="QQG168" s="491"/>
      <c r="QQH168" s="491"/>
      <c r="QQI168" s="491"/>
      <c r="QQJ168" s="491"/>
      <c r="QQK168" s="491"/>
      <c r="QQL168" s="491"/>
      <c r="QQM168" s="491"/>
      <c r="QQN168" s="491"/>
      <c r="QQO168" s="491"/>
      <c r="QQP168" s="491"/>
      <c r="QQQ168" s="491"/>
      <c r="QQR168" s="491"/>
      <c r="QQS168" s="491"/>
      <c r="QQT168" s="491"/>
      <c r="QQU168" s="491"/>
      <c r="QQV168" s="491"/>
      <c r="QQW168" s="491"/>
      <c r="QQX168" s="491"/>
      <c r="QQY168" s="491"/>
      <c r="QQZ168" s="491"/>
      <c r="QRA168" s="491"/>
      <c r="QRB168" s="491"/>
      <c r="QRC168" s="491"/>
      <c r="QRD168" s="491"/>
      <c r="QRE168" s="491"/>
      <c r="QRF168" s="491"/>
      <c r="QRG168" s="491"/>
      <c r="QRH168" s="491"/>
      <c r="QRI168" s="491"/>
      <c r="QRJ168" s="491"/>
      <c r="QRK168" s="491"/>
      <c r="QRL168" s="491"/>
      <c r="QRM168" s="491"/>
      <c r="QRN168" s="491"/>
      <c r="QRO168" s="491"/>
      <c r="QRP168" s="491"/>
      <c r="QRQ168" s="491"/>
      <c r="QRR168" s="491"/>
      <c r="QRS168" s="491"/>
      <c r="QRT168" s="491"/>
      <c r="QRU168" s="491"/>
      <c r="QRV168" s="491"/>
      <c r="QRW168" s="491"/>
      <c r="QRX168" s="491"/>
      <c r="QRY168" s="491"/>
      <c r="QRZ168" s="491"/>
      <c r="QSA168" s="491"/>
      <c r="QSB168" s="491"/>
      <c r="QSC168" s="491"/>
      <c r="QSD168" s="491"/>
      <c r="QSE168" s="491"/>
      <c r="QSF168" s="491"/>
      <c r="QSG168" s="491"/>
      <c r="QSH168" s="491"/>
      <c r="QSI168" s="491"/>
      <c r="QSJ168" s="491"/>
      <c r="QSK168" s="491"/>
      <c r="QSL168" s="491"/>
      <c r="QSM168" s="491"/>
      <c r="QSN168" s="491"/>
      <c r="QSO168" s="491"/>
      <c r="QSP168" s="491"/>
      <c r="QSQ168" s="491"/>
      <c r="QSR168" s="491"/>
      <c r="QSS168" s="491"/>
      <c r="QST168" s="491"/>
      <c r="QSU168" s="491"/>
      <c r="QSV168" s="491"/>
      <c r="QSW168" s="491"/>
      <c r="QSX168" s="491"/>
      <c r="QSY168" s="491"/>
      <c r="QSZ168" s="491"/>
      <c r="QTA168" s="491"/>
      <c r="QTB168" s="491"/>
      <c r="QTC168" s="491"/>
      <c r="QTD168" s="491"/>
      <c r="QTE168" s="491"/>
      <c r="QTF168" s="491"/>
      <c r="QTG168" s="491"/>
      <c r="QTH168" s="491"/>
      <c r="QTI168" s="491"/>
      <c r="QTJ168" s="491"/>
      <c r="QTK168" s="491"/>
      <c r="QTL168" s="491"/>
      <c r="QTM168" s="491"/>
      <c r="QTN168" s="491"/>
      <c r="QTO168" s="491"/>
      <c r="QTP168" s="491"/>
      <c r="QTQ168" s="491"/>
      <c r="QTR168" s="491"/>
      <c r="QTS168" s="491"/>
      <c r="QTT168" s="491"/>
      <c r="QTU168" s="491"/>
      <c r="QTV168" s="491"/>
      <c r="QTW168" s="491"/>
      <c r="QTX168" s="491"/>
      <c r="QTY168" s="491"/>
      <c r="QTZ168" s="491"/>
      <c r="QUA168" s="491"/>
      <c r="QUB168" s="491"/>
      <c r="QUC168" s="491"/>
      <c r="QUD168" s="491"/>
      <c r="QUE168" s="491"/>
      <c r="QUF168" s="491"/>
      <c r="QUG168" s="491"/>
      <c r="QUH168" s="491"/>
      <c r="QUI168" s="491"/>
      <c r="QUJ168" s="491"/>
      <c r="QUK168" s="491"/>
      <c r="QUL168" s="491"/>
      <c r="QUM168" s="491"/>
      <c r="QUN168" s="491"/>
      <c r="QUO168" s="491"/>
      <c r="QUP168" s="491"/>
      <c r="QUQ168" s="491"/>
      <c r="QUR168" s="491"/>
      <c r="QUS168" s="491"/>
      <c r="QUT168" s="491"/>
      <c r="QUU168" s="491"/>
      <c r="QUV168" s="491"/>
      <c r="QUW168" s="491"/>
      <c r="QUX168" s="491"/>
      <c r="QUY168" s="491"/>
      <c r="QUZ168" s="491"/>
      <c r="QVA168" s="491"/>
      <c r="QVB168" s="491"/>
      <c r="QVC168" s="491"/>
      <c r="QVD168" s="491"/>
      <c r="QVE168" s="491"/>
      <c r="QVF168" s="491"/>
      <c r="QVG168" s="491"/>
      <c r="QVH168" s="491"/>
      <c r="QVI168" s="491"/>
      <c r="QVJ168" s="491"/>
      <c r="QVK168" s="491"/>
      <c r="QVL168" s="491"/>
      <c r="QVM168" s="491"/>
      <c r="QVN168" s="491"/>
      <c r="QVO168" s="491"/>
      <c r="QVP168" s="491"/>
      <c r="QVQ168" s="491"/>
      <c r="QVR168" s="491"/>
      <c r="QVS168" s="491"/>
      <c r="QVT168" s="491"/>
      <c r="QVU168" s="491"/>
      <c r="QVV168" s="491"/>
      <c r="QVW168" s="491"/>
      <c r="QVX168" s="491"/>
      <c r="QVY168" s="491"/>
      <c r="QVZ168" s="491"/>
      <c r="QWA168" s="491"/>
      <c r="QWB168" s="491"/>
      <c r="QWC168" s="491"/>
      <c r="QWD168" s="491"/>
      <c r="QWE168" s="491"/>
      <c r="QWF168" s="491"/>
      <c r="QWG168" s="491"/>
      <c r="QWH168" s="491"/>
      <c r="QWI168" s="491"/>
      <c r="QWJ168" s="491"/>
      <c r="QWK168" s="491"/>
      <c r="QWL168" s="491"/>
      <c r="QWM168" s="491"/>
      <c r="QWN168" s="491"/>
      <c r="QWO168" s="491"/>
      <c r="QWP168" s="491"/>
      <c r="QWQ168" s="491"/>
      <c r="QWR168" s="491"/>
      <c r="QWS168" s="491"/>
      <c r="QWT168" s="491"/>
      <c r="QWU168" s="491"/>
      <c r="QWV168" s="491"/>
      <c r="QWW168" s="491"/>
      <c r="QWX168" s="491"/>
      <c r="QWY168" s="491"/>
      <c r="QWZ168" s="491"/>
      <c r="QXA168" s="491"/>
      <c r="QXB168" s="491"/>
      <c r="QXC168" s="491"/>
      <c r="QXD168" s="491"/>
      <c r="QXE168" s="491"/>
      <c r="QXF168" s="491"/>
      <c r="QXG168" s="491"/>
      <c r="QXH168" s="491"/>
      <c r="QXI168" s="491"/>
      <c r="QXJ168" s="491"/>
      <c r="QXK168" s="491"/>
      <c r="QXL168" s="491"/>
      <c r="QXM168" s="491"/>
      <c r="QXN168" s="491"/>
      <c r="QXO168" s="491"/>
      <c r="QXP168" s="491"/>
      <c r="QXQ168" s="491"/>
      <c r="QXR168" s="491"/>
      <c r="QXS168" s="491"/>
      <c r="QXT168" s="491"/>
      <c r="QXU168" s="491"/>
      <c r="QXV168" s="491"/>
      <c r="QXW168" s="491"/>
      <c r="QXX168" s="491"/>
      <c r="QXY168" s="491"/>
      <c r="QXZ168" s="491"/>
      <c r="QYA168" s="491"/>
      <c r="QYB168" s="491"/>
      <c r="QYC168" s="491"/>
      <c r="QYD168" s="491"/>
      <c r="QYE168" s="491"/>
      <c r="QYF168" s="491"/>
      <c r="QYG168" s="491"/>
      <c r="QYH168" s="491"/>
      <c r="QYI168" s="491"/>
      <c r="QYJ168" s="491"/>
      <c r="QYK168" s="491"/>
      <c r="QYL168" s="491"/>
      <c r="QYM168" s="491"/>
      <c r="QYN168" s="491"/>
      <c r="QYO168" s="491"/>
      <c r="QYP168" s="491"/>
      <c r="QYQ168" s="491"/>
      <c r="QYR168" s="491"/>
      <c r="QYS168" s="491"/>
      <c r="QYT168" s="491"/>
      <c r="QYU168" s="491"/>
      <c r="QYV168" s="491"/>
      <c r="QYW168" s="491"/>
      <c r="QYX168" s="491"/>
      <c r="QYY168" s="491"/>
      <c r="QYZ168" s="491"/>
      <c r="QZA168" s="491"/>
      <c r="QZB168" s="491"/>
      <c r="QZC168" s="491"/>
      <c r="QZD168" s="491"/>
      <c r="QZE168" s="491"/>
      <c r="QZF168" s="491"/>
      <c r="QZG168" s="491"/>
      <c r="QZH168" s="491"/>
      <c r="QZI168" s="491"/>
      <c r="QZJ168" s="491"/>
      <c r="QZK168" s="491"/>
      <c r="QZL168" s="491"/>
      <c r="QZM168" s="491"/>
      <c r="QZN168" s="491"/>
      <c r="QZO168" s="491"/>
      <c r="QZP168" s="491"/>
      <c r="QZQ168" s="491"/>
      <c r="QZR168" s="491"/>
      <c r="QZS168" s="491"/>
      <c r="QZT168" s="491"/>
      <c r="QZU168" s="491"/>
      <c r="QZV168" s="491"/>
      <c r="QZW168" s="491"/>
      <c r="QZX168" s="491"/>
      <c r="QZY168" s="491"/>
      <c r="QZZ168" s="491"/>
      <c r="RAA168" s="491"/>
      <c r="RAB168" s="491"/>
      <c r="RAC168" s="491"/>
      <c r="RAD168" s="491"/>
      <c r="RAE168" s="491"/>
      <c r="RAF168" s="491"/>
      <c r="RAG168" s="491"/>
      <c r="RAH168" s="491"/>
      <c r="RAI168" s="491"/>
      <c r="RAJ168" s="491"/>
      <c r="RAK168" s="491"/>
      <c r="RAL168" s="491"/>
      <c r="RAM168" s="491"/>
      <c r="RAN168" s="491"/>
      <c r="RAO168" s="491"/>
      <c r="RAP168" s="491"/>
      <c r="RAQ168" s="491"/>
      <c r="RAR168" s="491"/>
      <c r="RAS168" s="491"/>
      <c r="RAT168" s="491"/>
      <c r="RAU168" s="491"/>
      <c r="RAV168" s="491"/>
      <c r="RAW168" s="491"/>
      <c r="RAX168" s="491"/>
      <c r="RAY168" s="491"/>
      <c r="RAZ168" s="491"/>
      <c r="RBA168" s="491"/>
      <c r="RBB168" s="491"/>
      <c r="RBC168" s="491"/>
      <c r="RBD168" s="491"/>
      <c r="RBE168" s="491"/>
      <c r="RBF168" s="491"/>
      <c r="RBG168" s="491"/>
      <c r="RBH168" s="491"/>
      <c r="RBI168" s="491"/>
      <c r="RBJ168" s="491"/>
      <c r="RBK168" s="491"/>
      <c r="RBL168" s="491"/>
      <c r="RBM168" s="491"/>
      <c r="RBN168" s="491"/>
      <c r="RBO168" s="491"/>
      <c r="RBP168" s="491"/>
      <c r="RBQ168" s="491"/>
      <c r="RBR168" s="491"/>
      <c r="RBS168" s="491"/>
      <c r="RBT168" s="491"/>
      <c r="RBU168" s="491"/>
      <c r="RBV168" s="491"/>
      <c r="RBW168" s="491"/>
      <c r="RBX168" s="491"/>
      <c r="RBY168" s="491"/>
      <c r="RBZ168" s="491"/>
      <c r="RCA168" s="491"/>
      <c r="RCB168" s="491"/>
      <c r="RCC168" s="491"/>
      <c r="RCD168" s="491"/>
      <c r="RCE168" s="491"/>
      <c r="RCF168" s="491"/>
      <c r="RCG168" s="491"/>
      <c r="RCH168" s="491"/>
      <c r="RCI168" s="491"/>
      <c r="RCJ168" s="491"/>
      <c r="RCK168" s="491"/>
      <c r="RCL168" s="491"/>
      <c r="RCM168" s="491"/>
      <c r="RCN168" s="491"/>
      <c r="RCO168" s="491"/>
      <c r="RCP168" s="491"/>
      <c r="RCQ168" s="491"/>
      <c r="RCR168" s="491"/>
      <c r="RCS168" s="491"/>
      <c r="RCT168" s="491"/>
      <c r="RCU168" s="491"/>
      <c r="RCV168" s="491"/>
      <c r="RCW168" s="491"/>
      <c r="RCX168" s="491"/>
      <c r="RCY168" s="491"/>
      <c r="RCZ168" s="491"/>
      <c r="RDA168" s="491"/>
      <c r="RDB168" s="491"/>
      <c r="RDC168" s="491"/>
      <c r="RDD168" s="491"/>
      <c r="RDE168" s="491"/>
      <c r="RDF168" s="491"/>
      <c r="RDG168" s="491"/>
      <c r="RDH168" s="491"/>
      <c r="RDI168" s="491"/>
      <c r="RDJ168" s="491"/>
      <c r="RDK168" s="491"/>
      <c r="RDL168" s="491"/>
      <c r="RDM168" s="491"/>
      <c r="RDN168" s="491"/>
      <c r="RDO168" s="491"/>
      <c r="RDP168" s="491"/>
      <c r="RDQ168" s="491"/>
      <c r="RDR168" s="491"/>
      <c r="RDS168" s="491"/>
      <c r="RDT168" s="491"/>
      <c r="RDU168" s="491"/>
      <c r="RDV168" s="491"/>
      <c r="RDW168" s="491"/>
      <c r="RDX168" s="491"/>
      <c r="RDY168" s="491"/>
      <c r="RDZ168" s="491"/>
      <c r="REA168" s="491"/>
      <c r="REB168" s="491"/>
      <c r="REC168" s="491"/>
      <c r="RED168" s="491"/>
      <c r="REE168" s="491"/>
      <c r="REF168" s="491"/>
      <c r="REG168" s="491"/>
      <c r="REH168" s="491"/>
      <c r="REI168" s="491"/>
      <c r="REJ168" s="491"/>
      <c r="REK168" s="491"/>
      <c r="REL168" s="491"/>
      <c r="REM168" s="491"/>
      <c r="REN168" s="491"/>
      <c r="REO168" s="491"/>
      <c r="REP168" s="491"/>
      <c r="REQ168" s="491"/>
      <c r="RER168" s="491"/>
      <c r="RES168" s="491"/>
      <c r="RET168" s="491"/>
      <c r="REU168" s="491"/>
      <c r="REV168" s="491"/>
      <c r="REW168" s="491"/>
      <c r="REX168" s="491"/>
      <c r="REY168" s="491"/>
      <c r="REZ168" s="491"/>
      <c r="RFA168" s="491"/>
      <c r="RFB168" s="491"/>
      <c r="RFC168" s="491"/>
      <c r="RFD168" s="491"/>
      <c r="RFE168" s="491"/>
      <c r="RFF168" s="491"/>
      <c r="RFG168" s="491"/>
      <c r="RFH168" s="491"/>
      <c r="RFI168" s="491"/>
      <c r="RFJ168" s="491"/>
      <c r="RFK168" s="491"/>
      <c r="RFL168" s="491"/>
      <c r="RFM168" s="491"/>
      <c r="RFN168" s="491"/>
      <c r="RFO168" s="491"/>
      <c r="RFP168" s="491"/>
      <c r="RFQ168" s="491"/>
      <c r="RFR168" s="491"/>
      <c r="RFS168" s="491"/>
      <c r="RFT168" s="491"/>
      <c r="RFU168" s="491"/>
      <c r="RFV168" s="491"/>
      <c r="RFW168" s="491"/>
      <c r="RFX168" s="491"/>
      <c r="RFY168" s="491"/>
      <c r="RFZ168" s="491"/>
      <c r="RGA168" s="491"/>
      <c r="RGB168" s="491"/>
      <c r="RGC168" s="491"/>
      <c r="RGD168" s="491"/>
      <c r="RGE168" s="491"/>
      <c r="RGF168" s="491"/>
      <c r="RGG168" s="491"/>
      <c r="RGH168" s="491"/>
      <c r="RGI168" s="491"/>
      <c r="RGJ168" s="491"/>
      <c r="RGK168" s="491"/>
      <c r="RGL168" s="491"/>
      <c r="RGM168" s="491"/>
      <c r="RGN168" s="491"/>
      <c r="RGO168" s="491"/>
      <c r="RGP168" s="491"/>
      <c r="RGQ168" s="491"/>
      <c r="RGR168" s="491"/>
      <c r="RGS168" s="491"/>
      <c r="RGT168" s="491"/>
      <c r="RGU168" s="491"/>
      <c r="RGV168" s="491"/>
      <c r="RGW168" s="491"/>
      <c r="RGX168" s="491"/>
      <c r="RGY168" s="491"/>
      <c r="RGZ168" s="491"/>
      <c r="RHA168" s="491"/>
      <c r="RHB168" s="491"/>
      <c r="RHC168" s="491"/>
      <c r="RHD168" s="491"/>
      <c r="RHE168" s="491"/>
      <c r="RHF168" s="491"/>
      <c r="RHG168" s="491"/>
      <c r="RHH168" s="491"/>
      <c r="RHI168" s="491"/>
      <c r="RHJ168" s="491"/>
      <c r="RHK168" s="491"/>
      <c r="RHL168" s="491"/>
      <c r="RHM168" s="491"/>
      <c r="RHN168" s="491"/>
      <c r="RHO168" s="491"/>
      <c r="RHP168" s="491"/>
      <c r="RHQ168" s="491"/>
      <c r="RHR168" s="491"/>
      <c r="RHS168" s="491"/>
      <c r="RHT168" s="491"/>
      <c r="RHU168" s="491"/>
      <c r="RHV168" s="491"/>
      <c r="RHW168" s="491"/>
      <c r="RHX168" s="491"/>
      <c r="RHY168" s="491"/>
      <c r="RHZ168" s="491"/>
      <c r="RIA168" s="491"/>
      <c r="RIB168" s="491"/>
      <c r="RIC168" s="491"/>
      <c r="RID168" s="491"/>
      <c r="RIE168" s="491"/>
      <c r="RIF168" s="491"/>
      <c r="RIG168" s="491"/>
      <c r="RIH168" s="491"/>
      <c r="RII168" s="491"/>
      <c r="RIJ168" s="491"/>
      <c r="RIK168" s="491"/>
      <c r="RIL168" s="491"/>
      <c r="RIM168" s="491"/>
      <c r="RIN168" s="491"/>
      <c r="RIO168" s="491"/>
      <c r="RIP168" s="491"/>
      <c r="RIQ168" s="491"/>
      <c r="RIR168" s="491"/>
      <c r="RIS168" s="491"/>
      <c r="RIT168" s="491"/>
      <c r="RIU168" s="491"/>
      <c r="RIV168" s="491"/>
      <c r="RIW168" s="491"/>
      <c r="RIX168" s="491"/>
      <c r="RIY168" s="491"/>
      <c r="RIZ168" s="491"/>
      <c r="RJA168" s="491"/>
      <c r="RJB168" s="491"/>
      <c r="RJC168" s="491"/>
      <c r="RJD168" s="491"/>
      <c r="RJE168" s="491"/>
      <c r="RJF168" s="491"/>
      <c r="RJG168" s="491"/>
      <c r="RJH168" s="491"/>
      <c r="RJI168" s="491"/>
      <c r="RJJ168" s="491"/>
      <c r="RJK168" s="491"/>
      <c r="RJL168" s="491"/>
      <c r="RJM168" s="491"/>
      <c r="RJN168" s="491"/>
      <c r="RJO168" s="491"/>
      <c r="RJP168" s="491"/>
      <c r="RJQ168" s="491"/>
      <c r="RJR168" s="491"/>
      <c r="RJS168" s="491"/>
      <c r="RJT168" s="491"/>
      <c r="RJU168" s="491"/>
      <c r="RJV168" s="491"/>
      <c r="RJW168" s="491"/>
      <c r="RJX168" s="491"/>
      <c r="RJY168" s="491"/>
      <c r="RJZ168" s="491"/>
      <c r="RKA168" s="491"/>
      <c r="RKB168" s="491"/>
      <c r="RKC168" s="491"/>
      <c r="RKD168" s="491"/>
      <c r="RKE168" s="491"/>
      <c r="RKF168" s="491"/>
      <c r="RKG168" s="491"/>
      <c r="RKH168" s="491"/>
      <c r="RKI168" s="491"/>
      <c r="RKJ168" s="491"/>
      <c r="RKK168" s="491"/>
      <c r="RKL168" s="491"/>
      <c r="RKM168" s="491"/>
      <c r="RKN168" s="491"/>
      <c r="RKO168" s="491"/>
      <c r="RKP168" s="491"/>
      <c r="RKQ168" s="491"/>
      <c r="RKR168" s="491"/>
      <c r="RKS168" s="491"/>
      <c r="RKT168" s="491"/>
      <c r="RKU168" s="491"/>
      <c r="RKV168" s="491"/>
      <c r="RKW168" s="491"/>
      <c r="RKX168" s="491"/>
      <c r="RKY168" s="491"/>
      <c r="RKZ168" s="491"/>
      <c r="RLA168" s="491"/>
      <c r="RLB168" s="491"/>
      <c r="RLC168" s="491"/>
      <c r="RLD168" s="491"/>
      <c r="RLE168" s="491"/>
      <c r="RLF168" s="491"/>
      <c r="RLG168" s="491"/>
      <c r="RLH168" s="491"/>
      <c r="RLI168" s="491"/>
      <c r="RLJ168" s="491"/>
      <c r="RLK168" s="491"/>
      <c r="RLL168" s="491"/>
      <c r="RLM168" s="491"/>
      <c r="RLN168" s="491"/>
      <c r="RLO168" s="491"/>
      <c r="RLP168" s="491"/>
      <c r="RLQ168" s="491"/>
      <c r="RLR168" s="491"/>
      <c r="RLS168" s="491"/>
      <c r="RLT168" s="491"/>
      <c r="RLU168" s="491"/>
      <c r="RLV168" s="491"/>
      <c r="RLW168" s="491"/>
      <c r="RLX168" s="491"/>
      <c r="RLY168" s="491"/>
      <c r="RLZ168" s="491"/>
      <c r="RMA168" s="491"/>
      <c r="RMB168" s="491"/>
      <c r="RMC168" s="491"/>
      <c r="RMD168" s="491"/>
      <c r="RME168" s="491"/>
      <c r="RMF168" s="491"/>
      <c r="RMG168" s="491"/>
      <c r="RMH168" s="491"/>
      <c r="RMI168" s="491"/>
      <c r="RMJ168" s="491"/>
      <c r="RMK168" s="491"/>
      <c r="RML168" s="491"/>
      <c r="RMM168" s="491"/>
      <c r="RMN168" s="491"/>
      <c r="RMO168" s="491"/>
      <c r="RMP168" s="491"/>
      <c r="RMQ168" s="491"/>
      <c r="RMR168" s="491"/>
      <c r="RMS168" s="491"/>
      <c r="RMT168" s="491"/>
      <c r="RMU168" s="491"/>
      <c r="RMV168" s="491"/>
      <c r="RMW168" s="491"/>
      <c r="RMX168" s="491"/>
      <c r="RMY168" s="491"/>
      <c r="RMZ168" s="491"/>
      <c r="RNA168" s="491"/>
      <c r="RNB168" s="491"/>
      <c r="RNC168" s="491"/>
      <c r="RND168" s="491"/>
      <c r="RNE168" s="491"/>
      <c r="RNF168" s="491"/>
      <c r="RNG168" s="491"/>
      <c r="RNH168" s="491"/>
      <c r="RNI168" s="491"/>
      <c r="RNJ168" s="491"/>
      <c r="RNK168" s="491"/>
      <c r="RNL168" s="491"/>
      <c r="RNM168" s="491"/>
      <c r="RNN168" s="491"/>
      <c r="RNO168" s="491"/>
      <c r="RNP168" s="491"/>
      <c r="RNQ168" s="491"/>
      <c r="RNR168" s="491"/>
      <c r="RNS168" s="491"/>
      <c r="RNT168" s="491"/>
      <c r="RNU168" s="491"/>
      <c r="RNV168" s="491"/>
      <c r="RNW168" s="491"/>
      <c r="RNX168" s="491"/>
      <c r="RNY168" s="491"/>
      <c r="RNZ168" s="491"/>
      <c r="ROA168" s="491"/>
      <c r="ROB168" s="491"/>
      <c r="ROC168" s="491"/>
      <c r="ROD168" s="491"/>
      <c r="ROE168" s="491"/>
      <c r="ROF168" s="491"/>
      <c r="ROG168" s="491"/>
      <c r="ROH168" s="491"/>
      <c r="ROI168" s="491"/>
      <c r="ROJ168" s="491"/>
      <c r="ROK168" s="491"/>
      <c r="ROL168" s="491"/>
      <c r="ROM168" s="491"/>
      <c r="RON168" s="491"/>
      <c r="ROO168" s="491"/>
      <c r="ROP168" s="491"/>
      <c r="ROQ168" s="491"/>
      <c r="ROR168" s="491"/>
      <c r="ROS168" s="491"/>
      <c r="ROT168" s="491"/>
      <c r="ROU168" s="491"/>
      <c r="ROV168" s="491"/>
      <c r="ROW168" s="491"/>
      <c r="ROX168" s="491"/>
      <c r="ROY168" s="491"/>
      <c r="ROZ168" s="491"/>
      <c r="RPA168" s="491"/>
      <c r="RPB168" s="491"/>
      <c r="RPC168" s="491"/>
      <c r="RPD168" s="491"/>
      <c r="RPE168" s="491"/>
      <c r="RPF168" s="491"/>
      <c r="RPG168" s="491"/>
      <c r="RPH168" s="491"/>
      <c r="RPI168" s="491"/>
      <c r="RPJ168" s="491"/>
      <c r="RPK168" s="491"/>
      <c r="RPL168" s="491"/>
      <c r="RPM168" s="491"/>
      <c r="RPN168" s="491"/>
      <c r="RPO168" s="491"/>
      <c r="RPP168" s="491"/>
      <c r="RPQ168" s="491"/>
      <c r="RPR168" s="491"/>
      <c r="RPS168" s="491"/>
      <c r="RPT168" s="491"/>
      <c r="RPU168" s="491"/>
      <c r="RPV168" s="491"/>
      <c r="RPW168" s="491"/>
      <c r="RPX168" s="491"/>
      <c r="RPY168" s="491"/>
      <c r="RPZ168" s="491"/>
      <c r="RQA168" s="491"/>
      <c r="RQB168" s="491"/>
      <c r="RQC168" s="491"/>
      <c r="RQD168" s="491"/>
      <c r="RQE168" s="491"/>
      <c r="RQF168" s="491"/>
      <c r="RQG168" s="491"/>
      <c r="RQH168" s="491"/>
      <c r="RQI168" s="491"/>
      <c r="RQJ168" s="491"/>
      <c r="RQK168" s="491"/>
      <c r="RQL168" s="491"/>
      <c r="RQM168" s="491"/>
      <c r="RQN168" s="491"/>
      <c r="RQO168" s="491"/>
      <c r="RQP168" s="491"/>
      <c r="RQQ168" s="491"/>
      <c r="RQR168" s="491"/>
      <c r="RQS168" s="491"/>
      <c r="RQT168" s="491"/>
      <c r="RQU168" s="491"/>
      <c r="RQV168" s="491"/>
      <c r="RQW168" s="491"/>
      <c r="RQX168" s="491"/>
      <c r="RQY168" s="491"/>
      <c r="RQZ168" s="491"/>
      <c r="RRA168" s="491"/>
      <c r="RRB168" s="491"/>
      <c r="RRC168" s="491"/>
      <c r="RRD168" s="491"/>
      <c r="RRE168" s="491"/>
      <c r="RRF168" s="491"/>
      <c r="RRG168" s="491"/>
      <c r="RRH168" s="491"/>
      <c r="RRI168" s="491"/>
      <c r="RRJ168" s="491"/>
      <c r="RRK168" s="491"/>
      <c r="RRL168" s="491"/>
      <c r="RRM168" s="491"/>
      <c r="RRN168" s="491"/>
      <c r="RRO168" s="491"/>
      <c r="RRP168" s="491"/>
      <c r="RRQ168" s="491"/>
      <c r="RRR168" s="491"/>
      <c r="RRS168" s="491"/>
      <c r="RRT168" s="491"/>
      <c r="RRU168" s="491"/>
      <c r="RRV168" s="491"/>
      <c r="RRW168" s="491"/>
      <c r="RRX168" s="491"/>
      <c r="RRY168" s="491"/>
      <c r="RRZ168" s="491"/>
      <c r="RSA168" s="491"/>
      <c r="RSB168" s="491"/>
      <c r="RSC168" s="491"/>
      <c r="RSD168" s="491"/>
      <c r="RSE168" s="491"/>
      <c r="RSF168" s="491"/>
      <c r="RSG168" s="491"/>
      <c r="RSH168" s="491"/>
      <c r="RSI168" s="491"/>
      <c r="RSJ168" s="491"/>
      <c r="RSK168" s="491"/>
      <c r="RSL168" s="491"/>
      <c r="RSM168" s="491"/>
      <c r="RSN168" s="491"/>
      <c r="RSO168" s="491"/>
      <c r="RSP168" s="491"/>
      <c r="RSQ168" s="491"/>
      <c r="RSR168" s="491"/>
      <c r="RSS168" s="491"/>
      <c r="RST168" s="491"/>
      <c r="RSU168" s="491"/>
      <c r="RSV168" s="491"/>
      <c r="RSW168" s="491"/>
      <c r="RSX168" s="491"/>
      <c r="RSY168" s="491"/>
      <c r="RSZ168" s="491"/>
      <c r="RTA168" s="491"/>
      <c r="RTB168" s="491"/>
      <c r="RTC168" s="491"/>
      <c r="RTD168" s="491"/>
      <c r="RTE168" s="491"/>
      <c r="RTF168" s="491"/>
      <c r="RTG168" s="491"/>
      <c r="RTH168" s="491"/>
      <c r="RTI168" s="491"/>
      <c r="RTJ168" s="491"/>
      <c r="RTK168" s="491"/>
      <c r="RTL168" s="491"/>
      <c r="RTM168" s="491"/>
      <c r="RTN168" s="491"/>
      <c r="RTO168" s="491"/>
      <c r="RTP168" s="491"/>
      <c r="RTQ168" s="491"/>
      <c r="RTR168" s="491"/>
      <c r="RTS168" s="491"/>
      <c r="RTT168" s="491"/>
      <c r="RTU168" s="491"/>
      <c r="RTV168" s="491"/>
      <c r="RTW168" s="491"/>
      <c r="RTX168" s="491"/>
      <c r="RTY168" s="491"/>
      <c r="RTZ168" s="491"/>
      <c r="RUA168" s="491"/>
      <c r="RUB168" s="491"/>
      <c r="RUC168" s="491"/>
      <c r="RUD168" s="491"/>
      <c r="RUE168" s="491"/>
      <c r="RUF168" s="491"/>
      <c r="RUG168" s="491"/>
      <c r="RUH168" s="491"/>
      <c r="RUI168" s="491"/>
      <c r="RUJ168" s="491"/>
      <c r="RUK168" s="491"/>
      <c r="RUL168" s="491"/>
      <c r="RUM168" s="491"/>
      <c r="RUN168" s="491"/>
      <c r="RUO168" s="491"/>
      <c r="RUP168" s="491"/>
      <c r="RUQ168" s="491"/>
      <c r="RUR168" s="491"/>
      <c r="RUS168" s="491"/>
      <c r="RUT168" s="491"/>
      <c r="RUU168" s="491"/>
      <c r="RUV168" s="491"/>
      <c r="RUW168" s="491"/>
      <c r="RUX168" s="491"/>
      <c r="RUY168" s="491"/>
      <c r="RUZ168" s="491"/>
      <c r="RVA168" s="491"/>
      <c r="RVB168" s="491"/>
      <c r="RVC168" s="491"/>
      <c r="RVD168" s="491"/>
      <c r="RVE168" s="491"/>
      <c r="RVF168" s="491"/>
      <c r="RVG168" s="491"/>
      <c r="RVH168" s="491"/>
      <c r="RVI168" s="491"/>
      <c r="RVJ168" s="491"/>
      <c r="RVK168" s="491"/>
      <c r="RVL168" s="491"/>
      <c r="RVM168" s="491"/>
      <c r="RVN168" s="491"/>
      <c r="RVO168" s="491"/>
      <c r="RVP168" s="491"/>
      <c r="RVQ168" s="491"/>
      <c r="RVR168" s="491"/>
      <c r="RVS168" s="491"/>
      <c r="RVT168" s="491"/>
      <c r="RVU168" s="491"/>
      <c r="RVV168" s="491"/>
      <c r="RVW168" s="491"/>
      <c r="RVX168" s="491"/>
      <c r="RVY168" s="491"/>
      <c r="RVZ168" s="491"/>
      <c r="RWA168" s="491"/>
      <c r="RWB168" s="491"/>
      <c r="RWC168" s="491"/>
      <c r="RWD168" s="491"/>
      <c r="RWE168" s="491"/>
      <c r="RWF168" s="491"/>
      <c r="RWG168" s="491"/>
      <c r="RWH168" s="491"/>
      <c r="RWI168" s="491"/>
      <c r="RWJ168" s="491"/>
      <c r="RWK168" s="491"/>
      <c r="RWL168" s="491"/>
      <c r="RWM168" s="491"/>
      <c r="RWN168" s="491"/>
      <c r="RWO168" s="491"/>
      <c r="RWP168" s="491"/>
      <c r="RWQ168" s="491"/>
      <c r="RWR168" s="491"/>
      <c r="RWS168" s="491"/>
      <c r="RWT168" s="491"/>
      <c r="RWU168" s="491"/>
      <c r="RWV168" s="491"/>
      <c r="RWW168" s="491"/>
      <c r="RWX168" s="491"/>
      <c r="RWY168" s="491"/>
      <c r="RWZ168" s="491"/>
      <c r="RXA168" s="491"/>
      <c r="RXB168" s="491"/>
      <c r="RXC168" s="491"/>
      <c r="RXD168" s="491"/>
      <c r="RXE168" s="491"/>
      <c r="RXF168" s="491"/>
      <c r="RXG168" s="491"/>
      <c r="RXH168" s="491"/>
      <c r="RXI168" s="491"/>
      <c r="RXJ168" s="491"/>
      <c r="RXK168" s="491"/>
      <c r="RXL168" s="491"/>
      <c r="RXM168" s="491"/>
      <c r="RXN168" s="491"/>
      <c r="RXO168" s="491"/>
      <c r="RXP168" s="491"/>
      <c r="RXQ168" s="491"/>
      <c r="RXR168" s="491"/>
      <c r="RXS168" s="491"/>
      <c r="RXT168" s="491"/>
      <c r="RXU168" s="491"/>
      <c r="RXV168" s="491"/>
      <c r="RXW168" s="491"/>
      <c r="RXX168" s="491"/>
      <c r="RXY168" s="491"/>
      <c r="RXZ168" s="491"/>
      <c r="RYA168" s="491"/>
      <c r="RYB168" s="491"/>
      <c r="RYC168" s="491"/>
      <c r="RYD168" s="491"/>
      <c r="RYE168" s="491"/>
      <c r="RYF168" s="491"/>
      <c r="RYG168" s="491"/>
      <c r="RYH168" s="491"/>
      <c r="RYI168" s="491"/>
      <c r="RYJ168" s="491"/>
      <c r="RYK168" s="491"/>
      <c r="RYL168" s="491"/>
      <c r="RYM168" s="491"/>
      <c r="RYN168" s="491"/>
      <c r="RYO168" s="491"/>
      <c r="RYP168" s="491"/>
      <c r="RYQ168" s="491"/>
      <c r="RYR168" s="491"/>
      <c r="RYS168" s="491"/>
      <c r="RYT168" s="491"/>
      <c r="RYU168" s="491"/>
      <c r="RYV168" s="491"/>
      <c r="RYW168" s="491"/>
      <c r="RYX168" s="491"/>
      <c r="RYY168" s="491"/>
      <c r="RYZ168" s="491"/>
      <c r="RZA168" s="491"/>
      <c r="RZB168" s="491"/>
      <c r="RZC168" s="491"/>
      <c r="RZD168" s="491"/>
      <c r="RZE168" s="491"/>
      <c r="RZF168" s="491"/>
      <c r="RZG168" s="491"/>
      <c r="RZH168" s="491"/>
      <c r="RZI168" s="491"/>
      <c r="RZJ168" s="491"/>
      <c r="RZK168" s="491"/>
      <c r="RZL168" s="491"/>
      <c r="RZM168" s="491"/>
      <c r="RZN168" s="491"/>
      <c r="RZO168" s="491"/>
      <c r="RZP168" s="491"/>
      <c r="RZQ168" s="491"/>
      <c r="RZR168" s="491"/>
      <c r="RZS168" s="491"/>
      <c r="RZT168" s="491"/>
      <c r="RZU168" s="491"/>
      <c r="RZV168" s="491"/>
      <c r="RZW168" s="491"/>
      <c r="RZX168" s="491"/>
      <c r="RZY168" s="491"/>
      <c r="RZZ168" s="491"/>
      <c r="SAA168" s="491"/>
      <c r="SAB168" s="491"/>
      <c r="SAC168" s="491"/>
      <c r="SAD168" s="491"/>
      <c r="SAE168" s="491"/>
      <c r="SAF168" s="491"/>
      <c r="SAG168" s="491"/>
      <c r="SAH168" s="491"/>
      <c r="SAI168" s="491"/>
      <c r="SAJ168" s="491"/>
      <c r="SAK168" s="491"/>
      <c r="SAL168" s="491"/>
      <c r="SAM168" s="491"/>
      <c r="SAN168" s="491"/>
      <c r="SAO168" s="491"/>
      <c r="SAP168" s="491"/>
      <c r="SAQ168" s="491"/>
      <c r="SAR168" s="491"/>
      <c r="SAS168" s="491"/>
      <c r="SAT168" s="491"/>
      <c r="SAU168" s="491"/>
      <c r="SAV168" s="491"/>
      <c r="SAW168" s="491"/>
      <c r="SAX168" s="491"/>
      <c r="SAY168" s="491"/>
      <c r="SAZ168" s="491"/>
      <c r="SBA168" s="491"/>
      <c r="SBB168" s="491"/>
      <c r="SBC168" s="491"/>
      <c r="SBD168" s="491"/>
      <c r="SBE168" s="491"/>
      <c r="SBF168" s="491"/>
      <c r="SBG168" s="491"/>
      <c r="SBH168" s="491"/>
      <c r="SBI168" s="491"/>
      <c r="SBJ168" s="491"/>
      <c r="SBK168" s="491"/>
      <c r="SBL168" s="491"/>
      <c r="SBM168" s="491"/>
      <c r="SBN168" s="491"/>
      <c r="SBO168" s="491"/>
      <c r="SBP168" s="491"/>
      <c r="SBQ168" s="491"/>
      <c r="SBR168" s="491"/>
      <c r="SBS168" s="491"/>
      <c r="SBT168" s="491"/>
      <c r="SBU168" s="491"/>
      <c r="SBV168" s="491"/>
      <c r="SBW168" s="491"/>
      <c r="SBX168" s="491"/>
      <c r="SBY168" s="491"/>
      <c r="SBZ168" s="491"/>
      <c r="SCA168" s="491"/>
      <c r="SCB168" s="491"/>
      <c r="SCC168" s="491"/>
      <c r="SCD168" s="491"/>
      <c r="SCE168" s="491"/>
      <c r="SCF168" s="491"/>
      <c r="SCG168" s="491"/>
      <c r="SCH168" s="491"/>
      <c r="SCI168" s="491"/>
      <c r="SCJ168" s="491"/>
      <c r="SCK168" s="491"/>
      <c r="SCL168" s="491"/>
      <c r="SCM168" s="491"/>
      <c r="SCN168" s="491"/>
      <c r="SCO168" s="491"/>
      <c r="SCP168" s="491"/>
      <c r="SCQ168" s="491"/>
      <c r="SCR168" s="491"/>
      <c r="SCS168" s="491"/>
      <c r="SCT168" s="491"/>
      <c r="SCU168" s="491"/>
      <c r="SCV168" s="491"/>
      <c r="SCW168" s="491"/>
      <c r="SCX168" s="491"/>
      <c r="SCY168" s="491"/>
      <c r="SCZ168" s="491"/>
      <c r="SDA168" s="491"/>
      <c r="SDB168" s="491"/>
      <c r="SDC168" s="491"/>
      <c r="SDD168" s="491"/>
      <c r="SDE168" s="491"/>
      <c r="SDF168" s="491"/>
      <c r="SDG168" s="491"/>
      <c r="SDH168" s="491"/>
      <c r="SDI168" s="491"/>
      <c r="SDJ168" s="491"/>
      <c r="SDK168" s="491"/>
      <c r="SDL168" s="491"/>
      <c r="SDM168" s="491"/>
      <c r="SDN168" s="491"/>
      <c r="SDO168" s="491"/>
      <c r="SDP168" s="491"/>
      <c r="SDQ168" s="491"/>
      <c r="SDR168" s="491"/>
      <c r="SDS168" s="491"/>
      <c r="SDT168" s="491"/>
      <c r="SDU168" s="491"/>
      <c r="SDV168" s="491"/>
      <c r="SDW168" s="491"/>
      <c r="SDX168" s="491"/>
      <c r="SDY168" s="491"/>
      <c r="SDZ168" s="491"/>
      <c r="SEA168" s="491"/>
      <c r="SEB168" s="491"/>
      <c r="SEC168" s="491"/>
      <c r="SED168" s="491"/>
      <c r="SEE168" s="491"/>
      <c r="SEF168" s="491"/>
      <c r="SEG168" s="491"/>
      <c r="SEH168" s="491"/>
      <c r="SEI168" s="491"/>
      <c r="SEJ168" s="491"/>
      <c r="SEK168" s="491"/>
      <c r="SEL168" s="491"/>
      <c r="SEM168" s="491"/>
      <c r="SEN168" s="491"/>
      <c r="SEO168" s="491"/>
      <c r="SEP168" s="491"/>
      <c r="SEQ168" s="491"/>
      <c r="SER168" s="491"/>
      <c r="SES168" s="491"/>
      <c r="SET168" s="491"/>
      <c r="SEU168" s="491"/>
      <c r="SEV168" s="491"/>
      <c r="SEW168" s="491"/>
      <c r="SEX168" s="491"/>
      <c r="SEY168" s="491"/>
      <c r="SEZ168" s="491"/>
      <c r="SFA168" s="491"/>
      <c r="SFB168" s="491"/>
      <c r="SFC168" s="491"/>
      <c r="SFD168" s="491"/>
      <c r="SFE168" s="491"/>
      <c r="SFF168" s="491"/>
      <c r="SFG168" s="491"/>
      <c r="SFH168" s="491"/>
      <c r="SFI168" s="491"/>
      <c r="SFJ168" s="491"/>
      <c r="SFK168" s="491"/>
      <c r="SFL168" s="491"/>
      <c r="SFM168" s="491"/>
      <c r="SFN168" s="491"/>
      <c r="SFO168" s="491"/>
      <c r="SFP168" s="491"/>
      <c r="SFQ168" s="491"/>
      <c r="SFR168" s="491"/>
      <c r="SFS168" s="491"/>
      <c r="SFT168" s="491"/>
      <c r="SFU168" s="491"/>
      <c r="SFV168" s="491"/>
      <c r="SFW168" s="491"/>
      <c r="SFX168" s="491"/>
      <c r="SFY168" s="491"/>
      <c r="SFZ168" s="491"/>
      <c r="SGA168" s="491"/>
      <c r="SGB168" s="491"/>
      <c r="SGC168" s="491"/>
      <c r="SGD168" s="491"/>
      <c r="SGE168" s="491"/>
      <c r="SGF168" s="491"/>
      <c r="SGG168" s="491"/>
      <c r="SGH168" s="491"/>
      <c r="SGI168" s="491"/>
      <c r="SGJ168" s="491"/>
      <c r="SGK168" s="491"/>
      <c r="SGL168" s="491"/>
      <c r="SGM168" s="491"/>
      <c r="SGN168" s="491"/>
      <c r="SGO168" s="491"/>
      <c r="SGP168" s="491"/>
      <c r="SGQ168" s="491"/>
      <c r="SGR168" s="491"/>
      <c r="SGS168" s="491"/>
      <c r="SGT168" s="491"/>
      <c r="SGU168" s="491"/>
      <c r="SGV168" s="491"/>
      <c r="SGW168" s="491"/>
      <c r="SGX168" s="491"/>
      <c r="SGY168" s="491"/>
      <c r="SGZ168" s="491"/>
      <c r="SHA168" s="491"/>
      <c r="SHB168" s="491"/>
      <c r="SHC168" s="491"/>
      <c r="SHD168" s="491"/>
      <c r="SHE168" s="491"/>
      <c r="SHF168" s="491"/>
      <c r="SHG168" s="491"/>
      <c r="SHH168" s="491"/>
      <c r="SHI168" s="491"/>
      <c r="SHJ168" s="491"/>
      <c r="SHK168" s="491"/>
      <c r="SHL168" s="491"/>
      <c r="SHM168" s="491"/>
      <c r="SHN168" s="491"/>
      <c r="SHO168" s="491"/>
      <c r="SHP168" s="491"/>
      <c r="SHQ168" s="491"/>
      <c r="SHR168" s="491"/>
      <c r="SHS168" s="491"/>
      <c r="SHT168" s="491"/>
      <c r="SHU168" s="491"/>
      <c r="SHV168" s="491"/>
      <c r="SHW168" s="491"/>
      <c r="SHX168" s="491"/>
      <c r="SHY168" s="491"/>
      <c r="SHZ168" s="491"/>
      <c r="SIA168" s="491"/>
      <c r="SIB168" s="491"/>
      <c r="SIC168" s="491"/>
      <c r="SID168" s="491"/>
      <c r="SIE168" s="491"/>
      <c r="SIF168" s="491"/>
      <c r="SIG168" s="491"/>
      <c r="SIH168" s="491"/>
      <c r="SII168" s="491"/>
      <c r="SIJ168" s="491"/>
      <c r="SIK168" s="491"/>
      <c r="SIL168" s="491"/>
      <c r="SIM168" s="491"/>
      <c r="SIN168" s="491"/>
      <c r="SIO168" s="491"/>
      <c r="SIP168" s="491"/>
      <c r="SIQ168" s="491"/>
      <c r="SIR168" s="491"/>
      <c r="SIS168" s="491"/>
      <c r="SIT168" s="491"/>
      <c r="SIU168" s="491"/>
      <c r="SIV168" s="491"/>
      <c r="SIW168" s="491"/>
      <c r="SIX168" s="491"/>
      <c r="SIY168" s="491"/>
      <c r="SIZ168" s="491"/>
      <c r="SJA168" s="491"/>
      <c r="SJB168" s="491"/>
      <c r="SJC168" s="491"/>
      <c r="SJD168" s="491"/>
      <c r="SJE168" s="491"/>
      <c r="SJF168" s="491"/>
      <c r="SJG168" s="491"/>
      <c r="SJH168" s="491"/>
      <c r="SJI168" s="491"/>
      <c r="SJJ168" s="491"/>
      <c r="SJK168" s="491"/>
      <c r="SJL168" s="491"/>
      <c r="SJM168" s="491"/>
      <c r="SJN168" s="491"/>
      <c r="SJO168" s="491"/>
      <c r="SJP168" s="491"/>
      <c r="SJQ168" s="491"/>
      <c r="SJR168" s="491"/>
      <c r="SJS168" s="491"/>
      <c r="SJT168" s="491"/>
      <c r="SJU168" s="491"/>
      <c r="SJV168" s="491"/>
      <c r="SJW168" s="491"/>
      <c r="SJX168" s="491"/>
      <c r="SJY168" s="491"/>
      <c r="SJZ168" s="491"/>
      <c r="SKA168" s="491"/>
      <c r="SKB168" s="491"/>
      <c r="SKC168" s="491"/>
      <c r="SKD168" s="491"/>
      <c r="SKE168" s="491"/>
      <c r="SKF168" s="491"/>
      <c r="SKG168" s="491"/>
      <c r="SKH168" s="491"/>
      <c r="SKI168" s="491"/>
      <c r="SKJ168" s="491"/>
      <c r="SKK168" s="491"/>
      <c r="SKL168" s="491"/>
      <c r="SKM168" s="491"/>
      <c r="SKN168" s="491"/>
      <c r="SKO168" s="491"/>
      <c r="SKP168" s="491"/>
      <c r="SKQ168" s="491"/>
      <c r="SKR168" s="491"/>
      <c r="SKS168" s="491"/>
      <c r="SKT168" s="491"/>
      <c r="SKU168" s="491"/>
      <c r="SKV168" s="491"/>
      <c r="SKW168" s="491"/>
      <c r="SKX168" s="491"/>
      <c r="SKY168" s="491"/>
      <c r="SKZ168" s="491"/>
      <c r="SLA168" s="491"/>
      <c r="SLB168" s="491"/>
      <c r="SLC168" s="491"/>
      <c r="SLD168" s="491"/>
      <c r="SLE168" s="491"/>
      <c r="SLF168" s="491"/>
      <c r="SLG168" s="491"/>
      <c r="SLH168" s="491"/>
      <c r="SLI168" s="491"/>
      <c r="SLJ168" s="491"/>
      <c r="SLK168" s="491"/>
      <c r="SLL168" s="491"/>
      <c r="SLM168" s="491"/>
      <c r="SLN168" s="491"/>
      <c r="SLO168" s="491"/>
      <c r="SLP168" s="491"/>
      <c r="SLQ168" s="491"/>
      <c r="SLR168" s="491"/>
      <c r="SLS168" s="491"/>
      <c r="SLT168" s="491"/>
      <c r="SLU168" s="491"/>
      <c r="SLV168" s="491"/>
      <c r="SLW168" s="491"/>
      <c r="SLX168" s="491"/>
      <c r="SLY168" s="491"/>
      <c r="SLZ168" s="491"/>
      <c r="SMA168" s="491"/>
      <c r="SMB168" s="491"/>
      <c r="SMC168" s="491"/>
      <c r="SMD168" s="491"/>
      <c r="SME168" s="491"/>
      <c r="SMF168" s="491"/>
      <c r="SMG168" s="491"/>
      <c r="SMH168" s="491"/>
      <c r="SMI168" s="491"/>
      <c r="SMJ168" s="491"/>
      <c r="SMK168" s="491"/>
      <c r="SML168" s="491"/>
      <c r="SMM168" s="491"/>
      <c r="SMN168" s="491"/>
      <c r="SMO168" s="491"/>
      <c r="SMP168" s="491"/>
      <c r="SMQ168" s="491"/>
      <c r="SMR168" s="491"/>
      <c r="SMS168" s="491"/>
      <c r="SMT168" s="491"/>
      <c r="SMU168" s="491"/>
      <c r="SMV168" s="491"/>
      <c r="SMW168" s="491"/>
      <c r="SMX168" s="491"/>
      <c r="SMY168" s="491"/>
      <c r="SMZ168" s="491"/>
      <c r="SNA168" s="491"/>
      <c r="SNB168" s="491"/>
      <c r="SNC168" s="491"/>
      <c r="SND168" s="491"/>
      <c r="SNE168" s="491"/>
      <c r="SNF168" s="491"/>
      <c r="SNG168" s="491"/>
      <c r="SNH168" s="491"/>
      <c r="SNI168" s="491"/>
      <c r="SNJ168" s="491"/>
      <c r="SNK168" s="491"/>
      <c r="SNL168" s="491"/>
      <c r="SNM168" s="491"/>
      <c r="SNN168" s="491"/>
      <c r="SNO168" s="491"/>
      <c r="SNP168" s="491"/>
      <c r="SNQ168" s="491"/>
      <c r="SNR168" s="491"/>
      <c r="SNS168" s="491"/>
      <c r="SNT168" s="491"/>
      <c r="SNU168" s="491"/>
      <c r="SNV168" s="491"/>
      <c r="SNW168" s="491"/>
      <c r="SNX168" s="491"/>
      <c r="SNY168" s="491"/>
      <c r="SNZ168" s="491"/>
      <c r="SOA168" s="491"/>
      <c r="SOB168" s="491"/>
      <c r="SOC168" s="491"/>
      <c r="SOD168" s="491"/>
      <c r="SOE168" s="491"/>
      <c r="SOF168" s="491"/>
      <c r="SOG168" s="491"/>
      <c r="SOH168" s="491"/>
      <c r="SOI168" s="491"/>
      <c r="SOJ168" s="491"/>
      <c r="SOK168" s="491"/>
      <c r="SOL168" s="491"/>
      <c r="SOM168" s="491"/>
      <c r="SON168" s="491"/>
      <c r="SOO168" s="491"/>
      <c r="SOP168" s="491"/>
      <c r="SOQ168" s="491"/>
      <c r="SOR168" s="491"/>
      <c r="SOS168" s="491"/>
      <c r="SOT168" s="491"/>
      <c r="SOU168" s="491"/>
      <c r="SOV168" s="491"/>
      <c r="SOW168" s="491"/>
      <c r="SOX168" s="491"/>
      <c r="SOY168" s="491"/>
      <c r="SOZ168" s="491"/>
      <c r="SPA168" s="491"/>
      <c r="SPB168" s="491"/>
      <c r="SPC168" s="491"/>
      <c r="SPD168" s="491"/>
      <c r="SPE168" s="491"/>
      <c r="SPF168" s="491"/>
      <c r="SPG168" s="491"/>
      <c r="SPH168" s="491"/>
      <c r="SPI168" s="491"/>
      <c r="SPJ168" s="491"/>
      <c r="SPK168" s="491"/>
      <c r="SPL168" s="491"/>
      <c r="SPM168" s="491"/>
      <c r="SPN168" s="491"/>
      <c r="SPO168" s="491"/>
      <c r="SPP168" s="491"/>
      <c r="SPQ168" s="491"/>
      <c r="SPR168" s="491"/>
      <c r="SPS168" s="491"/>
      <c r="SPT168" s="491"/>
      <c r="SPU168" s="491"/>
      <c r="SPV168" s="491"/>
      <c r="SPW168" s="491"/>
      <c r="SPX168" s="491"/>
      <c r="SPY168" s="491"/>
      <c r="SPZ168" s="491"/>
      <c r="SQA168" s="491"/>
      <c r="SQB168" s="491"/>
      <c r="SQC168" s="491"/>
      <c r="SQD168" s="491"/>
      <c r="SQE168" s="491"/>
      <c r="SQF168" s="491"/>
      <c r="SQG168" s="491"/>
      <c r="SQH168" s="491"/>
      <c r="SQI168" s="491"/>
      <c r="SQJ168" s="491"/>
      <c r="SQK168" s="491"/>
      <c r="SQL168" s="491"/>
      <c r="SQM168" s="491"/>
      <c r="SQN168" s="491"/>
      <c r="SQO168" s="491"/>
      <c r="SQP168" s="491"/>
      <c r="SQQ168" s="491"/>
      <c r="SQR168" s="491"/>
      <c r="SQS168" s="491"/>
      <c r="SQT168" s="491"/>
      <c r="SQU168" s="491"/>
      <c r="SQV168" s="491"/>
      <c r="SQW168" s="491"/>
      <c r="SQX168" s="491"/>
      <c r="SQY168" s="491"/>
      <c r="SQZ168" s="491"/>
      <c r="SRA168" s="491"/>
      <c r="SRB168" s="491"/>
      <c r="SRC168" s="491"/>
      <c r="SRD168" s="491"/>
      <c r="SRE168" s="491"/>
      <c r="SRF168" s="491"/>
      <c r="SRG168" s="491"/>
      <c r="SRH168" s="491"/>
      <c r="SRI168" s="491"/>
      <c r="SRJ168" s="491"/>
      <c r="SRK168" s="491"/>
      <c r="SRL168" s="491"/>
      <c r="SRM168" s="491"/>
      <c r="SRN168" s="491"/>
      <c r="SRO168" s="491"/>
      <c r="SRP168" s="491"/>
      <c r="SRQ168" s="491"/>
      <c r="SRR168" s="491"/>
      <c r="SRS168" s="491"/>
      <c r="SRT168" s="491"/>
      <c r="SRU168" s="491"/>
      <c r="SRV168" s="491"/>
      <c r="SRW168" s="491"/>
      <c r="SRX168" s="491"/>
      <c r="SRY168" s="491"/>
      <c r="SRZ168" s="491"/>
      <c r="SSA168" s="491"/>
      <c r="SSB168" s="491"/>
      <c r="SSC168" s="491"/>
      <c r="SSD168" s="491"/>
      <c r="SSE168" s="491"/>
      <c r="SSF168" s="491"/>
      <c r="SSG168" s="491"/>
      <c r="SSH168" s="491"/>
      <c r="SSI168" s="491"/>
      <c r="SSJ168" s="491"/>
      <c r="SSK168" s="491"/>
      <c r="SSL168" s="491"/>
      <c r="SSM168" s="491"/>
      <c r="SSN168" s="491"/>
      <c r="SSO168" s="491"/>
      <c r="SSP168" s="491"/>
      <c r="SSQ168" s="491"/>
      <c r="SSR168" s="491"/>
      <c r="SSS168" s="491"/>
      <c r="SST168" s="491"/>
      <c r="SSU168" s="491"/>
      <c r="SSV168" s="491"/>
      <c r="SSW168" s="491"/>
      <c r="SSX168" s="491"/>
      <c r="SSY168" s="491"/>
      <c r="SSZ168" s="491"/>
      <c r="STA168" s="491"/>
      <c r="STB168" s="491"/>
      <c r="STC168" s="491"/>
      <c r="STD168" s="491"/>
      <c r="STE168" s="491"/>
      <c r="STF168" s="491"/>
      <c r="STG168" s="491"/>
      <c r="STH168" s="491"/>
      <c r="STI168" s="491"/>
      <c r="STJ168" s="491"/>
      <c r="STK168" s="491"/>
      <c r="STL168" s="491"/>
      <c r="STM168" s="491"/>
      <c r="STN168" s="491"/>
      <c r="STO168" s="491"/>
      <c r="STP168" s="491"/>
      <c r="STQ168" s="491"/>
      <c r="STR168" s="491"/>
      <c r="STS168" s="491"/>
      <c r="STT168" s="491"/>
      <c r="STU168" s="491"/>
      <c r="STV168" s="491"/>
      <c r="STW168" s="491"/>
      <c r="STX168" s="491"/>
      <c r="STY168" s="491"/>
      <c r="STZ168" s="491"/>
      <c r="SUA168" s="491"/>
      <c r="SUB168" s="491"/>
      <c r="SUC168" s="491"/>
      <c r="SUD168" s="491"/>
      <c r="SUE168" s="491"/>
      <c r="SUF168" s="491"/>
      <c r="SUG168" s="491"/>
      <c r="SUH168" s="491"/>
      <c r="SUI168" s="491"/>
      <c r="SUJ168" s="491"/>
      <c r="SUK168" s="491"/>
      <c r="SUL168" s="491"/>
      <c r="SUM168" s="491"/>
      <c r="SUN168" s="491"/>
      <c r="SUO168" s="491"/>
      <c r="SUP168" s="491"/>
      <c r="SUQ168" s="491"/>
      <c r="SUR168" s="491"/>
      <c r="SUS168" s="491"/>
      <c r="SUT168" s="491"/>
      <c r="SUU168" s="491"/>
      <c r="SUV168" s="491"/>
      <c r="SUW168" s="491"/>
      <c r="SUX168" s="491"/>
      <c r="SUY168" s="491"/>
      <c r="SUZ168" s="491"/>
      <c r="SVA168" s="491"/>
      <c r="SVB168" s="491"/>
      <c r="SVC168" s="491"/>
      <c r="SVD168" s="491"/>
      <c r="SVE168" s="491"/>
      <c r="SVF168" s="491"/>
      <c r="SVG168" s="491"/>
      <c r="SVH168" s="491"/>
      <c r="SVI168" s="491"/>
      <c r="SVJ168" s="491"/>
      <c r="SVK168" s="491"/>
      <c r="SVL168" s="491"/>
      <c r="SVM168" s="491"/>
      <c r="SVN168" s="491"/>
      <c r="SVO168" s="491"/>
      <c r="SVP168" s="491"/>
      <c r="SVQ168" s="491"/>
      <c r="SVR168" s="491"/>
      <c r="SVS168" s="491"/>
      <c r="SVT168" s="491"/>
      <c r="SVU168" s="491"/>
      <c r="SVV168" s="491"/>
      <c r="SVW168" s="491"/>
      <c r="SVX168" s="491"/>
      <c r="SVY168" s="491"/>
      <c r="SVZ168" s="491"/>
      <c r="SWA168" s="491"/>
      <c r="SWB168" s="491"/>
      <c r="SWC168" s="491"/>
      <c r="SWD168" s="491"/>
      <c r="SWE168" s="491"/>
      <c r="SWF168" s="491"/>
      <c r="SWG168" s="491"/>
      <c r="SWH168" s="491"/>
      <c r="SWI168" s="491"/>
      <c r="SWJ168" s="491"/>
      <c r="SWK168" s="491"/>
      <c r="SWL168" s="491"/>
      <c r="SWM168" s="491"/>
      <c r="SWN168" s="491"/>
      <c r="SWO168" s="491"/>
      <c r="SWP168" s="491"/>
      <c r="SWQ168" s="491"/>
      <c r="SWR168" s="491"/>
      <c r="SWS168" s="491"/>
      <c r="SWT168" s="491"/>
      <c r="SWU168" s="491"/>
      <c r="SWV168" s="491"/>
      <c r="SWW168" s="491"/>
      <c r="SWX168" s="491"/>
      <c r="SWY168" s="491"/>
      <c r="SWZ168" s="491"/>
      <c r="SXA168" s="491"/>
      <c r="SXB168" s="491"/>
      <c r="SXC168" s="491"/>
      <c r="SXD168" s="491"/>
      <c r="SXE168" s="491"/>
      <c r="SXF168" s="491"/>
      <c r="SXG168" s="491"/>
      <c r="SXH168" s="491"/>
      <c r="SXI168" s="491"/>
      <c r="SXJ168" s="491"/>
      <c r="SXK168" s="491"/>
      <c r="SXL168" s="491"/>
      <c r="SXM168" s="491"/>
      <c r="SXN168" s="491"/>
      <c r="SXO168" s="491"/>
      <c r="SXP168" s="491"/>
      <c r="SXQ168" s="491"/>
      <c r="SXR168" s="491"/>
      <c r="SXS168" s="491"/>
      <c r="SXT168" s="491"/>
      <c r="SXU168" s="491"/>
      <c r="SXV168" s="491"/>
      <c r="SXW168" s="491"/>
      <c r="SXX168" s="491"/>
      <c r="SXY168" s="491"/>
      <c r="SXZ168" s="491"/>
      <c r="SYA168" s="491"/>
      <c r="SYB168" s="491"/>
      <c r="SYC168" s="491"/>
      <c r="SYD168" s="491"/>
      <c r="SYE168" s="491"/>
      <c r="SYF168" s="491"/>
      <c r="SYG168" s="491"/>
      <c r="SYH168" s="491"/>
      <c r="SYI168" s="491"/>
      <c r="SYJ168" s="491"/>
      <c r="SYK168" s="491"/>
      <c r="SYL168" s="491"/>
      <c r="SYM168" s="491"/>
      <c r="SYN168" s="491"/>
      <c r="SYO168" s="491"/>
      <c r="SYP168" s="491"/>
      <c r="SYQ168" s="491"/>
      <c r="SYR168" s="491"/>
      <c r="SYS168" s="491"/>
      <c r="SYT168" s="491"/>
      <c r="SYU168" s="491"/>
      <c r="SYV168" s="491"/>
      <c r="SYW168" s="491"/>
      <c r="SYX168" s="491"/>
      <c r="SYY168" s="491"/>
      <c r="SYZ168" s="491"/>
      <c r="SZA168" s="491"/>
      <c r="SZB168" s="491"/>
      <c r="SZC168" s="491"/>
      <c r="SZD168" s="491"/>
      <c r="SZE168" s="491"/>
      <c r="SZF168" s="491"/>
      <c r="SZG168" s="491"/>
      <c r="SZH168" s="491"/>
      <c r="SZI168" s="491"/>
      <c r="SZJ168" s="491"/>
      <c r="SZK168" s="491"/>
      <c r="SZL168" s="491"/>
      <c r="SZM168" s="491"/>
      <c r="SZN168" s="491"/>
      <c r="SZO168" s="491"/>
      <c r="SZP168" s="491"/>
      <c r="SZQ168" s="491"/>
      <c r="SZR168" s="491"/>
      <c r="SZS168" s="491"/>
      <c r="SZT168" s="491"/>
      <c r="SZU168" s="491"/>
      <c r="SZV168" s="491"/>
      <c r="SZW168" s="491"/>
      <c r="SZX168" s="491"/>
      <c r="SZY168" s="491"/>
      <c r="SZZ168" s="491"/>
      <c r="TAA168" s="491"/>
      <c r="TAB168" s="491"/>
      <c r="TAC168" s="491"/>
      <c r="TAD168" s="491"/>
      <c r="TAE168" s="491"/>
      <c r="TAF168" s="491"/>
      <c r="TAG168" s="491"/>
      <c r="TAH168" s="491"/>
      <c r="TAI168" s="491"/>
      <c r="TAJ168" s="491"/>
      <c r="TAK168" s="491"/>
      <c r="TAL168" s="491"/>
      <c r="TAM168" s="491"/>
      <c r="TAN168" s="491"/>
      <c r="TAO168" s="491"/>
      <c r="TAP168" s="491"/>
      <c r="TAQ168" s="491"/>
      <c r="TAR168" s="491"/>
      <c r="TAS168" s="491"/>
      <c r="TAT168" s="491"/>
      <c r="TAU168" s="491"/>
      <c r="TAV168" s="491"/>
      <c r="TAW168" s="491"/>
      <c r="TAX168" s="491"/>
      <c r="TAY168" s="491"/>
      <c r="TAZ168" s="491"/>
      <c r="TBA168" s="491"/>
      <c r="TBB168" s="491"/>
      <c r="TBC168" s="491"/>
      <c r="TBD168" s="491"/>
      <c r="TBE168" s="491"/>
      <c r="TBF168" s="491"/>
      <c r="TBG168" s="491"/>
      <c r="TBH168" s="491"/>
      <c r="TBI168" s="491"/>
      <c r="TBJ168" s="491"/>
      <c r="TBK168" s="491"/>
      <c r="TBL168" s="491"/>
      <c r="TBM168" s="491"/>
      <c r="TBN168" s="491"/>
      <c r="TBO168" s="491"/>
      <c r="TBP168" s="491"/>
      <c r="TBQ168" s="491"/>
      <c r="TBR168" s="491"/>
      <c r="TBS168" s="491"/>
      <c r="TBT168" s="491"/>
      <c r="TBU168" s="491"/>
      <c r="TBV168" s="491"/>
      <c r="TBW168" s="491"/>
      <c r="TBX168" s="491"/>
      <c r="TBY168" s="491"/>
      <c r="TBZ168" s="491"/>
      <c r="TCA168" s="491"/>
      <c r="TCB168" s="491"/>
      <c r="TCC168" s="491"/>
      <c r="TCD168" s="491"/>
      <c r="TCE168" s="491"/>
      <c r="TCF168" s="491"/>
      <c r="TCG168" s="491"/>
      <c r="TCH168" s="491"/>
      <c r="TCI168" s="491"/>
      <c r="TCJ168" s="491"/>
      <c r="TCK168" s="491"/>
      <c r="TCL168" s="491"/>
      <c r="TCM168" s="491"/>
      <c r="TCN168" s="491"/>
      <c r="TCO168" s="491"/>
      <c r="TCP168" s="491"/>
      <c r="TCQ168" s="491"/>
      <c r="TCR168" s="491"/>
      <c r="TCS168" s="491"/>
      <c r="TCT168" s="491"/>
      <c r="TCU168" s="491"/>
      <c r="TCV168" s="491"/>
      <c r="TCW168" s="491"/>
      <c r="TCX168" s="491"/>
      <c r="TCY168" s="491"/>
      <c r="TCZ168" s="491"/>
      <c r="TDA168" s="491"/>
      <c r="TDB168" s="491"/>
      <c r="TDC168" s="491"/>
      <c r="TDD168" s="491"/>
      <c r="TDE168" s="491"/>
      <c r="TDF168" s="491"/>
      <c r="TDG168" s="491"/>
      <c r="TDH168" s="491"/>
      <c r="TDI168" s="491"/>
      <c r="TDJ168" s="491"/>
      <c r="TDK168" s="491"/>
      <c r="TDL168" s="491"/>
      <c r="TDM168" s="491"/>
      <c r="TDN168" s="491"/>
      <c r="TDO168" s="491"/>
      <c r="TDP168" s="491"/>
      <c r="TDQ168" s="491"/>
      <c r="TDR168" s="491"/>
      <c r="TDS168" s="491"/>
      <c r="TDT168" s="491"/>
      <c r="TDU168" s="491"/>
      <c r="TDV168" s="491"/>
      <c r="TDW168" s="491"/>
      <c r="TDX168" s="491"/>
      <c r="TDY168" s="491"/>
      <c r="TDZ168" s="491"/>
      <c r="TEA168" s="491"/>
      <c r="TEB168" s="491"/>
      <c r="TEC168" s="491"/>
      <c r="TED168" s="491"/>
      <c r="TEE168" s="491"/>
      <c r="TEF168" s="491"/>
      <c r="TEG168" s="491"/>
      <c r="TEH168" s="491"/>
      <c r="TEI168" s="491"/>
      <c r="TEJ168" s="491"/>
      <c r="TEK168" s="491"/>
      <c r="TEL168" s="491"/>
      <c r="TEM168" s="491"/>
      <c r="TEN168" s="491"/>
      <c r="TEO168" s="491"/>
      <c r="TEP168" s="491"/>
      <c r="TEQ168" s="491"/>
      <c r="TER168" s="491"/>
      <c r="TES168" s="491"/>
      <c r="TET168" s="491"/>
      <c r="TEU168" s="491"/>
      <c r="TEV168" s="491"/>
      <c r="TEW168" s="491"/>
      <c r="TEX168" s="491"/>
      <c r="TEY168" s="491"/>
      <c r="TEZ168" s="491"/>
      <c r="TFA168" s="491"/>
      <c r="TFB168" s="491"/>
      <c r="TFC168" s="491"/>
      <c r="TFD168" s="491"/>
      <c r="TFE168" s="491"/>
      <c r="TFF168" s="491"/>
      <c r="TFG168" s="491"/>
      <c r="TFH168" s="491"/>
      <c r="TFI168" s="491"/>
      <c r="TFJ168" s="491"/>
      <c r="TFK168" s="491"/>
      <c r="TFL168" s="491"/>
      <c r="TFM168" s="491"/>
      <c r="TFN168" s="491"/>
      <c r="TFO168" s="491"/>
      <c r="TFP168" s="491"/>
      <c r="TFQ168" s="491"/>
      <c r="TFR168" s="491"/>
      <c r="TFS168" s="491"/>
      <c r="TFT168" s="491"/>
      <c r="TFU168" s="491"/>
      <c r="TFV168" s="491"/>
      <c r="TFW168" s="491"/>
      <c r="TFX168" s="491"/>
      <c r="TFY168" s="491"/>
      <c r="TFZ168" s="491"/>
      <c r="TGA168" s="491"/>
      <c r="TGB168" s="491"/>
      <c r="TGC168" s="491"/>
      <c r="TGD168" s="491"/>
      <c r="TGE168" s="491"/>
      <c r="TGF168" s="491"/>
      <c r="TGG168" s="491"/>
      <c r="TGH168" s="491"/>
      <c r="TGI168" s="491"/>
      <c r="TGJ168" s="491"/>
      <c r="TGK168" s="491"/>
      <c r="TGL168" s="491"/>
      <c r="TGM168" s="491"/>
      <c r="TGN168" s="491"/>
      <c r="TGO168" s="491"/>
      <c r="TGP168" s="491"/>
      <c r="TGQ168" s="491"/>
      <c r="TGR168" s="491"/>
      <c r="TGS168" s="491"/>
      <c r="TGT168" s="491"/>
      <c r="TGU168" s="491"/>
      <c r="TGV168" s="491"/>
      <c r="TGW168" s="491"/>
      <c r="TGX168" s="491"/>
      <c r="TGY168" s="491"/>
      <c r="TGZ168" s="491"/>
      <c r="THA168" s="491"/>
      <c r="THB168" s="491"/>
      <c r="THC168" s="491"/>
      <c r="THD168" s="491"/>
      <c r="THE168" s="491"/>
      <c r="THF168" s="491"/>
      <c r="THG168" s="491"/>
      <c r="THH168" s="491"/>
      <c r="THI168" s="491"/>
      <c r="THJ168" s="491"/>
      <c r="THK168" s="491"/>
      <c r="THL168" s="491"/>
      <c r="THM168" s="491"/>
      <c r="THN168" s="491"/>
      <c r="THO168" s="491"/>
      <c r="THP168" s="491"/>
      <c r="THQ168" s="491"/>
      <c r="THR168" s="491"/>
      <c r="THS168" s="491"/>
      <c r="THT168" s="491"/>
      <c r="THU168" s="491"/>
      <c r="THV168" s="491"/>
      <c r="THW168" s="491"/>
      <c r="THX168" s="491"/>
      <c r="THY168" s="491"/>
      <c r="THZ168" s="491"/>
      <c r="TIA168" s="491"/>
      <c r="TIB168" s="491"/>
      <c r="TIC168" s="491"/>
      <c r="TID168" s="491"/>
      <c r="TIE168" s="491"/>
      <c r="TIF168" s="491"/>
      <c r="TIG168" s="491"/>
      <c r="TIH168" s="491"/>
      <c r="TII168" s="491"/>
      <c r="TIJ168" s="491"/>
      <c r="TIK168" s="491"/>
      <c r="TIL168" s="491"/>
      <c r="TIM168" s="491"/>
      <c r="TIN168" s="491"/>
      <c r="TIO168" s="491"/>
      <c r="TIP168" s="491"/>
      <c r="TIQ168" s="491"/>
      <c r="TIR168" s="491"/>
      <c r="TIS168" s="491"/>
      <c r="TIT168" s="491"/>
      <c r="TIU168" s="491"/>
      <c r="TIV168" s="491"/>
      <c r="TIW168" s="491"/>
      <c r="TIX168" s="491"/>
      <c r="TIY168" s="491"/>
      <c r="TIZ168" s="491"/>
      <c r="TJA168" s="491"/>
      <c r="TJB168" s="491"/>
      <c r="TJC168" s="491"/>
      <c r="TJD168" s="491"/>
      <c r="TJE168" s="491"/>
      <c r="TJF168" s="491"/>
      <c r="TJG168" s="491"/>
      <c r="TJH168" s="491"/>
      <c r="TJI168" s="491"/>
      <c r="TJJ168" s="491"/>
      <c r="TJK168" s="491"/>
      <c r="TJL168" s="491"/>
      <c r="TJM168" s="491"/>
      <c r="TJN168" s="491"/>
      <c r="TJO168" s="491"/>
      <c r="TJP168" s="491"/>
      <c r="TJQ168" s="491"/>
      <c r="TJR168" s="491"/>
      <c r="TJS168" s="491"/>
      <c r="TJT168" s="491"/>
      <c r="TJU168" s="491"/>
      <c r="TJV168" s="491"/>
      <c r="TJW168" s="491"/>
      <c r="TJX168" s="491"/>
      <c r="TJY168" s="491"/>
      <c r="TJZ168" s="491"/>
      <c r="TKA168" s="491"/>
      <c r="TKB168" s="491"/>
      <c r="TKC168" s="491"/>
      <c r="TKD168" s="491"/>
      <c r="TKE168" s="491"/>
      <c r="TKF168" s="491"/>
      <c r="TKG168" s="491"/>
      <c r="TKH168" s="491"/>
      <c r="TKI168" s="491"/>
      <c r="TKJ168" s="491"/>
      <c r="TKK168" s="491"/>
      <c r="TKL168" s="491"/>
      <c r="TKM168" s="491"/>
      <c r="TKN168" s="491"/>
      <c r="TKO168" s="491"/>
      <c r="TKP168" s="491"/>
      <c r="TKQ168" s="491"/>
      <c r="TKR168" s="491"/>
      <c r="TKS168" s="491"/>
      <c r="TKT168" s="491"/>
      <c r="TKU168" s="491"/>
      <c r="TKV168" s="491"/>
      <c r="TKW168" s="491"/>
      <c r="TKX168" s="491"/>
      <c r="TKY168" s="491"/>
      <c r="TKZ168" s="491"/>
      <c r="TLA168" s="491"/>
      <c r="TLB168" s="491"/>
      <c r="TLC168" s="491"/>
      <c r="TLD168" s="491"/>
      <c r="TLE168" s="491"/>
      <c r="TLF168" s="491"/>
      <c r="TLG168" s="491"/>
      <c r="TLH168" s="491"/>
      <c r="TLI168" s="491"/>
      <c r="TLJ168" s="491"/>
      <c r="TLK168" s="491"/>
      <c r="TLL168" s="491"/>
      <c r="TLM168" s="491"/>
      <c r="TLN168" s="491"/>
      <c r="TLO168" s="491"/>
      <c r="TLP168" s="491"/>
      <c r="TLQ168" s="491"/>
      <c r="TLR168" s="491"/>
      <c r="TLS168" s="491"/>
      <c r="TLT168" s="491"/>
      <c r="TLU168" s="491"/>
      <c r="TLV168" s="491"/>
      <c r="TLW168" s="491"/>
      <c r="TLX168" s="491"/>
      <c r="TLY168" s="491"/>
      <c r="TLZ168" s="491"/>
      <c r="TMA168" s="491"/>
      <c r="TMB168" s="491"/>
      <c r="TMC168" s="491"/>
      <c r="TMD168" s="491"/>
      <c r="TME168" s="491"/>
      <c r="TMF168" s="491"/>
      <c r="TMG168" s="491"/>
      <c r="TMH168" s="491"/>
      <c r="TMI168" s="491"/>
      <c r="TMJ168" s="491"/>
      <c r="TMK168" s="491"/>
      <c r="TML168" s="491"/>
      <c r="TMM168" s="491"/>
      <c r="TMN168" s="491"/>
      <c r="TMO168" s="491"/>
      <c r="TMP168" s="491"/>
      <c r="TMQ168" s="491"/>
      <c r="TMR168" s="491"/>
      <c r="TMS168" s="491"/>
      <c r="TMT168" s="491"/>
      <c r="TMU168" s="491"/>
      <c r="TMV168" s="491"/>
      <c r="TMW168" s="491"/>
      <c r="TMX168" s="491"/>
      <c r="TMY168" s="491"/>
      <c r="TMZ168" s="491"/>
      <c r="TNA168" s="491"/>
      <c r="TNB168" s="491"/>
      <c r="TNC168" s="491"/>
      <c r="TND168" s="491"/>
      <c r="TNE168" s="491"/>
      <c r="TNF168" s="491"/>
      <c r="TNG168" s="491"/>
      <c r="TNH168" s="491"/>
      <c r="TNI168" s="491"/>
      <c r="TNJ168" s="491"/>
      <c r="TNK168" s="491"/>
      <c r="TNL168" s="491"/>
      <c r="TNM168" s="491"/>
      <c r="TNN168" s="491"/>
      <c r="TNO168" s="491"/>
      <c r="TNP168" s="491"/>
      <c r="TNQ168" s="491"/>
      <c r="TNR168" s="491"/>
      <c r="TNS168" s="491"/>
      <c r="TNT168" s="491"/>
      <c r="TNU168" s="491"/>
      <c r="TNV168" s="491"/>
      <c r="TNW168" s="491"/>
      <c r="TNX168" s="491"/>
      <c r="TNY168" s="491"/>
      <c r="TNZ168" s="491"/>
      <c r="TOA168" s="491"/>
      <c r="TOB168" s="491"/>
      <c r="TOC168" s="491"/>
      <c r="TOD168" s="491"/>
      <c r="TOE168" s="491"/>
      <c r="TOF168" s="491"/>
      <c r="TOG168" s="491"/>
      <c r="TOH168" s="491"/>
      <c r="TOI168" s="491"/>
      <c r="TOJ168" s="491"/>
      <c r="TOK168" s="491"/>
      <c r="TOL168" s="491"/>
      <c r="TOM168" s="491"/>
      <c r="TON168" s="491"/>
      <c r="TOO168" s="491"/>
      <c r="TOP168" s="491"/>
      <c r="TOQ168" s="491"/>
      <c r="TOR168" s="491"/>
      <c r="TOS168" s="491"/>
      <c r="TOT168" s="491"/>
      <c r="TOU168" s="491"/>
      <c r="TOV168" s="491"/>
      <c r="TOW168" s="491"/>
      <c r="TOX168" s="491"/>
      <c r="TOY168" s="491"/>
      <c r="TOZ168" s="491"/>
      <c r="TPA168" s="491"/>
      <c r="TPB168" s="491"/>
      <c r="TPC168" s="491"/>
      <c r="TPD168" s="491"/>
      <c r="TPE168" s="491"/>
      <c r="TPF168" s="491"/>
      <c r="TPG168" s="491"/>
      <c r="TPH168" s="491"/>
      <c r="TPI168" s="491"/>
      <c r="TPJ168" s="491"/>
      <c r="TPK168" s="491"/>
      <c r="TPL168" s="491"/>
      <c r="TPM168" s="491"/>
      <c r="TPN168" s="491"/>
      <c r="TPO168" s="491"/>
      <c r="TPP168" s="491"/>
      <c r="TPQ168" s="491"/>
      <c r="TPR168" s="491"/>
      <c r="TPS168" s="491"/>
      <c r="TPT168" s="491"/>
      <c r="TPU168" s="491"/>
      <c r="TPV168" s="491"/>
      <c r="TPW168" s="491"/>
      <c r="TPX168" s="491"/>
      <c r="TPY168" s="491"/>
      <c r="TPZ168" s="491"/>
      <c r="TQA168" s="491"/>
      <c r="TQB168" s="491"/>
      <c r="TQC168" s="491"/>
      <c r="TQD168" s="491"/>
      <c r="TQE168" s="491"/>
      <c r="TQF168" s="491"/>
      <c r="TQG168" s="491"/>
      <c r="TQH168" s="491"/>
      <c r="TQI168" s="491"/>
      <c r="TQJ168" s="491"/>
      <c r="TQK168" s="491"/>
      <c r="TQL168" s="491"/>
      <c r="TQM168" s="491"/>
      <c r="TQN168" s="491"/>
      <c r="TQO168" s="491"/>
      <c r="TQP168" s="491"/>
      <c r="TQQ168" s="491"/>
      <c r="TQR168" s="491"/>
      <c r="TQS168" s="491"/>
      <c r="TQT168" s="491"/>
      <c r="TQU168" s="491"/>
      <c r="TQV168" s="491"/>
      <c r="TQW168" s="491"/>
      <c r="TQX168" s="491"/>
      <c r="TQY168" s="491"/>
      <c r="TQZ168" s="491"/>
      <c r="TRA168" s="491"/>
      <c r="TRB168" s="491"/>
      <c r="TRC168" s="491"/>
      <c r="TRD168" s="491"/>
      <c r="TRE168" s="491"/>
      <c r="TRF168" s="491"/>
      <c r="TRG168" s="491"/>
      <c r="TRH168" s="491"/>
      <c r="TRI168" s="491"/>
      <c r="TRJ168" s="491"/>
      <c r="TRK168" s="491"/>
      <c r="TRL168" s="491"/>
      <c r="TRM168" s="491"/>
      <c r="TRN168" s="491"/>
      <c r="TRO168" s="491"/>
      <c r="TRP168" s="491"/>
      <c r="TRQ168" s="491"/>
      <c r="TRR168" s="491"/>
      <c r="TRS168" s="491"/>
      <c r="TRT168" s="491"/>
      <c r="TRU168" s="491"/>
      <c r="TRV168" s="491"/>
      <c r="TRW168" s="491"/>
      <c r="TRX168" s="491"/>
      <c r="TRY168" s="491"/>
      <c r="TRZ168" s="491"/>
      <c r="TSA168" s="491"/>
      <c r="TSB168" s="491"/>
      <c r="TSC168" s="491"/>
      <c r="TSD168" s="491"/>
      <c r="TSE168" s="491"/>
      <c r="TSF168" s="491"/>
      <c r="TSG168" s="491"/>
      <c r="TSH168" s="491"/>
      <c r="TSI168" s="491"/>
      <c r="TSJ168" s="491"/>
      <c r="TSK168" s="491"/>
      <c r="TSL168" s="491"/>
      <c r="TSM168" s="491"/>
      <c r="TSN168" s="491"/>
      <c r="TSO168" s="491"/>
      <c r="TSP168" s="491"/>
      <c r="TSQ168" s="491"/>
      <c r="TSR168" s="491"/>
      <c r="TSS168" s="491"/>
      <c r="TST168" s="491"/>
      <c r="TSU168" s="491"/>
      <c r="TSV168" s="491"/>
      <c r="TSW168" s="491"/>
      <c r="TSX168" s="491"/>
      <c r="TSY168" s="491"/>
      <c r="TSZ168" s="491"/>
      <c r="TTA168" s="491"/>
      <c r="TTB168" s="491"/>
      <c r="TTC168" s="491"/>
      <c r="TTD168" s="491"/>
      <c r="TTE168" s="491"/>
      <c r="TTF168" s="491"/>
      <c r="TTG168" s="491"/>
      <c r="TTH168" s="491"/>
      <c r="TTI168" s="491"/>
      <c r="TTJ168" s="491"/>
      <c r="TTK168" s="491"/>
      <c r="TTL168" s="491"/>
      <c r="TTM168" s="491"/>
      <c r="TTN168" s="491"/>
      <c r="TTO168" s="491"/>
      <c r="TTP168" s="491"/>
      <c r="TTQ168" s="491"/>
      <c r="TTR168" s="491"/>
      <c r="TTS168" s="491"/>
      <c r="TTT168" s="491"/>
      <c r="TTU168" s="491"/>
      <c r="TTV168" s="491"/>
      <c r="TTW168" s="491"/>
      <c r="TTX168" s="491"/>
      <c r="TTY168" s="491"/>
      <c r="TTZ168" s="491"/>
      <c r="TUA168" s="491"/>
      <c r="TUB168" s="491"/>
      <c r="TUC168" s="491"/>
      <c r="TUD168" s="491"/>
      <c r="TUE168" s="491"/>
      <c r="TUF168" s="491"/>
      <c r="TUG168" s="491"/>
      <c r="TUH168" s="491"/>
      <c r="TUI168" s="491"/>
      <c r="TUJ168" s="491"/>
      <c r="TUK168" s="491"/>
      <c r="TUL168" s="491"/>
      <c r="TUM168" s="491"/>
      <c r="TUN168" s="491"/>
      <c r="TUO168" s="491"/>
      <c r="TUP168" s="491"/>
      <c r="TUQ168" s="491"/>
      <c r="TUR168" s="491"/>
      <c r="TUS168" s="491"/>
      <c r="TUT168" s="491"/>
      <c r="TUU168" s="491"/>
      <c r="TUV168" s="491"/>
      <c r="TUW168" s="491"/>
      <c r="TUX168" s="491"/>
      <c r="TUY168" s="491"/>
      <c r="TUZ168" s="491"/>
      <c r="TVA168" s="491"/>
      <c r="TVB168" s="491"/>
      <c r="TVC168" s="491"/>
      <c r="TVD168" s="491"/>
      <c r="TVE168" s="491"/>
      <c r="TVF168" s="491"/>
      <c r="TVG168" s="491"/>
      <c r="TVH168" s="491"/>
      <c r="TVI168" s="491"/>
      <c r="TVJ168" s="491"/>
      <c r="TVK168" s="491"/>
      <c r="TVL168" s="491"/>
      <c r="TVM168" s="491"/>
      <c r="TVN168" s="491"/>
      <c r="TVO168" s="491"/>
      <c r="TVP168" s="491"/>
      <c r="TVQ168" s="491"/>
      <c r="TVR168" s="491"/>
      <c r="TVS168" s="491"/>
      <c r="TVT168" s="491"/>
      <c r="TVU168" s="491"/>
      <c r="TVV168" s="491"/>
      <c r="TVW168" s="491"/>
      <c r="TVX168" s="491"/>
      <c r="TVY168" s="491"/>
      <c r="TVZ168" s="491"/>
      <c r="TWA168" s="491"/>
      <c r="TWB168" s="491"/>
      <c r="TWC168" s="491"/>
      <c r="TWD168" s="491"/>
      <c r="TWE168" s="491"/>
      <c r="TWF168" s="491"/>
      <c r="TWG168" s="491"/>
      <c r="TWH168" s="491"/>
      <c r="TWI168" s="491"/>
      <c r="TWJ168" s="491"/>
      <c r="TWK168" s="491"/>
      <c r="TWL168" s="491"/>
      <c r="TWM168" s="491"/>
      <c r="TWN168" s="491"/>
      <c r="TWO168" s="491"/>
      <c r="TWP168" s="491"/>
      <c r="TWQ168" s="491"/>
      <c r="TWR168" s="491"/>
      <c r="TWS168" s="491"/>
      <c r="TWT168" s="491"/>
      <c r="TWU168" s="491"/>
      <c r="TWV168" s="491"/>
      <c r="TWW168" s="491"/>
      <c r="TWX168" s="491"/>
      <c r="TWY168" s="491"/>
      <c r="TWZ168" s="491"/>
      <c r="TXA168" s="491"/>
      <c r="TXB168" s="491"/>
      <c r="TXC168" s="491"/>
      <c r="TXD168" s="491"/>
      <c r="TXE168" s="491"/>
      <c r="TXF168" s="491"/>
      <c r="TXG168" s="491"/>
      <c r="TXH168" s="491"/>
      <c r="TXI168" s="491"/>
      <c r="TXJ168" s="491"/>
      <c r="TXK168" s="491"/>
      <c r="TXL168" s="491"/>
      <c r="TXM168" s="491"/>
      <c r="TXN168" s="491"/>
      <c r="TXO168" s="491"/>
      <c r="TXP168" s="491"/>
      <c r="TXQ168" s="491"/>
      <c r="TXR168" s="491"/>
      <c r="TXS168" s="491"/>
      <c r="TXT168" s="491"/>
      <c r="TXU168" s="491"/>
      <c r="TXV168" s="491"/>
      <c r="TXW168" s="491"/>
      <c r="TXX168" s="491"/>
      <c r="TXY168" s="491"/>
      <c r="TXZ168" s="491"/>
      <c r="TYA168" s="491"/>
      <c r="TYB168" s="491"/>
      <c r="TYC168" s="491"/>
      <c r="TYD168" s="491"/>
      <c r="TYE168" s="491"/>
      <c r="TYF168" s="491"/>
      <c r="TYG168" s="491"/>
      <c r="TYH168" s="491"/>
      <c r="TYI168" s="491"/>
      <c r="TYJ168" s="491"/>
      <c r="TYK168" s="491"/>
      <c r="TYL168" s="491"/>
      <c r="TYM168" s="491"/>
      <c r="TYN168" s="491"/>
      <c r="TYO168" s="491"/>
      <c r="TYP168" s="491"/>
      <c r="TYQ168" s="491"/>
      <c r="TYR168" s="491"/>
      <c r="TYS168" s="491"/>
      <c r="TYT168" s="491"/>
      <c r="TYU168" s="491"/>
      <c r="TYV168" s="491"/>
      <c r="TYW168" s="491"/>
      <c r="TYX168" s="491"/>
      <c r="TYY168" s="491"/>
      <c r="TYZ168" s="491"/>
      <c r="TZA168" s="491"/>
      <c r="TZB168" s="491"/>
      <c r="TZC168" s="491"/>
      <c r="TZD168" s="491"/>
      <c r="TZE168" s="491"/>
      <c r="TZF168" s="491"/>
      <c r="TZG168" s="491"/>
      <c r="TZH168" s="491"/>
      <c r="TZI168" s="491"/>
      <c r="TZJ168" s="491"/>
      <c r="TZK168" s="491"/>
      <c r="TZL168" s="491"/>
      <c r="TZM168" s="491"/>
      <c r="TZN168" s="491"/>
      <c r="TZO168" s="491"/>
      <c r="TZP168" s="491"/>
      <c r="TZQ168" s="491"/>
      <c r="TZR168" s="491"/>
      <c r="TZS168" s="491"/>
      <c r="TZT168" s="491"/>
      <c r="TZU168" s="491"/>
      <c r="TZV168" s="491"/>
      <c r="TZW168" s="491"/>
      <c r="TZX168" s="491"/>
      <c r="TZY168" s="491"/>
      <c r="TZZ168" s="491"/>
      <c r="UAA168" s="491"/>
      <c r="UAB168" s="491"/>
      <c r="UAC168" s="491"/>
      <c r="UAD168" s="491"/>
      <c r="UAE168" s="491"/>
      <c r="UAF168" s="491"/>
      <c r="UAG168" s="491"/>
      <c r="UAH168" s="491"/>
      <c r="UAI168" s="491"/>
      <c r="UAJ168" s="491"/>
      <c r="UAK168" s="491"/>
      <c r="UAL168" s="491"/>
      <c r="UAM168" s="491"/>
      <c r="UAN168" s="491"/>
      <c r="UAO168" s="491"/>
      <c r="UAP168" s="491"/>
      <c r="UAQ168" s="491"/>
      <c r="UAR168" s="491"/>
      <c r="UAS168" s="491"/>
      <c r="UAT168" s="491"/>
      <c r="UAU168" s="491"/>
      <c r="UAV168" s="491"/>
      <c r="UAW168" s="491"/>
      <c r="UAX168" s="491"/>
      <c r="UAY168" s="491"/>
      <c r="UAZ168" s="491"/>
      <c r="UBA168" s="491"/>
      <c r="UBB168" s="491"/>
      <c r="UBC168" s="491"/>
      <c r="UBD168" s="491"/>
      <c r="UBE168" s="491"/>
      <c r="UBF168" s="491"/>
      <c r="UBG168" s="491"/>
      <c r="UBH168" s="491"/>
      <c r="UBI168" s="491"/>
      <c r="UBJ168" s="491"/>
      <c r="UBK168" s="491"/>
      <c r="UBL168" s="491"/>
      <c r="UBM168" s="491"/>
      <c r="UBN168" s="491"/>
      <c r="UBO168" s="491"/>
      <c r="UBP168" s="491"/>
      <c r="UBQ168" s="491"/>
      <c r="UBR168" s="491"/>
      <c r="UBS168" s="491"/>
      <c r="UBT168" s="491"/>
      <c r="UBU168" s="491"/>
      <c r="UBV168" s="491"/>
      <c r="UBW168" s="491"/>
      <c r="UBX168" s="491"/>
      <c r="UBY168" s="491"/>
      <c r="UBZ168" s="491"/>
      <c r="UCA168" s="491"/>
      <c r="UCB168" s="491"/>
      <c r="UCC168" s="491"/>
      <c r="UCD168" s="491"/>
      <c r="UCE168" s="491"/>
      <c r="UCF168" s="491"/>
      <c r="UCG168" s="491"/>
      <c r="UCH168" s="491"/>
      <c r="UCI168" s="491"/>
      <c r="UCJ168" s="491"/>
      <c r="UCK168" s="491"/>
      <c r="UCL168" s="491"/>
      <c r="UCM168" s="491"/>
      <c r="UCN168" s="491"/>
      <c r="UCO168" s="491"/>
      <c r="UCP168" s="491"/>
      <c r="UCQ168" s="491"/>
      <c r="UCR168" s="491"/>
      <c r="UCS168" s="491"/>
      <c r="UCT168" s="491"/>
      <c r="UCU168" s="491"/>
      <c r="UCV168" s="491"/>
      <c r="UCW168" s="491"/>
      <c r="UCX168" s="491"/>
      <c r="UCY168" s="491"/>
      <c r="UCZ168" s="491"/>
      <c r="UDA168" s="491"/>
      <c r="UDB168" s="491"/>
      <c r="UDC168" s="491"/>
      <c r="UDD168" s="491"/>
      <c r="UDE168" s="491"/>
      <c r="UDF168" s="491"/>
      <c r="UDG168" s="491"/>
      <c r="UDH168" s="491"/>
      <c r="UDI168" s="491"/>
      <c r="UDJ168" s="491"/>
      <c r="UDK168" s="491"/>
      <c r="UDL168" s="491"/>
      <c r="UDM168" s="491"/>
      <c r="UDN168" s="491"/>
      <c r="UDO168" s="491"/>
      <c r="UDP168" s="491"/>
      <c r="UDQ168" s="491"/>
      <c r="UDR168" s="491"/>
      <c r="UDS168" s="491"/>
      <c r="UDT168" s="491"/>
      <c r="UDU168" s="491"/>
      <c r="UDV168" s="491"/>
      <c r="UDW168" s="491"/>
      <c r="UDX168" s="491"/>
      <c r="UDY168" s="491"/>
      <c r="UDZ168" s="491"/>
      <c r="UEA168" s="491"/>
      <c r="UEB168" s="491"/>
      <c r="UEC168" s="491"/>
      <c r="UED168" s="491"/>
      <c r="UEE168" s="491"/>
      <c r="UEF168" s="491"/>
      <c r="UEG168" s="491"/>
      <c r="UEH168" s="491"/>
      <c r="UEI168" s="491"/>
      <c r="UEJ168" s="491"/>
      <c r="UEK168" s="491"/>
      <c r="UEL168" s="491"/>
      <c r="UEM168" s="491"/>
      <c r="UEN168" s="491"/>
      <c r="UEO168" s="491"/>
      <c r="UEP168" s="491"/>
      <c r="UEQ168" s="491"/>
      <c r="UER168" s="491"/>
      <c r="UES168" s="491"/>
      <c r="UET168" s="491"/>
      <c r="UEU168" s="491"/>
      <c r="UEV168" s="491"/>
      <c r="UEW168" s="491"/>
      <c r="UEX168" s="491"/>
      <c r="UEY168" s="491"/>
      <c r="UEZ168" s="491"/>
      <c r="UFA168" s="491"/>
      <c r="UFB168" s="491"/>
      <c r="UFC168" s="491"/>
      <c r="UFD168" s="491"/>
      <c r="UFE168" s="491"/>
      <c r="UFF168" s="491"/>
      <c r="UFG168" s="491"/>
      <c r="UFH168" s="491"/>
      <c r="UFI168" s="491"/>
      <c r="UFJ168" s="491"/>
      <c r="UFK168" s="491"/>
      <c r="UFL168" s="491"/>
      <c r="UFM168" s="491"/>
      <c r="UFN168" s="491"/>
      <c r="UFO168" s="491"/>
      <c r="UFP168" s="491"/>
      <c r="UFQ168" s="491"/>
      <c r="UFR168" s="491"/>
      <c r="UFS168" s="491"/>
      <c r="UFT168" s="491"/>
      <c r="UFU168" s="491"/>
      <c r="UFV168" s="491"/>
      <c r="UFW168" s="491"/>
      <c r="UFX168" s="491"/>
      <c r="UFY168" s="491"/>
      <c r="UFZ168" s="491"/>
      <c r="UGA168" s="491"/>
      <c r="UGB168" s="491"/>
      <c r="UGC168" s="491"/>
      <c r="UGD168" s="491"/>
      <c r="UGE168" s="491"/>
      <c r="UGF168" s="491"/>
      <c r="UGG168" s="491"/>
      <c r="UGH168" s="491"/>
      <c r="UGI168" s="491"/>
      <c r="UGJ168" s="491"/>
      <c r="UGK168" s="491"/>
      <c r="UGL168" s="491"/>
      <c r="UGM168" s="491"/>
      <c r="UGN168" s="491"/>
      <c r="UGO168" s="491"/>
      <c r="UGP168" s="491"/>
      <c r="UGQ168" s="491"/>
      <c r="UGR168" s="491"/>
      <c r="UGS168" s="491"/>
      <c r="UGT168" s="491"/>
      <c r="UGU168" s="491"/>
      <c r="UGV168" s="491"/>
      <c r="UGW168" s="491"/>
      <c r="UGX168" s="491"/>
      <c r="UGY168" s="491"/>
      <c r="UGZ168" s="491"/>
      <c r="UHA168" s="491"/>
      <c r="UHB168" s="491"/>
      <c r="UHC168" s="491"/>
      <c r="UHD168" s="491"/>
      <c r="UHE168" s="491"/>
      <c r="UHF168" s="491"/>
      <c r="UHG168" s="491"/>
      <c r="UHH168" s="491"/>
      <c r="UHI168" s="491"/>
      <c r="UHJ168" s="491"/>
      <c r="UHK168" s="491"/>
      <c r="UHL168" s="491"/>
      <c r="UHM168" s="491"/>
      <c r="UHN168" s="491"/>
      <c r="UHO168" s="491"/>
      <c r="UHP168" s="491"/>
      <c r="UHQ168" s="491"/>
      <c r="UHR168" s="491"/>
      <c r="UHS168" s="491"/>
      <c r="UHT168" s="491"/>
      <c r="UHU168" s="491"/>
      <c r="UHV168" s="491"/>
      <c r="UHW168" s="491"/>
      <c r="UHX168" s="491"/>
      <c r="UHY168" s="491"/>
      <c r="UHZ168" s="491"/>
      <c r="UIA168" s="491"/>
      <c r="UIB168" s="491"/>
      <c r="UIC168" s="491"/>
      <c r="UID168" s="491"/>
      <c r="UIE168" s="491"/>
      <c r="UIF168" s="491"/>
      <c r="UIG168" s="491"/>
      <c r="UIH168" s="491"/>
      <c r="UII168" s="491"/>
      <c r="UIJ168" s="491"/>
      <c r="UIK168" s="491"/>
      <c r="UIL168" s="491"/>
      <c r="UIM168" s="491"/>
      <c r="UIN168" s="491"/>
      <c r="UIO168" s="491"/>
      <c r="UIP168" s="491"/>
      <c r="UIQ168" s="491"/>
      <c r="UIR168" s="491"/>
      <c r="UIS168" s="491"/>
      <c r="UIT168" s="491"/>
      <c r="UIU168" s="491"/>
      <c r="UIV168" s="491"/>
      <c r="UIW168" s="491"/>
      <c r="UIX168" s="491"/>
      <c r="UIY168" s="491"/>
      <c r="UIZ168" s="491"/>
      <c r="UJA168" s="491"/>
      <c r="UJB168" s="491"/>
      <c r="UJC168" s="491"/>
      <c r="UJD168" s="491"/>
      <c r="UJE168" s="491"/>
      <c r="UJF168" s="491"/>
      <c r="UJG168" s="491"/>
      <c r="UJH168" s="491"/>
      <c r="UJI168" s="491"/>
      <c r="UJJ168" s="491"/>
      <c r="UJK168" s="491"/>
      <c r="UJL168" s="491"/>
      <c r="UJM168" s="491"/>
      <c r="UJN168" s="491"/>
      <c r="UJO168" s="491"/>
      <c r="UJP168" s="491"/>
      <c r="UJQ168" s="491"/>
      <c r="UJR168" s="491"/>
      <c r="UJS168" s="491"/>
      <c r="UJT168" s="491"/>
      <c r="UJU168" s="491"/>
      <c r="UJV168" s="491"/>
      <c r="UJW168" s="491"/>
      <c r="UJX168" s="491"/>
      <c r="UJY168" s="491"/>
      <c r="UJZ168" s="491"/>
      <c r="UKA168" s="491"/>
      <c r="UKB168" s="491"/>
      <c r="UKC168" s="491"/>
      <c r="UKD168" s="491"/>
      <c r="UKE168" s="491"/>
      <c r="UKF168" s="491"/>
      <c r="UKG168" s="491"/>
      <c r="UKH168" s="491"/>
      <c r="UKI168" s="491"/>
      <c r="UKJ168" s="491"/>
      <c r="UKK168" s="491"/>
      <c r="UKL168" s="491"/>
      <c r="UKM168" s="491"/>
      <c r="UKN168" s="491"/>
      <c r="UKO168" s="491"/>
      <c r="UKP168" s="491"/>
      <c r="UKQ168" s="491"/>
      <c r="UKR168" s="491"/>
      <c r="UKS168" s="491"/>
      <c r="UKT168" s="491"/>
      <c r="UKU168" s="491"/>
      <c r="UKV168" s="491"/>
      <c r="UKW168" s="491"/>
      <c r="UKX168" s="491"/>
      <c r="UKY168" s="491"/>
      <c r="UKZ168" s="491"/>
      <c r="ULA168" s="491"/>
      <c r="ULB168" s="491"/>
      <c r="ULC168" s="491"/>
      <c r="ULD168" s="491"/>
      <c r="ULE168" s="491"/>
      <c r="ULF168" s="491"/>
      <c r="ULG168" s="491"/>
      <c r="ULH168" s="491"/>
      <c r="ULI168" s="491"/>
      <c r="ULJ168" s="491"/>
      <c r="ULK168" s="491"/>
      <c r="ULL168" s="491"/>
      <c r="ULM168" s="491"/>
      <c r="ULN168" s="491"/>
      <c r="ULO168" s="491"/>
      <c r="ULP168" s="491"/>
      <c r="ULQ168" s="491"/>
      <c r="ULR168" s="491"/>
      <c r="ULS168" s="491"/>
      <c r="ULT168" s="491"/>
      <c r="ULU168" s="491"/>
      <c r="ULV168" s="491"/>
      <c r="ULW168" s="491"/>
      <c r="ULX168" s="491"/>
      <c r="ULY168" s="491"/>
      <c r="ULZ168" s="491"/>
      <c r="UMA168" s="491"/>
      <c r="UMB168" s="491"/>
      <c r="UMC168" s="491"/>
      <c r="UMD168" s="491"/>
      <c r="UME168" s="491"/>
      <c r="UMF168" s="491"/>
      <c r="UMG168" s="491"/>
      <c r="UMH168" s="491"/>
      <c r="UMI168" s="491"/>
      <c r="UMJ168" s="491"/>
      <c r="UMK168" s="491"/>
      <c r="UML168" s="491"/>
      <c r="UMM168" s="491"/>
      <c r="UMN168" s="491"/>
      <c r="UMO168" s="491"/>
      <c r="UMP168" s="491"/>
      <c r="UMQ168" s="491"/>
      <c r="UMR168" s="491"/>
      <c r="UMS168" s="491"/>
      <c r="UMT168" s="491"/>
      <c r="UMU168" s="491"/>
      <c r="UMV168" s="491"/>
      <c r="UMW168" s="491"/>
      <c r="UMX168" s="491"/>
      <c r="UMY168" s="491"/>
      <c r="UMZ168" s="491"/>
      <c r="UNA168" s="491"/>
      <c r="UNB168" s="491"/>
      <c r="UNC168" s="491"/>
      <c r="UND168" s="491"/>
      <c r="UNE168" s="491"/>
      <c r="UNF168" s="491"/>
      <c r="UNG168" s="491"/>
      <c r="UNH168" s="491"/>
      <c r="UNI168" s="491"/>
      <c r="UNJ168" s="491"/>
      <c r="UNK168" s="491"/>
      <c r="UNL168" s="491"/>
      <c r="UNM168" s="491"/>
      <c r="UNN168" s="491"/>
      <c r="UNO168" s="491"/>
      <c r="UNP168" s="491"/>
      <c r="UNQ168" s="491"/>
      <c r="UNR168" s="491"/>
      <c r="UNS168" s="491"/>
      <c r="UNT168" s="491"/>
      <c r="UNU168" s="491"/>
      <c r="UNV168" s="491"/>
      <c r="UNW168" s="491"/>
      <c r="UNX168" s="491"/>
      <c r="UNY168" s="491"/>
      <c r="UNZ168" s="491"/>
      <c r="UOA168" s="491"/>
      <c r="UOB168" s="491"/>
      <c r="UOC168" s="491"/>
      <c r="UOD168" s="491"/>
      <c r="UOE168" s="491"/>
      <c r="UOF168" s="491"/>
      <c r="UOG168" s="491"/>
      <c r="UOH168" s="491"/>
      <c r="UOI168" s="491"/>
      <c r="UOJ168" s="491"/>
      <c r="UOK168" s="491"/>
      <c r="UOL168" s="491"/>
      <c r="UOM168" s="491"/>
      <c r="UON168" s="491"/>
      <c r="UOO168" s="491"/>
      <c r="UOP168" s="491"/>
      <c r="UOQ168" s="491"/>
      <c r="UOR168" s="491"/>
      <c r="UOS168" s="491"/>
      <c r="UOT168" s="491"/>
      <c r="UOU168" s="491"/>
      <c r="UOV168" s="491"/>
      <c r="UOW168" s="491"/>
      <c r="UOX168" s="491"/>
      <c r="UOY168" s="491"/>
      <c r="UOZ168" s="491"/>
      <c r="UPA168" s="491"/>
      <c r="UPB168" s="491"/>
      <c r="UPC168" s="491"/>
      <c r="UPD168" s="491"/>
      <c r="UPE168" s="491"/>
      <c r="UPF168" s="491"/>
      <c r="UPG168" s="491"/>
      <c r="UPH168" s="491"/>
      <c r="UPI168" s="491"/>
      <c r="UPJ168" s="491"/>
      <c r="UPK168" s="491"/>
      <c r="UPL168" s="491"/>
      <c r="UPM168" s="491"/>
      <c r="UPN168" s="491"/>
      <c r="UPO168" s="491"/>
      <c r="UPP168" s="491"/>
      <c r="UPQ168" s="491"/>
      <c r="UPR168" s="491"/>
      <c r="UPS168" s="491"/>
      <c r="UPT168" s="491"/>
      <c r="UPU168" s="491"/>
      <c r="UPV168" s="491"/>
      <c r="UPW168" s="491"/>
      <c r="UPX168" s="491"/>
      <c r="UPY168" s="491"/>
      <c r="UPZ168" s="491"/>
      <c r="UQA168" s="491"/>
      <c r="UQB168" s="491"/>
      <c r="UQC168" s="491"/>
      <c r="UQD168" s="491"/>
      <c r="UQE168" s="491"/>
      <c r="UQF168" s="491"/>
      <c r="UQG168" s="491"/>
      <c r="UQH168" s="491"/>
      <c r="UQI168" s="491"/>
      <c r="UQJ168" s="491"/>
      <c r="UQK168" s="491"/>
      <c r="UQL168" s="491"/>
      <c r="UQM168" s="491"/>
      <c r="UQN168" s="491"/>
      <c r="UQO168" s="491"/>
      <c r="UQP168" s="491"/>
      <c r="UQQ168" s="491"/>
      <c r="UQR168" s="491"/>
      <c r="UQS168" s="491"/>
      <c r="UQT168" s="491"/>
      <c r="UQU168" s="491"/>
      <c r="UQV168" s="491"/>
      <c r="UQW168" s="491"/>
      <c r="UQX168" s="491"/>
      <c r="UQY168" s="491"/>
      <c r="UQZ168" s="491"/>
      <c r="URA168" s="491"/>
      <c r="URB168" s="491"/>
      <c r="URC168" s="491"/>
      <c r="URD168" s="491"/>
      <c r="URE168" s="491"/>
      <c r="URF168" s="491"/>
      <c r="URG168" s="491"/>
      <c r="URH168" s="491"/>
      <c r="URI168" s="491"/>
      <c r="URJ168" s="491"/>
      <c r="URK168" s="491"/>
      <c r="URL168" s="491"/>
      <c r="URM168" s="491"/>
      <c r="URN168" s="491"/>
      <c r="URO168" s="491"/>
      <c r="URP168" s="491"/>
      <c r="URQ168" s="491"/>
      <c r="URR168" s="491"/>
      <c r="URS168" s="491"/>
      <c r="URT168" s="491"/>
      <c r="URU168" s="491"/>
      <c r="URV168" s="491"/>
      <c r="URW168" s="491"/>
      <c r="URX168" s="491"/>
      <c r="URY168" s="491"/>
      <c r="URZ168" s="491"/>
      <c r="USA168" s="491"/>
      <c r="USB168" s="491"/>
      <c r="USC168" s="491"/>
      <c r="USD168" s="491"/>
      <c r="USE168" s="491"/>
      <c r="USF168" s="491"/>
      <c r="USG168" s="491"/>
      <c r="USH168" s="491"/>
      <c r="USI168" s="491"/>
      <c r="USJ168" s="491"/>
      <c r="USK168" s="491"/>
      <c r="USL168" s="491"/>
      <c r="USM168" s="491"/>
      <c r="USN168" s="491"/>
      <c r="USO168" s="491"/>
      <c r="USP168" s="491"/>
      <c r="USQ168" s="491"/>
      <c r="USR168" s="491"/>
      <c r="USS168" s="491"/>
      <c r="UST168" s="491"/>
      <c r="USU168" s="491"/>
      <c r="USV168" s="491"/>
      <c r="USW168" s="491"/>
      <c r="USX168" s="491"/>
      <c r="USY168" s="491"/>
      <c r="USZ168" s="491"/>
      <c r="UTA168" s="491"/>
      <c r="UTB168" s="491"/>
      <c r="UTC168" s="491"/>
      <c r="UTD168" s="491"/>
      <c r="UTE168" s="491"/>
      <c r="UTF168" s="491"/>
      <c r="UTG168" s="491"/>
      <c r="UTH168" s="491"/>
      <c r="UTI168" s="491"/>
      <c r="UTJ168" s="491"/>
      <c r="UTK168" s="491"/>
      <c r="UTL168" s="491"/>
      <c r="UTM168" s="491"/>
      <c r="UTN168" s="491"/>
      <c r="UTO168" s="491"/>
      <c r="UTP168" s="491"/>
      <c r="UTQ168" s="491"/>
      <c r="UTR168" s="491"/>
      <c r="UTS168" s="491"/>
      <c r="UTT168" s="491"/>
      <c r="UTU168" s="491"/>
      <c r="UTV168" s="491"/>
      <c r="UTW168" s="491"/>
      <c r="UTX168" s="491"/>
      <c r="UTY168" s="491"/>
      <c r="UTZ168" s="491"/>
      <c r="UUA168" s="491"/>
      <c r="UUB168" s="491"/>
      <c r="UUC168" s="491"/>
      <c r="UUD168" s="491"/>
      <c r="UUE168" s="491"/>
      <c r="UUF168" s="491"/>
      <c r="UUG168" s="491"/>
      <c r="UUH168" s="491"/>
      <c r="UUI168" s="491"/>
      <c r="UUJ168" s="491"/>
      <c r="UUK168" s="491"/>
      <c r="UUL168" s="491"/>
      <c r="UUM168" s="491"/>
      <c r="UUN168" s="491"/>
      <c r="UUO168" s="491"/>
      <c r="UUP168" s="491"/>
      <c r="UUQ168" s="491"/>
      <c r="UUR168" s="491"/>
      <c r="UUS168" s="491"/>
      <c r="UUT168" s="491"/>
      <c r="UUU168" s="491"/>
      <c r="UUV168" s="491"/>
      <c r="UUW168" s="491"/>
      <c r="UUX168" s="491"/>
      <c r="UUY168" s="491"/>
      <c r="UUZ168" s="491"/>
      <c r="UVA168" s="491"/>
      <c r="UVB168" s="491"/>
      <c r="UVC168" s="491"/>
      <c r="UVD168" s="491"/>
      <c r="UVE168" s="491"/>
      <c r="UVF168" s="491"/>
      <c r="UVG168" s="491"/>
      <c r="UVH168" s="491"/>
      <c r="UVI168" s="491"/>
      <c r="UVJ168" s="491"/>
      <c r="UVK168" s="491"/>
      <c r="UVL168" s="491"/>
      <c r="UVM168" s="491"/>
      <c r="UVN168" s="491"/>
      <c r="UVO168" s="491"/>
      <c r="UVP168" s="491"/>
      <c r="UVQ168" s="491"/>
      <c r="UVR168" s="491"/>
      <c r="UVS168" s="491"/>
      <c r="UVT168" s="491"/>
      <c r="UVU168" s="491"/>
      <c r="UVV168" s="491"/>
      <c r="UVW168" s="491"/>
      <c r="UVX168" s="491"/>
      <c r="UVY168" s="491"/>
      <c r="UVZ168" s="491"/>
      <c r="UWA168" s="491"/>
      <c r="UWB168" s="491"/>
      <c r="UWC168" s="491"/>
      <c r="UWD168" s="491"/>
      <c r="UWE168" s="491"/>
      <c r="UWF168" s="491"/>
      <c r="UWG168" s="491"/>
      <c r="UWH168" s="491"/>
      <c r="UWI168" s="491"/>
      <c r="UWJ168" s="491"/>
      <c r="UWK168" s="491"/>
      <c r="UWL168" s="491"/>
      <c r="UWM168" s="491"/>
      <c r="UWN168" s="491"/>
      <c r="UWO168" s="491"/>
      <c r="UWP168" s="491"/>
      <c r="UWQ168" s="491"/>
      <c r="UWR168" s="491"/>
      <c r="UWS168" s="491"/>
      <c r="UWT168" s="491"/>
      <c r="UWU168" s="491"/>
      <c r="UWV168" s="491"/>
      <c r="UWW168" s="491"/>
      <c r="UWX168" s="491"/>
      <c r="UWY168" s="491"/>
      <c r="UWZ168" s="491"/>
      <c r="UXA168" s="491"/>
      <c r="UXB168" s="491"/>
      <c r="UXC168" s="491"/>
      <c r="UXD168" s="491"/>
      <c r="UXE168" s="491"/>
      <c r="UXF168" s="491"/>
      <c r="UXG168" s="491"/>
      <c r="UXH168" s="491"/>
      <c r="UXI168" s="491"/>
      <c r="UXJ168" s="491"/>
      <c r="UXK168" s="491"/>
      <c r="UXL168" s="491"/>
      <c r="UXM168" s="491"/>
      <c r="UXN168" s="491"/>
      <c r="UXO168" s="491"/>
      <c r="UXP168" s="491"/>
      <c r="UXQ168" s="491"/>
      <c r="UXR168" s="491"/>
      <c r="UXS168" s="491"/>
      <c r="UXT168" s="491"/>
      <c r="UXU168" s="491"/>
      <c r="UXV168" s="491"/>
      <c r="UXW168" s="491"/>
      <c r="UXX168" s="491"/>
      <c r="UXY168" s="491"/>
      <c r="UXZ168" s="491"/>
      <c r="UYA168" s="491"/>
      <c r="UYB168" s="491"/>
      <c r="UYC168" s="491"/>
      <c r="UYD168" s="491"/>
      <c r="UYE168" s="491"/>
      <c r="UYF168" s="491"/>
      <c r="UYG168" s="491"/>
      <c r="UYH168" s="491"/>
      <c r="UYI168" s="491"/>
      <c r="UYJ168" s="491"/>
      <c r="UYK168" s="491"/>
      <c r="UYL168" s="491"/>
      <c r="UYM168" s="491"/>
      <c r="UYN168" s="491"/>
      <c r="UYO168" s="491"/>
      <c r="UYP168" s="491"/>
      <c r="UYQ168" s="491"/>
      <c r="UYR168" s="491"/>
      <c r="UYS168" s="491"/>
      <c r="UYT168" s="491"/>
      <c r="UYU168" s="491"/>
      <c r="UYV168" s="491"/>
      <c r="UYW168" s="491"/>
      <c r="UYX168" s="491"/>
      <c r="UYY168" s="491"/>
      <c r="UYZ168" s="491"/>
      <c r="UZA168" s="491"/>
      <c r="UZB168" s="491"/>
      <c r="UZC168" s="491"/>
      <c r="UZD168" s="491"/>
      <c r="UZE168" s="491"/>
      <c r="UZF168" s="491"/>
      <c r="UZG168" s="491"/>
      <c r="UZH168" s="491"/>
      <c r="UZI168" s="491"/>
      <c r="UZJ168" s="491"/>
      <c r="UZK168" s="491"/>
      <c r="UZL168" s="491"/>
      <c r="UZM168" s="491"/>
      <c r="UZN168" s="491"/>
      <c r="UZO168" s="491"/>
      <c r="UZP168" s="491"/>
      <c r="UZQ168" s="491"/>
      <c r="UZR168" s="491"/>
      <c r="UZS168" s="491"/>
      <c r="UZT168" s="491"/>
      <c r="UZU168" s="491"/>
      <c r="UZV168" s="491"/>
      <c r="UZW168" s="491"/>
      <c r="UZX168" s="491"/>
      <c r="UZY168" s="491"/>
      <c r="UZZ168" s="491"/>
      <c r="VAA168" s="491"/>
      <c r="VAB168" s="491"/>
      <c r="VAC168" s="491"/>
      <c r="VAD168" s="491"/>
      <c r="VAE168" s="491"/>
      <c r="VAF168" s="491"/>
      <c r="VAG168" s="491"/>
      <c r="VAH168" s="491"/>
      <c r="VAI168" s="491"/>
      <c r="VAJ168" s="491"/>
      <c r="VAK168" s="491"/>
      <c r="VAL168" s="491"/>
      <c r="VAM168" s="491"/>
      <c r="VAN168" s="491"/>
      <c r="VAO168" s="491"/>
      <c r="VAP168" s="491"/>
      <c r="VAQ168" s="491"/>
      <c r="VAR168" s="491"/>
      <c r="VAS168" s="491"/>
      <c r="VAT168" s="491"/>
      <c r="VAU168" s="491"/>
      <c r="VAV168" s="491"/>
      <c r="VAW168" s="491"/>
      <c r="VAX168" s="491"/>
      <c r="VAY168" s="491"/>
      <c r="VAZ168" s="491"/>
      <c r="VBA168" s="491"/>
      <c r="VBB168" s="491"/>
      <c r="VBC168" s="491"/>
      <c r="VBD168" s="491"/>
      <c r="VBE168" s="491"/>
      <c r="VBF168" s="491"/>
      <c r="VBG168" s="491"/>
      <c r="VBH168" s="491"/>
      <c r="VBI168" s="491"/>
      <c r="VBJ168" s="491"/>
      <c r="VBK168" s="491"/>
      <c r="VBL168" s="491"/>
      <c r="VBM168" s="491"/>
      <c r="VBN168" s="491"/>
      <c r="VBO168" s="491"/>
      <c r="VBP168" s="491"/>
      <c r="VBQ168" s="491"/>
      <c r="VBR168" s="491"/>
      <c r="VBS168" s="491"/>
      <c r="VBT168" s="491"/>
      <c r="VBU168" s="491"/>
      <c r="VBV168" s="491"/>
      <c r="VBW168" s="491"/>
      <c r="VBX168" s="491"/>
      <c r="VBY168" s="491"/>
      <c r="VBZ168" s="491"/>
      <c r="VCA168" s="491"/>
      <c r="VCB168" s="491"/>
      <c r="VCC168" s="491"/>
      <c r="VCD168" s="491"/>
      <c r="VCE168" s="491"/>
      <c r="VCF168" s="491"/>
      <c r="VCG168" s="491"/>
      <c r="VCH168" s="491"/>
      <c r="VCI168" s="491"/>
      <c r="VCJ168" s="491"/>
      <c r="VCK168" s="491"/>
      <c r="VCL168" s="491"/>
      <c r="VCM168" s="491"/>
      <c r="VCN168" s="491"/>
      <c r="VCO168" s="491"/>
      <c r="VCP168" s="491"/>
      <c r="VCQ168" s="491"/>
      <c r="VCR168" s="491"/>
      <c r="VCS168" s="491"/>
      <c r="VCT168" s="491"/>
      <c r="VCU168" s="491"/>
      <c r="VCV168" s="491"/>
      <c r="VCW168" s="491"/>
      <c r="VCX168" s="491"/>
      <c r="VCY168" s="491"/>
      <c r="VCZ168" s="491"/>
      <c r="VDA168" s="491"/>
      <c r="VDB168" s="491"/>
      <c r="VDC168" s="491"/>
      <c r="VDD168" s="491"/>
      <c r="VDE168" s="491"/>
      <c r="VDF168" s="491"/>
      <c r="VDG168" s="491"/>
      <c r="VDH168" s="491"/>
      <c r="VDI168" s="491"/>
      <c r="VDJ168" s="491"/>
      <c r="VDK168" s="491"/>
      <c r="VDL168" s="491"/>
      <c r="VDM168" s="491"/>
      <c r="VDN168" s="491"/>
      <c r="VDO168" s="491"/>
      <c r="VDP168" s="491"/>
      <c r="VDQ168" s="491"/>
      <c r="VDR168" s="491"/>
      <c r="VDS168" s="491"/>
      <c r="VDT168" s="491"/>
      <c r="VDU168" s="491"/>
      <c r="VDV168" s="491"/>
      <c r="VDW168" s="491"/>
      <c r="VDX168" s="491"/>
      <c r="VDY168" s="491"/>
      <c r="VDZ168" s="491"/>
      <c r="VEA168" s="491"/>
      <c r="VEB168" s="491"/>
      <c r="VEC168" s="491"/>
      <c r="VED168" s="491"/>
      <c r="VEE168" s="491"/>
      <c r="VEF168" s="491"/>
      <c r="VEG168" s="491"/>
      <c r="VEH168" s="491"/>
      <c r="VEI168" s="491"/>
      <c r="VEJ168" s="491"/>
      <c r="VEK168" s="491"/>
      <c r="VEL168" s="491"/>
      <c r="VEM168" s="491"/>
      <c r="VEN168" s="491"/>
      <c r="VEO168" s="491"/>
      <c r="VEP168" s="491"/>
      <c r="VEQ168" s="491"/>
      <c r="VER168" s="491"/>
      <c r="VES168" s="491"/>
      <c r="VET168" s="491"/>
      <c r="VEU168" s="491"/>
      <c r="VEV168" s="491"/>
      <c r="VEW168" s="491"/>
      <c r="VEX168" s="491"/>
      <c r="VEY168" s="491"/>
      <c r="VEZ168" s="491"/>
      <c r="VFA168" s="491"/>
      <c r="VFB168" s="491"/>
      <c r="VFC168" s="491"/>
      <c r="VFD168" s="491"/>
      <c r="VFE168" s="491"/>
      <c r="VFF168" s="491"/>
      <c r="VFG168" s="491"/>
      <c r="VFH168" s="491"/>
      <c r="VFI168" s="491"/>
      <c r="VFJ168" s="491"/>
      <c r="VFK168" s="491"/>
      <c r="VFL168" s="491"/>
      <c r="VFM168" s="491"/>
      <c r="VFN168" s="491"/>
      <c r="VFO168" s="491"/>
      <c r="VFP168" s="491"/>
      <c r="VFQ168" s="491"/>
      <c r="VFR168" s="491"/>
      <c r="VFS168" s="491"/>
      <c r="VFT168" s="491"/>
      <c r="VFU168" s="491"/>
      <c r="VFV168" s="491"/>
      <c r="VFW168" s="491"/>
      <c r="VFX168" s="491"/>
      <c r="VFY168" s="491"/>
      <c r="VFZ168" s="491"/>
      <c r="VGA168" s="491"/>
      <c r="VGB168" s="491"/>
      <c r="VGC168" s="491"/>
      <c r="VGD168" s="491"/>
      <c r="VGE168" s="491"/>
      <c r="VGF168" s="491"/>
      <c r="VGG168" s="491"/>
      <c r="VGH168" s="491"/>
      <c r="VGI168" s="491"/>
      <c r="VGJ168" s="491"/>
      <c r="VGK168" s="491"/>
      <c r="VGL168" s="491"/>
      <c r="VGM168" s="491"/>
      <c r="VGN168" s="491"/>
      <c r="VGO168" s="491"/>
      <c r="VGP168" s="491"/>
      <c r="VGQ168" s="491"/>
      <c r="VGR168" s="491"/>
      <c r="VGS168" s="491"/>
      <c r="VGT168" s="491"/>
      <c r="VGU168" s="491"/>
      <c r="VGV168" s="491"/>
      <c r="VGW168" s="491"/>
      <c r="VGX168" s="491"/>
      <c r="VGY168" s="491"/>
      <c r="VGZ168" s="491"/>
      <c r="VHA168" s="491"/>
      <c r="VHB168" s="491"/>
      <c r="VHC168" s="491"/>
      <c r="VHD168" s="491"/>
      <c r="VHE168" s="491"/>
      <c r="VHF168" s="491"/>
      <c r="VHG168" s="491"/>
      <c r="VHH168" s="491"/>
      <c r="VHI168" s="491"/>
      <c r="VHJ168" s="491"/>
      <c r="VHK168" s="491"/>
      <c r="VHL168" s="491"/>
      <c r="VHM168" s="491"/>
      <c r="VHN168" s="491"/>
      <c r="VHO168" s="491"/>
      <c r="VHP168" s="491"/>
      <c r="VHQ168" s="491"/>
      <c r="VHR168" s="491"/>
      <c r="VHS168" s="491"/>
      <c r="VHT168" s="491"/>
      <c r="VHU168" s="491"/>
      <c r="VHV168" s="491"/>
      <c r="VHW168" s="491"/>
      <c r="VHX168" s="491"/>
      <c r="VHY168" s="491"/>
      <c r="VHZ168" s="491"/>
      <c r="VIA168" s="491"/>
      <c r="VIB168" s="491"/>
      <c r="VIC168" s="491"/>
      <c r="VID168" s="491"/>
      <c r="VIE168" s="491"/>
      <c r="VIF168" s="491"/>
      <c r="VIG168" s="491"/>
      <c r="VIH168" s="491"/>
      <c r="VII168" s="491"/>
      <c r="VIJ168" s="491"/>
      <c r="VIK168" s="491"/>
      <c r="VIL168" s="491"/>
      <c r="VIM168" s="491"/>
      <c r="VIN168" s="491"/>
      <c r="VIO168" s="491"/>
      <c r="VIP168" s="491"/>
      <c r="VIQ168" s="491"/>
      <c r="VIR168" s="491"/>
      <c r="VIS168" s="491"/>
      <c r="VIT168" s="491"/>
      <c r="VIU168" s="491"/>
      <c r="VIV168" s="491"/>
      <c r="VIW168" s="491"/>
      <c r="VIX168" s="491"/>
      <c r="VIY168" s="491"/>
      <c r="VIZ168" s="491"/>
      <c r="VJA168" s="491"/>
      <c r="VJB168" s="491"/>
      <c r="VJC168" s="491"/>
      <c r="VJD168" s="491"/>
      <c r="VJE168" s="491"/>
      <c r="VJF168" s="491"/>
      <c r="VJG168" s="491"/>
      <c r="VJH168" s="491"/>
      <c r="VJI168" s="491"/>
      <c r="VJJ168" s="491"/>
      <c r="VJK168" s="491"/>
      <c r="VJL168" s="491"/>
      <c r="VJM168" s="491"/>
      <c r="VJN168" s="491"/>
      <c r="VJO168" s="491"/>
      <c r="VJP168" s="491"/>
      <c r="VJQ168" s="491"/>
      <c r="VJR168" s="491"/>
      <c r="VJS168" s="491"/>
      <c r="VJT168" s="491"/>
      <c r="VJU168" s="491"/>
      <c r="VJV168" s="491"/>
      <c r="VJW168" s="491"/>
      <c r="VJX168" s="491"/>
      <c r="VJY168" s="491"/>
      <c r="VJZ168" s="491"/>
      <c r="VKA168" s="491"/>
      <c r="VKB168" s="491"/>
      <c r="VKC168" s="491"/>
      <c r="VKD168" s="491"/>
      <c r="VKE168" s="491"/>
      <c r="VKF168" s="491"/>
      <c r="VKG168" s="491"/>
      <c r="VKH168" s="491"/>
      <c r="VKI168" s="491"/>
      <c r="VKJ168" s="491"/>
      <c r="VKK168" s="491"/>
      <c r="VKL168" s="491"/>
      <c r="VKM168" s="491"/>
      <c r="VKN168" s="491"/>
      <c r="VKO168" s="491"/>
      <c r="VKP168" s="491"/>
      <c r="VKQ168" s="491"/>
      <c r="VKR168" s="491"/>
      <c r="VKS168" s="491"/>
      <c r="VKT168" s="491"/>
      <c r="VKU168" s="491"/>
      <c r="VKV168" s="491"/>
      <c r="VKW168" s="491"/>
      <c r="VKX168" s="491"/>
      <c r="VKY168" s="491"/>
      <c r="VKZ168" s="491"/>
      <c r="VLA168" s="491"/>
      <c r="VLB168" s="491"/>
      <c r="VLC168" s="491"/>
      <c r="VLD168" s="491"/>
      <c r="VLE168" s="491"/>
      <c r="VLF168" s="491"/>
      <c r="VLG168" s="491"/>
      <c r="VLH168" s="491"/>
      <c r="VLI168" s="491"/>
      <c r="VLJ168" s="491"/>
      <c r="VLK168" s="491"/>
      <c r="VLL168" s="491"/>
      <c r="VLM168" s="491"/>
      <c r="VLN168" s="491"/>
      <c r="VLO168" s="491"/>
      <c r="VLP168" s="491"/>
      <c r="VLQ168" s="491"/>
      <c r="VLR168" s="491"/>
      <c r="VLS168" s="491"/>
      <c r="VLT168" s="491"/>
      <c r="VLU168" s="491"/>
      <c r="VLV168" s="491"/>
      <c r="VLW168" s="491"/>
      <c r="VLX168" s="491"/>
      <c r="VLY168" s="491"/>
      <c r="VLZ168" s="491"/>
      <c r="VMA168" s="491"/>
      <c r="VMB168" s="491"/>
      <c r="VMC168" s="491"/>
      <c r="VMD168" s="491"/>
      <c r="VME168" s="491"/>
      <c r="VMF168" s="491"/>
      <c r="VMG168" s="491"/>
      <c r="VMH168" s="491"/>
      <c r="VMI168" s="491"/>
      <c r="VMJ168" s="491"/>
      <c r="VMK168" s="491"/>
      <c r="VML168" s="491"/>
      <c r="VMM168" s="491"/>
      <c r="VMN168" s="491"/>
      <c r="VMO168" s="491"/>
      <c r="VMP168" s="491"/>
      <c r="VMQ168" s="491"/>
      <c r="VMR168" s="491"/>
      <c r="VMS168" s="491"/>
      <c r="VMT168" s="491"/>
      <c r="VMU168" s="491"/>
      <c r="VMV168" s="491"/>
      <c r="VMW168" s="491"/>
      <c r="VMX168" s="491"/>
      <c r="VMY168" s="491"/>
      <c r="VMZ168" s="491"/>
      <c r="VNA168" s="491"/>
      <c r="VNB168" s="491"/>
      <c r="VNC168" s="491"/>
      <c r="VND168" s="491"/>
      <c r="VNE168" s="491"/>
      <c r="VNF168" s="491"/>
      <c r="VNG168" s="491"/>
      <c r="VNH168" s="491"/>
      <c r="VNI168" s="491"/>
      <c r="VNJ168" s="491"/>
      <c r="VNK168" s="491"/>
      <c r="VNL168" s="491"/>
      <c r="VNM168" s="491"/>
      <c r="VNN168" s="491"/>
      <c r="VNO168" s="491"/>
      <c r="VNP168" s="491"/>
      <c r="VNQ168" s="491"/>
      <c r="VNR168" s="491"/>
      <c r="VNS168" s="491"/>
      <c r="VNT168" s="491"/>
      <c r="VNU168" s="491"/>
      <c r="VNV168" s="491"/>
      <c r="VNW168" s="491"/>
      <c r="VNX168" s="491"/>
      <c r="VNY168" s="491"/>
      <c r="VNZ168" s="491"/>
      <c r="VOA168" s="491"/>
      <c r="VOB168" s="491"/>
      <c r="VOC168" s="491"/>
      <c r="VOD168" s="491"/>
      <c r="VOE168" s="491"/>
      <c r="VOF168" s="491"/>
      <c r="VOG168" s="491"/>
      <c r="VOH168" s="491"/>
      <c r="VOI168" s="491"/>
      <c r="VOJ168" s="491"/>
      <c r="VOK168" s="491"/>
      <c r="VOL168" s="491"/>
      <c r="VOM168" s="491"/>
      <c r="VON168" s="491"/>
      <c r="VOO168" s="491"/>
      <c r="VOP168" s="491"/>
      <c r="VOQ168" s="491"/>
      <c r="VOR168" s="491"/>
      <c r="VOS168" s="491"/>
      <c r="VOT168" s="491"/>
      <c r="VOU168" s="491"/>
      <c r="VOV168" s="491"/>
      <c r="VOW168" s="491"/>
      <c r="VOX168" s="491"/>
      <c r="VOY168" s="491"/>
      <c r="VOZ168" s="491"/>
      <c r="VPA168" s="491"/>
      <c r="VPB168" s="491"/>
      <c r="VPC168" s="491"/>
      <c r="VPD168" s="491"/>
      <c r="VPE168" s="491"/>
      <c r="VPF168" s="491"/>
      <c r="VPG168" s="491"/>
      <c r="VPH168" s="491"/>
      <c r="VPI168" s="491"/>
      <c r="VPJ168" s="491"/>
      <c r="VPK168" s="491"/>
      <c r="VPL168" s="491"/>
      <c r="VPM168" s="491"/>
      <c r="VPN168" s="491"/>
      <c r="VPO168" s="491"/>
      <c r="VPP168" s="491"/>
      <c r="VPQ168" s="491"/>
      <c r="VPR168" s="491"/>
      <c r="VPS168" s="491"/>
      <c r="VPT168" s="491"/>
      <c r="VPU168" s="491"/>
      <c r="VPV168" s="491"/>
      <c r="VPW168" s="491"/>
      <c r="VPX168" s="491"/>
      <c r="VPY168" s="491"/>
      <c r="VPZ168" s="491"/>
      <c r="VQA168" s="491"/>
      <c r="VQB168" s="491"/>
      <c r="VQC168" s="491"/>
      <c r="VQD168" s="491"/>
      <c r="VQE168" s="491"/>
      <c r="VQF168" s="491"/>
      <c r="VQG168" s="491"/>
      <c r="VQH168" s="491"/>
      <c r="VQI168" s="491"/>
      <c r="VQJ168" s="491"/>
      <c r="VQK168" s="491"/>
      <c r="VQL168" s="491"/>
      <c r="VQM168" s="491"/>
      <c r="VQN168" s="491"/>
      <c r="VQO168" s="491"/>
      <c r="VQP168" s="491"/>
      <c r="VQQ168" s="491"/>
      <c r="VQR168" s="491"/>
      <c r="VQS168" s="491"/>
      <c r="VQT168" s="491"/>
      <c r="VQU168" s="491"/>
      <c r="VQV168" s="491"/>
      <c r="VQW168" s="491"/>
      <c r="VQX168" s="491"/>
      <c r="VQY168" s="491"/>
      <c r="VQZ168" s="491"/>
      <c r="VRA168" s="491"/>
      <c r="VRB168" s="491"/>
      <c r="VRC168" s="491"/>
      <c r="VRD168" s="491"/>
      <c r="VRE168" s="491"/>
      <c r="VRF168" s="491"/>
      <c r="VRG168" s="491"/>
      <c r="VRH168" s="491"/>
      <c r="VRI168" s="491"/>
      <c r="VRJ168" s="491"/>
      <c r="VRK168" s="491"/>
      <c r="VRL168" s="491"/>
      <c r="VRM168" s="491"/>
      <c r="VRN168" s="491"/>
      <c r="VRO168" s="491"/>
      <c r="VRP168" s="491"/>
      <c r="VRQ168" s="491"/>
      <c r="VRR168" s="491"/>
      <c r="VRS168" s="491"/>
      <c r="VRT168" s="491"/>
      <c r="VRU168" s="491"/>
      <c r="VRV168" s="491"/>
      <c r="VRW168" s="491"/>
      <c r="VRX168" s="491"/>
      <c r="VRY168" s="491"/>
      <c r="VRZ168" s="491"/>
      <c r="VSA168" s="491"/>
      <c r="VSB168" s="491"/>
      <c r="VSC168" s="491"/>
      <c r="VSD168" s="491"/>
      <c r="VSE168" s="491"/>
      <c r="VSF168" s="491"/>
      <c r="VSG168" s="491"/>
      <c r="VSH168" s="491"/>
      <c r="VSI168" s="491"/>
      <c r="VSJ168" s="491"/>
      <c r="VSK168" s="491"/>
      <c r="VSL168" s="491"/>
      <c r="VSM168" s="491"/>
      <c r="VSN168" s="491"/>
      <c r="VSO168" s="491"/>
      <c r="VSP168" s="491"/>
      <c r="VSQ168" s="491"/>
      <c r="VSR168" s="491"/>
      <c r="VSS168" s="491"/>
      <c r="VST168" s="491"/>
      <c r="VSU168" s="491"/>
      <c r="VSV168" s="491"/>
      <c r="VSW168" s="491"/>
      <c r="VSX168" s="491"/>
      <c r="VSY168" s="491"/>
      <c r="VSZ168" s="491"/>
      <c r="VTA168" s="491"/>
      <c r="VTB168" s="491"/>
      <c r="VTC168" s="491"/>
      <c r="VTD168" s="491"/>
      <c r="VTE168" s="491"/>
      <c r="VTF168" s="491"/>
      <c r="VTG168" s="491"/>
      <c r="VTH168" s="491"/>
      <c r="VTI168" s="491"/>
      <c r="VTJ168" s="491"/>
      <c r="VTK168" s="491"/>
      <c r="VTL168" s="491"/>
      <c r="VTM168" s="491"/>
      <c r="VTN168" s="491"/>
      <c r="VTO168" s="491"/>
      <c r="VTP168" s="491"/>
      <c r="VTQ168" s="491"/>
      <c r="VTR168" s="491"/>
      <c r="VTS168" s="491"/>
      <c r="VTT168" s="491"/>
      <c r="VTU168" s="491"/>
      <c r="VTV168" s="491"/>
      <c r="VTW168" s="491"/>
      <c r="VTX168" s="491"/>
      <c r="VTY168" s="491"/>
      <c r="VTZ168" s="491"/>
      <c r="VUA168" s="491"/>
      <c r="VUB168" s="491"/>
      <c r="VUC168" s="491"/>
      <c r="VUD168" s="491"/>
      <c r="VUE168" s="491"/>
      <c r="VUF168" s="491"/>
      <c r="VUG168" s="491"/>
      <c r="VUH168" s="491"/>
      <c r="VUI168" s="491"/>
      <c r="VUJ168" s="491"/>
      <c r="VUK168" s="491"/>
      <c r="VUL168" s="491"/>
      <c r="VUM168" s="491"/>
      <c r="VUN168" s="491"/>
      <c r="VUO168" s="491"/>
      <c r="VUP168" s="491"/>
      <c r="VUQ168" s="491"/>
      <c r="VUR168" s="491"/>
      <c r="VUS168" s="491"/>
      <c r="VUT168" s="491"/>
      <c r="VUU168" s="491"/>
      <c r="VUV168" s="491"/>
      <c r="VUW168" s="491"/>
      <c r="VUX168" s="491"/>
      <c r="VUY168" s="491"/>
      <c r="VUZ168" s="491"/>
      <c r="VVA168" s="491"/>
      <c r="VVB168" s="491"/>
      <c r="VVC168" s="491"/>
      <c r="VVD168" s="491"/>
      <c r="VVE168" s="491"/>
      <c r="VVF168" s="491"/>
      <c r="VVG168" s="491"/>
      <c r="VVH168" s="491"/>
      <c r="VVI168" s="491"/>
      <c r="VVJ168" s="491"/>
      <c r="VVK168" s="491"/>
      <c r="VVL168" s="491"/>
      <c r="VVM168" s="491"/>
      <c r="VVN168" s="491"/>
      <c r="VVO168" s="491"/>
      <c r="VVP168" s="491"/>
      <c r="VVQ168" s="491"/>
      <c r="VVR168" s="491"/>
      <c r="VVS168" s="491"/>
      <c r="VVT168" s="491"/>
      <c r="VVU168" s="491"/>
      <c r="VVV168" s="491"/>
      <c r="VVW168" s="491"/>
      <c r="VVX168" s="491"/>
      <c r="VVY168" s="491"/>
      <c r="VVZ168" s="491"/>
      <c r="VWA168" s="491"/>
      <c r="VWB168" s="491"/>
      <c r="VWC168" s="491"/>
      <c r="VWD168" s="491"/>
      <c r="VWE168" s="491"/>
      <c r="VWF168" s="491"/>
      <c r="VWG168" s="491"/>
      <c r="VWH168" s="491"/>
      <c r="VWI168" s="491"/>
      <c r="VWJ168" s="491"/>
      <c r="VWK168" s="491"/>
      <c r="VWL168" s="491"/>
      <c r="VWM168" s="491"/>
      <c r="VWN168" s="491"/>
      <c r="VWO168" s="491"/>
      <c r="VWP168" s="491"/>
      <c r="VWQ168" s="491"/>
      <c r="VWR168" s="491"/>
      <c r="VWS168" s="491"/>
      <c r="VWT168" s="491"/>
      <c r="VWU168" s="491"/>
      <c r="VWV168" s="491"/>
      <c r="VWW168" s="491"/>
      <c r="VWX168" s="491"/>
      <c r="VWY168" s="491"/>
      <c r="VWZ168" s="491"/>
      <c r="VXA168" s="491"/>
      <c r="VXB168" s="491"/>
      <c r="VXC168" s="491"/>
      <c r="VXD168" s="491"/>
      <c r="VXE168" s="491"/>
      <c r="VXF168" s="491"/>
      <c r="VXG168" s="491"/>
      <c r="VXH168" s="491"/>
      <c r="VXI168" s="491"/>
      <c r="VXJ168" s="491"/>
      <c r="VXK168" s="491"/>
      <c r="VXL168" s="491"/>
      <c r="VXM168" s="491"/>
      <c r="VXN168" s="491"/>
      <c r="VXO168" s="491"/>
      <c r="VXP168" s="491"/>
      <c r="VXQ168" s="491"/>
      <c r="VXR168" s="491"/>
      <c r="VXS168" s="491"/>
      <c r="VXT168" s="491"/>
      <c r="VXU168" s="491"/>
      <c r="VXV168" s="491"/>
      <c r="VXW168" s="491"/>
      <c r="VXX168" s="491"/>
      <c r="VXY168" s="491"/>
      <c r="VXZ168" s="491"/>
      <c r="VYA168" s="491"/>
      <c r="VYB168" s="491"/>
      <c r="VYC168" s="491"/>
      <c r="VYD168" s="491"/>
      <c r="VYE168" s="491"/>
      <c r="VYF168" s="491"/>
      <c r="VYG168" s="491"/>
      <c r="VYH168" s="491"/>
      <c r="VYI168" s="491"/>
      <c r="VYJ168" s="491"/>
      <c r="VYK168" s="491"/>
      <c r="VYL168" s="491"/>
      <c r="VYM168" s="491"/>
      <c r="VYN168" s="491"/>
      <c r="VYO168" s="491"/>
      <c r="VYP168" s="491"/>
      <c r="VYQ168" s="491"/>
      <c r="VYR168" s="491"/>
      <c r="VYS168" s="491"/>
      <c r="VYT168" s="491"/>
      <c r="VYU168" s="491"/>
      <c r="VYV168" s="491"/>
      <c r="VYW168" s="491"/>
      <c r="VYX168" s="491"/>
      <c r="VYY168" s="491"/>
      <c r="VYZ168" s="491"/>
      <c r="VZA168" s="491"/>
      <c r="VZB168" s="491"/>
      <c r="VZC168" s="491"/>
      <c r="VZD168" s="491"/>
      <c r="VZE168" s="491"/>
      <c r="VZF168" s="491"/>
      <c r="VZG168" s="491"/>
      <c r="VZH168" s="491"/>
      <c r="VZI168" s="491"/>
      <c r="VZJ168" s="491"/>
      <c r="VZK168" s="491"/>
      <c r="VZL168" s="491"/>
      <c r="VZM168" s="491"/>
      <c r="VZN168" s="491"/>
      <c r="VZO168" s="491"/>
      <c r="VZP168" s="491"/>
      <c r="VZQ168" s="491"/>
      <c r="VZR168" s="491"/>
      <c r="VZS168" s="491"/>
      <c r="VZT168" s="491"/>
      <c r="VZU168" s="491"/>
      <c r="VZV168" s="491"/>
      <c r="VZW168" s="491"/>
      <c r="VZX168" s="491"/>
      <c r="VZY168" s="491"/>
      <c r="VZZ168" s="491"/>
      <c r="WAA168" s="491"/>
      <c r="WAB168" s="491"/>
      <c r="WAC168" s="491"/>
      <c r="WAD168" s="491"/>
      <c r="WAE168" s="491"/>
      <c r="WAF168" s="491"/>
      <c r="WAG168" s="491"/>
      <c r="WAH168" s="491"/>
      <c r="WAI168" s="491"/>
      <c r="WAJ168" s="491"/>
      <c r="WAK168" s="491"/>
      <c r="WAL168" s="491"/>
      <c r="WAM168" s="491"/>
      <c r="WAN168" s="491"/>
      <c r="WAO168" s="491"/>
      <c r="WAP168" s="491"/>
      <c r="WAQ168" s="491"/>
      <c r="WAR168" s="491"/>
      <c r="WAS168" s="491"/>
      <c r="WAT168" s="491"/>
      <c r="WAU168" s="491"/>
      <c r="WAV168" s="491"/>
      <c r="WAW168" s="491"/>
      <c r="WAX168" s="491"/>
      <c r="WAY168" s="491"/>
      <c r="WAZ168" s="491"/>
      <c r="WBA168" s="491"/>
      <c r="WBB168" s="491"/>
      <c r="WBC168" s="491"/>
      <c r="WBD168" s="491"/>
      <c r="WBE168" s="491"/>
      <c r="WBF168" s="491"/>
      <c r="WBG168" s="491"/>
      <c r="WBH168" s="491"/>
      <c r="WBI168" s="491"/>
      <c r="WBJ168" s="491"/>
      <c r="WBK168" s="491"/>
      <c r="WBL168" s="491"/>
      <c r="WBM168" s="491"/>
      <c r="WBN168" s="491"/>
      <c r="WBO168" s="491"/>
      <c r="WBP168" s="491"/>
      <c r="WBQ168" s="491"/>
      <c r="WBR168" s="491"/>
      <c r="WBS168" s="491"/>
      <c r="WBT168" s="491"/>
      <c r="WBU168" s="491"/>
      <c r="WBV168" s="491"/>
      <c r="WBW168" s="491"/>
      <c r="WBX168" s="491"/>
      <c r="WBY168" s="491"/>
      <c r="WBZ168" s="491"/>
      <c r="WCA168" s="491"/>
      <c r="WCB168" s="491"/>
      <c r="WCC168" s="491"/>
      <c r="WCD168" s="491"/>
      <c r="WCE168" s="491"/>
      <c r="WCF168" s="491"/>
      <c r="WCG168" s="491"/>
      <c r="WCH168" s="491"/>
      <c r="WCI168" s="491"/>
      <c r="WCJ168" s="491"/>
      <c r="WCK168" s="491"/>
      <c r="WCL168" s="491"/>
      <c r="WCM168" s="491"/>
      <c r="WCN168" s="491"/>
      <c r="WCO168" s="491"/>
      <c r="WCP168" s="491"/>
      <c r="WCQ168" s="491"/>
      <c r="WCR168" s="491"/>
      <c r="WCS168" s="491"/>
      <c r="WCT168" s="491"/>
      <c r="WCU168" s="491"/>
      <c r="WCV168" s="491"/>
      <c r="WCW168" s="491"/>
      <c r="WCX168" s="491"/>
      <c r="WCY168" s="491"/>
      <c r="WCZ168" s="491"/>
      <c r="WDA168" s="491"/>
      <c r="WDB168" s="491"/>
      <c r="WDC168" s="491"/>
      <c r="WDD168" s="491"/>
      <c r="WDE168" s="491"/>
      <c r="WDF168" s="491"/>
      <c r="WDG168" s="491"/>
      <c r="WDH168" s="491"/>
      <c r="WDI168" s="491"/>
      <c r="WDJ168" s="491"/>
      <c r="WDK168" s="491"/>
      <c r="WDL168" s="491"/>
      <c r="WDM168" s="491"/>
      <c r="WDN168" s="491"/>
      <c r="WDO168" s="491"/>
      <c r="WDP168" s="491"/>
      <c r="WDQ168" s="491"/>
      <c r="WDR168" s="491"/>
      <c r="WDS168" s="491"/>
      <c r="WDT168" s="491"/>
      <c r="WDU168" s="491"/>
      <c r="WDV168" s="491"/>
      <c r="WDW168" s="491"/>
      <c r="WDX168" s="491"/>
      <c r="WDY168" s="491"/>
      <c r="WDZ168" s="491"/>
      <c r="WEA168" s="491"/>
      <c r="WEB168" s="491"/>
      <c r="WEC168" s="491"/>
      <c r="WED168" s="491"/>
      <c r="WEE168" s="491"/>
      <c r="WEF168" s="491"/>
      <c r="WEG168" s="491"/>
      <c r="WEH168" s="491"/>
      <c r="WEI168" s="491"/>
      <c r="WEJ168" s="491"/>
      <c r="WEK168" s="491"/>
      <c r="WEL168" s="491"/>
      <c r="WEM168" s="491"/>
      <c r="WEN168" s="491"/>
      <c r="WEO168" s="491"/>
      <c r="WEP168" s="491"/>
      <c r="WEQ168" s="491"/>
      <c r="WER168" s="491"/>
      <c r="WES168" s="491"/>
      <c r="WET168" s="491"/>
      <c r="WEU168" s="491"/>
      <c r="WEV168" s="491"/>
      <c r="WEW168" s="491"/>
      <c r="WEX168" s="491"/>
      <c r="WEY168" s="491"/>
      <c r="WEZ168" s="491"/>
      <c r="WFA168" s="491"/>
      <c r="WFB168" s="491"/>
      <c r="WFC168" s="491"/>
      <c r="WFD168" s="491"/>
      <c r="WFE168" s="491"/>
      <c r="WFF168" s="491"/>
      <c r="WFG168" s="491"/>
      <c r="WFH168" s="491"/>
      <c r="WFI168" s="491"/>
      <c r="WFJ168" s="491"/>
      <c r="WFK168" s="491"/>
      <c r="WFL168" s="491"/>
      <c r="WFM168" s="491"/>
      <c r="WFN168" s="491"/>
      <c r="WFO168" s="491"/>
      <c r="WFP168" s="491"/>
      <c r="WFQ168" s="491"/>
      <c r="WFR168" s="491"/>
      <c r="WFS168" s="491"/>
      <c r="WFT168" s="491"/>
      <c r="WFU168" s="491"/>
      <c r="WFV168" s="491"/>
      <c r="WFW168" s="491"/>
      <c r="WFX168" s="491"/>
      <c r="WFY168" s="491"/>
      <c r="WFZ168" s="491"/>
      <c r="WGA168" s="491"/>
      <c r="WGB168" s="491"/>
      <c r="WGC168" s="491"/>
      <c r="WGD168" s="491"/>
      <c r="WGE168" s="491"/>
      <c r="WGF168" s="491"/>
      <c r="WGG168" s="491"/>
      <c r="WGH168" s="491"/>
      <c r="WGI168" s="491"/>
      <c r="WGJ168" s="491"/>
      <c r="WGK168" s="491"/>
      <c r="WGL168" s="491"/>
      <c r="WGM168" s="491"/>
      <c r="WGN168" s="491"/>
      <c r="WGO168" s="491"/>
      <c r="WGP168" s="491"/>
      <c r="WGQ168" s="491"/>
      <c r="WGR168" s="491"/>
      <c r="WGS168" s="491"/>
      <c r="WGT168" s="491"/>
      <c r="WGU168" s="491"/>
      <c r="WGV168" s="491"/>
      <c r="WGW168" s="491"/>
      <c r="WGX168" s="491"/>
      <c r="WGY168" s="491"/>
      <c r="WGZ168" s="491"/>
      <c r="WHA168" s="491"/>
      <c r="WHB168" s="491"/>
      <c r="WHC168" s="491"/>
      <c r="WHD168" s="491"/>
      <c r="WHE168" s="491"/>
      <c r="WHF168" s="491"/>
      <c r="WHG168" s="491"/>
      <c r="WHH168" s="491"/>
      <c r="WHI168" s="491"/>
      <c r="WHJ168" s="491"/>
      <c r="WHK168" s="491"/>
      <c r="WHL168" s="491"/>
      <c r="WHM168" s="491"/>
      <c r="WHN168" s="491"/>
      <c r="WHO168" s="491"/>
      <c r="WHP168" s="491"/>
      <c r="WHQ168" s="491"/>
      <c r="WHR168" s="491"/>
      <c r="WHS168" s="491"/>
      <c r="WHT168" s="491"/>
      <c r="WHU168" s="491"/>
      <c r="WHV168" s="491"/>
      <c r="WHW168" s="491"/>
      <c r="WHX168" s="491"/>
      <c r="WHY168" s="491"/>
      <c r="WHZ168" s="491"/>
      <c r="WIA168" s="491"/>
      <c r="WIB168" s="491"/>
      <c r="WIC168" s="491"/>
      <c r="WID168" s="491"/>
      <c r="WIE168" s="491"/>
      <c r="WIF168" s="491"/>
      <c r="WIG168" s="491"/>
      <c r="WIH168" s="491"/>
      <c r="WII168" s="491"/>
      <c r="WIJ168" s="491"/>
      <c r="WIK168" s="491"/>
      <c r="WIL168" s="491"/>
      <c r="WIM168" s="491"/>
      <c r="WIN168" s="491"/>
      <c r="WIO168" s="491"/>
      <c r="WIP168" s="491"/>
      <c r="WIQ168" s="491"/>
      <c r="WIR168" s="491"/>
      <c r="WIS168" s="491"/>
      <c r="WIT168" s="491"/>
      <c r="WIU168" s="491"/>
      <c r="WIV168" s="491"/>
      <c r="WIW168" s="491"/>
      <c r="WIX168" s="491"/>
      <c r="WIY168" s="491"/>
      <c r="WIZ168" s="491"/>
      <c r="WJA168" s="491"/>
      <c r="WJB168" s="491"/>
      <c r="WJC168" s="491"/>
      <c r="WJD168" s="491"/>
      <c r="WJE168" s="491"/>
      <c r="WJF168" s="491"/>
      <c r="WJG168" s="491"/>
      <c r="WJH168" s="491"/>
      <c r="WJI168" s="491"/>
      <c r="WJJ168" s="491"/>
      <c r="WJK168" s="491"/>
      <c r="WJL168" s="491"/>
      <c r="WJM168" s="491"/>
      <c r="WJN168" s="491"/>
      <c r="WJO168" s="491"/>
      <c r="WJP168" s="491"/>
      <c r="WJQ168" s="491"/>
      <c r="WJR168" s="491"/>
      <c r="WJS168" s="491"/>
      <c r="WJT168" s="491"/>
      <c r="WJU168" s="491"/>
      <c r="WJV168" s="491"/>
      <c r="WJW168" s="491"/>
      <c r="WJX168" s="491"/>
      <c r="WJY168" s="491"/>
      <c r="WJZ168" s="491"/>
      <c r="WKA168" s="491"/>
      <c r="WKB168" s="491"/>
      <c r="WKC168" s="491"/>
      <c r="WKD168" s="491"/>
      <c r="WKE168" s="491"/>
      <c r="WKF168" s="491"/>
      <c r="WKG168" s="491"/>
      <c r="WKH168" s="491"/>
      <c r="WKI168" s="491"/>
      <c r="WKJ168" s="491"/>
      <c r="WKK168" s="491"/>
      <c r="WKL168" s="491"/>
      <c r="WKM168" s="491"/>
      <c r="WKN168" s="491"/>
      <c r="WKO168" s="491"/>
      <c r="WKP168" s="491"/>
      <c r="WKQ168" s="491"/>
      <c r="WKR168" s="491"/>
      <c r="WKS168" s="491"/>
      <c r="WKT168" s="491"/>
      <c r="WKU168" s="491"/>
      <c r="WKV168" s="491"/>
      <c r="WKW168" s="491"/>
      <c r="WKX168" s="491"/>
      <c r="WKY168" s="491"/>
      <c r="WKZ168" s="491"/>
      <c r="WLA168" s="491"/>
      <c r="WLB168" s="491"/>
      <c r="WLC168" s="491"/>
      <c r="WLD168" s="491"/>
      <c r="WLE168" s="491"/>
      <c r="WLF168" s="491"/>
      <c r="WLG168" s="491"/>
      <c r="WLH168" s="491"/>
      <c r="WLI168" s="491"/>
      <c r="WLJ168" s="491"/>
      <c r="WLK168" s="491"/>
      <c r="WLL168" s="491"/>
      <c r="WLM168" s="491"/>
      <c r="WLN168" s="491"/>
      <c r="WLO168" s="491"/>
      <c r="WLP168" s="491"/>
      <c r="WLQ168" s="491"/>
      <c r="WLR168" s="491"/>
      <c r="WLS168" s="491"/>
      <c r="WLT168" s="491"/>
      <c r="WLU168" s="491"/>
      <c r="WLV168" s="491"/>
      <c r="WLW168" s="491"/>
      <c r="WLX168" s="491"/>
      <c r="WLY168" s="491"/>
      <c r="WLZ168" s="491"/>
      <c r="WMA168" s="491"/>
      <c r="WMB168" s="491"/>
      <c r="WMC168" s="491"/>
      <c r="WMD168" s="491"/>
      <c r="WME168" s="491"/>
      <c r="WMF168" s="491"/>
      <c r="WMG168" s="491"/>
      <c r="WMH168" s="491"/>
      <c r="WMI168" s="491"/>
      <c r="WMJ168" s="491"/>
      <c r="WMK168" s="491"/>
      <c r="WML168" s="491"/>
      <c r="WMM168" s="491"/>
      <c r="WMN168" s="491"/>
      <c r="WMO168" s="491"/>
      <c r="WMP168" s="491"/>
      <c r="WMQ168" s="491"/>
      <c r="WMR168" s="491"/>
      <c r="WMS168" s="491"/>
      <c r="WMT168" s="491"/>
      <c r="WMU168" s="491"/>
      <c r="WMV168" s="491"/>
      <c r="WMW168" s="491"/>
      <c r="WMX168" s="491"/>
      <c r="WMY168" s="491"/>
      <c r="WMZ168" s="491"/>
      <c r="WNA168" s="491"/>
      <c r="WNB168" s="491"/>
      <c r="WNC168" s="491"/>
      <c r="WND168" s="491"/>
      <c r="WNE168" s="491"/>
      <c r="WNF168" s="491"/>
      <c r="WNG168" s="491"/>
      <c r="WNH168" s="491"/>
      <c r="WNI168" s="491"/>
      <c r="WNJ168" s="491"/>
      <c r="WNK168" s="491"/>
      <c r="WNL168" s="491"/>
      <c r="WNM168" s="491"/>
      <c r="WNN168" s="491"/>
      <c r="WNO168" s="491"/>
      <c r="WNP168" s="491"/>
      <c r="WNQ168" s="491"/>
      <c r="WNR168" s="491"/>
      <c r="WNS168" s="491"/>
      <c r="WNT168" s="491"/>
      <c r="WNU168" s="491"/>
      <c r="WNV168" s="491"/>
      <c r="WNW168" s="491"/>
      <c r="WNX168" s="491"/>
      <c r="WNY168" s="491"/>
      <c r="WNZ168" s="491"/>
      <c r="WOA168" s="491"/>
      <c r="WOB168" s="491"/>
      <c r="WOC168" s="491"/>
      <c r="WOD168" s="491"/>
      <c r="WOE168" s="491"/>
      <c r="WOF168" s="491"/>
      <c r="WOG168" s="491"/>
      <c r="WOH168" s="491"/>
      <c r="WOI168" s="491"/>
      <c r="WOJ168" s="491"/>
      <c r="WOK168" s="491"/>
      <c r="WOL168" s="491"/>
      <c r="WOM168" s="491"/>
      <c r="WON168" s="491"/>
      <c r="WOO168" s="491"/>
      <c r="WOP168" s="491"/>
      <c r="WOQ168" s="491"/>
      <c r="WOR168" s="491"/>
      <c r="WOS168" s="491"/>
      <c r="WOT168" s="491"/>
      <c r="WOU168" s="491"/>
      <c r="WOV168" s="491"/>
      <c r="WOW168" s="491"/>
      <c r="WOX168" s="491"/>
      <c r="WOY168" s="491"/>
      <c r="WOZ168" s="491"/>
      <c r="WPA168" s="491"/>
      <c r="WPB168" s="491"/>
      <c r="WPC168" s="491"/>
      <c r="WPD168" s="491"/>
      <c r="WPE168" s="491"/>
      <c r="WPF168" s="491"/>
      <c r="WPG168" s="491"/>
      <c r="WPH168" s="491"/>
      <c r="WPI168" s="491"/>
      <c r="WPJ168" s="491"/>
      <c r="WPK168" s="491"/>
      <c r="WPL168" s="491"/>
      <c r="WPM168" s="491"/>
      <c r="WPN168" s="491"/>
      <c r="WPO168" s="491"/>
      <c r="WPP168" s="491"/>
      <c r="WPQ168" s="491"/>
      <c r="WPR168" s="491"/>
      <c r="WPS168" s="491"/>
      <c r="WPT168" s="491"/>
      <c r="WPU168" s="491"/>
      <c r="WPV168" s="491"/>
      <c r="WPW168" s="491"/>
      <c r="WPX168" s="491"/>
      <c r="WPY168" s="491"/>
      <c r="WPZ168" s="491"/>
      <c r="WQA168" s="491"/>
      <c r="WQB168" s="491"/>
      <c r="WQC168" s="491"/>
      <c r="WQD168" s="491"/>
      <c r="WQE168" s="491"/>
      <c r="WQF168" s="491"/>
      <c r="WQG168" s="491"/>
      <c r="WQH168" s="491"/>
      <c r="WQI168" s="491"/>
      <c r="WQJ168" s="491"/>
      <c r="WQK168" s="491"/>
      <c r="WQL168" s="491"/>
      <c r="WQM168" s="491"/>
      <c r="WQN168" s="491"/>
      <c r="WQO168" s="491"/>
      <c r="WQP168" s="491"/>
      <c r="WQQ168" s="491"/>
      <c r="WQR168" s="491"/>
      <c r="WQS168" s="491"/>
      <c r="WQT168" s="491"/>
      <c r="WQU168" s="491"/>
      <c r="WQV168" s="491"/>
      <c r="WQW168" s="491"/>
      <c r="WQX168" s="491"/>
      <c r="WQY168" s="491"/>
      <c r="WQZ168" s="491"/>
      <c r="WRA168" s="491"/>
      <c r="WRB168" s="491"/>
      <c r="WRC168" s="491"/>
      <c r="WRD168" s="491"/>
      <c r="WRE168" s="491"/>
      <c r="WRF168" s="491"/>
      <c r="WRG168" s="491"/>
      <c r="WRH168" s="491"/>
      <c r="WRI168" s="491"/>
      <c r="WRJ168" s="491"/>
      <c r="WRK168" s="491"/>
      <c r="WRL168" s="491"/>
      <c r="WRM168" s="491"/>
      <c r="WRN168" s="491"/>
      <c r="WRO168" s="491"/>
      <c r="WRP168" s="491"/>
      <c r="WRQ168" s="491"/>
      <c r="WRR168" s="491"/>
      <c r="WRS168" s="491"/>
      <c r="WRT168" s="491"/>
      <c r="WRU168" s="491"/>
      <c r="WRV168" s="491"/>
      <c r="WRW168" s="491"/>
      <c r="WRX168" s="491"/>
      <c r="WRY168" s="491"/>
      <c r="WRZ168" s="491"/>
      <c r="WSA168" s="491"/>
      <c r="WSB168" s="491"/>
      <c r="WSC168" s="491"/>
      <c r="WSD168" s="491"/>
      <c r="WSE168" s="491"/>
      <c r="WSF168" s="491"/>
      <c r="WSG168" s="491"/>
      <c r="WSH168" s="491"/>
      <c r="WSI168" s="491"/>
      <c r="WSJ168" s="491"/>
      <c r="WSK168" s="491"/>
      <c r="WSL168" s="491"/>
      <c r="WSM168" s="491"/>
      <c r="WSN168" s="491"/>
      <c r="WSO168" s="491"/>
      <c r="WSP168" s="491"/>
      <c r="WSQ168" s="491"/>
      <c r="WSR168" s="491"/>
      <c r="WSS168" s="491"/>
      <c r="WST168" s="491"/>
      <c r="WSU168" s="491"/>
      <c r="WSV168" s="491"/>
      <c r="WSW168" s="491"/>
      <c r="WSX168" s="491"/>
      <c r="WSY168" s="491"/>
      <c r="WSZ168" s="491"/>
      <c r="WTA168" s="491"/>
      <c r="WTB168" s="491"/>
      <c r="WTC168" s="491"/>
      <c r="WTD168" s="491"/>
      <c r="WTE168" s="491"/>
      <c r="WTF168" s="491"/>
      <c r="WTG168" s="491"/>
      <c r="WTH168" s="491"/>
      <c r="WTI168" s="491"/>
      <c r="WTJ168" s="491"/>
      <c r="WTK168" s="491"/>
      <c r="WTL168" s="491"/>
      <c r="WTM168" s="491"/>
      <c r="WTN168" s="491"/>
      <c r="WTO168" s="491"/>
      <c r="WTP168" s="491"/>
      <c r="WTQ168" s="491"/>
      <c r="WTR168" s="491"/>
      <c r="WTS168" s="491"/>
      <c r="WTT168" s="491"/>
      <c r="WTU168" s="491"/>
      <c r="WTV168" s="491"/>
      <c r="WTW168" s="491"/>
      <c r="WTX168" s="491"/>
      <c r="WTY168" s="491"/>
      <c r="WTZ168" s="491"/>
      <c r="WUA168" s="491"/>
      <c r="WUB168" s="491"/>
      <c r="WUC168" s="491"/>
      <c r="WUD168" s="491"/>
      <c r="WUE168" s="491"/>
      <c r="WUF168" s="491"/>
      <c r="WUG168" s="491"/>
      <c r="WUH168" s="491"/>
      <c r="WUI168" s="491"/>
      <c r="WUJ168" s="491"/>
      <c r="WUK168" s="491"/>
      <c r="WUL168" s="491"/>
      <c r="WUM168" s="491"/>
      <c r="WUN168" s="491"/>
      <c r="WUO168" s="491"/>
      <c r="WUP168" s="491"/>
      <c r="WUQ168" s="491"/>
      <c r="WUR168" s="491"/>
      <c r="WUS168" s="491"/>
      <c r="WUT168" s="491"/>
      <c r="WUU168" s="491"/>
      <c r="WUV168" s="491"/>
      <c r="WUW168" s="491"/>
      <c r="WUX168" s="491"/>
      <c r="WUY168" s="491"/>
      <c r="WUZ168" s="491"/>
      <c r="WVA168" s="491"/>
      <c r="WVB168" s="491"/>
      <c r="WVC168" s="491"/>
      <c r="WVD168" s="491"/>
      <c r="WVE168" s="491"/>
      <c r="WVF168" s="491"/>
      <c r="WVG168" s="491"/>
      <c r="WVH168" s="491"/>
      <c r="WVI168" s="491"/>
      <c r="WVJ168" s="491"/>
      <c r="WVK168" s="491"/>
      <c r="WVL168" s="491"/>
      <c r="WVM168" s="491"/>
      <c r="WVN168" s="491"/>
      <c r="WVO168" s="491"/>
      <c r="WVP168" s="491"/>
      <c r="WVQ168" s="491"/>
      <c r="WVR168" s="491"/>
      <c r="WVS168" s="491"/>
      <c r="WVT168" s="491"/>
      <c r="WVU168" s="491"/>
      <c r="WVV168" s="491"/>
      <c r="WVW168" s="491"/>
      <c r="WVX168" s="491"/>
      <c r="WVY168" s="491"/>
      <c r="WVZ168" s="491"/>
      <c r="WWA168" s="491"/>
      <c r="WWB168" s="491"/>
      <c r="WWC168" s="491"/>
      <c r="WWD168" s="491"/>
      <c r="WWE168" s="491"/>
      <c r="WWF168" s="491"/>
      <c r="WWG168" s="491"/>
      <c r="WWH168" s="491"/>
      <c r="WWI168" s="491"/>
      <c r="WWJ168" s="491"/>
      <c r="WWK168" s="491"/>
      <c r="WWL168" s="491"/>
      <c r="WWM168" s="491"/>
      <c r="WWN168" s="491"/>
      <c r="WWO168" s="491"/>
      <c r="WWP168" s="491"/>
      <c r="WWQ168" s="491"/>
      <c r="WWR168" s="491"/>
      <c r="WWS168" s="491"/>
      <c r="WWT168" s="491"/>
      <c r="WWU168" s="491"/>
      <c r="WWV168" s="491"/>
      <c r="WWW168" s="491"/>
      <c r="WWX168" s="491"/>
      <c r="WWY168" s="491"/>
      <c r="WWZ168" s="491"/>
      <c r="WXA168" s="491"/>
      <c r="WXB168" s="491"/>
      <c r="WXC168" s="491"/>
      <c r="WXD168" s="491"/>
      <c r="WXE168" s="491"/>
      <c r="WXF168" s="491"/>
      <c r="WXG168" s="491"/>
      <c r="WXH168" s="491"/>
      <c r="WXI168" s="491"/>
      <c r="WXJ168" s="491"/>
      <c r="WXK168" s="491"/>
      <c r="WXL168" s="491"/>
      <c r="WXM168" s="491"/>
      <c r="WXN168" s="491"/>
      <c r="WXO168" s="491"/>
      <c r="WXP168" s="491"/>
      <c r="WXQ168" s="491"/>
      <c r="WXR168" s="491"/>
      <c r="WXS168" s="491"/>
      <c r="WXT168" s="491"/>
      <c r="WXU168" s="491"/>
      <c r="WXV168" s="491"/>
      <c r="WXW168" s="491"/>
      <c r="WXX168" s="491"/>
      <c r="WXY168" s="491"/>
      <c r="WXZ168" s="491"/>
      <c r="WYA168" s="491"/>
      <c r="WYB168" s="491"/>
      <c r="WYC168" s="491"/>
      <c r="WYD168" s="491"/>
      <c r="WYE168" s="491"/>
      <c r="WYF168" s="491"/>
      <c r="WYG168" s="491"/>
      <c r="WYH168" s="491"/>
      <c r="WYI168" s="491"/>
      <c r="WYJ168" s="491"/>
      <c r="WYK168" s="491"/>
      <c r="WYL168" s="491"/>
      <c r="WYM168" s="491"/>
      <c r="WYN168" s="491"/>
      <c r="WYO168" s="491"/>
      <c r="WYP168" s="491"/>
      <c r="WYQ168" s="491"/>
      <c r="WYR168" s="491"/>
      <c r="WYS168" s="491"/>
      <c r="WYT168" s="491"/>
      <c r="WYU168" s="491"/>
      <c r="WYV168" s="491"/>
      <c r="WYW168" s="491"/>
      <c r="WYX168" s="491"/>
      <c r="WYY168" s="491"/>
      <c r="WYZ168" s="491"/>
      <c r="WZA168" s="491"/>
      <c r="WZB168" s="491"/>
      <c r="WZC168" s="491"/>
      <c r="WZD168" s="491"/>
      <c r="WZE168" s="491"/>
      <c r="WZF168" s="491"/>
      <c r="WZG168" s="491"/>
      <c r="WZH168" s="491"/>
      <c r="WZI168" s="491"/>
      <c r="WZJ168" s="491"/>
      <c r="WZK168" s="491"/>
      <c r="WZL168" s="491"/>
      <c r="WZM168" s="491"/>
      <c r="WZN168" s="491"/>
      <c r="WZO168" s="491"/>
      <c r="WZP168" s="491"/>
      <c r="WZQ168" s="491"/>
      <c r="WZR168" s="491"/>
      <c r="WZS168" s="491"/>
      <c r="WZT168" s="491"/>
      <c r="WZU168" s="491"/>
      <c r="WZV168" s="491"/>
      <c r="WZW168" s="491"/>
      <c r="WZX168" s="491"/>
      <c r="WZY168" s="491"/>
      <c r="WZZ168" s="491"/>
      <c r="XAA168" s="491"/>
      <c r="XAB168" s="491"/>
      <c r="XAC168" s="491"/>
      <c r="XAD168" s="491"/>
      <c r="XAE168" s="491"/>
      <c r="XAF168" s="491"/>
      <c r="XAG168" s="491"/>
      <c r="XAH168" s="491"/>
      <c r="XAI168" s="491"/>
      <c r="XAJ168" s="491"/>
      <c r="XAK168" s="491"/>
      <c r="XAL168" s="491"/>
      <c r="XAM168" s="491"/>
      <c r="XAN168" s="491"/>
      <c r="XAO168" s="491"/>
      <c r="XAP168" s="491"/>
      <c r="XAQ168" s="491"/>
      <c r="XAR168" s="491"/>
      <c r="XAS168" s="491"/>
      <c r="XAT168" s="491"/>
      <c r="XAU168" s="491"/>
      <c r="XAV168" s="491"/>
      <c r="XAW168" s="491"/>
      <c r="XAX168" s="491"/>
      <c r="XAY168" s="491"/>
      <c r="XAZ168" s="491"/>
      <c r="XBA168" s="491"/>
      <c r="XBB168" s="491"/>
      <c r="XBC168" s="491"/>
      <c r="XBD168" s="491"/>
      <c r="XBE168" s="491"/>
      <c r="XBF168" s="491"/>
      <c r="XBG168" s="491"/>
      <c r="XBH168" s="491"/>
      <c r="XBI168" s="491"/>
      <c r="XBJ168" s="491"/>
      <c r="XBK168" s="491"/>
      <c r="XBL168" s="491"/>
      <c r="XBM168" s="491"/>
      <c r="XBN168" s="491"/>
      <c r="XBO168" s="491"/>
      <c r="XBP168" s="491"/>
      <c r="XBQ168" s="491"/>
      <c r="XBR168" s="491"/>
      <c r="XBS168" s="491"/>
      <c r="XBT168" s="491"/>
      <c r="XBU168" s="491"/>
      <c r="XBV168" s="491"/>
      <c r="XBW168" s="491"/>
      <c r="XBX168" s="491"/>
      <c r="XBY168" s="491"/>
      <c r="XBZ168" s="491"/>
      <c r="XCA168" s="491"/>
      <c r="XCB168" s="491"/>
      <c r="XCC168" s="491"/>
      <c r="XCD168" s="491"/>
      <c r="XCE168" s="491"/>
      <c r="XCF168" s="491"/>
      <c r="XCG168" s="491"/>
      <c r="XCH168" s="491"/>
      <c r="XCI168" s="491"/>
      <c r="XCJ168" s="491"/>
      <c r="XCK168" s="491"/>
      <c r="XCL168" s="491"/>
      <c r="XCM168" s="491"/>
      <c r="XCN168" s="491"/>
      <c r="XCO168" s="491"/>
      <c r="XCP168" s="491"/>
      <c r="XCQ168" s="491"/>
      <c r="XCR168" s="491"/>
      <c r="XCS168" s="491"/>
      <c r="XCT168" s="491"/>
      <c r="XCU168" s="491"/>
      <c r="XCV168" s="491"/>
      <c r="XCW168" s="491"/>
      <c r="XCX168" s="491"/>
      <c r="XCY168" s="491"/>
      <c r="XCZ168" s="491"/>
      <c r="XDA168" s="491"/>
      <c r="XDB168" s="491"/>
      <c r="XDC168" s="491"/>
      <c r="XDD168" s="491"/>
      <c r="XDE168" s="491"/>
      <c r="XDF168" s="491"/>
      <c r="XDG168" s="491"/>
      <c r="XDH168" s="491"/>
      <c r="XDI168" s="491"/>
      <c r="XDJ168" s="491"/>
      <c r="XDK168" s="491"/>
      <c r="XDL168" s="491"/>
      <c r="XDM168" s="491"/>
      <c r="XDN168" s="491"/>
      <c r="XDO168" s="491"/>
      <c r="XDP168" s="491"/>
      <c r="XDQ168" s="491"/>
      <c r="XDR168" s="491"/>
      <c r="XDS168" s="491"/>
      <c r="XDT168" s="491"/>
      <c r="XDU168" s="491"/>
      <c r="XDV168" s="491"/>
      <c r="XDW168" s="491"/>
      <c r="XDX168" s="491"/>
      <c r="XDY168" s="491"/>
      <c r="XDZ168" s="491"/>
      <c r="XEA168" s="491"/>
      <c r="XEB168" s="491"/>
      <c r="XEC168" s="491"/>
      <c r="XED168" s="491"/>
      <c r="XEE168" s="491"/>
      <c r="XEF168" s="491"/>
      <c r="XEG168" s="491"/>
      <c r="XEH168" s="491"/>
      <c r="XEI168" s="491"/>
      <c r="XEJ168" s="491"/>
      <c r="XEK168" s="491"/>
      <c r="XEL168" s="491"/>
      <c r="XEM168" s="491"/>
    </row>
    <row r="169" spans="1:16367" s="447" customFormat="1" x14ac:dyDescent="0.25">
      <c r="A169" s="476">
        <f>SUM(A6:A157)</f>
        <v>6</v>
      </c>
      <c r="B169" s="476">
        <f>SUM(B6:B157)</f>
        <v>38</v>
      </c>
      <c r="C169" s="476">
        <f>SUM(C6:C157)</f>
        <v>127</v>
      </c>
      <c r="D169" s="476">
        <f>SUM(D6:D157)</f>
        <v>27</v>
      </c>
      <c r="E169" s="476">
        <f>SUM(E6:E157)</f>
        <v>48</v>
      </c>
      <c r="F169" s="476">
        <f>SUM(F6:F157)</f>
        <v>5</v>
      </c>
      <c r="G169" s="476">
        <f>SUM(G6:G157)</f>
        <v>3</v>
      </c>
      <c r="H169" s="476">
        <f>SUM(H6:H157)</f>
        <v>34</v>
      </c>
      <c r="I169" s="476">
        <f>SUM(I6:I157)</f>
        <v>29</v>
      </c>
      <c r="J169" s="476">
        <f>SUM(J6:J157)</f>
        <v>14</v>
      </c>
      <c r="K169" s="476">
        <f>SUM(K6:K164)</f>
        <v>9</v>
      </c>
      <c r="L169" s="476">
        <f>SUM(L6:L157)</f>
        <v>21</v>
      </c>
      <c r="M169" s="476">
        <f>SUM(M6:M157)</f>
        <v>6</v>
      </c>
      <c r="N169" s="476">
        <f>SUM(N6:N157)</f>
        <v>7</v>
      </c>
      <c r="O169" s="476">
        <f>SUM(O6:O157)</f>
        <v>1</v>
      </c>
      <c r="P169" s="476">
        <f>SUM(D169+E169+F169+I169+K169+L169+M169)</f>
        <v>145</v>
      </c>
      <c r="Q169" s="472"/>
      <c r="R169" s="472" t="s">
        <v>1514</v>
      </c>
      <c r="S169" s="597"/>
      <c r="T169" s="471" t="s">
        <v>1651</v>
      </c>
      <c r="U169" s="470"/>
      <c r="V169" s="485"/>
      <c r="W169" s="475"/>
      <c r="Y169" s="470"/>
      <c r="Z169" s="439"/>
      <c r="AA169" s="474"/>
      <c r="AB169" s="470"/>
      <c r="AC169" s="439"/>
      <c r="AD169" s="470"/>
      <c r="AE169" s="618"/>
      <c r="AF169" s="479"/>
      <c r="AG169" s="479"/>
      <c r="AH169" s="479"/>
      <c r="AI169" s="483" t="s">
        <v>382</v>
      </c>
      <c r="AJ169" s="482" t="s">
        <v>385</v>
      </c>
      <c r="AK169" s="435"/>
      <c r="AL169" s="435"/>
      <c r="AM169" s="435"/>
      <c r="AN169" s="435"/>
      <c r="AO169" s="435"/>
      <c r="AP169" s="435"/>
      <c r="AQ169" s="435"/>
      <c r="AR169" s="435"/>
      <c r="AS169" s="435"/>
      <c r="AT169" s="435"/>
      <c r="AU169" s="435"/>
      <c r="AV169" s="435"/>
      <c r="AW169" s="435"/>
      <c r="AX169" s="435"/>
      <c r="AY169" s="435"/>
      <c r="AZ169" s="435"/>
      <c r="BA169" s="435"/>
      <c r="BB169" s="435"/>
      <c r="BC169" s="435"/>
      <c r="BD169" s="435"/>
      <c r="BE169" s="435"/>
      <c r="BF169" s="435"/>
      <c r="BG169" s="435"/>
      <c r="BH169" s="435"/>
      <c r="BI169" s="435"/>
      <c r="BJ169" s="435"/>
      <c r="BK169" s="435"/>
      <c r="BL169" s="435"/>
      <c r="BM169" s="435"/>
      <c r="BN169" s="435"/>
      <c r="BO169" s="435"/>
      <c r="BP169" s="435"/>
      <c r="BQ169" s="435"/>
      <c r="BR169" s="435"/>
      <c r="BS169" s="435"/>
      <c r="BT169" s="435"/>
      <c r="BU169" s="435"/>
      <c r="BV169" s="435"/>
      <c r="BW169" s="435"/>
      <c r="BX169" s="435"/>
      <c r="BY169" s="435"/>
      <c r="BZ169" s="435"/>
      <c r="CA169" s="435"/>
      <c r="CB169" s="435"/>
      <c r="CC169" s="435"/>
      <c r="CD169" s="435"/>
      <c r="CE169" s="435"/>
      <c r="CF169" s="435"/>
      <c r="CG169" s="435"/>
      <c r="CH169" s="435"/>
      <c r="CI169" s="435"/>
      <c r="CJ169" s="435"/>
      <c r="CK169" s="435"/>
      <c r="CL169" s="471"/>
      <c r="CM169" s="471" t="str">
        <f t="shared" ref="CM169:CM175" si="129">IF(CQ169=CR169,"","anders")</f>
        <v/>
      </c>
      <c r="CN169" s="435"/>
      <c r="CO169" s="435"/>
      <c r="CP169" s="435"/>
      <c r="CQ169" s="435"/>
      <c r="CR169" s="445"/>
      <c r="CS169" s="435"/>
      <c r="CT169" s="448"/>
      <c r="CU169" s="448"/>
      <c r="CV169" s="435"/>
      <c r="CW169" s="448"/>
      <c r="CX169" s="448"/>
      <c r="CY169" s="435"/>
      <c r="CZ169" s="448"/>
      <c r="DA169" s="448"/>
      <c r="DB169" s="435"/>
      <c r="DC169" s="448"/>
      <c r="DD169" s="448"/>
      <c r="DE169" s="435"/>
      <c r="DF169" s="448"/>
      <c r="DG169" s="448"/>
      <c r="DH169" s="435"/>
      <c r="DI169" s="435"/>
      <c r="DJ169" s="445"/>
      <c r="DK169" s="445"/>
      <c r="DL169" s="435"/>
      <c r="DO169" s="435"/>
      <c r="DP169" s="435"/>
      <c r="DQ169" s="435"/>
      <c r="DX169" s="471"/>
      <c r="EV169" s="435"/>
      <c r="EW169" s="435"/>
    </row>
    <row r="170" spans="1:16367" s="447" customFormat="1" x14ac:dyDescent="0.25">
      <c r="A170" s="471">
        <f>SUBTOTAL(9,A6:A157)</f>
        <v>2</v>
      </c>
      <c r="B170" s="471">
        <f>SUBTOTAL(9,B6:B157)</f>
        <v>5</v>
      </c>
      <c r="C170" s="471">
        <f>SUBTOTAL(9,C6:C157)</f>
        <v>13</v>
      </c>
      <c r="D170" s="471">
        <f>SUBTOTAL(9,D6:D157)</f>
        <v>6</v>
      </c>
      <c r="E170" s="471">
        <f>SUBTOTAL(9,E6:E157)</f>
        <v>2</v>
      </c>
      <c r="F170" s="471">
        <f>SUBTOTAL(9,F6:F157)</f>
        <v>1</v>
      </c>
      <c r="G170" s="471">
        <f>SUBTOTAL(9,G6:G157)</f>
        <v>0</v>
      </c>
      <c r="H170" s="471">
        <f>SUBTOTAL(9,H6:H157)</f>
        <v>4</v>
      </c>
      <c r="I170" s="471">
        <f>SUBTOTAL(9,I6:I157)</f>
        <v>1</v>
      </c>
      <c r="J170" s="471">
        <f>SUBTOTAL(9,J6:J157)</f>
        <v>0</v>
      </c>
      <c r="K170" s="471">
        <f>SUBTOTAL(9,K6:K164)</f>
        <v>3</v>
      </c>
      <c r="L170" s="471">
        <f>SUBTOTAL(9,L6:L157)</f>
        <v>1</v>
      </c>
      <c r="M170" s="471">
        <f>SUBTOTAL(9,M6:M157)</f>
        <v>2</v>
      </c>
      <c r="N170" s="471">
        <f>SUBTOTAL(9,N6:N157)</f>
        <v>0</v>
      </c>
      <c r="O170" s="471">
        <f>SUBTOTAL(9,O6:O157)</f>
        <v>1</v>
      </c>
      <c r="P170" s="476">
        <f>SUM(D170+E170+F170+I170+K170+L170+M170)</f>
        <v>16</v>
      </c>
      <c r="Q170" s="472"/>
      <c r="R170" s="472" t="s">
        <v>1603</v>
      </c>
      <c r="S170" s="597"/>
      <c r="T170" s="471" t="s">
        <v>1652</v>
      </c>
      <c r="U170" s="470"/>
      <c r="V170" s="485"/>
      <c r="W170" s="475"/>
      <c r="Y170" s="470"/>
      <c r="Z170" s="439"/>
      <c r="AA170" s="474"/>
      <c r="AB170" s="470"/>
      <c r="AC170" s="439"/>
      <c r="AD170" s="470"/>
      <c r="AE170" s="618"/>
      <c r="AF170" s="479"/>
      <c r="AG170" s="479"/>
      <c r="AH170" s="479"/>
      <c r="AI170" s="483" t="s">
        <v>373</v>
      </c>
      <c r="AJ170" s="482" t="s">
        <v>97</v>
      </c>
      <c r="AK170" s="435"/>
      <c r="AL170" s="435"/>
      <c r="AM170" s="435"/>
      <c r="AN170" s="435"/>
      <c r="AO170" s="435"/>
      <c r="AP170" s="435"/>
      <c r="AQ170" s="435"/>
      <c r="AR170" s="435"/>
      <c r="AS170" s="435"/>
      <c r="AT170" s="435"/>
      <c r="AU170" s="435"/>
      <c r="AV170" s="435"/>
      <c r="AW170" s="435"/>
      <c r="AX170" s="435"/>
      <c r="AY170" s="435"/>
      <c r="AZ170" s="435"/>
      <c r="BA170" s="435"/>
      <c r="BB170" s="435"/>
      <c r="BC170" s="435"/>
      <c r="BD170" s="435"/>
      <c r="BE170" s="435"/>
      <c r="BF170" s="435"/>
      <c r="BG170" s="435"/>
      <c r="BH170" s="435"/>
      <c r="BI170" s="435"/>
      <c r="BJ170" s="435"/>
      <c r="BK170" s="435"/>
      <c r="BL170" s="435"/>
      <c r="BM170" s="435"/>
      <c r="BN170" s="435"/>
      <c r="BO170" s="435"/>
      <c r="BP170" s="435"/>
      <c r="BQ170" s="435"/>
      <c r="BR170" s="435"/>
      <c r="BS170" s="435"/>
      <c r="BT170" s="435"/>
      <c r="BU170" s="435"/>
      <c r="BV170" s="435"/>
      <c r="BW170" s="435"/>
      <c r="BX170" s="435"/>
      <c r="BY170" s="435"/>
      <c r="BZ170" s="435"/>
      <c r="CA170" s="435"/>
      <c r="CB170" s="435"/>
      <c r="CC170" s="435"/>
      <c r="CD170" s="435"/>
      <c r="CE170" s="435"/>
      <c r="CF170" s="435"/>
      <c r="CG170" s="435"/>
      <c r="CH170" s="435"/>
      <c r="CI170" s="435"/>
      <c r="CJ170" s="435"/>
      <c r="CK170" s="435"/>
      <c r="CL170" s="471"/>
      <c r="CM170" s="471" t="str">
        <f t="shared" si="129"/>
        <v/>
      </c>
      <c r="CN170" s="435"/>
      <c r="CO170" s="435"/>
      <c r="CP170" s="435"/>
      <c r="CQ170" s="435"/>
      <c r="CR170" s="445"/>
      <c r="CS170" s="435"/>
      <c r="CT170" s="448"/>
      <c r="CU170" s="448"/>
      <c r="CV170" s="435"/>
      <c r="CW170" s="448"/>
      <c r="CX170" s="448"/>
      <c r="CY170" s="435"/>
      <c r="CZ170" s="448"/>
      <c r="DA170" s="448"/>
      <c r="DB170" s="435"/>
      <c r="DC170" s="448"/>
      <c r="DD170" s="448"/>
      <c r="DE170" s="435"/>
      <c r="DF170" s="448"/>
      <c r="DG170" s="448"/>
      <c r="DH170" s="435"/>
      <c r="DI170" s="435"/>
      <c r="DJ170" s="445"/>
      <c r="DK170" s="445"/>
      <c r="DL170" s="435"/>
      <c r="DO170" s="435"/>
      <c r="DP170" s="435"/>
      <c r="DQ170" s="435"/>
      <c r="DR170" s="473" t="s">
        <v>980</v>
      </c>
      <c r="DX170" s="471"/>
      <c r="EV170" s="435"/>
      <c r="EW170" s="435"/>
    </row>
    <row r="171" spans="1:16367" s="435" customFormat="1" ht="7.5" customHeight="1" x14ac:dyDescent="0.25">
      <c r="A171" s="471"/>
      <c r="B171" s="471"/>
      <c r="C171" s="471"/>
      <c r="D171" s="479"/>
      <c r="E171" s="479"/>
      <c r="F171" s="477"/>
      <c r="G171" s="478"/>
      <c r="H171" s="478"/>
      <c r="I171" s="477"/>
      <c r="J171" s="471"/>
      <c r="K171" s="477"/>
      <c r="L171" s="477"/>
      <c r="M171" s="477"/>
      <c r="N171" s="477"/>
      <c r="O171" s="477"/>
      <c r="P171" s="476"/>
      <c r="Q171" s="486"/>
      <c r="R171" s="472" t="s">
        <v>369</v>
      </c>
      <c r="S171" s="597"/>
      <c r="T171" s="447"/>
      <c r="U171" s="470"/>
      <c r="V171" s="485"/>
      <c r="W171" s="475"/>
      <c r="X171" s="447"/>
      <c r="Y171" s="470"/>
      <c r="Z171" s="439"/>
      <c r="AA171" s="474"/>
      <c r="AB171" s="470"/>
      <c r="AC171" s="439"/>
      <c r="AD171" s="470"/>
      <c r="AE171" s="618"/>
      <c r="AF171" s="479"/>
      <c r="AG171" s="479"/>
      <c r="AH171" s="479"/>
      <c r="AI171" s="483" t="s">
        <v>376</v>
      </c>
      <c r="AJ171" s="482" t="s">
        <v>110</v>
      </c>
      <c r="CL171" s="471"/>
      <c r="CM171" s="471" t="str">
        <f t="shared" si="129"/>
        <v/>
      </c>
      <c r="CR171" s="445"/>
      <c r="CT171" s="448"/>
      <c r="CU171" s="448"/>
      <c r="CW171" s="448"/>
      <c r="CX171" s="448"/>
      <c r="CZ171" s="448"/>
      <c r="DA171" s="448"/>
      <c r="DC171" s="448"/>
      <c r="DD171" s="448"/>
      <c r="DF171" s="448"/>
      <c r="DG171" s="448"/>
      <c r="DJ171" s="445"/>
      <c r="DK171" s="445"/>
      <c r="DM171" s="447"/>
      <c r="DN171" s="447"/>
      <c r="DR171" s="435" t="s">
        <v>987</v>
      </c>
      <c r="DS171" s="447"/>
      <c r="DT171" s="447"/>
      <c r="DU171" s="447"/>
      <c r="DV171" s="447"/>
      <c r="DW171" s="447"/>
      <c r="DX171" s="471"/>
      <c r="DY171" s="447"/>
      <c r="DZ171" s="447"/>
      <c r="EA171" s="447"/>
      <c r="EB171" s="447"/>
      <c r="EC171" s="447"/>
      <c r="ED171" s="447"/>
      <c r="EE171" s="447"/>
      <c r="EF171" s="447"/>
      <c r="EG171" s="447"/>
      <c r="EH171" s="447"/>
      <c r="EI171" s="447"/>
      <c r="EJ171" s="447"/>
      <c r="EK171" s="447"/>
      <c r="EL171" s="447"/>
      <c r="EN171" s="447"/>
      <c r="EO171" s="447"/>
      <c r="EP171" s="447"/>
      <c r="EQ171" s="447"/>
      <c r="ER171" s="447"/>
      <c r="ES171" s="447"/>
      <c r="ET171" s="447"/>
      <c r="EU171" s="447"/>
      <c r="EX171" s="447"/>
      <c r="EY171" s="447"/>
      <c r="EZ171" s="447"/>
      <c r="FA171" s="447"/>
      <c r="FB171" s="447"/>
      <c r="FC171" s="447"/>
      <c r="FD171" s="447"/>
      <c r="FE171" s="447"/>
      <c r="FF171" s="447"/>
      <c r="FG171" s="447"/>
      <c r="FH171" s="447"/>
      <c r="FI171" s="447"/>
      <c r="FJ171" s="447"/>
      <c r="FK171" s="447"/>
      <c r="FL171" s="447"/>
      <c r="FM171" s="447"/>
      <c r="FN171" s="447"/>
      <c r="FO171" s="447"/>
      <c r="FP171" s="447"/>
      <c r="FQ171" s="447"/>
      <c r="FR171" s="447"/>
      <c r="FS171" s="447"/>
      <c r="FT171" s="447"/>
      <c r="FU171" s="447"/>
      <c r="FV171" s="447"/>
      <c r="FW171" s="447"/>
      <c r="FX171" s="447"/>
      <c r="FY171" s="447"/>
      <c r="FZ171" s="447"/>
      <c r="GA171" s="447"/>
      <c r="GB171" s="447"/>
      <c r="GC171" s="447"/>
      <c r="GD171" s="447"/>
      <c r="GE171" s="447"/>
      <c r="GF171" s="447"/>
      <c r="GG171" s="447"/>
      <c r="GH171" s="447"/>
      <c r="GI171" s="447"/>
      <c r="GJ171" s="447"/>
      <c r="GK171" s="447"/>
      <c r="GL171" s="447"/>
      <c r="GM171" s="447"/>
      <c r="GN171" s="447"/>
      <c r="GO171" s="447"/>
      <c r="GP171" s="447"/>
      <c r="GQ171" s="447"/>
      <c r="GR171" s="447"/>
      <c r="GS171" s="447"/>
      <c r="GT171" s="447"/>
      <c r="GU171" s="447"/>
      <c r="GV171" s="447"/>
      <c r="GW171" s="447"/>
      <c r="GX171" s="447"/>
      <c r="GY171" s="447"/>
      <c r="GZ171" s="447"/>
      <c r="HA171" s="447"/>
      <c r="HB171" s="447"/>
      <c r="HC171" s="447"/>
      <c r="HD171" s="447"/>
      <c r="HE171" s="447"/>
      <c r="HF171" s="447"/>
      <c r="HG171" s="447"/>
      <c r="HH171" s="447"/>
      <c r="HI171" s="447"/>
      <c r="HJ171" s="447"/>
      <c r="HK171" s="447"/>
      <c r="HL171" s="447"/>
      <c r="HM171" s="447"/>
      <c r="HN171" s="447"/>
      <c r="HO171" s="447"/>
      <c r="HP171" s="447"/>
      <c r="HQ171" s="447"/>
      <c r="HR171" s="447"/>
      <c r="HS171" s="447"/>
      <c r="HT171" s="447"/>
      <c r="HU171" s="447"/>
      <c r="HV171" s="447"/>
      <c r="HW171" s="447"/>
      <c r="HX171" s="447"/>
      <c r="HY171" s="447"/>
      <c r="HZ171" s="447"/>
      <c r="IA171" s="447"/>
      <c r="IB171" s="447"/>
      <c r="IC171" s="447"/>
      <c r="ID171" s="447"/>
      <c r="IE171" s="447"/>
      <c r="IF171" s="447"/>
      <c r="IG171" s="447"/>
      <c r="IH171" s="447"/>
      <c r="II171" s="447"/>
      <c r="IJ171" s="447"/>
      <c r="IK171" s="447"/>
      <c r="IL171" s="447"/>
      <c r="IM171" s="447"/>
      <c r="IN171" s="447"/>
      <c r="IO171" s="447"/>
      <c r="IP171" s="447"/>
      <c r="IQ171" s="447"/>
      <c r="IR171" s="447"/>
      <c r="IS171" s="447"/>
      <c r="IT171" s="447"/>
      <c r="IU171" s="447"/>
      <c r="IV171" s="447"/>
      <c r="IW171" s="447"/>
      <c r="IX171" s="447"/>
      <c r="IY171" s="447"/>
      <c r="IZ171" s="447"/>
      <c r="JA171" s="447"/>
      <c r="JB171" s="447"/>
      <c r="JC171" s="447"/>
      <c r="JD171" s="447"/>
      <c r="JE171" s="447"/>
      <c r="JF171" s="447"/>
      <c r="JG171" s="447"/>
      <c r="JH171" s="447"/>
      <c r="JI171" s="447"/>
      <c r="JJ171" s="447"/>
      <c r="JK171" s="447"/>
      <c r="JL171" s="447"/>
      <c r="JM171" s="447"/>
      <c r="JN171" s="447"/>
      <c r="JO171" s="447"/>
      <c r="JP171" s="447"/>
      <c r="JQ171" s="447"/>
      <c r="JR171" s="447"/>
      <c r="JS171" s="447"/>
      <c r="JT171" s="447"/>
      <c r="JU171" s="447"/>
      <c r="JV171" s="447"/>
      <c r="JW171" s="447"/>
      <c r="JX171" s="447"/>
      <c r="JY171" s="447"/>
      <c r="JZ171" s="447"/>
      <c r="KA171" s="447"/>
      <c r="KB171" s="447"/>
      <c r="KC171" s="447"/>
      <c r="KD171" s="447"/>
      <c r="KE171" s="447"/>
      <c r="KF171" s="447"/>
      <c r="KG171" s="447"/>
      <c r="KH171" s="447"/>
      <c r="KI171" s="447"/>
      <c r="KJ171" s="447"/>
      <c r="KK171" s="447"/>
      <c r="KL171" s="447"/>
      <c r="KM171" s="447"/>
      <c r="KN171" s="447"/>
      <c r="KO171" s="447"/>
      <c r="KP171" s="447"/>
      <c r="KQ171" s="447"/>
      <c r="KR171" s="447"/>
      <c r="KS171" s="447"/>
      <c r="KT171" s="447"/>
      <c r="KU171" s="447"/>
      <c r="KV171" s="447"/>
      <c r="KW171" s="447"/>
      <c r="KX171" s="447"/>
      <c r="KY171" s="447"/>
      <c r="KZ171" s="447"/>
      <c r="LA171" s="447"/>
      <c r="LB171" s="447"/>
      <c r="LC171" s="447"/>
      <c r="LD171" s="447"/>
      <c r="LE171" s="447"/>
      <c r="LF171" s="447"/>
      <c r="LG171" s="447"/>
      <c r="LH171" s="447"/>
      <c r="LI171" s="447"/>
      <c r="LJ171" s="447"/>
      <c r="LK171" s="447"/>
      <c r="LL171" s="447"/>
      <c r="LM171" s="447"/>
      <c r="LN171" s="447"/>
      <c r="LO171" s="447"/>
      <c r="LP171" s="447"/>
      <c r="LQ171" s="447"/>
      <c r="LR171" s="447"/>
      <c r="LS171" s="447"/>
      <c r="LT171" s="447"/>
      <c r="LU171" s="447"/>
      <c r="LV171" s="447"/>
      <c r="LW171" s="447"/>
      <c r="LX171" s="447"/>
      <c r="LY171" s="447"/>
      <c r="LZ171" s="447"/>
      <c r="MA171" s="447"/>
      <c r="MB171" s="447"/>
      <c r="MC171" s="447"/>
      <c r="MD171" s="447"/>
      <c r="ME171" s="447"/>
      <c r="MF171" s="447"/>
      <c r="MG171" s="447"/>
      <c r="MH171" s="447"/>
      <c r="MI171" s="447"/>
      <c r="MJ171" s="447"/>
      <c r="MK171" s="447"/>
      <c r="ML171" s="447"/>
      <c r="MM171" s="447"/>
      <c r="MN171" s="447"/>
      <c r="MO171" s="447"/>
      <c r="MP171" s="447"/>
      <c r="MQ171" s="447"/>
      <c r="MR171" s="447"/>
      <c r="MS171" s="447"/>
      <c r="MT171" s="447"/>
      <c r="MU171" s="447"/>
      <c r="MV171" s="447"/>
      <c r="MW171" s="447"/>
      <c r="MX171" s="447"/>
      <c r="MY171" s="447"/>
      <c r="MZ171" s="447"/>
      <c r="NA171" s="447"/>
      <c r="NB171" s="447"/>
      <c r="NC171" s="447"/>
      <c r="ND171" s="447"/>
      <c r="NE171" s="447"/>
      <c r="NF171" s="447"/>
      <c r="NG171" s="447"/>
      <c r="NH171" s="447"/>
      <c r="NI171" s="447"/>
      <c r="NJ171" s="447"/>
      <c r="NK171" s="447"/>
      <c r="NL171" s="447"/>
      <c r="NM171" s="447"/>
      <c r="NN171" s="447"/>
      <c r="NO171" s="447"/>
      <c r="NP171" s="447"/>
      <c r="NQ171" s="447"/>
      <c r="NR171" s="447"/>
      <c r="NS171" s="447"/>
      <c r="NT171" s="447"/>
      <c r="NU171" s="447"/>
      <c r="NV171" s="447"/>
      <c r="NW171" s="447"/>
      <c r="NX171" s="447"/>
      <c r="NY171" s="447"/>
      <c r="NZ171" s="447"/>
      <c r="OA171" s="447"/>
      <c r="OB171" s="447"/>
      <c r="OC171" s="447"/>
      <c r="OD171" s="447"/>
      <c r="OE171" s="447"/>
      <c r="OF171" s="447"/>
      <c r="OG171" s="447"/>
      <c r="OH171" s="447"/>
      <c r="OI171" s="447"/>
      <c r="OJ171" s="447"/>
      <c r="OK171" s="447"/>
      <c r="OL171" s="447"/>
      <c r="OM171" s="447"/>
      <c r="ON171" s="447"/>
      <c r="OO171" s="447"/>
      <c r="OP171" s="447"/>
      <c r="OQ171" s="447"/>
      <c r="OR171" s="447"/>
      <c r="OS171" s="447"/>
      <c r="OT171" s="447"/>
      <c r="OU171" s="447"/>
      <c r="OV171" s="447"/>
      <c r="OW171" s="447"/>
      <c r="OX171" s="447"/>
      <c r="OY171" s="447"/>
      <c r="OZ171" s="447"/>
      <c r="PA171" s="447"/>
      <c r="PB171" s="447"/>
      <c r="PC171" s="447"/>
      <c r="PD171" s="447"/>
      <c r="PE171" s="447"/>
      <c r="PF171" s="447"/>
      <c r="PG171" s="447"/>
      <c r="PH171" s="447"/>
      <c r="PI171" s="447"/>
      <c r="PJ171" s="447"/>
      <c r="PK171" s="447"/>
      <c r="PL171" s="447"/>
      <c r="PM171" s="447"/>
      <c r="PN171" s="447"/>
      <c r="PO171" s="447"/>
      <c r="PP171" s="447"/>
      <c r="PQ171" s="447"/>
      <c r="PR171" s="447"/>
      <c r="PS171" s="447"/>
      <c r="PT171" s="447"/>
      <c r="PU171" s="447"/>
      <c r="PV171" s="447"/>
      <c r="PW171" s="447"/>
      <c r="PX171" s="447"/>
      <c r="PY171" s="447"/>
      <c r="PZ171" s="447"/>
      <c r="QA171" s="447"/>
      <c r="QB171" s="447"/>
      <c r="QC171" s="447"/>
      <c r="QD171" s="447"/>
      <c r="QE171" s="447"/>
      <c r="QF171" s="447"/>
      <c r="QG171" s="447"/>
      <c r="QH171" s="447"/>
      <c r="QI171" s="447"/>
      <c r="QJ171" s="447"/>
      <c r="QK171" s="447"/>
      <c r="QL171" s="447"/>
      <c r="QM171" s="447"/>
      <c r="QN171" s="447"/>
      <c r="QO171" s="447"/>
      <c r="QP171" s="447"/>
      <c r="QQ171" s="447"/>
      <c r="QR171" s="447"/>
      <c r="QS171" s="447"/>
      <c r="QT171" s="447"/>
      <c r="QU171" s="447"/>
      <c r="QV171" s="447"/>
      <c r="QW171" s="447"/>
      <c r="QX171" s="447"/>
      <c r="QY171" s="447"/>
      <c r="QZ171" s="447"/>
      <c r="RA171" s="447"/>
      <c r="RB171" s="447"/>
      <c r="RC171" s="447"/>
      <c r="RD171" s="447"/>
      <c r="RE171" s="447"/>
      <c r="RF171" s="447"/>
      <c r="RG171" s="447"/>
      <c r="RH171" s="447"/>
      <c r="RI171" s="447"/>
      <c r="RJ171" s="447"/>
      <c r="RK171" s="447"/>
      <c r="RL171" s="447"/>
      <c r="RM171" s="447"/>
      <c r="RN171" s="447"/>
      <c r="RO171" s="447"/>
      <c r="RP171" s="447"/>
      <c r="RQ171" s="447"/>
      <c r="RR171" s="447"/>
      <c r="RS171" s="447"/>
      <c r="RT171" s="447"/>
      <c r="RU171" s="447"/>
      <c r="RV171" s="447"/>
      <c r="RW171" s="447"/>
      <c r="RX171" s="447"/>
      <c r="RY171" s="447"/>
      <c r="RZ171" s="447"/>
      <c r="SA171" s="447"/>
      <c r="SB171" s="447"/>
      <c r="SC171" s="447"/>
      <c r="SD171" s="447"/>
      <c r="SE171" s="447"/>
      <c r="SF171" s="447"/>
      <c r="SG171" s="447"/>
      <c r="SH171" s="447"/>
      <c r="SI171" s="447"/>
      <c r="SJ171" s="447"/>
      <c r="SK171" s="447"/>
      <c r="SL171" s="447"/>
      <c r="SM171" s="447"/>
      <c r="SN171" s="447"/>
      <c r="SO171" s="447"/>
      <c r="SP171" s="447"/>
      <c r="SQ171" s="447"/>
      <c r="SR171" s="447"/>
      <c r="SS171" s="447"/>
      <c r="ST171" s="447"/>
      <c r="SU171" s="447"/>
      <c r="SV171" s="447"/>
      <c r="SW171" s="447"/>
      <c r="SX171" s="447"/>
      <c r="SY171" s="447"/>
      <c r="SZ171" s="447"/>
      <c r="TA171" s="447"/>
      <c r="TB171" s="447"/>
      <c r="TC171" s="447"/>
      <c r="TD171" s="447"/>
      <c r="TE171" s="447"/>
      <c r="TF171" s="447"/>
      <c r="TG171" s="447"/>
      <c r="TH171" s="447"/>
      <c r="TI171" s="447"/>
      <c r="TJ171" s="447"/>
      <c r="TK171" s="447"/>
      <c r="TL171" s="447"/>
      <c r="TM171" s="447"/>
      <c r="TN171" s="447"/>
      <c r="TO171" s="447"/>
      <c r="TP171" s="447"/>
      <c r="TQ171" s="447"/>
      <c r="TR171" s="447"/>
      <c r="TS171" s="447"/>
      <c r="TT171" s="447"/>
      <c r="TU171" s="447"/>
      <c r="TV171" s="447"/>
      <c r="TW171" s="447"/>
      <c r="TX171" s="447"/>
      <c r="TY171" s="447"/>
      <c r="TZ171" s="447"/>
      <c r="UA171" s="447"/>
      <c r="UB171" s="447"/>
      <c r="UC171" s="447"/>
      <c r="UD171" s="447"/>
      <c r="UE171" s="447"/>
      <c r="UF171" s="447"/>
      <c r="UG171" s="447"/>
      <c r="UH171" s="447"/>
      <c r="UI171" s="447"/>
      <c r="UJ171" s="447"/>
      <c r="UK171" s="447"/>
      <c r="UL171" s="447"/>
      <c r="UM171" s="447"/>
      <c r="UN171" s="447"/>
      <c r="UO171" s="447"/>
      <c r="UP171" s="447"/>
      <c r="UQ171" s="447"/>
      <c r="UR171" s="447"/>
      <c r="US171" s="447"/>
      <c r="UT171" s="447"/>
      <c r="UU171" s="447"/>
      <c r="UV171" s="447"/>
      <c r="UW171" s="447"/>
      <c r="UX171" s="447"/>
      <c r="UY171" s="447"/>
      <c r="UZ171" s="447"/>
      <c r="VA171" s="447"/>
      <c r="VB171" s="447"/>
      <c r="VC171" s="447"/>
      <c r="VD171" s="447"/>
      <c r="VE171" s="447"/>
      <c r="VF171" s="447"/>
      <c r="VG171" s="447"/>
      <c r="VH171" s="447"/>
      <c r="VI171" s="447"/>
      <c r="VJ171" s="447"/>
      <c r="VK171" s="447"/>
      <c r="VL171" s="447"/>
      <c r="VM171" s="447"/>
      <c r="VN171" s="447"/>
      <c r="VO171" s="447"/>
      <c r="VP171" s="447"/>
      <c r="VQ171" s="447"/>
      <c r="VR171" s="447"/>
      <c r="VS171" s="447"/>
      <c r="VT171" s="447"/>
      <c r="VU171" s="447"/>
      <c r="VV171" s="447"/>
      <c r="VW171" s="447"/>
      <c r="VX171" s="447"/>
      <c r="VY171" s="447"/>
      <c r="VZ171" s="447"/>
      <c r="WA171" s="447"/>
      <c r="WB171" s="447"/>
      <c r="WC171" s="447"/>
      <c r="WD171" s="447"/>
      <c r="WE171" s="447"/>
      <c r="WF171" s="447"/>
      <c r="WG171" s="447"/>
      <c r="WH171" s="447"/>
      <c r="WI171" s="447"/>
      <c r="WJ171" s="447"/>
      <c r="WK171" s="447"/>
      <c r="WL171" s="447"/>
      <c r="WM171" s="447"/>
      <c r="WN171" s="447"/>
      <c r="WO171" s="447"/>
      <c r="WP171" s="447"/>
      <c r="WQ171" s="447"/>
      <c r="WR171" s="447"/>
      <c r="WS171" s="447"/>
      <c r="WT171" s="447"/>
      <c r="WU171" s="447"/>
      <c r="WV171" s="447"/>
      <c r="WW171" s="447"/>
      <c r="WX171" s="447"/>
      <c r="WY171" s="447"/>
      <c r="WZ171" s="447"/>
      <c r="XA171" s="447"/>
      <c r="XB171" s="447"/>
      <c r="XC171" s="447"/>
      <c r="XD171" s="447"/>
      <c r="XE171" s="447"/>
      <c r="XF171" s="447"/>
      <c r="XG171" s="447"/>
      <c r="XH171" s="447"/>
      <c r="XI171" s="447"/>
      <c r="XJ171" s="447"/>
      <c r="XK171" s="447"/>
      <c r="XL171" s="447"/>
      <c r="XM171" s="447"/>
      <c r="XN171" s="447"/>
      <c r="XO171" s="447"/>
      <c r="XP171" s="447"/>
      <c r="XQ171" s="447"/>
      <c r="XR171" s="447"/>
      <c r="XS171" s="447"/>
      <c r="XT171" s="447"/>
      <c r="XU171" s="447"/>
      <c r="XV171" s="447"/>
      <c r="XW171" s="447"/>
      <c r="XX171" s="447"/>
      <c r="XY171" s="447"/>
      <c r="XZ171" s="447"/>
      <c r="YA171" s="447"/>
      <c r="YB171" s="447"/>
      <c r="YC171" s="447"/>
      <c r="YD171" s="447"/>
      <c r="YE171" s="447"/>
      <c r="YF171" s="447"/>
      <c r="YG171" s="447"/>
      <c r="YH171" s="447"/>
      <c r="YI171" s="447"/>
      <c r="YJ171" s="447"/>
      <c r="YK171" s="447"/>
      <c r="YL171" s="447"/>
      <c r="YM171" s="447"/>
      <c r="YN171" s="447"/>
      <c r="YO171" s="447"/>
      <c r="YP171" s="447"/>
      <c r="YQ171" s="447"/>
      <c r="YR171" s="447"/>
      <c r="YS171" s="447"/>
      <c r="YT171" s="447"/>
      <c r="YU171" s="447"/>
      <c r="YV171" s="447"/>
      <c r="YW171" s="447"/>
      <c r="YX171" s="447"/>
      <c r="YY171" s="447"/>
      <c r="YZ171" s="447"/>
      <c r="ZA171" s="447"/>
      <c r="ZB171" s="447"/>
      <c r="ZC171" s="447"/>
      <c r="ZD171" s="447"/>
      <c r="ZE171" s="447"/>
      <c r="ZF171" s="447"/>
      <c r="ZG171" s="447"/>
      <c r="ZH171" s="447"/>
      <c r="ZI171" s="447"/>
      <c r="ZJ171" s="447"/>
      <c r="ZK171" s="447"/>
      <c r="ZL171" s="447"/>
      <c r="ZM171" s="447"/>
      <c r="ZN171" s="447"/>
      <c r="ZO171" s="447"/>
      <c r="ZP171" s="447"/>
      <c r="ZQ171" s="447"/>
      <c r="ZR171" s="447"/>
      <c r="ZS171" s="447"/>
      <c r="ZT171" s="447"/>
      <c r="ZU171" s="447"/>
      <c r="ZV171" s="447"/>
      <c r="ZW171" s="447"/>
      <c r="ZX171" s="447"/>
      <c r="ZY171" s="447"/>
      <c r="ZZ171" s="447"/>
      <c r="AAA171" s="447"/>
      <c r="AAB171" s="447"/>
      <c r="AAC171" s="447"/>
      <c r="AAD171" s="447"/>
      <c r="AAE171" s="447"/>
      <c r="AAF171" s="447"/>
      <c r="AAG171" s="447"/>
      <c r="AAH171" s="447"/>
      <c r="AAI171" s="447"/>
      <c r="AAJ171" s="447"/>
      <c r="AAK171" s="447"/>
      <c r="AAL171" s="447"/>
      <c r="AAM171" s="447"/>
      <c r="AAN171" s="447"/>
      <c r="AAO171" s="447"/>
      <c r="AAP171" s="447"/>
      <c r="AAQ171" s="447"/>
      <c r="AAR171" s="447"/>
      <c r="AAS171" s="447"/>
      <c r="AAT171" s="447"/>
      <c r="AAU171" s="447"/>
      <c r="AAV171" s="447"/>
      <c r="AAW171" s="447"/>
      <c r="AAX171" s="447"/>
      <c r="AAY171" s="447"/>
      <c r="AAZ171" s="447"/>
      <c r="ABA171" s="447"/>
      <c r="ABB171" s="447"/>
      <c r="ABC171" s="447"/>
      <c r="ABD171" s="447"/>
      <c r="ABE171" s="447"/>
      <c r="ABF171" s="447"/>
      <c r="ABG171" s="447"/>
      <c r="ABH171" s="447"/>
      <c r="ABI171" s="447"/>
      <c r="ABJ171" s="447"/>
      <c r="ABK171" s="447"/>
      <c r="ABL171" s="447"/>
      <c r="ABM171" s="447"/>
      <c r="ABN171" s="447"/>
      <c r="ABO171" s="447"/>
      <c r="ABP171" s="447"/>
      <c r="ABQ171" s="447"/>
      <c r="ABR171" s="447"/>
      <c r="ABS171" s="447"/>
      <c r="ABT171" s="447"/>
      <c r="ABU171" s="447"/>
      <c r="ABV171" s="447"/>
      <c r="ABW171" s="447"/>
      <c r="ABX171" s="447"/>
      <c r="ABY171" s="447"/>
      <c r="ABZ171" s="447"/>
      <c r="ACA171" s="447"/>
      <c r="ACB171" s="447"/>
      <c r="ACC171" s="447"/>
      <c r="ACD171" s="447"/>
      <c r="ACE171" s="447"/>
      <c r="ACF171" s="447"/>
      <c r="ACG171" s="447"/>
      <c r="ACH171" s="447"/>
      <c r="ACI171" s="447"/>
      <c r="ACJ171" s="447"/>
      <c r="ACK171" s="447"/>
      <c r="ACL171" s="447"/>
      <c r="ACM171" s="447"/>
      <c r="ACN171" s="447"/>
      <c r="ACO171" s="447"/>
      <c r="ACP171" s="447"/>
      <c r="ACQ171" s="447"/>
      <c r="ACR171" s="447"/>
      <c r="ACS171" s="447"/>
      <c r="ACT171" s="447"/>
      <c r="ACU171" s="447"/>
      <c r="ACV171" s="447"/>
      <c r="ACW171" s="447"/>
      <c r="ACX171" s="447"/>
      <c r="ACY171" s="447"/>
      <c r="ACZ171" s="447"/>
      <c r="ADA171" s="447"/>
      <c r="ADB171" s="447"/>
      <c r="ADC171" s="447"/>
      <c r="ADD171" s="447"/>
      <c r="ADE171" s="447"/>
      <c r="ADF171" s="447"/>
      <c r="ADG171" s="447"/>
      <c r="ADH171" s="447"/>
      <c r="ADI171" s="447"/>
      <c r="ADJ171" s="447"/>
      <c r="ADK171" s="447"/>
      <c r="ADL171" s="447"/>
      <c r="ADM171" s="447"/>
      <c r="ADN171" s="447"/>
      <c r="ADO171" s="447"/>
      <c r="ADP171" s="447"/>
      <c r="ADQ171" s="447"/>
      <c r="ADR171" s="447"/>
      <c r="ADS171" s="447"/>
      <c r="ADT171" s="447"/>
      <c r="ADU171" s="447"/>
      <c r="ADV171" s="447"/>
      <c r="ADW171" s="447"/>
      <c r="ADX171" s="447"/>
      <c r="ADY171" s="447"/>
      <c r="ADZ171" s="447"/>
      <c r="AEA171" s="447"/>
      <c r="AEB171" s="447"/>
      <c r="AEC171" s="447"/>
      <c r="AED171" s="447"/>
      <c r="AEE171" s="447"/>
      <c r="AEF171" s="447"/>
      <c r="AEG171" s="447"/>
      <c r="AEH171" s="447"/>
      <c r="AEI171" s="447"/>
      <c r="AEJ171" s="447"/>
      <c r="AEK171" s="447"/>
      <c r="AEL171" s="447"/>
      <c r="AEM171" s="447"/>
      <c r="AEN171" s="447"/>
      <c r="AEO171" s="447"/>
      <c r="AEP171" s="447"/>
      <c r="AEQ171" s="447"/>
      <c r="AER171" s="447"/>
      <c r="AES171" s="447"/>
      <c r="AET171" s="447"/>
      <c r="AEU171" s="447"/>
      <c r="AEV171" s="447"/>
      <c r="AEW171" s="447"/>
      <c r="AEX171" s="447"/>
      <c r="AEY171" s="447"/>
      <c r="AEZ171" s="447"/>
      <c r="AFA171" s="447"/>
      <c r="AFB171" s="447"/>
      <c r="AFC171" s="447"/>
      <c r="AFD171" s="447"/>
      <c r="AFE171" s="447"/>
      <c r="AFF171" s="447"/>
      <c r="AFG171" s="447"/>
      <c r="AFH171" s="447"/>
      <c r="AFI171" s="447"/>
      <c r="AFJ171" s="447"/>
      <c r="AFK171" s="447"/>
      <c r="AFL171" s="447"/>
      <c r="AFM171" s="447"/>
      <c r="AFN171" s="447"/>
      <c r="AFO171" s="447"/>
      <c r="AFP171" s="447"/>
      <c r="AFQ171" s="447"/>
      <c r="AFR171" s="447"/>
      <c r="AFS171" s="447"/>
      <c r="AFT171" s="447"/>
      <c r="AFU171" s="447"/>
      <c r="AFV171" s="447"/>
      <c r="AFW171" s="447"/>
      <c r="AFX171" s="447"/>
      <c r="AFY171" s="447"/>
      <c r="AFZ171" s="447"/>
      <c r="AGA171" s="447"/>
      <c r="AGB171" s="447"/>
      <c r="AGC171" s="447"/>
      <c r="AGD171" s="447"/>
      <c r="AGE171" s="447"/>
      <c r="AGF171" s="447"/>
      <c r="AGG171" s="447"/>
      <c r="AGH171" s="447"/>
      <c r="AGI171" s="447"/>
      <c r="AGJ171" s="447"/>
      <c r="AGK171" s="447"/>
      <c r="AGL171" s="447"/>
      <c r="AGM171" s="447"/>
      <c r="AGN171" s="447"/>
      <c r="AGO171" s="447"/>
      <c r="AGP171" s="447"/>
      <c r="AGQ171" s="447"/>
      <c r="AGR171" s="447"/>
      <c r="AGS171" s="447"/>
      <c r="AGT171" s="447"/>
      <c r="AGU171" s="447"/>
      <c r="AGV171" s="447"/>
      <c r="AGW171" s="447"/>
      <c r="AGX171" s="447"/>
      <c r="AGY171" s="447"/>
      <c r="AGZ171" s="447"/>
      <c r="AHA171" s="447"/>
      <c r="AHB171" s="447"/>
      <c r="AHC171" s="447"/>
      <c r="AHD171" s="447"/>
      <c r="AHE171" s="447"/>
      <c r="AHF171" s="447"/>
      <c r="AHG171" s="447"/>
      <c r="AHH171" s="447"/>
      <c r="AHI171" s="447"/>
      <c r="AHJ171" s="447"/>
      <c r="AHK171" s="447"/>
      <c r="AHL171" s="447"/>
      <c r="AHM171" s="447"/>
      <c r="AHN171" s="447"/>
      <c r="AHO171" s="447"/>
      <c r="AHP171" s="447"/>
      <c r="AHQ171" s="447"/>
      <c r="AHR171" s="447"/>
      <c r="AHS171" s="447"/>
      <c r="AHT171" s="447"/>
      <c r="AHU171" s="447"/>
      <c r="AHV171" s="447"/>
      <c r="AHW171" s="447"/>
      <c r="AHX171" s="447"/>
      <c r="AHY171" s="447"/>
      <c r="AHZ171" s="447"/>
      <c r="AIA171" s="447"/>
      <c r="AIB171" s="447"/>
      <c r="AIC171" s="447"/>
      <c r="AID171" s="447"/>
      <c r="AIE171" s="447"/>
      <c r="AIF171" s="447"/>
      <c r="AIG171" s="447"/>
      <c r="AIH171" s="447"/>
      <c r="AII171" s="447"/>
      <c r="AIJ171" s="447"/>
      <c r="AIK171" s="447"/>
      <c r="AIL171" s="447"/>
      <c r="AIM171" s="447"/>
      <c r="AIN171" s="447"/>
      <c r="AIO171" s="447"/>
      <c r="AIP171" s="447"/>
      <c r="AIQ171" s="447"/>
      <c r="AIR171" s="447"/>
      <c r="AIS171" s="447"/>
      <c r="AIT171" s="447"/>
      <c r="AIU171" s="447"/>
      <c r="AIV171" s="447"/>
      <c r="AIW171" s="447"/>
      <c r="AIX171" s="447"/>
      <c r="AIY171" s="447"/>
      <c r="AIZ171" s="447"/>
      <c r="AJA171" s="447"/>
      <c r="AJB171" s="447"/>
      <c r="AJC171" s="447"/>
      <c r="AJD171" s="447"/>
      <c r="AJE171" s="447"/>
      <c r="AJF171" s="447"/>
      <c r="AJG171" s="447"/>
      <c r="AJH171" s="447"/>
      <c r="AJI171" s="447"/>
      <c r="AJJ171" s="447"/>
      <c r="AJK171" s="447"/>
      <c r="AJL171" s="447"/>
      <c r="AJM171" s="447"/>
      <c r="AJN171" s="447"/>
      <c r="AJO171" s="447"/>
      <c r="AJP171" s="447"/>
      <c r="AJQ171" s="447"/>
      <c r="AJR171" s="447"/>
      <c r="AJS171" s="447"/>
      <c r="AJT171" s="447"/>
      <c r="AJU171" s="447"/>
      <c r="AJV171" s="447"/>
      <c r="AJW171" s="447"/>
      <c r="AJX171" s="447"/>
      <c r="AJY171" s="447"/>
      <c r="AJZ171" s="447"/>
      <c r="AKA171" s="447"/>
      <c r="AKB171" s="447"/>
      <c r="AKC171" s="447"/>
      <c r="AKD171" s="447"/>
      <c r="AKE171" s="447"/>
      <c r="AKF171" s="447"/>
      <c r="AKG171" s="447"/>
      <c r="AKH171" s="447"/>
      <c r="AKI171" s="447"/>
      <c r="AKJ171" s="447"/>
      <c r="AKK171" s="447"/>
      <c r="AKL171" s="447"/>
      <c r="AKM171" s="447"/>
      <c r="AKN171" s="447"/>
      <c r="AKO171" s="447"/>
      <c r="AKP171" s="447"/>
      <c r="AKQ171" s="447"/>
      <c r="AKR171" s="447"/>
      <c r="AKS171" s="447"/>
      <c r="AKT171" s="447"/>
      <c r="AKU171" s="447"/>
      <c r="AKV171" s="447"/>
      <c r="AKW171" s="447"/>
      <c r="AKX171" s="447"/>
      <c r="AKY171" s="447"/>
      <c r="AKZ171" s="447"/>
      <c r="ALA171" s="447"/>
      <c r="ALB171" s="447"/>
      <c r="ALC171" s="447"/>
      <c r="ALD171" s="447"/>
      <c r="ALE171" s="447"/>
      <c r="ALF171" s="447"/>
      <c r="ALG171" s="447"/>
      <c r="ALH171" s="447"/>
      <c r="ALI171" s="447"/>
      <c r="ALJ171" s="447"/>
      <c r="ALK171" s="447"/>
      <c r="ALL171" s="447"/>
      <c r="ALM171" s="447"/>
      <c r="ALN171" s="447"/>
      <c r="ALO171" s="447"/>
      <c r="ALP171" s="447"/>
      <c r="ALQ171" s="447"/>
      <c r="ALR171" s="447"/>
      <c r="ALS171" s="447"/>
      <c r="ALT171" s="447"/>
      <c r="ALU171" s="447"/>
      <c r="ALV171" s="447"/>
      <c r="ALW171" s="447"/>
      <c r="ALX171" s="447"/>
      <c r="ALY171" s="447"/>
      <c r="ALZ171" s="447"/>
      <c r="AMA171" s="447"/>
      <c r="AMB171" s="447"/>
      <c r="AMC171" s="447"/>
      <c r="AMD171" s="447"/>
      <c r="AME171" s="447"/>
      <c r="AMF171" s="447"/>
      <c r="AMG171" s="447"/>
      <c r="AMH171" s="447"/>
      <c r="AMI171" s="447"/>
      <c r="AMJ171" s="447"/>
      <c r="AMK171" s="447"/>
      <c r="AML171" s="447"/>
      <c r="AMM171" s="447"/>
      <c r="AMN171" s="447"/>
      <c r="AMO171" s="447"/>
      <c r="AMP171" s="447"/>
      <c r="AMQ171" s="447"/>
      <c r="AMR171" s="447"/>
      <c r="AMS171" s="447"/>
      <c r="AMT171" s="447"/>
      <c r="AMU171" s="447"/>
      <c r="AMV171" s="447"/>
      <c r="AMW171" s="447"/>
      <c r="AMX171" s="447"/>
      <c r="AMY171" s="447"/>
      <c r="AMZ171" s="447"/>
      <c r="ANA171" s="447"/>
      <c r="ANB171" s="447"/>
      <c r="ANC171" s="447"/>
      <c r="AND171" s="447"/>
      <c r="ANE171" s="447"/>
      <c r="ANF171" s="447"/>
      <c r="ANG171" s="447"/>
      <c r="ANH171" s="447"/>
      <c r="ANI171" s="447"/>
      <c r="ANJ171" s="447"/>
      <c r="ANK171" s="447"/>
      <c r="ANL171" s="447"/>
      <c r="ANM171" s="447"/>
      <c r="ANN171" s="447"/>
      <c r="ANO171" s="447"/>
      <c r="ANP171" s="447"/>
      <c r="ANQ171" s="447"/>
      <c r="ANR171" s="447"/>
      <c r="ANS171" s="447"/>
      <c r="ANT171" s="447"/>
      <c r="ANU171" s="447"/>
      <c r="ANV171" s="447"/>
      <c r="ANW171" s="447"/>
      <c r="ANX171" s="447"/>
      <c r="ANY171" s="447"/>
      <c r="ANZ171" s="447"/>
      <c r="AOA171" s="447"/>
      <c r="AOB171" s="447"/>
      <c r="AOC171" s="447"/>
      <c r="AOD171" s="447"/>
      <c r="AOE171" s="447"/>
      <c r="AOF171" s="447"/>
      <c r="AOG171" s="447"/>
      <c r="AOH171" s="447"/>
      <c r="AOI171" s="447"/>
      <c r="AOJ171" s="447"/>
      <c r="AOK171" s="447"/>
      <c r="AOL171" s="447"/>
      <c r="AOM171" s="447"/>
      <c r="AON171" s="447"/>
      <c r="AOO171" s="447"/>
      <c r="AOP171" s="447"/>
      <c r="AOQ171" s="447"/>
      <c r="AOR171" s="447"/>
      <c r="AOS171" s="447"/>
      <c r="AOT171" s="447"/>
      <c r="AOU171" s="447"/>
      <c r="AOV171" s="447"/>
      <c r="AOW171" s="447"/>
      <c r="AOX171" s="447"/>
      <c r="AOY171" s="447"/>
      <c r="AOZ171" s="447"/>
      <c r="APA171" s="447"/>
      <c r="APB171" s="447"/>
      <c r="APC171" s="447"/>
      <c r="APD171" s="447"/>
      <c r="APE171" s="447"/>
      <c r="APF171" s="447"/>
      <c r="APG171" s="447"/>
      <c r="APH171" s="447"/>
      <c r="API171" s="447"/>
      <c r="APJ171" s="447"/>
      <c r="APK171" s="447"/>
      <c r="APL171" s="447"/>
      <c r="APM171" s="447"/>
      <c r="APN171" s="447"/>
      <c r="APO171" s="447"/>
      <c r="APP171" s="447"/>
      <c r="APQ171" s="447"/>
      <c r="APR171" s="447"/>
      <c r="APS171" s="447"/>
      <c r="APT171" s="447"/>
      <c r="APU171" s="447"/>
      <c r="APV171" s="447"/>
      <c r="APW171" s="447"/>
      <c r="APX171" s="447"/>
      <c r="APY171" s="447"/>
      <c r="APZ171" s="447"/>
      <c r="AQA171" s="447"/>
      <c r="AQB171" s="447"/>
      <c r="AQC171" s="447"/>
      <c r="AQD171" s="447"/>
      <c r="AQE171" s="447"/>
      <c r="AQF171" s="447"/>
      <c r="AQG171" s="447"/>
      <c r="AQH171" s="447"/>
      <c r="AQI171" s="447"/>
      <c r="AQJ171" s="447"/>
      <c r="AQK171" s="447"/>
      <c r="AQL171" s="447"/>
      <c r="AQM171" s="447"/>
      <c r="AQN171" s="447"/>
      <c r="AQO171" s="447"/>
      <c r="AQP171" s="447"/>
      <c r="AQQ171" s="447"/>
      <c r="AQR171" s="447"/>
      <c r="AQS171" s="447"/>
      <c r="AQT171" s="447"/>
      <c r="AQU171" s="447"/>
      <c r="AQV171" s="447"/>
      <c r="AQW171" s="447"/>
      <c r="AQX171" s="447"/>
      <c r="AQY171" s="447"/>
      <c r="AQZ171" s="447"/>
      <c r="ARA171" s="447"/>
      <c r="ARB171" s="447"/>
      <c r="ARC171" s="447"/>
      <c r="ARD171" s="447"/>
      <c r="ARE171" s="447"/>
      <c r="ARF171" s="447"/>
      <c r="ARG171" s="447"/>
      <c r="ARH171" s="447"/>
      <c r="ARI171" s="447"/>
      <c r="ARJ171" s="447"/>
      <c r="ARK171" s="447"/>
      <c r="ARL171" s="447"/>
      <c r="ARM171" s="447"/>
      <c r="ARN171" s="447"/>
      <c r="ARO171" s="447"/>
      <c r="ARP171" s="447"/>
      <c r="ARQ171" s="447"/>
      <c r="ARR171" s="447"/>
      <c r="ARS171" s="447"/>
      <c r="ART171" s="447"/>
      <c r="ARU171" s="447"/>
      <c r="ARV171" s="447"/>
      <c r="ARW171" s="447"/>
      <c r="ARX171" s="447"/>
      <c r="ARY171" s="447"/>
      <c r="ARZ171" s="447"/>
      <c r="ASA171" s="447"/>
      <c r="ASB171" s="447"/>
      <c r="ASC171" s="447"/>
      <c r="ASD171" s="447"/>
      <c r="ASE171" s="447"/>
      <c r="ASF171" s="447"/>
      <c r="ASG171" s="447"/>
      <c r="ASH171" s="447"/>
      <c r="ASI171" s="447"/>
      <c r="ASJ171" s="447"/>
      <c r="ASK171" s="447"/>
      <c r="ASL171" s="447"/>
      <c r="ASM171" s="447"/>
      <c r="ASN171" s="447"/>
      <c r="ASO171" s="447"/>
      <c r="ASP171" s="447"/>
      <c r="ASQ171" s="447"/>
      <c r="ASR171" s="447"/>
      <c r="ASS171" s="447"/>
      <c r="AST171" s="447"/>
      <c r="ASU171" s="447"/>
      <c r="ASV171" s="447"/>
      <c r="ASW171" s="447"/>
      <c r="ASX171" s="447"/>
      <c r="ASY171" s="447"/>
      <c r="ASZ171" s="447"/>
      <c r="ATA171" s="447"/>
      <c r="ATB171" s="447"/>
      <c r="ATC171" s="447"/>
      <c r="ATD171" s="447"/>
      <c r="ATE171" s="447"/>
      <c r="ATF171" s="447"/>
      <c r="ATG171" s="447"/>
      <c r="ATH171" s="447"/>
      <c r="ATI171" s="447"/>
      <c r="ATJ171" s="447"/>
      <c r="ATK171" s="447"/>
      <c r="ATL171" s="447"/>
      <c r="ATM171" s="447"/>
      <c r="ATN171" s="447"/>
      <c r="ATO171" s="447"/>
      <c r="ATP171" s="447"/>
      <c r="ATQ171" s="447"/>
      <c r="ATR171" s="447"/>
      <c r="ATS171" s="447"/>
      <c r="ATT171" s="447"/>
      <c r="ATU171" s="447"/>
      <c r="ATV171" s="447"/>
      <c r="ATW171" s="447"/>
      <c r="ATX171" s="447"/>
      <c r="ATY171" s="447"/>
      <c r="ATZ171" s="447"/>
      <c r="AUA171" s="447"/>
      <c r="AUB171" s="447"/>
      <c r="AUC171" s="447"/>
      <c r="AUD171" s="447"/>
      <c r="AUE171" s="447"/>
      <c r="AUF171" s="447"/>
      <c r="AUG171" s="447"/>
      <c r="AUH171" s="447"/>
      <c r="AUI171" s="447"/>
      <c r="AUJ171" s="447"/>
      <c r="AUK171" s="447"/>
      <c r="AUL171" s="447"/>
      <c r="AUM171" s="447"/>
      <c r="AUN171" s="447"/>
      <c r="AUO171" s="447"/>
      <c r="AUP171" s="447"/>
      <c r="AUQ171" s="447"/>
      <c r="AUR171" s="447"/>
      <c r="AUS171" s="447"/>
      <c r="AUT171" s="447"/>
      <c r="AUU171" s="447"/>
      <c r="AUV171" s="447"/>
      <c r="AUW171" s="447"/>
      <c r="AUX171" s="447"/>
      <c r="AUY171" s="447"/>
      <c r="AUZ171" s="447"/>
      <c r="AVA171" s="447"/>
      <c r="AVB171" s="447"/>
      <c r="AVC171" s="447"/>
      <c r="AVD171" s="447"/>
      <c r="AVE171" s="447"/>
      <c r="AVF171" s="447"/>
      <c r="AVG171" s="447"/>
      <c r="AVH171" s="447"/>
      <c r="AVI171" s="447"/>
      <c r="AVJ171" s="447"/>
      <c r="AVK171" s="447"/>
      <c r="AVL171" s="447"/>
      <c r="AVM171" s="447"/>
      <c r="AVN171" s="447"/>
      <c r="AVO171" s="447"/>
      <c r="AVP171" s="447"/>
      <c r="AVQ171" s="447"/>
      <c r="AVR171" s="447"/>
      <c r="AVS171" s="447"/>
      <c r="AVT171" s="447"/>
      <c r="AVU171" s="447"/>
      <c r="AVV171" s="447"/>
      <c r="AVW171" s="447"/>
      <c r="AVX171" s="447"/>
      <c r="AVY171" s="447"/>
      <c r="AVZ171" s="447"/>
      <c r="AWA171" s="447"/>
      <c r="AWB171" s="447"/>
      <c r="AWC171" s="447"/>
      <c r="AWD171" s="447"/>
      <c r="AWE171" s="447"/>
      <c r="AWF171" s="447"/>
      <c r="AWG171" s="447"/>
      <c r="AWH171" s="447"/>
      <c r="AWI171" s="447"/>
      <c r="AWJ171" s="447"/>
      <c r="AWK171" s="447"/>
      <c r="AWL171" s="447"/>
      <c r="AWM171" s="447"/>
      <c r="AWN171" s="447"/>
      <c r="AWO171" s="447"/>
      <c r="AWP171" s="447"/>
      <c r="AWQ171" s="447"/>
      <c r="AWR171" s="447"/>
      <c r="AWS171" s="447"/>
      <c r="AWT171" s="447"/>
      <c r="AWU171" s="447"/>
      <c r="AWV171" s="447"/>
      <c r="AWW171" s="447"/>
      <c r="AWX171" s="447"/>
      <c r="AWY171" s="447"/>
      <c r="AWZ171" s="447"/>
      <c r="AXA171" s="447"/>
      <c r="AXB171" s="447"/>
      <c r="AXC171" s="447"/>
      <c r="AXD171" s="447"/>
      <c r="AXE171" s="447"/>
      <c r="AXF171" s="447"/>
      <c r="AXG171" s="447"/>
      <c r="AXH171" s="447"/>
      <c r="AXI171" s="447"/>
      <c r="AXJ171" s="447"/>
      <c r="AXK171" s="447"/>
      <c r="AXL171" s="447"/>
      <c r="AXM171" s="447"/>
      <c r="AXN171" s="447"/>
      <c r="AXO171" s="447"/>
      <c r="AXP171" s="447"/>
      <c r="AXQ171" s="447"/>
      <c r="AXR171" s="447"/>
      <c r="AXS171" s="447"/>
      <c r="AXT171" s="447"/>
      <c r="AXU171" s="447"/>
      <c r="AXV171" s="447"/>
      <c r="AXW171" s="447"/>
      <c r="AXX171" s="447"/>
      <c r="AXY171" s="447"/>
      <c r="AXZ171" s="447"/>
      <c r="AYA171" s="447"/>
      <c r="AYB171" s="447"/>
      <c r="AYC171" s="447"/>
      <c r="AYD171" s="447"/>
      <c r="AYE171" s="447"/>
      <c r="AYF171" s="447"/>
      <c r="AYG171" s="447"/>
      <c r="AYH171" s="447"/>
      <c r="AYI171" s="447"/>
      <c r="AYJ171" s="447"/>
      <c r="AYK171" s="447"/>
      <c r="AYL171" s="447"/>
      <c r="AYM171" s="447"/>
      <c r="AYN171" s="447"/>
      <c r="AYO171" s="447"/>
      <c r="AYP171" s="447"/>
      <c r="AYQ171" s="447"/>
      <c r="AYR171" s="447"/>
      <c r="AYS171" s="447"/>
      <c r="AYT171" s="447"/>
      <c r="AYU171" s="447"/>
      <c r="AYV171" s="447"/>
      <c r="AYW171" s="447"/>
      <c r="AYX171" s="447"/>
      <c r="AYY171" s="447"/>
      <c r="AYZ171" s="447"/>
      <c r="AZA171" s="447"/>
      <c r="AZB171" s="447"/>
      <c r="AZC171" s="447"/>
      <c r="AZD171" s="447"/>
      <c r="AZE171" s="447"/>
      <c r="AZF171" s="447"/>
      <c r="AZG171" s="447"/>
      <c r="AZH171" s="447"/>
      <c r="AZI171" s="447"/>
      <c r="AZJ171" s="447"/>
      <c r="AZK171" s="447"/>
      <c r="AZL171" s="447"/>
      <c r="AZM171" s="447"/>
      <c r="AZN171" s="447"/>
      <c r="AZO171" s="447"/>
      <c r="AZP171" s="447"/>
      <c r="AZQ171" s="447"/>
      <c r="AZR171" s="447"/>
      <c r="AZS171" s="447"/>
      <c r="AZT171" s="447"/>
      <c r="AZU171" s="447"/>
      <c r="AZV171" s="447"/>
      <c r="AZW171" s="447"/>
      <c r="AZX171" s="447"/>
      <c r="AZY171" s="447"/>
      <c r="AZZ171" s="447"/>
      <c r="BAA171" s="447"/>
      <c r="BAB171" s="447"/>
      <c r="BAC171" s="447"/>
      <c r="BAD171" s="447"/>
      <c r="BAE171" s="447"/>
      <c r="BAF171" s="447"/>
      <c r="BAG171" s="447"/>
      <c r="BAH171" s="447"/>
      <c r="BAI171" s="447"/>
      <c r="BAJ171" s="447"/>
      <c r="BAK171" s="447"/>
      <c r="BAL171" s="447"/>
      <c r="BAM171" s="447"/>
      <c r="BAN171" s="447"/>
      <c r="BAO171" s="447"/>
      <c r="BAP171" s="447"/>
      <c r="BAQ171" s="447"/>
      <c r="BAR171" s="447"/>
      <c r="BAS171" s="447"/>
      <c r="BAT171" s="447"/>
      <c r="BAU171" s="447"/>
      <c r="BAV171" s="447"/>
      <c r="BAW171" s="447"/>
      <c r="BAX171" s="447"/>
      <c r="BAY171" s="447"/>
      <c r="BAZ171" s="447"/>
      <c r="BBA171" s="447"/>
      <c r="BBB171" s="447"/>
      <c r="BBC171" s="447"/>
      <c r="BBD171" s="447"/>
      <c r="BBE171" s="447"/>
      <c r="BBF171" s="447"/>
      <c r="BBG171" s="447"/>
      <c r="BBH171" s="447"/>
      <c r="BBI171" s="447"/>
      <c r="BBJ171" s="447"/>
      <c r="BBK171" s="447"/>
      <c r="BBL171" s="447"/>
      <c r="BBM171" s="447"/>
      <c r="BBN171" s="447"/>
      <c r="BBO171" s="447"/>
      <c r="BBP171" s="447"/>
      <c r="BBQ171" s="447"/>
      <c r="BBR171" s="447"/>
      <c r="BBS171" s="447"/>
      <c r="BBT171" s="447"/>
      <c r="BBU171" s="447"/>
      <c r="BBV171" s="447"/>
      <c r="BBW171" s="447"/>
      <c r="BBX171" s="447"/>
      <c r="BBY171" s="447"/>
      <c r="BBZ171" s="447"/>
      <c r="BCA171" s="447"/>
      <c r="BCB171" s="447"/>
      <c r="BCC171" s="447"/>
      <c r="BCD171" s="447"/>
      <c r="BCE171" s="447"/>
      <c r="BCF171" s="447"/>
      <c r="BCG171" s="447"/>
      <c r="BCH171" s="447"/>
      <c r="BCI171" s="447"/>
      <c r="BCJ171" s="447"/>
      <c r="BCK171" s="447"/>
      <c r="BCL171" s="447"/>
      <c r="BCM171" s="447"/>
      <c r="BCN171" s="447"/>
      <c r="BCO171" s="447"/>
      <c r="BCP171" s="447"/>
      <c r="BCQ171" s="447"/>
      <c r="BCR171" s="447"/>
      <c r="BCS171" s="447"/>
      <c r="BCT171" s="447"/>
      <c r="BCU171" s="447"/>
      <c r="BCV171" s="447"/>
      <c r="BCW171" s="447"/>
      <c r="BCX171" s="447"/>
      <c r="BCY171" s="447"/>
      <c r="BCZ171" s="447"/>
      <c r="BDA171" s="447"/>
      <c r="BDB171" s="447"/>
      <c r="BDC171" s="447"/>
      <c r="BDD171" s="447"/>
      <c r="BDE171" s="447"/>
      <c r="BDF171" s="447"/>
      <c r="BDG171" s="447"/>
      <c r="BDH171" s="447"/>
      <c r="BDI171" s="447"/>
      <c r="BDJ171" s="447"/>
      <c r="BDK171" s="447"/>
      <c r="BDL171" s="447"/>
      <c r="BDM171" s="447"/>
      <c r="BDN171" s="447"/>
      <c r="BDO171" s="447"/>
      <c r="BDP171" s="447"/>
      <c r="BDQ171" s="447"/>
      <c r="BDR171" s="447"/>
      <c r="BDS171" s="447"/>
      <c r="BDT171" s="447"/>
      <c r="BDU171" s="447"/>
      <c r="BDV171" s="447"/>
      <c r="BDW171" s="447"/>
      <c r="BDX171" s="447"/>
      <c r="BDY171" s="447"/>
      <c r="BDZ171" s="447"/>
      <c r="BEA171" s="447"/>
      <c r="BEB171" s="447"/>
      <c r="BEC171" s="447"/>
      <c r="BED171" s="447"/>
      <c r="BEE171" s="447"/>
      <c r="BEF171" s="447"/>
      <c r="BEG171" s="447"/>
      <c r="BEH171" s="447"/>
      <c r="BEI171" s="447"/>
      <c r="BEJ171" s="447"/>
      <c r="BEK171" s="447"/>
      <c r="BEL171" s="447"/>
      <c r="BEM171" s="447"/>
      <c r="BEN171" s="447"/>
      <c r="BEO171" s="447"/>
      <c r="BEP171" s="447"/>
      <c r="BEQ171" s="447"/>
      <c r="BER171" s="447"/>
      <c r="BES171" s="447"/>
      <c r="BET171" s="447"/>
      <c r="BEU171" s="447"/>
      <c r="BEV171" s="447"/>
      <c r="BEW171" s="447"/>
      <c r="BEX171" s="447"/>
      <c r="BEY171" s="447"/>
      <c r="BEZ171" s="447"/>
      <c r="BFA171" s="447"/>
      <c r="BFB171" s="447"/>
      <c r="BFC171" s="447"/>
      <c r="BFD171" s="447"/>
      <c r="BFE171" s="447"/>
      <c r="BFF171" s="447"/>
      <c r="BFG171" s="447"/>
      <c r="BFH171" s="447"/>
      <c r="BFI171" s="447"/>
      <c r="BFJ171" s="447"/>
      <c r="BFK171" s="447"/>
      <c r="BFL171" s="447"/>
      <c r="BFM171" s="447"/>
      <c r="BFN171" s="447"/>
      <c r="BFO171" s="447"/>
      <c r="BFP171" s="447"/>
      <c r="BFQ171" s="447"/>
      <c r="BFR171" s="447"/>
      <c r="BFS171" s="447"/>
      <c r="BFT171" s="447"/>
      <c r="BFU171" s="447"/>
      <c r="BFV171" s="447"/>
      <c r="BFW171" s="447"/>
      <c r="BFX171" s="447"/>
      <c r="BFY171" s="447"/>
      <c r="BFZ171" s="447"/>
      <c r="BGA171" s="447"/>
      <c r="BGB171" s="447"/>
      <c r="BGC171" s="447"/>
      <c r="BGD171" s="447"/>
      <c r="BGE171" s="447"/>
      <c r="BGF171" s="447"/>
      <c r="BGG171" s="447"/>
      <c r="BGH171" s="447"/>
      <c r="BGI171" s="447"/>
      <c r="BGJ171" s="447"/>
      <c r="BGK171" s="447"/>
      <c r="BGL171" s="447"/>
      <c r="BGM171" s="447"/>
      <c r="BGN171" s="447"/>
      <c r="BGO171" s="447"/>
      <c r="BGP171" s="447"/>
      <c r="BGQ171" s="447"/>
      <c r="BGR171" s="447"/>
      <c r="BGS171" s="447"/>
      <c r="BGT171" s="447"/>
      <c r="BGU171" s="447"/>
      <c r="BGV171" s="447"/>
      <c r="BGW171" s="447"/>
      <c r="BGX171" s="447"/>
      <c r="BGY171" s="447"/>
      <c r="BGZ171" s="447"/>
      <c r="BHA171" s="447"/>
      <c r="BHB171" s="447"/>
      <c r="BHC171" s="447"/>
      <c r="BHD171" s="447"/>
      <c r="BHE171" s="447"/>
      <c r="BHF171" s="447"/>
      <c r="BHG171" s="447"/>
      <c r="BHH171" s="447"/>
      <c r="BHI171" s="447"/>
      <c r="BHJ171" s="447"/>
      <c r="BHK171" s="447"/>
      <c r="BHL171" s="447"/>
      <c r="BHM171" s="447"/>
      <c r="BHN171" s="447"/>
      <c r="BHO171" s="447"/>
      <c r="BHP171" s="447"/>
      <c r="BHQ171" s="447"/>
      <c r="BHR171" s="447"/>
      <c r="BHS171" s="447"/>
      <c r="BHT171" s="447"/>
      <c r="BHU171" s="447"/>
      <c r="BHV171" s="447"/>
      <c r="BHW171" s="447"/>
      <c r="BHX171" s="447"/>
      <c r="BHY171" s="447"/>
      <c r="BHZ171" s="447"/>
      <c r="BIA171" s="447"/>
      <c r="BIB171" s="447"/>
      <c r="BIC171" s="447"/>
      <c r="BID171" s="447"/>
      <c r="BIE171" s="447"/>
      <c r="BIF171" s="447"/>
      <c r="BIG171" s="447"/>
      <c r="BIH171" s="447"/>
      <c r="BII171" s="447"/>
      <c r="BIJ171" s="447"/>
      <c r="BIK171" s="447"/>
      <c r="BIL171" s="447"/>
      <c r="BIM171" s="447"/>
      <c r="BIN171" s="447"/>
      <c r="BIO171" s="447"/>
      <c r="BIP171" s="447"/>
      <c r="BIQ171" s="447"/>
      <c r="BIR171" s="447"/>
      <c r="BIS171" s="447"/>
      <c r="BIT171" s="447"/>
      <c r="BIU171" s="447"/>
      <c r="BIV171" s="447"/>
      <c r="BIW171" s="447"/>
      <c r="BIX171" s="447"/>
      <c r="BIY171" s="447"/>
      <c r="BIZ171" s="447"/>
      <c r="BJA171" s="447"/>
      <c r="BJB171" s="447"/>
      <c r="BJC171" s="447"/>
      <c r="BJD171" s="447"/>
      <c r="BJE171" s="447"/>
      <c r="BJF171" s="447"/>
      <c r="BJG171" s="447"/>
      <c r="BJH171" s="447"/>
      <c r="BJI171" s="447"/>
      <c r="BJJ171" s="447"/>
      <c r="BJK171" s="447"/>
      <c r="BJL171" s="447"/>
      <c r="BJM171" s="447"/>
      <c r="BJN171" s="447"/>
      <c r="BJO171" s="447"/>
      <c r="BJP171" s="447"/>
      <c r="BJQ171" s="447"/>
      <c r="BJR171" s="447"/>
      <c r="BJS171" s="447"/>
      <c r="BJT171" s="447"/>
      <c r="BJU171" s="447"/>
      <c r="BJV171" s="447"/>
      <c r="BJW171" s="447"/>
      <c r="BJX171" s="447"/>
      <c r="BJY171" s="447"/>
      <c r="BJZ171" s="447"/>
      <c r="BKA171" s="447"/>
      <c r="BKB171" s="447"/>
      <c r="BKC171" s="447"/>
      <c r="BKD171" s="447"/>
      <c r="BKE171" s="447"/>
      <c r="BKF171" s="447"/>
      <c r="BKG171" s="447"/>
      <c r="BKH171" s="447"/>
      <c r="BKI171" s="447"/>
      <c r="BKJ171" s="447"/>
      <c r="BKK171" s="447"/>
      <c r="BKL171" s="447"/>
      <c r="BKM171" s="447"/>
      <c r="BKN171" s="447"/>
      <c r="BKO171" s="447"/>
      <c r="BKP171" s="447"/>
      <c r="BKQ171" s="447"/>
      <c r="BKR171" s="447"/>
      <c r="BKS171" s="447"/>
      <c r="BKT171" s="447"/>
      <c r="BKU171" s="447"/>
      <c r="BKV171" s="447"/>
      <c r="BKW171" s="447"/>
      <c r="BKX171" s="447"/>
      <c r="BKY171" s="447"/>
      <c r="BKZ171" s="447"/>
      <c r="BLA171" s="447"/>
      <c r="BLB171" s="447"/>
      <c r="BLC171" s="447"/>
      <c r="BLD171" s="447"/>
      <c r="BLE171" s="447"/>
      <c r="BLF171" s="447"/>
      <c r="BLG171" s="447"/>
      <c r="BLH171" s="447"/>
      <c r="BLI171" s="447"/>
      <c r="BLJ171" s="447"/>
      <c r="BLK171" s="447"/>
      <c r="BLL171" s="447"/>
      <c r="BLM171" s="447"/>
      <c r="BLN171" s="447"/>
      <c r="BLO171" s="447"/>
      <c r="BLP171" s="447"/>
      <c r="BLQ171" s="447"/>
      <c r="BLR171" s="447"/>
      <c r="BLS171" s="447"/>
      <c r="BLT171" s="447"/>
      <c r="BLU171" s="447"/>
      <c r="BLV171" s="447"/>
      <c r="BLW171" s="447"/>
      <c r="BLX171" s="447"/>
      <c r="BLY171" s="447"/>
      <c r="BLZ171" s="447"/>
      <c r="BMA171" s="447"/>
      <c r="BMB171" s="447"/>
      <c r="BMC171" s="447"/>
      <c r="BMD171" s="447"/>
      <c r="BME171" s="447"/>
      <c r="BMF171" s="447"/>
      <c r="BMG171" s="447"/>
      <c r="BMH171" s="447"/>
      <c r="BMI171" s="447"/>
      <c r="BMJ171" s="447"/>
      <c r="BMK171" s="447"/>
      <c r="BML171" s="447"/>
      <c r="BMM171" s="447"/>
      <c r="BMN171" s="447"/>
      <c r="BMO171" s="447"/>
      <c r="BMP171" s="447"/>
      <c r="BMQ171" s="447"/>
      <c r="BMR171" s="447"/>
      <c r="BMS171" s="447"/>
      <c r="BMT171" s="447"/>
      <c r="BMU171" s="447"/>
      <c r="BMV171" s="447"/>
      <c r="BMW171" s="447"/>
      <c r="BMX171" s="447"/>
      <c r="BMY171" s="447"/>
      <c r="BMZ171" s="447"/>
      <c r="BNA171" s="447"/>
      <c r="BNB171" s="447"/>
      <c r="BNC171" s="447"/>
      <c r="BND171" s="447"/>
      <c r="BNE171" s="447"/>
      <c r="BNF171" s="447"/>
      <c r="BNG171" s="447"/>
      <c r="BNH171" s="447"/>
      <c r="BNI171" s="447"/>
      <c r="BNJ171" s="447"/>
      <c r="BNK171" s="447"/>
      <c r="BNL171" s="447"/>
      <c r="BNM171" s="447"/>
      <c r="BNN171" s="447"/>
      <c r="BNO171" s="447"/>
      <c r="BNP171" s="447"/>
      <c r="BNQ171" s="447"/>
      <c r="BNR171" s="447"/>
      <c r="BNS171" s="447"/>
      <c r="BNT171" s="447"/>
      <c r="BNU171" s="447"/>
      <c r="BNV171" s="447"/>
      <c r="BNW171" s="447"/>
      <c r="BNX171" s="447"/>
      <c r="BNY171" s="447"/>
      <c r="BNZ171" s="447"/>
      <c r="BOA171" s="447"/>
      <c r="BOB171" s="447"/>
      <c r="BOC171" s="447"/>
      <c r="BOD171" s="447"/>
      <c r="BOE171" s="447"/>
      <c r="BOF171" s="447"/>
      <c r="BOG171" s="447"/>
      <c r="BOH171" s="447"/>
      <c r="BOI171" s="447"/>
      <c r="BOJ171" s="447"/>
      <c r="BOK171" s="447"/>
      <c r="BOL171" s="447"/>
      <c r="BOM171" s="447"/>
      <c r="BON171" s="447"/>
      <c r="BOO171" s="447"/>
      <c r="BOP171" s="447"/>
      <c r="BOQ171" s="447"/>
      <c r="BOR171" s="447"/>
      <c r="BOS171" s="447"/>
      <c r="BOT171" s="447"/>
      <c r="BOU171" s="447"/>
      <c r="BOV171" s="447"/>
      <c r="BOW171" s="447"/>
      <c r="BOX171" s="447"/>
      <c r="BOY171" s="447"/>
      <c r="BOZ171" s="447"/>
      <c r="BPA171" s="447"/>
      <c r="BPB171" s="447"/>
      <c r="BPC171" s="447"/>
      <c r="BPD171" s="447"/>
      <c r="BPE171" s="447"/>
      <c r="BPF171" s="447"/>
      <c r="BPG171" s="447"/>
      <c r="BPH171" s="447"/>
      <c r="BPI171" s="447"/>
      <c r="BPJ171" s="447"/>
      <c r="BPK171" s="447"/>
      <c r="BPL171" s="447"/>
      <c r="BPM171" s="447"/>
      <c r="BPN171" s="447"/>
      <c r="BPO171" s="447"/>
      <c r="BPP171" s="447"/>
      <c r="BPQ171" s="447"/>
      <c r="BPR171" s="447"/>
      <c r="BPS171" s="447"/>
      <c r="BPT171" s="447"/>
      <c r="BPU171" s="447"/>
      <c r="BPV171" s="447"/>
      <c r="BPW171" s="447"/>
      <c r="BPX171" s="447"/>
      <c r="BPY171" s="447"/>
      <c r="BPZ171" s="447"/>
      <c r="BQA171" s="447"/>
      <c r="BQB171" s="447"/>
      <c r="BQC171" s="447"/>
      <c r="BQD171" s="447"/>
      <c r="BQE171" s="447"/>
      <c r="BQF171" s="447"/>
      <c r="BQG171" s="447"/>
      <c r="BQH171" s="447"/>
      <c r="BQI171" s="447"/>
      <c r="BQJ171" s="447"/>
      <c r="BQK171" s="447"/>
      <c r="BQL171" s="447"/>
      <c r="BQM171" s="447"/>
      <c r="BQN171" s="447"/>
      <c r="BQO171" s="447"/>
      <c r="BQP171" s="447"/>
      <c r="BQQ171" s="447"/>
      <c r="BQR171" s="447"/>
      <c r="BQS171" s="447"/>
      <c r="BQT171" s="447"/>
      <c r="BQU171" s="447"/>
      <c r="BQV171" s="447"/>
      <c r="BQW171" s="447"/>
      <c r="BQX171" s="447"/>
      <c r="BQY171" s="447"/>
      <c r="BQZ171" s="447"/>
      <c r="BRA171" s="447"/>
      <c r="BRB171" s="447"/>
      <c r="BRC171" s="447"/>
      <c r="BRD171" s="447"/>
      <c r="BRE171" s="447"/>
      <c r="BRF171" s="447"/>
      <c r="BRG171" s="447"/>
      <c r="BRH171" s="447"/>
      <c r="BRI171" s="447"/>
      <c r="BRJ171" s="447"/>
      <c r="BRK171" s="447"/>
      <c r="BRL171" s="447"/>
      <c r="BRM171" s="447"/>
      <c r="BRN171" s="447"/>
      <c r="BRO171" s="447"/>
      <c r="BRP171" s="447"/>
      <c r="BRQ171" s="447"/>
      <c r="BRR171" s="447"/>
      <c r="BRS171" s="447"/>
      <c r="BRT171" s="447"/>
      <c r="BRU171" s="447"/>
      <c r="BRV171" s="447"/>
      <c r="BRW171" s="447"/>
      <c r="BRX171" s="447"/>
      <c r="BRY171" s="447"/>
      <c r="BRZ171" s="447"/>
      <c r="BSA171" s="447"/>
      <c r="BSB171" s="447"/>
      <c r="BSC171" s="447"/>
      <c r="BSD171" s="447"/>
      <c r="BSE171" s="447"/>
      <c r="BSF171" s="447"/>
      <c r="BSG171" s="447"/>
      <c r="BSH171" s="447"/>
      <c r="BSI171" s="447"/>
      <c r="BSJ171" s="447"/>
      <c r="BSK171" s="447"/>
      <c r="BSL171" s="447"/>
      <c r="BSM171" s="447"/>
      <c r="BSN171" s="447"/>
      <c r="BSO171" s="447"/>
      <c r="BSP171" s="447"/>
      <c r="BSQ171" s="447"/>
      <c r="BSR171" s="447"/>
      <c r="BSS171" s="447"/>
      <c r="BST171" s="447"/>
      <c r="BSU171" s="447"/>
      <c r="BSV171" s="447"/>
      <c r="BSW171" s="447"/>
      <c r="BSX171" s="447"/>
      <c r="BSY171" s="447"/>
      <c r="BSZ171" s="447"/>
      <c r="BTA171" s="447"/>
      <c r="BTB171" s="447"/>
      <c r="BTC171" s="447"/>
      <c r="BTD171" s="447"/>
      <c r="BTE171" s="447"/>
      <c r="BTF171" s="447"/>
      <c r="BTG171" s="447"/>
      <c r="BTH171" s="447"/>
      <c r="BTI171" s="447"/>
      <c r="BTJ171" s="447"/>
      <c r="BTK171" s="447"/>
      <c r="BTL171" s="447"/>
      <c r="BTM171" s="447"/>
      <c r="BTN171" s="447"/>
      <c r="BTO171" s="447"/>
      <c r="BTP171" s="447"/>
      <c r="BTQ171" s="447"/>
      <c r="BTR171" s="447"/>
      <c r="BTS171" s="447"/>
      <c r="BTT171" s="447"/>
      <c r="BTU171" s="447"/>
      <c r="BTV171" s="447"/>
      <c r="BTW171" s="447"/>
      <c r="BTX171" s="447"/>
      <c r="BTY171" s="447"/>
      <c r="BTZ171" s="447"/>
      <c r="BUA171" s="447"/>
      <c r="BUB171" s="447"/>
      <c r="BUC171" s="447"/>
      <c r="BUD171" s="447"/>
      <c r="BUE171" s="447"/>
      <c r="BUF171" s="447"/>
      <c r="BUG171" s="447"/>
      <c r="BUH171" s="447"/>
      <c r="BUI171" s="447"/>
      <c r="BUJ171" s="447"/>
      <c r="BUK171" s="447"/>
      <c r="BUL171" s="447"/>
      <c r="BUM171" s="447"/>
      <c r="BUN171" s="447"/>
      <c r="BUO171" s="447"/>
      <c r="BUP171" s="447"/>
      <c r="BUQ171" s="447"/>
      <c r="BUR171" s="447"/>
      <c r="BUS171" s="447"/>
      <c r="BUT171" s="447"/>
      <c r="BUU171" s="447"/>
      <c r="BUV171" s="447"/>
      <c r="BUW171" s="447"/>
      <c r="BUX171" s="447"/>
      <c r="BUY171" s="447"/>
      <c r="BUZ171" s="447"/>
      <c r="BVA171" s="447"/>
      <c r="BVB171" s="447"/>
      <c r="BVC171" s="447"/>
      <c r="BVD171" s="447"/>
      <c r="BVE171" s="447"/>
      <c r="BVF171" s="447"/>
      <c r="BVG171" s="447"/>
      <c r="BVH171" s="447"/>
      <c r="BVI171" s="447"/>
      <c r="BVJ171" s="447"/>
      <c r="BVK171" s="447"/>
      <c r="BVL171" s="447"/>
      <c r="BVM171" s="447"/>
      <c r="BVN171" s="447"/>
      <c r="BVO171" s="447"/>
      <c r="BVP171" s="447"/>
      <c r="BVQ171" s="447"/>
      <c r="BVR171" s="447"/>
      <c r="BVS171" s="447"/>
      <c r="BVT171" s="447"/>
      <c r="BVU171" s="447"/>
      <c r="BVV171" s="447"/>
      <c r="BVW171" s="447"/>
      <c r="BVX171" s="447"/>
      <c r="BVY171" s="447"/>
      <c r="BVZ171" s="447"/>
      <c r="BWA171" s="447"/>
      <c r="BWB171" s="447"/>
      <c r="BWC171" s="447"/>
      <c r="BWD171" s="447"/>
      <c r="BWE171" s="447"/>
      <c r="BWF171" s="447"/>
      <c r="BWG171" s="447"/>
      <c r="BWH171" s="447"/>
      <c r="BWI171" s="447"/>
      <c r="BWJ171" s="447"/>
      <c r="BWK171" s="447"/>
      <c r="BWL171" s="447"/>
      <c r="BWM171" s="447"/>
      <c r="BWN171" s="447"/>
      <c r="BWO171" s="447"/>
      <c r="BWP171" s="447"/>
      <c r="BWQ171" s="447"/>
      <c r="BWR171" s="447"/>
      <c r="BWS171" s="447"/>
      <c r="BWT171" s="447"/>
      <c r="BWU171" s="447"/>
      <c r="BWV171" s="447"/>
      <c r="BWW171" s="447"/>
      <c r="BWX171" s="447"/>
      <c r="BWY171" s="447"/>
      <c r="BWZ171" s="447"/>
      <c r="BXA171" s="447"/>
      <c r="BXB171" s="447"/>
      <c r="BXC171" s="447"/>
      <c r="BXD171" s="447"/>
      <c r="BXE171" s="447"/>
      <c r="BXF171" s="447"/>
      <c r="BXG171" s="447"/>
      <c r="BXH171" s="447"/>
      <c r="BXI171" s="447"/>
      <c r="BXJ171" s="447"/>
      <c r="BXK171" s="447"/>
      <c r="BXL171" s="447"/>
      <c r="BXM171" s="447"/>
      <c r="BXN171" s="447"/>
      <c r="BXO171" s="447"/>
      <c r="BXP171" s="447"/>
      <c r="BXQ171" s="447"/>
      <c r="BXR171" s="447"/>
      <c r="BXS171" s="447"/>
      <c r="BXT171" s="447"/>
      <c r="BXU171" s="447"/>
      <c r="BXV171" s="447"/>
      <c r="BXW171" s="447"/>
      <c r="BXX171" s="447"/>
      <c r="BXY171" s="447"/>
      <c r="BXZ171" s="447"/>
      <c r="BYA171" s="447"/>
      <c r="BYB171" s="447"/>
      <c r="BYC171" s="447"/>
      <c r="BYD171" s="447"/>
      <c r="BYE171" s="447"/>
      <c r="BYF171" s="447"/>
      <c r="BYG171" s="447"/>
      <c r="BYH171" s="447"/>
      <c r="BYI171" s="447"/>
      <c r="BYJ171" s="447"/>
      <c r="BYK171" s="447"/>
      <c r="BYL171" s="447"/>
      <c r="BYM171" s="447"/>
      <c r="BYN171" s="447"/>
      <c r="BYO171" s="447"/>
      <c r="BYP171" s="447"/>
      <c r="BYQ171" s="447"/>
      <c r="BYR171" s="447"/>
      <c r="BYS171" s="447"/>
      <c r="BYT171" s="447"/>
      <c r="BYU171" s="447"/>
      <c r="BYV171" s="447"/>
      <c r="BYW171" s="447"/>
      <c r="BYX171" s="447"/>
      <c r="BYY171" s="447"/>
      <c r="BYZ171" s="447"/>
      <c r="BZA171" s="447"/>
      <c r="BZB171" s="447"/>
      <c r="BZC171" s="447"/>
      <c r="BZD171" s="447"/>
      <c r="BZE171" s="447"/>
      <c r="BZF171" s="447"/>
      <c r="BZG171" s="447"/>
      <c r="BZH171" s="447"/>
      <c r="BZI171" s="447"/>
      <c r="BZJ171" s="447"/>
      <c r="BZK171" s="447"/>
      <c r="BZL171" s="447"/>
      <c r="BZM171" s="447"/>
      <c r="BZN171" s="447"/>
      <c r="BZO171" s="447"/>
      <c r="BZP171" s="447"/>
      <c r="BZQ171" s="447"/>
      <c r="BZR171" s="447"/>
      <c r="BZS171" s="447"/>
      <c r="BZT171" s="447"/>
      <c r="BZU171" s="447"/>
      <c r="BZV171" s="447"/>
      <c r="BZW171" s="447"/>
      <c r="BZX171" s="447"/>
      <c r="BZY171" s="447"/>
      <c r="BZZ171" s="447"/>
      <c r="CAA171" s="447"/>
      <c r="CAB171" s="447"/>
      <c r="CAC171" s="447"/>
      <c r="CAD171" s="447"/>
      <c r="CAE171" s="447"/>
      <c r="CAF171" s="447"/>
      <c r="CAG171" s="447"/>
      <c r="CAH171" s="447"/>
      <c r="CAI171" s="447"/>
      <c r="CAJ171" s="447"/>
      <c r="CAK171" s="447"/>
      <c r="CAL171" s="447"/>
      <c r="CAM171" s="447"/>
      <c r="CAN171" s="447"/>
      <c r="CAO171" s="447"/>
      <c r="CAP171" s="447"/>
      <c r="CAQ171" s="447"/>
      <c r="CAR171" s="447"/>
      <c r="CAS171" s="447"/>
      <c r="CAT171" s="447"/>
      <c r="CAU171" s="447"/>
      <c r="CAV171" s="447"/>
      <c r="CAW171" s="447"/>
      <c r="CAX171" s="447"/>
      <c r="CAY171" s="447"/>
      <c r="CAZ171" s="447"/>
      <c r="CBA171" s="447"/>
      <c r="CBB171" s="447"/>
      <c r="CBC171" s="447"/>
      <c r="CBD171" s="447"/>
      <c r="CBE171" s="447"/>
      <c r="CBF171" s="447"/>
      <c r="CBG171" s="447"/>
      <c r="CBH171" s="447"/>
      <c r="CBI171" s="447"/>
      <c r="CBJ171" s="447"/>
      <c r="CBK171" s="447"/>
      <c r="CBL171" s="447"/>
      <c r="CBM171" s="447"/>
      <c r="CBN171" s="447"/>
      <c r="CBO171" s="447"/>
      <c r="CBP171" s="447"/>
      <c r="CBQ171" s="447"/>
      <c r="CBR171" s="447"/>
      <c r="CBS171" s="447"/>
      <c r="CBT171" s="447"/>
      <c r="CBU171" s="447"/>
      <c r="CBV171" s="447"/>
      <c r="CBW171" s="447"/>
      <c r="CBX171" s="447"/>
      <c r="CBY171" s="447"/>
      <c r="CBZ171" s="447"/>
      <c r="CCA171" s="447"/>
      <c r="CCB171" s="447"/>
      <c r="CCC171" s="447"/>
      <c r="CCD171" s="447"/>
      <c r="CCE171" s="447"/>
      <c r="CCF171" s="447"/>
      <c r="CCG171" s="447"/>
      <c r="CCH171" s="447"/>
      <c r="CCI171" s="447"/>
      <c r="CCJ171" s="447"/>
      <c r="CCK171" s="447"/>
      <c r="CCL171" s="447"/>
      <c r="CCM171" s="447"/>
      <c r="CCN171" s="447"/>
      <c r="CCO171" s="447"/>
      <c r="CCP171" s="447"/>
      <c r="CCQ171" s="447"/>
      <c r="CCR171" s="447"/>
      <c r="CCS171" s="447"/>
      <c r="CCT171" s="447"/>
      <c r="CCU171" s="447"/>
      <c r="CCV171" s="447"/>
      <c r="CCW171" s="447"/>
      <c r="CCX171" s="447"/>
      <c r="CCY171" s="447"/>
      <c r="CCZ171" s="447"/>
      <c r="CDA171" s="447"/>
      <c r="CDB171" s="447"/>
      <c r="CDC171" s="447"/>
      <c r="CDD171" s="447"/>
      <c r="CDE171" s="447"/>
      <c r="CDF171" s="447"/>
      <c r="CDG171" s="447"/>
      <c r="CDH171" s="447"/>
      <c r="CDI171" s="447"/>
      <c r="CDJ171" s="447"/>
      <c r="CDK171" s="447"/>
      <c r="CDL171" s="447"/>
      <c r="CDM171" s="447"/>
      <c r="CDN171" s="447"/>
      <c r="CDO171" s="447"/>
      <c r="CDP171" s="447"/>
      <c r="CDQ171" s="447"/>
      <c r="CDR171" s="447"/>
      <c r="CDS171" s="447"/>
      <c r="CDT171" s="447"/>
      <c r="CDU171" s="447"/>
      <c r="CDV171" s="447"/>
      <c r="CDW171" s="447"/>
      <c r="CDX171" s="447"/>
      <c r="CDY171" s="447"/>
      <c r="CDZ171" s="447"/>
      <c r="CEA171" s="447"/>
      <c r="CEB171" s="447"/>
      <c r="CEC171" s="447"/>
      <c r="CED171" s="447"/>
      <c r="CEE171" s="447"/>
      <c r="CEF171" s="447"/>
      <c r="CEG171" s="447"/>
      <c r="CEH171" s="447"/>
      <c r="CEI171" s="447"/>
      <c r="CEJ171" s="447"/>
      <c r="CEK171" s="447"/>
      <c r="CEL171" s="447"/>
      <c r="CEM171" s="447"/>
      <c r="CEN171" s="447"/>
      <c r="CEO171" s="447"/>
      <c r="CEP171" s="447"/>
      <c r="CEQ171" s="447"/>
      <c r="CER171" s="447"/>
      <c r="CES171" s="447"/>
      <c r="CET171" s="447"/>
      <c r="CEU171" s="447"/>
      <c r="CEV171" s="447"/>
      <c r="CEW171" s="447"/>
      <c r="CEX171" s="447"/>
      <c r="CEY171" s="447"/>
      <c r="CEZ171" s="447"/>
      <c r="CFA171" s="447"/>
      <c r="CFB171" s="447"/>
      <c r="CFC171" s="447"/>
      <c r="CFD171" s="447"/>
      <c r="CFE171" s="447"/>
      <c r="CFF171" s="447"/>
      <c r="CFG171" s="447"/>
      <c r="CFH171" s="447"/>
      <c r="CFI171" s="447"/>
      <c r="CFJ171" s="447"/>
      <c r="CFK171" s="447"/>
      <c r="CFL171" s="447"/>
      <c r="CFM171" s="447"/>
      <c r="CFN171" s="447"/>
      <c r="CFO171" s="447"/>
      <c r="CFP171" s="447"/>
      <c r="CFQ171" s="447"/>
      <c r="CFR171" s="447"/>
      <c r="CFS171" s="447"/>
      <c r="CFT171" s="447"/>
      <c r="CFU171" s="447"/>
      <c r="CFV171" s="447"/>
      <c r="CFW171" s="447"/>
      <c r="CFX171" s="447"/>
      <c r="CFY171" s="447"/>
      <c r="CFZ171" s="447"/>
      <c r="CGA171" s="447"/>
      <c r="CGB171" s="447"/>
      <c r="CGC171" s="447"/>
      <c r="CGD171" s="447"/>
      <c r="CGE171" s="447"/>
      <c r="CGF171" s="447"/>
      <c r="CGG171" s="447"/>
      <c r="CGH171" s="447"/>
      <c r="CGI171" s="447"/>
      <c r="CGJ171" s="447"/>
      <c r="CGK171" s="447"/>
      <c r="CGL171" s="447"/>
      <c r="CGM171" s="447"/>
      <c r="CGN171" s="447"/>
      <c r="CGO171" s="447"/>
      <c r="CGP171" s="447"/>
      <c r="CGQ171" s="447"/>
      <c r="CGR171" s="447"/>
      <c r="CGS171" s="447"/>
      <c r="CGT171" s="447"/>
      <c r="CGU171" s="447"/>
      <c r="CGV171" s="447"/>
      <c r="CGW171" s="447"/>
      <c r="CGX171" s="447"/>
      <c r="CGY171" s="447"/>
      <c r="CGZ171" s="447"/>
      <c r="CHA171" s="447"/>
      <c r="CHB171" s="447"/>
      <c r="CHC171" s="447"/>
      <c r="CHD171" s="447"/>
      <c r="CHE171" s="447"/>
      <c r="CHF171" s="447"/>
      <c r="CHG171" s="447"/>
      <c r="CHH171" s="447"/>
      <c r="CHI171" s="447"/>
      <c r="CHJ171" s="447"/>
      <c r="CHK171" s="447"/>
      <c r="CHL171" s="447"/>
      <c r="CHM171" s="447"/>
      <c r="CHN171" s="447"/>
      <c r="CHO171" s="447"/>
      <c r="CHP171" s="447"/>
      <c r="CHQ171" s="447"/>
      <c r="CHR171" s="447"/>
      <c r="CHS171" s="447"/>
      <c r="CHT171" s="447"/>
      <c r="CHU171" s="447"/>
      <c r="CHV171" s="447"/>
      <c r="CHW171" s="447"/>
      <c r="CHX171" s="447"/>
      <c r="CHY171" s="447"/>
      <c r="CHZ171" s="447"/>
      <c r="CIA171" s="447"/>
      <c r="CIB171" s="447"/>
      <c r="CIC171" s="447"/>
      <c r="CID171" s="447"/>
      <c r="CIE171" s="447"/>
      <c r="CIF171" s="447"/>
      <c r="CIG171" s="447"/>
      <c r="CIH171" s="447"/>
      <c r="CII171" s="447"/>
      <c r="CIJ171" s="447"/>
      <c r="CIK171" s="447"/>
      <c r="CIL171" s="447"/>
      <c r="CIM171" s="447"/>
      <c r="CIN171" s="447"/>
      <c r="CIO171" s="447"/>
      <c r="CIP171" s="447"/>
      <c r="CIQ171" s="447"/>
      <c r="CIR171" s="447"/>
      <c r="CIS171" s="447"/>
      <c r="CIT171" s="447"/>
      <c r="CIU171" s="447"/>
      <c r="CIV171" s="447"/>
      <c r="CIW171" s="447"/>
      <c r="CIX171" s="447"/>
      <c r="CIY171" s="447"/>
      <c r="CIZ171" s="447"/>
      <c r="CJA171" s="447"/>
      <c r="CJB171" s="447"/>
      <c r="CJC171" s="447"/>
      <c r="CJD171" s="447"/>
      <c r="CJE171" s="447"/>
      <c r="CJF171" s="447"/>
      <c r="CJG171" s="447"/>
      <c r="CJH171" s="447"/>
      <c r="CJI171" s="447"/>
      <c r="CJJ171" s="447"/>
      <c r="CJK171" s="447"/>
      <c r="CJL171" s="447"/>
      <c r="CJM171" s="447"/>
      <c r="CJN171" s="447"/>
      <c r="CJO171" s="447"/>
      <c r="CJP171" s="447"/>
      <c r="CJQ171" s="447"/>
      <c r="CJR171" s="447"/>
      <c r="CJS171" s="447"/>
      <c r="CJT171" s="447"/>
      <c r="CJU171" s="447"/>
      <c r="CJV171" s="447"/>
      <c r="CJW171" s="447"/>
      <c r="CJX171" s="447"/>
      <c r="CJY171" s="447"/>
      <c r="CJZ171" s="447"/>
      <c r="CKA171" s="447"/>
      <c r="CKB171" s="447"/>
      <c r="CKC171" s="447"/>
      <c r="CKD171" s="447"/>
      <c r="CKE171" s="447"/>
      <c r="CKF171" s="447"/>
      <c r="CKG171" s="447"/>
      <c r="CKH171" s="447"/>
      <c r="CKI171" s="447"/>
      <c r="CKJ171" s="447"/>
      <c r="CKK171" s="447"/>
      <c r="CKL171" s="447"/>
      <c r="CKM171" s="447"/>
      <c r="CKN171" s="447"/>
      <c r="CKO171" s="447"/>
      <c r="CKP171" s="447"/>
      <c r="CKQ171" s="447"/>
      <c r="CKR171" s="447"/>
      <c r="CKS171" s="447"/>
      <c r="CKT171" s="447"/>
      <c r="CKU171" s="447"/>
      <c r="CKV171" s="447"/>
      <c r="CKW171" s="447"/>
      <c r="CKX171" s="447"/>
      <c r="CKY171" s="447"/>
      <c r="CKZ171" s="447"/>
      <c r="CLA171" s="447"/>
      <c r="CLB171" s="447"/>
      <c r="CLC171" s="447"/>
      <c r="CLD171" s="447"/>
      <c r="CLE171" s="447"/>
      <c r="CLF171" s="447"/>
      <c r="CLG171" s="447"/>
      <c r="CLH171" s="447"/>
      <c r="CLI171" s="447"/>
      <c r="CLJ171" s="447"/>
      <c r="CLK171" s="447"/>
      <c r="CLL171" s="447"/>
      <c r="CLM171" s="447"/>
      <c r="CLN171" s="447"/>
      <c r="CLO171" s="447"/>
      <c r="CLP171" s="447"/>
      <c r="CLQ171" s="447"/>
      <c r="CLR171" s="447"/>
      <c r="CLS171" s="447"/>
      <c r="CLT171" s="447"/>
      <c r="CLU171" s="447"/>
      <c r="CLV171" s="447"/>
      <c r="CLW171" s="447"/>
      <c r="CLX171" s="447"/>
      <c r="CLY171" s="447"/>
      <c r="CLZ171" s="447"/>
      <c r="CMA171" s="447"/>
      <c r="CMB171" s="447"/>
      <c r="CMC171" s="447"/>
      <c r="CMD171" s="447"/>
      <c r="CME171" s="447"/>
      <c r="CMF171" s="447"/>
      <c r="CMG171" s="447"/>
      <c r="CMH171" s="447"/>
      <c r="CMI171" s="447"/>
      <c r="CMJ171" s="447"/>
      <c r="CMK171" s="447"/>
      <c r="CML171" s="447"/>
      <c r="CMM171" s="447"/>
      <c r="CMN171" s="447"/>
      <c r="CMO171" s="447"/>
      <c r="CMP171" s="447"/>
      <c r="CMQ171" s="447"/>
      <c r="CMR171" s="447"/>
      <c r="CMS171" s="447"/>
      <c r="CMT171" s="447"/>
      <c r="CMU171" s="447"/>
      <c r="CMV171" s="447"/>
      <c r="CMW171" s="447"/>
      <c r="CMX171" s="447"/>
      <c r="CMY171" s="447"/>
      <c r="CMZ171" s="447"/>
      <c r="CNA171" s="447"/>
      <c r="CNB171" s="447"/>
      <c r="CNC171" s="447"/>
      <c r="CND171" s="447"/>
      <c r="CNE171" s="447"/>
      <c r="CNF171" s="447"/>
      <c r="CNG171" s="447"/>
      <c r="CNH171" s="447"/>
      <c r="CNI171" s="447"/>
      <c r="CNJ171" s="447"/>
      <c r="CNK171" s="447"/>
      <c r="CNL171" s="447"/>
      <c r="CNM171" s="447"/>
      <c r="CNN171" s="447"/>
      <c r="CNO171" s="447"/>
      <c r="CNP171" s="447"/>
      <c r="CNQ171" s="447"/>
      <c r="CNR171" s="447"/>
      <c r="CNS171" s="447"/>
      <c r="CNT171" s="447"/>
      <c r="CNU171" s="447"/>
      <c r="CNV171" s="447"/>
      <c r="CNW171" s="447"/>
      <c r="CNX171" s="447"/>
      <c r="CNY171" s="447"/>
      <c r="CNZ171" s="447"/>
      <c r="COA171" s="447"/>
      <c r="COB171" s="447"/>
      <c r="COC171" s="447"/>
      <c r="COD171" s="447"/>
      <c r="COE171" s="447"/>
      <c r="COF171" s="447"/>
      <c r="COG171" s="447"/>
      <c r="COH171" s="447"/>
      <c r="COI171" s="447"/>
      <c r="COJ171" s="447"/>
      <c r="COK171" s="447"/>
      <c r="COL171" s="447"/>
      <c r="COM171" s="447"/>
      <c r="CON171" s="447"/>
      <c r="COO171" s="447"/>
      <c r="COP171" s="447"/>
      <c r="COQ171" s="447"/>
      <c r="COR171" s="447"/>
      <c r="COS171" s="447"/>
      <c r="COT171" s="447"/>
      <c r="COU171" s="447"/>
      <c r="COV171" s="447"/>
      <c r="COW171" s="447"/>
      <c r="COX171" s="447"/>
      <c r="COY171" s="447"/>
      <c r="COZ171" s="447"/>
      <c r="CPA171" s="447"/>
      <c r="CPB171" s="447"/>
      <c r="CPC171" s="447"/>
      <c r="CPD171" s="447"/>
      <c r="CPE171" s="447"/>
      <c r="CPF171" s="447"/>
      <c r="CPG171" s="447"/>
      <c r="CPH171" s="447"/>
      <c r="CPI171" s="447"/>
      <c r="CPJ171" s="447"/>
      <c r="CPK171" s="447"/>
      <c r="CPL171" s="447"/>
      <c r="CPM171" s="447"/>
      <c r="CPN171" s="447"/>
      <c r="CPO171" s="447"/>
      <c r="CPP171" s="447"/>
      <c r="CPQ171" s="447"/>
      <c r="CPR171" s="447"/>
      <c r="CPS171" s="447"/>
      <c r="CPT171" s="447"/>
      <c r="CPU171" s="447"/>
      <c r="CPV171" s="447"/>
      <c r="CPW171" s="447"/>
      <c r="CPX171" s="447"/>
      <c r="CPY171" s="447"/>
      <c r="CPZ171" s="447"/>
      <c r="CQA171" s="447"/>
      <c r="CQB171" s="447"/>
      <c r="CQC171" s="447"/>
      <c r="CQD171" s="447"/>
      <c r="CQE171" s="447"/>
      <c r="CQF171" s="447"/>
      <c r="CQG171" s="447"/>
      <c r="CQH171" s="447"/>
      <c r="CQI171" s="447"/>
      <c r="CQJ171" s="447"/>
      <c r="CQK171" s="447"/>
      <c r="CQL171" s="447"/>
      <c r="CQM171" s="447"/>
      <c r="CQN171" s="447"/>
      <c r="CQO171" s="447"/>
      <c r="CQP171" s="447"/>
      <c r="CQQ171" s="447"/>
      <c r="CQR171" s="447"/>
      <c r="CQS171" s="447"/>
      <c r="CQT171" s="447"/>
      <c r="CQU171" s="447"/>
      <c r="CQV171" s="447"/>
      <c r="CQW171" s="447"/>
      <c r="CQX171" s="447"/>
      <c r="CQY171" s="447"/>
      <c r="CQZ171" s="447"/>
      <c r="CRA171" s="447"/>
      <c r="CRB171" s="447"/>
      <c r="CRC171" s="447"/>
      <c r="CRD171" s="447"/>
      <c r="CRE171" s="447"/>
      <c r="CRF171" s="447"/>
      <c r="CRG171" s="447"/>
      <c r="CRH171" s="447"/>
      <c r="CRI171" s="447"/>
      <c r="CRJ171" s="447"/>
      <c r="CRK171" s="447"/>
      <c r="CRL171" s="447"/>
      <c r="CRM171" s="447"/>
      <c r="CRN171" s="447"/>
      <c r="CRO171" s="447"/>
      <c r="CRP171" s="447"/>
      <c r="CRQ171" s="447"/>
      <c r="CRR171" s="447"/>
      <c r="CRS171" s="447"/>
      <c r="CRT171" s="447"/>
      <c r="CRU171" s="447"/>
      <c r="CRV171" s="447"/>
      <c r="CRW171" s="447"/>
      <c r="CRX171" s="447"/>
      <c r="CRY171" s="447"/>
      <c r="CRZ171" s="447"/>
      <c r="CSA171" s="447"/>
      <c r="CSB171" s="447"/>
      <c r="CSC171" s="447"/>
      <c r="CSD171" s="447"/>
      <c r="CSE171" s="447"/>
      <c r="CSF171" s="447"/>
      <c r="CSG171" s="447"/>
      <c r="CSH171" s="447"/>
      <c r="CSI171" s="447"/>
      <c r="CSJ171" s="447"/>
      <c r="CSK171" s="447"/>
      <c r="CSL171" s="447"/>
      <c r="CSM171" s="447"/>
      <c r="CSN171" s="447"/>
      <c r="CSO171" s="447"/>
      <c r="CSP171" s="447"/>
      <c r="CSQ171" s="447"/>
      <c r="CSR171" s="447"/>
      <c r="CSS171" s="447"/>
      <c r="CST171" s="447"/>
      <c r="CSU171" s="447"/>
      <c r="CSV171" s="447"/>
      <c r="CSW171" s="447"/>
      <c r="CSX171" s="447"/>
      <c r="CSY171" s="447"/>
      <c r="CSZ171" s="447"/>
      <c r="CTA171" s="447"/>
      <c r="CTB171" s="447"/>
      <c r="CTC171" s="447"/>
      <c r="CTD171" s="447"/>
      <c r="CTE171" s="447"/>
      <c r="CTF171" s="447"/>
      <c r="CTG171" s="447"/>
      <c r="CTH171" s="447"/>
      <c r="CTI171" s="447"/>
      <c r="CTJ171" s="447"/>
      <c r="CTK171" s="447"/>
      <c r="CTL171" s="447"/>
      <c r="CTM171" s="447"/>
      <c r="CTN171" s="447"/>
      <c r="CTO171" s="447"/>
      <c r="CTP171" s="447"/>
      <c r="CTQ171" s="447"/>
      <c r="CTR171" s="447"/>
      <c r="CTS171" s="447"/>
      <c r="CTT171" s="447"/>
      <c r="CTU171" s="447"/>
      <c r="CTV171" s="447"/>
      <c r="CTW171" s="447"/>
      <c r="CTX171" s="447"/>
      <c r="CTY171" s="447"/>
      <c r="CTZ171" s="447"/>
      <c r="CUA171" s="447"/>
      <c r="CUB171" s="447"/>
      <c r="CUC171" s="447"/>
      <c r="CUD171" s="447"/>
      <c r="CUE171" s="447"/>
      <c r="CUF171" s="447"/>
      <c r="CUG171" s="447"/>
      <c r="CUH171" s="447"/>
      <c r="CUI171" s="447"/>
      <c r="CUJ171" s="447"/>
      <c r="CUK171" s="447"/>
      <c r="CUL171" s="447"/>
      <c r="CUM171" s="447"/>
      <c r="CUN171" s="447"/>
      <c r="CUO171" s="447"/>
      <c r="CUP171" s="447"/>
      <c r="CUQ171" s="447"/>
      <c r="CUR171" s="447"/>
      <c r="CUS171" s="447"/>
      <c r="CUT171" s="447"/>
      <c r="CUU171" s="447"/>
      <c r="CUV171" s="447"/>
      <c r="CUW171" s="447"/>
      <c r="CUX171" s="447"/>
      <c r="CUY171" s="447"/>
      <c r="CUZ171" s="447"/>
      <c r="CVA171" s="447"/>
      <c r="CVB171" s="447"/>
      <c r="CVC171" s="447"/>
      <c r="CVD171" s="447"/>
      <c r="CVE171" s="447"/>
      <c r="CVF171" s="447"/>
      <c r="CVG171" s="447"/>
      <c r="CVH171" s="447"/>
      <c r="CVI171" s="447"/>
      <c r="CVJ171" s="447"/>
      <c r="CVK171" s="447"/>
      <c r="CVL171" s="447"/>
      <c r="CVM171" s="447"/>
      <c r="CVN171" s="447"/>
      <c r="CVO171" s="447"/>
      <c r="CVP171" s="447"/>
      <c r="CVQ171" s="447"/>
      <c r="CVR171" s="447"/>
      <c r="CVS171" s="447"/>
      <c r="CVT171" s="447"/>
      <c r="CVU171" s="447"/>
      <c r="CVV171" s="447"/>
      <c r="CVW171" s="447"/>
      <c r="CVX171" s="447"/>
      <c r="CVY171" s="447"/>
      <c r="CVZ171" s="447"/>
      <c r="CWA171" s="447"/>
      <c r="CWB171" s="447"/>
      <c r="CWC171" s="447"/>
      <c r="CWD171" s="447"/>
      <c r="CWE171" s="447"/>
      <c r="CWF171" s="447"/>
      <c r="CWG171" s="447"/>
      <c r="CWH171" s="447"/>
      <c r="CWI171" s="447"/>
      <c r="CWJ171" s="447"/>
      <c r="CWK171" s="447"/>
      <c r="CWL171" s="447"/>
      <c r="CWM171" s="447"/>
      <c r="CWN171" s="447"/>
      <c r="CWO171" s="447"/>
      <c r="CWP171" s="447"/>
      <c r="CWQ171" s="447"/>
      <c r="CWR171" s="447"/>
      <c r="CWS171" s="447"/>
      <c r="CWT171" s="447"/>
      <c r="CWU171" s="447"/>
      <c r="CWV171" s="447"/>
      <c r="CWW171" s="447"/>
      <c r="CWX171" s="447"/>
      <c r="CWY171" s="447"/>
      <c r="CWZ171" s="447"/>
      <c r="CXA171" s="447"/>
      <c r="CXB171" s="447"/>
      <c r="CXC171" s="447"/>
      <c r="CXD171" s="447"/>
      <c r="CXE171" s="447"/>
      <c r="CXF171" s="447"/>
      <c r="CXG171" s="447"/>
      <c r="CXH171" s="447"/>
      <c r="CXI171" s="447"/>
      <c r="CXJ171" s="447"/>
      <c r="CXK171" s="447"/>
      <c r="CXL171" s="447"/>
      <c r="CXM171" s="447"/>
      <c r="CXN171" s="447"/>
      <c r="CXO171" s="447"/>
      <c r="CXP171" s="447"/>
      <c r="CXQ171" s="447"/>
      <c r="CXR171" s="447"/>
      <c r="CXS171" s="447"/>
      <c r="CXT171" s="447"/>
      <c r="CXU171" s="447"/>
      <c r="CXV171" s="447"/>
      <c r="CXW171" s="447"/>
      <c r="CXX171" s="447"/>
      <c r="CXY171" s="447"/>
      <c r="CXZ171" s="447"/>
      <c r="CYA171" s="447"/>
      <c r="CYB171" s="447"/>
      <c r="CYC171" s="447"/>
      <c r="CYD171" s="447"/>
      <c r="CYE171" s="447"/>
      <c r="CYF171" s="447"/>
      <c r="CYG171" s="447"/>
      <c r="CYH171" s="447"/>
      <c r="CYI171" s="447"/>
      <c r="CYJ171" s="447"/>
      <c r="CYK171" s="447"/>
      <c r="CYL171" s="447"/>
      <c r="CYM171" s="447"/>
      <c r="CYN171" s="447"/>
      <c r="CYO171" s="447"/>
      <c r="CYP171" s="447"/>
      <c r="CYQ171" s="447"/>
      <c r="CYR171" s="447"/>
      <c r="CYS171" s="447"/>
      <c r="CYT171" s="447"/>
      <c r="CYU171" s="447"/>
      <c r="CYV171" s="447"/>
      <c r="CYW171" s="447"/>
      <c r="CYX171" s="447"/>
      <c r="CYY171" s="447"/>
      <c r="CYZ171" s="447"/>
      <c r="CZA171" s="447"/>
      <c r="CZB171" s="447"/>
      <c r="CZC171" s="447"/>
      <c r="CZD171" s="447"/>
      <c r="CZE171" s="447"/>
      <c r="CZF171" s="447"/>
      <c r="CZG171" s="447"/>
      <c r="CZH171" s="447"/>
      <c r="CZI171" s="447"/>
      <c r="CZJ171" s="447"/>
      <c r="CZK171" s="447"/>
      <c r="CZL171" s="447"/>
      <c r="CZM171" s="447"/>
      <c r="CZN171" s="447"/>
      <c r="CZO171" s="447"/>
      <c r="CZP171" s="447"/>
      <c r="CZQ171" s="447"/>
      <c r="CZR171" s="447"/>
      <c r="CZS171" s="447"/>
      <c r="CZT171" s="447"/>
      <c r="CZU171" s="447"/>
      <c r="CZV171" s="447"/>
      <c r="CZW171" s="447"/>
      <c r="CZX171" s="447"/>
      <c r="CZY171" s="447"/>
      <c r="CZZ171" s="447"/>
      <c r="DAA171" s="447"/>
      <c r="DAB171" s="447"/>
      <c r="DAC171" s="447"/>
      <c r="DAD171" s="447"/>
      <c r="DAE171" s="447"/>
      <c r="DAF171" s="447"/>
      <c r="DAG171" s="447"/>
      <c r="DAH171" s="447"/>
      <c r="DAI171" s="447"/>
      <c r="DAJ171" s="447"/>
      <c r="DAK171" s="447"/>
      <c r="DAL171" s="447"/>
      <c r="DAM171" s="447"/>
      <c r="DAN171" s="447"/>
      <c r="DAO171" s="447"/>
      <c r="DAP171" s="447"/>
      <c r="DAQ171" s="447"/>
      <c r="DAR171" s="447"/>
      <c r="DAS171" s="447"/>
      <c r="DAT171" s="447"/>
      <c r="DAU171" s="447"/>
      <c r="DAV171" s="447"/>
      <c r="DAW171" s="447"/>
      <c r="DAX171" s="447"/>
      <c r="DAY171" s="447"/>
      <c r="DAZ171" s="447"/>
      <c r="DBA171" s="447"/>
      <c r="DBB171" s="447"/>
      <c r="DBC171" s="447"/>
      <c r="DBD171" s="447"/>
      <c r="DBE171" s="447"/>
      <c r="DBF171" s="447"/>
      <c r="DBG171" s="447"/>
      <c r="DBH171" s="447"/>
      <c r="DBI171" s="447"/>
      <c r="DBJ171" s="447"/>
      <c r="DBK171" s="447"/>
      <c r="DBL171" s="447"/>
      <c r="DBM171" s="447"/>
      <c r="DBN171" s="447"/>
      <c r="DBO171" s="447"/>
      <c r="DBP171" s="447"/>
      <c r="DBQ171" s="447"/>
      <c r="DBR171" s="447"/>
      <c r="DBS171" s="447"/>
      <c r="DBT171" s="447"/>
      <c r="DBU171" s="447"/>
      <c r="DBV171" s="447"/>
      <c r="DBW171" s="447"/>
      <c r="DBX171" s="447"/>
      <c r="DBY171" s="447"/>
      <c r="DBZ171" s="447"/>
      <c r="DCA171" s="447"/>
      <c r="DCB171" s="447"/>
      <c r="DCC171" s="447"/>
      <c r="DCD171" s="447"/>
      <c r="DCE171" s="447"/>
      <c r="DCF171" s="447"/>
      <c r="DCG171" s="447"/>
      <c r="DCH171" s="447"/>
      <c r="DCI171" s="447"/>
      <c r="DCJ171" s="447"/>
      <c r="DCK171" s="447"/>
      <c r="DCL171" s="447"/>
      <c r="DCM171" s="447"/>
      <c r="DCN171" s="447"/>
      <c r="DCO171" s="447"/>
      <c r="DCP171" s="447"/>
      <c r="DCQ171" s="447"/>
      <c r="DCR171" s="447"/>
      <c r="DCS171" s="447"/>
      <c r="DCT171" s="447"/>
      <c r="DCU171" s="447"/>
      <c r="DCV171" s="447"/>
      <c r="DCW171" s="447"/>
      <c r="DCX171" s="447"/>
      <c r="DCY171" s="447"/>
      <c r="DCZ171" s="447"/>
      <c r="DDA171" s="447"/>
      <c r="DDB171" s="447"/>
      <c r="DDC171" s="447"/>
      <c r="DDD171" s="447"/>
      <c r="DDE171" s="447"/>
      <c r="DDF171" s="447"/>
      <c r="DDG171" s="447"/>
      <c r="DDH171" s="447"/>
      <c r="DDI171" s="447"/>
      <c r="DDJ171" s="447"/>
      <c r="DDK171" s="447"/>
      <c r="DDL171" s="447"/>
      <c r="DDM171" s="447"/>
      <c r="DDN171" s="447"/>
      <c r="DDO171" s="447"/>
      <c r="DDP171" s="447"/>
      <c r="DDQ171" s="447"/>
      <c r="DDR171" s="447"/>
      <c r="DDS171" s="447"/>
      <c r="DDT171" s="447"/>
      <c r="DDU171" s="447"/>
      <c r="DDV171" s="447"/>
      <c r="DDW171" s="447"/>
      <c r="DDX171" s="447"/>
      <c r="DDY171" s="447"/>
      <c r="DDZ171" s="447"/>
      <c r="DEA171" s="447"/>
      <c r="DEB171" s="447"/>
      <c r="DEC171" s="447"/>
      <c r="DED171" s="447"/>
      <c r="DEE171" s="447"/>
      <c r="DEF171" s="447"/>
      <c r="DEG171" s="447"/>
      <c r="DEH171" s="447"/>
      <c r="DEI171" s="447"/>
      <c r="DEJ171" s="447"/>
      <c r="DEK171" s="447"/>
      <c r="DEL171" s="447"/>
      <c r="DEM171" s="447"/>
      <c r="DEN171" s="447"/>
      <c r="DEO171" s="447"/>
      <c r="DEP171" s="447"/>
      <c r="DEQ171" s="447"/>
      <c r="DER171" s="447"/>
      <c r="DES171" s="447"/>
      <c r="DET171" s="447"/>
      <c r="DEU171" s="447"/>
      <c r="DEV171" s="447"/>
      <c r="DEW171" s="447"/>
      <c r="DEX171" s="447"/>
      <c r="DEY171" s="447"/>
      <c r="DEZ171" s="447"/>
      <c r="DFA171" s="447"/>
      <c r="DFB171" s="447"/>
      <c r="DFC171" s="447"/>
      <c r="DFD171" s="447"/>
      <c r="DFE171" s="447"/>
      <c r="DFF171" s="447"/>
      <c r="DFG171" s="447"/>
      <c r="DFH171" s="447"/>
      <c r="DFI171" s="447"/>
      <c r="DFJ171" s="447"/>
      <c r="DFK171" s="447"/>
      <c r="DFL171" s="447"/>
      <c r="DFM171" s="447"/>
      <c r="DFN171" s="447"/>
      <c r="DFO171" s="447"/>
      <c r="DFP171" s="447"/>
      <c r="DFQ171" s="447"/>
      <c r="DFR171" s="447"/>
      <c r="DFS171" s="447"/>
      <c r="DFT171" s="447"/>
      <c r="DFU171" s="447"/>
      <c r="DFV171" s="447"/>
      <c r="DFW171" s="447"/>
      <c r="DFX171" s="447"/>
      <c r="DFY171" s="447"/>
      <c r="DFZ171" s="447"/>
      <c r="DGA171" s="447"/>
      <c r="DGB171" s="447"/>
      <c r="DGC171" s="447"/>
      <c r="DGD171" s="447"/>
      <c r="DGE171" s="447"/>
      <c r="DGF171" s="447"/>
      <c r="DGG171" s="447"/>
      <c r="DGH171" s="447"/>
      <c r="DGI171" s="447"/>
      <c r="DGJ171" s="447"/>
      <c r="DGK171" s="447"/>
      <c r="DGL171" s="447"/>
      <c r="DGM171" s="447"/>
      <c r="DGN171" s="447"/>
      <c r="DGO171" s="447"/>
      <c r="DGP171" s="447"/>
      <c r="DGQ171" s="447"/>
      <c r="DGR171" s="447"/>
      <c r="DGS171" s="447"/>
      <c r="DGT171" s="447"/>
      <c r="DGU171" s="447"/>
      <c r="DGV171" s="447"/>
      <c r="DGW171" s="447"/>
      <c r="DGX171" s="447"/>
      <c r="DGY171" s="447"/>
      <c r="DGZ171" s="447"/>
      <c r="DHA171" s="447"/>
      <c r="DHB171" s="447"/>
      <c r="DHC171" s="447"/>
      <c r="DHD171" s="447"/>
      <c r="DHE171" s="447"/>
      <c r="DHF171" s="447"/>
      <c r="DHG171" s="447"/>
      <c r="DHH171" s="447"/>
      <c r="DHI171" s="447"/>
      <c r="DHJ171" s="447"/>
      <c r="DHK171" s="447"/>
      <c r="DHL171" s="447"/>
      <c r="DHM171" s="447"/>
      <c r="DHN171" s="447"/>
      <c r="DHO171" s="447"/>
      <c r="DHP171" s="447"/>
      <c r="DHQ171" s="447"/>
      <c r="DHR171" s="447"/>
      <c r="DHS171" s="447"/>
      <c r="DHT171" s="447"/>
      <c r="DHU171" s="447"/>
      <c r="DHV171" s="447"/>
      <c r="DHW171" s="447"/>
      <c r="DHX171" s="447"/>
      <c r="DHY171" s="447"/>
      <c r="DHZ171" s="447"/>
      <c r="DIA171" s="447"/>
      <c r="DIB171" s="447"/>
      <c r="DIC171" s="447"/>
      <c r="DID171" s="447"/>
      <c r="DIE171" s="447"/>
      <c r="DIF171" s="447"/>
      <c r="DIG171" s="447"/>
      <c r="DIH171" s="447"/>
      <c r="DII171" s="447"/>
      <c r="DIJ171" s="447"/>
      <c r="DIK171" s="447"/>
      <c r="DIL171" s="447"/>
      <c r="DIM171" s="447"/>
      <c r="DIN171" s="447"/>
      <c r="DIO171" s="447"/>
      <c r="DIP171" s="447"/>
      <c r="DIQ171" s="447"/>
      <c r="DIR171" s="447"/>
      <c r="DIS171" s="447"/>
      <c r="DIT171" s="447"/>
      <c r="DIU171" s="447"/>
      <c r="DIV171" s="447"/>
      <c r="DIW171" s="447"/>
      <c r="DIX171" s="447"/>
      <c r="DIY171" s="447"/>
      <c r="DIZ171" s="447"/>
      <c r="DJA171" s="447"/>
      <c r="DJB171" s="447"/>
      <c r="DJC171" s="447"/>
      <c r="DJD171" s="447"/>
      <c r="DJE171" s="447"/>
      <c r="DJF171" s="447"/>
      <c r="DJG171" s="447"/>
      <c r="DJH171" s="447"/>
      <c r="DJI171" s="447"/>
      <c r="DJJ171" s="447"/>
      <c r="DJK171" s="447"/>
      <c r="DJL171" s="447"/>
      <c r="DJM171" s="447"/>
      <c r="DJN171" s="447"/>
      <c r="DJO171" s="447"/>
      <c r="DJP171" s="447"/>
      <c r="DJQ171" s="447"/>
      <c r="DJR171" s="447"/>
      <c r="DJS171" s="447"/>
      <c r="DJT171" s="447"/>
      <c r="DJU171" s="447"/>
      <c r="DJV171" s="447"/>
      <c r="DJW171" s="447"/>
      <c r="DJX171" s="447"/>
      <c r="DJY171" s="447"/>
      <c r="DJZ171" s="447"/>
      <c r="DKA171" s="447"/>
      <c r="DKB171" s="447"/>
      <c r="DKC171" s="447"/>
      <c r="DKD171" s="447"/>
      <c r="DKE171" s="447"/>
      <c r="DKF171" s="447"/>
      <c r="DKG171" s="447"/>
      <c r="DKH171" s="447"/>
      <c r="DKI171" s="447"/>
      <c r="DKJ171" s="447"/>
      <c r="DKK171" s="447"/>
      <c r="DKL171" s="447"/>
      <c r="DKM171" s="447"/>
      <c r="DKN171" s="447"/>
      <c r="DKO171" s="447"/>
      <c r="DKP171" s="447"/>
      <c r="DKQ171" s="447"/>
      <c r="DKR171" s="447"/>
      <c r="DKS171" s="447"/>
      <c r="DKT171" s="447"/>
      <c r="DKU171" s="447"/>
      <c r="DKV171" s="447"/>
      <c r="DKW171" s="447"/>
      <c r="DKX171" s="447"/>
      <c r="DKY171" s="447"/>
      <c r="DKZ171" s="447"/>
      <c r="DLA171" s="447"/>
      <c r="DLB171" s="447"/>
      <c r="DLC171" s="447"/>
      <c r="DLD171" s="447"/>
      <c r="DLE171" s="447"/>
      <c r="DLF171" s="447"/>
      <c r="DLG171" s="447"/>
      <c r="DLH171" s="447"/>
      <c r="DLI171" s="447"/>
      <c r="DLJ171" s="447"/>
      <c r="DLK171" s="447"/>
      <c r="DLL171" s="447"/>
      <c r="DLM171" s="447"/>
      <c r="DLN171" s="447"/>
      <c r="DLO171" s="447"/>
      <c r="DLP171" s="447"/>
      <c r="DLQ171" s="447"/>
      <c r="DLR171" s="447"/>
      <c r="DLS171" s="447"/>
      <c r="DLT171" s="447"/>
      <c r="DLU171" s="447"/>
      <c r="DLV171" s="447"/>
      <c r="DLW171" s="447"/>
      <c r="DLX171" s="447"/>
      <c r="DLY171" s="447"/>
      <c r="DLZ171" s="447"/>
      <c r="DMA171" s="447"/>
      <c r="DMB171" s="447"/>
      <c r="DMC171" s="447"/>
      <c r="DMD171" s="447"/>
      <c r="DME171" s="447"/>
      <c r="DMF171" s="447"/>
      <c r="DMG171" s="447"/>
      <c r="DMH171" s="447"/>
      <c r="DMI171" s="447"/>
      <c r="DMJ171" s="447"/>
      <c r="DMK171" s="447"/>
      <c r="DML171" s="447"/>
      <c r="DMM171" s="447"/>
      <c r="DMN171" s="447"/>
      <c r="DMO171" s="447"/>
      <c r="DMP171" s="447"/>
      <c r="DMQ171" s="447"/>
      <c r="DMR171" s="447"/>
      <c r="DMS171" s="447"/>
      <c r="DMT171" s="447"/>
      <c r="DMU171" s="447"/>
      <c r="DMV171" s="447"/>
      <c r="DMW171" s="447"/>
      <c r="DMX171" s="447"/>
      <c r="DMY171" s="447"/>
      <c r="DMZ171" s="447"/>
      <c r="DNA171" s="447"/>
      <c r="DNB171" s="447"/>
      <c r="DNC171" s="447"/>
      <c r="DND171" s="447"/>
      <c r="DNE171" s="447"/>
      <c r="DNF171" s="447"/>
      <c r="DNG171" s="447"/>
      <c r="DNH171" s="447"/>
      <c r="DNI171" s="447"/>
      <c r="DNJ171" s="447"/>
      <c r="DNK171" s="447"/>
      <c r="DNL171" s="447"/>
      <c r="DNM171" s="447"/>
      <c r="DNN171" s="447"/>
      <c r="DNO171" s="447"/>
      <c r="DNP171" s="447"/>
      <c r="DNQ171" s="447"/>
      <c r="DNR171" s="447"/>
      <c r="DNS171" s="447"/>
      <c r="DNT171" s="447"/>
      <c r="DNU171" s="447"/>
      <c r="DNV171" s="447"/>
      <c r="DNW171" s="447"/>
      <c r="DNX171" s="447"/>
      <c r="DNY171" s="447"/>
      <c r="DNZ171" s="447"/>
      <c r="DOA171" s="447"/>
      <c r="DOB171" s="447"/>
      <c r="DOC171" s="447"/>
      <c r="DOD171" s="447"/>
      <c r="DOE171" s="447"/>
      <c r="DOF171" s="447"/>
      <c r="DOG171" s="447"/>
      <c r="DOH171" s="447"/>
      <c r="DOI171" s="447"/>
      <c r="DOJ171" s="447"/>
      <c r="DOK171" s="447"/>
      <c r="DOL171" s="447"/>
      <c r="DOM171" s="447"/>
      <c r="DON171" s="447"/>
      <c r="DOO171" s="447"/>
      <c r="DOP171" s="447"/>
      <c r="DOQ171" s="447"/>
      <c r="DOR171" s="447"/>
      <c r="DOS171" s="447"/>
      <c r="DOT171" s="447"/>
      <c r="DOU171" s="447"/>
      <c r="DOV171" s="447"/>
      <c r="DOW171" s="447"/>
      <c r="DOX171" s="447"/>
      <c r="DOY171" s="447"/>
      <c r="DOZ171" s="447"/>
      <c r="DPA171" s="447"/>
      <c r="DPB171" s="447"/>
      <c r="DPC171" s="447"/>
      <c r="DPD171" s="447"/>
      <c r="DPE171" s="447"/>
      <c r="DPF171" s="447"/>
      <c r="DPG171" s="447"/>
      <c r="DPH171" s="447"/>
      <c r="DPI171" s="447"/>
      <c r="DPJ171" s="447"/>
      <c r="DPK171" s="447"/>
      <c r="DPL171" s="447"/>
      <c r="DPM171" s="447"/>
      <c r="DPN171" s="447"/>
      <c r="DPO171" s="447"/>
      <c r="DPP171" s="447"/>
      <c r="DPQ171" s="447"/>
      <c r="DPR171" s="447"/>
      <c r="DPS171" s="447"/>
      <c r="DPT171" s="447"/>
      <c r="DPU171" s="447"/>
      <c r="DPV171" s="447"/>
      <c r="DPW171" s="447"/>
      <c r="DPX171" s="447"/>
      <c r="DPY171" s="447"/>
      <c r="DPZ171" s="447"/>
      <c r="DQA171" s="447"/>
      <c r="DQB171" s="447"/>
      <c r="DQC171" s="447"/>
      <c r="DQD171" s="447"/>
      <c r="DQE171" s="447"/>
      <c r="DQF171" s="447"/>
      <c r="DQG171" s="447"/>
      <c r="DQH171" s="447"/>
      <c r="DQI171" s="447"/>
      <c r="DQJ171" s="447"/>
      <c r="DQK171" s="447"/>
      <c r="DQL171" s="447"/>
      <c r="DQM171" s="447"/>
      <c r="DQN171" s="447"/>
      <c r="DQO171" s="447"/>
      <c r="DQP171" s="447"/>
      <c r="DQQ171" s="447"/>
      <c r="DQR171" s="447"/>
      <c r="DQS171" s="447"/>
      <c r="DQT171" s="447"/>
      <c r="DQU171" s="447"/>
      <c r="DQV171" s="447"/>
      <c r="DQW171" s="447"/>
      <c r="DQX171" s="447"/>
      <c r="DQY171" s="447"/>
      <c r="DQZ171" s="447"/>
      <c r="DRA171" s="447"/>
      <c r="DRB171" s="447"/>
      <c r="DRC171" s="447"/>
      <c r="DRD171" s="447"/>
      <c r="DRE171" s="447"/>
      <c r="DRF171" s="447"/>
      <c r="DRG171" s="447"/>
      <c r="DRH171" s="447"/>
      <c r="DRI171" s="447"/>
      <c r="DRJ171" s="447"/>
      <c r="DRK171" s="447"/>
      <c r="DRL171" s="447"/>
      <c r="DRM171" s="447"/>
      <c r="DRN171" s="447"/>
      <c r="DRO171" s="447"/>
      <c r="DRP171" s="447"/>
      <c r="DRQ171" s="447"/>
      <c r="DRR171" s="447"/>
      <c r="DRS171" s="447"/>
      <c r="DRT171" s="447"/>
      <c r="DRU171" s="447"/>
      <c r="DRV171" s="447"/>
      <c r="DRW171" s="447"/>
      <c r="DRX171" s="447"/>
      <c r="DRY171" s="447"/>
      <c r="DRZ171" s="447"/>
      <c r="DSA171" s="447"/>
      <c r="DSB171" s="447"/>
      <c r="DSC171" s="447"/>
      <c r="DSD171" s="447"/>
      <c r="DSE171" s="447"/>
      <c r="DSF171" s="447"/>
      <c r="DSG171" s="447"/>
      <c r="DSH171" s="447"/>
      <c r="DSI171" s="447"/>
      <c r="DSJ171" s="447"/>
      <c r="DSK171" s="447"/>
      <c r="DSL171" s="447"/>
      <c r="DSM171" s="447"/>
      <c r="DSN171" s="447"/>
      <c r="DSO171" s="447"/>
      <c r="DSP171" s="447"/>
      <c r="DSQ171" s="447"/>
      <c r="DSR171" s="447"/>
      <c r="DSS171" s="447"/>
      <c r="DST171" s="447"/>
      <c r="DSU171" s="447"/>
      <c r="DSV171" s="447"/>
      <c r="DSW171" s="447"/>
      <c r="DSX171" s="447"/>
      <c r="DSY171" s="447"/>
      <c r="DSZ171" s="447"/>
      <c r="DTA171" s="447"/>
      <c r="DTB171" s="447"/>
      <c r="DTC171" s="447"/>
      <c r="DTD171" s="447"/>
      <c r="DTE171" s="447"/>
      <c r="DTF171" s="447"/>
      <c r="DTG171" s="447"/>
      <c r="DTH171" s="447"/>
      <c r="DTI171" s="447"/>
      <c r="DTJ171" s="447"/>
      <c r="DTK171" s="447"/>
      <c r="DTL171" s="447"/>
      <c r="DTM171" s="447"/>
      <c r="DTN171" s="447"/>
      <c r="DTO171" s="447"/>
      <c r="DTP171" s="447"/>
      <c r="DTQ171" s="447"/>
      <c r="DTR171" s="447"/>
      <c r="DTS171" s="447"/>
      <c r="DTT171" s="447"/>
      <c r="DTU171" s="447"/>
      <c r="DTV171" s="447"/>
      <c r="DTW171" s="447"/>
      <c r="DTX171" s="447"/>
      <c r="DTY171" s="447"/>
      <c r="DTZ171" s="447"/>
      <c r="DUA171" s="447"/>
      <c r="DUB171" s="447"/>
      <c r="DUC171" s="447"/>
      <c r="DUD171" s="447"/>
      <c r="DUE171" s="447"/>
      <c r="DUF171" s="447"/>
      <c r="DUG171" s="447"/>
      <c r="DUH171" s="447"/>
      <c r="DUI171" s="447"/>
      <c r="DUJ171" s="447"/>
      <c r="DUK171" s="447"/>
      <c r="DUL171" s="447"/>
      <c r="DUM171" s="447"/>
      <c r="DUN171" s="447"/>
      <c r="DUO171" s="447"/>
      <c r="DUP171" s="447"/>
      <c r="DUQ171" s="447"/>
      <c r="DUR171" s="447"/>
      <c r="DUS171" s="447"/>
      <c r="DUT171" s="447"/>
      <c r="DUU171" s="447"/>
      <c r="DUV171" s="447"/>
      <c r="DUW171" s="447"/>
      <c r="DUX171" s="447"/>
      <c r="DUY171" s="447"/>
      <c r="DUZ171" s="447"/>
      <c r="DVA171" s="447"/>
      <c r="DVB171" s="447"/>
      <c r="DVC171" s="447"/>
      <c r="DVD171" s="447"/>
      <c r="DVE171" s="447"/>
      <c r="DVF171" s="447"/>
      <c r="DVG171" s="447"/>
      <c r="DVH171" s="447"/>
      <c r="DVI171" s="447"/>
      <c r="DVJ171" s="447"/>
      <c r="DVK171" s="447"/>
      <c r="DVL171" s="447"/>
      <c r="DVM171" s="447"/>
      <c r="DVN171" s="447"/>
      <c r="DVO171" s="447"/>
      <c r="DVP171" s="447"/>
      <c r="DVQ171" s="447"/>
      <c r="DVR171" s="447"/>
      <c r="DVS171" s="447"/>
      <c r="DVT171" s="447"/>
      <c r="DVU171" s="447"/>
      <c r="DVV171" s="447"/>
      <c r="DVW171" s="447"/>
      <c r="DVX171" s="447"/>
      <c r="DVY171" s="447"/>
      <c r="DVZ171" s="447"/>
      <c r="DWA171" s="447"/>
      <c r="DWB171" s="447"/>
      <c r="DWC171" s="447"/>
      <c r="DWD171" s="447"/>
      <c r="DWE171" s="447"/>
      <c r="DWF171" s="447"/>
      <c r="DWG171" s="447"/>
      <c r="DWH171" s="447"/>
      <c r="DWI171" s="447"/>
      <c r="DWJ171" s="447"/>
      <c r="DWK171" s="447"/>
      <c r="DWL171" s="447"/>
      <c r="DWM171" s="447"/>
      <c r="DWN171" s="447"/>
      <c r="DWO171" s="447"/>
      <c r="DWP171" s="447"/>
      <c r="DWQ171" s="447"/>
      <c r="DWR171" s="447"/>
      <c r="DWS171" s="447"/>
      <c r="DWT171" s="447"/>
      <c r="DWU171" s="447"/>
      <c r="DWV171" s="447"/>
      <c r="DWW171" s="447"/>
      <c r="DWX171" s="447"/>
      <c r="DWY171" s="447"/>
      <c r="DWZ171" s="447"/>
      <c r="DXA171" s="447"/>
      <c r="DXB171" s="447"/>
      <c r="DXC171" s="447"/>
      <c r="DXD171" s="447"/>
      <c r="DXE171" s="447"/>
      <c r="DXF171" s="447"/>
      <c r="DXG171" s="447"/>
      <c r="DXH171" s="447"/>
      <c r="DXI171" s="447"/>
      <c r="DXJ171" s="447"/>
      <c r="DXK171" s="447"/>
      <c r="DXL171" s="447"/>
      <c r="DXM171" s="447"/>
      <c r="DXN171" s="447"/>
      <c r="DXO171" s="447"/>
      <c r="DXP171" s="447"/>
      <c r="DXQ171" s="447"/>
      <c r="DXR171" s="447"/>
      <c r="DXS171" s="447"/>
      <c r="DXT171" s="447"/>
      <c r="DXU171" s="447"/>
      <c r="DXV171" s="447"/>
      <c r="DXW171" s="447"/>
      <c r="DXX171" s="447"/>
      <c r="DXY171" s="447"/>
      <c r="DXZ171" s="447"/>
      <c r="DYA171" s="447"/>
      <c r="DYB171" s="447"/>
      <c r="DYC171" s="447"/>
      <c r="DYD171" s="447"/>
      <c r="DYE171" s="447"/>
      <c r="DYF171" s="447"/>
      <c r="DYG171" s="447"/>
      <c r="DYH171" s="447"/>
      <c r="DYI171" s="447"/>
      <c r="DYJ171" s="447"/>
      <c r="DYK171" s="447"/>
      <c r="DYL171" s="447"/>
      <c r="DYM171" s="447"/>
      <c r="DYN171" s="447"/>
      <c r="DYO171" s="447"/>
      <c r="DYP171" s="447"/>
      <c r="DYQ171" s="447"/>
      <c r="DYR171" s="447"/>
      <c r="DYS171" s="447"/>
      <c r="DYT171" s="447"/>
      <c r="DYU171" s="447"/>
      <c r="DYV171" s="447"/>
      <c r="DYW171" s="447"/>
      <c r="DYX171" s="447"/>
      <c r="DYY171" s="447"/>
      <c r="DYZ171" s="447"/>
      <c r="DZA171" s="447"/>
      <c r="DZB171" s="447"/>
      <c r="DZC171" s="447"/>
      <c r="DZD171" s="447"/>
      <c r="DZE171" s="447"/>
      <c r="DZF171" s="447"/>
      <c r="DZG171" s="447"/>
      <c r="DZH171" s="447"/>
      <c r="DZI171" s="447"/>
      <c r="DZJ171" s="447"/>
      <c r="DZK171" s="447"/>
      <c r="DZL171" s="447"/>
      <c r="DZM171" s="447"/>
      <c r="DZN171" s="447"/>
      <c r="DZO171" s="447"/>
      <c r="DZP171" s="447"/>
      <c r="DZQ171" s="447"/>
      <c r="DZR171" s="447"/>
      <c r="DZS171" s="447"/>
      <c r="DZT171" s="447"/>
      <c r="DZU171" s="447"/>
      <c r="DZV171" s="447"/>
      <c r="DZW171" s="447"/>
      <c r="DZX171" s="447"/>
      <c r="DZY171" s="447"/>
      <c r="DZZ171" s="447"/>
      <c r="EAA171" s="447"/>
      <c r="EAB171" s="447"/>
      <c r="EAC171" s="447"/>
      <c r="EAD171" s="447"/>
      <c r="EAE171" s="447"/>
      <c r="EAF171" s="447"/>
      <c r="EAG171" s="447"/>
      <c r="EAH171" s="447"/>
      <c r="EAI171" s="447"/>
      <c r="EAJ171" s="447"/>
      <c r="EAK171" s="447"/>
      <c r="EAL171" s="447"/>
      <c r="EAM171" s="447"/>
      <c r="EAN171" s="447"/>
      <c r="EAO171" s="447"/>
      <c r="EAP171" s="447"/>
      <c r="EAQ171" s="447"/>
      <c r="EAR171" s="447"/>
      <c r="EAS171" s="447"/>
      <c r="EAT171" s="447"/>
      <c r="EAU171" s="447"/>
      <c r="EAV171" s="447"/>
      <c r="EAW171" s="447"/>
      <c r="EAX171" s="447"/>
      <c r="EAY171" s="447"/>
      <c r="EAZ171" s="447"/>
      <c r="EBA171" s="447"/>
      <c r="EBB171" s="447"/>
      <c r="EBC171" s="447"/>
      <c r="EBD171" s="447"/>
      <c r="EBE171" s="447"/>
      <c r="EBF171" s="447"/>
      <c r="EBG171" s="447"/>
      <c r="EBH171" s="447"/>
      <c r="EBI171" s="447"/>
      <c r="EBJ171" s="447"/>
      <c r="EBK171" s="447"/>
      <c r="EBL171" s="447"/>
      <c r="EBM171" s="447"/>
      <c r="EBN171" s="447"/>
      <c r="EBO171" s="447"/>
      <c r="EBP171" s="447"/>
      <c r="EBQ171" s="447"/>
      <c r="EBR171" s="447"/>
      <c r="EBS171" s="447"/>
      <c r="EBT171" s="447"/>
      <c r="EBU171" s="447"/>
      <c r="EBV171" s="447"/>
      <c r="EBW171" s="447"/>
      <c r="EBX171" s="447"/>
      <c r="EBY171" s="447"/>
      <c r="EBZ171" s="447"/>
      <c r="ECA171" s="447"/>
      <c r="ECB171" s="447"/>
      <c r="ECC171" s="447"/>
      <c r="ECD171" s="447"/>
      <c r="ECE171" s="447"/>
      <c r="ECF171" s="447"/>
      <c r="ECG171" s="447"/>
      <c r="ECH171" s="447"/>
      <c r="ECI171" s="447"/>
      <c r="ECJ171" s="447"/>
      <c r="ECK171" s="447"/>
      <c r="ECL171" s="447"/>
      <c r="ECM171" s="447"/>
      <c r="ECN171" s="447"/>
      <c r="ECO171" s="447"/>
      <c r="ECP171" s="447"/>
      <c r="ECQ171" s="447"/>
      <c r="ECR171" s="447"/>
      <c r="ECS171" s="447"/>
      <c r="ECT171" s="447"/>
      <c r="ECU171" s="447"/>
      <c r="ECV171" s="447"/>
      <c r="ECW171" s="447"/>
      <c r="ECX171" s="447"/>
      <c r="ECY171" s="447"/>
      <c r="ECZ171" s="447"/>
      <c r="EDA171" s="447"/>
      <c r="EDB171" s="447"/>
      <c r="EDC171" s="447"/>
      <c r="EDD171" s="447"/>
      <c r="EDE171" s="447"/>
      <c r="EDF171" s="447"/>
      <c r="EDG171" s="447"/>
      <c r="EDH171" s="447"/>
      <c r="EDI171" s="447"/>
      <c r="EDJ171" s="447"/>
      <c r="EDK171" s="447"/>
      <c r="EDL171" s="447"/>
      <c r="EDM171" s="447"/>
      <c r="EDN171" s="447"/>
      <c r="EDO171" s="447"/>
      <c r="EDP171" s="447"/>
      <c r="EDQ171" s="447"/>
      <c r="EDR171" s="447"/>
      <c r="EDS171" s="447"/>
      <c r="EDT171" s="447"/>
      <c r="EDU171" s="447"/>
      <c r="EDV171" s="447"/>
      <c r="EDW171" s="447"/>
      <c r="EDX171" s="447"/>
      <c r="EDY171" s="447"/>
      <c r="EDZ171" s="447"/>
      <c r="EEA171" s="447"/>
      <c r="EEB171" s="447"/>
      <c r="EEC171" s="447"/>
      <c r="EED171" s="447"/>
      <c r="EEE171" s="447"/>
      <c r="EEF171" s="447"/>
      <c r="EEG171" s="447"/>
      <c r="EEH171" s="447"/>
      <c r="EEI171" s="447"/>
      <c r="EEJ171" s="447"/>
      <c r="EEK171" s="447"/>
      <c r="EEL171" s="447"/>
      <c r="EEM171" s="447"/>
      <c r="EEN171" s="447"/>
      <c r="EEO171" s="447"/>
      <c r="EEP171" s="447"/>
      <c r="EEQ171" s="447"/>
      <c r="EER171" s="447"/>
      <c r="EES171" s="447"/>
      <c r="EET171" s="447"/>
      <c r="EEU171" s="447"/>
      <c r="EEV171" s="447"/>
      <c r="EEW171" s="447"/>
      <c r="EEX171" s="447"/>
      <c r="EEY171" s="447"/>
      <c r="EEZ171" s="447"/>
      <c r="EFA171" s="447"/>
      <c r="EFB171" s="447"/>
      <c r="EFC171" s="447"/>
      <c r="EFD171" s="447"/>
      <c r="EFE171" s="447"/>
      <c r="EFF171" s="447"/>
      <c r="EFG171" s="447"/>
      <c r="EFH171" s="447"/>
      <c r="EFI171" s="447"/>
      <c r="EFJ171" s="447"/>
      <c r="EFK171" s="447"/>
      <c r="EFL171" s="447"/>
      <c r="EFM171" s="447"/>
      <c r="EFN171" s="447"/>
      <c r="EFO171" s="447"/>
      <c r="EFP171" s="447"/>
      <c r="EFQ171" s="447"/>
      <c r="EFR171" s="447"/>
      <c r="EFS171" s="447"/>
      <c r="EFT171" s="447"/>
      <c r="EFU171" s="447"/>
      <c r="EFV171" s="447"/>
      <c r="EFW171" s="447"/>
      <c r="EFX171" s="447"/>
      <c r="EFY171" s="447"/>
      <c r="EFZ171" s="447"/>
      <c r="EGA171" s="447"/>
      <c r="EGB171" s="447"/>
      <c r="EGC171" s="447"/>
      <c r="EGD171" s="447"/>
      <c r="EGE171" s="447"/>
      <c r="EGF171" s="447"/>
      <c r="EGG171" s="447"/>
      <c r="EGH171" s="447"/>
      <c r="EGI171" s="447"/>
      <c r="EGJ171" s="447"/>
      <c r="EGK171" s="447"/>
      <c r="EGL171" s="447"/>
      <c r="EGM171" s="447"/>
      <c r="EGN171" s="447"/>
      <c r="EGO171" s="447"/>
      <c r="EGP171" s="447"/>
      <c r="EGQ171" s="447"/>
      <c r="EGR171" s="447"/>
      <c r="EGS171" s="447"/>
      <c r="EGT171" s="447"/>
      <c r="EGU171" s="447"/>
      <c r="EGV171" s="447"/>
      <c r="EGW171" s="447"/>
      <c r="EGX171" s="447"/>
      <c r="EGY171" s="447"/>
      <c r="EGZ171" s="447"/>
      <c r="EHA171" s="447"/>
      <c r="EHB171" s="447"/>
      <c r="EHC171" s="447"/>
      <c r="EHD171" s="447"/>
      <c r="EHE171" s="447"/>
      <c r="EHF171" s="447"/>
      <c r="EHG171" s="447"/>
      <c r="EHH171" s="447"/>
      <c r="EHI171" s="447"/>
      <c r="EHJ171" s="447"/>
      <c r="EHK171" s="447"/>
      <c r="EHL171" s="447"/>
      <c r="EHM171" s="447"/>
      <c r="EHN171" s="447"/>
      <c r="EHO171" s="447"/>
      <c r="EHP171" s="447"/>
      <c r="EHQ171" s="447"/>
      <c r="EHR171" s="447"/>
      <c r="EHS171" s="447"/>
      <c r="EHT171" s="447"/>
      <c r="EHU171" s="447"/>
      <c r="EHV171" s="447"/>
      <c r="EHW171" s="447"/>
      <c r="EHX171" s="447"/>
      <c r="EHY171" s="447"/>
      <c r="EHZ171" s="447"/>
      <c r="EIA171" s="447"/>
      <c r="EIB171" s="447"/>
      <c r="EIC171" s="447"/>
      <c r="EID171" s="447"/>
      <c r="EIE171" s="447"/>
      <c r="EIF171" s="447"/>
      <c r="EIG171" s="447"/>
      <c r="EIH171" s="447"/>
      <c r="EII171" s="447"/>
      <c r="EIJ171" s="447"/>
      <c r="EIK171" s="447"/>
      <c r="EIL171" s="447"/>
      <c r="EIM171" s="447"/>
      <c r="EIN171" s="447"/>
      <c r="EIO171" s="447"/>
      <c r="EIP171" s="447"/>
      <c r="EIQ171" s="447"/>
      <c r="EIR171" s="447"/>
      <c r="EIS171" s="447"/>
      <c r="EIT171" s="447"/>
      <c r="EIU171" s="447"/>
      <c r="EIV171" s="447"/>
      <c r="EIW171" s="447"/>
      <c r="EIX171" s="447"/>
      <c r="EIY171" s="447"/>
      <c r="EIZ171" s="447"/>
      <c r="EJA171" s="447"/>
      <c r="EJB171" s="447"/>
      <c r="EJC171" s="447"/>
      <c r="EJD171" s="447"/>
      <c r="EJE171" s="447"/>
      <c r="EJF171" s="447"/>
      <c r="EJG171" s="447"/>
      <c r="EJH171" s="447"/>
      <c r="EJI171" s="447"/>
      <c r="EJJ171" s="447"/>
      <c r="EJK171" s="447"/>
      <c r="EJL171" s="447"/>
      <c r="EJM171" s="447"/>
      <c r="EJN171" s="447"/>
      <c r="EJO171" s="447"/>
      <c r="EJP171" s="447"/>
      <c r="EJQ171" s="447"/>
      <c r="EJR171" s="447"/>
      <c r="EJS171" s="447"/>
      <c r="EJT171" s="447"/>
      <c r="EJU171" s="447"/>
      <c r="EJV171" s="447"/>
      <c r="EJW171" s="447"/>
      <c r="EJX171" s="447"/>
      <c r="EJY171" s="447"/>
      <c r="EJZ171" s="447"/>
      <c r="EKA171" s="447"/>
      <c r="EKB171" s="447"/>
      <c r="EKC171" s="447"/>
      <c r="EKD171" s="447"/>
      <c r="EKE171" s="447"/>
      <c r="EKF171" s="447"/>
      <c r="EKG171" s="447"/>
      <c r="EKH171" s="447"/>
      <c r="EKI171" s="447"/>
      <c r="EKJ171" s="447"/>
      <c r="EKK171" s="447"/>
      <c r="EKL171" s="447"/>
      <c r="EKM171" s="447"/>
      <c r="EKN171" s="447"/>
      <c r="EKO171" s="447"/>
      <c r="EKP171" s="447"/>
      <c r="EKQ171" s="447"/>
      <c r="EKR171" s="447"/>
      <c r="EKS171" s="447"/>
      <c r="EKT171" s="447"/>
      <c r="EKU171" s="447"/>
      <c r="EKV171" s="447"/>
      <c r="EKW171" s="447"/>
      <c r="EKX171" s="447"/>
      <c r="EKY171" s="447"/>
      <c r="EKZ171" s="447"/>
      <c r="ELA171" s="447"/>
      <c r="ELB171" s="447"/>
      <c r="ELC171" s="447"/>
      <c r="ELD171" s="447"/>
      <c r="ELE171" s="447"/>
      <c r="ELF171" s="447"/>
      <c r="ELG171" s="447"/>
      <c r="ELH171" s="447"/>
      <c r="ELI171" s="447"/>
      <c r="ELJ171" s="447"/>
      <c r="ELK171" s="447"/>
      <c r="ELL171" s="447"/>
      <c r="ELM171" s="447"/>
      <c r="ELN171" s="447"/>
      <c r="ELO171" s="447"/>
      <c r="ELP171" s="447"/>
      <c r="ELQ171" s="447"/>
      <c r="ELR171" s="447"/>
      <c r="ELS171" s="447"/>
      <c r="ELT171" s="447"/>
      <c r="ELU171" s="447"/>
      <c r="ELV171" s="447"/>
      <c r="ELW171" s="447"/>
      <c r="ELX171" s="447"/>
      <c r="ELY171" s="447"/>
      <c r="ELZ171" s="447"/>
      <c r="EMA171" s="447"/>
      <c r="EMB171" s="447"/>
      <c r="EMC171" s="447"/>
      <c r="EMD171" s="447"/>
      <c r="EME171" s="447"/>
      <c r="EMF171" s="447"/>
      <c r="EMG171" s="447"/>
      <c r="EMH171" s="447"/>
      <c r="EMI171" s="447"/>
      <c r="EMJ171" s="447"/>
      <c r="EMK171" s="447"/>
      <c r="EML171" s="447"/>
      <c r="EMM171" s="447"/>
      <c r="EMN171" s="447"/>
      <c r="EMO171" s="447"/>
      <c r="EMP171" s="447"/>
      <c r="EMQ171" s="447"/>
      <c r="EMR171" s="447"/>
      <c r="EMS171" s="447"/>
      <c r="EMT171" s="447"/>
      <c r="EMU171" s="447"/>
      <c r="EMV171" s="447"/>
      <c r="EMW171" s="447"/>
      <c r="EMX171" s="447"/>
      <c r="EMY171" s="447"/>
      <c r="EMZ171" s="447"/>
      <c r="ENA171" s="447"/>
      <c r="ENB171" s="447"/>
      <c r="ENC171" s="447"/>
      <c r="END171" s="447"/>
      <c r="ENE171" s="447"/>
      <c r="ENF171" s="447"/>
      <c r="ENG171" s="447"/>
      <c r="ENH171" s="447"/>
      <c r="ENI171" s="447"/>
      <c r="ENJ171" s="447"/>
      <c r="ENK171" s="447"/>
      <c r="ENL171" s="447"/>
      <c r="ENM171" s="447"/>
      <c r="ENN171" s="447"/>
      <c r="ENO171" s="447"/>
      <c r="ENP171" s="447"/>
      <c r="ENQ171" s="447"/>
      <c r="ENR171" s="447"/>
      <c r="ENS171" s="447"/>
      <c r="ENT171" s="447"/>
      <c r="ENU171" s="447"/>
      <c r="ENV171" s="447"/>
      <c r="ENW171" s="447"/>
      <c r="ENX171" s="447"/>
      <c r="ENY171" s="447"/>
      <c r="ENZ171" s="447"/>
      <c r="EOA171" s="447"/>
      <c r="EOB171" s="447"/>
      <c r="EOC171" s="447"/>
      <c r="EOD171" s="447"/>
      <c r="EOE171" s="447"/>
      <c r="EOF171" s="447"/>
      <c r="EOG171" s="447"/>
      <c r="EOH171" s="447"/>
      <c r="EOI171" s="447"/>
      <c r="EOJ171" s="447"/>
      <c r="EOK171" s="447"/>
      <c r="EOL171" s="447"/>
      <c r="EOM171" s="447"/>
      <c r="EON171" s="447"/>
      <c r="EOO171" s="447"/>
      <c r="EOP171" s="447"/>
      <c r="EOQ171" s="447"/>
      <c r="EOR171" s="447"/>
      <c r="EOS171" s="447"/>
      <c r="EOT171" s="447"/>
      <c r="EOU171" s="447"/>
      <c r="EOV171" s="447"/>
      <c r="EOW171" s="447"/>
      <c r="EOX171" s="447"/>
      <c r="EOY171" s="447"/>
      <c r="EOZ171" s="447"/>
      <c r="EPA171" s="447"/>
      <c r="EPB171" s="447"/>
      <c r="EPC171" s="447"/>
      <c r="EPD171" s="447"/>
      <c r="EPE171" s="447"/>
      <c r="EPF171" s="447"/>
      <c r="EPG171" s="447"/>
      <c r="EPH171" s="447"/>
      <c r="EPI171" s="447"/>
      <c r="EPJ171" s="447"/>
      <c r="EPK171" s="447"/>
      <c r="EPL171" s="447"/>
      <c r="EPM171" s="447"/>
      <c r="EPN171" s="447"/>
      <c r="EPO171" s="447"/>
      <c r="EPP171" s="447"/>
      <c r="EPQ171" s="447"/>
      <c r="EPR171" s="447"/>
      <c r="EPS171" s="447"/>
      <c r="EPT171" s="447"/>
      <c r="EPU171" s="447"/>
      <c r="EPV171" s="447"/>
      <c r="EPW171" s="447"/>
      <c r="EPX171" s="447"/>
      <c r="EPY171" s="447"/>
      <c r="EPZ171" s="447"/>
      <c r="EQA171" s="447"/>
      <c r="EQB171" s="447"/>
      <c r="EQC171" s="447"/>
      <c r="EQD171" s="447"/>
      <c r="EQE171" s="447"/>
      <c r="EQF171" s="447"/>
      <c r="EQG171" s="447"/>
      <c r="EQH171" s="447"/>
      <c r="EQI171" s="447"/>
      <c r="EQJ171" s="447"/>
      <c r="EQK171" s="447"/>
      <c r="EQL171" s="447"/>
      <c r="EQM171" s="447"/>
      <c r="EQN171" s="447"/>
      <c r="EQO171" s="447"/>
      <c r="EQP171" s="447"/>
      <c r="EQQ171" s="447"/>
      <c r="EQR171" s="447"/>
      <c r="EQS171" s="447"/>
      <c r="EQT171" s="447"/>
      <c r="EQU171" s="447"/>
      <c r="EQV171" s="447"/>
      <c r="EQW171" s="447"/>
      <c r="EQX171" s="447"/>
      <c r="EQY171" s="447"/>
      <c r="EQZ171" s="447"/>
      <c r="ERA171" s="447"/>
      <c r="ERB171" s="447"/>
      <c r="ERC171" s="447"/>
      <c r="ERD171" s="447"/>
      <c r="ERE171" s="447"/>
      <c r="ERF171" s="447"/>
      <c r="ERG171" s="447"/>
      <c r="ERH171" s="447"/>
      <c r="ERI171" s="447"/>
      <c r="ERJ171" s="447"/>
      <c r="ERK171" s="447"/>
      <c r="ERL171" s="447"/>
      <c r="ERM171" s="447"/>
      <c r="ERN171" s="447"/>
      <c r="ERO171" s="447"/>
      <c r="ERP171" s="447"/>
      <c r="ERQ171" s="447"/>
      <c r="ERR171" s="447"/>
      <c r="ERS171" s="447"/>
      <c r="ERT171" s="447"/>
      <c r="ERU171" s="447"/>
      <c r="ERV171" s="447"/>
      <c r="ERW171" s="447"/>
      <c r="ERX171" s="447"/>
      <c r="ERY171" s="447"/>
      <c r="ERZ171" s="447"/>
      <c r="ESA171" s="447"/>
      <c r="ESB171" s="447"/>
      <c r="ESC171" s="447"/>
      <c r="ESD171" s="447"/>
      <c r="ESE171" s="447"/>
      <c r="ESF171" s="447"/>
      <c r="ESG171" s="447"/>
      <c r="ESH171" s="447"/>
      <c r="ESI171" s="447"/>
      <c r="ESJ171" s="447"/>
      <c r="ESK171" s="447"/>
      <c r="ESL171" s="447"/>
      <c r="ESM171" s="447"/>
      <c r="ESN171" s="447"/>
      <c r="ESO171" s="447"/>
      <c r="ESP171" s="447"/>
      <c r="ESQ171" s="447"/>
      <c r="ESR171" s="447"/>
      <c r="ESS171" s="447"/>
      <c r="EST171" s="447"/>
      <c r="ESU171" s="447"/>
      <c r="ESV171" s="447"/>
      <c r="ESW171" s="447"/>
      <c r="ESX171" s="447"/>
      <c r="ESY171" s="447"/>
      <c r="ESZ171" s="447"/>
      <c r="ETA171" s="447"/>
      <c r="ETB171" s="447"/>
      <c r="ETC171" s="447"/>
      <c r="ETD171" s="447"/>
      <c r="ETE171" s="447"/>
      <c r="ETF171" s="447"/>
      <c r="ETG171" s="447"/>
      <c r="ETH171" s="447"/>
      <c r="ETI171" s="447"/>
      <c r="ETJ171" s="447"/>
      <c r="ETK171" s="447"/>
      <c r="ETL171" s="447"/>
      <c r="ETM171" s="447"/>
      <c r="ETN171" s="447"/>
      <c r="ETO171" s="447"/>
      <c r="ETP171" s="447"/>
      <c r="ETQ171" s="447"/>
      <c r="ETR171" s="447"/>
      <c r="ETS171" s="447"/>
      <c r="ETT171" s="447"/>
      <c r="ETU171" s="447"/>
      <c r="ETV171" s="447"/>
      <c r="ETW171" s="447"/>
      <c r="ETX171" s="447"/>
      <c r="ETY171" s="447"/>
      <c r="ETZ171" s="447"/>
      <c r="EUA171" s="447"/>
      <c r="EUB171" s="447"/>
      <c r="EUC171" s="447"/>
      <c r="EUD171" s="447"/>
      <c r="EUE171" s="447"/>
      <c r="EUF171" s="447"/>
      <c r="EUG171" s="447"/>
      <c r="EUH171" s="447"/>
      <c r="EUI171" s="447"/>
      <c r="EUJ171" s="447"/>
      <c r="EUK171" s="447"/>
      <c r="EUL171" s="447"/>
      <c r="EUM171" s="447"/>
      <c r="EUN171" s="447"/>
      <c r="EUO171" s="447"/>
      <c r="EUP171" s="447"/>
      <c r="EUQ171" s="447"/>
      <c r="EUR171" s="447"/>
      <c r="EUS171" s="447"/>
      <c r="EUT171" s="447"/>
      <c r="EUU171" s="447"/>
      <c r="EUV171" s="447"/>
      <c r="EUW171" s="447"/>
      <c r="EUX171" s="447"/>
      <c r="EUY171" s="447"/>
      <c r="EUZ171" s="447"/>
      <c r="EVA171" s="447"/>
      <c r="EVB171" s="447"/>
      <c r="EVC171" s="447"/>
      <c r="EVD171" s="447"/>
      <c r="EVE171" s="447"/>
      <c r="EVF171" s="447"/>
      <c r="EVG171" s="447"/>
      <c r="EVH171" s="447"/>
      <c r="EVI171" s="447"/>
      <c r="EVJ171" s="447"/>
      <c r="EVK171" s="447"/>
      <c r="EVL171" s="447"/>
      <c r="EVM171" s="447"/>
      <c r="EVN171" s="447"/>
      <c r="EVO171" s="447"/>
      <c r="EVP171" s="447"/>
      <c r="EVQ171" s="447"/>
      <c r="EVR171" s="447"/>
      <c r="EVS171" s="447"/>
      <c r="EVT171" s="447"/>
      <c r="EVU171" s="447"/>
      <c r="EVV171" s="447"/>
      <c r="EVW171" s="447"/>
      <c r="EVX171" s="447"/>
      <c r="EVY171" s="447"/>
      <c r="EVZ171" s="447"/>
      <c r="EWA171" s="447"/>
      <c r="EWB171" s="447"/>
      <c r="EWC171" s="447"/>
      <c r="EWD171" s="447"/>
      <c r="EWE171" s="447"/>
      <c r="EWF171" s="447"/>
      <c r="EWG171" s="447"/>
      <c r="EWH171" s="447"/>
      <c r="EWI171" s="447"/>
      <c r="EWJ171" s="447"/>
      <c r="EWK171" s="447"/>
      <c r="EWL171" s="447"/>
      <c r="EWM171" s="447"/>
      <c r="EWN171" s="447"/>
      <c r="EWO171" s="447"/>
      <c r="EWP171" s="447"/>
      <c r="EWQ171" s="447"/>
      <c r="EWR171" s="447"/>
      <c r="EWS171" s="447"/>
      <c r="EWT171" s="447"/>
      <c r="EWU171" s="447"/>
      <c r="EWV171" s="447"/>
      <c r="EWW171" s="447"/>
      <c r="EWX171" s="447"/>
      <c r="EWY171" s="447"/>
      <c r="EWZ171" s="447"/>
      <c r="EXA171" s="447"/>
      <c r="EXB171" s="447"/>
      <c r="EXC171" s="447"/>
      <c r="EXD171" s="447"/>
      <c r="EXE171" s="447"/>
      <c r="EXF171" s="447"/>
      <c r="EXG171" s="447"/>
      <c r="EXH171" s="447"/>
      <c r="EXI171" s="447"/>
      <c r="EXJ171" s="447"/>
      <c r="EXK171" s="447"/>
      <c r="EXL171" s="447"/>
      <c r="EXM171" s="447"/>
      <c r="EXN171" s="447"/>
      <c r="EXO171" s="447"/>
      <c r="EXP171" s="447"/>
      <c r="EXQ171" s="447"/>
      <c r="EXR171" s="447"/>
      <c r="EXS171" s="447"/>
      <c r="EXT171" s="447"/>
      <c r="EXU171" s="447"/>
      <c r="EXV171" s="447"/>
      <c r="EXW171" s="447"/>
      <c r="EXX171" s="447"/>
      <c r="EXY171" s="447"/>
      <c r="EXZ171" s="447"/>
      <c r="EYA171" s="447"/>
      <c r="EYB171" s="447"/>
      <c r="EYC171" s="447"/>
      <c r="EYD171" s="447"/>
      <c r="EYE171" s="447"/>
      <c r="EYF171" s="447"/>
      <c r="EYG171" s="447"/>
      <c r="EYH171" s="447"/>
      <c r="EYI171" s="447"/>
      <c r="EYJ171" s="447"/>
      <c r="EYK171" s="447"/>
      <c r="EYL171" s="447"/>
      <c r="EYM171" s="447"/>
      <c r="EYN171" s="447"/>
      <c r="EYO171" s="447"/>
      <c r="EYP171" s="447"/>
      <c r="EYQ171" s="447"/>
      <c r="EYR171" s="447"/>
      <c r="EYS171" s="447"/>
      <c r="EYT171" s="447"/>
      <c r="EYU171" s="447"/>
      <c r="EYV171" s="447"/>
      <c r="EYW171" s="447"/>
      <c r="EYX171" s="447"/>
      <c r="EYY171" s="447"/>
      <c r="EYZ171" s="447"/>
      <c r="EZA171" s="447"/>
      <c r="EZB171" s="447"/>
      <c r="EZC171" s="447"/>
      <c r="EZD171" s="447"/>
      <c r="EZE171" s="447"/>
      <c r="EZF171" s="447"/>
      <c r="EZG171" s="447"/>
      <c r="EZH171" s="447"/>
      <c r="EZI171" s="447"/>
      <c r="EZJ171" s="447"/>
      <c r="EZK171" s="447"/>
      <c r="EZL171" s="447"/>
      <c r="EZM171" s="447"/>
      <c r="EZN171" s="447"/>
      <c r="EZO171" s="447"/>
      <c r="EZP171" s="447"/>
      <c r="EZQ171" s="447"/>
      <c r="EZR171" s="447"/>
      <c r="EZS171" s="447"/>
      <c r="EZT171" s="447"/>
      <c r="EZU171" s="447"/>
      <c r="EZV171" s="447"/>
      <c r="EZW171" s="447"/>
      <c r="EZX171" s="447"/>
      <c r="EZY171" s="447"/>
      <c r="EZZ171" s="447"/>
      <c r="FAA171" s="447"/>
      <c r="FAB171" s="447"/>
      <c r="FAC171" s="447"/>
      <c r="FAD171" s="447"/>
      <c r="FAE171" s="447"/>
      <c r="FAF171" s="447"/>
      <c r="FAG171" s="447"/>
      <c r="FAH171" s="447"/>
      <c r="FAI171" s="447"/>
      <c r="FAJ171" s="447"/>
      <c r="FAK171" s="447"/>
      <c r="FAL171" s="447"/>
      <c r="FAM171" s="447"/>
      <c r="FAN171" s="447"/>
      <c r="FAO171" s="447"/>
      <c r="FAP171" s="447"/>
      <c r="FAQ171" s="447"/>
      <c r="FAR171" s="447"/>
      <c r="FAS171" s="447"/>
      <c r="FAT171" s="447"/>
      <c r="FAU171" s="447"/>
      <c r="FAV171" s="447"/>
      <c r="FAW171" s="447"/>
      <c r="FAX171" s="447"/>
      <c r="FAY171" s="447"/>
      <c r="FAZ171" s="447"/>
      <c r="FBA171" s="447"/>
      <c r="FBB171" s="447"/>
      <c r="FBC171" s="447"/>
      <c r="FBD171" s="447"/>
      <c r="FBE171" s="447"/>
      <c r="FBF171" s="447"/>
      <c r="FBG171" s="447"/>
      <c r="FBH171" s="447"/>
      <c r="FBI171" s="447"/>
      <c r="FBJ171" s="447"/>
      <c r="FBK171" s="447"/>
      <c r="FBL171" s="447"/>
      <c r="FBM171" s="447"/>
      <c r="FBN171" s="447"/>
      <c r="FBO171" s="447"/>
      <c r="FBP171" s="447"/>
      <c r="FBQ171" s="447"/>
      <c r="FBR171" s="447"/>
      <c r="FBS171" s="447"/>
      <c r="FBT171" s="447"/>
      <c r="FBU171" s="447"/>
      <c r="FBV171" s="447"/>
      <c r="FBW171" s="447"/>
      <c r="FBX171" s="447"/>
      <c r="FBY171" s="447"/>
      <c r="FBZ171" s="447"/>
      <c r="FCA171" s="447"/>
      <c r="FCB171" s="447"/>
      <c r="FCC171" s="447"/>
      <c r="FCD171" s="447"/>
      <c r="FCE171" s="447"/>
      <c r="FCF171" s="447"/>
      <c r="FCG171" s="447"/>
      <c r="FCH171" s="447"/>
      <c r="FCI171" s="447"/>
      <c r="FCJ171" s="447"/>
      <c r="FCK171" s="447"/>
      <c r="FCL171" s="447"/>
      <c r="FCM171" s="447"/>
      <c r="FCN171" s="447"/>
      <c r="FCO171" s="447"/>
      <c r="FCP171" s="447"/>
      <c r="FCQ171" s="447"/>
      <c r="FCR171" s="447"/>
      <c r="FCS171" s="447"/>
      <c r="FCT171" s="447"/>
      <c r="FCU171" s="447"/>
      <c r="FCV171" s="447"/>
      <c r="FCW171" s="447"/>
      <c r="FCX171" s="447"/>
      <c r="FCY171" s="447"/>
      <c r="FCZ171" s="447"/>
      <c r="FDA171" s="447"/>
      <c r="FDB171" s="447"/>
      <c r="FDC171" s="447"/>
      <c r="FDD171" s="447"/>
      <c r="FDE171" s="447"/>
      <c r="FDF171" s="447"/>
      <c r="FDG171" s="447"/>
      <c r="FDH171" s="447"/>
      <c r="FDI171" s="447"/>
      <c r="FDJ171" s="447"/>
      <c r="FDK171" s="447"/>
      <c r="FDL171" s="447"/>
      <c r="FDM171" s="447"/>
      <c r="FDN171" s="447"/>
      <c r="FDO171" s="447"/>
      <c r="FDP171" s="447"/>
      <c r="FDQ171" s="447"/>
      <c r="FDR171" s="447"/>
      <c r="FDS171" s="447"/>
      <c r="FDT171" s="447"/>
      <c r="FDU171" s="447"/>
      <c r="FDV171" s="447"/>
      <c r="FDW171" s="447"/>
      <c r="FDX171" s="447"/>
      <c r="FDY171" s="447"/>
      <c r="FDZ171" s="447"/>
      <c r="FEA171" s="447"/>
      <c r="FEB171" s="447"/>
      <c r="FEC171" s="447"/>
      <c r="FED171" s="447"/>
      <c r="FEE171" s="447"/>
      <c r="FEF171" s="447"/>
      <c r="FEG171" s="447"/>
      <c r="FEH171" s="447"/>
      <c r="FEI171" s="447"/>
      <c r="FEJ171" s="447"/>
      <c r="FEK171" s="447"/>
      <c r="FEL171" s="447"/>
      <c r="FEM171" s="447"/>
      <c r="FEN171" s="447"/>
      <c r="FEO171" s="447"/>
      <c r="FEP171" s="447"/>
      <c r="FEQ171" s="447"/>
      <c r="FER171" s="447"/>
      <c r="FES171" s="447"/>
      <c r="FET171" s="447"/>
      <c r="FEU171" s="447"/>
      <c r="FEV171" s="447"/>
      <c r="FEW171" s="447"/>
      <c r="FEX171" s="447"/>
      <c r="FEY171" s="447"/>
      <c r="FEZ171" s="447"/>
      <c r="FFA171" s="447"/>
      <c r="FFB171" s="447"/>
      <c r="FFC171" s="447"/>
      <c r="FFD171" s="447"/>
      <c r="FFE171" s="447"/>
      <c r="FFF171" s="447"/>
      <c r="FFG171" s="447"/>
      <c r="FFH171" s="447"/>
      <c r="FFI171" s="447"/>
      <c r="FFJ171" s="447"/>
      <c r="FFK171" s="447"/>
      <c r="FFL171" s="447"/>
      <c r="FFM171" s="447"/>
      <c r="FFN171" s="447"/>
      <c r="FFO171" s="447"/>
      <c r="FFP171" s="447"/>
      <c r="FFQ171" s="447"/>
      <c r="FFR171" s="447"/>
      <c r="FFS171" s="447"/>
      <c r="FFT171" s="447"/>
      <c r="FFU171" s="447"/>
      <c r="FFV171" s="447"/>
      <c r="FFW171" s="447"/>
      <c r="FFX171" s="447"/>
      <c r="FFY171" s="447"/>
      <c r="FFZ171" s="447"/>
      <c r="FGA171" s="447"/>
      <c r="FGB171" s="447"/>
      <c r="FGC171" s="447"/>
      <c r="FGD171" s="447"/>
      <c r="FGE171" s="447"/>
      <c r="FGF171" s="447"/>
      <c r="FGG171" s="447"/>
      <c r="FGH171" s="447"/>
      <c r="FGI171" s="447"/>
      <c r="FGJ171" s="447"/>
      <c r="FGK171" s="447"/>
      <c r="FGL171" s="447"/>
      <c r="FGM171" s="447"/>
      <c r="FGN171" s="447"/>
      <c r="FGO171" s="447"/>
      <c r="FGP171" s="447"/>
      <c r="FGQ171" s="447"/>
      <c r="FGR171" s="447"/>
      <c r="FGS171" s="447"/>
      <c r="FGT171" s="447"/>
      <c r="FGU171" s="447"/>
      <c r="FGV171" s="447"/>
      <c r="FGW171" s="447"/>
      <c r="FGX171" s="447"/>
      <c r="FGY171" s="447"/>
      <c r="FGZ171" s="447"/>
      <c r="FHA171" s="447"/>
      <c r="FHB171" s="447"/>
      <c r="FHC171" s="447"/>
      <c r="FHD171" s="447"/>
      <c r="FHE171" s="447"/>
      <c r="FHF171" s="447"/>
      <c r="FHG171" s="447"/>
      <c r="FHH171" s="447"/>
      <c r="FHI171" s="447"/>
      <c r="FHJ171" s="447"/>
      <c r="FHK171" s="447"/>
      <c r="FHL171" s="447"/>
      <c r="FHM171" s="447"/>
      <c r="FHN171" s="447"/>
      <c r="FHO171" s="447"/>
      <c r="FHP171" s="447"/>
      <c r="FHQ171" s="447"/>
      <c r="FHR171" s="447"/>
      <c r="FHS171" s="447"/>
      <c r="FHT171" s="447"/>
      <c r="FHU171" s="447"/>
      <c r="FHV171" s="447"/>
      <c r="FHW171" s="447"/>
      <c r="FHX171" s="447"/>
      <c r="FHY171" s="447"/>
      <c r="FHZ171" s="447"/>
      <c r="FIA171" s="447"/>
      <c r="FIB171" s="447"/>
      <c r="FIC171" s="447"/>
      <c r="FID171" s="447"/>
      <c r="FIE171" s="447"/>
      <c r="FIF171" s="447"/>
      <c r="FIG171" s="447"/>
      <c r="FIH171" s="447"/>
      <c r="FII171" s="447"/>
      <c r="FIJ171" s="447"/>
      <c r="FIK171" s="447"/>
      <c r="FIL171" s="447"/>
      <c r="FIM171" s="447"/>
      <c r="FIN171" s="447"/>
      <c r="FIO171" s="447"/>
      <c r="FIP171" s="447"/>
      <c r="FIQ171" s="447"/>
      <c r="FIR171" s="447"/>
      <c r="FIS171" s="447"/>
      <c r="FIT171" s="447"/>
      <c r="FIU171" s="447"/>
      <c r="FIV171" s="447"/>
      <c r="FIW171" s="447"/>
      <c r="FIX171" s="447"/>
      <c r="FIY171" s="447"/>
      <c r="FIZ171" s="447"/>
      <c r="FJA171" s="447"/>
      <c r="FJB171" s="447"/>
      <c r="FJC171" s="447"/>
      <c r="FJD171" s="447"/>
      <c r="FJE171" s="447"/>
      <c r="FJF171" s="447"/>
      <c r="FJG171" s="447"/>
      <c r="FJH171" s="447"/>
      <c r="FJI171" s="447"/>
      <c r="FJJ171" s="447"/>
      <c r="FJK171" s="447"/>
      <c r="FJL171" s="447"/>
      <c r="FJM171" s="447"/>
      <c r="FJN171" s="447"/>
      <c r="FJO171" s="447"/>
      <c r="FJP171" s="447"/>
      <c r="FJQ171" s="447"/>
      <c r="FJR171" s="447"/>
      <c r="FJS171" s="447"/>
      <c r="FJT171" s="447"/>
      <c r="FJU171" s="447"/>
      <c r="FJV171" s="447"/>
      <c r="FJW171" s="447"/>
      <c r="FJX171" s="447"/>
      <c r="FJY171" s="447"/>
      <c r="FJZ171" s="447"/>
      <c r="FKA171" s="447"/>
      <c r="FKB171" s="447"/>
      <c r="FKC171" s="447"/>
      <c r="FKD171" s="447"/>
      <c r="FKE171" s="447"/>
      <c r="FKF171" s="447"/>
      <c r="FKG171" s="447"/>
      <c r="FKH171" s="447"/>
      <c r="FKI171" s="447"/>
      <c r="FKJ171" s="447"/>
      <c r="FKK171" s="447"/>
      <c r="FKL171" s="447"/>
      <c r="FKM171" s="447"/>
      <c r="FKN171" s="447"/>
      <c r="FKO171" s="447"/>
      <c r="FKP171" s="447"/>
      <c r="FKQ171" s="447"/>
      <c r="FKR171" s="447"/>
      <c r="FKS171" s="447"/>
      <c r="FKT171" s="447"/>
      <c r="FKU171" s="447"/>
      <c r="FKV171" s="447"/>
      <c r="FKW171" s="447"/>
      <c r="FKX171" s="447"/>
      <c r="FKY171" s="447"/>
      <c r="FKZ171" s="447"/>
      <c r="FLA171" s="447"/>
      <c r="FLB171" s="447"/>
      <c r="FLC171" s="447"/>
      <c r="FLD171" s="447"/>
      <c r="FLE171" s="447"/>
      <c r="FLF171" s="447"/>
      <c r="FLG171" s="447"/>
      <c r="FLH171" s="447"/>
      <c r="FLI171" s="447"/>
      <c r="FLJ171" s="447"/>
      <c r="FLK171" s="447"/>
      <c r="FLL171" s="447"/>
      <c r="FLM171" s="447"/>
      <c r="FLN171" s="447"/>
      <c r="FLO171" s="447"/>
      <c r="FLP171" s="447"/>
      <c r="FLQ171" s="447"/>
      <c r="FLR171" s="447"/>
      <c r="FLS171" s="447"/>
      <c r="FLT171" s="447"/>
      <c r="FLU171" s="447"/>
      <c r="FLV171" s="447"/>
      <c r="FLW171" s="447"/>
      <c r="FLX171" s="447"/>
      <c r="FLY171" s="447"/>
      <c r="FLZ171" s="447"/>
      <c r="FMA171" s="447"/>
      <c r="FMB171" s="447"/>
      <c r="FMC171" s="447"/>
      <c r="FMD171" s="447"/>
      <c r="FME171" s="447"/>
      <c r="FMF171" s="447"/>
      <c r="FMG171" s="447"/>
      <c r="FMH171" s="447"/>
      <c r="FMI171" s="447"/>
      <c r="FMJ171" s="447"/>
      <c r="FMK171" s="447"/>
      <c r="FML171" s="447"/>
      <c r="FMM171" s="447"/>
      <c r="FMN171" s="447"/>
      <c r="FMO171" s="447"/>
      <c r="FMP171" s="447"/>
      <c r="FMQ171" s="447"/>
      <c r="FMR171" s="447"/>
      <c r="FMS171" s="447"/>
      <c r="FMT171" s="447"/>
      <c r="FMU171" s="447"/>
      <c r="FMV171" s="447"/>
      <c r="FMW171" s="447"/>
      <c r="FMX171" s="447"/>
      <c r="FMY171" s="447"/>
      <c r="FMZ171" s="447"/>
      <c r="FNA171" s="447"/>
      <c r="FNB171" s="447"/>
      <c r="FNC171" s="447"/>
      <c r="FND171" s="447"/>
      <c r="FNE171" s="447"/>
      <c r="FNF171" s="447"/>
      <c r="FNG171" s="447"/>
      <c r="FNH171" s="447"/>
      <c r="FNI171" s="447"/>
      <c r="FNJ171" s="447"/>
      <c r="FNK171" s="447"/>
      <c r="FNL171" s="447"/>
      <c r="FNM171" s="447"/>
      <c r="FNN171" s="447"/>
      <c r="FNO171" s="447"/>
      <c r="FNP171" s="447"/>
      <c r="FNQ171" s="447"/>
      <c r="FNR171" s="447"/>
      <c r="FNS171" s="447"/>
      <c r="FNT171" s="447"/>
      <c r="FNU171" s="447"/>
      <c r="FNV171" s="447"/>
      <c r="FNW171" s="447"/>
      <c r="FNX171" s="447"/>
      <c r="FNY171" s="447"/>
      <c r="FNZ171" s="447"/>
      <c r="FOA171" s="447"/>
      <c r="FOB171" s="447"/>
      <c r="FOC171" s="447"/>
      <c r="FOD171" s="447"/>
      <c r="FOE171" s="447"/>
      <c r="FOF171" s="447"/>
      <c r="FOG171" s="447"/>
      <c r="FOH171" s="447"/>
      <c r="FOI171" s="447"/>
      <c r="FOJ171" s="447"/>
      <c r="FOK171" s="447"/>
      <c r="FOL171" s="447"/>
      <c r="FOM171" s="447"/>
      <c r="FON171" s="447"/>
      <c r="FOO171" s="447"/>
      <c r="FOP171" s="447"/>
      <c r="FOQ171" s="447"/>
      <c r="FOR171" s="447"/>
      <c r="FOS171" s="447"/>
      <c r="FOT171" s="447"/>
      <c r="FOU171" s="447"/>
      <c r="FOV171" s="447"/>
      <c r="FOW171" s="447"/>
      <c r="FOX171" s="447"/>
      <c r="FOY171" s="447"/>
      <c r="FOZ171" s="447"/>
      <c r="FPA171" s="447"/>
      <c r="FPB171" s="447"/>
      <c r="FPC171" s="447"/>
      <c r="FPD171" s="447"/>
      <c r="FPE171" s="447"/>
      <c r="FPF171" s="447"/>
      <c r="FPG171" s="447"/>
      <c r="FPH171" s="447"/>
      <c r="FPI171" s="447"/>
      <c r="FPJ171" s="447"/>
      <c r="FPK171" s="447"/>
      <c r="FPL171" s="447"/>
      <c r="FPM171" s="447"/>
      <c r="FPN171" s="447"/>
      <c r="FPO171" s="447"/>
      <c r="FPP171" s="447"/>
      <c r="FPQ171" s="447"/>
      <c r="FPR171" s="447"/>
      <c r="FPS171" s="447"/>
      <c r="FPT171" s="447"/>
      <c r="FPU171" s="447"/>
      <c r="FPV171" s="447"/>
      <c r="FPW171" s="447"/>
      <c r="FPX171" s="447"/>
      <c r="FPY171" s="447"/>
      <c r="FPZ171" s="447"/>
      <c r="FQA171" s="447"/>
      <c r="FQB171" s="447"/>
      <c r="FQC171" s="447"/>
      <c r="FQD171" s="447"/>
      <c r="FQE171" s="447"/>
      <c r="FQF171" s="447"/>
      <c r="FQG171" s="447"/>
      <c r="FQH171" s="447"/>
      <c r="FQI171" s="447"/>
      <c r="FQJ171" s="447"/>
      <c r="FQK171" s="447"/>
      <c r="FQL171" s="447"/>
      <c r="FQM171" s="447"/>
      <c r="FQN171" s="447"/>
      <c r="FQO171" s="447"/>
      <c r="FQP171" s="447"/>
      <c r="FQQ171" s="447"/>
      <c r="FQR171" s="447"/>
      <c r="FQS171" s="447"/>
      <c r="FQT171" s="447"/>
      <c r="FQU171" s="447"/>
      <c r="FQV171" s="447"/>
      <c r="FQW171" s="447"/>
      <c r="FQX171" s="447"/>
      <c r="FQY171" s="447"/>
      <c r="FQZ171" s="447"/>
      <c r="FRA171" s="447"/>
      <c r="FRB171" s="447"/>
      <c r="FRC171" s="447"/>
      <c r="FRD171" s="447"/>
      <c r="FRE171" s="447"/>
      <c r="FRF171" s="447"/>
      <c r="FRG171" s="447"/>
      <c r="FRH171" s="447"/>
      <c r="FRI171" s="447"/>
      <c r="FRJ171" s="447"/>
      <c r="FRK171" s="447"/>
      <c r="FRL171" s="447"/>
      <c r="FRM171" s="447"/>
      <c r="FRN171" s="447"/>
      <c r="FRO171" s="447"/>
      <c r="FRP171" s="447"/>
      <c r="FRQ171" s="447"/>
      <c r="FRR171" s="447"/>
      <c r="FRS171" s="447"/>
      <c r="FRT171" s="447"/>
      <c r="FRU171" s="447"/>
      <c r="FRV171" s="447"/>
      <c r="FRW171" s="447"/>
      <c r="FRX171" s="447"/>
      <c r="FRY171" s="447"/>
      <c r="FRZ171" s="447"/>
      <c r="FSA171" s="447"/>
      <c r="FSB171" s="447"/>
      <c r="FSC171" s="447"/>
      <c r="FSD171" s="447"/>
      <c r="FSE171" s="447"/>
      <c r="FSF171" s="447"/>
      <c r="FSG171" s="447"/>
      <c r="FSH171" s="447"/>
      <c r="FSI171" s="447"/>
      <c r="FSJ171" s="447"/>
      <c r="FSK171" s="447"/>
      <c r="FSL171" s="447"/>
      <c r="FSM171" s="447"/>
      <c r="FSN171" s="447"/>
      <c r="FSO171" s="447"/>
      <c r="FSP171" s="447"/>
      <c r="FSQ171" s="447"/>
      <c r="FSR171" s="447"/>
      <c r="FSS171" s="447"/>
      <c r="FST171" s="447"/>
      <c r="FSU171" s="447"/>
      <c r="FSV171" s="447"/>
      <c r="FSW171" s="447"/>
      <c r="FSX171" s="447"/>
      <c r="FSY171" s="447"/>
      <c r="FSZ171" s="447"/>
      <c r="FTA171" s="447"/>
      <c r="FTB171" s="447"/>
      <c r="FTC171" s="447"/>
      <c r="FTD171" s="447"/>
      <c r="FTE171" s="447"/>
      <c r="FTF171" s="447"/>
      <c r="FTG171" s="447"/>
      <c r="FTH171" s="447"/>
      <c r="FTI171" s="447"/>
      <c r="FTJ171" s="447"/>
      <c r="FTK171" s="447"/>
      <c r="FTL171" s="447"/>
      <c r="FTM171" s="447"/>
      <c r="FTN171" s="447"/>
      <c r="FTO171" s="447"/>
      <c r="FTP171" s="447"/>
      <c r="FTQ171" s="447"/>
      <c r="FTR171" s="447"/>
      <c r="FTS171" s="447"/>
      <c r="FTT171" s="447"/>
      <c r="FTU171" s="447"/>
      <c r="FTV171" s="447"/>
      <c r="FTW171" s="447"/>
      <c r="FTX171" s="447"/>
      <c r="FTY171" s="447"/>
      <c r="FTZ171" s="447"/>
      <c r="FUA171" s="447"/>
      <c r="FUB171" s="447"/>
      <c r="FUC171" s="447"/>
      <c r="FUD171" s="447"/>
      <c r="FUE171" s="447"/>
      <c r="FUF171" s="447"/>
      <c r="FUG171" s="447"/>
      <c r="FUH171" s="447"/>
      <c r="FUI171" s="447"/>
      <c r="FUJ171" s="447"/>
      <c r="FUK171" s="447"/>
      <c r="FUL171" s="447"/>
      <c r="FUM171" s="447"/>
      <c r="FUN171" s="447"/>
      <c r="FUO171" s="447"/>
      <c r="FUP171" s="447"/>
      <c r="FUQ171" s="447"/>
      <c r="FUR171" s="447"/>
      <c r="FUS171" s="447"/>
      <c r="FUT171" s="447"/>
      <c r="FUU171" s="447"/>
      <c r="FUV171" s="447"/>
      <c r="FUW171" s="447"/>
      <c r="FUX171" s="447"/>
      <c r="FUY171" s="447"/>
      <c r="FUZ171" s="447"/>
      <c r="FVA171" s="447"/>
      <c r="FVB171" s="447"/>
      <c r="FVC171" s="447"/>
      <c r="FVD171" s="447"/>
      <c r="FVE171" s="447"/>
      <c r="FVF171" s="447"/>
      <c r="FVG171" s="447"/>
      <c r="FVH171" s="447"/>
      <c r="FVI171" s="447"/>
      <c r="FVJ171" s="447"/>
      <c r="FVK171" s="447"/>
      <c r="FVL171" s="447"/>
      <c r="FVM171" s="447"/>
      <c r="FVN171" s="447"/>
      <c r="FVO171" s="447"/>
      <c r="FVP171" s="447"/>
      <c r="FVQ171" s="447"/>
      <c r="FVR171" s="447"/>
      <c r="FVS171" s="447"/>
      <c r="FVT171" s="447"/>
      <c r="FVU171" s="447"/>
      <c r="FVV171" s="447"/>
      <c r="FVW171" s="447"/>
      <c r="FVX171" s="447"/>
      <c r="FVY171" s="447"/>
      <c r="FVZ171" s="447"/>
      <c r="FWA171" s="447"/>
      <c r="FWB171" s="447"/>
      <c r="FWC171" s="447"/>
      <c r="FWD171" s="447"/>
      <c r="FWE171" s="447"/>
      <c r="FWF171" s="447"/>
      <c r="FWG171" s="447"/>
      <c r="FWH171" s="447"/>
      <c r="FWI171" s="447"/>
      <c r="FWJ171" s="447"/>
      <c r="FWK171" s="447"/>
      <c r="FWL171" s="447"/>
      <c r="FWM171" s="447"/>
      <c r="FWN171" s="447"/>
      <c r="FWO171" s="447"/>
      <c r="FWP171" s="447"/>
      <c r="FWQ171" s="447"/>
      <c r="FWR171" s="447"/>
      <c r="FWS171" s="447"/>
      <c r="FWT171" s="447"/>
      <c r="FWU171" s="447"/>
      <c r="FWV171" s="447"/>
      <c r="FWW171" s="447"/>
      <c r="FWX171" s="447"/>
      <c r="FWY171" s="447"/>
      <c r="FWZ171" s="447"/>
      <c r="FXA171" s="447"/>
      <c r="FXB171" s="447"/>
      <c r="FXC171" s="447"/>
      <c r="FXD171" s="447"/>
      <c r="FXE171" s="447"/>
      <c r="FXF171" s="447"/>
      <c r="FXG171" s="447"/>
      <c r="FXH171" s="447"/>
      <c r="FXI171" s="447"/>
      <c r="FXJ171" s="447"/>
      <c r="FXK171" s="447"/>
      <c r="FXL171" s="447"/>
      <c r="FXM171" s="447"/>
      <c r="FXN171" s="447"/>
      <c r="FXO171" s="447"/>
      <c r="FXP171" s="447"/>
      <c r="FXQ171" s="447"/>
      <c r="FXR171" s="447"/>
      <c r="FXS171" s="447"/>
      <c r="FXT171" s="447"/>
      <c r="FXU171" s="447"/>
      <c r="FXV171" s="447"/>
      <c r="FXW171" s="447"/>
      <c r="FXX171" s="447"/>
      <c r="FXY171" s="447"/>
      <c r="FXZ171" s="447"/>
      <c r="FYA171" s="447"/>
      <c r="FYB171" s="447"/>
      <c r="FYC171" s="447"/>
      <c r="FYD171" s="447"/>
      <c r="FYE171" s="447"/>
      <c r="FYF171" s="447"/>
      <c r="FYG171" s="447"/>
      <c r="FYH171" s="447"/>
      <c r="FYI171" s="447"/>
      <c r="FYJ171" s="447"/>
      <c r="FYK171" s="447"/>
      <c r="FYL171" s="447"/>
      <c r="FYM171" s="447"/>
      <c r="FYN171" s="447"/>
      <c r="FYO171" s="447"/>
      <c r="FYP171" s="447"/>
      <c r="FYQ171" s="447"/>
      <c r="FYR171" s="447"/>
      <c r="FYS171" s="447"/>
      <c r="FYT171" s="447"/>
      <c r="FYU171" s="447"/>
      <c r="FYV171" s="447"/>
      <c r="FYW171" s="447"/>
      <c r="FYX171" s="447"/>
      <c r="FYY171" s="447"/>
      <c r="FYZ171" s="447"/>
      <c r="FZA171" s="447"/>
      <c r="FZB171" s="447"/>
      <c r="FZC171" s="447"/>
      <c r="FZD171" s="447"/>
      <c r="FZE171" s="447"/>
      <c r="FZF171" s="447"/>
      <c r="FZG171" s="447"/>
      <c r="FZH171" s="447"/>
      <c r="FZI171" s="447"/>
      <c r="FZJ171" s="447"/>
      <c r="FZK171" s="447"/>
      <c r="FZL171" s="447"/>
      <c r="FZM171" s="447"/>
      <c r="FZN171" s="447"/>
      <c r="FZO171" s="447"/>
      <c r="FZP171" s="447"/>
      <c r="FZQ171" s="447"/>
      <c r="FZR171" s="447"/>
      <c r="FZS171" s="447"/>
      <c r="FZT171" s="447"/>
      <c r="FZU171" s="447"/>
      <c r="FZV171" s="447"/>
      <c r="FZW171" s="447"/>
      <c r="FZX171" s="447"/>
      <c r="FZY171" s="447"/>
      <c r="FZZ171" s="447"/>
      <c r="GAA171" s="447"/>
      <c r="GAB171" s="447"/>
      <c r="GAC171" s="447"/>
      <c r="GAD171" s="447"/>
      <c r="GAE171" s="447"/>
      <c r="GAF171" s="447"/>
      <c r="GAG171" s="447"/>
      <c r="GAH171" s="447"/>
      <c r="GAI171" s="447"/>
      <c r="GAJ171" s="447"/>
      <c r="GAK171" s="447"/>
      <c r="GAL171" s="447"/>
      <c r="GAM171" s="447"/>
      <c r="GAN171" s="447"/>
      <c r="GAO171" s="447"/>
      <c r="GAP171" s="447"/>
      <c r="GAQ171" s="447"/>
      <c r="GAR171" s="447"/>
      <c r="GAS171" s="447"/>
      <c r="GAT171" s="447"/>
      <c r="GAU171" s="447"/>
      <c r="GAV171" s="447"/>
      <c r="GAW171" s="447"/>
      <c r="GAX171" s="447"/>
      <c r="GAY171" s="447"/>
      <c r="GAZ171" s="447"/>
      <c r="GBA171" s="447"/>
      <c r="GBB171" s="447"/>
      <c r="GBC171" s="447"/>
      <c r="GBD171" s="447"/>
      <c r="GBE171" s="447"/>
      <c r="GBF171" s="447"/>
      <c r="GBG171" s="447"/>
      <c r="GBH171" s="447"/>
      <c r="GBI171" s="447"/>
      <c r="GBJ171" s="447"/>
      <c r="GBK171" s="447"/>
      <c r="GBL171" s="447"/>
      <c r="GBM171" s="447"/>
      <c r="GBN171" s="447"/>
      <c r="GBO171" s="447"/>
      <c r="GBP171" s="447"/>
      <c r="GBQ171" s="447"/>
      <c r="GBR171" s="447"/>
      <c r="GBS171" s="447"/>
      <c r="GBT171" s="447"/>
      <c r="GBU171" s="447"/>
      <c r="GBV171" s="447"/>
      <c r="GBW171" s="447"/>
      <c r="GBX171" s="447"/>
      <c r="GBY171" s="447"/>
      <c r="GBZ171" s="447"/>
      <c r="GCA171" s="447"/>
      <c r="GCB171" s="447"/>
      <c r="GCC171" s="447"/>
      <c r="GCD171" s="447"/>
      <c r="GCE171" s="447"/>
      <c r="GCF171" s="447"/>
      <c r="GCG171" s="447"/>
      <c r="GCH171" s="447"/>
      <c r="GCI171" s="447"/>
      <c r="GCJ171" s="447"/>
      <c r="GCK171" s="447"/>
      <c r="GCL171" s="447"/>
      <c r="GCM171" s="447"/>
      <c r="GCN171" s="447"/>
      <c r="GCO171" s="447"/>
      <c r="GCP171" s="447"/>
      <c r="GCQ171" s="447"/>
      <c r="GCR171" s="447"/>
      <c r="GCS171" s="447"/>
      <c r="GCT171" s="447"/>
      <c r="GCU171" s="447"/>
      <c r="GCV171" s="447"/>
      <c r="GCW171" s="447"/>
      <c r="GCX171" s="447"/>
      <c r="GCY171" s="447"/>
      <c r="GCZ171" s="447"/>
      <c r="GDA171" s="447"/>
      <c r="GDB171" s="447"/>
      <c r="GDC171" s="447"/>
      <c r="GDD171" s="447"/>
      <c r="GDE171" s="447"/>
      <c r="GDF171" s="447"/>
      <c r="GDG171" s="447"/>
      <c r="GDH171" s="447"/>
      <c r="GDI171" s="447"/>
      <c r="GDJ171" s="447"/>
      <c r="GDK171" s="447"/>
      <c r="GDL171" s="447"/>
      <c r="GDM171" s="447"/>
      <c r="GDN171" s="447"/>
      <c r="GDO171" s="447"/>
      <c r="GDP171" s="447"/>
      <c r="GDQ171" s="447"/>
      <c r="GDR171" s="447"/>
      <c r="GDS171" s="447"/>
      <c r="GDT171" s="447"/>
      <c r="GDU171" s="447"/>
      <c r="GDV171" s="447"/>
      <c r="GDW171" s="447"/>
      <c r="GDX171" s="447"/>
      <c r="GDY171" s="447"/>
      <c r="GDZ171" s="447"/>
      <c r="GEA171" s="447"/>
      <c r="GEB171" s="447"/>
      <c r="GEC171" s="447"/>
      <c r="GED171" s="447"/>
      <c r="GEE171" s="447"/>
      <c r="GEF171" s="447"/>
      <c r="GEG171" s="447"/>
      <c r="GEH171" s="447"/>
      <c r="GEI171" s="447"/>
      <c r="GEJ171" s="447"/>
      <c r="GEK171" s="447"/>
      <c r="GEL171" s="447"/>
      <c r="GEM171" s="447"/>
      <c r="GEN171" s="447"/>
      <c r="GEO171" s="447"/>
      <c r="GEP171" s="447"/>
      <c r="GEQ171" s="447"/>
      <c r="GER171" s="447"/>
      <c r="GES171" s="447"/>
      <c r="GET171" s="447"/>
      <c r="GEU171" s="447"/>
      <c r="GEV171" s="447"/>
      <c r="GEW171" s="447"/>
      <c r="GEX171" s="447"/>
      <c r="GEY171" s="447"/>
      <c r="GEZ171" s="447"/>
      <c r="GFA171" s="447"/>
      <c r="GFB171" s="447"/>
      <c r="GFC171" s="447"/>
      <c r="GFD171" s="447"/>
      <c r="GFE171" s="447"/>
      <c r="GFF171" s="447"/>
      <c r="GFG171" s="447"/>
      <c r="GFH171" s="447"/>
      <c r="GFI171" s="447"/>
      <c r="GFJ171" s="447"/>
      <c r="GFK171" s="447"/>
      <c r="GFL171" s="447"/>
      <c r="GFM171" s="447"/>
      <c r="GFN171" s="447"/>
      <c r="GFO171" s="447"/>
      <c r="GFP171" s="447"/>
      <c r="GFQ171" s="447"/>
      <c r="GFR171" s="447"/>
      <c r="GFS171" s="447"/>
      <c r="GFT171" s="447"/>
      <c r="GFU171" s="447"/>
      <c r="GFV171" s="447"/>
      <c r="GFW171" s="447"/>
      <c r="GFX171" s="447"/>
      <c r="GFY171" s="447"/>
      <c r="GFZ171" s="447"/>
      <c r="GGA171" s="447"/>
      <c r="GGB171" s="447"/>
      <c r="GGC171" s="447"/>
      <c r="GGD171" s="447"/>
      <c r="GGE171" s="447"/>
      <c r="GGF171" s="447"/>
      <c r="GGG171" s="447"/>
      <c r="GGH171" s="447"/>
      <c r="GGI171" s="447"/>
      <c r="GGJ171" s="447"/>
      <c r="GGK171" s="447"/>
      <c r="GGL171" s="447"/>
      <c r="GGM171" s="447"/>
      <c r="GGN171" s="447"/>
      <c r="GGO171" s="447"/>
      <c r="GGP171" s="447"/>
      <c r="GGQ171" s="447"/>
      <c r="GGR171" s="447"/>
      <c r="GGS171" s="447"/>
      <c r="GGT171" s="447"/>
      <c r="GGU171" s="447"/>
      <c r="GGV171" s="447"/>
      <c r="GGW171" s="447"/>
      <c r="GGX171" s="447"/>
      <c r="GGY171" s="447"/>
      <c r="GGZ171" s="447"/>
      <c r="GHA171" s="447"/>
      <c r="GHB171" s="447"/>
      <c r="GHC171" s="447"/>
      <c r="GHD171" s="447"/>
      <c r="GHE171" s="447"/>
      <c r="GHF171" s="447"/>
      <c r="GHG171" s="447"/>
      <c r="GHH171" s="447"/>
      <c r="GHI171" s="447"/>
      <c r="GHJ171" s="447"/>
      <c r="GHK171" s="447"/>
      <c r="GHL171" s="447"/>
      <c r="GHM171" s="447"/>
      <c r="GHN171" s="447"/>
      <c r="GHO171" s="447"/>
      <c r="GHP171" s="447"/>
      <c r="GHQ171" s="447"/>
      <c r="GHR171" s="447"/>
      <c r="GHS171" s="447"/>
      <c r="GHT171" s="447"/>
      <c r="GHU171" s="447"/>
      <c r="GHV171" s="447"/>
      <c r="GHW171" s="447"/>
      <c r="GHX171" s="447"/>
      <c r="GHY171" s="447"/>
      <c r="GHZ171" s="447"/>
      <c r="GIA171" s="447"/>
      <c r="GIB171" s="447"/>
      <c r="GIC171" s="447"/>
      <c r="GID171" s="447"/>
      <c r="GIE171" s="447"/>
      <c r="GIF171" s="447"/>
      <c r="GIG171" s="447"/>
      <c r="GIH171" s="447"/>
      <c r="GII171" s="447"/>
      <c r="GIJ171" s="447"/>
      <c r="GIK171" s="447"/>
      <c r="GIL171" s="447"/>
      <c r="GIM171" s="447"/>
      <c r="GIN171" s="447"/>
      <c r="GIO171" s="447"/>
      <c r="GIP171" s="447"/>
      <c r="GIQ171" s="447"/>
      <c r="GIR171" s="447"/>
      <c r="GIS171" s="447"/>
      <c r="GIT171" s="447"/>
      <c r="GIU171" s="447"/>
      <c r="GIV171" s="447"/>
      <c r="GIW171" s="447"/>
      <c r="GIX171" s="447"/>
      <c r="GIY171" s="447"/>
      <c r="GIZ171" s="447"/>
      <c r="GJA171" s="447"/>
      <c r="GJB171" s="447"/>
      <c r="GJC171" s="447"/>
      <c r="GJD171" s="447"/>
      <c r="GJE171" s="447"/>
      <c r="GJF171" s="447"/>
      <c r="GJG171" s="447"/>
      <c r="GJH171" s="447"/>
      <c r="GJI171" s="447"/>
      <c r="GJJ171" s="447"/>
      <c r="GJK171" s="447"/>
      <c r="GJL171" s="447"/>
      <c r="GJM171" s="447"/>
      <c r="GJN171" s="447"/>
      <c r="GJO171" s="447"/>
      <c r="GJP171" s="447"/>
      <c r="GJQ171" s="447"/>
      <c r="GJR171" s="447"/>
      <c r="GJS171" s="447"/>
      <c r="GJT171" s="447"/>
      <c r="GJU171" s="447"/>
      <c r="GJV171" s="447"/>
      <c r="GJW171" s="447"/>
      <c r="GJX171" s="447"/>
      <c r="GJY171" s="447"/>
      <c r="GJZ171" s="447"/>
      <c r="GKA171" s="447"/>
      <c r="GKB171" s="447"/>
      <c r="GKC171" s="447"/>
      <c r="GKD171" s="447"/>
      <c r="GKE171" s="447"/>
      <c r="GKF171" s="447"/>
      <c r="GKG171" s="447"/>
      <c r="GKH171" s="447"/>
      <c r="GKI171" s="447"/>
      <c r="GKJ171" s="447"/>
      <c r="GKK171" s="447"/>
      <c r="GKL171" s="447"/>
      <c r="GKM171" s="447"/>
      <c r="GKN171" s="447"/>
      <c r="GKO171" s="447"/>
      <c r="GKP171" s="447"/>
      <c r="GKQ171" s="447"/>
      <c r="GKR171" s="447"/>
      <c r="GKS171" s="447"/>
      <c r="GKT171" s="447"/>
      <c r="GKU171" s="447"/>
      <c r="GKV171" s="447"/>
      <c r="GKW171" s="447"/>
      <c r="GKX171" s="447"/>
      <c r="GKY171" s="447"/>
      <c r="GKZ171" s="447"/>
      <c r="GLA171" s="447"/>
      <c r="GLB171" s="447"/>
      <c r="GLC171" s="447"/>
      <c r="GLD171" s="447"/>
      <c r="GLE171" s="447"/>
      <c r="GLF171" s="447"/>
      <c r="GLG171" s="447"/>
      <c r="GLH171" s="447"/>
      <c r="GLI171" s="447"/>
      <c r="GLJ171" s="447"/>
      <c r="GLK171" s="447"/>
      <c r="GLL171" s="447"/>
      <c r="GLM171" s="447"/>
      <c r="GLN171" s="447"/>
      <c r="GLO171" s="447"/>
      <c r="GLP171" s="447"/>
      <c r="GLQ171" s="447"/>
      <c r="GLR171" s="447"/>
      <c r="GLS171" s="447"/>
      <c r="GLT171" s="447"/>
      <c r="GLU171" s="447"/>
      <c r="GLV171" s="447"/>
      <c r="GLW171" s="447"/>
      <c r="GLX171" s="447"/>
      <c r="GLY171" s="447"/>
      <c r="GLZ171" s="447"/>
      <c r="GMA171" s="447"/>
      <c r="GMB171" s="447"/>
      <c r="GMC171" s="447"/>
      <c r="GMD171" s="447"/>
      <c r="GME171" s="447"/>
      <c r="GMF171" s="447"/>
      <c r="GMG171" s="447"/>
      <c r="GMH171" s="447"/>
      <c r="GMI171" s="447"/>
      <c r="GMJ171" s="447"/>
      <c r="GMK171" s="447"/>
      <c r="GML171" s="447"/>
      <c r="GMM171" s="447"/>
      <c r="GMN171" s="447"/>
      <c r="GMO171" s="447"/>
      <c r="GMP171" s="447"/>
      <c r="GMQ171" s="447"/>
      <c r="GMR171" s="447"/>
      <c r="GMS171" s="447"/>
      <c r="GMT171" s="447"/>
      <c r="GMU171" s="447"/>
      <c r="GMV171" s="447"/>
      <c r="GMW171" s="447"/>
      <c r="GMX171" s="447"/>
      <c r="GMY171" s="447"/>
      <c r="GMZ171" s="447"/>
      <c r="GNA171" s="447"/>
      <c r="GNB171" s="447"/>
      <c r="GNC171" s="447"/>
      <c r="GND171" s="447"/>
      <c r="GNE171" s="447"/>
      <c r="GNF171" s="447"/>
      <c r="GNG171" s="447"/>
      <c r="GNH171" s="447"/>
      <c r="GNI171" s="447"/>
      <c r="GNJ171" s="447"/>
      <c r="GNK171" s="447"/>
      <c r="GNL171" s="447"/>
      <c r="GNM171" s="447"/>
      <c r="GNN171" s="447"/>
      <c r="GNO171" s="447"/>
      <c r="GNP171" s="447"/>
      <c r="GNQ171" s="447"/>
      <c r="GNR171" s="447"/>
      <c r="GNS171" s="447"/>
      <c r="GNT171" s="447"/>
      <c r="GNU171" s="447"/>
      <c r="GNV171" s="447"/>
      <c r="GNW171" s="447"/>
      <c r="GNX171" s="447"/>
      <c r="GNY171" s="447"/>
      <c r="GNZ171" s="447"/>
      <c r="GOA171" s="447"/>
      <c r="GOB171" s="447"/>
      <c r="GOC171" s="447"/>
      <c r="GOD171" s="447"/>
      <c r="GOE171" s="447"/>
      <c r="GOF171" s="447"/>
      <c r="GOG171" s="447"/>
      <c r="GOH171" s="447"/>
      <c r="GOI171" s="447"/>
      <c r="GOJ171" s="447"/>
      <c r="GOK171" s="447"/>
      <c r="GOL171" s="447"/>
      <c r="GOM171" s="447"/>
      <c r="GON171" s="447"/>
      <c r="GOO171" s="447"/>
      <c r="GOP171" s="447"/>
      <c r="GOQ171" s="447"/>
      <c r="GOR171" s="447"/>
      <c r="GOS171" s="447"/>
      <c r="GOT171" s="447"/>
      <c r="GOU171" s="447"/>
      <c r="GOV171" s="447"/>
      <c r="GOW171" s="447"/>
      <c r="GOX171" s="447"/>
      <c r="GOY171" s="447"/>
      <c r="GOZ171" s="447"/>
      <c r="GPA171" s="447"/>
      <c r="GPB171" s="447"/>
      <c r="GPC171" s="447"/>
      <c r="GPD171" s="447"/>
      <c r="GPE171" s="447"/>
      <c r="GPF171" s="447"/>
      <c r="GPG171" s="447"/>
      <c r="GPH171" s="447"/>
      <c r="GPI171" s="447"/>
      <c r="GPJ171" s="447"/>
      <c r="GPK171" s="447"/>
      <c r="GPL171" s="447"/>
      <c r="GPM171" s="447"/>
      <c r="GPN171" s="447"/>
      <c r="GPO171" s="447"/>
      <c r="GPP171" s="447"/>
      <c r="GPQ171" s="447"/>
      <c r="GPR171" s="447"/>
      <c r="GPS171" s="447"/>
      <c r="GPT171" s="447"/>
      <c r="GPU171" s="447"/>
      <c r="GPV171" s="447"/>
      <c r="GPW171" s="447"/>
      <c r="GPX171" s="447"/>
      <c r="GPY171" s="447"/>
      <c r="GPZ171" s="447"/>
      <c r="GQA171" s="447"/>
      <c r="GQB171" s="447"/>
      <c r="GQC171" s="447"/>
      <c r="GQD171" s="447"/>
      <c r="GQE171" s="447"/>
      <c r="GQF171" s="447"/>
      <c r="GQG171" s="447"/>
      <c r="GQH171" s="447"/>
      <c r="GQI171" s="447"/>
      <c r="GQJ171" s="447"/>
      <c r="GQK171" s="447"/>
      <c r="GQL171" s="447"/>
      <c r="GQM171" s="447"/>
      <c r="GQN171" s="447"/>
      <c r="GQO171" s="447"/>
      <c r="GQP171" s="447"/>
      <c r="GQQ171" s="447"/>
      <c r="GQR171" s="447"/>
      <c r="GQS171" s="447"/>
      <c r="GQT171" s="447"/>
      <c r="GQU171" s="447"/>
      <c r="GQV171" s="447"/>
      <c r="GQW171" s="447"/>
      <c r="GQX171" s="447"/>
      <c r="GQY171" s="447"/>
      <c r="GQZ171" s="447"/>
      <c r="GRA171" s="447"/>
      <c r="GRB171" s="447"/>
      <c r="GRC171" s="447"/>
      <c r="GRD171" s="447"/>
      <c r="GRE171" s="447"/>
      <c r="GRF171" s="447"/>
      <c r="GRG171" s="447"/>
      <c r="GRH171" s="447"/>
      <c r="GRI171" s="447"/>
      <c r="GRJ171" s="447"/>
      <c r="GRK171" s="447"/>
      <c r="GRL171" s="447"/>
      <c r="GRM171" s="447"/>
      <c r="GRN171" s="447"/>
      <c r="GRO171" s="447"/>
      <c r="GRP171" s="447"/>
      <c r="GRQ171" s="447"/>
      <c r="GRR171" s="447"/>
      <c r="GRS171" s="447"/>
      <c r="GRT171" s="447"/>
      <c r="GRU171" s="447"/>
      <c r="GRV171" s="447"/>
      <c r="GRW171" s="447"/>
      <c r="GRX171" s="447"/>
      <c r="GRY171" s="447"/>
      <c r="GRZ171" s="447"/>
      <c r="GSA171" s="447"/>
      <c r="GSB171" s="447"/>
      <c r="GSC171" s="447"/>
      <c r="GSD171" s="447"/>
      <c r="GSE171" s="447"/>
      <c r="GSF171" s="447"/>
      <c r="GSG171" s="447"/>
      <c r="GSH171" s="447"/>
      <c r="GSI171" s="447"/>
      <c r="GSJ171" s="447"/>
      <c r="GSK171" s="447"/>
      <c r="GSL171" s="447"/>
      <c r="GSM171" s="447"/>
      <c r="GSN171" s="447"/>
      <c r="GSO171" s="447"/>
      <c r="GSP171" s="447"/>
      <c r="GSQ171" s="447"/>
      <c r="GSR171" s="447"/>
      <c r="GSS171" s="447"/>
      <c r="GST171" s="447"/>
      <c r="GSU171" s="447"/>
      <c r="GSV171" s="447"/>
      <c r="GSW171" s="447"/>
      <c r="GSX171" s="447"/>
      <c r="GSY171" s="447"/>
      <c r="GSZ171" s="447"/>
      <c r="GTA171" s="447"/>
      <c r="GTB171" s="447"/>
      <c r="GTC171" s="447"/>
      <c r="GTD171" s="447"/>
      <c r="GTE171" s="447"/>
      <c r="GTF171" s="447"/>
      <c r="GTG171" s="447"/>
      <c r="GTH171" s="447"/>
      <c r="GTI171" s="447"/>
      <c r="GTJ171" s="447"/>
      <c r="GTK171" s="447"/>
      <c r="GTL171" s="447"/>
      <c r="GTM171" s="447"/>
      <c r="GTN171" s="447"/>
      <c r="GTO171" s="447"/>
      <c r="GTP171" s="447"/>
      <c r="GTQ171" s="447"/>
      <c r="GTR171" s="447"/>
      <c r="GTS171" s="447"/>
      <c r="GTT171" s="447"/>
      <c r="GTU171" s="447"/>
      <c r="GTV171" s="447"/>
      <c r="GTW171" s="447"/>
      <c r="GTX171" s="447"/>
      <c r="GTY171" s="447"/>
      <c r="GTZ171" s="447"/>
      <c r="GUA171" s="447"/>
      <c r="GUB171" s="447"/>
      <c r="GUC171" s="447"/>
      <c r="GUD171" s="447"/>
      <c r="GUE171" s="447"/>
      <c r="GUF171" s="447"/>
      <c r="GUG171" s="447"/>
      <c r="GUH171" s="447"/>
      <c r="GUI171" s="447"/>
      <c r="GUJ171" s="447"/>
      <c r="GUK171" s="447"/>
      <c r="GUL171" s="447"/>
      <c r="GUM171" s="447"/>
      <c r="GUN171" s="447"/>
      <c r="GUO171" s="447"/>
      <c r="GUP171" s="447"/>
      <c r="GUQ171" s="447"/>
      <c r="GUR171" s="447"/>
      <c r="GUS171" s="447"/>
      <c r="GUT171" s="447"/>
      <c r="GUU171" s="447"/>
      <c r="GUV171" s="447"/>
      <c r="GUW171" s="447"/>
      <c r="GUX171" s="447"/>
      <c r="GUY171" s="447"/>
      <c r="GUZ171" s="447"/>
      <c r="GVA171" s="447"/>
      <c r="GVB171" s="447"/>
      <c r="GVC171" s="447"/>
      <c r="GVD171" s="447"/>
      <c r="GVE171" s="447"/>
      <c r="GVF171" s="447"/>
      <c r="GVG171" s="447"/>
      <c r="GVH171" s="447"/>
      <c r="GVI171" s="447"/>
      <c r="GVJ171" s="447"/>
      <c r="GVK171" s="447"/>
      <c r="GVL171" s="447"/>
      <c r="GVM171" s="447"/>
      <c r="GVN171" s="447"/>
      <c r="GVO171" s="447"/>
      <c r="GVP171" s="447"/>
      <c r="GVQ171" s="447"/>
      <c r="GVR171" s="447"/>
      <c r="GVS171" s="447"/>
      <c r="GVT171" s="447"/>
      <c r="GVU171" s="447"/>
      <c r="GVV171" s="447"/>
      <c r="GVW171" s="447"/>
      <c r="GVX171" s="447"/>
      <c r="GVY171" s="447"/>
      <c r="GVZ171" s="447"/>
      <c r="GWA171" s="447"/>
      <c r="GWB171" s="447"/>
      <c r="GWC171" s="447"/>
      <c r="GWD171" s="447"/>
      <c r="GWE171" s="447"/>
      <c r="GWF171" s="447"/>
      <c r="GWG171" s="447"/>
      <c r="GWH171" s="447"/>
      <c r="GWI171" s="447"/>
      <c r="GWJ171" s="447"/>
      <c r="GWK171" s="447"/>
      <c r="GWL171" s="447"/>
      <c r="GWM171" s="447"/>
      <c r="GWN171" s="447"/>
      <c r="GWO171" s="447"/>
      <c r="GWP171" s="447"/>
      <c r="GWQ171" s="447"/>
      <c r="GWR171" s="447"/>
      <c r="GWS171" s="447"/>
      <c r="GWT171" s="447"/>
      <c r="GWU171" s="447"/>
      <c r="GWV171" s="447"/>
      <c r="GWW171" s="447"/>
      <c r="GWX171" s="447"/>
      <c r="GWY171" s="447"/>
      <c r="GWZ171" s="447"/>
      <c r="GXA171" s="447"/>
      <c r="GXB171" s="447"/>
      <c r="GXC171" s="447"/>
      <c r="GXD171" s="447"/>
      <c r="GXE171" s="447"/>
      <c r="GXF171" s="447"/>
      <c r="GXG171" s="447"/>
      <c r="GXH171" s="447"/>
      <c r="GXI171" s="447"/>
      <c r="GXJ171" s="447"/>
      <c r="GXK171" s="447"/>
      <c r="GXL171" s="447"/>
      <c r="GXM171" s="447"/>
      <c r="GXN171" s="447"/>
      <c r="GXO171" s="447"/>
      <c r="GXP171" s="447"/>
      <c r="GXQ171" s="447"/>
      <c r="GXR171" s="447"/>
      <c r="GXS171" s="447"/>
      <c r="GXT171" s="447"/>
      <c r="GXU171" s="447"/>
      <c r="GXV171" s="447"/>
      <c r="GXW171" s="447"/>
      <c r="GXX171" s="447"/>
      <c r="GXY171" s="447"/>
      <c r="GXZ171" s="447"/>
      <c r="GYA171" s="447"/>
      <c r="GYB171" s="447"/>
      <c r="GYC171" s="447"/>
      <c r="GYD171" s="447"/>
      <c r="GYE171" s="447"/>
      <c r="GYF171" s="447"/>
      <c r="GYG171" s="447"/>
      <c r="GYH171" s="447"/>
      <c r="GYI171" s="447"/>
      <c r="GYJ171" s="447"/>
      <c r="GYK171" s="447"/>
      <c r="GYL171" s="447"/>
      <c r="GYM171" s="447"/>
      <c r="GYN171" s="447"/>
      <c r="GYO171" s="447"/>
      <c r="GYP171" s="447"/>
      <c r="GYQ171" s="447"/>
      <c r="GYR171" s="447"/>
      <c r="GYS171" s="447"/>
      <c r="GYT171" s="447"/>
      <c r="GYU171" s="447"/>
      <c r="GYV171" s="447"/>
      <c r="GYW171" s="447"/>
      <c r="GYX171" s="447"/>
      <c r="GYY171" s="447"/>
      <c r="GYZ171" s="447"/>
      <c r="GZA171" s="447"/>
      <c r="GZB171" s="447"/>
      <c r="GZC171" s="447"/>
      <c r="GZD171" s="447"/>
      <c r="GZE171" s="447"/>
      <c r="GZF171" s="447"/>
      <c r="GZG171" s="447"/>
      <c r="GZH171" s="447"/>
      <c r="GZI171" s="447"/>
      <c r="GZJ171" s="447"/>
      <c r="GZK171" s="447"/>
      <c r="GZL171" s="447"/>
      <c r="GZM171" s="447"/>
      <c r="GZN171" s="447"/>
      <c r="GZO171" s="447"/>
      <c r="GZP171" s="447"/>
      <c r="GZQ171" s="447"/>
      <c r="GZR171" s="447"/>
      <c r="GZS171" s="447"/>
      <c r="GZT171" s="447"/>
      <c r="GZU171" s="447"/>
      <c r="GZV171" s="447"/>
      <c r="GZW171" s="447"/>
      <c r="GZX171" s="447"/>
      <c r="GZY171" s="447"/>
      <c r="GZZ171" s="447"/>
      <c r="HAA171" s="447"/>
      <c r="HAB171" s="447"/>
      <c r="HAC171" s="447"/>
      <c r="HAD171" s="447"/>
      <c r="HAE171" s="447"/>
      <c r="HAF171" s="447"/>
      <c r="HAG171" s="447"/>
      <c r="HAH171" s="447"/>
      <c r="HAI171" s="447"/>
      <c r="HAJ171" s="447"/>
      <c r="HAK171" s="447"/>
      <c r="HAL171" s="447"/>
      <c r="HAM171" s="447"/>
      <c r="HAN171" s="447"/>
      <c r="HAO171" s="447"/>
      <c r="HAP171" s="447"/>
      <c r="HAQ171" s="447"/>
      <c r="HAR171" s="447"/>
      <c r="HAS171" s="447"/>
      <c r="HAT171" s="447"/>
      <c r="HAU171" s="447"/>
      <c r="HAV171" s="447"/>
      <c r="HAW171" s="447"/>
      <c r="HAX171" s="447"/>
      <c r="HAY171" s="447"/>
      <c r="HAZ171" s="447"/>
      <c r="HBA171" s="447"/>
      <c r="HBB171" s="447"/>
      <c r="HBC171" s="447"/>
      <c r="HBD171" s="447"/>
      <c r="HBE171" s="447"/>
      <c r="HBF171" s="447"/>
      <c r="HBG171" s="447"/>
      <c r="HBH171" s="447"/>
      <c r="HBI171" s="447"/>
      <c r="HBJ171" s="447"/>
      <c r="HBK171" s="447"/>
      <c r="HBL171" s="447"/>
      <c r="HBM171" s="447"/>
      <c r="HBN171" s="447"/>
      <c r="HBO171" s="447"/>
      <c r="HBP171" s="447"/>
      <c r="HBQ171" s="447"/>
      <c r="HBR171" s="447"/>
      <c r="HBS171" s="447"/>
      <c r="HBT171" s="447"/>
      <c r="HBU171" s="447"/>
      <c r="HBV171" s="447"/>
      <c r="HBW171" s="447"/>
      <c r="HBX171" s="447"/>
      <c r="HBY171" s="447"/>
      <c r="HBZ171" s="447"/>
      <c r="HCA171" s="447"/>
      <c r="HCB171" s="447"/>
      <c r="HCC171" s="447"/>
      <c r="HCD171" s="447"/>
      <c r="HCE171" s="447"/>
      <c r="HCF171" s="447"/>
      <c r="HCG171" s="447"/>
      <c r="HCH171" s="447"/>
      <c r="HCI171" s="447"/>
      <c r="HCJ171" s="447"/>
      <c r="HCK171" s="447"/>
      <c r="HCL171" s="447"/>
      <c r="HCM171" s="447"/>
      <c r="HCN171" s="447"/>
      <c r="HCO171" s="447"/>
      <c r="HCP171" s="447"/>
      <c r="HCQ171" s="447"/>
      <c r="HCR171" s="447"/>
      <c r="HCS171" s="447"/>
      <c r="HCT171" s="447"/>
      <c r="HCU171" s="447"/>
      <c r="HCV171" s="447"/>
      <c r="HCW171" s="447"/>
      <c r="HCX171" s="447"/>
      <c r="HCY171" s="447"/>
      <c r="HCZ171" s="447"/>
      <c r="HDA171" s="447"/>
      <c r="HDB171" s="447"/>
      <c r="HDC171" s="447"/>
      <c r="HDD171" s="447"/>
      <c r="HDE171" s="447"/>
      <c r="HDF171" s="447"/>
      <c r="HDG171" s="447"/>
      <c r="HDH171" s="447"/>
      <c r="HDI171" s="447"/>
      <c r="HDJ171" s="447"/>
      <c r="HDK171" s="447"/>
      <c r="HDL171" s="447"/>
      <c r="HDM171" s="447"/>
      <c r="HDN171" s="447"/>
      <c r="HDO171" s="447"/>
      <c r="HDP171" s="447"/>
      <c r="HDQ171" s="447"/>
      <c r="HDR171" s="447"/>
      <c r="HDS171" s="447"/>
      <c r="HDT171" s="447"/>
      <c r="HDU171" s="447"/>
      <c r="HDV171" s="447"/>
      <c r="HDW171" s="447"/>
      <c r="HDX171" s="447"/>
      <c r="HDY171" s="447"/>
      <c r="HDZ171" s="447"/>
      <c r="HEA171" s="447"/>
      <c r="HEB171" s="447"/>
      <c r="HEC171" s="447"/>
      <c r="HED171" s="447"/>
      <c r="HEE171" s="447"/>
      <c r="HEF171" s="447"/>
      <c r="HEG171" s="447"/>
      <c r="HEH171" s="447"/>
      <c r="HEI171" s="447"/>
      <c r="HEJ171" s="447"/>
      <c r="HEK171" s="447"/>
      <c r="HEL171" s="447"/>
      <c r="HEM171" s="447"/>
      <c r="HEN171" s="447"/>
      <c r="HEO171" s="447"/>
      <c r="HEP171" s="447"/>
      <c r="HEQ171" s="447"/>
      <c r="HER171" s="447"/>
      <c r="HES171" s="447"/>
      <c r="HET171" s="447"/>
      <c r="HEU171" s="447"/>
      <c r="HEV171" s="447"/>
      <c r="HEW171" s="447"/>
      <c r="HEX171" s="447"/>
      <c r="HEY171" s="447"/>
      <c r="HEZ171" s="447"/>
      <c r="HFA171" s="447"/>
      <c r="HFB171" s="447"/>
      <c r="HFC171" s="447"/>
      <c r="HFD171" s="447"/>
      <c r="HFE171" s="447"/>
      <c r="HFF171" s="447"/>
      <c r="HFG171" s="447"/>
      <c r="HFH171" s="447"/>
      <c r="HFI171" s="447"/>
      <c r="HFJ171" s="447"/>
      <c r="HFK171" s="447"/>
      <c r="HFL171" s="447"/>
      <c r="HFM171" s="447"/>
      <c r="HFN171" s="447"/>
      <c r="HFO171" s="447"/>
      <c r="HFP171" s="447"/>
      <c r="HFQ171" s="447"/>
      <c r="HFR171" s="447"/>
      <c r="HFS171" s="447"/>
      <c r="HFT171" s="447"/>
      <c r="HFU171" s="447"/>
      <c r="HFV171" s="447"/>
      <c r="HFW171" s="447"/>
      <c r="HFX171" s="447"/>
      <c r="HFY171" s="447"/>
      <c r="HFZ171" s="447"/>
      <c r="HGA171" s="447"/>
      <c r="HGB171" s="447"/>
      <c r="HGC171" s="447"/>
      <c r="HGD171" s="447"/>
      <c r="HGE171" s="447"/>
      <c r="HGF171" s="447"/>
      <c r="HGG171" s="447"/>
      <c r="HGH171" s="447"/>
      <c r="HGI171" s="447"/>
      <c r="HGJ171" s="447"/>
      <c r="HGK171" s="447"/>
      <c r="HGL171" s="447"/>
      <c r="HGM171" s="447"/>
      <c r="HGN171" s="447"/>
      <c r="HGO171" s="447"/>
      <c r="HGP171" s="447"/>
      <c r="HGQ171" s="447"/>
      <c r="HGR171" s="447"/>
      <c r="HGS171" s="447"/>
      <c r="HGT171" s="447"/>
      <c r="HGU171" s="447"/>
      <c r="HGV171" s="447"/>
      <c r="HGW171" s="447"/>
      <c r="HGX171" s="447"/>
      <c r="HGY171" s="447"/>
      <c r="HGZ171" s="447"/>
      <c r="HHA171" s="447"/>
      <c r="HHB171" s="447"/>
      <c r="HHC171" s="447"/>
      <c r="HHD171" s="447"/>
      <c r="HHE171" s="447"/>
      <c r="HHF171" s="447"/>
      <c r="HHG171" s="447"/>
      <c r="HHH171" s="447"/>
      <c r="HHI171" s="447"/>
      <c r="HHJ171" s="447"/>
      <c r="HHK171" s="447"/>
      <c r="HHL171" s="447"/>
      <c r="HHM171" s="447"/>
      <c r="HHN171" s="447"/>
      <c r="HHO171" s="447"/>
      <c r="HHP171" s="447"/>
      <c r="HHQ171" s="447"/>
      <c r="HHR171" s="447"/>
      <c r="HHS171" s="447"/>
      <c r="HHT171" s="447"/>
      <c r="HHU171" s="447"/>
      <c r="HHV171" s="447"/>
      <c r="HHW171" s="447"/>
      <c r="HHX171" s="447"/>
      <c r="HHY171" s="447"/>
      <c r="HHZ171" s="447"/>
      <c r="HIA171" s="447"/>
      <c r="HIB171" s="447"/>
      <c r="HIC171" s="447"/>
      <c r="HID171" s="447"/>
      <c r="HIE171" s="447"/>
      <c r="HIF171" s="447"/>
      <c r="HIG171" s="447"/>
      <c r="HIH171" s="447"/>
      <c r="HII171" s="447"/>
      <c r="HIJ171" s="447"/>
      <c r="HIK171" s="447"/>
      <c r="HIL171" s="447"/>
      <c r="HIM171" s="447"/>
      <c r="HIN171" s="447"/>
      <c r="HIO171" s="447"/>
      <c r="HIP171" s="447"/>
      <c r="HIQ171" s="447"/>
      <c r="HIR171" s="447"/>
      <c r="HIS171" s="447"/>
      <c r="HIT171" s="447"/>
      <c r="HIU171" s="447"/>
      <c r="HIV171" s="447"/>
      <c r="HIW171" s="447"/>
      <c r="HIX171" s="447"/>
      <c r="HIY171" s="447"/>
      <c r="HIZ171" s="447"/>
      <c r="HJA171" s="447"/>
      <c r="HJB171" s="447"/>
      <c r="HJC171" s="447"/>
      <c r="HJD171" s="447"/>
      <c r="HJE171" s="447"/>
      <c r="HJF171" s="447"/>
      <c r="HJG171" s="447"/>
      <c r="HJH171" s="447"/>
      <c r="HJI171" s="447"/>
      <c r="HJJ171" s="447"/>
      <c r="HJK171" s="447"/>
      <c r="HJL171" s="447"/>
      <c r="HJM171" s="447"/>
      <c r="HJN171" s="447"/>
      <c r="HJO171" s="447"/>
      <c r="HJP171" s="447"/>
      <c r="HJQ171" s="447"/>
      <c r="HJR171" s="447"/>
      <c r="HJS171" s="447"/>
      <c r="HJT171" s="447"/>
      <c r="HJU171" s="447"/>
      <c r="HJV171" s="447"/>
      <c r="HJW171" s="447"/>
      <c r="HJX171" s="447"/>
      <c r="HJY171" s="447"/>
      <c r="HJZ171" s="447"/>
      <c r="HKA171" s="447"/>
      <c r="HKB171" s="447"/>
      <c r="HKC171" s="447"/>
      <c r="HKD171" s="447"/>
      <c r="HKE171" s="447"/>
      <c r="HKF171" s="447"/>
      <c r="HKG171" s="447"/>
      <c r="HKH171" s="447"/>
      <c r="HKI171" s="447"/>
      <c r="HKJ171" s="447"/>
      <c r="HKK171" s="447"/>
      <c r="HKL171" s="447"/>
      <c r="HKM171" s="447"/>
      <c r="HKN171" s="447"/>
      <c r="HKO171" s="447"/>
      <c r="HKP171" s="447"/>
      <c r="HKQ171" s="447"/>
      <c r="HKR171" s="447"/>
      <c r="HKS171" s="447"/>
      <c r="HKT171" s="447"/>
      <c r="HKU171" s="447"/>
      <c r="HKV171" s="447"/>
      <c r="HKW171" s="447"/>
      <c r="HKX171" s="447"/>
      <c r="HKY171" s="447"/>
      <c r="HKZ171" s="447"/>
      <c r="HLA171" s="447"/>
      <c r="HLB171" s="447"/>
      <c r="HLC171" s="447"/>
      <c r="HLD171" s="447"/>
      <c r="HLE171" s="447"/>
      <c r="HLF171" s="447"/>
      <c r="HLG171" s="447"/>
      <c r="HLH171" s="447"/>
      <c r="HLI171" s="447"/>
      <c r="HLJ171" s="447"/>
      <c r="HLK171" s="447"/>
      <c r="HLL171" s="447"/>
      <c r="HLM171" s="447"/>
      <c r="HLN171" s="447"/>
      <c r="HLO171" s="447"/>
      <c r="HLP171" s="447"/>
      <c r="HLQ171" s="447"/>
      <c r="HLR171" s="447"/>
      <c r="HLS171" s="447"/>
      <c r="HLT171" s="447"/>
      <c r="HLU171" s="447"/>
      <c r="HLV171" s="447"/>
      <c r="HLW171" s="447"/>
      <c r="HLX171" s="447"/>
      <c r="HLY171" s="447"/>
      <c r="HLZ171" s="447"/>
      <c r="HMA171" s="447"/>
      <c r="HMB171" s="447"/>
      <c r="HMC171" s="447"/>
      <c r="HMD171" s="447"/>
      <c r="HME171" s="447"/>
      <c r="HMF171" s="447"/>
      <c r="HMG171" s="447"/>
      <c r="HMH171" s="447"/>
      <c r="HMI171" s="447"/>
      <c r="HMJ171" s="447"/>
      <c r="HMK171" s="447"/>
      <c r="HML171" s="447"/>
      <c r="HMM171" s="447"/>
      <c r="HMN171" s="447"/>
      <c r="HMO171" s="447"/>
      <c r="HMP171" s="447"/>
      <c r="HMQ171" s="447"/>
      <c r="HMR171" s="447"/>
      <c r="HMS171" s="447"/>
      <c r="HMT171" s="447"/>
      <c r="HMU171" s="447"/>
      <c r="HMV171" s="447"/>
      <c r="HMW171" s="447"/>
      <c r="HMX171" s="447"/>
      <c r="HMY171" s="447"/>
      <c r="HMZ171" s="447"/>
      <c r="HNA171" s="447"/>
      <c r="HNB171" s="447"/>
      <c r="HNC171" s="447"/>
      <c r="HND171" s="447"/>
      <c r="HNE171" s="447"/>
      <c r="HNF171" s="447"/>
      <c r="HNG171" s="447"/>
      <c r="HNH171" s="447"/>
      <c r="HNI171" s="447"/>
      <c r="HNJ171" s="447"/>
      <c r="HNK171" s="447"/>
      <c r="HNL171" s="447"/>
      <c r="HNM171" s="447"/>
      <c r="HNN171" s="447"/>
      <c r="HNO171" s="447"/>
      <c r="HNP171" s="447"/>
      <c r="HNQ171" s="447"/>
      <c r="HNR171" s="447"/>
      <c r="HNS171" s="447"/>
      <c r="HNT171" s="447"/>
      <c r="HNU171" s="447"/>
      <c r="HNV171" s="447"/>
      <c r="HNW171" s="447"/>
      <c r="HNX171" s="447"/>
      <c r="HNY171" s="447"/>
      <c r="HNZ171" s="447"/>
      <c r="HOA171" s="447"/>
      <c r="HOB171" s="447"/>
      <c r="HOC171" s="447"/>
      <c r="HOD171" s="447"/>
      <c r="HOE171" s="447"/>
      <c r="HOF171" s="447"/>
      <c r="HOG171" s="447"/>
      <c r="HOH171" s="447"/>
      <c r="HOI171" s="447"/>
      <c r="HOJ171" s="447"/>
      <c r="HOK171" s="447"/>
      <c r="HOL171" s="447"/>
      <c r="HOM171" s="447"/>
      <c r="HON171" s="447"/>
      <c r="HOO171" s="447"/>
      <c r="HOP171" s="447"/>
      <c r="HOQ171" s="447"/>
      <c r="HOR171" s="447"/>
      <c r="HOS171" s="447"/>
      <c r="HOT171" s="447"/>
      <c r="HOU171" s="447"/>
      <c r="HOV171" s="447"/>
      <c r="HOW171" s="447"/>
      <c r="HOX171" s="447"/>
      <c r="HOY171" s="447"/>
      <c r="HOZ171" s="447"/>
      <c r="HPA171" s="447"/>
      <c r="HPB171" s="447"/>
      <c r="HPC171" s="447"/>
      <c r="HPD171" s="447"/>
      <c r="HPE171" s="447"/>
      <c r="HPF171" s="447"/>
      <c r="HPG171" s="447"/>
      <c r="HPH171" s="447"/>
      <c r="HPI171" s="447"/>
      <c r="HPJ171" s="447"/>
      <c r="HPK171" s="447"/>
      <c r="HPL171" s="447"/>
      <c r="HPM171" s="447"/>
      <c r="HPN171" s="447"/>
      <c r="HPO171" s="447"/>
      <c r="HPP171" s="447"/>
      <c r="HPQ171" s="447"/>
      <c r="HPR171" s="447"/>
      <c r="HPS171" s="447"/>
      <c r="HPT171" s="447"/>
      <c r="HPU171" s="447"/>
      <c r="HPV171" s="447"/>
      <c r="HPW171" s="447"/>
      <c r="HPX171" s="447"/>
      <c r="HPY171" s="447"/>
      <c r="HPZ171" s="447"/>
      <c r="HQA171" s="447"/>
      <c r="HQB171" s="447"/>
      <c r="HQC171" s="447"/>
      <c r="HQD171" s="447"/>
      <c r="HQE171" s="447"/>
      <c r="HQF171" s="447"/>
      <c r="HQG171" s="447"/>
      <c r="HQH171" s="447"/>
      <c r="HQI171" s="447"/>
      <c r="HQJ171" s="447"/>
      <c r="HQK171" s="447"/>
      <c r="HQL171" s="447"/>
      <c r="HQM171" s="447"/>
      <c r="HQN171" s="447"/>
      <c r="HQO171" s="447"/>
      <c r="HQP171" s="447"/>
      <c r="HQQ171" s="447"/>
      <c r="HQR171" s="447"/>
      <c r="HQS171" s="447"/>
      <c r="HQT171" s="447"/>
      <c r="HQU171" s="447"/>
      <c r="HQV171" s="447"/>
      <c r="HQW171" s="447"/>
      <c r="HQX171" s="447"/>
      <c r="HQY171" s="447"/>
      <c r="HQZ171" s="447"/>
      <c r="HRA171" s="447"/>
      <c r="HRB171" s="447"/>
      <c r="HRC171" s="447"/>
      <c r="HRD171" s="447"/>
      <c r="HRE171" s="447"/>
      <c r="HRF171" s="447"/>
      <c r="HRG171" s="447"/>
      <c r="HRH171" s="447"/>
      <c r="HRI171" s="447"/>
      <c r="HRJ171" s="447"/>
      <c r="HRK171" s="447"/>
      <c r="HRL171" s="447"/>
      <c r="HRM171" s="447"/>
      <c r="HRN171" s="447"/>
      <c r="HRO171" s="447"/>
      <c r="HRP171" s="447"/>
      <c r="HRQ171" s="447"/>
      <c r="HRR171" s="447"/>
      <c r="HRS171" s="447"/>
      <c r="HRT171" s="447"/>
      <c r="HRU171" s="447"/>
      <c r="HRV171" s="447"/>
      <c r="HRW171" s="447"/>
      <c r="HRX171" s="447"/>
      <c r="HRY171" s="447"/>
      <c r="HRZ171" s="447"/>
      <c r="HSA171" s="447"/>
      <c r="HSB171" s="447"/>
      <c r="HSC171" s="447"/>
      <c r="HSD171" s="447"/>
      <c r="HSE171" s="447"/>
      <c r="HSF171" s="447"/>
      <c r="HSG171" s="447"/>
      <c r="HSH171" s="447"/>
      <c r="HSI171" s="447"/>
      <c r="HSJ171" s="447"/>
      <c r="HSK171" s="447"/>
      <c r="HSL171" s="447"/>
      <c r="HSM171" s="447"/>
      <c r="HSN171" s="447"/>
      <c r="HSO171" s="447"/>
      <c r="HSP171" s="447"/>
      <c r="HSQ171" s="447"/>
      <c r="HSR171" s="447"/>
      <c r="HSS171" s="447"/>
      <c r="HST171" s="447"/>
      <c r="HSU171" s="447"/>
      <c r="HSV171" s="447"/>
      <c r="HSW171" s="447"/>
      <c r="HSX171" s="447"/>
      <c r="HSY171" s="447"/>
      <c r="HSZ171" s="447"/>
      <c r="HTA171" s="447"/>
      <c r="HTB171" s="447"/>
      <c r="HTC171" s="447"/>
      <c r="HTD171" s="447"/>
      <c r="HTE171" s="447"/>
      <c r="HTF171" s="447"/>
      <c r="HTG171" s="447"/>
      <c r="HTH171" s="447"/>
      <c r="HTI171" s="447"/>
      <c r="HTJ171" s="447"/>
      <c r="HTK171" s="447"/>
      <c r="HTL171" s="447"/>
      <c r="HTM171" s="447"/>
      <c r="HTN171" s="447"/>
      <c r="HTO171" s="447"/>
      <c r="HTP171" s="447"/>
      <c r="HTQ171" s="447"/>
      <c r="HTR171" s="447"/>
      <c r="HTS171" s="447"/>
      <c r="HTT171" s="447"/>
      <c r="HTU171" s="447"/>
      <c r="HTV171" s="447"/>
      <c r="HTW171" s="447"/>
      <c r="HTX171" s="447"/>
      <c r="HTY171" s="447"/>
      <c r="HTZ171" s="447"/>
      <c r="HUA171" s="447"/>
      <c r="HUB171" s="447"/>
      <c r="HUC171" s="447"/>
      <c r="HUD171" s="447"/>
      <c r="HUE171" s="447"/>
      <c r="HUF171" s="447"/>
      <c r="HUG171" s="447"/>
      <c r="HUH171" s="447"/>
      <c r="HUI171" s="447"/>
      <c r="HUJ171" s="447"/>
      <c r="HUK171" s="447"/>
      <c r="HUL171" s="447"/>
      <c r="HUM171" s="447"/>
      <c r="HUN171" s="447"/>
      <c r="HUO171" s="447"/>
      <c r="HUP171" s="447"/>
      <c r="HUQ171" s="447"/>
      <c r="HUR171" s="447"/>
      <c r="HUS171" s="447"/>
      <c r="HUT171" s="447"/>
      <c r="HUU171" s="447"/>
      <c r="HUV171" s="447"/>
      <c r="HUW171" s="447"/>
      <c r="HUX171" s="447"/>
      <c r="HUY171" s="447"/>
      <c r="HUZ171" s="447"/>
      <c r="HVA171" s="447"/>
      <c r="HVB171" s="447"/>
      <c r="HVC171" s="447"/>
      <c r="HVD171" s="447"/>
      <c r="HVE171" s="447"/>
      <c r="HVF171" s="447"/>
      <c r="HVG171" s="447"/>
      <c r="HVH171" s="447"/>
      <c r="HVI171" s="447"/>
      <c r="HVJ171" s="447"/>
      <c r="HVK171" s="447"/>
      <c r="HVL171" s="447"/>
      <c r="HVM171" s="447"/>
      <c r="HVN171" s="447"/>
      <c r="HVO171" s="447"/>
      <c r="HVP171" s="447"/>
      <c r="HVQ171" s="447"/>
      <c r="HVR171" s="447"/>
      <c r="HVS171" s="447"/>
      <c r="HVT171" s="447"/>
      <c r="HVU171" s="447"/>
      <c r="HVV171" s="447"/>
      <c r="HVW171" s="447"/>
      <c r="HVX171" s="447"/>
      <c r="HVY171" s="447"/>
      <c r="HVZ171" s="447"/>
      <c r="HWA171" s="447"/>
      <c r="HWB171" s="447"/>
      <c r="HWC171" s="447"/>
      <c r="HWD171" s="447"/>
      <c r="HWE171" s="447"/>
      <c r="HWF171" s="447"/>
      <c r="HWG171" s="447"/>
      <c r="HWH171" s="447"/>
      <c r="HWI171" s="447"/>
      <c r="HWJ171" s="447"/>
      <c r="HWK171" s="447"/>
      <c r="HWL171" s="447"/>
      <c r="HWM171" s="447"/>
      <c r="HWN171" s="447"/>
      <c r="HWO171" s="447"/>
      <c r="HWP171" s="447"/>
      <c r="HWQ171" s="447"/>
      <c r="HWR171" s="447"/>
      <c r="HWS171" s="447"/>
      <c r="HWT171" s="447"/>
      <c r="HWU171" s="447"/>
      <c r="HWV171" s="447"/>
      <c r="HWW171" s="447"/>
      <c r="HWX171" s="447"/>
      <c r="HWY171" s="447"/>
      <c r="HWZ171" s="447"/>
      <c r="HXA171" s="447"/>
      <c r="HXB171" s="447"/>
      <c r="HXC171" s="447"/>
      <c r="HXD171" s="447"/>
      <c r="HXE171" s="447"/>
      <c r="HXF171" s="447"/>
      <c r="HXG171" s="447"/>
      <c r="HXH171" s="447"/>
      <c r="HXI171" s="447"/>
      <c r="HXJ171" s="447"/>
      <c r="HXK171" s="447"/>
      <c r="HXL171" s="447"/>
      <c r="HXM171" s="447"/>
      <c r="HXN171" s="447"/>
      <c r="HXO171" s="447"/>
      <c r="HXP171" s="447"/>
      <c r="HXQ171" s="447"/>
      <c r="HXR171" s="447"/>
      <c r="HXS171" s="447"/>
      <c r="HXT171" s="447"/>
      <c r="HXU171" s="447"/>
      <c r="HXV171" s="447"/>
      <c r="HXW171" s="447"/>
      <c r="HXX171" s="447"/>
      <c r="HXY171" s="447"/>
      <c r="HXZ171" s="447"/>
      <c r="HYA171" s="447"/>
      <c r="HYB171" s="447"/>
      <c r="HYC171" s="447"/>
      <c r="HYD171" s="447"/>
      <c r="HYE171" s="447"/>
      <c r="HYF171" s="447"/>
      <c r="HYG171" s="447"/>
      <c r="HYH171" s="447"/>
      <c r="HYI171" s="447"/>
      <c r="HYJ171" s="447"/>
      <c r="HYK171" s="447"/>
      <c r="HYL171" s="447"/>
      <c r="HYM171" s="447"/>
      <c r="HYN171" s="447"/>
      <c r="HYO171" s="447"/>
      <c r="HYP171" s="447"/>
      <c r="HYQ171" s="447"/>
      <c r="HYR171" s="447"/>
      <c r="HYS171" s="447"/>
      <c r="HYT171" s="447"/>
      <c r="HYU171" s="447"/>
      <c r="HYV171" s="447"/>
      <c r="HYW171" s="447"/>
      <c r="HYX171" s="447"/>
      <c r="HYY171" s="447"/>
      <c r="HYZ171" s="447"/>
      <c r="HZA171" s="447"/>
      <c r="HZB171" s="447"/>
      <c r="HZC171" s="447"/>
      <c r="HZD171" s="447"/>
      <c r="HZE171" s="447"/>
      <c r="HZF171" s="447"/>
      <c r="HZG171" s="447"/>
      <c r="HZH171" s="447"/>
      <c r="HZI171" s="447"/>
      <c r="HZJ171" s="447"/>
      <c r="HZK171" s="447"/>
      <c r="HZL171" s="447"/>
      <c r="HZM171" s="447"/>
      <c r="HZN171" s="447"/>
      <c r="HZO171" s="447"/>
      <c r="HZP171" s="447"/>
      <c r="HZQ171" s="447"/>
      <c r="HZR171" s="447"/>
      <c r="HZS171" s="447"/>
      <c r="HZT171" s="447"/>
      <c r="HZU171" s="447"/>
      <c r="HZV171" s="447"/>
      <c r="HZW171" s="447"/>
      <c r="HZX171" s="447"/>
      <c r="HZY171" s="447"/>
      <c r="HZZ171" s="447"/>
      <c r="IAA171" s="447"/>
      <c r="IAB171" s="447"/>
      <c r="IAC171" s="447"/>
      <c r="IAD171" s="447"/>
      <c r="IAE171" s="447"/>
      <c r="IAF171" s="447"/>
      <c r="IAG171" s="447"/>
      <c r="IAH171" s="447"/>
      <c r="IAI171" s="447"/>
      <c r="IAJ171" s="447"/>
      <c r="IAK171" s="447"/>
      <c r="IAL171" s="447"/>
      <c r="IAM171" s="447"/>
      <c r="IAN171" s="447"/>
      <c r="IAO171" s="447"/>
      <c r="IAP171" s="447"/>
      <c r="IAQ171" s="447"/>
      <c r="IAR171" s="447"/>
      <c r="IAS171" s="447"/>
      <c r="IAT171" s="447"/>
      <c r="IAU171" s="447"/>
      <c r="IAV171" s="447"/>
      <c r="IAW171" s="447"/>
      <c r="IAX171" s="447"/>
      <c r="IAY171" s="447"/>
      <c r="IAZ171" s="447"/>
      <c r="IBA171" s="447"/>
      <c r="IBB171" s="447"/>
      <c r="IBC171" s="447"/>
      <c r="IBD171" s="447"/>
      <c r="IBE171" s="447"/>
      <c r="IBF171" s="447"/>
      <c r="IBG171" s="447"/>
      <c r="IBH171" s="447"/>
      <c r="IBI171" s="447"/>
      <c r="IBJ171" s="447"/>
      <c r="IBK171" s="447"/>
      <c r="IBL171" s="447"/>
      <c r="IBM171" s="447"/>
      <c r="IBN171" s="447"/>
      <c r="IBO171" s="447"/>
      <c r="IBP171" s="447"/>
      <c r="IBQ171" s="447"/>
      <c r="IBR171" s="447"/>
      <c r="IBS171" s="447"/>
      <c r="IBT171" s="447"/>
      <c r="IBU171" s="447"/>
      <c r="IBV171" s="447"/>
      <c r="IBW171" s="447"/>
      <c r="IBX171" s="447"/>
      <c r="IBY171" s="447"/>
      <c r="IBZ171" s="447"/>
      <c r="ICA171" s="447"/>
      <c r="ICB171" s="447"/>
      <c r="ICC171" s="447"/>
      <c r="ICD171" s="447"/>
      <c r="ICE171" s="447"/>
      <c r="ICF171" s="447"/>
      <c r="ICG171" s="447"/>
      <c r="ICH171" s="447"/>
      <c r="ICI171" s="447"/>
      <c r="ICJ171" s="447"/>
      <c r="ICK171" s="447"/>
      <c r="ICL171" s="447"/>
      <c r="ICM171" s="447"/>
      <c r="ICN171" s="447"/>
      <c r="ICO171" s="447"/>
      <c r="ICP171" s="447"/>
      <c r="ICQ171" s="447"/>
      <c r="ICR171" s="447"/>
      <c r="ICS171" s="447"/>
      <c r="ICT171" s="447"/>
      <c r="ICU171" s="447"/>
      <c r="ICV171" s="447"/>
      <c r="ICW171" s="447"/>
      <c r="ICX171" s="447"/>
      <c r="ICY171" s="447"/>
      <c r="ICZ171" s="447"/>
      <c r="IDA171" s="447"/>
      <c r="IDB171" s="447"/>
      <c r="IDC171" s="447"/>
      <c r="IDD171" s="447"/>
      <c r="IDE171" s="447"/>
      <c r="IDF171" s="447"/>
      <c r="IDG171" s="447"/>
      <c r="IDH171" s="447"/>
      <c r="IDI171" s="447"/>
      <c r="IDJ171" s="447"/>
      <c r="IDK171" s="447"/>
      <c r="IDL171" s="447"/>
      <c r="IDM171" s="447"/>
      <c r="IDN171" s="447"/>
      <c r="IDO171" s="447"/>
      <c r="IDP171" s="447"/>
      <c r="IDQ171" s="447"/>
      <c r="IDR171" s="447"/>
      <c r="IDS171" s="447"/>
      <c r="IDT171" s="447"/>
      <c r="IDU171" s="447"/>
      <c r="IDV171" s="447"/>
      <c r="IDW171" s="447"/>
      <c r="IDX171" s="447"/>
      <c r="IDY171" s="447"/>
      <c r="IDZ171" s="447"/>
      <c r="IEA171" s="447"/>
      <c r="IEB171" s="447"/>
      <c r="IEC171" s="447"/>
      <c r="IED171" s="447"/>
      <c r="IEE171" s="447"/>
      <c r="IEF171" s="447"/>
      <c r="IEG171" s="447"/>
      <c r="IEH171" s="447"/>
      <c r="IEI171" s="447"/>
      <c r="IEJ171" s="447"/>
      <c r="IEK171" s="447"/>
      <c r="IEL171" s="447"/>
      <c r="IEM171" s="447"/>
      <c r="IEN171" s="447"/>
      <c r="IEO171" s="447"/>
      <c r="IEP171" s="447"/>
      <c r="IEQ171" s="447"/>
      <c r="IER171" s="447"/>
      <c r="IES171" s="447"/>
      <c r="IET171" s="447"/>
      <c r="IEU171" s="447"/>
      <c r="IEV171" s="447"/>
      <c r="IEW171" s="447"/>
      <c r="IEX171" s="447"/>
      <c r="IEY171" s="447"/>
      <c r="IEZ171" s="447"/>
      <c r="IFA171" s="447"/>
      <c r="IFB171" s="447"/>
      <c r="IFC171" s="447"/>
      <c r="IFD171" s="447"/>
      <c r="IFE171" s="447"/>
      <c r="IFF171" s="447"/>
      <c r="IFG171" s="447"/>
      <c r="IFH171" s="447"/>
      <c r="IFI171" s="447"/>
      <c r="IFJ171" s="447"/>
      <c r="IFK171" s="447"/>
      <c r="IFL171" s="447"/>
      <c r="IFM171" s="447"/>
      <c r="IFN171" s="447"/>
      <c r="IFO171" s="447"/>
      <c r="IFP171" s="447"/>
      <c r="IFQ171" s="447"/>
      <c r="IFR171" s="447"/>
      <c r="IFS171" s="447"/>
      <c r="IFT171" s="447"/>
      <c r="IFU171" s="447"/>
      <c r="IFV171" s="447"/>
      <c r="IFW171" s="447"/>
      <c r="IFX171" s="447"/>
      <c r="IFY171" s="447"/>
      <c r="IFZ171" s="447"/>
      <c r="IGA171" s="447"/>
      <c r="IGB171" s="447"/>
      <c r="IGC171" s="447"/>
      <c r="IGD171" s="447"/>
      <c r="IGE171" s="447"/>
      <c r="IGF171" s="447"/>
      <c r="IGG171" s="447"/>
      <c r="IGH171" s="447"/>
      <c r="IGI171" s="447"/>
      <c r="IGJ171" s="447"/>
      <c r="IGK171" s="447"/>
      <c r="IGL171" s="447"/>
      <c r="IGM171" s="447"/>
      <c r="IGN171" s="447"/>
      <c r="IGO171" s="447"/>
      <c r="IGP171" s="447"/>
      <c r="IGQ171" s="447"/>
      <c r="IGR171" s="447"/>
      <c r="IGS171" s="447"/>
      <c r="IGT171" s="447"/>
      <c r="IGU171" s="447"/>
      <c r="IGV171" s="447"/>
      <c r="IGW171" s="447"/>
      <c r="IGX171" s="447"/>
      <c r="IGY171" s="447"/>
      <c r="IGZ171" s="447"/>
      <c r="IHA171" s="447"/>
      <c r="IHB171" s="447"/>
      <c r="IHC171" s="447"/>
      <c r="IHD171" s="447"/>
      <c r="IHE171" s="447"/>
      <c r="IHF171" s="447"/>
      <c r="IHG171" s="447"/>
      <c r="IHH171" s="447"/>
      <c r="IHI171" s="447"/>
      <c r="IHJ171" s="447"/>
      <c r="IHK171" s="447"/>
      <c r="IHL171" s="447"/>
      <c r="IHM171" s="447"/>
      <c r="IHN171" s="447"/>
      <c r="IHO171" s="447"/>
      <c r="IHP171" s="447"/>
      <c r="IHQ171" s="447"/>
      <c r="IHR171" s="447"/>
      <c r="IHS171" s="447"/>
      <c r="IHT171" s="447"/>
      <c r="IHU171" s="447"/>
      <c r="IHV171" s="447"/>
      <c r="IHW171" s="447"/>
      <c r="IHX171" s="447"/>
      <c r="IHY171" s="447"/>
      <c r="IHZ171" s="447"/>
      <c r="IIA171" s="447"/>
      <c r="IIB171" s="447"/>
      <c r="IIC171" s="447"/>
      <c r="IID171" s="447"/>
      <c r="IIE171" s="447"/>
      <c r="IIF171" s="447"/>
      <c r="IIG171" s="447"/>
      <c r="IIH171" s="447"/>
      <c r="III171" s="447"/>
      <c r="IIJ171" s="447"/>
      <c r="IIK171" s="447"/>
      <c r="IIL171" s="447"/>
      <c r="IIM171" s="447"/>
      <c r="IIN171" s="447"/>
      <c r="IIO171" s="447"/>
      <c r="IIP171" s="447"/>
      <c r="IIQ171" s="447"/>
      <c r="IIR171" s="447"/>
      <c r="IIS171" s="447"/>
      <c r="IIT171" s="447"/>
      <c r="IIU171" s="447"/>
      <c r="IIV171" s="447"/>
      <c r="IIW171" s="447"/>
      <c r="IIX171" s="447"/>
      <c r="IIY171" s="447"/>
      <c r="IIZ171" s="447"/>
      <c r="IJA171" s="447"/>
      <c r="IJB171" s="447"/>
      <c r="IJC171" s="447"/>
      <c r="IJD171" s="447"/>
      <c r="IJE171" s="447"/>
      <c r="IJF171" s="447"/>
      <c r="IJG171" s="447"/>
      <c r="IJH171" s="447"/>
      <c r="IJI171" s="447"/>
      <c r="IJJ171" s="447"/>
      <c r="IJK171" s="447"/>
      <c r="IJL171" s="447"/>
      <c r="IJM171" s="447"/>
      <c r="IJN171" s="447"/>
      <c r="IJO171" s="447"/>
      <c r="IJP171" s="447"/>
      <c r="IJQ171" s="447"/>
      <c r="IJR171" s="447"/>
      <c r="IJS171" s="447"/>
      <c r="IJT171" s="447"/>
      <c r="IJU171" s="447"/>
      <c r="IJV171" s="447"/>
      <c r="IJW171" s="447"/>
      <c r="IJX171" s="447"/>
      <c r="IJY171" s="447"/>
      <c r="IJZ171" s="447"/>
      <c r="IKA171" s="447"/>
      <c r="IKB171" s="447"/>
      <c r="IKC171" s="447"/>
      <c r="IKD171" s="447"/>
      <c r="IKE171" s="447"/>
      <c r="IKF171" s="447"/>
      <c r="IKG171" s="447"/>
      <c r="IKH171" s="447"/>
      <c r="IKI171" s="447"/>
      <c r="IKJ171" s="447"/>
      <c r="IKK171" s="447"/>
      <c r="IKL171" s="447"/>
      <c r="IKM171" s="447"/>
      <c r="IKN171" s="447"/>
      <c r="IKO171" s="447"/>
      <c r="IKP171" s="447"/>
      <c r="IKQ171" s="447"/>
      <c r="IKR171" s="447"/>
      <c r="IKS171" s="447"/>
      <c r="IKT171" s="447"/>
      <c r="IKU171" s="447"/>
      <c r="IKV171" s="447"/>
      <c r="IKW171" s="447"/>
      <c r="IKX171" s="447"/>
      <c r="IKY171" s="447"/>
      <c r="IKZ171" s="447"/>
      <c r="ILA171" s="447"/>
      <c r="ILB171" s="447"/>
      <c r="ILC171" s="447"/>
      <c r="ILD171" s="447"/>
      <c r="ILE171" s="447"/>
      <c r="ILF171" s="447"/>
      <c r="ILG171" s="447"/>
      <c r="ILH171" s="447"/>
      <c r="ILI171" s="447"/>
      <c r="ILJ171" s="447"/>
      <c r="ILK171" s="447"/>
      <c r="ILL171" s="447"/>
      <c r="ILM171" s="447"/>
      <c r="ILN171" s="447"/>
      <c r="ILO171" s="447"/>
      <c r="ILP171" s="447"/>
      <c r="ILQ171" s="447"/>
      <c r="ILR171" s="447"/>
      <c r="ILS171" s="447"/>
      <c r="ILT171" s="447"/>
      <c r="ILU171" s="447"/>
      <c r="ILV171" s="447"/>
      <c r="ILW171" s="447"/>
      <c r="ILX171" s="447"/>
      <c r="ILY171" s="447"/>
      <c r="ILZ171" s="447"/>
      <c r="IMA171" s="447"/>
      <c r="IMB171" s="447"/>
      <c r="IMC171" s="447"/>
      <c r="IMD171" s="447"/>
      <c r="IME171" s="447"/>
      <c r="IMF171" s="447"/>
      <c r="IMG171" s="447"/>
      <c r="IMH171" s="447"/>
      <c r="IMI171" s="447"/>
      <c r="IMJ171" s="447"/>
      <c r="IMK171" s="447"/>
      <c r="IML171" s="447"/>
      <c r="IMM171" s="447"/>
      <c r="IMN171" s="447"/>
      <c r="IMO171" s="447"/>
      <c r="IMP171" s="447"/>
      <c r="IMQ171" s="447"/>
      <c r="IMR171" s="447"/>
      <c r="IMS171" s="447"/>
      <c r="IMT171" s="447"/>
      <c r="IMU171" s="447"/>
      <c r="IMV171" s="447"/>
      <c r="IMW171" s="447"/>
      <c r="IMX171" s="447"/>
      <c r="IMY171" s="447"/>
      <c r="IMZ171" s="447"/>
      <c r="INA171" s="447"/>
      <c r="INB171" s="447"/>
      <c r="INC171" s="447"/>
      <c r="IND171" s="447"/>
      <c r="INE171" s="447"/>
      <c r="INF171" s="447"/>
      <c r="ING171" s="447"/>
      <c r="INH171" s="447"/>
      <c r="INI171" s="447"/>
      <c r="INJ171" s="447"/>
      <c r="INK171" s="447"/>
      <c r="INL171" s="447"/>
      <c r="INM171" s="447"/>
      <c r="INN171" s="447"/>
      <c r="INO171" s="447"/>
      <c r="INP171" s="447"/>
      <c r="INQ171" s="447"/>
      <c r="INR171" s="447"/>
      <c r="INS171" s="447"/>
      <c r="INT171" s="447"/>
      <c r="INU171" s="447"/>
      <c r="INV171" s="447"/>
      <c r="INW171" s="447"/>
      <c r="INX171" s="447"/>
      <c r="INY171" s="447"/>
      <c r="INZ171" s="447"/>
      <c r="IOA171" s="447"/>
      <c r="IOB171" s="447"/>
      <c r="IOC171" s="447"/>
      <c r="IOD171" s="447"/>
      <c r="IOE171" s="447"/>
      <c r="IOF171" s="447"/>
      <c r="IOG171" s="447"/>
      <c r="IOH171" s="447"/>
      <c r="IOI171" s="447"/>
      <c r="IOJ171" s="447"/>
      <c r="IOK171" s="447"/>
      <c r="IOL171" s="447"/>
      <c r="IOM171" s="447"/>
      <c r="ION171" s="447"/>
      <c r="IOO171" s="447"/>
      <c r="IOP171" s="447"/>
      <c r="IOQ171" s="447"/>
      <c r="IOR171" s="447"/>
      <c r="IOS171" s="447"/>
      <c r="IOT171" s="447"/>
      <c r="IOU171" s="447"/>
      <c r="IOV171" s="447"/>
      <c r="IOW171" s="447"/>
      <c r="IOX171" s="447"/>
      <c r="IOY171" s="447"/>
      <c r="IOZ171" s="447"/>
      <c r="IPA171" s="447"/>
      <c r="IPB171" s="447"/>
      <c r="IPC171" s="447"/>
      <c r="IPD171" s="447"/>
      <c r="IPE171" s="447"/>
      <c r="IPF171" s="447"/>
      <c r="IPG171" s="447"/>
      <c r="IPH171" s="447"/>
      <c r="IPI171" s="447"/>
      <c r="IPJ171" s="447"/>
      <c r="IPK171" s="447"/>
      <c r="IPL171" s="447"/>
      <c r="IPM171" s="447"/>
      <c r="IPN171" s="447"/>
      <c r="IPO171" s="447"/>
      <c r="IPP171" s="447"/>
      <c r="IPQ171" s="447"/>
      <c r="IPR171" s="447"/>
      <c r="IPS171" s="447"/>
      <c r="IPT171" s="447"/>
      <c r="IPU171" s="447"/>
      <c r="IPV171" s="447"/>
      <c r="IPW171" s="447"/>
      <c r="IPX171" s="447"/>
      <c r="IPY171" s="447"/>
      <c r="IPZ171" s="447"/>
      <c r="IQA171" s="447"/>
      <c r="IQB171" s="447"/>
      <c r="IQC171" s="447"/>
      <c r="IQD171" s="447"/>
      <c r="IQE171" s="447"/>
      <c r="IQF171" s="447"/>
      <c r="IQG171" s="447"/>
      <c r="IQH171" s="447"/>
      <c r="IQI171" s="447"/>
      <c r="IQJ171" s="447"/>
      <c r="IQK171" s="447"/>
      <c r="IQL171" s="447"/>
      <c r="IQM171" s="447"/>
      <c r="IQN171" s="447"/>
      <c r="IQO171" s="447"/>
      <c r="IQP171" s="447"/>
      <c r="IQQ171" s="447"/>
      <c r="IQR171" s="447"/>
      <c r="IQS171" s="447"/>
      <c r="IQT171" s="447"/>
      <c r="IQU171" s="447"/>
      <c r="IQV171" s="447"/>
      <c r="IQW171" s="447"/>
      <c r="IQX171" s="447"/>
      <c r="IQY171" s="447"/>
      <c r="IQZ171" s="447"/>
      <c r="IRA171" s="447"/>
      <c r="IRB171" s="447"/>
      <c r="IRC171" s="447"/>
      <c r="IRD171" s="447"/>
      <c r="IRE171" s="447"/>
      <c r="IRF171" s="447"/>
      <c r="IRG171" s="447"/>
      <c r="IRH171" s="447"/>
      <c r="IRI171" s="447"/>
      <c r="IRJ171" s="447"/>
      <c r="IRK171" s="447"/>
      <c r="IRL171" s="447"/>
      <c r="IRM171" s="447"/>
      <c r="IRN171" s="447"/>
      <c r="IRO171" s="447"/>
      <c r="IRP171" s="447"/>
      <c r="IRQ171" s="447"/>
      <c r="IRR171" s="447"/>
      <c r="IRS171" s="447"/>
      <c r="IRT171" s="447"/>
      <c r="IRU171" s="447"/>
      <c r="IRV171" s="447"/>
      <c r="IRW171" s="447"/>
      <c r="IRX171" s="447"/>
      <c r="IRY171" s="447"/>
      <c r="IRZ171" s="447"/>
      <c r="ISA171" s="447"/>
      <c r="ISB171" s="447"/>
      <c r="ISC171" s="447"/>
      <c r="ISD171" s="447"/>
      <c r="ISE171" s="447"/>
      <c r="ISF171" s="447"/>
      <c r="ISG171" s="447"/>
      <c r="ISH171" s="447"/>
      <c r="ISI171" s="447"/>
      <c r="ISJ171" s="447"/>
      <c r="ISK171" s="447"/>
      <c r="ISL171" s="447"/>
      <c r="ISM171" s="447"/>
      <c r="ISN171" s="447"/>
      <c r="ISO171" s="447"/>
      <c r="ISP171" s="447"/>
      <c r="ISQ171" s="447"/>
      <c r="ISR171" s="447"/>
      <c r="ISS171" s="447"/>
      <c r="IST171" s="447"/>
      <c r="ISU171" s="447"/>
      <c r="ISV171" s="447"/>
      <c r="ISW171" s="447"/>
      <c r="ISX171" s="447"/>
      <c r="ISY171" s="447"/>
      <c r="ISZ171" s="447"/>
      <c r="ITA171" s="447"/>
      <c r="ITB171" s="447"/>
      <c r="ITC171" s="447"/>
      <c r="ITD171" s="447"/>
      <c r="ITE171" s="447"/>
      <c r="ITF171" s="447"/>
      <c r="ITG171" s="447"/>
      <c r="ITH171" s="447"/>
      <c r="ITI171" s="447"/>
      <c r="ITJ171" s="447"/>
      <c r="ITK171" s="447"/>
      <c r="ITL171" s="447"/>
      <c r="ITM171" s="447"/>
      <c r="ITN171" s="447"/>
      <c r="ITO171" s="447"/>
      <c r="ITP171" s="447"/>
      <c r="ITQ171" s="447"/>
      <c r="ITR171" s="447"/>
      <c r="ITS171" s="447"/>
      <c r="ITT171" s="447"/>
      <c r="ITU171" s="447"/>
      <c r="ITV171" s="447"/>
      <c r="ITW171" s="447"/>
      <c r="ITX171" s="447"/>
      <c r="ITY171" s="447"/>
      <c r="ITZ171" s="447"/>
      <c r="IUA171" s="447"/>
      <c r="IUB171" s="447"/>
      <c r="IUC171" s="447"/>
      <c r="IUD171" s="447"/>
      <c r="IUE171" s="447"/>
      <c r="IUF171" s="447"/>
      <c r="IUG171" s="447"/>
      <c r="IUH171" s="447"/>
      <c r="IUI171" s="447"/>
      <c r="IUJ171" s="447"/>
      <c r="IUK171" s="447"/>
      <c r="IUL171" s="447"/>
      <c r="IUM171" s="447"/>
      <c r="IUN171" s="447"/>
      <c r="IUO171" s="447"/>
      <c r="IUP171" s="447"/>
      <c r="IUQ171" s="447"/>
      <c r="IUR171" s="447"/>
      <c r="IUS171" s="447"/>
      <c r="IUT171" s="447"/>
      <c r="IUU171" s="447"/>
      <c r="IUV171" s="447"/>
      <c r="IUW171" s="447"/>
      <c r="IUX171" s="447"/>
      <c r="IUY171" s="447"/>
      <c r="IUZ171" s="447"/>
      <c r="IVA171" s="447"/>
      <c r="IVB171" s="447"/>
      <c r="IVC171" s="447"/>
      <c r="IVD171" s="447"/>
      <c r="IVE171" s="447"/>
      <c r="IVF171" s="447"/>
      <c r="IVG171" s="447"/>
      <c r="IVH171" s="447"/>
      <c r="IVI171" s="447"/>
      <c r="IVJ171" s="447"/>
      <c r="IVK171" s="447"/>
      <c r="IVL171" s="447"/>
      <c r="IVM171" s="447"/>
      <c r="IVN171" s="447"/>
      <c r="IVO171" s="447"/>
      <c r="IVP171" s="447"/>
      <c r="IVQ171" s="447"/>
      <c r="IVR171" s="447"/>
      <c r="IVS171" s="447"/>
      <c r="IVT171" s="447"/>
      <c r="IVU171" s="447"/>
      <c r="IVV171" s="447"/>
      <c r="IVW171" s="447"/>
      <c r="IVX171" s="447"/>
      <c r="IVY171" s="447"/>
      <c r="IVZ171" s="447"/>
      <c r="IWA171" s="447"/>
      <c r="IWB171" s="447"/>
      <c r="IWC171" s="447"/>
      <c r="IWD171" s="447"/>
      <c r="IWE171" s="447"/>
      <c r="IWF171" s="447"/>
      <c r="IWG171" s="447"/>
      <c r="IWH171" s="447"/>
      <c r="IWI171" s="447"/>
      <c r="IWJ171" s="447"/>
      <c r="IWK171" s="447"/>
      <c r="IWL171" s="447"/>
      <c r="IWM171" s="447"/>
      <c r="IWN171" s="447"/>
      <c r="IWO171" s="447"/>
      <c r="IWP171" s="447"/>
      <c r="IWQ171" s="447"/>
      <c r="IWR171" s="447"/>
      <c r="IWS171" s="447"/>
      <c r="IWT171" s="447"/>
      <c r="IWU171" s="447"/>
      <c r="IWV171" s="447"/>
      <c r="IWW171" s="447"/>
      <c r="IWX171" s="447"/>
      <c r="IWY171" s="447"/>
      <c r="IWZ171" s="447"/>
      <c r="IXA171" s="447"/>
      <c r="IXB171" s="447"/>
      <c r="IXC171" s="447"/>
      <c r="IXD171" s="447"/>
      <c r="IXE171" s="447"/>
      <c r="IXF171" s="447"/>
      <c r="IXG171" s="447"/>
      <c r="IXH171" s="447"/>
      <c r="IXI171" s="447"/>
      <c r="IXJ171" s="447"/>
      <c r="IXK171" s="447"/>
      <c r="IXL171" s="447"/>
      <c r="IXM171" s="447"/>
      <c r="IXN171" s="447"/>
      <c r="IXO171" s="447"/>
      <c r="IXP171" s="447"/>
      <c r="IXQ171" s="447"/>
      <c r="IXR171" s="447"/>
      <c r="IXS171" s="447"/>
      <c r="IXT171" s="447"/>
      <c r="IXU171" s="447"/>
      <c r="IXV171" s="447"/>
      <c r="IXW171" s="447"/>
      <c r="IXX171" s="447"/>
      <c r="IXY171" s="447"/>
      <c r="IXZ171" s="447"/>
      <c r="IYA171" s="447"/>
      <c r="IYB171" s="447"/>
      <c r="IYC171" s="447"/>
      <c r="IYD171" s="447"/>
      <c r="IYE171" s="447"/>
      <c r="IYF171" s="447"/>
      <c r="IYG171" s="447"/>
      <c r="IYH171" s="447"/>
      <c r="IYI171" s="447"/>
      <c r="IYJ171" s="447"/>
      <c r="IYK171" s="447"/>
      <c r="IYL171" s="447"/>
      <c r="IYM171" s="447"/>
      <c r="IYN171" s="447"/>
      <c r="IYO171" s="447"/>
      <c r="IYP171" s="447"/>
      <c r="IYQ171" s="447"/>
      <c r="IYR171" s="447"/>
      <c r="IYS171" s="447"/>
      <c r="IYT171" s="447"/>
      <c r="IYU171" s="447"/>
      <c r="IYV171" s="447"/>
      <c r="IYW171" s="447"/>
      <c r="IYX171" s="447"/>
      <c r="IYY171" s="447"/>
      <c r="IYZ171" s="447"/>
      <c r="IZA171" s="447"/>
      <c r="IZB171" s="447"/>
      <c r="IZC171" s="447"/>
      <c r="IZD171" s="447"/>
      <c r="IZE171" s="447"/>
      <c r="IZF171" s="447"/>
      <c r="IZG171" s="447"/>
      <c r="IZH171" s="447"/>
      <c r="IZI171" s="447"/>
      <c r="IZJ171" s="447"/>
      <c r="IZK171" s="447"/>
      <c r="IZL171" s="447"/>
      <c r="IZM171" s="447"/>
      <c r="IZN171" s="447"/>
      <c r="IZO171" s="447"/>
      <c r="IZP171" s="447"/>
      <c r="IZQ171" s="447"/>
      <c r="IZR171" s="447"/>
      <c r="IZS171" s="447"/>
      <c r="IZT171" s="447"/>
      <c r="IZU171" s="447"/>
      <c r="IZV171" s="447"/>
      <c r="IZW171" s="447"/>
      <c r="IZX171" s="447"/>
      <c r="IZY171" s="447"/>
      <c r="IZZ171" s="447"/>
      <c r="JAA171" s="447"/>
      <c r="JAB171" s="447"/>
      <c r="JAC171" s="447"/>
      <c r="JAD171" s="447"/>
      <c r="JAE171" s="447"/>
      <c r="JAF171" s="447"/>
      <c r="JAG171" s="447"/>
      <c r="JAH171" s="447"/>
      <c r="JAI171" s="447"/>
      <c r="JAJ171" s="447"/>
      <c r="JAK171" s="447"/>
      <c r="JAL171" s="447"/>
      <c r="JAM171" s="447"/>
      <c r="JAN171" s="447"/>
      <c r="JAO171" s="447"/>
      <c r="JAP171" s="447"/>
      <c r="JAQ171" s="447"/>
      <c r="JAR171" s="447"/>
      <c r="JAS171" s="447"/>
      <c r="JAT171" s="447"/>
      <c r="JAU171" s="447"/>
      <c r="JAV171" s="447"/>
      <c r="JAW171" s="447"/>
      <c r="JAX171" s="447"/>
      <c r="JAY171" s="447"/>
      <c r="JAZ171" s="447"/>
      <c r="JBA171" s="447"/>
      <c r="JBB171" s="447"/>
      <c r="JBC171" s="447"/>
      <c r="JBD171" s="447"/>
      <c r="JBE171" s="447"/>
      <c r="JBF171" s="447"/>
      <c r="JBG171" s="447"/>
      <c r="JBH171" s="447"/>
      <c r="JBI171" s="447"/>
      <c r="JBJ171" s="447"/>
      <c r="JBK171" s="447"/>
      <c r="JBL171" s="447"/>
      <c r="JBM171" s="447"/>
      <c r="JBN171" s="447"/>
      <c r="JBO171" s="447"/>
      <c r="JBP171" s="447"/>
      <c r="JBQ171" s="447"/>
      <c r="JBR171" s="447"/>
      <c r="JBS171" s="447"/>
      <c r="JBT171" s="447"/>
      <c r="JBU171" s="447"/>
      <c r="JBV171" s="447"/>
      <c r="JBW171" s="447"/>
      <c r="JBX171" s="447"/>
      <c r="JBY171" s="447"/>
      <c r="JBZ171" s="447"/>
      <c r="JCA171" s="447"/>
      <c r="JCB171" s="447"/>
      <c r="JCC171" s="447"/>
      <c r="JCD171" s="447"/>
      <c r="JCE171" s="447"/>
      <c r="JCF171" s="447"/>
      <c r="JCG171" s="447"/>
      <c r="JCH171" s="447"/>
      <c r="JCI171" s="447"/>
      <c r="JCJ171" s="447"/>
      <c r="JCK171" s="447"/>
      <c r="JCL171" s="447"/>
      <c r="JCM171" s="447"/>
      <c r="JCN171" s="447"/>
      <c r="JCO171" s="447"/>
      <c r="JCP171" s="447"/>
      <c r="JCQ171" s="447"/>
      <c r="JCR171" s="447"/>
      <c r="JCS171" s="447"/>
      <c r="JCT171" s="447"/>
      <c r="JCU171" s="447"/>
      <c r="JCV171" s="447"/>
      <c r="JCW171" s="447"/>
      <c r="JCX171" s="447"/>
      <c r="JCY171" s="447"/>
      <c r="JCZ171" s="447"/>
      <c r="JDA171" s="447"/>
      <c r="JDB171" s="447"/>
      <c r="JDC171" s="447"/>
      <c r="JDD171" s="447"/>
      <c r="JDE171" s="447"/>
      <c r="JDF171" s="447"/>
      <c r="JDG171" s="447"/>
      <c r="JDH171" s="447"/>
      <c r="JDI171" s="447"/>
      <c r="JDJ171" s="447"/>
      <c r="JDK171" s="447"/>
      <c r="JDL171" s="447"/>
      <c r="JDM171" s="447"/>
      <c r="JDN171" s="447"/>
      <c r="JDO171" s="447"/>
      <c r="JDP171" s="447"/>
      <c r="JDQ171" s="447"/>
      <c r="JDR171" s="447"/>
      <c r="JDS171" s="447"/>
      <c r="JDT171" s="447"/>
      <c r="JDU171" s="447"/>
      <c r="JDV171" s="447"/>
      <c r="JDW171" s="447"/>
      <c r="JDX171" s="447"/>
      <c r="JDY171" s="447"/>
      <c r="JDZ171" s="447"/>
      <c r="JEA171" s="447"/>
      <c r="JEB171" s="447"/>
      <c r="JEC171" s="447"/>
      <c r="JED171" s="447"/>
      <c r="JEE171" s="447"/>
      <c r="JEF171" s="447"/>
      <c r="JEG171" s="447"/>
      <c r="JEH171" s="447"/>
      <c r="JEI171" s="447"/>
      <c r="JEJ171" s="447"/>
      <c r="JEK171" s="447"/>
      <c r="JEL171" s="447"/>
      <c r="JEM171" s="447"/>
      <c r="JEN171" s="447"/>
      <c r="JEO171" s="447"/>
      <c r="JEP171" s="447"/>
      <c r="JEQ171" s="447"/>
      <c r="JER171" s="447"/>
      <c r="JES171" s="447"/>
      <c r="JET171" s="447"/>
      <c r="JEU171" s="447"/>
      <c r="JEV171" s="447"/>
      <c r="JEW171" s="447"/>
      <c r="JEX171" s="447"/>
      <c r="JEY171" s="447"/>
      <c r="JEZ171" s="447"/>
      <c r="JFA171" s="447"/>
      <c r="JFB171" s="447"/>
      <c r="JFC171" s="447"/>
      <c r="JFD171" s="447"/>
      <c r="JFE171" s="447"/>
      <c r="JFF171" s="447"/>
      <c r="JFG171" s="447"/>
      <c r="JFH171" s="447"/>
      <c r="JFI171" s="447"/>
      <c r="JFJ171" s="447"/>
      <c r="JFK171" s="447"/>
      <c r="JFL171" s="447"/>
      <c r="JFM171" s="447"/>
      <c r="JFN171" s="447"/>
      <c r="JFO171" s="447"/>
      <c r="JFP171" s="447"/>
      <c r="JFQ171" s="447"/>
      <c r="JFR171" s="447"/>
      <c r="JFS171" s="447"/>
      <c r="JFT171" s="447"/>
      <c r="JFU171" s="447"/>
      <c r="JFV171" s="447"/>
      <c r="JFW171" s="447"/>
      <c r="JFX171" s="447"/>
      <c r="JFY171" s="447"/>
      <c r="JFZ171" s="447"/>
      <c r="JGA171" s="447"/>
      <c r="JGB171" s="447"/>
      <c r="JGC171" s="447"/>
      <c r="JGD171" s="447"/>
      <c r="JGE171" s="447"/>
      <c r="JGF171" s="447"/>
      <c r="JGG171" s="447"/>
      <c r="JGH171" s="447"/>
      <c r="JGI171" s="447"/>
      <c r="JGJ171" s="447"/>
      <c r="JGK171" s="447"/>
      <c r="JGL171" s="447"/>
      <c r="JGM171" s="447"/>
      <c r="JGN171" s="447"/>
      <c r="JGO171" s="447"/>
      <c r="JGP171" s="447"/>
      <c r="JGQ171" s="447"/>
      <c r="JGR171" s="447"/>
      <c r="JGS171" s="447"/>
      <c r="JGT171" s="447"/>
      <c r="JGU171" s="447"/>
      <c r="JGV171" s="447"/>
      <c r="JGW171" s="447"/>
      <c r="JGX171" s="447"/>
      <c r="JGY171" s="447"/>
      <c r="JGZ171" s="447"/>
      <c r="JHA171" s="447"/>
      <c r="JHB171" s="447"/>
      <c r="JHC171" s="447"/>
      <c r="JHD171" s="447"/>
      <c r="JHE171" s="447"/>
      <c r="JHF171" s="447"/>
      <c r="JHG171" s="447"/>
      <c r="JHH171" s="447"/>
      <c r="JHI171" s="447"/>
      <c r="JHJ171" s="447"/>
      <c r="JHK171" s="447"/>
      <c r="JHL171" s="447"/>
      <c r="JHM171" s="447"/>
      <c r="JHN171" s="447"/>
      <c r="JHO171" s="447"/>
      <c r="JHP171" s="447"/>
      <c r="JHQ171" s="447"/>
      <c r="JHR171" s="447"/>
      <c r="JHS171" s="447"/>
      <c r="JHT171" s="447"/>
      <c r="JHU171" s="447"/>
      <c r="JHV171" s="447"/>
      <c r="JHW171" s="447"/>
      <c r="JHX171" s="447"/>
      <c r="JHY171" s="447"/>
      <c r="JHZ171" s="447"/>
      <c r="JIA171" s="447"/>
      <c r="JIB171" s="447"/>
      <c r="JIC171" s="447"/>
      <c r="JID171" s="447"/>
      <c r="JIE171" s="447"/>
      <c r="JIF171" s="447"/>
      <c r="JIG171" s="447"/>
      <c r="JIH171" s="447"/>
      <c r="JII171" s="447"/>
      <c r="JIJ171" s="447"/>
      <c r="JIK171" s="447"/>
      <c r="JIL171" s="447"/>
      <c r="JIM171" s="447"/>
      <c r="JIN171" s="447"/>
      <c r="JIO171" s="447"/>
      <c r="JIP171" s="447"/>
      <c r="JIQ171" s="447"/>
      <c r="JIR171" s="447"/>
      <c r="JIS171" s="447"/>
      <c r="JIT171" s="447"/>
      <c r="JIU171" s="447"/>
      <c r="JIV171" s="447"/>
      <c r="JIW171" s="447"/>
      <c r="JIX171" s="447"/>
      <c r="JIY171" s="447"/>
      <c r="JIZ171" s="447"/>
      <c r="JJA171" s="447"/>
      <c r="JJB171" s="447"/>
      <c r="JJC171" s="447"/>
      <c r="JJD171" s="447"/>
      <c r="JJE171" s="447"/>
      <c r="JJF171" s="447"/>
      <c r="JJG171" s="447"/>
      <c r="JJH171" s="447"/>
      <c r="JJI171" s="447"/>
      <c r="JJJ171" s="447"/>
      <c r="JJK171" s="447"/>
      <c r="JJL171" s="447"/>
      <c r="JJM171" s="447"/>
      <c r="JJN171" s="447"/>
      <c r="JJO171" s="447"/>
      <c r="JJP171" s="447"/>
      <c r="JJQ171" s="447"/>
      <c r="JJR171" s="447"/>
      <c r="JJS171" s="447"/>
      <c r="JJT171" s="447"/>
      <c r="JJU171" s="447"/>
      <c r="JJV171" s="447"/>
      <c r="JJW171" s="447"/>
      <c r="JJX171" s="447"/>
      <c r="JJY171" s="447"/>
      <c r="JJZ171" s="447"/>
      <c r="JKA171" s="447"/>
      <c r="JKB171" s="447"/>
      <c r="JKC171" s="447"/>
      <c r="JKD171" s="447"/>
      <c r="JKE171" s="447"/>
      <c r="JKF171" s="447"/>
      <c r="JKG171" s="447"/>
      <c r="JKH171" s="447"/>
      <c r="JKI171" s="447"/>
      <c r="JKJ171" s="447"/>
      <c r="JKK171" s="447"/>
      <c r="JKL171" s="447"/>
      <c r="JKM171" s="447"/>
      <c r="JKN171" s="447"/>
      <c r="JKO171" s="447"/>
      <c r="JKP171" s="447"/>
      <c r="JKQ171" s="447"/>
      <c r="JKR171" s="447"/>
      <c r="JKS171" s="447"/>
      <c r="JKT171" s="447"/>
      <c r="JKU171" s="447"/>
      <c r="JKV171" s="447"/>
      <c r="JKW171" s="447"/>
      <c r="JKX171" s="447"/>
      <c r="JKY171" s="447"/>
      <c r="JKZ171" s="447"/>
      <c r="JLA171" s="447"/>
      <c r="JLB171" s="447"/>
      <c r="JLC171" s="447"/>
      <c r="JLD171" s="447"/>
      <c r="JLE171" s="447"/>
      <c r="JLF171" s="447"/>
      <c r="JLG171" s="447"/>
      <c r="JLH171" s="447"/>
      <c r="JLI171" s="447"/>
      <c r="JLJ171" s="447"/>
      <c r="JLK171" s="447"/>
      <c r="JLL171" s="447"/>
      <c r="JLM171" s="447"/>
      <c r="JLN171" s="447"/>
      <c r="JLO171" s="447"/>
      <c r="JLP171" s="447"/>
      <c r="JLQ171" s="447"/>
      <c r="JLR171" s="447"/>
      <c r="JLS171" s="447"/>
      <c r="JLT171" s="447"/>
      <c r="JLU171" s="447"/>
      <c r="JLV171" s="447"/>
      <c r="JLW171" s="447"/>
      <c r="JLX171" s="447"/>
      <c r="JLY171" s="447"/>
      <c r="JLZ171" s="447"/>
      <c r="JMA171" s="447"/>
      <c r="JMB171" s="447"/>
      <c r="JMC171" s="447"/>
      <c r="JMD171" s="447"/>
      <c r="JME171" s="447"/>
      <c r="JMF171" s="447"/>
      <c r="JMG171" s="447"/>
      <c r="JMH171" s="447"/>
      <c r="JMI171" s="447"/>
      <c r="JMJ171" s="447"/>
      <c r="JMK171" s="447"/>
      <c r="JML171" s="447"/>
      <c r="JMM171" s="447"/>
      <c r="JMN171" s="447"/>
      <c r="JMO171" s="447"/>
      <c r="JMP171" s="447"/>
      <c r="JMQ171" s="447"/>
      <c r="JMR171" s="447"/>
      <c r="JMS171" s="447"/>
      <c r="JMT171" s="447"/>
      <c r="JMU171" s="447"/>
      <c r="JMV171" s="447"/>
      <c r="JMW171" s="447"/>
      <c r="JMX171" s="447"/>
      <c r="JMY171" s="447"/>
      <c r="JMZ171" s="447"/>
      <c r="JNA171" s="447"/>
      <c r="JNB171" s="447"/>
      <c r="JNC171" s="447"/>
      <c r="JND171" s="447"/>
      <c r="JNE171" s="447"/>
      <c r="JNF171" s="447"/>
      <c r="JNG171" s="447"/>
      <c r="JNH171" s="447"/>
      <c r="JNI171" s="447"/>
      <c r="JNJ171" s="447"/>
      <c r="JNK171" s="447"/>
      <c r="JNL171" s="447"/>
      <c r="JNM171" s="447"/>
      <c r="JNN171" s="447"/>
      <c r="JNO171" s="447"/>
      <c r="JNP171" s="447"/>
      <c r="JNQ171" s="447"/>
      <c r="JNR171" s="447"/>
      <c r="JNS171" s="447"/>
      <c r="JNT171" s="447"/>
      <c r="JNU171" s="447"/>
      <c r="JNV171" s="447"/>
      <c r="JNW171" s="447"/>
      <c r="JNX171" s="447"/>
      <c r="JNY171" s="447"/>
      <c r="JNZ171" s="447"/>
      <c r="JOA171" s="447"/>
      <c r="JOB171" s="447"/>
      <c r="JOC171" s="447"/>
      <c r="JOD171" s="447"/>
      <c r="JOE171" s="447"/>
      <c r="JOF171" s="447"/>
      <c r="JOG171" s="447"/>
      <c r="JOH171" s="447"/>
      <c r="JOI171" s="447"/>
      <c r="JOJ171" s="447"/>
      <c r="JOK171" s="447"/>
      <c r="JOL171" s="447"/>
      <c r="JOM171" s="447"/>
      <c r="JON171" s="447"/>
      <c r="JOO171" s="447"/>
      <c r="JOP171" s="447"/>
      <c r="JOQ171" s="447"/>
      <c r="JOR171" s="447"/>
      <c r="JOS171" s="447"/>
      <c r="JOT171" s="447"/>
      <c r="JOU171" s="447"/>
      <c r="JOV171" s="447"/>
      <c r="JOW171" s="447"/>
      <c r="JOX171" s="447"/>
      <c r="JOY171" s="447"/>
      <c r="JOZ171" s="447"/>
      <c r="JPA171" s="447"/>
      <c r="JPB171" s="447"/>
      <c r="JPC171" s="447"/>
      <c r="JPD171" s="447"/>
      <c r="JPE171" s="447"/>
      <c r="JPF171" s="447"/>
      <c r="JPG171" s="447"/>
      <c r="JPH171" s="447"/>
      <c r="JPI171" s="447"/>
      <c r="JPJ171" s="447"/>
      <c r="JPK171" s="447"/>
      <c r="JPL171" s="447"/>
      <c r="JPM171" s="447"/>
      <c r="JPN171" s="447"/>
      <c r="JPO171" s="447"/>
      <c r="JPP171" s="447"/>
      <c r="JPQ171" s="447"/>
      <c r="JPR171" s="447"/>
      <c r="JPS171" s="447"/>
      <c r="JPT171" s="447"/>
      <c r="JPU171" s="447"/>
      <c r="JPV171" s="447"/>
      <c r="JPW171" s="447"/>
      <c r="JPX171" s="447"/>
      <c r="JPY171" s="447"/>
      <c r="JPZ171" s="447"/>
      <c r="JQA171" s="447"/>
      <c r="JQB171" s="447"/>
      <c r="JQC171" s="447"/>
      <c r="JQD171" s="447"/>
      <c r="JQE171" s="447"/>
      <c r="JQF171" s="447"/>
      <c r="JQG171" s="447"/>
      <c r="JQH171" s="447"/>
      <c r="JQI171" s="447"/>
      <c r="JQJ171" s="447"/>
      <c r="JQK171" s="447"/>
      <c r="JQL171" s="447"/>
      <c r="JQM171" s="447"/>
      <c r="JQN171" s="447"/>
      <c r="JQO171" s="447"/>
      <c r="JQP171" s="447"/>
      <c r="JQQ171" s="447"/>
      <c r="JQR171" s="447"/>
      <c r="JQS171" s="447"/>
      <c r="JQT171" s="447"/>
      <c r="JQU171" s="447"/>
      <c r="JQV171" s="447"/>
      <c r="JQW171" s="447"/>
      <c r="JQX171" s="447"/>
      <c r="JQY171" s="447"/>
      <c r="JQZ171" s="447"/>
      <c r="JRA171" s="447"/>
      <c r="JRB171" s="447"/>
      <c r="JRC171" s="447"/>
      <c r="JRD171" s="447"/>
      <c r="JRE171" s="447"/>
      <c r="JRF171" s="447"/>
      <c r="JRG171" s="447"/>
      <c r="JRH171" s="447"/>
      <c r="JRI171" s="447"/>
      <c r="JRJ171" s="447"/>
      <c r="JRK171" s="447"/>
      <c r="JRL171" s="447"/>
      <c r="JRM171" s="447"/>
      <c r="JRN171" s="447"/>
      <c r="JRO171" s="447"/>
      <c r="JRP171" s="447"/>
      <c r="JRQ171" s="447"/>
      <c r="JRR171" s="447"/>
      <c r="JRS171" s="447"/>
      <c r="JRT171" s="447"/>
      <c r="JRU171" s="447"/>
      <c r="JRV171" s="447"/>
      <c r="JRW171" s="447"/>
      <c r="JRX171" s="447"/>
      <c r="JRY171" s="447"/>
      <c r="JRZ171" s="447"/>
      <c r="JSA171" s="447"/>
      <c r="JSB171" s="447"/>
      <c r="JSC171" s="447"/>
      <c r="JSD171" s="447"/>
      <c r="JSE171" s="447"/>
      <c r="JSF171" s="447"/>
      <c r="JSG171" s="447"/>
      <c r="JSH171" s="447"/>
      <c r="JSI171" s="447"/>
      <c r="JSJ171" s="447"/>
      <c r="JSK171" s="447"/>
      <c r="JSL171" s="447"/>
      <c r="JSM171" s="447"/>
      <c r="JSN171" s="447"/>
      <c r="JSO171" s="447"/>
      <c r="JSP171" s="447"/>
      <c r="JSQ171" s="447"/>
      <c r="JSR171" s="447"/>
      <c r="JSS171" s="447"/>
      <c r="JST171" s="447"/>
      <c r="JSU171" s="447"/>
      <c r="JSV171" s="447"/>
      <c r="JSW171" s="447"/>
      <c r="JSX171" s="447"/>
      <c r="JSY171" s="447"/>
      <c r="JSZ171" s="447"/>
      <c r="JTA171" s="447"/>
      <c r="JTB171" s="447"/>
      <c r="JTC171" s="447"/>
      <c r="JTD171" s="447"/>
      <c r="JTE171" s="447"/>
      <c r="JTF171" s="447"/>
      <c r="JTG171" s="447"/>
      <c r="JTH171" s="447"/>
      <c r="JTI171" s="447"/>
      <c r="JTJ171" s="447"/>
      <c r="JTK171" s="447"/>
      <c r="JTL171" s="447"/>
      <c r="JTM171" s="447"/>
      <c r="JTN171" s="447"/>
      <c r="JTO171" s="447"/>
      <c r="JTP171" s="447"/>
      <c r="JTQ171" s="447"/>
      <c r="JTR171" s="447"/>
      <c r="JTS171" s="447"/>
      <c r="JTT171" s="447"/>
      <c r="JTU171" s="447"/>
      <c r="JTV171" s="447"/>
      <c r="JTW171" s="447"/>
      <c r="JTX171" s="447"/>
      <c r="JTY171" s="447"/>
      <c r="JTZ171" s="447"/>
      <c r="JUA171" s="447"/>
      <c r="JUB171" s="447"/>
      <c r="JUC171" s="447"/>
      <c r="JUD171" s="447"/>
      <c r="JUE171" s="447"/>
      <c r="JUF171" s="447"/>
      <c r="JUG171" s="447"/>
      <c r="JUH171" s="447"/>
      <c r="JUI171" s="447"/>
      <c r="JUJ171" s="447"/>
      <c r="JUK171" s="447"/>
      <c r="JUL171" s="447"/>
      <c r="JUM171" s="447"/>
      <c r="JUN171" s="447"/>
      <c r="JUO171" s="447"/>
      <c r="JUP171" s="447"/>
      <c r="JUQ171" s="447"/>
      <c r="JUR171" s="447"/>
      <c r="JUS171" s="447"/>
      <c r="JUT171" s="447"/>
      <c r="JUU171" s="447"/>
      <c r="JUV171" s="447"/>
      <c r="JUW171" s="447"/>
      <c r="JUX171" s="447"/>
      <c r="JUY171" s="447"/>
      <c r="JUZ171" s="447"/>
      <c r="JVA171" s="447"/>
      <c r="JVB171" s="447"/>
      <c r="JVC171" s="447"/>
      <c r="JVD171" s="447"/>
      <c r="JVE171" s="447"/>
      <c r="JVF171" s="447"/>
      <c r="JVG171" s="447"/>
      <c r="JVH171" s="447"/>
      <c r="JVI171" s="447"/>
      <c r="JVJ171" s="447"/>
      <c r="JVK171" s="447"/>
      <c r="JVL171" s="447"/>
      <c r="JVM171" s="447"/>
      <c r="JVN171" s="447"/>
      <c r="JVO171" s="447"/>
      <c r="JVP171" s="447"/>
      <c r="JVQ171" s="447"/>
      <c r="JVR171" s="447"/>
      <c r="JVS171" s="447"/>
      <c r="JVT171" s="447"/>
      <c r="JVU171" s="447"/>
      <c r="JVV171" s="447"/>
      <c r="JVW171" s="447"/>
      <c r="JVX171" s="447"/>
      <c r="JVY171" s="447"/>
      <c r="JVZ171" s="447"/>
      <c r="JWA171" s="447"/>
      <c r="JWB171" s="447"/>
      <c r="JWC171" s="447"/>
      <c r="JWD171" s="447"/>
      <c r="JWE171" s="447"/>
      <c r="JWF171" s="447"/>
      <c r="JWG171" s="447"/>
      <c r="JWH171" s="447"/>
      <c r="JWI171" s="447"/>
      <c r="JWJ171" s="447"/>
      <c r="JWK171" s="447"/>
      <c r="JWL171" s="447"/>
      <c r="JWM171" s="447"/>
      <c r="JWN171" s="447"/>
      <c r="JWO171" s="447"/>
      <c r="JWP171" s="447"/>
      <c r="JWQ171" s="447"/>
      <c r="JWR171" s="447"/>
      <c r="JWS171" s="447"/>
      <c r="JWT171" s="447"/>
      <c r="JWU171" s="447"/>
      <c r="JWV171" s="447"/>
      <c r="JWW171" s="447"/>
      <c r="JWX171" s="447"/>
      <c r="JWY171" s="447"/>
      <c r="JWZ171" s="447"/>
      <c r="JXA171" s="447"/>
      <c r="JXB171" s="447"/>
      <c r="JXC171" s="447"/>
      <c r="JXD171" s="447"/>
      <c r="JXE171" s="447"/>
      <c r="JXF171" s="447"/>
      <c r="JXG171" s="447"/>
      <c r="JXH171" s="447"/>
      <c r="JXI171" s="447"/>
      <c r="JXJ171" s="447"/>
      <c r="JXK171" s="447"/>
      <c r="JXL171" s="447"/>
      <c r="JXM171" s="447"/>
      <c r="JXN171" s="447"/>
      <c r="JXO171" s="447"/>
      <c r="JXP171" s="447"/>
      <c r="JXQ171" s="447"/>
      <c r="JXR171" s="447"/>
      <c r="JXS171" s="447"/>
      <c r="JXT171" s="447"/>
      <c r="JXU171" s="447"/>
      <c r="JXV171" s="447"/>
      <c r="JXW171" s="447"/>
      <c r="JXX171" s="447"/>
      <c r="JXY171" s="447"/>
      <c r="JXZ171" s="447"/>
      <c r="JYA171" s="447"/>
      <c r="JYB171" s="447"/>
      <c r="JYC171" s="447"/>
      <c r="JYD171" s="447"/>
      <c r="JYE171" s="447"/>
      <c r="JYF171" s="447"/>
      <c r="JYG171" s="447"/>
      <c r="JYH171" s="447"/>
      <c r="JYI171" s="447"/>
      <c r="JYJ171" s="447"/>
      <c r="JYK171" s="447"/>
      <c r="JYL171" s="447"/>
      <c r="JYM171" s="447"/>
      <c r="JYN171" s="447"/>
      <c r="JYO171" s="447"/>
      <c r="JYP171" s="447"/>
      <c r="JYQ171" s="447"/>
      <c r="JYR171" s="447"/>
      <c r="JYS171" s="447"/>
      <c r="JYT171" s="447"/>
      <c r="JYU171" s="447"/>
      <c r="JYV171" s="447"/>
      <c r="JYW171" s="447"/>
      <c r="JYX171" s="447"/>
      <c r="JYY171" s="447"/>
      <c r="JYZ171" s="447"/>
      <c r="JZA171" s="447"/>
      <c r="JZB171" s="447"/>
      <c r="JZC171" s="447"/>
      <c r="JZD171" s="447"/>
      <c r="JZE171" s="447"/>
      <c r="JZF171" s="447"/>
      <c r="JZG171" s="447"/>
      <c r="JZH171" s="447"/>
      <c r="JZI171" s="447"/>
      <c r="JZJ171" s="447"/>
      <c r="JZK171" s="447"/>
      <c r="JZL171" s="447"/>
      <c r="JZM171" s="447"/>
      <c r="JZN171" s="447"/>
      <c r="JZO171" s="447"/>
      <c r="JZP171" s="447"/>
      <c r="JZQ171" s="447"/>
      <c r="JZR171" s="447"/>
      <c r="JZS171" s="447"/>
      <c r="JZT171" s="447"/>
      <c r="JZU171" s="447"/>
      <c r="JZV171" s="447"/>
      <c r="JZW171" s="447"/>
      <c r="JZX171" s="447"/>
      <c r="JZY171" s="447"/>
      <c r="JZZ171" s="447"/>
      <c r="KAA171" s="447"/>
      <c r="KAB171" s="447"/>
      <c r="KAC171" s="447"/>
      <c r="KAD171" s="447"/>
      <c r="KAE171" s="447"/>
      <c r="KAF171" s="447"/>
      <c r="KAG171" s="447"/>
      <c r="KAH171" s="447"/>
      <c r="KAI171" s="447"/>
      <c r="KAJ171" s="447"/>
      <c r="KAK171" s="447"/>
      <c r="KAL171" s="447"/>
      <c r="KAM171" s="447"/>
      <c r="KAN171" s="447"/>
      <c r="KAO171" s="447"/>
      <c r="KAP171" s="447"/>
      <c r="KAQ171" s="447"/>
      <c r="KAR171" s="447"/>
      <c r="KAS171" s="447"/>
      <c r="KAT171" s="447"/>
      <c r="KAU171" s="447"/>
      <c r="KAV171" s="447"/>
      <c r="KAW171" s="447"/>
      <c r="KAX171" s="447"/>
      <c r="KAY171" s="447"/>
      <c r="KAZ171" s="447"/>
      <c r="KBA171" s="447"/>
      <c r="KBB171" s="447"/>
      <c r="KBC171" s="447"/>
      <c r="KBD171" s="447"/>
      <c r="KBE171" s="447"/>
      <c r="KBF171" s="447"/>
      <c r="KBG171" s="447"/>
      <c r="KBH171" s="447"/>
      <c r="KBI171" s="447"/>
      <c r="KBJ171" s="447"/>
      <c r="KBK171" s="447"/>
      <c r="KBL171" s="447"/>
      <c r="KBM171" s="447"/>
      <c r="KBN171" s="447"/>
      <c r="KBO171" s="447"/>
      <c r="KBP171" s="447"/>
      <c r="KBQ171" s="447"/>
      <c r="KBR171" s="447"/>
      <c r="KBS171" s="447"/>
      <c r="KBT171" s="447"/>
      <c r="KBU171" s="447"/>
      <c r="KBV171" s="447"/>
      <c r="KBW171" s="447"/>
      <c r="KBX171" s="447"/>
      <c r="KBY171" s="447"/>
      <c r="KBZ171" s="447"/>
      <c r="KCA171" s="447"/>
      <c r="KCB171" s="447"/>
      <c r="KCC171" s="447"/>
      <c r="KCD171" s="447"/>
      <c r="KCE171" s="447"/>
      <c r="KCF171" s="447"/>
      <c r="KCG171" s="447"/>
      <c r="KCH171" s="447"/>
      <c r="KCI171" s="447"/>
      <c r="KCJ171" s="447"/>
      <c r="KCK171" s="447"/>
      <c r="KCL171" s="447"/>
      <c r="KCM171" s="447"/>
      <c r="KCN171" s="447"/>
      <c r="KCO171" s="447"/>
      <c r="KCP171" s="447"/>
      <c r="KCQ171" s="447"/>
      <c r="KCR171" s="447"/>
      <c r="KCS171" s="447"/>
      <c r="KCT171" s="447"/>
      <c r="KCU171" s="447"/>
      <c r="KCV171" s="447"/>
      <c r="KCW171" s="447"/>
      <c r="KCX171" s="447"/>
      <c r="KCY171" s="447"/>
      <c r="KCZ171" s="447"/>
      <c r="KDA171" s="447"/>
      <c r="KDB171" s="447"/>
      <c r="KDC171" s="447"/>
      <c r="KDD171" s="447"/>
      <c r="KDE171" s="447"/>
      <c r="KDF171" s="447"/>
      <c r="KDG171" s="447"/>
      <c r="KDH171" s="447"/>
      <c r="KDI171" s="447"/>
      <c r="KDJ171" s="447"/>
      <c r="KDK171" s="447"/>
      <c r="KDL171" s="447"/>
      <c r="KDM171" s="447"/>
      <c r="KDN171" s="447"/>
      <c r="KDO171" s="447"/>
      <c r="KDP171" s="447"/>
      <c r="KDQ171" s="447"/>
      <c r="KDR171" s="447"/>
      <c r="KDS171" s="447"/>
      <c r="KDT171" s="447"/>
      <c r="KDU171" s="447"/>
      <c r="KDV171" s="447"/>
      <c r="KDW171" s="447"/>
      <c r="KDX171" s="447"/>
      <c r="KDY171" s="447"/>
      <c r="KDZ171" s="447"/>
      <c r="KEA171" s="447"/>
      <c r="KEB171" s="447"/>
      <c r="KEC171" s="447"/>
      <c r="KED171" s="447"/>
      <c r="KEE171" s="447"/>
      <c r="KEF171" s="447"/>
      <c r="KEG171" s="447"/>
      <c r="KEH171" s="447"/>
      <c r="KEI171" s="447"/>
      <c r="KEJ171" s="447"/>
      <c r="KEK171" s="447"/>
      <c r="KEL171" s="447"/>
      <c r="KEM171" s="447"/>
      <c r="KEN171" s="447"/>
      <c r="KEO171" s="447"/>
      <c r="KEP171" s="447"/>
      <c r="KEQ171" s="447"/>
      <c r="KER171" s="447"/>
      <c r="KES171" s="447"/>
      <c r="KET171" s="447"/>
      <c r="KEU171" s="447"/>
      <c r="KEV171" s="447"/>
      <c r="KEW171" s="447"/>
      <c r="KEX171" s="447"/>
      <c r="KEY171" s="447"/>
      <c r="KEZ171" s="447"/>
      <c r="KFA171" s="447"/>
      <c r="KFB171" s="447"/>
      <c r="KFC171" s="447"/>
      <c r="KFD171" s="447"/>
      <c r="KFE171" s="447"/>
      <c r="KFF171" s="447"/>
      <c r="KFG171" s="447"/>
      <c r="KFH171" s="447"/>
      <c r="KFI171" s="447"/>
      <c r="KFJ171" s="447"/>
      <c r="KFK171" s="447"/>
      <c r="KFL171" s="447"/>
      <c r="KFM171" s="447"/>
      <c r="KFN171" s="447"/>
      <c r="KFO171" s="447"/>
      <c r="KFP171" s="447"/>
      <c r="KFQ171" s="447"/>
      <c r="KFR171" s="447"/>
      <c r="KFS171" s="447"/>
      <c r="KFT171" s="447"/>
      <c r="KFU171" s="447"/>
      <c r="KFV171" s="447"/>
      <c r="KFW171" s="447"/>
      <c r="KFX171" s="447"/>
      <c r="KFY171" s="447"/>
      <c r="KFZ171" s="447"/>
      <c r="KGA171" s="447"/>
      <c r="KGB171" s="447"/>
      <c r="KGC171" s="447"/>
      <c r="KGD171" s="447"/>
      <c r="KGE171" s="447"/>
      <c r="KGF171" s="447"/>
      <c r="KGG171" s="447"/>
      <c r="KGH171" s="447"/>
      <c r="KGI171" s="447"/>
      <c r="KGJ171" s="447"/>
      <c r="KGK171" s="447"/>
      <c r="KGL171" s="447"/>
      <c r="KGM171" s="447"/>
      <c r="KGN171" s="447"/>
      <c r="KGO171" s="447"/>
      <c r="KGP171" s="447"/>
      <c r="KGQ171" s="447"/>
      <c r="KGR171" s="447"/>
      <c r="KGS171" s="447"/>
      <c r="KGT171" s="447"/>
      <c r="KGU171" s="447"/>
      <c r="KGV171" s="447"/>
      <c r="KGW171" s="447"/>
      <c r="KGX171" s="447"/>
      <c r="KGY171" s="447"/>
      <c r="KGZ171" s="447"/>
      <c r="KHA171" s="447"/>
      <c r="KHB171" s="447"/>
      <c r="KHC171" s="447"/>
      <c r="KHD171" s="447"/>
      <c r="KHE171" s="447"/>
      <c r="KHF171" s="447"/>
      <c r="KHG171" s="447"/>
      <c r="KHH171" s="447"/>
      <c r="KHI171" s="447"/>
      <c r="KHJ171" s="447"/>
      <c r="KHK171" s="447"/>
      <c r="KHL171" s="447"/>
      <c r="KHM171" s="447"/>
      <c r="KHN171" s="447"/>
      <c r="KHO171" s="447"/>
      <c r="KHP171" s="447"/>
      <c r="KHQ171" s="447"/>
      <c r="KHR171" s="447"/>
      <c r="KHS171" s="447"/>
      <c r="KHT171" s="447"/>
      <c r="KHU171" s="447"/>
      <c r="KHV171" s="447"/>
      <c r="KHW171" s="447"/>
      <c r="KHX171" s="447"/>
      <c r="KHY171" s="447"/>
      <c r="KHZ171" s="447"/>
      <c r="KIA171" s="447"/>
      <c r="KIB171" s="447"/>
      <c r="KIC171" s="447"/>
      <c r="KID171" s="447"/>
      <c r="KIE171" s="447"/>
      <c r="KIF171" s="447"/>
      <c r="KIG171" s="447"/>
      <c r="KIH171" s="447"/>
      <c r="KII171" s="447"/>
      <c r="KIJ171" s="447"/>
      <c r="KIK171" s="447"/>
      <c r="KIL171" s="447"/>
      <c r="KIM171" s="447"/>
      <c r="KIN171" s="447"/>
      <c r="KIO171" s="447"/>
      <c r="KIP171" s="447"/>
      <c r="KIQ171" s="447"/>
      <c r="KIR171" s="447"/>
      <c r="KIS171" s="447"/>
      <c r="KIT171" s="447"/>
      <c r="KIU171" s="447"/>
      <c r="KIV171" s="447"/>
      <c r="KIW171" s="447"/>
      <c r="KIX171" s="447"/>
      <c r="KIY171" s="447"/>
      <c r="KIZ171" s="447"/>
      <c r="KJA171" s="447"/>
      <c r="KJB171" s="447"/>
      <c r="KJC171" s="447"/>
      <c r="KJD171" s="447"/>
      <c r="KJE171" s="447"/>
      <c r="KJF171" s="447"/>
      <c r="KJG171" s="447"/>
      <c r="KJH171" s="447"/>
      <c r="KJI171" s="447"/>
      <c r="KJJ171" s="447"/>
      <c r="KJK171" s="447"/>
      <c r="KJL171" s="447"/>
      <c r="KJM171" s="447"/>
      <c r="KJN171" s="447"/>
      <c r="KJO171" s="447"/>
      <c r="KJP171" s="447"/>
      <c r="KJQ171" s="447"/>
      <c r="KJR171" s="447"/>
      <c r="KJS171" s="447"/>
      <c r="KJT171" s="447"/>
      <c r="KJU171" s="447"/>
      <c r="KJV171" s="447"/>
      <c r="KJW171" s="447"/>
      <c r="KJX171" s="447"/>
      <c r="KJY171" s="447"/>
      <c r="KJZ171" s="447"/>
      <c r="KKA171" s="447"/>
      <c r="KKB171" s="447"/>
      <c r="KKC171" s="447"/>
      <c r="KKD171" s="447"/>
      <c r="KKE171" s="447"/>
      <c r="KKF171" s="447"/>
      <c r="KKG171" s="447"/>
      <c r="KKH171" s="447"/>
      <c r="KKI171" s="447"/>
      <c r="KKJ171" s="447"/>
      <c r="KKK171" s="447"/>
      <c r="KKL171" s="447"/>
      <c r="KKM171" s="447"/>
      <c r="KKN171" s="447"/>
      <c r="KKO171" s="447"/>
      <c r="KKP171" s="447"/>
      <c r="KKQ171" s="447"/>
      <c r="KKR171" s="447"/>
      <c r="KKS171" s="447"/>
      <c r="KKT171" s="447"/>
      <c r="KKU171" s="447"/>
      <c r="KKV171" s="447"/>
      <c r="KKW171" s="447"/>
      <c r="KKX171" s="447"/>
      <c r="KKY171" s="447"/>
      <c r="KKZ171" s="447"/>
      <c r="KLA171" s="447"/>
      <c r="KLB171" s="447"/>
      <c r="KLC171" s="447"/>
      <c r="KLD171" s="447"/>
      <c r="KLE171" s="447"/>
      <c r="KLF171" s="447"/>
      <c r="KLG171" s="447"/>
      <c r="KLH171" s="447"/>
      <c r="KLI171" s="447"/>
      <c r="KLJ171" s="447"/>
      <c r="KLK171" s="447"/>
      <c r="KLL171" s="447"/>
      <c r="KLM171" s="447"/>
      <c r="KLN171" s="447"/>
      <c r="KLO171" s="447"/>
      <c r="KLP171" s="447"/>
      <c r="KLQ171" s="447"/>
      <c r="KLR171" s="447"/>
      <c r="KLS171" s="447"/>
      <c r="KLT171" s="447"/>
      <c r="KLU171" s="447"/>
      <c r="KLV171" s="447"/>
      <c r="KLW171" s="447"/>
      <c r="KLX171" s="447"/>
      <c r="KLY171" s="447"/>
      <c r="KLZ171" s="447"/>
      <c r="KMA171" s="447"/>
      <c r="KMB171" s="447"/>
      <c r="KMC171" s="447"/>
      <c r="KMD171" s="447"/>
      <c r="KME171" s="447"/>
      <c r="KMF171" s="447"/>
      <c r="KMG171" s="447"/>
      <c r="KMH171" s="447"/>
      <c r="KMI171" s="447"/>
      <c r="KMJ171" s="447"/>
      <c r="KMK171" s="447"/>
      <c r="KML171" s="447"/>
      <c r="KMM171" s="447"/>
      <c r="KMN171" s="447"/>
      <c r="KMO171" s="447"/>
      <c r="KMP171" s="447"/>
      <c r="KMQ171" s="447"/>
      <c r="KMR171" s="447"/>
      <c r="KMS171" s="447"/>
      <c r="KMT171" s="447"/>
      <c r="KMU171" s="447"/>
      <c r="KMV171" s="447"/>
      <c r="KMW171" s="447"/>
      <c r="KMX171" s="447"/>
      <c r="KMY171" s="447"/>
      <c r="KMZ171" s="447"/>
      <c r="KNA171" s="447"/>
      <c r="KNB171" s="447"/>
      <c r="KNC171" s="447"/>
      <c r="KND171" s="447"/>
      <c r="KNE171" s="447"/>
      <c r="KNF171" s="447"/>
      <c r="KNG171" s="447"/>
      <c r="KNH171" s="447"/>
      <c r="KNI171" s="447"/>
      <c r="KNJ171" s="447"/>
      <c r="KNK171" s="447"/>
      <c r="KNL171" s="447"/>
      <c r="KNM171" s="447"/>
      <c r="KNN171" s="447"/>
      <c r="KNO171" s="447"/>
      <c r="KNP171" s="447"/>
      <c r="KNQ171" s="447"/>
      <c r="KNR171" s="447"/>
      <c r="KNS171" s="447"/>
      <c r="KNT171" s="447"/>
      <c r="KNU171" s="447"/>
      <c r="KNV171" s="447"/>
      <c r="KNW171" s="447"/>
      <c r="KNX171" s="447"/>
      <c r="KNY171" s="447"/>
      <c r="KNZ171" s="447"/>
      <c r="KOA171" s="447"/>
      <c r="KOB171" s="447"/>
      <c r="KOC171" s="447"/>
      <c r="KOD171" s="447"/>
      <c r="KOE171" s="447"/>
      <c r="KOF171" s="447"/>
      <c r="KOG171" s="447"/>
      <c r="KOH171" s="447"/>
      <c r="KOI171" s="447"/>
      <c r="KOJ171" s="447"/>
      <c r="KOK171" s="447"/>
      <c r="KOL171" s="447"/>
      <c r="KOM171" s="447"/>
      <c r="KON171" s="447"/>
      <c r="KOO171" s="447"/>
      <c r="KOP171" s="447"/>
      <c r="KOQ171" s="447"/>
      <c r="KOR171" s="447"/>
      <c r="KOS171" s="447"/>
      <c r="KOT171" s="447"/>
      <c r="KOU171" s="447"/>
      <c r="KOV171" s="447"/>
      <c r="KOW171" s="447"/>
      <c r="KOX171" s="447"/>
      <c r="KOY171" s="447"/>
      <c r="KOZ171" s="447"/>
      <c r="KPA171" s="447"/>
      <c r="KPB171" s="447"/>
      <c r="KPC171" s="447"/>
      <c r="KPD171" s="447"/>
      <c r="KPE171" s="447"/>
      <c r="KPF171" s="447"/>
      <c r="KPG171" s="447"/>
      <c r="KPH171" s="447"/>
      <c r="KPI171" s="447"/>
      <c r="KPJ171" s="447"/>
      <c r="KPK171" s="447"/>
      <c r="KPL171" s="447"/>
      <c r="KPM171" s="447"/>
      <c r="KPN171" s="447"/>
      <c r="KPO171" s="447"/>
      <c r="KPP171" s="447"/>
      <c r="KPQ171" s="447"/>
      <c r="KPR171" s="447"/>
      <c r="KPS171" s="447"/>
      <c r="KPT171" s="447"/>
      <c r="KPU171" s="447"/>
      <c r="KPV171" s="447"/>
      <c r="KPW171" s="447"/>
      <c r="KPX171" s="447"/>
      <c r="KPY171" s="447"/>
      <c r="KPZ171" s="447"/>
      <c r="KQA171" s="447"/>
      <c r="KQB171" s="447"/>
      <c r="KQC171" s="447"/>
      <c r="KQD171" s="447"/>
      <c r="KQE171" s="447"/>
      <c r="KQF171" s="447"/>
      <c r="KQG171" s="447"/>
      <c r="KQH171" s="447"/>
      <c r="KQI171" s="447"/>
      <c r="KQJ171" s="447"/>
      <c r="KQK171" s="447"/>
      <c r="KQL171" s="447"/>
      <c r="KQM171" s="447"/>
      <c r="KQN171" s="447"/>
      <c r="KQO171" s="447"/>
      <c r="KQP171" s="447"/>
      <c r="KQQ171" s="447"/>
      <c r="KQR171" s="447"/>
      <c r="KQS171" s="447"/>
      <c r="KQT171" s="447"/>
      <c r="KQU171" s="447"/>
      <c r="KQV171" s="447"/>
      <c r="KQW171" s="447"/>
      <c r="KQX171" s="447"/>
      <c r="KQY171" s="447"/>
      <c r="KQZ171" s="447"/>
      <c r="KRA171" s="447"/>
      <c r="KRB171" s="447"/>
      <c r="KRC171" s="447"/>
      <c r="KRD171" s="447"/>
      <c r="KRE171" s="447"/>
      <c r="KRF171" s="447"/>
      <c r="KRG171" s="447"/>
      <c r="KRH171" s="447"/>
      <c r="KRI171" s="447"/>
      <c r="KRJ171" s="447"/>
      <c r="KRK171" s="447"/>
      <c r="KRL171" s="447"/>
      <c r="KRM171" s="447"/>
      <c r="KRN171" s="447"/>
      <c r="KRO171" s="447"/>
      <c r="KRP171" s="447"/>
      <c r="KRQ171" s="447"/>
      <c r="KRR171" s="447"/>
      <c r="KRS171" s="447"/>
      <c r="KRT171" s="447"/>
      <c r="KRU171" s="447"/>
      <c r="KRV171" s="447"/>
      <c r="KRW171" s="447"/>
      <c r="KRX171" s="447"/>
      <c r="KRY171" s="447"/>
      <c r="KRZ171" s="447"/>
      <c r="KSA171" s="447"/>
      <c r="KSB171" s="447"/>
      <c r="KSC171" s="447"/>
      <c r="KSD171" s="447"/>
      <c r="KSE171" s="447"/>
      <c r="KSF171" s="447"/>
      <c r="KSG171" s="447"/>
      <c r="KSH171" s="447"/>
      <c r="KSI171" s="447"/>
      <c r="KSJ171" s="447"/>
      <c r="KSK171" s="447"/>
      <c r="KSL171" s="447"/>
      <c r="KSM171" s="447"/>
      <c r="KSN171" s="447"/>
      <c r="KSO171" s="447"/>
      <c r="KSP171" s="447"/>
      <c r="KSQ171" s="447"/>
      <c r="KSR171" s="447"/>
      <c r="KSS171" s="447"/>
      <c r="KST171" s="447"/>
      <c r="KSU171" s="447"/>
      <c r="KSV171" s="447"/>
      <c r="KSW171" s="447"/>
      <c r="KSX171" s="447"/>
      <c r="KSY171" s="447"/>
      <c r="KSZ171" s="447"/>
      <c r="KTA171" s="447"/>
      <c r="KTB171" s="447"/>
      <c r="KTC171" s="447"/>
      <c r="KTD171" s="447"/>
      <c r="KTE171" s="447"/>
      <c r="KTF171" s="447"/>
      <c r="KTG171" s="447"/>
      <c r="KTH171" s="447"/>
      <c r="KTI171" s="447"/>
      <c r="KTJ171" s="447"/>
      <c r="KTK171" s="447"/>
      <c r="KTL171" s="447"/>
      <c r="KTM171" s="447"/>
      <c r="KTN171" s="447"/>
      <c r="KTO171" s="447"/>
      <c r="KTP171" s="447"/>
      <c r="KTQ171" s="447"/>
      <c r="KTR171" s="447"/>
      <c r="KTS171" s="447"/>
      <c r="KTT171" s="447"/>
      <c r="KTU171" s="447"/>
      <c r="KTV171" s="447"/>
      <c r="KTW171" s="447"/>
      <c r="KTX171" s="447"/>
      <c r="KTY171" s="447"/>
      <c r="KTZ171" s="447"/>
      <c r="KUA171" s="447"/>
      <c r="KUB171" s="447"/>
      <c r="KUC171" s="447"/>
      <c r="KUD171" s="447"/>
      <c r="KUE171" s="447"/>
      <c r="KUF171" s="447"/>
      <c r="KUG171" s="447"/>
      <c r="KUH171" s="447"/>
      <c r="KUI171" s="447"/>
      <c r="KUJ171" s="447"/>
      <c r="KUK171" s="447"/>
      <c r="KUL171" s="447"/>
      <c r="KUM171" s="447"/>
      <c r="KUN171" s="447"/>
      <c r="KUO171" s="447"/>
      <c r="KUP171" s="447"/>
      <c r="KUQ171" s="447"/>
      <c r="KUR171" s="447"/>
      <c r="KUS171" s="447"/>
      <c r="KUT171" s="447"/>
      <c r="KUU171" s="447"/>
      <c r="KUV171" s="447"/>
      <c r="KUW171" s="447"/>
      <c r="KUX171" s="447"/>
      <c r="KUY171" s="447"/>
      <c r="KUZ171" s="447"/>
      <c r="KVA171" s="447"/>
      <c r="KVB171" s="447"/>
      <c r="KVC171" s="447"/>
      <c r="KVD171" s="447"/>
      <c r="KVE171" s="447"/>
      <c r="KVF171" s="447"/>
      <c r="KVG171" s="447"/>
      <c r="KVH171" s="447"/>
      <c r="KVI171" s="447"/>
      <c r="KVJ171" s="447"/>
      <c r="KVK171" s="447"/>
      <c r="KVL171" s="447"/>
      <c r="KVM171" s="447"/>
      <c r="KVN171" s="447"/>
      <c r="KVO171" s="447"/>
      <c r="KVP171" s="447"/>
      <c r="KVQ171" s="447"/>
      <c r="KVR171" s="447"/>
      <c r="KVS171" s="447"/>
      <c r="KVT171" s="447"/>
      <c r="KVU171" s="447"/>
      <c r="KVV171" s="447"/>
      <c r="KVW171" s="447"/>
      <c r="KVX171" s="447"/>
      <c r="KVY171" s="447"/>
      <c r="KVZ171" s="447"/>
      <c r="KWA171" s="447"/>
      <c r="KWB171" s="447"/>
      <c r="KWC171" s="447"/>
      <c r="KWD171" s="447"/>
      <c r="KWE171" s="447"/>
      <c r="KWF171" s="447"/>
      <c r="KWG171" s="447"/>
      <c r="KWH171" s="447"/>
      <c r="KWI171" s="447"/>
      <c r="KWJ171" s="447"/>
      <c r="KWK171" s="447"/>
      <c r="KWL171" s="447"/>
      <c r="KWM171" s="447"/>
      <c r="KWN171" s="447"/>
      <c r="KWO171" s="447"/>
      <c r="KWP171" s="447"/>
      <c r="KWQ171" s="447"/>
      <c r="KWR171" s="447"/>
      <c r="KWS171" s="447"/>
      <c r="KWT171" s="447"/>
      <c r="KWU171" s="447"/>
      <c r="KWV171" s="447"/>
      <c r="KWW171" s="447"/>
      <c r="KWX171" s="447"/>
      <c r="KWY171" s="447"/>
      <c r="KWZ171" s="447"/>
      <c r="KXA171" s="447"/>
      <c r="KXB171" s="447"/>
      <c r="KXC171" s="447"/>
      <c r="KXD171" s="447"/>
      <c r="KXE171" s="447"/>
      <c r="KXF171" s="447"/>
      <c r="KXG171" s="447"/>
      <c r="KXH171" s="447"/>
      <c r="KXI171" s="447"/>
      <c r="KXJ171" s="447"/>
      <c r="KXK171" s="447"/>
      <c r="KXL171" s="447"/>
      <c r="KXM171" s="447"/>
      <c r="KXN171" s="447"/>
      <c r="KXO171" s="447"/>
      <c r="KXP171" s="447"/>
      <c r="KXQ171" s="447"/>
      <c r="KXR171" s="447"/>
      <c r="KXS171" s="447"/>
      <c r="KXT171" s="447"/>
      <c r="KXU171" s="447"/>
      <c r="KXV171" s="447"/>
      <c r="KXW171" s="447"/>
      <c r="KXX171" s="447"/>
      <c r="KXY171" s="447"/>
      <c r="KXZ171" s="447"/>
      <c r="KYA171" s="447"/>
      <c r="KYB171" s="447"/>
      <c r="KYC171" s="447"/>
      <c r="KYD171" s="447"/>
      <c r="KYE171" s="447"/>
      <c r="KYF171" s="447"/>
      <c r="KYG171" s="447"/>
      <c r="KYH171" s="447"/>
      <c r="KYI171" s="447"/>
      <c r="KYJ171" s="447"/>
      <c r="KYK171" s="447"/>
      <c r="KYL171" s="447"/>
      <c r="KYM171" s="447"/>
      <c r="KYN171" s="447"/>
      <c r="KYO171" s="447"/>
      <c r="KYP171" s="447"/>
      <c r="KYQ171" s="447"/>
      <c r="KYR171" s="447"/>
      <c r="KYS171" s="447"/>
      <c r="KYT171" s="447"/>
      <c r="KYU171" s="447"/>
      <c r="KYV171" s="447"/>
      <c r="KYW171" s="447"/>
      <c r="KYX171" s="447"/>
      <c r="KYY171" s="447"/>
      <c r="KYZ171" s="447"/>
      <c r="KZA171" s="447"/>
      <c r="KZB171" s="447"/>
      <c r="KZC171" s="447"/>
      <c r="KZD171" s="447"/>
      <c r="KZE171" s="447"/>
      <c r="KZF171" s="447"/>
      <c r="KZG171" s="447"/>
      <c r="KZH171" s="447"/>
      <c r="KZI171" s="447"/>
      <c r="KZJ171" s="447"/>
      <c r="KZK171" s="447"/>
      <c r="KZL171" s="447"/>
      <c r="KZM171" s="447"/>
      <c r="KZN171" s="447"/>
      <c r="KZO171" s="447"/>
      <c r="KZP171" s="447"/>
      <c r="KZQ171" s="447"/>
      <c r="KZR171" s="447"/>
      <c r="KZS171" s="447"/>
      <c r="KZT171" s="447"/>
      <c r="KZU171" s="447"/>
      <c r="KZV171" s="447"/>
      <c r="KZW171" s="447"/>
      <c r="KZX171" s="447"/>
      <c r="KZY171" s="447"/>
      <c r="KZZ171" s="447"/>
      <c r="LAA171" s="447"/>
      <c r="LAB171" s="447"/>
      <c r="LAC171" s="447"/>
      <c r="LAD171" s="447"/>
      <c r="LAE171" s="447"/>
      <c r="LAF171" s="447"/>
      <c r="LAG171" s="447"/>
      <c r="LAH171" s="447"/>
      <c r="LAI171" s="447"/>
      <c r="LAJ171" s="447"/>
      <c r="LAK171" s="447"/>
      <c r="LAL171" s="447"/>
      <c r="LAM171" s="447"/>
      <c r="LAN171" s="447"/>
      <c r="LAO171" s="447"/>
      <c r="LAP171" s="447"/>
      <c r="LAQ171" s="447"/>
      <c r="LAR171" s="447"/>
      <c r="LAS171" s="447"/>
      <c r="LAT171" s="447"/>
      <c r="LAU171" s="447"/>
      <c r="LAV171" s="447"/>
      <c r="LAW171" s="447"/>
      <c r="LAX171" s="447"/>
      <c r="LAY171" s="447"/>
      <c r="LAZ171" s="447"/>
      <c r="LBA171" s="447"/>
      <c r="LBB171" s="447"/>
      <c r="LBC171" s="447"/>
      <c r="LBD171" s="447"/>
      <c r="LBE171" s="447"/>
      <c r="LBF171" s="447"/>
      <c r="LBG171" s="447"/>
      <c r="LBH171" s="447"/>
      <c r="LBI171" s="447"/>
      <c r="LBJ171" s="447"/>
      <c r="LBK171" s="447"/>
      <c r="LBL171" s="447"/>
      <c r="LBM171" s="447"/>
      <c r="LBN171" s="447"/>
      <c r="LBO171" s="447"/>
      <c r="LBP171" s="447"/>
      <c r="LBQ171" s="447"/>
      <c r="LBR171" s="447"/>
      <c r="LBS171" s="447"/>
      <c r="LBT171" s="447"/>
      <c r="LBU171" s="447"/>
      <c r="LBV171" s="447"/>
      <c r="LBW171" s="447"/>
      <c r="LBX171" s="447"/>
      <c r="LBY171" s="447"/>
      <c r="LBZ171" s="447"/>
      <c r="LCA171" s="447"/>
      <c r="LCB171" s="447"/>
      <c r="LCC171" s="447"/>
      <c r="LCD171" s="447"/>
      <c r="LCE171" s="447"/>
      <c r="LCF171" s="447"/>
      <c r="LCG171" s="447"/>
      <c r="LCH171" s="447"/>
      <c r="LCI171" s="447"/>
      <c r="LCJ171" s="447"/>
      <c r="LCK171" s="447"/>
      <c r="LCL171" s="447"/>
      <c r="LCM171" s="447"/>
      <c r="LCN171" s="447"/>
      <c r="LCO171" s="447"/>
      <c r="LCP171" s="447"/>
      <c r="LCQ171" s="447"/>
      <c r="LCR171" s="447"/>
      <c r="LCS171" s="447"/>
      <c r="LCT171" s="447"/>
      <c r="LCU171" s="447"/>
      <c r="LCV171" s="447"/>
      <c r="LCW171" s="447"/>
      <c r="LCX171" s="447"/>
      <c r="LCY171" s="447"/>
      <c r="LCZ171" s="447"/>
      <c r="LDA171" s="447"/>
      <c r="LDB171" s="447"/>
      <c r="LDC171" s="447"/>
      <c r="LDD171" s="447"/>
      <c r="LDE171" s="447"/>
      <c r="LDF171" s="447"/>
      <c r="LDG171" s="447"/>
      <c r="LDH171" s="447"/>
      <c r="LDI171" s="447"/>
      <c r="LDJ171" s="447"/>
      <c r="LDK171" s="447"/>
      <c r="LDL171" s="447"/>
      <c r="LDM171" s="447"/>
      <c r="LDN171" s="447"/>
      <c r="LDO171" s="447"/>
      <c r="LDP171" s="447"/>
      <c r="LDQ171" s="447"/>
      <c r="LDR171" s="447"/>
      <c r="LDS171" s="447"/>
      <c r="LDT171" s="447"/>
      <c r="LDU171" s="447"/>
      <c r="LDV171" s="447"/>
      <c r="LDW171" s="447"/>
      <c r="LDX171" s="447"/>
      <c r="LDY171" s="447"/>
      <c r="LDZ171" s="447"/>
      <c r="LEA171" s="447"/>
      <c r="LEB171" s="447"/>
      <c r="LEC171" s="447"/>
      <c r="LED171" s="447"/>
      <c r="LEE171" s="447"/>
      <c r="LEF171" s="447"/>
      <c r="LEG171" s="447"/>
      <c r="LEH171" s="447"/>
      <c r="LEI171" s="447"/>
      <c r="LEJ171" s="447"/>
      <c r="LEK171" s="447"/>
      <c r="LEL171" s="447"/>
      <c r="LEM171" s="447"/>
      <c r="LEN171" s="447"/>
      <c r="LEO171" s="447"/>
      <c r="LEP171" s="447"/>
      <c r="LEQ171" s="447"/>
      <c r="LER171" s="447"/>
      <c r="LES171" s="447"/>
      <c r="LET171" s="447"/>
      <c r="LEU171" s="447"/>
      <c r="LEV171" s="447"/>
      <c r="LEW171" s="447"/>
      <c r="LEX171" s="447"/>
      <c r="LEY171" s="447"/>
      <c r="LEZ171" s="447"/>
      <c r="LFA171" s="447"/>
      <c r="LFB171" s="447"/>
      <c r="LFC171" s="447"/>
      <c r="LFD171" s="447"/>
      <c r="LFE171" s="447"/>
      <c r="LFF171" s="447"/>
      <c r="LFG171" s="447"/>
      <c r="LFH171" s="447"/>
      <c r="LFI171" s="447"/>
      <c r="LFJ171" s="447"/>
      <c r="LFK171" s="447"/>
      <c r="LFL171" s="447"/>
      <c r="LFM171" s="447"/>
      <c r="LFN171" s="447"/>
      <c r="LFO171" s="447"/>
      <c r="LFP171" s="447"/>
      <c r="LFQ171" s="447"/>
      <c r="LFR171" s="447"/>
      <c r="LFS171" s="447"/>
      <c r="LFT171" s="447"/>
      <c r="LFU171" s="447"/>
      <c r="LFV171" s="447"/>
      <c r="LFW171" s="447"/>
      <c r="LFX171" s="447"/>
      <c r="LFY171" s="447"/>
      <c r="LFZ171" s="447"/>
      <c r="LGA171" s="447"/>
      <c r="LGB171" s="447"/>
      <c r="LGC171" s="447"/>
      <c r="LGD171" s="447"/>
      <c r="LGE171" s="447"/>
      <c r="LGF171" s="447"/>
      <c r="LGG171" s="447"/>
      <c r="LGH171" s="447"/>
      <c r="LGI171" s="447"/>
      <c r="LGJ171" s="447"/>
      <c r="LGK171" s="447"/>
      <c r="LGL171" s="447"/>
      <c r="LGM171" s="447"/>
      <c r="LGN171" s="447"/>
      <c r="LGO171" s="447"/>
      <c r="LGP171" s="447"/>
      <c r="LGQ171" s="447"/>
      <c r="LGR171" s="447"/>
      <c r="LGS171" s="447"/>
      <c r="LGT171" s="447"/>
      <c r="LGU171" s="447"/>
      <c r="LGV171" s="447"/>
      <c r="LGW171" s="447"/>
      <c r="LGX171" s="447"/>
      <c r="LGY171" s="447"/>
      <c r="LGZ171" s="447"/>
      <c r="LHA171" s="447"/>
      <c r="LHB171" s="447"/>
      <c r="LHC171" s="447"/>
      <c r="LHD171" s="447"/>
      <c r="LHE171" s="447"/>
      <c r="LHF171" s="447"/>
      <c r="LHG171" s="447"/>
      <c r="LHH171" s="447"/>
      <c r="LHI171" s="447"/>
      <c r="LHJ171" s="447"/>
      <c r="LHK171" s="447"/>
      <c r="LHL171" s="447"/>
      <c r="LHM171" s="447"/>
      <c r="LHN171" s="447"/>
      <c r="LHO171" s="447"/>
      <c r="LHP171" s="447"/>
      <c r="LHQ171" s="447"/>
      <c r="LHR171" s="447"/>
      <c r="LHS171" s="447"/>
      <c r="LHT171" s="447"/>
      <c r="LHU171" s="447"/>
      <c r="LHV171" s="447"/>
      <c r="LHW171" s="447"/>
      <c r="LHX171" s="447"/>
      <c r="LHY171" s="447"/>
      <c r="LHZ171" s="447"/>
      <c r="LIA171" s="447"/>
      <c r="LIB171" s="447"/>
      <c r="LIC171" s="447"/>
      <c r="LID171" s="447"/>
      <c r="LIE171" s="447"/>
      <c r="LIF171" s="447"/>
      <c r="LIG171" s="447"/>
      <c r="LIH171" s="447"/>
      <c r="LII171" s="447"/>
      <c r="LIJ171" s="447"/>
      <c r="LIK171" s="447"/>
      <c r="LIL171" s="447"/>
      <c r="LIM171" s="447"/>
      <c r="LIN171" s="447"/>
      <c r="LIO171" s="447"/>
      <c r="LIP171" s="447"/>
      <c r="LIQ171" s="447"/>
      <c r="LIR171" s="447"/>
      <c r="LIS171" s="447"/>
      <c r="LIT171" s="447"/>
      <c r="LIU171" s="447"/>
      <c r="LIV171" s="447"/>
      <c r="LIW171" s="447"/>
      <c r="LIX171" s="447"/>
      <c r="LIY171" s="447"/>
      <c r="LIZ171" s="447"/>
      <c r="LJA171" s="447"/>
      <c r="LJB171" s="447"/>
      <c r="LJC171" s="447"/>
      <c r="LJD171" s="447"/>
      <c r="LJE171" s="447"/>
      <c r="LJF171" s="447"/>
      <c r="LJG171" s="447"/>
      <c r="LJH171" s="447"/>
      <c r="LJI171" s="447"/>
      <c r="LJJ171" s="447"/>
      <c r="LJK171" s="447"/>
      <c r="LJL171" s="447"/>
      <c r="LJM171" s="447"/>
      <c r="LJN171" s="447"/>
      <c r="LJO171" s="447"/>
      <c r="LJP171" s="447"/>
      <c r="LJQ171" s="447"/>
      <c r="LJR171" s="447"/>
      <c r="LJS171" s="447"/>
      <c r="LJT171" s="447"/>
      <c r="LJU171" s="447"/>
      <c r="LJV171" s="447"/>
      <c r="LJW171" s="447"/>
      <c r="LJX171" s="447"/>
      <c r="LJY171" s="447"/>
      <c r="LJZ171" s="447"/>
      <c r="LKA171" s="447"/>
      <c r="LKB171" s="447"/>
      <c r="LKC171" s="447"/>
      <c r="LKD171" s="447"/>
      <c r="LKE171" s="447"/>
      <c r="LKF171" s="447"/>
      <c r="LKG171" s="447"/>
      <c r="LKH171" s="447"/>
      <c r="LKI171" s="447"/>
      <c r="LKJ171" s="447"/>
      <c r="LKK171" s="447"/>
      <c r="LKL171" s="447"/>
      <c r="LKM171" s="447"/>
      <c r="LKN171" s="447"/>
      <c r="LKO171" s="447"/>
      <c r="LKP171" s="447"/>
      <c r="LKQ171" s="447"/>
      <c r="LKR171" s="447"/>
      <c r="LKS171" s="447"/>
      <c r="LKT171" s="447"/>
      <c r="LKU171" s="447"/>
      <c r="LKV171" s="447"/>
      <c r="LKW171" s="447"/>
      <c r="LKX171" s="447"/>
      <c r="LKY171" s="447"/>
      <c r="LKZ171" s="447"/>
      <c r="LLA171" s="447"/>
      <c r="LLB171" s="447"/>
      <c r="LLC171" s="447"/>
      <c r="LLD171" s="447"/>
      <c r="LLE171" s="447"/>
      <c r="LLF171" s="447"/>
      <c r="LLG171" s="447"/>
      <c r="LLH171" s="447"/>
      <c r="LLI171" s="447"/>
      <c r="LLJ171" s="447"/>
      <c r="LLK171" s="447"/>
      <c r="LLL171" s="447"/>
      <c r="LLM171" s="447"/>
      <c r="LLN171" s="447"/>
      <c r="LLO171" s="447"/>
      <c r="LLP171" s="447"/>
      <c r="LLQ171" s="447"/>
      <c r="LLR171" s="447"/>
      <c r="LLS171" s="447"/>
      <c r="LLT171" s="447"/>
      <c r="LLU171" s="447"/>
      <c r="LLV171" s="447"/>
      <c r="LLW171" s="447"/>
      <c r="LLX171" s="447"/>
      <c r="LLY171" s="447"/>
      <c r="LLZ171" s="447"/>
      <c r="LMA171" s="447"/>
      <c r="LMB171" s="447"/>
      <c r="LMC171" s="447"/>
      <c r="LMD171" s="447"/>
      <c r="LME171" s="447"/>
      <c r="LMF171" s="447"/>
      <c r="LMG171" s="447"/>
      <c r="LMH171" s="447"/>
      <c r="LMI171" s="447"/>
      <c r="LMJ171" s="447"/>
      <c r="LMK171" s="447"/>
      <c r="LML171" s="447"/>
      <c r="LMM171" s="447"/>
      <c r="LMN171" s="447"/>
      <c r="LMO171" s="447"/>
      <c r="LMP171" s="447"/>
      <c r="LMQ171" s="447"/>
      <c r="LMR171" s="447"/>
      <c r="LMS171" s="447"/>
      <c r="LMT171" s="447"/>
      <c r="LMU171" s="447"/>
      <c r="LMV171" s="447"/>
      <c r="LMW171" s="447"/>
      <c r="LMX171" s="447"/>
      <c r="LMY171" s="447"/>
      <c r="LMZ171" s="447"/>
      <c r="LNA171" s="447"/>
      <c r="LNB171" s="447"/>
      <c r="LNC171" s="447"/>
      <c r="LND171" s="447"/>
      <c r="LNE171" s="447"/>
      <c r="LNF171" s="447"/>
      <c r="LNG171" s="447"/>
      <c r="LNH171" s="447"/>
      <c r="LNI171" s="447"/>
      <c r="LNJ171" s="447"/>
      <c r="LNK171" s="447"/>
      <c r="LNL171" s="447"/>
      <c r="LNM171" s="447"/>
      <c r="LNN171" s="447"/>
      <c r="LNO171" s="447"/>
      <c r="LNP171" s="447"/>
      <c r="LNQ171" s="447"/>
      <c r="LNR171" s="447"/>
      <c r="LNS171" s="447"/>
      <c r="LNT171" s="447"/>
      <c r="LNU171" s="447"/>
      <c r="LNV171" s="447"/>
      <c r="LNW171" s="447"/>
      <c r="LNX171" s="447"/>
      <c r="LNY171" s="447"/>
      <c r="LNZ171" s="447"/>
      <c r="LOA171" s="447"/>
      <c r="LOB171" s="447"/>
      <c r="LOC171" s="447"/>
      <c r="LOD171" s="447"/>
      <c r="LOE171" s="447"/>
      <c r="LOF171" s="447"/>
      <c r="LOG171" s="447"/>
      <c r="LOH171" s="447"/>
      <c r="LOI171" s="447"/>
      <c r="LOJ171" s="447"/>
      <c r="LOK171" s="447"/>
      <c r="LOL171" s="447"/>
      <c r="LOM171" s="447"/>
      <c r="LON171" s="447"/>
      <c r="LOO171" s="447"/>
      <c r="LOP171" s="447"/>
      <c r="LOQ171" s="447"/>
      <c r="LOR171" s="447"/>
      <c r="LOS171" s="447"/>
      <c r="LOT171" s="447"/>
      <c r="LOU171" s="447"/>
      <c r="LOV171" s="447"/>
      <c r="LOW171" s="447"/>
      <c r="LOX171" s="447"/>
      <c r="LOY171" s="447"/>
      <c r="LOZ171" s="447"/>
      <c r="LPA171" s="447"/>
      <c r="LPB171" s="447"/>
      <c r="LPC171" s="447"/>
      <c r="LPD171" s="447"/>
      <c r="LPE171" s="447"/>
      <c r="LPF171" s="447"/>
      <c r="LPG171" s="447"/>
      <c r="LPH171" s="447"/>
      <c r="LPI171" s="447"/>
      <c r="LPJ171" s="447"/>
      <c r="LPK171" s="447"/>
      <c r="LPL171" s="447"/>
      <c r="LPM171" s="447"/>
      <c r="LPN171" s="447"/>
      <c r="LPO171" s="447"/>
      <c r="LPP171" s="447"/>
      <c r="LPQ171" s="447"/>
      <c r="LPR171" s="447"/>
      <c r="LPS171" s="447"/>
      <c r="LPT171" s="447"/>
      <c r="LPU171" s="447"/>
      <c r="LPV171" s="447"/>
      <c r="LPW171" s="447"/>
      <c r="LPX171" s="447"/>
      <c r="LPY171" s="447"/>
      <c r="LPZ171" s="447"/>
      <c r="LQA171" s="447"/>
      <c r="LQB171" s="447"/>
      <c r="LQC171" s="447"/>
      <c r="LQD171" s="447"/>
      <c r="LQE171" s="447"/>
      <c r="LQF171" s="447"/>
      <c r="LQG171" s="447"/>
      <c r="LQH171" s="447"/>
      <c r="LQI171" s="447"/>
      <c r="LQJ171" s="447"/>
      <c r="LQK171" s="447"/>
      <c r="LQL171" s="447"/>
      <c r="LQM171" s="447"/>
      <c r="LQN171" s="447"/>
      <c r="LQO171" s="447"/>
      <c r="LQP171" s="447"/>
      <c r="LQQ171" s="447"/>
      <c r="LQR171" s="447"/>
      <c r="LQS171" s="447"/>
      <c r="LQT171" s="447"/>
      <c r="LQU171" s="447"/>
      <c r="LQV171" s="447"/>
      <c r="LQW171" s="447"/>
      <c r="LQX171" s="447"/>
      <c r="LQY171" s="447"/>
      <c r="LQZ171" s="447"/>
      <c r="LRA171" s="447"/>
      <c r="LRB171" s="447"/>
      <c r="LRC171" s="447"/>
      <c r="LRD171" s="447"/>
      <c r="LRE171" s="447"/>
      <c r="LRF171" s="447"/>
      <c r="LRG171" s="447"/>
      <c r="LRH171" s="447"/>
      <c r="LRI171" s="447"/>
      <c r="LRJ171" s="447"/>
      <c r="LRK171" s="447"/>
      <c r="LRL171" s="447"/>
      <c r="LRM171" s="447"/>
      <c r="LRN171" s="447"/>
      <c r="LRO171" s="447"/>
      <c r="LRP171" s="447"/>
      <c r="LRQ171" s="447"/>
      <c r="LRR171" s="447"/>
      <c r="LRS171" s="447"/>
      <c r="LRT171" s="447"/>
      <c r="LRU171" s="447"/>
      <c r="LRV171" s="447"/>
      <c r="LRW171" s="447"/>
      <c r="LRX171" s="447"/>
      <c r="LRY171" s="447"/>
      <c r="LRZ171" s="447"/>
      <c r="LSA171" s="447"/>
      <c r="LSB171" s="447"/>
      <c r="LSC171" s="447"/>
      <c r="LSD171" s="447"/>
      <c r="LSE171" s="447"/>
      <c r="LSF171" s="447"/>
      <c r="LSG171" s="447"/>
      <c r="LSH171" s="447"/>
      <c r="LSI171" s="447"/>
      <c r="LSJ171" s="447"/>
      <c r="LSK171" s="447"/>
      <c r="LSL171" s="447"/>
      <c r="LSM171" s="447"/>
      <c r="LSN171" s="447"/>
      <c r="LSO171" s="447"/>
      <c r="LSP171" s="447"/>
      <c r="LSQ171" s="447"/>
      <c r="LSR171" s="447"/>
      <c r="LSS171" s="447"/>
      <c r="LST171" s="447"/>
      <c r="LSU171" s="447"/>
      <c r="LSV171" s="447"/>
      <c r="LSW171" s="447"/>
      <c r="LSX171" s="447"/>
      <c r="LSY171" s="447"/>
      <c r="LSZ171" s="447"/>
      <c r="LTA171" s="447"/>
      <c r="LTB171" s="447"/>
      <c r="LTC171" s="447"/>
      <c r="LTD171" s="447"/>
      <c r="LTE171" s="447"/>
      <c r="LTF171" s="447"/>
      <c r="LTG171" s="447"/>
      <c r="LTH171" s="447"/>
      <c r="LTI171" s="447"/>
      <c r="LTJ171" s="447"/>
      <c r="LTK171" s="447"/>
      <c r="LTL171" s="447"/>
      <c r="LTM171" s="447"/>
      <c r="LTN171" s="447"/>
      <c r="LTO171" s="447"/>
      <c r="LTP171" s="447"/>
      <c r="LTQ171" s="447"/>
      <c r="LTR171" s="447"/>
      <c r="LTS171" s="447"/>
      <c r="LTT171" s="447"/>
      <c r="LTU171" s="447"/>
      <c r="LTV171" s="447"/>
      <c r="LTW171" s="447"/>
      <c r="LTX171" s="447"/>
      <c r="LTY171" s="447"/>
      <c r="LTZ171" s="447"/>
      <c r="LUA171" s="447"/>
      <c r="LUB171" s="447"/>
      <c r="LUC171" s="447"/>
      <c r="LUD171" s="447"/>
      <c r="LUE171" s="447"/>
      <c r="LUF171" s="447"/>
      <c r="LUG171" s="447"/>
      <c r="LUH171" s="447"/>
      <c r="LUI171" s="447"/>
      <c r="LUJ171" s="447"/>
      <c r="LUK171" s="447"/>
      <c r="LUL171" s="447"/>
      <c r="LUM171" s="447"/>
      <c r="LUN171" s="447"/>
      <c r="LUO171" s="447"/>
      <c r="LUP171" s="447"/>
      <c r="LUQ171" s="447"/>
      <c r="LUR171" s="447"/>
      <c r="LUS171" s="447"/>
      <c r="LUT171" s="447"/>
      <c r="LUU171" s="447"/>
      <c r="LUV171" s="447"/>
      <c r="LUW171" s="447"/>
      <c r="LUX171" s="447"/>
      <c r="LUY171" s="447"/>
      <c r="LUZ171" s="447"/>
      <c r="LVA171" s="447"/>
      <c r="LVB171" s="447"/>
      <c r="LVC171" s="447"/>
      <c r="LVD171" s="447"/>
      <c r="LVE171" s="447"/>
      <c r="LVF171" s="447"/>
      <c r="LVG171" s="447"/>
      <c r="LVH171" s="447"/>
      <c r="LVI171" s="447"/>
      <c r="LVJ171" s="447"/>
      <c r="LVK171" s="447"/>
      <c r="LVL171" s="447"/>
      <c r="LVM171" s="447"/>
      <c r="LVN171" s="447"/>
      <c r="LVO171" s="447"/>
      <c r="LVP171" s="447"/>
      <c r="LVQ171" s="447"/>
      <c r="LVR171" s="447"/>
      <c r="LVS171" s="447"/>
      <c r="LVT171" s="447"/>
      <c r="LVU171" s="447"/>
      <c r="LVV171" s="447"/>
      <c r="LVW171" s="447"/>
      <c r="LVX171" s="447"/>
      <c r="LVY171" s="447"/>
      <c r="LVZ171" s="447"/>
      <c r="LWA171" s="447"/>
      <c r="LWB171" s="447"/>
      <c r="LWC171" s="447"/>
      <c r="LWD171" s="447"/>
      <c r="LWE171" s="447"/>
      <c r="LWF171" s="447"/>
      <c r="LWG171" s="447"/>
      <c r="LWH171" s="447"/>
      <c r="LWI171" s="447"/>
      <c r="LWJ171" s="447"/>
      <c r="LWK171" s="447"/>
      <c r="LWL171" s="447"/>
      <c r="LWM171" s="447"/>
      <c r="LWN171" s="447"/>
      <c r="LWO171" s="447"/>
      <c r="LWP171" s="447"/>
      <c r="LWQ171" s="447"/>
      <c r="LWR171" s="447"/>
      <c r="LWS171" s="447"/>
      <c r="LWT171" s="447"/>
      <c r="LWU171" s="447"/>
      <c r="LWV171" s="447"/>
      <c r="LWW171" s="447"/>
      <c r="LWX171" s="447"/>
      <c r="LWY171" s="447"/>
      <c r="LWZ171" s="447"/>
      <c r="LXA171" s="447"/>
      <c r="LXB171" s="447"/>
      <c r="LXC171" s="447"/>
      <c r="LXD171" s="447"/>
      <c r="LXE171" s="447"/>
      <c r="LXF171" s="447"/>
      <c r="LXG171" s="447"/>
      <c r="LXH171" s="447"/>
      <c r="LXI171" s="447"/>
      <c r="LXJ171" s="447"/>
      <c r="LXK171" s="447"/>
      <c r="LXL171" s="447"/>
      <c r="LXM171" s="447"/>
      <c r="LXN171" s="447"/>
      <c r="LXO171" s="447"/>
      <c r="LXP171" s="447"/>
      <c r="LXQ171" s="447"/>
      <c r="LXR171" s="447"/>
      <c r="LXS171" s="447"/>
      <c r="LXT171" s="447"/>
      <c r="LXU171" s="447"/>
      <c r="LXV171" s="447"/>
      <c r="LXW171" s="447"/>
      <c r="LXX171" s="447"/>
      <c r="LXY171" s="447"/>
      <c r="LXZ171" s="447"/>
      <c r="LYA171" s="447"/>
      <c r="LYB171" s="447"/>
      <c r="LYC171" s="447"/>
      <c r="LYD171" s="447"/>
      <c r="LYE171" s="447"/>
      <c r="LYF171" s="447"/>
      <c r="LYG171" s="447"/>
      <c r="LYH171" s="447"/>
      <c r="LYI171" s="447"/>
      <c r="LYJ171" s="447"/>
      <c r="LYK171" s="447"/>
      <c r="LYL171" s="447"/>
      <c r="LYM171" s="447"/>
      <c r="LYN171" s="447"/>
      <c r="LYO171" s="447"/>
      <c r="LYP171" s="447"/>
      <c r="LYQ171" s="447"/>
      <c r="LYR171" s="447"/>
      <c r="LYS171" s="447"/>
      <c r="LYT171" s="447"/>
      <c r="LYU171" s="447"/>
      <c r="LYV171" s="447"/>
      <c r="LYW171" s="447"/>
      <c r="LYX171" s="447"/>
      <c r="LYY171" s="447"/>
      <c r="LYZ171" s="447"/>
      <c r="LZA171" s="447"/>
      <c r="LZB171" s="447"/>
      <c r="LZC171" s="447"/>
      <c r="LZD171" s="447"/>
      <c r="LZE171" s="447"/>
      <c r="LZF171" s="447"/>
      <c r="LZG171" s="447"/>
      <c r="LZH171" s="447"/>
      <c r="LZI171" s="447"/>
      <c r="LZJ171" s="447"/>
      <c r="LZK171" s="447"/>
      <c r="LZL171" s="447"/>
      <c r="LZM171" s="447"/>
      <c r="LZN171" s="447"/>
      <c r="LZO171" s="447"/>
      <c r="LZP171" s="447"/>
      <c r="LZQ171" s="447"/>
      <c r="LZR171" s="447"/>
      <c r="LZS171" s="447"/>
      <c r="LZT171" s="447"/>
      <c r="LZU171" s="447"/>
      <c r="LZV171" s="447"/>
      <c r="LZW171" s="447"/>
      <c r="LZX171" s="447"/>
      <c r="LZY171" s="447"/>
      <c r="LZZ171" s="447"/>
      <c r="MAA171" s="447"/>
      <c r="MAB171" s="447"/>
      <c r="MAC171" s="447"/>
      <c r="MAD171" s="447"/>
      <c r="MAE171" s="447"/>
      <c r="MAF171" s="447"/>
      <c r="MAG171" s="447"/>
      <c r="MAH171" s="447"/>
      <c r="MAI171" s="447"/>
      <c r="MAJ171" s="447"/>
      <c r="MAK171" s="447"/>
      <c r="MAL171" s="447"/>
      <c r="MAM171" s="447"/>
      <c r="MAN171" s="447"/>
      <c r="MAO171" s="447"/>
      <c r="MAP171" s="447"/>
      <c r="MAQ171" s="447"/>
      <c r="MAR171" s="447"/>
      <c r="MAS171" s="447"/>
      <c r="MAT171" s="447"/>
      <c r="MAU171" s="447"/>
      <c r="MAV171" s="447"/>
      <c r="MAW171" s="447"/>
      <c r="MAX171" s="447"/>
      <c r="MAY171" s="447"/>
      <c r="MAZ171" s="447"/>
      <c r="MBA171" s="447"/>
      <c r="MBB171" s="447"/>
      <c r="MBC171" s="447"/>
      <c r="MBD171" s="447"/>
      <c r="MBE171" s="447"/>
      <c r="MBF171" s="447"/>
      <c r="MBG171" s="447"/>
      <c r="MBH171" s="447"/>
      <c r="MBI171" s="447"/>
      <c r="MBJ171" s="447"/>
      <c r="MBK171" s="447"/>
      <c r="MBL171" s="447"/>
      <c r="MBM171" s="447"/>
      <c r="MBN171" s="447"/>
      <c r="MBO171" s="447"/>
      <c r="MBP171" s="447"/>
      <c r="MBQ171" s="447"/>
      <c r="MBR171" s="447"/>
      <c r="MBS171" s="447"/>
      <c r="MBT171" s="447"/>
      <c r="MBU171" s="447"/>
      <c r="MBV171" s="447"/>
      <c r="MBW171" s="447"/>
      <c r="MBX171" s="447"/>
      <c r="MBY171" s="447"/>
      <c r="MBZ171" s="447"/>
      <c r="MCA171" s="447"/>
      <c r="MCB171" s="447"/>
      <c r="MCC171" s="447"/>
      <c r="MCD171" s="447"/>
      <c r="MCE171" s="447"/>
      <c r="MCF171" s="447"/>
      <c r="MCG171" s="447"/>
      <c r="MCH171" s="447"/>
      <c r="MCI171" s="447"/>
      <c r="MCJ171" s="447"/>
      <c r="MCK171" s="447"/>
      <c r="MCL171" s="447"/>
      <c r="MCM171" s="447"/>
      <c r="MCN171" s="447"/>
      <c r="MCO171" s="447"/>
      <c r="MCP171" s="447"/>
      <c r="MCQ171" s="447"/>
      <c r="MCR171" s="447"/>
      <c r="MCS171" s="447"/>
      <c r="MCT171" s="447"/>
      <c r="MCU171" s="447"/>
      <c r="MCV171" s="447"/>
      <c r="MCW171" s="447"/>
      <c r="MCX171" s="447"/>
      <c r="MCY171" s="447"/>
      <c r="MCZ171" s="447"/>
      <c r="MDA171" s="447"/>
      <c r="MDB171" s="447"/>
      <c r="MDC171" s="447"/>
      <c r="MDD171" s="447"/>
      <c r="MDE171" s="447"/>
      <c r="MDF171" s="447"/>
      <c r="MDG171" s="447"/>
      <c r="MDH171" s="447"/>
      <c r="MDI171" s="447"/>
      <c r="MDJ171" s="447"/>
      <c r="MDK171" s="447"/>
      <c r="MDL171" s="447"/>
      <c r="MDM171" s="447"/>
      <c r="MDN171" s="447"/>
      <c r="MDO171" s="447"/>
      <c r="MDP171" s="447"/>
      <c r="MDQ171" s="447"/>
      <c r="MDR171" s="447"/>
      <c r="MDS171" s="447"/>
      <c r="MDT171" s="447"/>
      <c r="MDU171" s="447"/>
      <c r="MDV171" s="447"/>
      <c r="MDW171" s="447"/>
      <c r="MDX171" s="447"/>
      <c r="MDY171" s="447"/>
      <c r="MDZ171" s="447"/>
      <c r="MEA171" s="447"/>
      <c r="MEB171" s="447"/>
      <c r="MEC171" s="447"/>
      <c r="MED171" s="447"/>
      <c r="MEE171" s="447"/>
      <c r="MEF171" s="447"/>
      <c r="MEG171" s="447"/>
      <c r="MEH171" s="447"/>
      <c r="MEI171" s="447"/>
      <c r="MEJ171" s="447"/>
      <c r="MEK171" s="447"/>
      <c r="MEL171" s="447"/>
      <c r="MEM171" s="447"/>
      <c r="MEN171" s="447"/>
      <c r="MEO171" s="447"/>
      <c r="MEP171" s="447"/>
      <c r="MEQ171" s="447"/>
      <c r="MER171" s="447"/>
      <c r="MES171" s="447"/>
      <c r="MET171" s="447"/>
      <c r="MEU171" s="447"/>
      <c r="MEV171" s="447"/>
      <c r="MEW171" s="447"/>
      <c r="MEX171" s="447"/>
      <c r="MEY171" s="447"/>
      <c r="MEZ171" s="447"/>
      <c r="MFA171" s="447"/>
      <c r="MFB171" s="447"/>
      <c r="MFC171" s="447"/>
      <c r="MFD171" s="447"/>
      <c r="MFE171" s="447"/>
      <c r="MFF171" s="447"/>
      <c r="MFG171" s="447"/>
      <c r="MFH171" s="447"/>
      <c r="MFI171" s="447"/>
      <c r="MFJ171" s="447"/>
      <c r="MFK171" s="447"/>
      <c r="MFL171" s="447"/>
      <c r="MFM171" s="447"/>
      <c r="MFN171" s="447"/>
      <c r="MFO171" s="447"/>
      <c r="MFP171" s="447"/>
      <c r="MFQ171" s="447"/>
      <c r="MFR171" s="447"/>
      <c r="MFS171" s="447"/>
      <c r="MFT171" s="447"/>
      <c r="MFU171" s="447"/>
      <c r="MFV171" s="447"/>
      <c r="MFW171" s="447"/>
      <c r="MFX171" s="447"/>
      <c r="MFY171" s="447"/>
      <c r="MFZ171" s="447"/>
      <c r="MGA171" s="447"/>
      <c r="MGB171" s="447"/>
      <c r="MGC171" s="447"/>
      <c r="MGD171" s="447"/>
      <c r="MGE171" s="447"/>
      <c r="MGF171" s="447"/>
      <c r="MGG171" s="447"/>
      <c r="MGH171" s="447"/>
      <c r="MGI171" s="447"/>
      <c r="MGJ171" s="447"/>
      <c r="MGK171" s="447"/>
      <c r="MGL171" s="447"/>
      <c r="MGM171" s="447"/>
      <c r="MGN171" s="447"/>
      <c r="MGO171" s="447"/>
      <c r="MGP171" s="447"/>
      <c r="MGQ171" s="447"/>
      <c r="MGR171" s="447"/>
      <c r="MGS171" s="447"/>
      <c r="MGT171" s="447"/>
      <c r="MGU171" s="447"/>
      <c r="MGV171" s="447"/>
      <c r="MGW171" s="447"/>
      <c r="MGX171" s="447"/>
      <c r="MGY171" s="447"/>
      <c r="MGZ171" s="447"/>
      <c r="MHA171" s="447"/>
      <c r="MHB171" s="447"/>
      <c r="MHC171" s="447"/>
      <c r="MHD171" s="447"/>
      <c r="MHE171" s="447"/>
      <c r="MHF171" s="447"/>
      <c r="MHG171" s="447"/>
      <c r="MHH171" s="447"/>
      <c r="MHI171" s="447"/>
      <c r="MHJ171" s="447"/>
      <c r="MHK171" s="447"/>
      <c r="MHL171" s="447"/>
      <c r="MHM171" s="447"/>
      <c r="MHN171" s="447"/>
      <c r="MHO171" s="447"/>
      <c r="MHP171" s="447"/>
      <c r="MHQ171" s="447"/>
      <c r="MHR171" s="447"/>
      <c r="MHS171" s="447"/>
      <c r="MHT171" s="447"/>
      <c r="MHU171" s="447"/>
      <c r="MHV171" s="447"/>
      <c r="MHW171" s="447"/>
      <c r="MHX171" s="447"/>
      <c r="MHY171" s="447"/>
      <c r="MHZ171" s="447"/>
      <c r="MIA171" s="447"/>
      <c r="MIB171" s="447"/>
      <c r="MIC171" s="447"/>
      <c r="MID171" s="447"/>
      <c r="MIE171" s="447"/>
      <c r="MIF171" s="447"/>
      <c r="MIG171" s="447"/>
      <c r="MIH171" s="447"/>
      <c r="MII171" s="447"/>
      <c r="MIJ171" s="447"/>
      <c r="MIK171" s="447"/>
      <c r="MIL171" s="447"/>
      <c r="MIM171" s="447"/>
      <c r="MIN171" s="447"/>
      <c r="MIO171" s="447"/>
      <c r="MIP171" s="447"/>
      <c r="MIQ171" s="447"/>
      <c r="MIR171" s="447"/>
      <c r="MIS171" s="447"/>
      <c r="MIT171" s="447"/>
      <c r="MIU171" s="447"/>
      <c r="MIV171" s="447"/>
      <c r="MIW171" s="447"/>
      <c r="MIX171" s="447"/>
      <c r="MIY171" s="447"/>
      <c r="MIZ171" s="447"/>
      <c r="MJA171" s="447"/>
      <c r="MJB171" s="447"/>
      <c r="MJC171" s="447"/>
      <c r="MJD171" s="447"/>
      <c r="MJE171" s="447"/>
      <c r="MJF171" s="447"/>
      <c r="MJG171" s="447"/>
      <c r="MJH171" s="447"/>
      <c r="MJI171" s="447"/>
      <c r="MJJ171" s="447"/>
      <c r="MJK171" s="447"/>
      <c r="MJL171" s="447"/>
      <c r="MJM171" s="447"/>
      <c r="MJN171" s="447"/>
      <c r="MJO171" s="447"/>
      <c r="MJP171" s="447"/>
      <c r="MJQ171" s="447"/>
      <c r="MJR171" s="447"/>
      <c r="MJS171" s="447"/>
      <c r="MJT171" s="447"/>
      <c r="MJU171" s="447"/>
      <c r="MJV171" s="447"/>
      <c r="MJW171" s="447"/>
      <c r="MJX171" s="447"/>
      <c r="MJY171" s="447"/>
      <c r="MJZ171" s="447"/>
      <c r="MKA171" s="447"/>
      <c r="MKB171" s="447"/>
      <c r="MKC171" s="447"/>
      <c r="MKD171" s="447"/>
      <c r="MKE171" s="447"/>
      <c r="MKF171" s="447"/>
      <c r="MKG171" s="447"/>
      <c r="MKH171" s="447"/>
      <c r="MKI171" s="447"/>
      <c r="MKJ171" s="447"/>
      <c r="MKK171" s="447"/>
      <c r="MKL171" s="447"/>
      <c r="MKM171" s="447"/>
      <c r="MKN171" s="447"/>
      <c r="MKO171" s="447"/>
      <c r="MKP171" s="447"/>
      <c r="MKQ171" s="447"/>
      <c r="MKR171" s="447"/>
      <c r="MKS171" s="447"/>
      <c r="MKT171" s="447"/>
      <c r="MKU171" s="447"/>
      <c r="MKV171" s="447"/>
      <c r="MKW171" s="447"/>
      <c r="MKX171" s="447"/>
      <c r="MKY171" s="447"/>
      <c r="MKZ171" s="447"/>
      <c r="MLA171" s="447"/>
      <c r="MLB171" s="447"/>
      <c r="MLC171" s="447"/>
      <c r="MLD171" s="447"/>
      <c r="MLE171" s="447"/>
      <c r="MLF171" s="447"/>
      <c r="MLG171" s="447"/>
      <c r="MLH171" s="447"/>
      <c r="MLI171" s="447"/>
      <c r="MLJ171" s="447"/>
      <c r="MLK171" s="447"/>
      <c r="MLL171" s="447"/>
      <c r="MLM171" s="447"/>
      <c r="MLN171" s="447"/>
      <c r="MLO171" s="447"/>
      <c r="MLP171" s="447"/>
      <c r="MLQ171" s="447"/>
      <c r="MLR171" s="447"/>
      <c r="MLS171" s="447"/>
      <c r="MLT171" s="447"/>
      <c r="MLU171" s="447"/>
      <c r="MLV171" s="447"/>
      <c r="MLW171" s="447"/>
      <c r="MLX171" s="447"/>
      <c r="MLY171" s="447"/>
      <c r="MLZ171" s="447"/>
      <c r="MMA171" s="447"/>
      <c r="MMB171" s="447"/>
      <c r="MMC171" s="447"/>
      <c r="MMD171" s="447"/>
      <c r="MME171" s="447"/>
      <c r="MMF171" s="447"/>
      <c r="MMG171" s="447"/>
      <c r="MMH171" s="447"/>
      <c r="MMI171" s="447"/>
      <c r="MMJ171" s="447"/>
      <c r="MMK171" s="447"/>
      <c r="MML171" s="447"/>
      <c r="MMM171" s="447"/>
      <c r="MMN171" s="447"/>
      <c r="MMO171" s="447"/>
      <c r="MMP171" s="447"/>
      <c r="MMQ171" s="447"/>
      <c r="MMR171" s="447"/>
      <c r="MMS171" s="447"/>
      <c r="MMT171" s="447"/>
      <c r="MMU171" s="447"/>
      <c r="MMV171" s="447"/>
      <c r="MMW171" s="447"/>
      <c r="MMX171" s="447"/>
      <c r="MMY171" s="447"/>
      <c r="MMZ171" s="447"/>
      <c r="MNA171" s="447"/>
      <c r="MNB171" s="447"/>
      <c r="MNC171" s="447"/>
      <c r="MND171" s="447"/>
      <c r="MNE171" s="447"/>
      <c r="MNF171" s="447"/>
      <c r="MNG171" s="447"/>
      <c r="MNH171" s="447"/>
      <c r="MNI171" s="447"/>
      <c r="MNJ171" s="447"/>
      <c r="MNK171" s="447"/>
      <c r="MNL171" s="447"/>
      <c r="MNM171" s="447"/>
      <c r="MNN171" s="447"/>
      <c r="MNO171" s="447"/>
      <c r="MNP171" s="447"/>
      <c r="MNQ171" s="447"/>
      <c r="MNR171" s="447"/>
      <c r="MNS171" s="447"/>
      <c r="MNT171" s="447"/>
      <c r="MNU171" s="447"/>
      <c r="MNV171" s="447"/>
      <c r="MNW171" s="447"/>
      <c r="MNX171" s="447"/>
      <c r="MNY171" s="447"/>
      <c r="MNZ171" s="447"/>
      <c r="MOA171" s="447"/>
      <c r="MOB171" s="447"/>
      <c r="MOC171" s="447"/>
      <c r="MOD171" s="447"/>
      <c r="MOE171" s="447"/>
      <c r="MOF171" s="447"/>
      <c r="MOG171" s="447"/>
      <c r="MOH171" s="447"/>
      <c r="MOI171" s="447"/>
      <c r="MOJ171" s="447"/>
      <c r="MOK171" s="447"/>
      <c r="MOL171" s="447"/>
      <c r="MOM171" s="447"/>
      <c r="MON171" s="447"/>
      <c r="MOO171" s="447"/>
      <c r="MOP171" s="447"/>
      <c r="MOQ171" s="447"/>
      <c r="MOR171" s="447"/>
      <c r="MOS171" s="447"/>
      <c r="MOT171" s="447"/>
      <c r="MOU171" s="447"/>
      <c r="MOV171" s="447"/>
      <c r="MOW171" s="447"/>
      <c r="MOX171" s="447"/>
      <c r="MOY171" s="447"/>
      <c r="MOZ171" s="447"/>
      <c r="MPA171" s="447"/>
      <c r="MPB171" s="447"/>
      <c r="MPC171" s="447"/>
      <c r="MPD171" s="447"/>
      <c r="MPE171" s="447"/>
      <c r="MPF171" s="447"/>
      <c r="MPG171" s="447"/>
      <c r="MPH171" s="447"/>
      <c r="MPI171" s="447"/>
      <c r="MPJ171" s="447"/>
      <c r="MPK171" s="447"/>
      <c r="MPL171" s="447"/>
      <c r="MPM171" s="447"/>
      <c r="MPN171" s="447"/>
      <c r="MPO171" s="447"/>
      <c r="MPP171" s="447"/>
      <c r="MPQ171" s="447"/>
      <c r="MPR171" s="447"/>
      <c r="MPS171" s="447"/>
      <c r="MPT171" s="447"/>
      <c r="MPU171" s="447"/>
      <c r="MPV171" s="447"/>
      <c r="MPW171" s="447"/>
      <c r="MPX171" s="447"/>
      <c r="MPY171" s="447"/>
      <c r="MPZ171" s="447"/>
      <c r="MQA171" s="447"/>
      <c r="MQB171" s="447"/>
      <c r="MQC171" s="447"/>
      <c r="MQD171" s="447"/>
      <c r="MQE171" s="447"/>
      <c r="MQF171" s="447"/>
      <c r="MQG171" s="447"/>
      <c r="MQH171" s="447"/>
      <c r="MQI171" s="447"/>
      <c r="MQJ171" s="447"/>
      <c r="MQK171" s="447"/>
      <c r="MQL171" s="447"/>
      <c r="MQM171" s="447"/>
      <c r="MQN171" s="447"/>
      <c r="MQO171" s="447"/>
      <c r="MQP171" s="447"/>
      <c r="MQQ171" s="447"/>
      <c r="MQR171" s="447"/>
      <c r="MQS171" s="447"/>
      <c r="MQT171" s="447"/>
      <c r="MQU171" s="447"/>
      <c r="MQV171" s="447"/>
      <c r="MQW171" s="447"/>
      <c r="MQX171" s="447"/>
      <c r="MQY171" s="447"/>
      <c r="MQZ171" s="447"/>
      <c r="MRA171" s="447"/>
      <c r="MRB171" s="447"/>
      <c r="MRC171" s="447"/>
      <c r="MRD171" s="447"/>
      <c r="MRE171" s="447"/>
      <c r="MRF171" s="447"/>
      <c r="MRG171" s="447"/>
      <c r="MRH171" s="447"/>
      <c r="MRI171" s="447"/>
      <c r="MRJ171" s="447"/>
      <c r="MRK171" s="447"/>
      <c r="MRL171" s="447"/>
      <c r="MRM171" s="447"/>
      <c r="MRN171" s="447"/>
      <c r="MRO171" s="447"/>
      <c r="MRP171" s="447"/>
      <c r="MRQ171" s="447"/>
      <c r="MRR171" s="447"/>
      <c r="MRS171" s="447"/>
      <c r="MRT171" s="447"/>
      <c r="MRU171" s="447"/>
      <c r="MRV171" s="447"/>
      <c r="MRW171" s="447"/>
      <c r="MRX171" s="447"/>
      <c r="MRY171" s="447"/>
      <c r="MRZ171" s="447"/>
      <c r="MSA171" s="447"/>
      <c r="MSB171" s="447"/>
      <c r="MSC171" s="447"/>
      <c r="MSD171" s="447"/>
      <c r="MSE171" s="447"/>
      <c r="MSF171" s="447"/>
      <c r="MSG171" s="447"/>
      <c r="MSH171" s="447"/>
      <c r="MSI171" s="447"/>
      <c r="MSJ171" s="447"/>
      <c r="MSK171" s="447"/>
      <c r="MSL171" s="447"/>
      <c r="MSM171" s="447"/>
      <c r="MSN171" s="447"/>
      <c r="MSO171" s="447"/>
      <c r="MSP171" s="447"/>
      <c r="MSQ171" s="447"/>
      <c r="MSR171" s="447"/>
      <c r="MSS171" s="447"/>
      <c r="MST171" s="447"/>
      <c r="MSU171" s="447"/>
      <c r="MSV171" s="447"/>
      <c r="MSW171" s="447"/>
      <c r="MSX171" s="447"/>
      <c r="MSY171" s="447"/>
      <c r="MSZ171" s="447"/>
      <c r="MTA171" s="447"/>
      <c r="MTB171" s="447"/>
      <c r="MTC171" s="447"/>
      <c r="MTD171" s="447"/>
      <c r="MTE171" s="447"/>
      <c r="MTF171" s="447"/>
      <c r="MTG171" s="447"/>
      <c r="MTH171" s="447"/>
      <c r="MTI171" s="447"/>
      <c r="MTJ171" s="447"/>
      <c r="MTK171" s="447"/>
      <c r="MTL171" s="447"/>
      <c r="MTM171" s="447"/>
      <c r="MTN171" s="447"/>
      <c r="MTO171" s="447"/>
      <c r="MTP171" s="447"/>
      <c r="MTQ171" s="447"/>
      <c r="MTR171" s="447"/>
      <c r="MTS171" s="447"/>
      <c r="MTT171" s="447"/>
      <c r="MTU171" s="447"/>
      <c r="MTV171" s="447"/>
      <c r="MTW171" s="447"/>
      <c r="MTX171" s="447"/>
      <c r="MTY171" s="447"/>
      <c r="MTZ171" s="447"/>
      <c r="MUA171" s="447"/>
      <c r="MUB171" s="447"/>
      <c r="MUC171" s="447"/>
      <c r="MUD171" s="447"/>
      <c r="MUE171" s="447"/>
      <c r="MUF171" s="447"/>
      <c r="MUG171" s="447"/>
      <c r="MUH171" s="447"/>
      <c r="MUI171" s="447"/>
      <c r="MUJ171" s="447"/>
      <c r="MUK171" s="447"/>
      <c r="MUL171" s="447"/>
      <c r="MUM171" s="447"/>
      <c r="MUN171" s="447"/>
      <c r="MUO171" s="447"/>
      <c r="MUP171" s="447"/>
      <c r="MUQ171" s="447"/>
      <c r="MUR171" s="447"/>
      <c r="MUS171" s="447"/>
      <c r="MUT171" s="447"/>
      <c r="MUU171" s="447"/>
      <c r="MUV171" s="447"/>
      <c r="MUW171" s="447"/>
      <c r="MUX171" s="447"/>
      <c r="MUY171" s="447"/>
      <c r="MUZ171" s="447"/>
      <c r="MVA171" s="447"/>
      <c r="MVB171" s="447"/>
      <c r="MVC171" s="447"/>
      <c r="MVD171" s="447"/>
      <c r="MVE171" s="447"/>
      <c r="MVF171" s="447"/>
      <c r="MVG171" s="447"/>
      <c r="MVH171" s="447"/>
      <c r="MVI171" s="447"/>
      <c r="MVJ171" s="447"/>
      <c r="MVK171" s="447"/>
      <c r="MVL171" s="447"/>
      <c r="MVM171" s="447"/>
      <c r="MVN171" s="447"/>
      <c r="MVO171" s="447"/>
      <c r="MVP171" s="447"/>
      <c r="MVQ171" s="447"/>
      <c r="MVR171" s="447"/>
      <c r="MVS171" s="447"/>
      <c r="MVT171" s="447"/>
      <c r="MVU171" s="447"/>
      <c r="MVV171" s="447"/>
      <c r="MVW171" s="447"/>
      <c r="MVX171" s="447"/>
      <c r="MVY171" s="447"/>
      <c r="MVZ171" s="447"/>
      <c r="MWA171" s="447"/>
      <c r="MWB171" s="447"/>
      <c r="MWC171" s="447"/>
      <c r="MWD171" s="447"/>
      <c r="MWE171" s="447"/>
      <c r="MWF171" s="447"/>
      <c r="MWG171" s="447"/>
      <c r="MWH171" s="447"/>
      <c r="MWI171" s="447"/>
      <c r="MWJ171" s="447"/>
      <c r="MWK171" s="447"/>
      <c r="MWL171" s="447"/>
      <c r="MWM171" s="447"/>
      <c r="MWN171" s="447"/>
      <c r="MWO171" s="447"/>
      <c r="MWP171" s="447"/>
      <c r="MWQ171" s="447"/>
      <c r="MWR171" s="447"/>
      <c r="MWS171" s="447"/>
      <c r="MWT171" s="447"/>
      <c r="MWU171" s="447"/>
      <c r="MWV171" s="447"/>
      <c r="MWW171" s="447"/>
      <c r="MWX171" s="447"/>
      <c r="MWY171" s="447"/>
      <c r="MWZ171" s="447"/>
      <c r="MXA171" s="447"/>
      <c r="MXB171" s="447"/>
      <c r="MXC171" s="447"/>
      <c r="MXD171" s="447"/>
      <c r="MXE171" s="447"/>
      <c r="MXF171" s="447"/>
      <c r="MXG171" s="447"/>
      <c r="MXH171" s="447"/>
      <c r="MXI171" s="447"/>
      <c r="MXJ171" s="447"/>
      <c r="MXK171" s="447"/>
      <c r="MXL171" s="447"/>
      <c r="MXM171" s="447"/>
      <c r="MXN171" s="447"/>
      <c r="MXO171" s="447"/>
      <c r="MXP171" s="447"/>
      <c r="MXQ171" s="447"/>
      <c r="MXR171" s="447"/>
      <c r="MXS171" s="447"/>
      <c r="MXT171" s="447"/>
      <c r="MXU171" s="447"/>
      <c r="MXV171" s="447"/>
      <c r="MXW171" s="447"/>
      <c r="MXX171" s="447"/>
      <c r="MXY171" s="447"/>
      <c r="MXZ171" s="447"/>
      <c r="MYA171" s="447"/>
      <c r="MYB171" s="447"/>
      <c r="MYC171" s="447"/>
      <c r="MYD171" s="447"/>
      <c r="MYE171" s="447"/>
      <c r="MYF171" s="447"/>
      <c r="MYG171" s="447"/>
      <c r="MYH171" s="447"/>
      <c r="MYI171" s="447"/>
      <c r="MYJ171" s="447"/>
      <c r="MYK171" s="447"/>
      <c r="MYL171" s="447"/>
      <c r="MYM171" s="447"/>
      <c r="MYN171" s="447"/>
      <c r="MYO171" s="447"/>
      <c r="MYP171" s="447"/>
      <c r="MYQ171" s="447"/>
      <c r="MYR171" s="447"/>
      <c r="MYS171" s="447"/>
      <c r="MYT171" s="447"/>
      <c r="MYU171" s="447"/>
      <c r="MYV171" s="447"/>
      <c r="MYW171" s="447"/>
      <c r="MYX171" s="447"/>
      <c r="MYY171" s="447"/>
      <c r="MYZ171" s="447"/>
      <c r="MZA171" s="447"/>
      <c r="MZB171" s="447"/>
      <c r="MZC171" s="447"/>
      <c r="MZD171" s="447"/>
      <c r="MZE171" s="447"/>
      <c r="MZF171" s="447"/>
      <c r="MZG171" s="447"/>
      <c r="MZH171" s="447"/>
      <c r="MZI171" s="447"/>
      <c r="MZJ171" s="447"/>
      <c r="MZK171" s="447"/>
      <c r="MZL171" s="447"/>
      <c r="MZM171" s="447"/>
      <c r="MZN171" s="447"/>
      <c r="MZO171" s="447"/>
      <c r="MZP171" s="447"/>
      <c r="MZQ171" s="447"/>
      <c r="MZR171" s="447"/>
      <c r="MZS171" s="447"/>
      <c r="MZT171" s="447"/>
      <c r="MZU171" s="447"/>
      <c r="MZV171" s="447"/>
      <c r="MZW171" s="447"/>
      <c r="MZX171" s="447"/>
      <c r="MZY171" s="447"/>
      <c r="MZZ171" s="447"/>
      <c r="NAA171" s="447"/>
      <c r="NAB171" s="447"/>
      <c r="NAC171" s="447"/>
      <c r="NAD171" s="447"/>
      <c r="NAE171" s="447"/>
      <c r="NAF171" s="447"/>
      <c r="NAG171" s="447"/>
      <c r="NAH171" s="447"/>
      <c r="NAI171" s="447"/>
      <c r="NAJ171" s="447"/>
      <c r="NAK171" s="447"/>
      <c r="NAL171" s="447"/>
      <c r="NAM171" s="447"/>
      <c r="NAN171" s="447"/>
      <c r="NAO171" s="447"/>
      <c r="NAP171" s="447"/>
      <c r="NAQ171" s="447"/>
      <c r="NAR171" s="447"/>
      <c r="NAS171" s="447"/>
      <c r="NAT171" s="447"/>
      <c r="NAU171" s="447"/>
      <c r="NAV171" s="447"/>
      <c r="NAW171" s="447"/>
      <c r="NAX171" s="447"/>
      <c r="NAY171" s="447"/>
      <c r="NAZ171" s="447"/>
      <c r="NBA171" s="447"/>
      <c r="NBB171" s="447"/>
      <c r="NBC171" s="447"/>
      <c r="NBD171" s="447"/>
      <c r="NBE171" s="447"/>
      <c r="NBF171" s="447"/>
      <c r="NBG171" s="447"/>
      <c r="NBH171" s="447"/>
      <c r="NBI171" s="447"/>
      <c r="NBJ171" s="447"/>
      <c r="NBK171" s="447"/>
      <c r="NBL171" s="447"/>
      <c r="NBM171" s="447"/>
      <c r="NBN171" s="447"/>
      <c r="NBO171" s="447"/>
      <c r="NBP171" s="447"/>
      <c r="NBQ171" s="447"/>
      <c r="NBR171" s="447"/>
      <c r="NBS171" s="447"/>
      <c r="NBT171" s="447"/>
      <c r="NBU171" s="447"/>
      <c r="NBV171" s="447"/>
      <c r="NBW171" s="447"/>
      <c r="NBX171" s="447"/>
      <c r="NBY171" s="447"/>
      <c r="NBZ171" s="447"/>
      <c r="NCA171" s="447"/>
      <c r="NCB171" s="447"/>
      <c r="NCC171" s="447"/>
      <c r="NCD171" s="447"/>
      <c r="NCE171" s="447"/>
      <c r="NCF171" s="447"/>
      <c r="NCG171" s="447"/>
      <c r="NCH171" s="447"/>
      <c r="NCI171" s="447"/>
      <c r="NCJ171" s="447"/>
      <c r="NCK171" s="447"/>
      <c r="NCL171" s="447"/>
      <c r="NCM171" s="447"/>
      <c r="NCN171" s="447"/>
      <c r="NCO171" s="447"/>
      <c r="NCP171" s="447"/>
      <c r="NCQ171" s="447"/>
      <c r="NCR171" s="447"/>
      <c r="NCS171" s="447"/>
      <c r="NCT171" s="447"/>
      <c r="NCU171" s="447"/>
      <c r="NCV171" s="447"/>
      <c r="NCW171" s="447"/>
      <c r="NCX171" s="447"/>
      <c r="NCY171" s="447"/>
      <c r="NCZ171" s="447"/>
      <c r="NDA171" s="447"/>
      <c r="NDB171" s="447"/>
      <c r="NDC171" s="447"/>
      <c r="NDD171" s="447"/>
      <c r="NDE171" s="447"/>
      <c r="NDF171" s="447"/>
      <c r="NDG171" s="447"/>
      <c r="NDH171" s="447"/>
      <c r="NDI171" s="447"/>
      <c r="NDJ171" s="447"/>
      <c r="NDK171" s="447"/>
      <c r="NDL171" s="447"/>
      <c r="NDM171" s="447"/>
      <c r="NDN171" s="447"/>
      <c r="NDO171" s="447"/>
      <c r="NDP171" s="447"/>
      <c r="NDQ171" s="447"/>
      <c r="NDR171" s="447"/>
      <c r="NDS171" s="447"/>
      <c r="NDT171" s="447"/>
      <c r="NDU171" s="447"/>
      <c r="NDV171" s="447"/>
      <c r="NDW171" s="447"/>
      <c r="NDX171" s="447"/>
      <c r="NDY171" s="447"/>
      <c r="NDZ171" s="447"/>
      <c r="NEA171" s="447"/>
      <c r="NEB171" s="447"/>
      <c r="NEC171" s="447"/>
      <c r="NED171" s="447"/>
      <c r="NEE171" s="447"/>
      <c r="NEF171" s="447"/>
      <c r="NEG171" s="447"/>
      <c r="NEH171" s="447"/>
      <c r="NEI171" s="447"/>
      <c r="NEJ171" s="447"/>
      <c r="NEK171" s="447"/>
      <c r="NEL171" s="447"/>
      <c r="NEM171" s="447"/>
      <c r="NEN171" s="447"/>
      <c r="NEO171" s="447"/>
      <c r="NEP171" s="447"/>
      <c r="NEQ171" s="447"/>
      <c r="NER171" s="447"/>
      <c r="NES171" s="447"/>
      <c r="NET171" s="447"/>
      <c r="NEU171" s="447"/>
      <c r="NEV171" s="447"/>
      <c r="NEW171" s="447"/>
      <c r="NEX171" s="447"/>
      <c r="NEY171" s="447"/>
      <c r="NEZ171" s="447"/>
      <c r="NFA171" s="447"/>
      <c r="NFB171" s="447"/>
      <c r="NFC171" s="447"/>
      <c r="NFD171" s="447"/>
      <c r="NFE171" s="447"/>
      <c r="NFF171" s="447"/>
      <c r="NFG171" s="447"/>
      <c r="NFH171" s="447"/>
      <c r="NFI171" s="447"/>
      <c r="NFJ171" s="447"/>
      <c r="NFK171" s="447"/>
      <c r="NFL171" s="447"/>
      <c r="NFM171" s="447"/>
      <c r="NFN171" s="447"/>
      <c r="NFO171" s="447"/>
      <c r="NFP171" s="447"/>
      <c r="NFQ171" s="447"/>
      <c r="NFR171" s="447"/>
      <c r="NFS171" s="447"/>
      <c r="NFT171" s="447"/>
      <c r="NFU171" s="447"/>
      <c r="NFV171" s="447"/>
      <c r="NFW171" s="447"/>
      <c r="NFX171" s="447"/>
      <c r="NFY171" s="447"/>
      <c r="NFZ171" s="447"/>
      <c r="NGA171" s="447"/>
      <c r="NGB171" s="447"/>
      <c r="NGC171" s="447"/>
      <c r="NGD171" s="447"/>
      <c r="NGE171" s="447"/>
      <c r="NGF171" s="447"/>
      <c r="NGG171" s="447"/>
      <c r="NGH171" s="447"/>
      <c r="NGI171" s="447"/>
      <c r="NGJ171" s="447"/>
      <c r="NGK171" s="447"/>
      <c r="NGL171" s="447"/>
      <c r="NGM171" s="447"/>
      <c r="NGN171" s="447"/>
      <c r="NGO171" s="447"/>
      <c r="NGP171" s="447"/>
      <c r="NGQ171" s="447"/>
      <c r="NGR171" s="447"/>
      <c r="NGS171" s="447"/>
      <c r="NGT171" s="447"/>
      <c r="NGU171" s="447"/>
      <c r="NGV171" s="447"/>
      <c r="NGW171" s="447"/>
      <c r="NGX171" s="447"/>
      <c r="NGY171" s="447"/>
      <c r="NGZ171" s="447"/>
      <c r="NHA171" s="447"/>
      <c r="NHB171" s="447"/>
      <c r="NHC171" s="447"/>
      <c r="NHD171" s="447"/>
      <c r="NHE171" s="447"/>
      <c r="NHF171" s="447"/>
      <c r="NHG171" s="447"/>
      <c r="NHH171" s="447"/>
      <c r="NHI171" s="447"/>
      <c r="NHJ171" s="447"/>
      <c r="NHK171" s="447"/>
      <c r="NHL171" s="447"/>
      <c r="NHM171" s="447"/>
      <c r="NHN171" s="447"/>
      <c r="NHO171" s="447"/>
      <c r="NHP171" s="447"/>
      <c r="NHQ171" s="447"/>
      <c r="NHR171" s="447"/>
      <c r="NHS171" s="447"/>
      <c r="NHT171" s="447"/>
      <c r="NHU171" s="447"/>
      <c r="NHV171" s="447"/>
      <c r="NHW171" s="447"/>
      <c r="NHX171" s="447"/>
      <c r="NHY171" s="447"/>
      <c r="NHZ171" s="447"/>
      <c r="NIA171" s="447"/>
      <c r="NIB171" s="447"/>
      <c r="NIC171" s="447"/>
      <c r="NID171" s="447"/>
      <c r="NIE171" s="447"/>
      <c r="NIF171" s="447"/>
      <c r="NIG171" s="447"/>
      <c r="NIH171" s="447"/>
      <c r="NII171" s="447"/>
      <c r="NIJ171" s="447"/>
      <c r="NIK171" s="447"/>
      <c r="NIL171" s="447"/>
      <c r="NIM171" s="447"/>
      <c r="NIN171" s="447"/>
      <c r="NIO171" s="447"/>
      <c r="NIP171" s="447"/>
      <c r="NIQ171" s="447"/>
      <c r="NIR171" s="447"/>
      <c r="NIS171" s="447"/>
      <c r="NIT171" s="447"/>
      <c r="NIU171" s="447"/>
      <c r="NIV171" s="447"/>
      <c r="NIW171" s="447"/>
      <c r="NIX171" s="447"/>
      <c r="NIY171" s="447"/>
      <c r="NIZ171" s="447"/>
      <c r="NJA171" s="447"/>
      <c r="NJB171" s="447"/>
      <c r="NJC171" s="447"/>
      <c r="NJD171" s="447"/>
      <c r="NJE171" s="447"/>
      <c r="NJF171" s="447"/>
      <c r="NJG171" s="447"/>
      <c r="NJH171" s="447"/>
      <c r="NJI171" s="447"/>
      <c r="NJJ171" s="447"/>
      <c r="NJK171" s="447"/>
      <c r="NJL171" s="447"/>
      <c r="NJM171" s="447"/>
      <c r="NJN171" s="447"/>
      <c r="NJO171" s="447"/>
      <c r="NJP171" s="447"/>
      <c r="NJQ171" s="447"/>
      <c r="NJR171" s="447"/>
      <c r="NJS171" s="447"/>
      <c r="NJT171" s="447"/>
      <c r="NJU171" s="447"/>
      <c r="NJV171" s="447"/>
      <c r="NJW171" s="447"/>
      <c r="NJX171" s="447"/>
      <c r="NJY171" s="447"/>
      <c r="NJZ171" s="447"/>
      <c r="NKA171" s="447"/>
      <c r="NKB171" s="447"/>
      <c r="NKC171" s="447"/>
      <c r="NKD171" s="447"/>
      <c r="NKE171" s="447"/>
      <c r="NKF171" s="447"/>
      <c r="NKG171" s="447"/>
      <c r="NKH171" s="447"/>
      <c r="NKI171" s="447"/>
      <c r="NKJ171" s="447"/>
      <c r="NKK171" s="447"/>
      <c r="NKL171" s="447"/>
      <c r="NKM171" s="447"/>
      <c r="NKN171" s="447"/>
      <c r="NKO171" s="447"/>
      <c r="NKP171" s="447"/>
      <c r="NKQ171" s="447"/>
      <c r="NKR171" s="447"/>
      <c r="NKS171" s="447"/>
      <c r="NKT171" s="447"/>
      <c r="NKU171" s="447"/>
      <c r="NKV171" s="447"/>
      <c r="NKW171" s="447"/>
      <c r="NKX171" s="447"/>
      <c r="NKY171" s="447"/>
      <c r="NKZ171" s="447"/>
      <c r="NLA171" s="447"/>
      <c r="NLB171" s="447"/>
      <c r="NLC171" s="447"/>
      <c r="NLD171" s="447"/>
      <c r="NLE171" s="447"/>
      <c r="NLF171" s="447"/>
      <c r="NLG171" s="447"/>
      <c r="NLH171" s="447"/>
      <c r="NLI171" s="447"/>
      <c r="NLJ171" s="447"/>
      <c r="NLK171" s="447"/>
      <c r="NLL171" s="447"/>
      <c r="NLM171" s="447"/>
      <c r="NLN171" s="447"/>
      <c r="NLO171" s="447"/>
      <c r="NLP171" s="447"/>
      <c r="NLQ171" s="447"/>
      <c r="NLR171" s="447"/>
      <c r="NLS171" s="447"/>
      <c r="NLT171" s="447"/>
      <c r="NLU171" s="447"/>
      <c r="NLV171" s="447"/>
      <c r="NLW171" s="447"/>
      <c r="NLX171" s="447"/>
      <c r="NLY171" s="447"/>
      <c r="NLZ171" s="447"/>
      <c r="NMA171" s="447"/>
      <c r="NMB171" s="447"/>
      <c r="NMC171" s="447"/>
      <c r="NMD171" s="447"/>
      <c r="NME171" s="447"/>
      <c r="NMF171" s="447"/>
      <c r="NMG171" s="447"/>
      <c r="NMH171" s="447"/>
      <c r="NMI171" s="447"/>
      <c r="NMJ171" s="447"/>
      <c r="NMK171" s="447"/>
      <c r="NML171" s="447"/>
      <c r="NMM171" s="447"/>
      <c r="NMN171" s="447"/>
      <c r="NMO171" s="447"/>
      <c r="NMP171" s="447"/>
      <c r="NMQ171" s="447"/>
      <c r="NMR171" s="447"/>
      <c r="NMS171" s="447"/>
      <c r="NMT171" s="447"/>
      <c r="NMU171" s="447"/>
      <c r="NMV171" s="447"/>
      <c r="NMW171" s="447"/>
      <c r="NMX171" s="447"/>
      <c r="NMY171" s="447"/>
      <c r="NMZ171" s="447"/>
      <c r="NNA171" s="447"/>
      <c r="NNB171" s="447"/>
      <c r="NNC171" s="447"/>
      <c r="NND171" s="447"/>
      <c r="NNE171" s="447"/>
      <c r="NNF171" s="447"/>
      <c r="NNG171" s="447"/>
      <c r="NNH171" s="447"/>
      <c r="NNI171" s="447"/>
      <c r="NNJ171" s="447"/>
      <c r="NNK171" s="447"/>
      <c r="NNL171" s="447"/>
      <c r="NNM171" s="447"/>
      <c r="NNN171" s="447"/>
      <c r="NNO171" s="447"/>
      <c r="NNP171" s="447"/>
      <c r="NNQ171" s="447"/>
      <c r="NNR171" s="447"/>
      <c r="NNS171" s="447"/>
      <c r="NNT171" s="447"/>
      <c r="NNU171" s="447"/>
      <c r="NNV171" s="447"/>
      <c r="NNW171" s="447"/>
      <c r="NNX171" s="447"/>
      <c r="NNY171" s="447"/>
      <c r="NNZ171" s="447"/>
      <c r="NOA171" s="447"/>
      <c r="NOB171" s="447"/>
      <c r="NOC171" s="447"/>
      <c r="NOD171" s="447"/>
      <c r="NOE171" s="447"/>
      <c r="NOF171" s="447"/>
      <c r="NOG171" s="447"/>
      <c r="NOH171" s="447"/>
      <c r="NOI171" s="447"/>
      <c r="NOJ171" s="447"/>
      <c r="NOK171" s="447"/>
      <c r="NOL171" s="447"/>
      <c r="NOM171" s="447"/>
      <c r="NON171" s="447"/>
      <c r="NOO171" s="447"/>
      <c r="NOP171" s="447"/>
      <c r="NOQ171" s="447"/>
      <c r="NOR171" s="447"/>
      <c r="NOS171" s="447"/>
      <c r="NOT171" s="447"/>
      <c r="NOU171" s="447"/>
      <c r="NOV171" s="447"/>
      <c r="NOW171" s="447"/>
      <c r="NOX171" s="447"/>
      <c r="NOY171" s="447"/>
      <c r="NOZ171" s="447"/>
      <c r="NPA171" s="447"/>
      <c r="NPB171" s="447"/>
      <c r="NPC171" s="447"/>
      <c r="NPD171" s="447"/>
      <c r="NPE171" s="447"/>
      <c r="NPF171" s="447"/>
      <c r="NPG171" s="447"/>
      <c r="NPH171" s="447"/>
      <c r="NPI171" s="447"/>
      <c r="NPJ171" s="447"/>
      <c r="NPK171" s="447"/>
      <c r="NPL171" s="447"/>
      <c r="NPM171" s="447"/>
      <c r="NPN171" s="447"/>
      <c r="NPO171" s="447"/>
      <c r="NPP171" s="447"/>
      <c r="NPQ171" s="447"/>
      <c r="NPR171" s="447"/>
      <c r="NPS171" s="447"/>
      <c r="NPT171" s="447"/>
      <c r="NPU171" s="447"/>
      <c r="NPV171" s="447"/>
      <c r="NPW171" s="447"/>
      <c r="NPX171" s="447"/>
      <c r="NPY171" s="447"/>
      <c r="NPZ171" s="447"/>
      <c r="NQA171" s="447"/>
      <c r="NQB171" s="447"/>
      <c r="NQC171" s="447"/>
      <c r="NQD171" s="447"/>
      <c r="NQE171" s="447"/>
      <c r="NQF171" s="447"/>
      <c r="NQG171" s="447"/>
      <c r="NQH171" s="447"/>
      <c r="NQI171" s="447"/>
      <c r="NQJ171" s="447"/>
      <c r="NQK171" s="447"/>
      <c r="NQL171" s="447"/>
      <c r="NQM171" s="447"/>
      <c r="NQN171" s="447"/>
      <c r="NQO171" s="447"/>
      <c r="NQP171" s="447"/>
      <c r="NQQ171" s="447"/>
      <c r="NQR171" s="447"/>
      <c r="NQS171" s="447"/>
      <c r="NQT171" s="447"/>
      <c r="NQU171" s="447"/>
      <c r="NQV171" s="447"/>
      <c r="NQW171" s="447"/>
      <c r="NQX171" s="447"/>
      <c r="NQY171" s="447"/>
      <c r="NQZ171" s="447"/>
      <c r="NRA171" s="447"/>
      <c r="NRB171" s="447"/>
      <c r="NRC171" s="447"/>
      <c r="NRD171" s="447"/>
      <c r="NRE171" s="447"/>
      <c r="NRF171" s="447"/>
      <c r="NRG171" s="447"/>
      <c r="NRH171" s="447"/>
      <c r="NRI171" s="447"/>
      <c r="NRJ171" s="447"/>
      <c r="NRK171" s="447"/>
      <c r="NRL171" s="447"/>
      <c r="NRM171" s="447"/>
      <c r="NRN171" s="447"/>
      <c r="NRO171" s="447"/>
      <c r="NRP171" s="447"/>
      <c r="NRQ171" s="447"/>
      <c r="NRR171" s="447"/>
      <c r="NRS171" s="447"/>
      <c r="NRT171" s="447"/>
      <c r="NRU171" s="447"/>
      <c r="NRV171" s="447"/>
      <c r="NRW171" s="447"/>
      <c r="NRX171" s="447"/>
      <c r="NRY171" s="447"/>
      <c r="NRZ171" s="447"/>
      <c r="NSA171" s="447"/>
      <c r="NSB171" s="447"/>
      <c r="NSC171" s="447"/>
      <c r="NSD171" s="447"/>
      <c r="NSE171" s="447"/>
      <c r="NSF171" s="447"/>
      <c r="NSG171" s="447"/>
      <c r="NSH171" s="447"/>
      <c r="NSI171" s="447"/>
      <c r="NSJ171" s="447"/>
      <c r="NSK171" s="447"/>
      <c r="NSL171" s="447"/>
      <c r="NSM171" s="447"/>
      <c r="NSN171" s="447"/>
      <c r="NSO171" s="447"/>
      <c r="NSP171" s="447"/>
      <c r="NSQ171" s="447"/>
      <c r="NSR171" s="447"/>
      <c r="NSS171" s="447"/>
      <c r="NST171" s="447"/>
      <c r="NSU171" s="447"/>
      <c r="NSV171" s="447"/>
      <c r="NSW171" s="447"/>
      <c r="NSX171" s="447"/>
      <c r="NSY171" s="447"/>
      <c r="NSZ171" s="447"/>
      <c r="NTA171" s="447"/>
      <c r="NTB171" s="447"/>
      <c r="NTC171" s="447"/>
      <c r="NTD171" s="447"/>
      <c r="NTE171" s="447"/>
      <c r="NTF171" s="447"/>
      <c r="NTG171" s="447"/>
      <c r="NTH171" s="447"/>
      <c r="NTI171" s="447"/>
      <c r="NTJ171" s="447"/>
      <c r="NTK171" s="447"/>
      <c r="NTL171" s="447"/>
      <c r="NTM171" s="447"/>
      <c r="NTN171" s="447"/>
      <c r="NTO171" s="447"/>
      <c r="NTP171" s="447"/>
      <c r="NTQ171" s="447"/>
      <c r="NTR171" s="447"/>
      <c r="NTS171" s="447"/>
      <c r="NTT171" s="447"/>
      <c r="NTU171" s="447"/>
      <c r="NTV171" s="447"/>
      <c r="NTW171" s="447"/>
      <c r="NTX171" s="447"/>
      <c r="NTY171" s="447"/>
      <c r="NTZ171" s="447"/>
      <c r="NUA171" s="447"/>
      <c r="NUB171" s="447"/>
      <c r="NUC171" s="447"/>
      <c r="NUD171" s="447"/>
      <c r="NUE171" s="447"/>
      <c r="NUF171" s="447"/>
      <c r="NUG171" s="447"/>
      <c r="NUH171" s="447"/>
      <c r="NUI171" s="447"/>
      <c r="NUJ171" s="447"/>
      <c r="NUK171" s="447"/>
      <c r="NUL171" s="447"/>
      <c r="NUM171" s="447"/>
      <c r="NUN171" s="447"/>
      <c r="NUO171" s="447"/>
      <c r="NUP171" s="447"/>
      <c r="NUQ171" s="447"/>
      <c r="NUR171" s="447"/>
      <c r="NUS171" s="447"/>
      <c r="NUT171" s="447"/>
      <c r="NUU171" s="447"/>
      <c r="NUV171" s="447"/>
      <c r="NUW171" s="447"/>
      <c r="NUX171" s="447"/>
      <c r="NUY171" s="447"/>
      <c r="NUZ171" s="447"/>
      <c r="NVA171" s="447"/>
      <c r="NVB171" s="447"/>
      <c r="NVC171" s="447"/>
      <c r="NVD171" s="447"/>
      <c r="NVE171" s="447"/>
      <c r="NVF171" s="447"/>
      <c r="NVG171" s="447"/>
      <c r="NVH171" s="447"/>
      <c r="NVI171" s="447"/>
      <c r="NVJ171" s="447"/>
      <c r="NVK171" s="447"/>
      <c r="NVL171" s="447"/>
      <c r="NVM171" s="447"/>
      <c r="NVN171" s="447"/>
      <c r="NVO171" s="447"/>
      <c r="NVP171" s="447"/>
      <c r="NVQ171" s="447"/>
      <c r="NVR171" s="447"/>
      <c r="NVS171" s="447"/>
      <c r="NVT171" s="447"/>
      <c r="NVU171" s="447"/>
      <c r="NVV171" s="447"/>
      <c r="NVW171" s="447"/>
      <c r="NVX171" s="447"/>
      <c r="NVY171" s="447"/>
      <c r="NVZ171" s="447"/>
      <c r="NWA171" s="447"/>
      <c r="NWB171" s="447"/>
      <c r="NWC171" s="447"/>
      <c r="NWD171" s="447"/>
      <c r="NWE171" s="447"/>
      <c r="NWF171" s="447"/>
      <c r="NWG171" s="447"/>
      <c r="NWH171" s="447"/>
      <c r="NWI171" s="447"/>
      <c r="NWJ171" s="447"/>
      <c r="NWK171" s="447"/>
      <c r="NWL171" s="447"/>
      <c r="NWM171" s="447"/>
      <c r="NWN171" s="447"/>
      <c r="NWO171" s="447"/>
      <c r="NWP171" s="447"/>
      <c r="NWQ171" s="447"/>
      <c r="NWR171" s="447"/>
      <c r="NWS171" s="447"/>
      <c r="NWT171" s="447"/>
      <c r="NWU171" s="447"/>
      <c r="NWV171" s="447"/>
      <c r="NWW171" s="447"/>
      <c r="NWX171" s="447"/>
      <c r="NWY171" s="447"/>
      <c r="NWZ171" s="447"/>
      <c r="NXA171" s="447"/>
      <c r="NXB171" s="447"/>
      <c r="NXC171" s="447"/>
      <c r="NXD171" s="447"/>
      <c r="NXE171" s="447"/>
      <c r="NXF171" s="447"/>
      <c r="NXG171" s="447"/>
      <c r="NXH171" s="447"/>
      <c r="NXI171" s="447"/>
      <c r="NXJ171" s="447"/>
      <c r="NXK171" s="447"/>
      <c r="NXL171" s="447"/>
      <c r="NXM171" s="447"/>
      <c r="NXN171" s="447"/>
      <c r="NXO171" s="447"/>
      <c r="NXP171" s="447"/>
      <c r="NXQ171" s="447"/>
      <c r="NXR171" s="447"/>
      <c r="NXS171" s="447"/>
      <c r="NXT171" s="447"/>
      <c r="NXU171" s="447"/>
      <c r="NXV171" s="447"/>
      <c r="NXW171" s="447"/>
      <c r="NXX171" s="447"/>
      <c r="NXY171" s="447"/>
      <c r="NXZ171" s="447"/>
      <c r="NYA171" s="447"/>
      <c r="NYB171" s="447"/>
      <c r="NYC171" s="447"/>
      <c r="NYD171" s="447"/>
      <c r="NYE171" s="447"/>
      <c r="NYF171" s="447"/>
      <c r="NYG171" s="447"/>
      <c r="NYH171" s="447"/>
      <c r="NYI171" s="447"/>
      <c r="NYJ171" s="447"/>
      <c r="NYK171" s="447"/>
      <c r="NYL171" s="447"/>
      <c r="NYM171" s="447"/>
      <c r="NYN171" s="447"/>
      <c r="NYO171" s="447"/>
      <c r="NYP171" s="447"/>
      <c r="NYQ171" s="447"/>
      <c r="NYR171" s="447"/>
      <c r="NYS171" s="447"/>
      <c r="NYT171" s="447"/>
      <c r="NYU171" s="447"/>
      <c r="NYV171" s="447"/>
      <c r="NYW171" s="447"/>
      <c r="NYX171" s="447"/>
      <c r="NYY171" s="447"/>
      <c r="NYZ171" s="447"/>
      <c r="NZA171" s="447"/>
      <c r="NZB171" s="447"/>
      <c r="NZC171" s="447"/>
      <c r="NZD171" s="447"/>
      <c r="NZE171" s="447"/>
      <c r="NZF171" s="447"/>
      <c r="NZG171" s="447"/>
      <c r="NZH171" s="447"/>
      <c r="NZI171" s="447"/>
      <c r="NZJ171" s="447"/>
      <c r="NZK171" s="447"/>
      <c r="NZL171" s="447"/>
      <c r="NZM171" s="447"/>
      <c r="NZN171" s="447"/>
      <c r="NZO171" s="447"/>
      <c r="NZP171" s="447"/>
      <c r="NZQ171" s="447"/>
      <c r="NZR171" s="447"/>
      <c r="NZS171" s="447"/>
      <c r="NZT171" s="447"/>
      <c r="NZU171" s="447"/>
      <c r="NZV171" s="447"/>
      <c r="NZW171" s="447"/>
      <c r="NZX171" s="447"/>
      <c r="NZY171" s="447"/>
      <c r="NZZ171" s="447"/>
      <c r="OAA171" s="447"/>
      <c r="OAB171" s="447"/>
      <c r="OAC171" s="447"/>
      <c r="OAD171" s="447"/>
      <c r="OAE171" s="447"/>
      <c r="OAF171" s="447"/>
      <c r="OAG171" s="447"/>
      <c r="OAH171" s="447"/>
      <c r="OAI171" s="447"/>
      <c r="OAJ171" s="447"/>
      <c r="OAK171" s="447"/>
      <c r="OAL171" s="447"/>
      <c r="OAM171" s="447"/>
      <c r="OAN171" s="447"/>
      <c r="OAO171" s="447"/>
      <c r="OAP171" s="447"/>
      <c r="OAQ171" s="447"/>
      <c r="OAR171" s="447"/>
      <c r="OAS171" s="447"/>
      <c r="OAT171" s="447"/>
      <c r="OAU171" s="447"/>
      <c r="OAV171" s="447"/>
      <c r="OAW171" s="447"/>
      <c r="OAX171" s="447"/>
      <c r="OAY171" s="447"/>
      <c r="OAZ171" s="447"/>
      <c r="OBA171" s="447"/>
      <c r="OBB171" s="447"/>
      <c r="OBC171" s="447"/>
      <c r="OBD171" s="447"/>
      <c r="OBE171" s="447"/>
      <c r="OBF171" s="447"/>
      <c r="OBG171" s="447"/>
      <c r="OBH171" s="447"/>
      <c r="OBI171" s="447"/>
      <c r="OBJ171" s="447"/>
      <c r="OBK171" s="447"/>
      <c r="OBL171" s="447"/>
      <c r="OBM171" s="447"/>
      <c r="OBN171" s="447"/>
      <c r="OBO171" s="447"/>
      <c r="OBP171" s="447"/>
      <c r="OBQ171" s="447"/>
      <c r="OBR171" s="447"/>
      <c r="OBS171" s="447"/>
      <c r="OBT171" s="447"/>
      <c r="OBU171" s="447"/>
      <c r="OBV171" s="447"/>
      <c r="OBW171" s="447"/>
      <c r="OBX171" s="447"/>
      <c r="OBY171" s="447"/>
      <c r="OBZ171" s="447"/>
      <c r="OCA171" s="447"/>
      <c r="OCB171" s="447"/>
      <c r="OCC171" s="447"/>
      <c r="OCD171" s="447"/>
      <c r="OCE171" s="447"/>
      <c r="OCF171" s="447"/>
      <c r="OCG171" s="447"/>
      <c r="OCH171" s="447"/>
      <c r="OCI171" s="447"/>
      <c r="OCJ171" s="447"/>
      <c r="OCK171" s="447"/>
      <c r="OCL171" s="447"/>
      <c r="OCM171" s="447"/>
      <c r="OCN171" s="447"/>
      <c r="OCO171" s="447"/>
      <c r="OCP171" s="447"/>
      <c r="OCQ171" s="447"/>
      <c r="OCR171" s="447"/>
      <c r="OCS171" s="447"/>
      <c r="OCT171" s="447"/>
      <c r="OCU171" s="447"/>
      <c r="OCV171" s="447"/>
      <c r="OCW171" s="447"/>
      <c r="OCX171" s="447"/>
      <c r="OCY171" s="447"/>
      <c r="OCZ171" s="447"/>
      <c r="ODA171" s="447"/>
      <c r="ODB171" s="447"/>
      <c r="ODC171" s="447"/>
      <c r="ODD171" s="447"/>
      <c r="ODE171" s="447"/>
      <c r="ODF171" s="447"/>
      <c r="ODG171" s="447"/>
      <c r="ODH171" s="447"/>
      <c r="ODI171" s="447"/>
      <c r="ODJ171" s="447"/>
      <c r="ODK171" s="447"/>
      <c r="ODL171" s="447"/>
      <c r="ODM171" s="447"/>
      <c r="ODN171" s="447"/>
      <c r="ODO171" s="447"/>
      <c r="ODP171" s="447"/>
      <c r="ODQ171" s="447"/>
      <c r="ODR171" s="447"/>
      <c r="ODS171" s="447"/>
      <c r="ODT171" s="447"/>
      <c r="ODU171" s="447"/>
      <c r="ODV171" s="447"/>
      <c r="ODW171" s="447"/>
      <c r="ODX171" s="447"/>
      <c r="ODY171" s="447"/>
      <c r="ODZ171" s="447"/>
      <c r="OEA171" s="447"/>
      <c r="OEB171" s="447"/>
      <c r="OEC171" s="447"/>
      <c r="OED171" s="447"/>
      <c r="OEE171" s="447"/>
      <c r="OEF171" s="447"/>
      <c r="OEG171" s="447"/>
      <c r="OEH171" s="447"/>
      <c r="OEI171" s="447"/>
      <c r="OEJ171" s="447"/>
      <c r="OEK171" s="447"/>
      <c r="OEL171" s="447"/>
      <c r="OEM171" s="447"/>
      <c r="OEN171" s="447"/>
      <c r="OEO171" s="447"/>
      <c r="OEP171" s="447"/>
      <c r="OEQ171" s="447"/>
      <c r="OER171" s="447"/>
      <c r="OES171" s="447"/>
      <c r="OET171" s="447"/>
      <c r="OEU171" s="447"/>
      <c r="OEV171" s="447"/>
      <c r="OEW171" s="447"/>
      <c r="OEX171" s="447"/>
      <c r="OEY171" s="447"/>
      <c r="OEZ171" s="447"/>
      <c r="OFA171" s="447"/>
      <c r="OFB171" s="447"/>
      <c r="OFC171" s="447"/>
      <c r="OFD171" s="447"/>
      <c r="OFE171" s="447"/>
      <c r="OFF171" s="447"/>
      <c r="OFG171" s="447"/>
      <c r="OFH171" s="447"/>
      <c r="OFI171" s="447"/>
      <c r="OFJ171" s="447"/>
      <c r="OFK171" s="447"/>
      <c r="OFL171" s="447"/>
      <c r="OFM171" s="447"/>
      <c r="OFN171" s="447"/>
      <c r="OFO171" s="447"/>
      <c r="OFP171" s="447"/>
      <c r="OFQ171" s="447"/>
      <c r="OFR171" s="447"/>
      <c r="OFS171" s="447"/>
      <c r="OFT171" s="447"/>
      <c r="OFU171" s="447"/>
      <c r="OFV171" s="447"/>
      <c r="OFW171" s="447"/>
      <c r="OFX171" s="447"/>
      <c r="OFY171" s="447"/>
      <c r="OFZ171" s="447"/>
      <c r="OGA171" s="447"/>
      <c r="OGB171" s="447"/>
      <c r="OGC171" s="447"/>
      <c r="OGD171" s="447"/>
      <c r="OGE171" s="447"/>
      <c r="OGF171" s="447"/>
      <c r="OGG171" s="447"/>
      <c r="OGH171" s="447"/>
      <c r="OGI171" s="447"/>
      <c r="OGJ171" s="447"/>
      <c r="OGK171" s="447"/>
      <c r="OGL171" s="447"/>
      <c r="OGM171" s="447"/>
      <c r="OGN171" s="447"/>
      <c r="OGO171" s="447"/>
      <c r="OGP171" s="447"/>
      <c r="OGQ171" s="447"/>
      <c r="OGR171" s="447"/>
      <c r="OGS171" s="447"/>
      <c r="OGT171" s="447"/>
      <c r="OGU171" s="447"/>
      <c r="OGV171" s="447"/>
      <c r="OGW171" s="447"/>
      <c r="OGX171" s="447"/>
      <c r="OGY171" s="447"/>
      <c r="OGZ171" s="447"/>
      <c r="OHA171" s="447"/>
      <c r="OHB171" s="447"/>
      <c r="OHC171" s="447"/>
      <c r="OHD171" s="447"/>
      <c r="OHE171" s="447"/>
      <c r="OHF171" s="447"/>
      <c r="OHG171" s="447"/>
      <c r="OHH171" s="447"/>
      <c r="OHI171" s="447"/>
      <c r="OHJ171" s="447"/>
      <c r="OHK171" s="447"/>
      <c r="OHL171" s="447"/>
      <c r="OHM171" s="447"/>
      <c r="OHN171" s="447"/>
      <c r="OHO171" s="447"/>
      <c r="OHP171" s="447"/>
      <c r="OHQ171" s="447"/>
      <c r="OHR171" s="447"/>
      <c r="OHS171" s="447"/>
      <c r="OHT171" s="447"/>
      <c r="OHU171" s="447"/>
      <c r="OHV171" s="447"/>
      <c r="OHW171" s="447"/>
      <c r="OHX171" s="447"/>
      <c r="OHY171" s="447"/>
      <c r="OHZ171" s="447"/>
      <c r="OIA171" s="447"/>
      <c r="OIB171" s="447"/>
      <c r="OIC171" s="447"/>
      <c r="OID171" s="447"/>
      <c r="OIE171" s="447"/>
      <c r="OIF171" s="447"/>
      <c r="OIG171" s="447"/>
      <c r="OIH171" s="447"/>
      <c r="OII171" s="447"/>
      <c r="OIJ171" s="447"/>
      <c r="OIK171" s="447"/>
      <c r="OIL171" s="447"/>
      <c r="OIM171" s="447"/>
      <c r="OIN171" s="447"/>
      <c r="OIO171" s="447"/>
      <c r="OIP171" s="447"/>
      <c r="OIQ171" s="447"/>
      <c r="OIR171" s="447"/>
      <c r="OIS171" s="447"/>
      <c r="OIT171" s="447"/>
      <c r="OIU171" s="447"/>
      <c r="OIV171" s="447"/>
      <c r="OIW171" s="447"/>
      <c r="OIX171" s="447"/>
      <c r="OIY171" s="447"/>
      <c r="OIZ171" s="447"/>
      <c r="OJA171" s="447"/>
      <c r="OJB171" s="447"/>
      <c r="OJC171" s="447"/>
      <c r="OJD171" s="447"/>
      <c r="OJE171" s="447"/>
      <c r="OJF171" s="447"/>
      <c r="OJG171" s="447"/>
      <c r="OJH171" s="447"/>
      <c r="OJI171" s="447"/>
      <c r="OJJ171" s="447"/>
      <c r="OJK171" s="447"/>
      <c r="OJL171" s="447"/>
      <c r="OJM171" s="447"/>
      <c r="OJN171" s="447"/>
      <c r="OJO171" s="447"/>
      <c r="OJP171" s="447"/>
      <c r="OJQ171" s="447"/>
      <c r="OJR171" s="447"/>
      <c r="OJS171" s="447"/>
      <c r="OJT171" s="447"/>
      <c r="OJU171" s="447"/>
      <c r="OJV171" s="447"/>
      <c r="OJW171" s="447"/>
      <c r="OJX171" s="447"/>
      <c r="OJY171" s="447"/>
      <c r="OJZ171" s="447"/>
      <c r="OKA171" s="447"/>
      <c r="OKB171" s="447"/>
      <c r="OKC171" s="447"/>
      <c r="OKD171" s="447"/>
      <c r="OKE171" s="447"/>
      <c r="OKF171" s="447"/>
      <c r="OKG171" s="447"/>
      <c r="OKH171" s="447"/>
      <c r="OKI171" s="447"/>
      <c r="OKJ171" s="447"/>
      <c r="OKK171" s="447"/>
      <c r="OKL171" s="447"/>
      <c r="OKM171" s="447"/>
      <c r="OKN171" s="447"/>
      <c r="OKO171" s="447"/>
      <c r="OKP171" s="447"/>
      <c r="OKQ171" s="447"/>
      <c r="OKR171" s="447"/>
      <c r="OKS171" s="447"/>
      <c r="OKT171" s="447"/>
      <c r="OKU171" s="447"/>
      <c r="OKV171" s="447"/>
      <c r="OKW171" s="447"/>
      <c r="OKX171" s="447"/>
      <c r="OKY171" s="447"/>
      <c r="OKZ171" s="447"/>
      <c r="OLA171" s="447"/>
      <c r="OLB171" s="447"/>
      <c r="OLC171" s="447"/>
      <c r="OLD171" s="447"/>
      <c r="OLE171" s="447"/>
      <c r="OLF171" s="447"/>
      <c r="OLG171" s="447"/>
      <c r="OLH171" s="447"/>
      <c r="OLI171" s="447"/>
      <c r="OLJ171" s="447"/>
      <c r="OLK171" s="447"/>
      <c r="OLL171" s="447"/>
      <c r="OLM171" s="447"/>
      <c r="OLN171" s="447"/>
      <c r="OLO171" s="447"/>
      <c r="OLP171" s="447"/>
      <c r="OLQ171" s="447"/>
      <c r="OLR171" s="447"/>
      <c r="OLS171" s="447"/>
      <c r="OLT171" s="447"/>
      <c r="OLU171" s="447"/>
      <c r="OLV171" s="447"/>
      <c r="OLW171" s="447"/>
      <c r="OLX171" s="447"/>
      <c r="OLY171" s="447"/>
      <c r="OLZ171" s="447"/>
      <c r="OMA171" s="447"/>
      <c r="OMB171" s="447"/>
      <c r="OMC171" s="447"/>
      <c r="OMD171" s="447"/>
      <c r="OME171" s="447"/>
      <c r="OMF171" s="447"/>
      <c r="OMG171" s="447"/>
      <c r="OMH171" s="447"/>
      <c r="OMI171" s="447"/>
      <c r="OMJ171" s="447"/>
      <c r="OMK171" s="447"/>
      <c r="OML171" s="447"/>
      <c r="OMM171" s="447"/>
      <c r="OMN171" s="447"/>
      <c r="OMO171" s="447"/>
      <c r="OMP171" s="447"/>
      <c r="OMQ171" s="447"/>
      <c r="OMR171" s="447"/>
      <c r="OMS171" s="447"/>
      <c r="OMT171" s="447"/>
      <c r="OMU171" s="447"/>
      <c r="OMV171" s="447"/>
      <c r="OMW171" s="447"/>
      <c r="OMX171" s="447"/>
      <c r="OMY171" s="447"/>
      <c r="OMZ171" s="447"/>
      <c r="ONA171" s="447"/>
      <c r="ONB171" s="447"/>
      <c r="ONC171" s="447"/>
      <c r="OND171" s="447"/>
      <c r="ONE171" s="447"/>
      <c r="ONF171" s="447"/>
      <c r="ONG171" s="447"/>
      <c r="ONH171" s="447"/>
      <c r="ONI171" s="447"/>
      <c r="ONJ171" s="447"/>
      <c r="ONK171" s="447"/>
      <c r="ONL171" s="447"/>
      <c r="ONM171" s="447"/>
      <c r="ONN171" s="447"/>
      <c r="ONO171" s="447"/>
      <c r="ONP171" s="447"/>
      <c r="ONQ171" s="447"/>
      <c r="ONR171" s="447"/>
      <c r="ONS171" s="447"/>
      <c r="ONT171" s="447"/>
      <c r="ONU171" s="447"/>
      <c r="ONV171" s="447"/>
      <c r="ONW171" s="447"/>
      <c r="ONX171" s="447"/>
      <c r="ONY171" s="447"/>
      <c r="ONZ171" s="447"/>
      <c r="OOA171" s="447"/>
      <c r="OOB171" s="447"/>
      <c r="OOC171" s="447"/>
      <c r="OOD171" s="447"/>
      <c r="OOE171" s="447"/>
      <c r="OOF171" s="447"/>
      <c r="OOG171" s="447"/>
      <c r="OOH171" s="447"/>
      <c r="OOI171" s="447"/>
      <c r="OOJ171" s="447"/>
      <c r="OOK171" s="447"/>
      <c r="OOL171" s="447"/>
      <c r="OOM171" s="447"/>
      <c r="OON171" s="447"/>
      <c r="OOO171" s="447"/>
      <c r="OOP171" s="447"/>
      <c r="OOQ171" s="447"/>
      <c r="OOR171" s="447"/>
      <c r="OOS171" s="447"/>
      <c r="OOT171" s="447"/>
      <c r="OOU171" s="447"/>
      <c r="OOV171" s="447"/>
      <c r="OOW171" s="447"/>
      <c r="OOX171" s="447"/>
      <c r="OOY171" s="447"/>
      <c r="OOZ171" s="447"/>
      <c r="OPA171" s="447"/>
      <c r="OPB171" s="447"/>
      <c r="OPC171" s="447"/>
      <c r="OPD171" s="447"/>
      <c r="OPE171" s="447"/>
      <c r="OPF171" s="447"/>
      <c r="OPG171" s="447"/>
      <c r="OPH171" s="447"/>
      <c r="OPI171" s="447"/>
      <c r="OPJ171" s="447"/>
      <c r="OPK171" s="447"/>
      <c r="OPL171" s="447"/>
      <c r="OPM171" s="447"/>
      <c r="OPN171" s="447"/>
      <c r="OPO171" s="447"/>
      <c r="OPP171" s="447"/>
      <c r="OPQ171" s="447"/>
      <c r="OPR171" s="447"/>
      <c r="OPS171" s="447"/>
      <c r="OPT171" s="447"/>
      <c r="OPU171" s="447"/>
      <c r="OPV171" s="447"/>
      <c r="OPW171" s="447"/>
      <c r="OPX171" s="447"/>
      <c r="OPY171" s="447"/>
      <c r="OPZ171" s="447"/>
      <c r="OQA171" s="447"/>
      <c r="OQB171" s="447"/>
      <c r="OQC171" s="447"/>
      <c r="OQD171" s="447"/>
      <c r="OQE171" s="447"/>
      <c r="OQF171" s="447"/>
      <c r="OQG171" s="447"/>
      <c r="OQH171" s="447"/>
      <c r="OQI171" s="447"/>
      <c r="OQJ171" s="447"/>
      <c r="OQK171" s="447"/>
      <c r="OQL171" s="447"/>
      <c r="OQM171" s="447"/>
      <c r="OQN171" s="447"/>
      <c r="OQO171" s="447"/>
      <c r="OQP171" s="447"/>
      <c r="OQQ171" s="447"/>
      <c r="OQR171" s="447"/>
      <c r="OQS171" s="447"/>
      <c r="OQT171" s="447"/>
      <c r="OQU171" s="447"/>
      <c r="OQV171" s="447"/>
      <c r="OQW171" s="447"/>
      <c r="OQX171" s="447"/>
      <c r="OQY171" s="447"/>
      <c r="OQZ171" s="447"/>
      <c r="ORA171" s="447"/>
      <c r="ORB171" s="447"/>
      <c r="ORC171" s="447"/>
      <c r="ORD171" s="447"/>
      <c r="ORE171" s="447"/>
      <c r="ORF171" s="447"/>
      <c r="ORG171" s="447"/>
      <c r="ORH171" s="447"/>
      <c r="ORI171" s="447"/>
      <c r="ORJ171" s="447"/>
      <c r="ORK171" s="447"/>
      <c r="ORL171" s="447"/>
      <c r="ORM171" s="447"/>
      <c r="ORN171" s="447"/>
      <c r="ORO171" s="447"/>
      <c r="ORP171" s="447"/>
      <c r="ORQ171" s="447"/>
      <c r="ORR171" s="447"/>
      <c r="ORS171" s="447"/>
      <c r="ORT171" s="447"/>
      <c r="ORU171" s="447"/>
      <c r="ORV171" s="447"/>
      <c r="ORW171" s="447"/>
      <c r="ORX171" s="447"/>
      <c r="ORY171" s="447"/>
      <c r="ORZ171" s="447"/>
      <c r="OSA171" s="447"/>
      <c r="OSB171" s="447"/>
      <c r="OSC171" s="447"/>
      <c r="OSD171" s="447"/>
      <c r="OSE171" s="447"/>
      <c r="OSF171" s="447"/>
      <c r="OSG171" s="447"/>
      <c r="OSH171" s="447"/>
      <c r="OSI171" s="447"/>
      <c r="OSJ171" s="447"/>
      <c r="OSK171" s="447"/>
      <c r="OSL171" s="447"/>
      <c r="OSM171" s="447"/>
      <c r="OSN171" s="447"/>
      <c r="OSO171" s="447"/>
      <c r="OSP171" s="447"/>
      <c r="OSQ171" s="447"/>
      <c r="OSR171" s="447"/>
      <c r="OSS171" s="447"/>
      <c r="OST171" s="447"/>
      <c r="OSU171" s="447"/>
      <c r="OSV171" s="447"/>
      <c r="OSW171" s="447"/>
      <c r="OSX171" s="447"/>
      <c r="OSY171" s="447"/>
      <c r="OSZ171" s="447"/>
      <c r="OTA171" s="447"/>
      <c r="OTB171" s="447"/>
      <c r="OTC171" s="447"/>
      <c r="OTD171" s="447"/>
      <c r="OTE171" s="447"/>
      <c r="OTF171" s="447"/>
      <c r="OTG171" s="447"/>
      <c r="OTH171" s="447"/>
      <c r="OTI171" s="447"/>
      <c r="OTJ171" s="447"/>
      <c r="OTK171" s="447"/>
      <c r="OTL171" s="447"/>
      <c r="OTM171" s="447"/>
      <c r="OTN171" s="447"/>
      <c r="OTO171" s="447"/>
      <c r="OTP171" s="447"/>
      <c r="OTQ171" s="447"/>
      <c r="OTR171" s="447"/>
      <c r="OTS171" s="447"/>
      <c r="OTT171" s="447"/>
      <c r="OTU171" s="447"/>
      <c r="OTV171" s="447"/>
      <c r="OTW171" s="447"/>
      <c r="OTX171" s="447"/>
      <c r="OTY171" s="447"/>
      <c r="OTZ171" s="447"/>
      <c r="OUA171" s="447"/>
      <c r="OUB171" s="447"/>
      <c r="OUC171" s="447"/>
      <c r="OUD171" s="447"/>
      <c r="OUE171" s="447"/>
      <c r="OUF171" s="447"/>
      <c r="OUG171" s="447"/>
      <c r="OUH171" s="447"/>
      <c r="OUI171" s="447"/>
      <c r="OUJ171" s="447"/>
      <c r="OUK171" s="447"/>
      <c r="OUL171" s="447"/>
      <c r="OUM171" s="447"/>
      <c r="OUN171" s="447"/>
      <c r="OUO171" s="447"/>
      <c r="OUP171" s="447"/>
      <c r="OUQ171" s="447"/>
      <c r="OUR171" s="447"/>
      <c r="OUS171" s="447"/>
      <c r="OUT171" s="447"/>
      <c r="OUU171" s="447"/>
      <c r="OUV171" s="447"/>
      <c r="OUW171" s="447"/>
      <c r="OUX171" s="447"/>
      <c r="OUY171" s="447"/>
      <c r="OUZ171" s="447"/>
      <c r="OVA171" s="447"/>
      <c r="OVB171" s="447"/>
      <c r="OVC171" s="447"/>
      <c r="OVD171" s="447"/>
      <c r="OVE171" s="447"/>
      <c r="OVF171" s="447"/>
      <c r="OVG171" s="447"/>
      <c r="OVH171" s="447"/>
      <c r="OVI171" s="447"/>
      <c r="OVJ171" s="447"/>
      <c r="OVK171" s="447"/>
      <c r="OVL171" s="447"/>
      <c r="OVM171" s="447"/>
      <c r="OVN171" s="447"/>
      <c r="OVO171" s="447"/>
      <c r="OVP171" s="447"/>
      <c r="OVQ171" s="447"/>
      <c r="OVR171" s="447"/>
      <c r="OVS171" s="447"/>
      <c r="OVT171" s="447"/>
      <c r="OVU171" s="447"/>
      <c r="OVV171" s="447"/>
      <c r="OVW171" s="447"/>
      <c r="OVX171" s="447"/>
      <c r="OVY171" s="447"/>
      <c r="OVZ171" s="447"/>
      <c r="OWA171" s="447"/>
      <c r="OWB171" s="447"/>
      <c r="OWC171" s="447"/>
      <c r="OWD171" s="447"/>
      <c r="OWE171" s="447"/>
      <c r="OWF171" s="447"/>
      <c r="OWG171" s="447"/>
      <c r="OWH171" s="447"/>
      <c r="OWI171" s="447"/>
      <c r="OWJ171" s="447"/>
      <c r="OWK171" s="447"/>
      <c r="OWL171" s="447"/>
      <c r="OWM171" s="447"/>
      <c r="OWN171" s="447"/>
      <c r="OWO171" s="447"/>
      <c r="OWP171" s="447"/>
      <c r="OWQ171" s="447"/>
      <c r="OWR171" s="447"/>
      <c r="OWS171" s="447"/>
      <c r="OWT171" s="447"/>
      <c r="OWU171" s="447"/>
      <c r="OWV171" s="447"/>
      <c r="OWW171" s="447"/>
      <c r="OWX171" s="447"/>
      <c r="OWY171" s="447"/>
      <c r="OWZ171" s="447"/>
      <c r="OXA171" s="447"/>
      <c r="OXB171" s="447"/>
      <c r="OXC171" s="447"/>
      <c r="OXD171" s="447"/>
      <c r="OXE171" s="447"/>
      <c r="OXF171" s="447"/>
      <c r="OXG171" s="447"/>
      <c r="OXH171" s="447"/>
      <c r="OXI171" s="447"/>
      <c r="OXJ171" s="447"/>
      <c r="OXK171" s="447"/>
      <c r="OXL171" s="447"/>
      <c r="OXM171" s="447"/>
      <c r="OXN171" s="447"/>
      <c r="OXO171" s="447"/>
      <c r="OXP171" s="447"/>
      <c r="OXQ171" s="447"/>
      <c r="OXR171" s="447"/>
      <c r="OXS171" s="447"/>
      <c r="OXT171" s="447"/>
      <c r="OXU171" s="447"/>
      <c r="OXV171" s="447"/>
      <c r="OXW171" s="447"/>
      <c r="OXX171" s="447"/>
      <c r="OXY171" s="447"/>
      <c r="OXZ171" s="447"/>
      <c r="OYA171" s="447"/>
      <c r="OYB171" s="447"/>
      <c r="OYC171" s="447"/>
      <c r="OYD171" s="447"/>
      <c r="OYE171" s="447"/>
      <c r="OYF171" s="447"/>
      <c r="OYG171" s="447"/>
      <c r="OYH171" s="447"/>
      <c r="OYI171" s="447"/>
      <c r="OYJ171" s="447"/>
      <c r="OYK171" s="447"/>
      <c r="OYL171" s="447"/>
      <c r="OYM171" s="447"/>
      <c r="OYN171" s="447"/>
      <c r="OYO171" s="447"/>
      <c r="OYP171" s="447"/>
      <c r="OYQ171" s="447"/>
      <c r="OYR171" s="447"/>
      <c r="OYS171" s="447"/>
      <c r="OYT171" s="447"/>
      <c r="OYU171" s="447"/>
      <c r="OYV171" s="447"/>
      <c r="OYW171" s="447"/>
      <c r="OYX171" s="447"/>
      <c r="OYY171" s="447"/>
      <c r="OYZ171" s="447"/>
      <c r="OZA171" s="447"/>
      <c r="OZB171" s="447"/>
      <c r="OZC171" s="447"/>
      <c r="OZD171" s="447"/>
      <c r="OZE171" s="447"/>
      <c r="OZF171" s="447"/>
      <c r="OZG171" s="447"/>
      <c r="OZH171" s="447"/>
      <c r="OZI171" s="447"/>
      <c r="OZJ171" s="447"/>
      <c r="OZK171" s="447"/>
      <c r="OZL171" s="447"/>
      <c r="OZM171" s="447"/>
      <c r="OZN171" s="447"/>
      <c r="OZO171" s="447"/>
      <c r="OZP171" s="447"/>
      <c r="OZQ171" s="447"/>
      <c r="OZR171" s="447"/>
      <c r="OZS171" s="447"/>
      <c r="OZT171" s="447"/>
      <c r="OZU171" s="447"/>
      <c r="OZV171" s="447"/>
      <c r="OZW171" s="447"/>
      <c r="OZX171" s="447"/>
      <c r="OZY171" s="447"/>
      <c r="OZZ171" s="447"/>
      <c r="PAA171" s="447"/>
      <c r="PAB171" s="447"/>
      <c r="PAC171" s="447"/>
      <c r="PAD171" s="447"/>
      <c r="PAE171" s="447"/>
      <c r="PAF171" s="447"/>
      <c r="PAG171" s="447"/>
      <c r="PAH171" s="447"/>
      <c r="PAI171" s="447"/>
      <c r="PAJ171" s="447"/>
      <c r="PAK171" s="447"/>
      <c r="PAL171" s="447"/>
      <c r="PAM171" s="447"/>
      <c r="PAN171" s="447"/>
      <c r="PAO171" s="447"/>
      <c r="PAP171" s="447"/>
      <c r="PAQ171" s="447"/>
      <c r="PAR171" s="447"/>
      <c r="PAS171" s="447"/>
      <c r="PAT171" s="447"/>
      <c r="PAU171" s="447"/>
      <c r="PAV171" s="447"/>
      <c r="PAW171" s="447"/>
      <c r="PAX171" s="447"/>
      <c r="PAY171" s="447"/>
      <c r="PAZ171" s="447"/>
      <c r="PBA171" s="447"/>
      <c r="PBB171" s="447"/>
      <c r="PBC171" s="447"/>
      <c r="PBD171" s="447"/>
      <c r="PBE171" s="447"/>
      <c r="PBF171" s="447"/>
      <c r="PBG171" s="447"/>
      <c r="PBH171" s="447"/>
      <c r="PBI171" s="447"/>
      <c r="PBJ171" s="447"/>
      <c r="PBK171" s="447"/>
      <c r="PBL171" s="447"/>
      <c r="PBM171" s="447"/>
      <c r="PBN171" s="447"/>
      <c r="PBO171" s="447"/>
      <c r="PBP171" s="447"/>
      <c r="PBQ171" s="447"/>
      <c r="PBR171" s="447"/>
      <c r="PBS171" s="447"/>
      <c r="PBT171" s="447"/>
      <c r="PBU171" s="447"/>
      <c r="PBV171" s="447"/>
      <c r="PBW171" s="447"/>
      <c r="PBX171" s="447"/>
      <c r="PBY171" s="447"/>
      <c r="PBZ171" s="447"/>
      <c r="PCA171" s="447"/>
      <c r="PCB171" s="447"/>
      <c r="PCC171" s="447"/>
      <c r="PCD171" s="447"/>
      <c r="PCE171" s="447"/>
      <c r="PCF171" s="447"/>
      <c r="PCG171" s="447"/>
      <c r="PCH171" s="447"/>
      <c r="PCI171" s="447"/>
      <c r="PCJ171" s="447"/>
      <c r="PCK171" s="447"/>
      <c r="PCL171" s="447"/>
      <c r="PCM171" s="447"/>
      <c r="PCN171" s="447"/>
      <c r="PCO171" s="447"/>
      <c r="PCP171" s="447"/>
      <c r="PCQ171" s="447"/>
      <c r="PCR171" s="447"/>
      <c r="PCS171" s="447"/>
      <c r="PCT171" s="447"/>
      <c r="PCU171" s="447"/>
      <c r="PCV171" s="447"/>
      <c r="PCW171" s="447"/>
      <c r="PCX171" s="447"/>
      <c r="PCY171" s="447"/>
      <c r="PCZ171" s="447"/>
      <c r="PDA171" s="447"/>
      <c r="PDB171" s="447"/>
      <c r="PDC171" s="447"/>
      <c r="PDD171" s="447"/>
      <c r="PDE171" s="447"/>
      <c r="PDF171" s="447"/>
      <c r="PDG171" s="447"/>
      <c r="PDH171" s="447"/>
      <c r="PDI171" s="447"/>
      <c r="PDJ171" s="447"/>
      <c r="PDK171" s="447"/>
      <c r="PDL171" s="447"/>
      <c r="PDM171" s="447"/>
      <c r="PDN171" s="447"/>
      <c r="PDO171" s="447"/>
      <c r="PDP171" s="447"/>
      <c r="PDQ171" s="447"/>
      <c r="PDR171" s="447"/>
      <c r="PDS171" s="447"/>
      <c r="PDT171" s="447"/>
      <c r="PDU171" s="447"/>
      <c r="PDV171" s="447"/>
      <c r="PDW171" s="447"/>
      <c r="PDX171" s="447"/>
      <c r="PDY171" s="447"/>
      <c r="PDZ171" s="447"/>
      <c r="PEA171" s="447"/>
      <c r="PEB171" s="447"/>
      <c r="PEC171" s="447"/>
      <c r="PED171" s="447"/>
      <c r="PEE171" s="447"/>
      <c r="PEF171" s="447"/>
      <c r="PEG171" s="447"/>
      <c r="PEH171" s="447"/>
      <c r="PEI171" s="447"/>
      <c r="PEJ171" s="447"/>
      <c r="PEK171" s="447"/>
      <c r="PEL171" s="447"/>
      <c r="PEM171" s="447"/>
      <c r="PEN171" s="447"/>
      <c r="PEO171" s="447"/>
      <c r="PEP171" s="447"/>
      <c r="PEQ171" s="447"/>
      <c r="PER171" s="447"/>
      <c r="PES171" s="447"/>
      <c r="PET171" s="447"/>
      <c r="PEU171" s="447"/>
      <c r="PEV171" s="447"/>
      <c r="PEW171" s="447"/>
      <c r="PEX171" s="447"/>
      <c r="PEY171" s="447"/>
      <c r="PEZ171" s="447"/>
      <c r="PFA171" s="447"/>
      <c r="PFB171" s="447"/>
      <c r="PFC171" s="447"/>
      <c r="PFD171" s="447"/>
      <c r="PFE171" s="447"/>
      <c r="PFF171" s="447"/>
      <c r="PFG171" s="447"/>
      <c r="PFH171" s="447"/>
      <c r="PFI171" s="447"/>
      <c r="PFJ171" s="447"/>
      <c r="PFK171" s="447"/>
      <c r="PFL171" s="447"/>
      <c r="PFM171" s="447"/>
      <c r="PFN171" s="447"/>
      <c r="PFO171" s="447"/>
      <c r="PFP171" s="447"/>
      <c r="PFQ171" s="447"/>
      <c r="PFR171" s="447"/>
      <c r="PFS171" s="447"/>
      <c r="PFT171" s="447"/>
      <c r="PFU171" s="447"/>
      <c r="PFV171" s="447"/>
      <c r="PFW171" s="447"/>
      <c r="PFX171" s="447"/>
      <c r="PFY171" s="447"/>
      <c r="PFZ171" s="447"/>
      <c r="PGA171" s="447"/>
      <c r="PGB171" s="447"/>
      <c r="PGC171" s="447"/>
      <c r="PGD171" s="447"/>
      <c r="PGE171" s="447"/>
      <c r="PGF171" s="447"/>
      <c r="PGG171" s="447"/>
      <c r="PGH171" s="447"/>
      <c r="PGI171" s="447"/>
      <c r="PGJ171" s="447"/>
      <c r="PGK171" s="447"/>
      <c r="PGL171" s="447"/>
      <c r="PGM171" s="447"/>
      <c r="PGN171" s="447"/>
      <c r="PGO171" s="447"/>
      <c r="PGP171" s="447"/>
      <c r="PGQ171" s="447"/>
      <c r="PGR171" s="447"/>
      <c r="PGS171" s="447"/>
      <c r="PGT171" s="447"/>
      <c r="PGU171" s="447"/>
      <c r="PGV171" s="447"/>
      <c r="PGW171" s="447"/>
      <c r="PGX171" s="447"/>
      <c r="PGY171" s="447"/>
      <c r="PGZ171" s="447"/>
      <c r="PHA171" s="447"/>
      <c r="PHB171" s="447"/>
      <c r="PHC171" s="447"/>
      <c r="PHD171" s="447"/>
      <c r="PHE171" s="447"/>
      <c r="PHF171" s="447"/>
      <c r="PHG171" s="447"/>
      <c r="PHH171" s="447"/>
      <c r="PHI171" s="447"/>
      <c r="PHJ171" s="447"/>
      <c r="PHK171" s="447"/>
      <c r="PHL171" s="447"/>
      <c r="PHM171" s="447"/>
      <c r="PHN171" s="447"/>
      <c r="PHO171" s="447"/>
      <c r="PHP171" s="447"/>
      <c r="PHQ171" s="447"/>
      <c r="PHR171" s="447"/>
      <c r="PHS171" s="447"/>
      <c r="PHT171" s="447"/>
      <c r="PHU171" s="447"/>
      <c r="PHV171" s="447"/>
      <c r="PHW171" s="447"/>
      <c r="PHX171" s="447"/>
      <c r="PHY171" s="447"/>
      <c r="PHZ171" s="447"/>
      <c r="PIA171" s="447"/>
      <c r="PIB171" s="447"/>
      <c r="PIC171" s="447"/>
      <c r="PID171" s="447"/>
      <c r="PIE171" s="447"/>
      <c r="PIF171" s="447"/>
      <c r="PIG171" s="447"/>
      <c r="PIH171" s="447"/>
      <c r="PII171" s="447"/>
      <c r="PIJ171" s="447"/>
      <c r="PIK171" s="447"/>
      <c r="PIL171" s="447"/>
      <c r="PIM171" s="447"/>
      <c r="PIN171" s="447"/>
      <c r="PIO171" s="447"/>
      <c r="PIP171" s="447"/>
      <c r="PIQ171" s="447"/>
      <c r="PIR171" s="447"/>
      <c r="PIS171" s="447"/>
      <c r="PIT171" s="447"/>
      <c r="PIU171" s="447"/>
      <c r="PIV171" s="447"/>
      <c r="PIW171" s="447"/>
      <c r="PIX171" s="447"/>
      <c r="PIY171" s="447"/>
      <c r="PIZ171" s="447"/>
      <c r="PJA171" s="447"/>
      <c r="PJB171" s="447"/>
      <c r="PJC171" s="447"/>
      <c r="PJD171" s="447"/>
      <c r="PJE171" s="447"/>
      <c r="PJF171" s="447"/>
      <c r="PJG171" s="447"/>
      <c r="PJH171" s="447"/>
      <c r="PJI171" s="447"/>
      <c r="PJJ171" s="447"/>
      <c r="PJK171" s="447"/>
      <c r="PJL171" s="447"/>
      <c r="PJM171" s="447"/>
      <c r="PJN171" s="447"/>
      <c r="PJO171" s="447"/>
      <c r="PJP171" s="447"/>
      <c r="PJQ171" s="447"/>
      <c r="PJR171" s="447"/>
      <c r="PJS171" s="447"/>
      <c r="PJT171" s="447"/>
      <c r="PJU171" s="447"/>
      <c r="PJV171" s="447"/>
      <c r="PJW171" s="447"/>
      <c r="PJX171" s="447"/>
      <c r="PJY171" s="447"/>
      <c r="PJZ171" s="447"/>
      <c r="PKA171" s="447"/>
      <c r="PKB171" s="447"/>
      <c r="PKC171" s="447"/>
      <c r="PKD171" s="447"/>
      <c r="PKE171" s="447"/>
      <c r="PKF171" s="447"/>
      <c r="PKG171" s="447"/>
      <c r="PKH171" s="447"/>
      <c r="PKI171" s="447"/>
      <c r="PKJ171" s="447"/>
      <c r="PKK171" s="447"/>
      <c r="PKL171" s="447"/>
      <c r="PKM171" s="447"/>
      <c r="PKN171" s="447"/>
      <c r="PKO171" s="447"/>
      <c r="PKP171" s="447"/>
      <c r="PKQ171" s="447"/>
      <c r="PKR171" s="447"/>
      <c r="PKS171" s="447"/>
      <c r="PKT171" s="447"/>
      <c r="PKU171" s="447"/>
      <c r="PKV171" s="447"/>
      <c r="PKW171" s="447"/>
      <c r="PKX171" s="447"/>
      <c r="PKY171" s="447"/>
      <c r="PKZ171" s="447"/>
      <c r="PLA171" s="447"/>
      <c r="PLB171" s="447"/>
      <c r="PLC171" s="447"/>
      <c r="PLD171" s="447"/>
      <c r="PLE171" s="447"/>
      <c r="PLF171" s="447"/>
      <c r="PLG171" s="447"/>
      <c r="PLH171" s="447"/>
      <c r="PLI171" s="447"/>
      <c r="PLJ171" s="447"/>
      <c r="PLK171" s="447"/>
      <c r="PLL171" s="447"/>
      <c r="PLM171" s="447"/>
      <c r="PLN171" s="447"/>
      <c r="PLO171" s="447"/>
      <c r="PLP171" s="447"/>
      <c r="PLQ171" s="447"/>
      <c r="PLR171" s="447"/>
      <c r="PLS171" s="447"/>
      <c r="PLT171" s="447"/>
      <c r="PLU171" s="447"/>
      <c r="PLV171" s="447"/>
      <c r="PLW171" s="447"/>
      <c r="PLX171" s="447"/>
      <c r="PLY171" s="447"/>
      <c r="PLZ171" s="447"/>
      <c r="PMA171" s="447"/>
      <c r="PMB171" s="447"/>
      <c r="PMC171" s="447"/>
      <c r="PMD171" s="447"/>
      <c r="PME171" s="447"/>
      <c r="PMF171" s="447"/>
      <c r="PMG171" s="447"/>
      <c r="PMH171" s="447"/>
      <c r="PMI171" s="447"/>
      <c r="PMJ171" s="447"/>
      <c r="PMK171" s="447"/>
      <c r="PML171" s="447"/>
      <c r="PMM171" s="447"/>
      <c r="PMN171" s="447"/>
      <c r="PMO171" s="447"/>
      <c r="PMP171" s="447"/>
      <c r="PMQ171" s="447"/>
      <c r="PMR171" s="447"/>
      <c r="PMS171" s="447"/>
      <c r="PMT171" s="447"/>
      <c r="PMU171" s="447"/>
      <c r="PMV171" s="447"/>
      <c r="PMW171" s="447"/>
      <c r="PMX171" s="447"/>
      <c r="PMY171" s="447"/>
      <c r="PMZ171" s="447"/>
      <c r="PNA171" s="447"/>
      <c r="PNB171" s="447"/>
      <c r="PNC171" s="447"/>
      <c r="PND171" s="447"/>
      <c r="PNE171" s="447"/>
      <c r="PNF171" s="447"/>
      <c r="PNG171" s="447"/>
      <c r="PNH171" s="447"/>
      <c r="PNI171" s="447"/>
      <c r="PNJ171" s="447"/>
      <c r="PNK171" s="447"/>
      <c r="PNL171" s="447"/>
      <c r="PNM171" s="447"/>
      <c r="PNN171" s="447"/>
      <c r="PNO171" s="447"/>
      <c r="PNP171" s="447"/>
      <c r="PNQ171" s="447"/>
      <c r="PNR171" s="447"/>
      <c r="PNS171" s="447"/>
      <c r="PNT171" s="447"/>
      <c r="PNU171" s="447"/>
      <c r="PNV171" s="447"/>
      <c r="PNW171" s="447"/>
      <c r="PNX171" s="447"/>
      <c r="PNY171" s="447"/>
      <c r="PNZ171" s="447"/>
      <c r="POA171" s="447"/>
      <c r="POB171" s="447"/>
      <c r="POC171" s="447"/>
      <c r="POD171" s="447"/>
      <c r="POE171" s="447"/>
      <c r="POF171" s="447"/>
      <c r="POG171" s="447"/>
      <c r="POH171" s="447"/>
      <c r="POI171" s="447"/>
      <c r="POJ171" s="447"/>
      <c r="POK171" s="447"/>
      <c r="POL171" s="447"/>
      <c r="POM171" s="447"/>
      <c r="PON171" s="447"/>
      <c r="POO171" s="447"/>
      <c r="POP171" s="447"/>
      <c r="POQ171" s="447"/>
      <c r="POR171" s="447"/>
      <c r="POS171" s="447"/>
      <c r="POT171" s="447"/>
      <c r="POU171" s="447"/>
      <c r="POV171" s="447"/>
      <c r="POW171" s="447"/>
      <c r="POX171" s="447"/>
      <c r="POY171" s="447"/>
      <c r="POZ171" s="447"/>
      <c r="PPA171" s="447"/>
      <c r="PPB171" s="447"/>
      <c r="PPC171" s="447"/>
      <c r="PPD171" s="447"/>
      <c r="PPE171" s="447"/>
      <c r="PPF171" s="447"/>
      <c r="PPG171" s="447"/>
      <c r="PPH171" s="447"/>
      <c r="PPI171" s="447"/>
      <c r="PPJ171" s="447"/>
      <c r="PPK171" s="447"/>
      <c r="PPL171" s="447"/>
      <c r="PPM171" s="447"/>
      <c r="PPN171" s="447"/>
      <c r="PPO171" s="447"/>
      <c r="PPP171" s="447"/>
      <c r="PPQ171" s="447"/>
      <c r="PPR171" s="447"/>
      <c r="PPS171" s="447"/>
      <c r="PPT171" s="447"/>
      <c r="PPU171" s="447"/>
      <c r="PPV171" s="447"/>
      <c r="PPW171" s="447"/>
      <c r="PPX171" s="447"/>
      <c r="PPY171" s="447"/>
      <c r="PPZ171" s="447"/>
      <c r="PQA171" s="447"/>
      <c r="PQB171" s="447"/>
      <c r="PQC171" s="447"/>
      <c r="PQD171" s="447"/>
      <c r="PQE171" s="447"/>
      <c r="PQF171" s="447"/>
      <c r="PQG171" s="447"/>
      <c r="PQH171" s="447"/>
      <c r="PQI171" s="447"/>
      <c r="PQJ171" s="447"/>
      <c r="PQK171" s="447"/>
      <c r="PQL171" s="447"/>
      <c r="PQM171" s="447"/>
      <c r="PQN171" s="447"/>
      <c r="PQO171" s="447"/>
      <c r="PQP171" s="447"/>
      <c r="PQQ171" s="447"/>
      <c r="PQR171" s="447"/>
      <c r="PQS171" s="447"/>
      <c r="PQT171" s="447"/>
      <c r="PQU171" s="447"/>
      <c r="PQV171" s="447"/>
      <c r="PQW171" s="447"/>
      <c r="PQX171" s="447"/>
      <c r="PQY171" s="447"/>
      <c r="PQZ171" s="447"/>
      <c r="PRA171" s="447"/>
      <c r="PRB171" s="447"/>
      <c r="PRC171" s="447"/>
      <c r="PRD171" s="447"/>
      <c r="PRE171" s="447"/>
      <c r="PRF171" s="447"/>
      <c r="PRG171" s="447"/>
      <c r="PRH171" s="447"/>
      <c r="PRI171" s="447"/>
      <c r="PRJ171" s="447"/>
      <c r="PRK171" s="447"/>
      <c r="PRL171" s="447"/>
      <c r="PRM171" s="447"/>
      <c r="PRN171" s="447"/>
      <c r="PRO171" s="447"/>
      <c r="PRP171" s="447"/>
      <c r="PRQ171" s="447"/>
      <c r="PRR171" s="447"/>
      <c r="PRS171" s="447"/>
      <c r="PRT171" s="447"/>
      <c r="PRU171" s="447"/>
      <c r="PRV171" s="447"/>
      <c r="PRW171" s="447"/>
      <c r="PRX171" s="447"/>
      <c r="PRY171" s="447"/>
      <c r="PRZ171" s="447"/>
      <c r="PSA171" s="447"/>
      <c r="PSB171" s="447"/>
      <c r="PSC171" s="447"/>
      <c r="PSD171" s="447"/>
      <c r="PSE171" s="447"/>
      <c r="PSF171" s="447"/>
      <c r="PSG171" s="447"/>
      <c r="PSH171" s="447"/>
      <c r="PSI171" s="447"/>
      <c r="PSJ171" s="447"/>
      <c r="PSK171" s="447"/>
      <c r="PSL171" s="447"/>
      <c r="PSM171" s="447"/>
      <c r="PSN171" s="447"/>
      <c r="PSO171" s="447"/>
      <c r="PSP171" s="447"/>
      <c r="PSQ171" s="447"/>
      <c r="PSR171" s="447"/>
      <c r="PSS171" s="447"/>
      <c r="PST171" s="447"/>
      <c r="PSU171" s="447"/>
      <c r="PSV171" s="447"/>
      <c r="PSW171" s="447"/>
      <c r="PSX171" s="447"/>
      <c r="PSY171" s="447"/>
      <c r="PSZ171" s="447"/>
      <c r="PTA171" s="447"/>
      <c r="PTB171" s="447"/>
      <c r="PTC171" s="447"/>
      <c r="PTD171" s="447"/>
      <c r="PTE171" s="447"/>
      <c r="PTF171" s="447"/>
      <c r="PTG171" s="447"/>
      <c r="PTH171" s="447"/>
      <c r="PTI171" s="447"/>
      <c r="PTJ171" s="447"/>
      <c r="PTK171" s="447"/>
      <c r="PTL171" s="447"/>
      <c r="PTM171" s="447"/>
      <c r="PTN171" s="447"/>
      <c r="PTO171" s="447"/>
      <c r="PTP171" s="447"/>
      <c r="PTQ171" s="447"/>
      <c r="PTR171" s="447"/>
      <c r="PTS171" s="447"/>
      <c r="PTT171" s="447"/>
      <c r="PTU171" s="447"/>
      <c r="PTV171" s="447"/>
      <c r="PTW171" s="447"/>
      <c r="PTX171" s="447"/>
      <c r="PTY171" s="447"/>
      <c r="PTZ171" s="447"/>
      <c r="PUA171" s="447"/>
      <c r="PUB171" s="447"/>
      <c r="PUC171" s="447"/>
      <c r="PUD171" s="447"/>
      <c r="PUE171" s="447"/>
      <c r="PUF171" s="447"/>
      <c r="PUG171" s="447"/>
      <c r="PUH171" s="447"/>
      <c r="PUI171" s="447"/>
      <c r="PUJ171" s="447"/>
      <c r="PUK171" s="447"/>
      <c r="PUL171" s="447"/>
      <c r="PUM171" s="447"/>
      <c r="PUN171" s="447"/>
      <c r="PUO171" s="447"/>
      <c r="PUP171" s="447"/>
      <c r="PUQ171" s="447"/>
      <c r="PUR171" s="447"/>
      <c r="PUS171" s="447"/>
      <c r="PUT171" s="447"/>
      <c r="PUU171" s="447"/>
      <c r="PUV171" s="447"/>
      <c r="PUW171" s="447"/>
      <c r="PUX171" s="447"/>
      <c r="PUY171" s="447"/>
      <c r="PUZ171" s="447"/>
      <c r="PVA171" s="447"/>
      <c r="PVB171" s="447"/>
      <c r="PVC171" s="447"/>
      <c r="PVD171" s="447"/>
      <c r="PVE171" s="447"/>
      <c r="PVF171" s="447"/>
      <c r="PVG171" s="447"/>
      <c r="PVH171" s="447"/>
      <c r="PVI171" s="447"/>
      <c r="PVJ171" s="447"/>
      <c r="PVK171" s="447"/>
      <c r="PVL171" s="447"/>
      <c r="PVM171" s="447"/>
      <c r="PVN171" s="447"/>
      <c r="PVO171" s="447"/>
      <c r="PVP171" s="447"/>
      <c r="PVQ171" s="447"/>
      <c r="PVR171" s="447"/>
      <c r="PVS171" s="447"/>
      <c r="PVT171" s="447"/>
      <c r="PVU171" s="447"/>
      <c r="PVV171" s="447"/>
      <c r="PVW171" s="447"/>
      <c r="PVX171" s="447"/>
      <c r="PVY171" s="447"/>
      <c r="PVZ171" s="447"/>
      <c r="PWA171" s="447"/>
      <c r="PWB171" s="447"/>
      <c r="PWC171" s="447"/>
      <c r="PWD171" s="447"/>
      <c r="PWE171" s="447"/>
      <c r="PWF171" s="447"/>
      <c r="PWG171" s="447"/>
      <c r="PWH171" s="447"/>
      <c r="PWI171" s="447"/>
      <c r="PWJ171" s="447"/>
      <c r="PWK171" s="447"/>
      <c r="PWL171" s="447"/>
      <c r="PWM171" s="447"/>
      <c r="PWN171" s="447"/>
      <c r="PWO171" s="447"/>
      <c r="PWP171" s="447"/>
      <c r="PWQ171" s="447"/>
      <c r="PWR171" s="447"/>
      <c r="PWS171" s="447"/>
      <c r="PWT171" s="447"/>
      <c r="PWU171" s="447"/>
      <c r="PWV171" s="447"/>
      <c r="PWW171" s="447"/>
      <c r="PWX171" s="447"/>
      <c r="PWY171" s="447"/>
      <c r="PWZ171" s="447"/>
      <c r="PXA171" s="447"/>
      <c r="PXB171" s="447"/>
      <c r="PXC171" s="447"/>
      <c r="PXD171" s="447"/>
      <c r="PXE171" s="447"/>
      <c r="PXF171" s="447"/>
      <c r="PXG171" s="447"/>
      <c r="PXH171" s="447"/>
      <c r="PXI171" s="447"/>
      <c r="PXJ171" s="447"/>
      <c r="PXK171" s="447"/>
      <c r="PXL171" s="447"/>
      <c r="PXM171" s="447"/>
      <c r="PXN171" s="447"/>
      <c r="PXO171" s="447"/>
      <c r="PXP171" s="447"/>
      <c r="PXQ171" s="447"/>
      <c r="PXR171" s="447"/>
      <c r="PXS171" s="447"/>
      <c r="PXT171" s="447"/>
      <c r="PXU171" s="447"/>
      <c r="PXV171" s="447"/>
      <c r="PXW171" s="447"/>
      <c r="PXX171" s="447"/>
      <c r="PXY171" s="447"/>
      <c r="PXZ171" s="447"/>
      <c r="PYA171" s="447"/>
      <c r="PYB171" s="447"/>
      <c r="PYC171" s="447"/>
      <c r="PYD171" s="447"/>
      <c r="PYE171" s="447"/>
      <c r="PYF171" s="447"/>
      <c r="PYG171" s="447"/>
      <c r="PYH171" s="447"/>
      <c r="PYI171" s="447"/>
      <c r="PYJ171" s="447"/>
      <c r="PYK171" s="447"/>
      <c r="PYL171" s="447"/>
      <c r="PYM171" s="447"/>
      <c r="PYN171" s="447"/>
      <c r="PYO171" s="447"/>
      <c r="PYP171" s="447"/>
      <c r="PYQ171" s="447"/>
      <c r="PYR171" s="447"/>
      <c r="PYS171" s="447"/>
      <c r="PYT171" s="447"/>
      <c r="PYU171" s="447"/>
      <c r="PYV171" s="447"/>
      <c r="PYW171" s="447"/>
      <c r="PYX171" s="447"/>
      <c r="PYY171" s="447"/>
      <c r="PYZ171" s="447"/>
      <c r="PZA171" s="447"/>
      <c r="PZB171" s="447"/>
      <c r="PZC171" s="447"/>
      <c r="PZD171" s="447"/>
      <c r="PZE171" s="447"/>
      <c r="PZF171" s="447"/>
      <c r="PZG171" s="447"/>
      <c r="PZH171" s="447"/>
      <c r="PZI171" s="447"/>
      <c r="PZJ171" s="447"/>
      <c r="PZK171" s="447"/>
      <c r="PZL171" s="447"/>
      <c r="PZM171" s="447"/>
      <c r="PZN171" s="447"/>
      <c r="PZO171" s="447"/>
      <c r="PZP171" s="447"/>
      <c r="PZQ171" s="447"/>
      <c r="PZR171" s="447"/>
      <c r="PZS171" s="447"/>
      <c r="PZT171" s="447"/>
      <c r="PZU171" s="447"/>
      <c r="PZV171" s="447"/>
      <c r="PZW171" s="447"/>
      <c r="PZX171" s="447"/>
      <c r="PZY171" s="447"/>
      <c r="PZZ171" s="447"/>
      <c r="QAA171" s="447"/>
      <c r="QAB171" s="447"/>
      <c r="QAC171" s="447"/>
      <c r="QAD171" s="447"/>
      <c r="QAE171" s="447"/>
      <c r="QAF171" s="447"/>
      <c r="QAG171" s="447"/>
      <c r="QAH171" s="447"/>
      <c r="QAI171" s="447"/>
      <c r="QAJ171" s="447"/>
      <c r="QAK171" s="447"/>
      <c r="QAL171" s="447"/>
      <c r="QAM171" s="447"/>
      <c r="QAN171" s="447"/>
      <c r="QAO171" s="447"/>
      <c r="QAP171" s="447"/>
      <c r="QAQ171" s="447"/>
      <c r="QAR171" s="447"/>
      <c r="QAS171" s="447"/>
      <c r="QAT171" s="447"/>
      <c r="QAU171" s="447"/>
      <c r="QAV171" s="447"/>
      <c r="QAW171" s="447"/>
      <c r="QAX171" s="447"/>
      <c r="QAY171" s="447"/>
      <c r="QAZ171" s="447"/>
      <c r="QBA171" s="447"/>
      <c r="QBB171" s="447"/>
      <c r="QBC171" s="447"/>
      <c r="QBD171" s="447"/>
      <c r="QBE171" s="447"/>
      <c r="QBF171" s="447"/>
      <c r="QBG171" s="447"/>
      <c r="QBH171" s="447"/>
      <c r="QBI171" s="447"/>
      <c r="QBJ171" s="447"/>
      <c r="QBK171" s="447"/>
      <c r="QBL171" s="447"/>
      <c r="QBM171" s="447"/>
      <c r="QBN171" s="447"/>
      <c r="QBO171" s="447"/>
      <c r="QBP171" s="447"/>
      <c r="QBQ171" s="447"/>
      <c r="QBR171" s="447"/>
      <c r="QBS171" s="447"/>
      <c r="QBT171" s="447"/>
      <c r="QBU171" s="447"/>
      <c r="QBV171" s="447"/>
      <c r="QBW171" s="447"/>
      <c r="QBX171" s="447"/>
      <c r="QBY171" s="447"/>
      <c r="QBZ171" s="447"/>
      <c r="QCA171" s="447"/>
      <c r="QCB171" s="447"/>
      <c r="QCC171" s="447"/>
      <c r="QCD171" s="447"/>
      <c r="QCE171" s="447"/>
      <c r="QCF171" s="447"/>
      <c r="QCG171" s="447"/>
      <c r="QCH171" s="447"/>
      <c r="QCI171" s="447"/>
      <c r="QCJ171" s="447"/>
      <c r="QCK171" s="447"/>
      <c r="QCL171" s="447"/>
      <c r="QCM171" s="447"/>
      <c r="QCN171" s="447"/>
      <c r="QCO171" s="447"/>
      <c r="QCP171" s="447"/>
      <c r="QCQ171" s="447"/>
      <c r="QCR171" s="447"/>
      <c r="QCS171" s="447"/>
      <c r="QCT171" s="447"/>
      <c r="QCU171" s="447"/>
      <c r="QCV171" s="447"/>
      <c r="QCW171" s="447"/>
      <c r="QCX171" s="447"/>
      <c r="QCY171" s="447"/>
      <c r="QCZ171" s="447"/>
      <c r="QDA171" s="447"/>
      <c r="QDB171" s="447"/>
      <c r="QDC171" s="447"/>
      <c r="QDD171" s="447"/>
      <c r="QDE171" s="447"/>
      <c r="QDF171" s="447"/>
      <c r="QDG171" s="447"/>
      <c r="QDH171" s="447"/>
      <c r="QDI171" s="447"/>
      <c r="QDJ171" s="447"/>
      <c r="QDK171" s="447"/>
      <c r="QDL171" s="447"/>
      <c r="QDM171" s="447"/>
      <c r="QDN171" s="447"/>
      <c r="QDO171" s="447"/>
      <c r="QDP171" s="447"/>
      <c r="QDQ171" s="447"/>
      <c r="QDR171" s="447"/>
      <c r="QDS171" s="447"/>
      <c r="QDT171" s="447"/>
      <c r="QDU171" s="447"/>
      <c r="QDV171" s="447"/>
      <c r="QDW171" s="447"/>
      <c r="QDX171" s="447"/>
      <c r="QDY171" s="447"/>
      <c r="QDZ171" s="447"/>
      <c r="QEA171" s="447"/>
      <c r="QEB171" s="447"/>
      <c r="QEC171" s="447"/>
      <c r="QED171" s="447"/>
      <c r="QEE171" s="447"/>
      <c r="QEF171" s="447"/>
      <c r="QEG171" s="447"/>
      <c r="QEH171" s="447"/>
      <c r="QEI171" s="447"/>
      <c r="QEJ171" s="447"/>
      <c r="QEK171" s="447"/>
      <c r="QEL171" s="447"/>
      <c r="QEM171" s="447"/>
      <c r="QEN171" s="447"/>
      <c r="QEO171" s="447"/>
      <c r="QEP171" s="447"/>
      <c r="QEQ171" s="447"/>
      <c r="QER171" s="447"/>
      <c r="QES171" s="447"/>
      <c r="QET171" s="447"/>
      <c r="QEU171" s="447"/>
      <c r="QEV171" s="447"/>
      <c r="QEW171" s="447"/>
      <c r="QEX171" s="447"/>
      <c r="QEY171" s="447"/>
      <c r="QEZ171" s="447"/>
      <c r="QFA171" s="447"/>
      <c r="QFB171" s="447"/>
      <c r="QFC171" s="447"/>
      <c r="QFD171" s="447"/>
      <c r="QFE171" s="447"/>
      <c r="QFF171" s="447"/>
      <c r="QFG171" s="447"/>
      <c r="QFH171" s="447"/>
      <c r="QFI171" s="447"/>
      <c r="QFJ171" s="447"/>
      <c r="QFK171" s="447"/>
      <c r="QFL171" s="447"/>
      <c r="QFM171" s="447"/>
      <c r="QFN171" s="447"/>
      <c r="QFO171" s="447"/>
      <c r="QFP171" s="447"/>
      <c r="QFQ171" s="447"/>
      <c r="QFR171" s="447"/>
      <c r="QFS171" s="447"/>
      <c r="QFT171" s="447"/>
      <c r="QFU171" s="447"/>
      <c r="QFV171" s="447"/>
      <c r="QFW171" s="447"/>
      <c r="QFX171" s="447"/>
      <c r="QFY171" s="447"/>
      <c r="QFZ171" s="447"/>
      <c r="QGA171" s="447"/>
      <c r="QGB171" s="447"/>
      <c r="QGC171" s="447"/>
      <c r="QGD171" s="447"/>
      <c r="QGE171" s="447"/>
      <c r="QGF171" s="447"/>
      <c r="QGG171" s="447"/>
      <c r="QGH171" s="447"/>
      <c r="QGI171" s="447"/>
      <c r="QGJ171" s="447"/>
      <c r="QGK171" s="447"/>
      <c r="QGL171" s="447"/>
      <c r="QGM171" s="447"/>
      <c r="QGN171" s="447"/>
      <c r="QGO171" s="447"/>
      <c r="QGP171" s="447"/>
      <c r="QGQ171" s="447"/>
      <c r="QGR171" s="447"/>
      <c r="QGS171" s="447"/>
      <c r="QGT171" s="447"/>
      <c r="QGU171" s="447"/>
      <c r="QGV171" s="447"/>
      <c r="QGW171" s="447"/>
      <c r="QGX171" s="447"/>
      <c r="QGY171" s="447"/>
      <c r="QGZ171" s="447"/>
      <c r="QHA171" s="447"/>
      <c r="QHB171" s="447"/>
      <c r="QHC171" s="447"/>
      <c r="QHD171" s="447"/>
      <c r="QHE171" s="447"/>
      <c r="QHF171" s="447"/>
      <c r="QHG171" s="447"/>
      <c r="QHH171" s="447"/>
      <c r="QHI171" s="447"/>
      <c r="QHJ171" s="447"/>
      <c r="QHK171" s="447"/>
      <c r="QHL171" s="447"/>
      <c r="QHM171" s="447"/>
      <c r="QHN171" s="447"/>
      <c r="QHO171" s="447"/>
      <c r="QHP171" s="447"/>
      <c r="QHQ171" s="447"/>
      <c r="QHR171" s="447"/>
      <c r="QHS171" s="447"/>
      <c r="QHT171" s="447"/>
      <c r="QHU171" s="447"/>
      <c r="QHV171" s="447"/>
      <c r="QHW171" s="447"/>
      <c r="QHX171" s="447"/>
      <c r="QHY171" s="447"/>
      <c r="QHZ171" s="447"/>
      <c r="QIA171" s="447"/>
      <c r="QIB171" s="447"/>
      <c r="QIC171" s="447"/>
      <c r="QID171" s="447"/>
      <c r="QIE171" s="447"/>
      <c r="QIF171" s="447"/>
      <c r="QIG171" s="447"/>
      <c r="QIH171" s="447"/>
      <c r="QII171" s="447"/>
      <c r="QIJ171" s="447"/>
      <c r="QIK171" s="447"/>
      <c r="QIL171" s="447"/>
      <c r="QIM171" s="447"/>
      <c r="QIN171" s="447"/>
      <c r="QIO171" s="447"/>
      <c r="QIP171" s="447"/>
      <c r="QIQ171" s="447"/>
      <c r="QIR171" s="447"/>
      <c r="QIS171" s="447"/>
      <c r="QIT171" s="447"/>
      <c r="QIU171" s="447"/>
      <c r="QIV171" s="447"/>
      <c r="QIW171" s="447"/>
      <c r="QIX171" s="447"/>
      <c r="QIY171" s="447"/>
      <c r="QIZ171" s="447"/>
      <c r="QJA171" s="447"/>
      <c r="QJB171" s="447"/>
      <c r="QJC171" s="447"/>
      <c r="QJD171" s="447"/>
      <c r="QJE171" s="447"/>
      <c r="QJF171" s="447"/>
      <c r="QJG171" s="447"/>
      <c r="QJH171" s="447"/>
      <c r="QJI171" s="447"/>
      <c r="QJJ171" s="447"/>
      <c r="QJK171" s="447"/>
      <c r="QJL171" s="447"/>
      <c r="QJM171" s="447"/>
      <c r="QJN171" s="447"/>
      <c r="QJO171" s="447"/>
      <c r="QJP171" s="447"/>
      <c r="QJQ171" s="447"/>
      <c r="QJR171" s="447"/>
      <c r="QJS171" s="447"/>
      <c r="QJT171" s="447"/>
      <c r="QJU171" s="447"/>
      <c r="QJV171" s="447"/>
      <c r="QJW171" s="447"/>
      <c r="QJX171" s="447"/>
      <c r="QJY171" s="447"/>
      <c r="QJZ171" s="447"/>
      <c r="QKA171" s="447"/>
      <c r="QKB171" s="447"/>
      <c r="QKC171" s="447"/>
      <c r="QKD171" s="447"/>
      <c r="QKE171" s="447"/>
      <c r="QKF171" s="447"/>
      <c r="QKG171" s="447"/>
      <c r="QKH171" s="447"/>
      <c r="QKI171" s="447"/>
      <c r="QKJ171" s="447"/>
      <c r="QKK171" s="447"/>
      <c r="QKL171" s="447"/>
      <c r="QKM171" s="447"/>
      <c r="QKN171" s="447"/>
      <c r="QKO171" s="447"/>
      <c r="QKP171" s="447"/>
      <c r="QKQ171" s="447"/>
      <c r="QKR171" s="447"/>
      <c r="QKS171" s="447"/>
      <c r="QKT171" s="447"/>
      <c r="QKU171" s="447"/>
      <c r="QKV171" s="447"/>
      <c r="QKW171" s="447"/>
      <c r="QKX171" s="447"/>
      <c r="QKY171" s="447"/>
      <c r="QKZ171" s="447"/>
      <c r="QLA171" s="447"/>
      <c r="QLB171" s="447"/>
      <c r="QLC171" s="447"/>
      <c r="QLD171" s="447"/>
      <c r="QLE171" s="447"/>
      <c r="QLF171" s="447"/>
      <c r="QLG171" s="447"/>
      <c r="QLH171" s="447"/>
      <c r="QLI171" s="447"/>
      <c r="QLJ171" s="447"/>
      <c r="QLK171" s="447"/>
      <c r="QLL171" s="447"/>
      <c r="QLM171" s="447"/>
      <c r="QLN171" s="447"/>
      <c r="QLO171" s="447"/>
      <c r="QLP171" s="447"/>
      <c r="QLQ171" s="447"/>
      <c r="QLR171" s="447"/>
      <c r="QLS171" s="447"/>
      <c r="QLT171" s="447"/>
      <c r="QLU171" s="447"/>
      <c r="QLV171" s="447"/>
      <c r="QLW171" s="447"/>
      <c r="QLX171" s="447"/>
      <c r="QLY171" s="447"/>
      <c r="QLZ171" s="447"/>
      <c r="QMA171" s="447"/>
      <c r="QMB171" s="447"/>
      <c r="QMC171" s="447"/>
      <c r="QMD171" s="447"/>
      <c r="QME171" s="447"/>
      <c r="QMF171" s="447"/>
      <c r="QMG171" s="447"/>
      <c r="QMH171" s="447"/>
      <c r="QMI171" s="447"/>
      <c r="QMJ171" s="447"/>
      <c r="QMK171" s="447"/>
      <c r="QML171" s="447"/>
      <c r="QMM171" s="447"/>
      <c r="QMN171" s="447"/>
      <c r="QMO171" s="447"/>
      <c r="QMP171" s="447"/>
      <c r="QMQ171" s="447"/>
      <c r="QMR171" s="447"/>
      <c r="QMS171" s="447"/>
      <c r="QMT171" s="447"/>
      <c r="QMU171" s="447"/>
      <c r="QMV171" s="447"/>
      <c r="QMW171" s="447"/>
      <c r="QMX171" s="447"/>
      <c r="QMY171" s="447"/>
      <c r="QMZ171" s="447"/>
      <c r="QNA171" s="447"/>
      <c r="QNB171" s="447"/>
      <c r="QNC171" s="447"/>
      <c r="QND171" s="447"/>
      <c r="QNE171" s="447"/>
      <c r="QNF171" s="447"/>
      <c r="QNG171" s="447"/>
      <c r="QNH171" s="447"/>
      <c r="QNI171" s="447"/>
      <c r="QNJ171" s="447"/>
      <c r="QNK171" s="447"/>
      <c r="QNL171" s="447"/>
      <c r="QNM171" s="447"/>
      <c r="QNN171" s="447"/>
      <c r="QNO171" s="447"/>
      <c r="QNP171" s="447"/>
      <c r="QNQ171" s="447"/>
      <c r="QNR171" s="447"/>
      <c r="QNS171" s="447"/>
      <c r="QNT171" s="447"/>
      <c r="QNU171" s="447"/>
      <c r="QNV171" s="447"/>
      <c r="QNW171" s="447"/>
      <c r="QNX171" s="447"/>
      <c r="QNY171" s="447"/>
      <c r="QNZ171" s="447"/>
      <c r="QOA171" s="447"/>
      <c r="QOB171" s="447"/>
      <c r="QOC171" s="447"/>
      <c r="QOD171" s="447"/>
      <c r="QOE171" s="447"/>
      <c r="QOF171" s="447"/>
      <c r="QOG171" s="447"/>
      <c r="QOH171" s="447"/>
      <c r="QOI171" s="447"/>
      <c r="QOJ171" s="447"/>
      <c r="QOK171" s="447"/>
      <c r="QOL171" s="447"/>
      <c r="QOM171" s="447"/>
      <c r="QON171" s="447"/>
      <c r="QOO171" s="447"/>
      <c r="QOP171" s="447"/>
      <c r="QOQ171" s="447"/>
      <c r="QOR171" s="447"/>
      <c r="QOS171" s="447"/>
      <c r="QOT171" s="447"/>
      <c r="QOU171" s="447"/>
      <c r="QOV171" s="447"/>
      <c r="QOW171" s="447"/>
      <c r="QOX171" s="447"/>
      <c r="QOY171" s="447"/>
      <c r="QOZ171" s="447"/>
      <c r="QPA171" s="447"/>
      <c r="QPB171" s="447"/>
      <c r="QPC171" s="447"/>
      <c r="QPD171" s="447"/>
      <c r="QPE171" s="447"/>
      <c r="QPF171" s="447"/>
      <c r="QPG171" s="447"/>
      <c r="QPH171" s="447"/>
      <c r="QPI171" s="447"/>
      <c r="QPJ171" s="447"/>
      <c r="QPK171" s="447"/>
      <c r="QPL171" s="447"/>
      <c r="QPM171" s="447"/>
      <c r="QPN171" s="447"/>
      <c r="QPO171" s="447"/>
      <c r="QPP171" s="447"/>
      <c r="QPQ171" s="447"/>
      <c r="QPR171" s="447"/>
      <c r="QPS171" s="447"/>
      <c r="QPT171" s="447"/>
      <c r="QPU171" s="447"/>
      <c r="QPV171" s="447"/>
      <c r="QPW171" s="447"/>
      <c r="QPX171" s="447"/>
      <c r="QPY171" s="447"/>
      <c r="QPZ171" s="447"/>
      <c r="QQA171" s="447"/>
      <c r="QQB171" s="447"/>
      <c r="QQC171" s="447"/>
      <c r="QQD171" s="447"/>
      <c r="QQE171" s="447"/>
      <c r="QQF171" s="447"/>
      <c r="QQG171" s="447"/>
      <c r="QQH171" s="447"/>
      <c r="QQI171" s="447"/>
      <c r="QQJ171" s="447"/>
      <c r="QQK171" s="447"/>
      <c r="QQL171" s="447"/>
      <c r="QQM171" s="447"/>
      <c r="QQN171" s="447"/>
      <c r="QQO171" s="447"/>
      <c r="QQP171" s="447"/>
      <c r="QQQ171" s="447"/>
      <c r="QQR171" s="447"/>
      <c r="QQS171" s="447"/>
      <c r="QQT171" s="447"/>
      <c r="QQU171" s="447"/>
      <c r="QQV171" s="447"/>
      <c r="QQW171" s="447"/>
      <c r="QQX171" s="447"/>
      <c r="QQY171" s="447"/>
      <c r="QQZ171" s="447"/>
      <c r="QRA171" s="447"/>
      <c r="QRB171" s="447"/>
      <c r="QRC171" s="447"/>
      <c r="QRD171" s="447"/>
      <c r="QRE171" s="447"/>
      <c r="QRF171" s="447"/>
      <c r="QRG171" s="447"/>
      <c r="QRH171" s="447"/>
      <c r="QRI171" s="447"/>
      <c r="QRJ171" s="447"/>
      <c r="QRK171" s="447"/>
      <c r="QRL171" s="447"/>
      <c r="QRM171" s="447"/>
      <c r="QRN171" s="447"/>
      <c r="QRO171" s="447"/>
      <c r="QRP171" s="447"/>
      <c r="QRQ171" s="447"/>
      <c r="QRR171" s="447"/>
      <c r="QRS171" s="447"/>
      <c r="QRT171" s="447"/>
      <c r="QRU171" s="447"/>
      <c r="QRV171" s="447"/>
      <c r="QRW171" s="447"/>
      <c r="QRX171" s="447"/>
      <c r="QRY171" s="447"/>
      <c r="QRZ171" s="447"/>
      <c r="QSA171" s="447"/>
      <c r="QSB171" s="447"/>
      <c r="QSC171" s="447"/>
      <c r="QSD171" s="447"/>
      <c r="QSE171" s="447"/>
      <c r="QSF171" s="447"/>
      <c r="QSG171" s="447"/>
      <c r="QSH171" s="447"/>
      <c r="QSI171" s="447"/>
      <c r="QSJ171" s="447"/>
      <c r="QSK171" s="447"/>
      <c r="QSL171" s="447"/>
      <c r="QSM171" s="447"/>
      <c r="QSN171" s="447"/>
      <c r="QSO171" s="447"/>
      <c r="QSP171" s="447"/>
      <c r="QSQ171" s="447"/>
      <c r="QSR171" s="447"/>
      <c r="QSS171" s="447"/>
      <c r="QST171" s="447"/>
      <c r="QSU171" s="447"/>
      <c r="QSV171" s="447"/>
      <c r="QSW171" s="447"/>
      <c r="QSX171" s="447"/>
      <c r="QSY171" s="447"/>
      <c r="QSZ171" s="447"/>
      <c r="QTA171" s="447"/>
      <c r="QTB171" s="447"/>
      <c r="QTC171" s="447"/>
      <c r="QTD171" s="447"/>
      <c r="QTE171" s="447"/>
      <c r="QTF171" s="447"/>
      <c r="QTG171" s="447"/>
      <c r="QTH171" s="447"/>
      <c r="QTI171" s="447"/>
      <c r="QTJ171" s="447"/>
      <c r="QTK171" s="447"/>
      <c r="QTL171" s="447"/>
      <c r="QTM171" s="447"/>
      <c r="QTN171" s="447"/>
      <c r="QTO171" s="447"/>
      <c r="QTP171" s="447"/>
      <c r="QTQ171" s="447"/>
      <c r="QTR171" s="447"/>
      <c r="QTS171" s="447"/>
      <c r="QTT171" s="447"/>
      <c r="QTU171" s="447"/>
      <c r="QTV171" s="447"/>
      <c r="QTW171" s="447"/>
      <c r="QTX171" s="447"/>
      <c r="QTY171" s="447"/>
      <c r="QTZ171" s="447"/>
      <c r="QUA171" s="447"/>
      <c r="QUB171" s="447"/>
      <c r="QUC171" s="447"/>
      <c r="QUD171" s="447"/>
      <c r="QUE171" s="447"/>
      <c r="QUF171" s="447"/>
      <c r="QUG171" s="447"/>
      <c r="QUH171" s="447"/>
      <c r="QUI171" s="447"/>
      <c r="QUJ171" s="447"/>
      <c r="QUK171" s="447"/>
      <c r="QUL171" s="447"/>
      <c r="QUM171" s="447"/>
      <c r="QUN171" s="447"/>
      <c r="QUO171" s="447"/>
      <c r="QUP171" s="447"/>
      <c r="QUQ171" s="447"/>
      <c r="QUR171" s="447"/>
      <c r="QUS171" s="447"/>
      <c r="QUT171" s="447"/>
      <c r="QUU171" s="447"/>
      <c r="QUV171" s="447"/>
      <c r="QUW171" s="447"/>
      <c r="QUX171" s="447"/>
      <c r="QUY171" s="447"/>
      <c r="QUZ171" s="447"/>
      <c r="QVA171" s="447"/>
      <c r="QVB171" s="447"/>
      <c r="QVC171" s="447"/>
      <c r="QVD171" s="447"/>
      <c r="QVE171" s="447"/>
      <c r="QVF171" s="447"/>
      <c r="QVG171" s="447"/>
      <c r="QVH171" s="447"/>
      <c r="QVI171" s="447"/>
      <c r="QVJ171" s="447"/>
      <c r="QVK171" s="447"/>
      <c r="QVL171" s="447"/>
      <c r="QVM171" s="447"/>
      <c r="QVN171" s="447"/>
      <c r="QVO171" s="447"/>
      <c r="QVP171" s="447"/>
      <c r="QVQ171" s="447"/>
      <c r="QVR171" s="447"/>
      <c r="QVS171" s="447"/>
      <c r="QVT171" s="447"/>
      <c r="QVU171" s="447"/>
      <c r="QVV171" s="447"/>
      <c r="QVW171" s="447"/>
      <c r="QVX171" s="447"/>
      <c r="QVY171" s="447"/>
      <c r="QVZ171" s="447"/>
      <c r="QWA171" s="447"/>
      <c r="QWB171" s="447"/>
      <c r="QWC171" s="447"/>
      <c r="QWD171" s="447"/>
      <c r="QWE171" s="447"/>
      <c r="QWF171" s="447"/>
      <c r="QWG171" s="447"/>
      <c r="QWH171" s="447"/>
      <c r="QWI171" s="447"/>
      <c r="QWJ171" s="447"/>
      <c r="QWK171" s="447"/>
      <c r="QWL171" s="447"/>
      <c r="QWM171" s="447"/>
      <c r="QWN171" s="447"/>
      <c r="QWO171" s="447"/>
      <c r="QWP171" s="447"/>
      <c r="QWQ171" s="447"/>
      <c r="QWR171" s="447"/>
      <c r="QWS171" s="447"/>
      <c r="QWT171" s="447"/>
      <c r="QWU171" s="447"/>
      <c r="QWV171" s="447"/>
      <c r="QWW171" s="447"/>
      <c r="QWX171" s="447"/>
      <c r="QWY171" s="447"/>
      <c r="QWZ171" s="447"/>
      <c r="QXA171" s="447"/>
      <c r="QXB171" s="447"/>
      <c r="QXC171" s="447"/>
      <c r="QXD171" s="447"/>
      <c r="QXE171" s="447"/>
      <c r="QXF171" s="447"/>
      <c r="QXG171" s="447"/>
      <c r="QXH171" s="447"/>
      <c r="QXI171" s="447"/>
      <c r="QXJ171" s="447"/>
      <c r="QXK171" s="447"/>
      <c r="QXL171" s="447"/>
      <c r="QXM171" s="447"/>
      <c r="QXN171" s="447"/>
      <c r="QXO171" s="447"/>
      <c r="QXP171" s="447"/>
      <c r="QXQ171" s="447"/>
      <c r="QXR171" s="447"/>
      <c r="QXS171" s="447"/>
      <c r="QXT171" s="447"/>
      <c r="QXU171" s="447"/>
      <c r="QXV171" s="447"/>
      <c r="QXW171" s="447"/>
      <c r="QXX171" s="447"/>
      <c r="QXY171" s="447"/>
      <c r="QXZ171" s="447"/>
      <c r="QYA171" s="447"/>
      <c r="QYB171" s="447"/>
      <c r="QYC171" s="447"/>
      <c r="QYD171" s="447"/>
      <c r="QYE171" s="447"/>
      <c r="QYF171" s="447"/>
      <c r="QYG171" s="447"/>
      <c r="QYH171" s="447"/>
      <c r="QYI171" s="447"/>
      <c r="QYJ171" s="447"/>
      <c r="QYK171" s="447"/>
      <c r="QYL171" s="447"/>
      <c r="QYM171" s="447"/>
      <c r="QYN171" s="447"/>
      <c r="QYO171" s="447"/>
      <c r="QYP171" s="447"/>
      <c r="QYQ171" s="447"/>
      <c r="QYR171" s="447"/>
      <c r="QYS171" s="447"/>
      <c r="QYT171" s="447"/>
      <c r="QYU171" s="447"/>
      <c r="QYV171" s="447"/>
      <c r="QYW171" s="447"/>
      <c r="QYX171" s="447"/>
      <c r="QYY171" s="447"/>
      <c r="QYZ171" s="447"/>
      <c r="QZA171" s="447"/>
      <c r="QZB171" s="447"/>
      <c r="QZC171" s="447"/>
      <c r="QZD171" s="447"/>
      <c r="QZE171" s="447"/>
      <c r="QZF171" s="447"/>
      <c r="QZG171" s="447"/>
      <c r="QZH171" s="447"/>
      <c r="QZI171" s="447"/>
      <c r="QZJ171" s="447"/>
      <c r="QZK171" s="447"/>
      <c r="QZL171" s="447"/>
      <c r="QZM171" s="447"/>
      <c r="QZN171" s="447"/>
      <c r="QZO171" s="447"/>
      <c r="QZP171" s="447"/>
      <c r="QZQ171" s="447"/>
      <c r="QZR171" s="447"/>
      <c r="QZS171" s="447"/>
      <c r="QZT171" s="447"/>
      <c r="QZU171" s="447"/>
      <c r="QZV171" s="447"/>
      <c r="QZW171" s="447"/>
      <c r="QZX171" s="447"/>
      <c r="QZY171" s="447"/>
      <c r="QZZ171" s="447"/>
      <c r="RAA171" s="447"/>
      <c r="RAB171" s="447"/>
      <c r="RAC171" s="447"/>
      <c r="RAD171" s="447"/>
      <c r="RAE171" s="447"/>
      <c r="RAF171" s="447"/>
      <c r="RAG171" s="447"/>
      <c r="RAH171" s="447"/>
      <c r="RAI171" s="447"/>
      <c r="RAJ171" s="447"/>
      <c r="RAK171" s="447"/>
      <c r="RAL171" s="447"/>
      <c r="RAM171" s="447"/>
      <c r="RAN171" s="447"/>
      <c r="RAO171" s="447"/>
      <c r="RAP171" s="447"/>
      <c r="RAQ171" s="447"/>
      <c r="RAR171" s="447"/>
      <c r="RAS171" s="447"/>
      <c r="RAT171" s="447"/>
      <c r="RAU171" s="447"/>
      <c r="RAV171" s="447"/>
      <c r="RAW171" s="447"/>
      <c r="RAX171" s="447"/>
      <c r="RAY171" s="447"/>
      <c r="RAZ171" s="447"/>
      <c r="RBA171" s="447"/>
      <c r="RBB171" s="447"/>
      <c r="RBC171" s="447"/>
      <c r="RBD171" s="447"/>
      <c r="RBE171" s="447"/>
      <c r="RBF171" s="447"/>
      <c r="RBG171" s="447"/>
      <c r="RBH171" s="447"/>
      <c r="RBI171" s="447"/>
      <c r="RBJ171" s="447"/>
      <c r="RBK171" s="447"/>
      <c r="RBL171" s="447"/>
      <c r="RBM171" s="447"/>
      <c r="RBN171" s="447"/>
      <c r="RBO171" s="447"/>
      <c r="RBP171" s="447"/>
      <c r="RBQ171" s="447"/>
      <c r="RBR171" s="447"/>
      <c r="RBS171" s="447"/>
      <c r="RBT171" s="447"/>
      <c r="RBU171" s="447"/>
      <c r="RBV171" s="447"/>
      <c r="RBW171" s="447"/>
      <c r="RBX171" s="447"/>
      <c r="RBY171" s="447"/>
      <c r="RBZ171" s="447"/>
      <c r="RCA171" s="447"/>
      <c r="RCB171" s="447"/>
      <c r="RCC171" s="447"/>
      <c r="RCD171" s="447"/>
      <c r="RCE171" s="447"/>
      <c r="RCF171" s="447"/>
      <c r="RCG171" s="447"/>
      <c r="RCH171" s="447"/>
      <c r="RCI171" s="447"/>
      <c r="RCJ171" s="447"/>
      <c r="RCK171" s="447"/>
      <c r="RCL171" s="447"/>
      <c r="RCM171" s="447"/>
      <c r="RCN171" s="447"/>
      <c r="RCO171" s="447"/>
      <c r="RCP171" s="447"/>
      <c r="RCQ171" s="447"/>
      <c r="RCR171" s="447"/>
      <c r="RCS171" s="447"/>
      <c r="RCT171" s="447"/>
      <c r="RCU171" s="447"/>
      <c r="RCV171" s="447"/>
      <c r="RCW171" s="447"/>
      <c r="RCX171" s="447"/>
      <c r="RCY171" s="447"/>
      <c r="RCZ171" s="447"/>
      <c r="RDA171" s="447"/>
      <c r="RDB171" s="447"/>
      <c r="RDC171" s="447"/>
      <c r="RDD171" s="447"/>
      <c r="RDE171" s="447"/>
      <c r="RDF171" s="447"/>
      <c r="RDG171" s="447"/>
      <c r="RDH171" s="447"/>
      <c r="RDI171" s="447"/>
      <c r="RDJ171" s="447"/>
      <c r="RDK171" s="447"/>
      <c r="RDL171" s="447"/>
      <c r="RDM171" s="447"/>
      <c r="RDN171" s="447"/>
      <c r="RDO171" s="447"/>
      <c r="RDP171" s="447"/>
      <c r="RDQ171" s="447"/>
      <c r="RDR171" s="447"/>
      <c r="RDS171" s="447"/>
      <c r="RDT171" s="447"/>
      <c r="RDU171" s="447"/>
      <c r="RDV171" s="447"/>
      <c r="RDW171" s="447"/>
      <c r="RDX171" s="447"/>
      <c r="RDY171" s="447"/>
      <c r="RDZ171" s="447"/>
      <c r="REA171" s="447"/>
      <c r="REB171" s="447"/>
      <c r="REC171" s="447"/>
      <c r="RED171" s="447"/>
      <c r="REE171" s="447"/>
      <c r="REF171" s="447"/>
      <c r="REG171" s="447"/>
      <c r="REH171" s="447"/>
      <c r="REI171" s="447"/>
      <c r="REJ171" s="447"/>
      <c r="REK171" s="447"/>
      <c r="REL171" s="447"/>
      <c r="REM171" s="447"/>
      <c r="REN171" s="447"/>
      <c r="REO171" s="447"/>
      <c r="REP171" s="447"/>
      <c r="REQ171" s="447"/>
      <c r="RER171" s="447"/>
      <c r="RES171" s="447"/>
      <c r="RET171" s="447"/>
      <c r="REU171" s="447"/>
      <c r="REV171" s="447"/>
      <c r="REW171" s="447"/>
      <c r="REX171" s="447"/>
      <c r="REY171" s="447"/>
      <c r="REZ171" s="447"/>
      <c r="RFA171" s="447"/>
      <c r="RFB171" s="447"/>
      <c r="RFC171" s="447"/>
      <c r="RFD171" s="447"/>
      <c r="RFE171" s="447"/>
      <c r="RFF171" s="447"/>
      <c r="RFG171" s="447"/>
      <c r="RFH171" s="447"/>
      <c r="RFI171" s="447"/>
      <c r="RFJ171" s="447"/>
      <c r="RFK171" s="447"/>
      <c r="RFL171" s="447"/>
      <c r="RFM171" s="447"/>
      <c r="RFN171" s="447"/>
      <c r="RFO171" s="447"/>
      <c r="RFP171" s="447"/>
      <c r="RFQ171" s="447"/>
      <c r="RFR171" s="447"/>
      <c r="RFS171" s="447"/>
      <c r="RFT171" s="447"/>
      <c r="RFU171" s="447"/>
      <c r="RFV171" s="447"/>
      <c r="RFW171" s="447"/>
      <c r="RFX171" s="447"/>
      <c r="RFY171" s="447"/>
      <c r="RFZ171" s="447"/>
      <c r="RGA171" s="447"/>
      <c r="RGB171" s="447"/>
      <c r="RGC171" s="447"/>
      <c r="RGD171" s="447"/>
      <c r="RGE171" s="447"/>
      <c r="RGF171" s="447"/>
      <c r="RGG171" s="447"/>
      <c r="RGH171" s="447"/>
      <c r="RGI171" s="447"/>
      <c r="RGJ171" s="447"/>
      <c r="RGK171" s="447"/>
      <c r="RGL171" s="447"/>
      <c r="RGM171" s="447"/>
      <c r="RGN171" s="447"/>
      <c r="RGO171" s="447"/>
      <c r="RGP171" s="447"/>
      <c r="RGQ171" s="447"/>
      <c r="RGR171" s="447"/>
      <c r="RGS171" s="447"/>
      <c r="RGT171" s="447"/>
      <c r="RGU171" s="447"/>
      <c r="RGV171" s="447"/>
      <c r="RGW171" s="447"/>
      <c r="RGX171" s="447"/>
      <c r="RGY171" s="447"/>
      <c r="RGZ171" s="447"/>
      <c r="RHA171" s="447"/>
      <c r="RHB171" s="447"/>
      <c r="RHC171" s="447"/>
      <c r="RHD171" s="447"/>
      <c r="RHE171" s="447"/>
      <c r="RHF171" s="447"/>
      <c r="RHG171" s="447"/>
      <c r="RHH171" s="447"/>
      <c r="RHI171" s="447"/>
      <c r="RHJ171" s="447"/>
      <c r="RHK171" s="447"/>
      <c r="RHL171" s="447"/>
      <c r="RHM171" s="447"/>
      <c r="RHN171" s="447"/>
      <c r="RHO171" s="447"/>
      <c r="RHP171" s="447"/>
      <c r="RHQ171" s="447"/>
      <c r="RHR171" s="447"/>
      <c r="RHS171" s="447"/>
      <c r="RHT171" s="447"/>
      <c r="RHU171" s="447"/>
      <c r="RHV171" s="447"/>
      <c r="RHW171" s="447"/>
      <c r="RHX171" s="447"/>
      <c r="RHY171" s="447"/>
      <c r="RHZ171" s="447"/>
      <c r="RIA171" s="447"/>
      <c r="RIB171" s="447"/>
      <c r="RIC171" s="447"/>
      <c r="RID171" s="447"/>
      <c r="RIE171" s="447"/>
      <c r="RIF171" s="447"/>
      <c r="RIG171" s="447"/>
      <c r="RIH171" s="447"/>
      <c r="RII171" s="447"/>
      <c r="RIJ171" s="447"/>
      <c r="RIK171" s="447"/>
      <c r="RIL171" s="447"/>
      <c r="RIM171" s="447"/>
      <c r="RIN171" s="447"/>
      <c r="RIO171" s="447"/>
      <c r="RIP171" s="447"/>
      <c r="RIQ171" s="447"/>
      <c r="RIR171" s="447"/>
      <c r="RIS171" s="447"/>
      <c r="RIT171" s="447"/>
      <c r="RIU171" s="447"/>
      <c r="RIV171" s="447"/>
      <c r="RIW171" s="447"/>
      <c r="RIX171" s="447"/>
      <c r="RIY171" s="447"/>
      <c r="RIZ171" s="447"/>
      <c r="RJA171" s="447"/>
      <c r="RJB171" s="447"/>
      <c r="RJC171" s="447"/>
      <c r="RJD171" s="447"/>
      <c r="RJE171" s="447"/>
      <c r="RJF171" s="447"/>
      <c r="RJG171" s="447"/>
      <c r="RJH171" s="447"/>
      <c r="RJI171" s="447"/>
      <c r="RJJ171" s="447"/>
      <c r="RJK171" s="447"/>
      <c r="RJL171" s="447"/>
      <c r="RJM171" s="447"/>
      <c r="RJN171" s="447"/>
      <c r="RJO171" s="447"/>
      <c r="RJP171" s="447"/>
      <c r="RJQ171" s="447"/>
      <c r="RJR171" s="447"/>
      <c r="RJS171" s="447"/>
      <c r="RJT171" s="447"/>
      <c r="RJU171" s="447"/>
      <c r="RJV171" s="447"/>
      <c r="RJW171" s="447"/>
      <c r="RJX171" s="447"/>
      <c r="RJY171" s="447"/>
      <c r="RJZ171" s="447"/>
      <c r="RKA171" s="447"/>
      <c r="RKB171" s="447"/>
      <c r="RKC171" s="447"/>
      <c r="RKD171" s="447"/>
      <c r="RKE171" s="447"/>
      <c r="RKF171" s="447"/>
      <c r="RKG171" s="447"/>
      <c r="RKH171" s="447"/>
      <c r="RKI171" s="447"/>
      <c r="RKJ171" s="447"/>
      <c r="RKK171" s="447"/>
      <c r="RKL171" s="447"/>
      <c r="RKM171" s="447"/>
      <c r="RKN171" s="447"/>
      <c r="RKO171" s="447"/>
      <c r="RKP171" s="447"/>
      <c r="RKQ171" s="447"/>
      <c r="RKR171" s="447"/>
      <c r="RKS171" s="447"/>
      <c r="RKT171" s="447"/>
      <c r="RKU171" s="447"/>
      <c r="RKV171" s="447"/>
      <c r="RKW171" s="447"/>
      <c r="RKX171" s="447"/>
      <c r="RKY171" s="447"/>
      <c r="RKZ171" s="447"/>
      <c r="RLA171" s="447"/>
      <c r="RLB171" s="447"/>
      <c r="RLC171" s="447"/>
      <c r="RLD171" s="447"/>
      <c r="RLE171" s="447"/>
      <c r="RLF171" s="447"/>
      <c r="RLG171" s="447"/>
      <c r="RLH171" s="447"/>
      <c r="RLI171" s="447"/>
      <c r="RLJ171" s="447"/>
      <c r="RLK171" s="447"/>
      <c r="RLL171" s="447"/>
      <c r="RLM171" s="447"/>
      <c r="RLN171" s="447"/>
      <c r="RLO171" s="447"/>
      <c r="RLP171" s="447"/>
      <c r="RLQ171" s="447"/>
      <c r="RLR171" s="447"/>
      <c r="RLS171" s="447"/>
      <c r="RLT171" s="447"/>
      <c r="RLU171" s="447"/>
      <c r="RLV171" s="447"/>
      <c r="RLW171" s="447"/>
      <c r="RLX171" s="447"/>
      <c r="RLY171" s="447"/>
      <c r="RLZ171" s="447"/>
      <c r="RMA171" s="447"/>
      <c r="RMB171" s="447"/>
      <c r="RMC171" s="447"/>
      <c r="RMD171" s="447"/>
      <c r="RME171" s="447"/>
      <c r="RMF171" s="447"/>
      <c r="RMG171" s="447"/>
      <c r="RMH171" s="447"/>
      <c r="RMI171" s="447"/>
      <c r="RMJ171" s="447"/>
      <c r="RMK171" s="447"/>
      <c r="RML171" s="447"/>
      <c r="RMM171" s="447"/>
      <c r="RMN171" s="447"/>
      <c r="RMO171" s="447"/>
      <c r="RMP171" s="447"/>
      <c r="RMQ171" s="447"/>
      <c r="RMR171" s="447"/>
      <c r="RMS171" s="447"/>
      <c r="RMT171" s="447"/>
      <c r="RMU171" s="447"/>
      <c r="RMV171" s="447"/>
      <c r="RMW171" s="447"/>
      <c r="RMX171" s="447"/>
      <c r="RMY171" s="447"/>
      <c r="RMZ171" s="447"/>
      <c r="RNA171" s="447"/>
      <c r="RNB171" s="447"/>
      <c r="RNC171" s="447"/>
      <c r="RND171" s="447"/>
      <c r="RNE171" s="447"/>
      <c r="RNF171" s="447"/>
      <c r="RNG171" s="447"/>
      <c r="RNH171" s="447"/>
      <c r="RNI171" s="447"/>
      <c r="RNJ171" s="447"/>
      <c r="RNK171" s="447"/>
      <c r="RNL171" s="447"/>
      <c r="RNM171" s="447"/>
      <c r="RNN171" s="447"/>
      <c r="RNO171" s="447"/>
      <c r="RNP171" s="447"/>
      <c r="RNQ171" s="447"/>
      <c r="RNR171" s="447"/>
      <c r="RNS171" s="447"/>
      <c r="RNT171" s="447"/>
      <c r="RNU171" s="447"/>
      <c r="RNV171" s="447"/>
      <c r="RNW171" s="447"/>
      <c r="RNX171" s="447"/>
      <c r="RNY171" s="447"/>
      <c r="RNZ171" s="447"/>
      <c r="ROA171" s="447"/>
      <c r="ROB171" s="447"/>
      <c r="ROC171" s="447"/>
      <c r="ROD171" s="447"/>
      <c r="ROE171" s="447"/>
      <c r="ROF171" s="447"/>
      <c r="ROG171" s="447"/>
      <c r="ROH171" s="447"/>
      <c r="ROI171" s="447"/>
      <c r="ROJ171" s="447"/>
      <c r="ROK171" s="447"/>
      <c r="ROL171" s="447"/>
      <c r="ROM171" s="447"/>
      <c r="RON171" s="447"/>
      <c r="ROO171" s="447"/>
      <c r="ROP171" s="447"/>
      <c r="ROQ171" s="447"/>
      <c r="ROR171" s="447"/>
      <c r="ROS171" s="447"/>
      <c r="ROT171" s="447"/>
      <c r="ROU171" s="447"/>
      <c r="ROV171" s="447"/>
      <c r="ROW171" s="447"/>
      <c r="ROX171" s="447"/>
      <c r="ROY171" s="447"/>
      <c r="ROZ171" s="447"/>
      <c r="RPA171" s="447"/>
      <c r="RPB171" s="447"/>
      <c r="RPC171" s="447"/>
      <c r="RPD171" s="447"/>
      <c r="RPE171" s="447"/>
      <c r="RPF171" s="447"/>
      <c r="RPG171" s="447"/>
      <c r="RPH171" s="447"/>
      <c r="RPI171" s="447"/>
      <c r="RPJ171" s="447"/>
      <c r="RPK171" s="447"/>
      <c r="RPL171" s="447"/>
      <c r="RPM171" s="447"/>
      <c r="RPN171" s="447"/>
      <c r="RPO171" s="447"/>
      <c r="RPP171" s="447"/>
      <c r="RPQ171" s="447"/>
      <c r="RPR171" s="447"/>
      <c r="RPS171" s="447"/>
      <c r="RPT171" s="447"/>
      <c r="RPU171" s="447"/>
      <c r="RPV171" s="447"/>
      <c r="RPW171" s="447"/>
      <c r="RPX171" s="447"/>
      <c r="RPY171" s="447"/>
      <c r="RPZ171" s="447"/>
      <c r="RQA171" s="447"/>
      <c r="RQB171" s="447"/>
      <c r="RQC171" s="447"/>
      <c r="RQD171" s="447"/>
      <c r="RQE171" s="447"/>
      <c r="RQF171" s="447"/>
      <c r="RQG171" s="447"/>
      <c r="RQH171" s="447"/>
      <c r="RQI171" s="447"/>
      <c r="RQJ171" s="447"/>
      <c r="RQK171" s="447"/>
      <c r="RQL171" s="447"/>
      <c r="RQM171" s="447"/>
      <c r="RQN171" s="447"/>
      <c r="RQO171" s="447"/>
      <c r="RQP171" s="447"/>
      <c r="RQQ171" s="447"/>
      <c r="RQR171" s="447"/>
      <c r="RQS171" s="447"/>
      <c r="RQT171" s="447"/>
      <c r="RQU171" s="447"/>
      <c r="RQV171" s="447"/>
      <c r="RQW171" s="447"/>
      <c r="RQX171" s="447"/>
      <c r="RQY171" s="447"/>
      <c r="RQZ171" s="447"/>
      <c r="RRA171" s="447"/>
      <c r="RRB171" s="447"/>
      <c r="RRC171" s="447"/>
      <c r="RRD171" s="447"/>
      <c r="RRE171" s="447"/>
      <c r="RRF171" s="447"/>
      <c r="RRG171" s="447"/>
      <c r="RRH171" s="447"/>
      <c r="RRI171" s="447"/>
      <c r="RRJ171" s="447"/>
      <c r="RRK171" s="447"/>
      <c r="RRL171" s="447"/>
      <c r="RRM171" s="447"/>
      <c r="RRN171" s="447"/>
      <c r="RRO171" s="447"/>
      <c r="RRP171" s="447"/>
      <c r="RRQ171" s="447"/>
      <c r="RRR171" s="447"/>
      <c r="RRS171" s="447"/>
      <c r="RRT171" s="447"/>
      <c r="RRU171" s="447"/>
      <c r="RRV171" s="447"/>
      <c r="RRW171" s="447"/>
      <c r="RRX171" s="447"/>
      <c r="RRY171" s="447"/>
      <c r="RRZ171" s="447"/>
      <c r="RSA171" s="447"/>
      <c r="RSB171" s="447"/>
      <c r="RSC171" s="447"/>
      <c r="RSD171" s="447"/>
      <c r="RSE171" s="447"/>
      <c r="RSF171" s="447"/>
      <c r="RSG171" s="447"/>
      <c r="RSH171" s="447"/>
      <c r="RSI171" s="447"/>
      <c r="RSJ171" s="447"/>
      <c r="RSK171" s="447"/>
      <c r="RSL171" s="447"/>
      <c r="RSM171" s="447"/>
      <c r="RSN171" s="447"/>
      <c r="RSO171" s="447"/>
      <c r="RSP171" s="447"/>
      <c r="RSQ171" s="447"/>
      <c r="RSR171" s="447"/>
      <c r="RSS171" s="447"/>
      <c r="RST171" s="447"/>
      <c r="RSU171" s="447"/>
      <c r="RSV171" s="447"/>
      <c r="RSW171" s="447"/>
      <c r="RSX171" s="447"/>
      <c r="RSY171" s="447"/>
      <c r="RSZ171" s="447"/>
      <c r="RTA171" s="447"/>
      <c r="RTB171" s="447"/>
      <c r="RTC171" s="447"/>
      <c r="RTD171" s="447"/>
      <c r="RTE171" s="447"/>
      <c r="RTF171" s="447"/>
      <c r="RTG171" s="447"/>
      <c r="RTH171" s="447"/>
      <c r="RTI171" s="447"/>
      <c r="RTJ171" s="447"/>
      <c r="RTK171" s="447"/>
      <c r="RTL171" s="447"/>
      <c r="RTM171" s="447"/>
      <c r="RTN171" s="447"/>
      <c r="RTO171" s="447"/>
      <c r="RTP171" s="447"/>
      <c r="RTQ171" s="447"/>
      <c r="RTR171" s="447"/>
      <c r="RTS171" s="447"/>
      <c r="RTT171" s="447"/>
      <c r="RTU171" s="447"/>
      <c r="RTV171" s="447"/>
      <c r="RTW171" s="447"/>
      <c r="RTX171" s="447"/>
      <c r="RTY171" s="447"/>
      <c r="RTZ171" s="447"/>
      <c r="RUA171" s="447"/>
      <c r="RUB171" s="447"/>
      <c r="RUC171" s="447"/>
      <c r="RUD171" s="447"/>
      <c r="RUE171" s="447"/>
      <c r="RUF171" s="447"/>
      <c r="RUG171" s="447"/>
      <c r="RUH171" s="447"/>
      <c r="RUI171" s="447"/>
      <c r="RUJ171" s="447"/>
      <c r="RUK171" s="447"/>
      <c r="RUL171" s="447"/>
      <c r="RUM171" s="447"/>
      <c r="RUN171" s="447"/>
      <c r="RUO171" s="447"/>
      <c r="RUP171" s="447"/>
      <c r="RUQ171" s="447"/>
      <c r="RUR171" s="447"/>
      <c r="RUS171" s="447"/>
      <c r="RUT171" s="447"/>
      <c r="RUU171" s="447"/>
      <c r="RUV171" s="447"/>
      <c r="RUW171" s="447"/>
      <c r="RUX171" s="447"/>
      <c r="RUY171" s="447"/>
      <c r="RUZ171" s="447"/>
      <c r="RVA171" s="447"/>
      <c r="RVB171" s="447"/>
      <c r="RVC171" s="447"/>
      <c r="RVD171" s="447"/>
      <c r="RVE171" s="447"/>
      <c r="RVF171" s="447"/>
      <c r="RVG171" s="447"/>
      <c r="RVH171" s="447"/>
      <c r="RVI171" s="447"/>
      <c r="RVJ171" s="447"/>
      <c r="RVK171" s="447"/>
      <c r="RVL171" s="447"/>
      <c r="RVM171" s="447"/>
      <c r="RVN171" s="447"/>
      <c r="RVO171" s="447"/>
      <c r="RVP171" s="447"/>
      <c r="RVQ171" s="447"/>
      <c r="RVR171" s="447"/>
      <c r="RVS171" s="447"/>
      <c r="RVT171" s="447"/>
      <c r="RVU171" s="447"/>
      <c r="RVV171" s="447"/>
      <c r="RVW171" s="447"/>
      <c r="RVX171" s="447"/>
      <c r="RVY171" s="447"/>
      <c r="RVZ171" s="447"/>
      <c r="RWA171" s="447"/>
      <c r="RWB171" s="447"/>
      <c r="RWC171" s="447"/>
      <c r="RWD171" s="447"/>
      <c r="RWE171" s="447"/>
      <c r="RWF171" s="447"/>
      <c r="RWG171" s="447"/>
      <c r="RWH171" s="447"/>
      <c r="RWI171" s="447"/>
      <c r="RWJ171" s="447"/>
      <c r="RWK171" s="447"/>
      <c r="RWL171" s="447"/>
      <c r="RWM171" s="447"/>
      <c r="RWN171" s="447"/>
      <c r="RWO171" s="447"/>
      <c r="RWP171" s="447"/>
      <c r="RWQ171" s="447"/>
      <c r="RWR171" s="447"/>
      <c r="RWS171" s="447"/>
      <c r="RWT171" s="447"/>
      <c r="RWU171" s="447"/>
      <c r="RWV171" s="447"/>
      <c r="RWW171" s="447"/>
      <c r="RWX171" s="447"/>
      <c r="RWY171" s="447"/>
      <c r="RWZ171" s="447"/>
      <c r="RXA171" s="447"/>
      <c r="RXB171" s="447"/>
      <c r="RXC171" s="447"/>
      <c r="RXD171" s="447"/>
      <c r="RXE171" s="447"/>
      <c r="RXF171" s="447"/>
      <c r="RXG171" s="447"/>
      <c r="RXH171" s="447"/>
      <c r="RXI171" s="447"/>
      <c r="RXJ171" s="447"/>
      <c r="RXK171" s="447"/>
      <c r="RXL171" s="447"/>
      <c r="RXM171" s="447"/>
      <c r="RXN171" s="447"/>
      <c r="RXO171" s="447"/>
      <c r="RXP171" s="447"/>
      <c r="RXQ171" s="447"/>
      <c r="RXR171" s="447"/>
      <c r="RXS171" s="447"/>
      <c r="RXT171" s="447"/>
      <c r="RXU171" s="447"/>
      <c r="RXV171" s="447"/>
      <c r="RXW171" s="447"/>
      <c r="RXX171" s="447"/>
      <c r="RXY171" s="447"/>
      <c r="RXZ171" s="447"/>
      <c r="RYA171" s="447"/>
      <c r="RYB171" s="447"/>
      <c r="RYC171" s="447"/>
      <c r="RYD171" s="447"/>
      <c r="RYE171" s="447"/>
      <c r="RYF171" s="447"/>
      <c r="RYG171" s="447"/>
      <c r="RYH171" s="447"/>
      <c r="RYI171" s="447"/>
      <c r="RYJ171" s="447"/>
      <c r="RYK171" s="447"/>
      <c r="RYL171" s="447"/>
      <c r="RYM171" s="447"/>
      <c r="RYN171" s="447"/>
      <c r="RYO171" s="447"/>
      <c r="RYP171" s="447"/>
      <c r="RYQ171" s="447"/>
      <c r="RYR171" s="447"/>
      <c r="RYS171" s="447"/>
      <c r="RYT171" s="447"/>
      <c r="RYU171" s="447"/>
      <c r="RYV171" s="447"/>
      <c r="RYW171" s="447"/>
      <c r="RYX171" s="447"/>
      <c r="RYY171" s="447"/>
      <c r="RYZ171" s="447"/>
      <c r="RZA171" s="447"/>
      <c r="RZB171" s="447"/>
      <c r="RZC171" s="447"/>
      <c r="RZD171" s="447"/>
      <c r="RZE171" s="447"/>
      <c r="RZF171" s="447"/>
      <c r="RZG171" s="447"/>
      <c r="RZH171" s="447"/>
      <c r="RZI171" s="447"/>
      <c r="RZJ171" s="447"/>
      <c r="RZK171" s="447"/>
      <c r="RZL171" s="447"/>
      <c r="RZM171" s="447"/>
      <c r="RZN171" s="447"/>
      <c r="RZO171" s="447"/>
      <c r="RZP171" s="447"/>
      <c r="RZQ171" s="447"/>
      <c r="RZR171" s="447"/>
      <c r="RZS171" s="447"/>
      <c r="RZT171" s="447"/>
      <c r="RZU171" s="447"/>
      <c r="RZV171" s="447"/>
      <c r="RZW171" s="447"/>
      <c r="RZX171" s="447"/>
      <c r="RZY171" s="447"/>
      <c r="RZZ171" s="447"/>
      <c r="SAA171" s="447"/>
      <c r="SAB171" s="447"/>
      <c r="SAC171" s="447"/>
      <c r="SAD171" s="447"/>
      <c r="SAE171" s="447"/>
      <c r="SAF171" s="447"/>
      <c r="SAG171" s="447"/>
      <c r="SAH171" s="447"/>
      <c r="SAI171" s="447"/>
      <c r="SAJ171" s="447"/>
      <c r="SAK171" s="447"/>
      <c r="SAL171" s="447"/>
      <c r="SAM171" s="447"/>
      <c r="SAN171" s="447"/>
      <c r="SAO171" s="447"/>
      <c r="SAP171" s="447"/>
      <c r="SAQ171" s="447"/>
      <c r="SAR171" s="447"/>
      <c r="SAS171" s="447"/>
      <c r="SAT171" s="447"/>
      <c r="SAU171" s="447"/>
      <c r="SAV171" s="447"/>
      <c r="SAW171" s="447"/>
      <c r="SAX171" s="447"/>
      <c r="SAY171" s="447"/>
      <c r="SAZ171" s="447"/>
      <c r="SBA171" s="447"/>
      <c r="SBB171" s="447"/>
      <c r="SBC171" s="447"/>
      <c r="SBD171" s="447"/>
      <c r="SBE171" s="447"/>
      <c r="SBF171" s="447"/>
      <c r="SBG171" s="447"/>
      <c r="SBH171" s="447"/>
      <c r="SBI171" s="447"/>
      <c r="SBJ171" s="447"/>
      <c r="SBK171" s="447"/>
      <c r="SBL171" s="447"/>
      <c r="SBM171" s="447"/>
      <c r="SBN171" s="447"/>
      <c r="SBO171" s="447"/>
      <c r="SBP171" s="447"/>
      <c r="SBQ171" s="447"/>
      <c r="SBR171" s="447"/>
      <c r="SBS171" s="447"/>
      <c r="SBT171" s="447"/>
      <c r="SBU171" s="447"/>
      <c r="SBV171" s="447"/>
      <c r="SBW171" s="447"/>
      <c r="SBX171" s="447"/>
      <c r="SBY171" s="447"/>
      <c r="SBZ171" s="447"/>
      <c r="SCA171" s="447"/>
      <c r="SCB171" s="447"/>
      <c r="SCC171" s="447"/>
      <c r="SCD171" s="447"/>
      <c r="SCE171" s="447"/>
      <c r="SCF171" s="447"/>
      <c r="SCG171" s="447"/>
      <c r="SCH171" s="447"/>
      <c r="SCI171" s="447"/>
      <c r="SCJ171" s="447"/>
      <c r="SCK171" s="447"/>
      <c r="SCL171" s="447"/>
      <c r="SCM171" s="447"/>
      <c r="SCN171" s="447"/>
      <c r="SCO171" s="447"/>
      <c r="SCP171" s="447"/>
      <c r="SCQ171" s="447"/>
      <c r="SCR171" s="447"/>
      <c r="SCS171" s="447"/>
      <c r="SCT171" s="447"/>
      <c r="SCU171" s="447"/>
      <c r="SCV171" s="447"/>
      <c r="SCW171" s="447"/>
      <c r="SCX171" s="447"/>
      <c r="SCY171" s="447"/>
      <c r="SCZ171" s="447"/>
      <c r="SDA171" s="447"/>
      <c r="SDB171" s="447"/>
      <c r="SDC171" s="447"/>
      <c r="SDD171" s="447"/>
      <c r="SDE171" s="447"/>
      <c r="SDF171" s="447"/>
      <c r="SDG171" s="447"/>
      <c r="SDH171" s="447"/>
      <c r="SDI171" s="447"/>
      <c r="SDJ171" s="447"/>
      <c r="SDK171" s="447"/>
      <c r="SDL171" s="447"/>
      <c r="SDM171" s="447"/>
      <c r="SDN171" s="447"/>
      <c r="SDO171" s="447"/>
      <c r="SDP171" s="447"/>
      <c r="SDQ171" s="447"/>
      <c r="SDR171" s="447"/>
      <c r="SDS171" s="447"/>
      <c r="SDT171" s="447"/>
      <c r="SDU171" s="447"/>
      <c r="SDV171" s="447"/>
      <c r="SDW171" s="447"/>
      <c r="SDX171" s="447"/>
      <c r="SDY171" s="447"/>
      <c r="SDZ171" s="447"/>
      <c r="SEA171" s="447"/>
      <c r="SEB171" s="447"/>
      <c r="SEC171" s="447"/>
      <c r="SED171" s="447"/>
      <c r="SEE171" s="447"/>
      <c r="SEF171" s="447"/>
      <c r="SEG171" s="447"/>
      <c r="SEH171" s="447"/>
      <c r="SEI171" s="447"/>
      <c r="SEJ171" s="447"/>
      <c r="SEK171" s="447"/>
      <c r="SEL171" s="447"/>
      <c r="SEM171" s="447"/>
      <c r="SEN171" s="447"/>
      <c r="SEO171" s="447"/>
      <c r="SEP171" s="447"/>
      <c r="SEQ171" s="447"/>
      <c r="SER171" s="447"/>
      <c r="SES171" s="447"/>
      <c r="SET171" s="447"/>
      <c r="SEU171" s="447"/>
      <c r="SEV171" s="447"/>
      <c r="SEW171" s="447"/>
      <c r="SEX171" s="447"/>
      <c r="SEY171" s="447"/>
      <c r="SEZ171" s="447"/>
      <c r="SFA171" s="447"/>
      <c r="SFB171" s="447"/>
      <c r="SFC171" s="447"/>
      <c r="SFD171" s="447"/>
      <c r="SFE171" s="447"/>
      <c r="SFF171" s="447"/>
      <c r="SFG171" s="447"/>
      <c r="SFH171" s="447"/>
      <c r="SFI171" s="447"/>
      <c r="SFJ171" s="447"/>
      <c r="SFK171" s="447"/>
      <c r="SFL171" s="447"/>
      <c r="SFM171" s="447"/>
      <c r="SFN171" s="447"/>
      <c r="SFO171" s="447"/>
      <c r="SFP171" s="447"/>
      <c r="SFQ171" s="447"/>
      <c r="SFR171" s="447"/>
      <c r="SFS171" s="447"/>
      <c r="SFT171" s="447"/>
      <c r="SFU171" s="447"/>
      <c r="SFV171" s="447"/>
      <c r="SFW171" s="447"/>
      <c r="SFX171" s="447"/>
      <c r="SFY171" s="447"/>
      <c r="SFZ171" s="447"/>
      <c r="SGA171" s="447"/>
      <c r="SGB171" s="447"/>
      <c r="SGC171" s="447"/>
      <c r="SGD171" s="447"/>
      <c r="SGE171" s="447"/>
      <c r="SGF171" s="447"/>
      <c r="SGG171" s="447"/>
      <c r="SGH171" s="447"/>
      <c r="SGI171" s="447"/>
      <c r="SGJ171" s="447"/>
      <c r="SGK171" s="447"/>
      <c r="SGL171" s="447"/>
      <c r="SGM171" s="447"/>
      <c r="SGN171" s="447"/>
      <c r="SGO171" s="447"/>
      <c r="SGP171" s="447"/>
      <c r="SGQ171" s="447"/>
      <c r="SGR171" s="447"/>
      <c r="SGS171" s="447"/>
      <c r="SGT171" s="447"/>
      <c r="SGU171" s="447"/>
      <c r="SGV171" s="447"/>
      <c r="SGW171" s="447"/>
      <c r="SGX171" s="447"/>
      <c r="SGY171" s="447"/>
      <c r="SGZ171" s="447"/>
      <c r="SHA171" s="447"/>
      <c r="SHB171" s="447"/>
      <c r="SHC171" s="447"/>
      <c r="SHD171" s="447"/>
      <c r="SHE171" s="447"/>
      <c r="SHF171" s="447"/>
      <c r="SHG171" s="447"/>
      <c r="SHH171" s="447"/>
      <c r="SHI171" s="447"/>
      <c r="SHJ171" s="447"/>
      <c r="SHK171" s="447"/>
      <c r="SHL171" s="447"/>
      <c r="SHM171" s="447"/>
      <c r="SHN171" s="447"/>
      <c r="SHO171" s="447"/>
      <c r="SHP171" s="447"/>
      <c r="SHQ171" s="447"/>
      <c r="SHR171" s="447"/>
      <c r="SHS171" s="447"/>
      <c r="SHT171" s="447"/>
      <c r="SHU171" s="447"/>
      <c r="SHV171" s="447"/>
      <c r="SHW171" s="447"/>
      <c r="SHX171" s="447"/>
      <c r="SHY171" s="447"/>
      <c r="SHZ171" s="447"/>
      <c r="SIA171" s="447"/>
      <c r="SIB171" s="447"/>
      <c r="SIC171" s="447"/>
      <c r="SID171" s="447"/>
      <c r="SIE171" s="447"/>
      <c r="SIF171" s="447"/>
      <c r="SIG171" s="447"/>
      <c r="SIH171" s="447"/>
      <c r="SII171" s="447"/>
      <c r="SIJ171" s="447"/>
      <c r="SIK171" s="447"/>
      <c r="SIL171" s="447"/>
      <c r="SIM171" s="447"/>
      <c r="SIN171" s="447"/>
      <c r="SIO171" s="447"/>
      <c r="SIP171" s="447"/>
      <c r="SIQ171" s="447"/>
      <c r="SIR171" s="447"/>
      <c r="SIS171" s="447"/>
      <c r="SIT171" s="447"/>
      <c r="SIU171" s="447"/>
      <c r="SIV171" s="447"/>
      <c r="SIW171" s="447"/>
      <c r="SIX171" s="447"/>
      <c r="SIY171" s="447"/>
      <c r="SIZ171" s="447"/>
      <c r="SJA171" s="447"/>
      <c r="SJB171" s="447"/>
      <c r="SJC171" s="447"/>
      <c r="SJD171" s="447"/>
      <c r="SJE171" s="447"/>
      <c r="SJF171" s="447"/>
      <c r="SJG171" s="447"/>
      <c r="SJH171" s="447"/>
      <c r="SJI171" s="447"/>
      <c r="SJJ171" s="447"/>
      <c r="SJK171" s="447"/>
      <c r="SJL171" s="447"/>
      <c r="SJM171" s="447"/>
      <c r="SJN171" s="447"/>
      <c r="SJO171" s="447"/>
      <c r="SJP171" s="447"/>
      <c r="SJQ171" s="447"/>
      <c r="SJR171" s="447"/>
      <c r="SJS171" s="447"/>
      <c r="SJT171" s="447"/>
      <c r="SJU171" s="447"/>
      <c r="SJV171" s="447"/>
      <c r="SJW171" s="447"/>
      <c r="SJX171" s="447"/>
      <c r="SJY171" s="447"/>
      <c r="SJZ171" s="447"/>
      <c r="SKA171" s="447"/>
      <c r="SKB171" s="447"/>
      <c r="SKC171" s="447"/>
      <c r="SKD171" s="447"/>
      <c r="SKE171" s="447"/>
      <c r="SKF171" s="447"/>
      <c r="SKG171" s="447"/>
      <c r="SKH171" s="447"/>
      <c r="SKI171" s="447"/>
      <c r="SKJ171" s="447"/>
      <c r="SKK171" s="447"/>
      <c r="SKL171" s="447"/>
      <c r="SKM171" s="447"/>
      <c r="SKN171" s="447"/>
      <c r="SKO171" s="447"/>
      <c r="SKP171" s="447"/>
      <c r="SKQ171" s="447"/>
      <c r="SKR171" s="447"/>
      <c r="SKS171" s="447"/>
      <c r="SKT171" s="447"/>
      <c r="SKU171" s="447"/>
      <c r="SKV171" s="447"/>
      <c r="SKW171" s="447"/>
      <c r="SKX171" s="447"/>
      <c r="SKY171" s="447"/>
      <c r="SKZ171" s="447"/>
      <c r="SLA171" s="447"/>
      <c r="SLB171" s="447"/>
      <c r="SLC171" s="447"/>
      <c r="SLD171" s="447"/>
      <c r="SLE171" s="447"/>
      <c r="SLF171" s="447"/>
      <c r="SLG171" s="447"/>
      <c r="SLH171" s="447"/>
      <c r="SLI171" s="447"/>
      <c r="SLJ171" s="447"/>
      <c r="SLK171" s="447"/>
      <c r="SLL171" s="447"/>
      <c r="SLM171" s="447"/>
      <c r="SLN171" s="447"/>
      <c r="SLO171" s="447"/>
      <c r="SLP171" s="447"/>
      <c r="SLQ171" s="447"/>
      <c r="SLR171" s="447"/>
      <c r="SLS171" s="447"/>
      <c r="SLT171" s="447"/>
      <c r="SLU171" s="447"/>
      <c r="SLV171" s="447"/>
      <c r="SLW171" s="447"/>
      <c r="SLX171" s="447"/>
      <c r="SLY171" s="447"/>
      <c r="SLZ171" s="447"/>
      <c r="SMA171" s="447"/>
      <c r="SMB171" s="447"/>
      <c r="SMC171" s="447"/>
      <c r="SMD171" s="447"/>
      <c r="SME171" s="447"/>
      <c r="SMF171" s="447"/>
      <c r="SMG171" s="447"/>
      <c r="SMH171" s="447"/>
      <c r="SMI171" s="447"/>
      <c r="SMJ171" s="447"/>
      <c r="SMK171" s="447"/>
      <c r="SML171" s="447"/>
      <c r="SMM171" s="447"/>
      <c r="SMN171" s="447"/>
      <c r="SMO171" s="447"/>
      <c r="SMP171" s="447"/>
      <c r="SMQ171" s="447"/>
      <c r="SMR171" s="447"/>
      <c r="SMS171" s="447"/>
      <c r="SMT171" s="447"/>
      <c r="SMU171" s="447"/>
      <c r="SMV171" s="447"/>
      <c r="SMW171" s="447"/>
      <c r="SMX171" s="447"/>
      <c r="SMY171" s="447"/>
      <c r="SMZ171" s="447"/>
      <c r="SNA171" s="447"/>
      <c r="SNB171" s="447"/>
      <c r="SNC171" s="447"/>
      <c r="SND171" s="447"/>
      <c r="SNE171" s="447"/>
      <c r="SNF171" s="447"/>
      <c r="SNG171" s="447"/>
      <c r="SNH171" s="447"/>
      <c r="SNI171" s="447"/>
      <c r="SNJ171" s="447"/>
      <c r="SNK171" s="447"/>
      <c r="SNL171" s="447"/>
      <c r="SNM171" s="447"/>
      <c r="SNN171" s="447"/>
      <c r="SNO171" s="447"/>
      <c r="SNP171" s="447"/>
      <c r="SNQ171" s="447"/>
      <c r="SNR171" s="447"/>
      <c r="SNS171" s="447"/>
      <c r="SNT171" s="447"/>
      <c r="SNU171" s="447"/>
      <c r="SNV171" s="447"/>
      <c r="SNW171" s="447"/>
      <c r="SNX171" s="447"/>
      <c r="SNY171" s="447"/>
      <c r="SNZ171" s="447"/>
      <c r="SOA171" s="447"/>
      <c r="SOB171" s="447"/>
      <c r="SOC171" s="447"/>
      <c r="SOD171" s="447"/>
      <c r="SOE171" s="447"/>
      <c r="SOF171" s="447"/>
      <c r="SOG171" s="447"/>
      <c r="SOH171" s="447"/>
      <c r="SOI171" s="447"/>
      <c r="SOJ171" s="447"/>
      <c r="SOK171" s="447"/>
      <c r="SOL171" s="447"/>
      <c r="SOM171" s="447"/>
      <c r="SON171" s="447"/>
      <c r="SOO171" s="447"/>
      <c r="SOP171" s="447"/>
      <c r="SOQ171" s="447"/>
      <c r="SOR171" s="447"/>
      <c r="SOS171" s="447"/>
      <c r="SOT171" s="447"/>
      <c r="SOU171" s="447"/>
      <c r="SOV171" s="447"/>
      <c r="SOW171" s="447"/>
      <c r="SOX171" s="447"/>
      <c r="SOY171" s="447"/>
      <c r="SOZ171" s="447"/>
      <c r="SPA171" s="447"/>
      <c r="SPB171" s="447"/>
      <c r="SPC171" s="447"/>
      <c r="SPD171" s="447"/>
      <c r="SPE171" s="447"/>
      <c r="SPF171" s="447"/>
      <c r="SPG171" s="447"/>
      <c r="SPH171" s="447"/>
      <c r="SPI171" s="447"/>
      <c r="SPJ171" s="447"/>
      <c r="SPK171" s="447"/>
      <c r="SPL171" s="447"/>
      <c r="SPM171" s="447"/>
      <c r="SPN171" s="447"/>
      <c r="SPO171" s="447"/>
      <c r="SPP171" s="447"/>
      <c r="SPQ171" s="447"/>
      <c r="SPR171" s="447"/>
      <c r="SPS171" s="447"/>
      <c r="SPT171" s="447"/>
      <c r="SPU171" s="447"/>
      <c r="SPV171" s="447"/>
      <c r="SPW171" s="447"/>
      <c r="SPX171" s="447"/>
      <c r="SPY171" s="447"/>
      <c r="SPZ171" s="447"/>
      <c r="SQA171" s="447"/>
      <c r="SQB171" s="447"/>
      <c r="SQC171" s="447"/>
      <c r="SQD171" s="447"/>
      <c r="SQE171" s="447"/>
      <c r="SQF171" s="447"/>
      <c r="SQG171" s="447"/>
      <c r="SQH171" s="447"/>
      <c r="SQI171" s="447"/>
      <c r="SQJ171" s="447"/>
      <c r="SQK171" s="447"/>
      <c r="SQL171" s="447"/>
      <c r="SQM171" s="447"/>
      <c r="SQN171" s="447"/>
      <c r="SQO171" s="447"/>
      <c r="SQP171" s="447"/>
      <c r="SQQ171" s="447"/>
      <c r="SQR171" s="447"/>
      <c r="SQS171" s="447"/>
      <c r="SQT171" s="447"/>
      <c r="SQU171" s="447"/>
      <c r="SQV171" s="447"/>
      <c r="SQW171" s="447"/>
      <c r="SQX171" s="447"/>
      <c r="SQY171" s="447"/>
      <c r="SQZ171" s="447"/>
      <c r="SRA171" s="447"/>
      <c r="SRB171" s="447"/>
      <c r="SRC171" s="447"/>
      <c r="SRD171" s="447"/>
      <c r="SRE171" s="447"/>
      <c r="SRF171" s="447"/>
      <c r="SRG171" s="447"/>
      <c r="SRH171" s="447"/>
      <c r="SRI171" s="447"/>
      <c r="SRJ171" s="447"/>
      <c r="SRK171" s="447"/>
      <c r="SRL171" s="447"/>
      <c r="SRM171" s="447"/>
      <c r="SRN171" s="447"/>
      <c r="SRO171" s="447"/>
      <c r="SRP171" s="447"/>
      <c r="SRQ171" s="447"/>
      <c r="SRR171" s="447"/>
      <c r="SRS171" s="447"/>
      <c r="SRT171" s="447"/>
      <c r="SRU171" s="447"/>
      <c r="SRV171" s="447"/>
      <c r="SRW171" s="447"/>
      <c r="SRX171" s="447"/>
      <c r="SRY171" s="447"/>
      <c r="SRZ171" s="447"/>
      <c r="SSA171" s="447"/>
      <c r="SSB171" s="447"/>
      <c r="SSC171" s="447"/>
      <c r="SSD171" s="447"/>
      <c r="SSE171" s="447"/>
      <c r="SSF171" s="447"/>
      <c r="SSG171" s="447"/>
      <c r="SSH171" s="447"/>
      <c r="SSI171" s="447"/>
      <c r="SSJ171" s="447"/>
      <c r="SSK171" s="447"/>
      <c r="SSL171" s="447"/>
      <c r="SSM171" s="447"/>
      <c r="SSN171" s="447"/>
      <c r="SSO171" s="447"/>
      <c r="SSP171" s="447"/>
      <c r="SSQ171" s="447"/>
      <c r="SSR171" s="447"/>
      <c r="SSS171" s="447"/>
      <c r="SST171" s="447"/>
      <c r="SSU171" s="447"/>
      <c r="SSV171" s="447"/>
      <c r="SSW171" s="447"/>
      <c r="SSX171" s="447"/>
      <c r="SSY171" s="447"/>
      <c r="SSZ171" s="447"/>
      <c r="STA171" s="447"/>
      <c r="STB171" s="447"/>
      <c r="STC171" s="447"/>
      <c r="STD171" s="447"/>
      <c r="STE171" s="447"/>
      <c r="STF171" s="447"/>
      <c r="STG171" s="447"/>
      <c r="STH171" s="447"/>
      <c r="STI171" s="447"/>
      <c r="STJ171" s="447"/>
      <c r="STK171" s="447"/>
      <c r="STL171" s="447"/>
      <c r="STM171" s="447"/>
      <c r="STN171" s="447"/>
      <c r="STO171" s="447"/>
      <c r="STP171" s="447"/>
      <c r="STQ171" s="447"/>
      <c r="STR171" s="447"/>
      <c r="STS171" s="447"/>
      <c r="STT171" s="447"/>
      <c r="STU171" s="447"/>
      <c r="STV171" s="447"/>
      <c r="STW171" s="447"/>
      <c r="STX171" s="447"/>
      <c r="STY171" s="447"/>
      <c r="STZ171" s="447"/>
      <c r="SUA171" s="447"/>
      <c r="SUB171" s="447"/>
      <c r="SUC171" s="447"/>
      <c r="SUD171" s="447"/>
      <c r="SUE171" s="447"/>
      <c r="SUF171" s="447"/>
      <c r="SUG171" s="447"/>
      <c r="SUH171" s="447"/>
      <c r="SUI171" s="447"/>
      <c r="SUJ171" s="447"/>
      <c r="SUK171" s="447"/>
      <c r="SUL171" s="447"/>
      <c r="SUM171" s="447"/>
      <c r="SUN171" s="447"/>
      <c r="SUO171" s="447"/>
      <c r="SUP171" s="447"/>
      <c r="SUQ171" s="447"/>
      <c r="SUR171" s="447"/>
      <c r="SUS171" s="447"/>
      <c r="SUT171" s="447"/>
      <c r="SUU171" s="447"/>
      <c r="SUV171" s="447"/>
      <c r="SUW171" s="447"/>
      <c r="SUX171" s="447"/>
      <c r="SUY171" s="447"/>
      <c r="SUZ171" s="447"/>
      <c r="SVA171" s="447"/>
      <c r="SVB171" s="447"/>
      <c r="SVC171" s="447"/>
      <c r="SVD171" s="447"/>
      <c r="SVE171" s="447"/>
      <c r="SVF171" s="447"/>
      <c r="SVG171" s="447"/>
      <c r="SVH171" s="447"/>
      <c r="SVI171" s="447"/>
      <c r="SVJ171" s="447"/>
      <c r="SVK171" s="447"/>
      <c r="SVL171" s="447"/>
      <c r="SVM171" s="447"/>
      <c r="SVN171" s="447"/>
      <c r="SVO171" s="447"/>
      <c r="SVP171" s="447"/>
      <c r="SVQ171" s="447"/>
      <c r="SVR171" s="447"/>
      <c r="SVS171" s="447"/>
      <c r="SVT171" s="447"/>
      <c r="SVU171" s="447"/>
      <c r="SVV171" s="447"/>
      <c r="SVW171" s="447"/>
      <c r="SVX171" s="447"/>
      <c r="SVY171" s="447"/>
      <c r="SVZ171" s="447"/>
      <c r="SWA171" s="447"/>
      <c r="SWB171" s="447"/>
      <c r="SWC171" s="447"/>
      <c r="SWD171" s="447"/>
      <c r="SWE171" s="447"/>
      <c r="SWF171" s="447"/>
      <c r="SWG171" s="447"/>
      <c r="SWH171" s="447"/>
      <c r="SWI171" s="447"/>
      <c r="SWJ171" s="447"/>
      <c r="SWK171" s="447"/>
      <c r="SWL171" s="447"/>
      <c r="SWM171" s="447"/>
      <c r="SWN171" s="447"/>
      <c r="SWO171" s="447"/>
      <c r="SWP171" s="447"/>
      <c r="SWQ171" s="447"/>
      <c r="SWR171" s="447"/>
      <c r="SWS171" s="447"/>
      <c r="SWT171" s="447"/>
      <c r="SWU171" s="447"/>
      <c r="SWV171" s="447"/>
      <c r="SWW171" s="447"/>
      <c r="SWX171" s="447"/>
      <c r="SWY171" s="447"/>
      <c r="SWZ171" s="447"/>
      <c r="SXA171" s="447"/>
      <c r="SXB171" s="447"/>
      <c r="SXC171" s="447"/>
      <c r="SXD171" s="447"/>
      <c r="SXE171" s="447"/>
      <c r="SXF171" s="447"/>
      <c r="SXG171" s="447"/>
      <c r="SXH171" s="447"/>
      <c r="SXI171" s="447"/>
      <c r="SXJ171" s="447"/>
      <c r="SXK171" s="447"/>
      <c r="SXL171" s="447"/>
      <c r="SXM171" s="447"/>
      <c r="SXN171" s="447"/>
      <c r="SXO171" s="447"/>
      <c r="SXP171" s="447"/>
      <c r="SXQ171" s="447"/>
      <c r="SXR171" s="447"/>
      <c r="SXS171" s="447"/>
      <c r="SXT171" s="447"/>
      <c r="SXU171" s="447"/>
      <c r="SXV171" s="447"/>
      <c r="SXW171" s="447"/>
      <c r="SXX171" s="447"/>
      <c r="SXY171" s="447"/>
      <c r="SXZ171" s="447"/>
      <c r="SYA171" s="447"/>
      <c r="SYB171" s="447"/>
      <c r="SYC171" s="447"/>
      <c r="SYD171" s="447"/>
      <c r="SYE171" s="447"/>
      <c r="SYF171" s="447"/>
      <c r="SYG171" s="447"/>
      <c r="SYH171" s="447"/>
      <c r="SYI171" s="447"/>
      <c r="SYJ171" s="447"/>
      <c r="SYK171" s="447"/>
      <c r="SYL171" s="447"/>
      <c r="SYM171" s="447"/>
      <c r="SYN171" s="447"/>
      <c r="SYO171" s="447"/>
      <c r="SYP171" s="447"/>
      <c r="SYQ171" s="447"/>
      <c r="SYR171" s="447"/>
      <c r="SYS171" s="447"/>
      <c r="SYT171" s="447"/>
      <c r="SYU171" s="447"/>
      <c r="SYV171" s="447"/>
      <c r="SYW171" s="447"/>
      <c r="SYX171" s="447"/>
      <c r="SYY171" s="447"/>
      <c r="SYZ171" s="447"/>
      <c r="SZA171" s="447"/>
      <c r="SZB171" s="447"/>
      <c r="SZC171" s="447"/>
      <c r="SZD171" s="447"/>
      <c r="SZE171" s="447"/>
      <c r="SZF171" s="447"/>
      <c r="SZG171" s="447"/>
      <c r="SZH171" s="447"/>
      <c r="SZI171" s="447"/>
      <c r="SZJ171" s="447"/>
      <c r="SZK171" s="447"/>
      <c r="SZL171" s="447"/>
      <c r="SZM171" s="447"/>
      <c r="SZN171" s="447"/>
      <c r="SZO171" s="447"/>
      <c r="SZP171" s="447"/>
      <c r="SZQ171" s="447"/>
      <c r="SZR171" s="447"/>
      <c r="SZS171" s="447"/>
      <c r="SZT171" s="447"/>
      <c r="SZU171" s="447"/>
      <c r="SZV171" s="447"/>
      <c r="SZW171" s="447"/>
      <c r="SZX171" s="447"/>
      <c r="SZY171" s="447"/>
      <c r="SZZ171" s="447"/>
      <c r="TAA171" s="447"/>
      <c r="TAB171" s="447"/>
      <c r="TAC171" s="447"/>
      <c r="TAD171" s="447"/>
      <c r="TAE171" s="447"/>
      <c r="TAF171" s="447"/>
      <c r="TAG171" s="447"/>
      <c r="TAH171" s="447"/>
      <c r="TAI171" s="447"/>
      <c r="TAJ171" s="447"/>
      <c r="TAK171" s="447"/>
      <c r="TAL171" s="447"/>
      <c r="TAM171" s="447"/>
      <c r="TAN171" s="447"/>
      <c r="TAO171" s="447"/>
      <c r="TAP171" s="447"/>
      <c r="TAQ171" s="447"/>
      <c r="TAR171" s="447"/>
      <c r="TAS171" s="447"/>
      <c r="TAT171" s="447"/>
      <c r="TAU171" s="447"/>
      <c r="TAV171" s="447"/>
      <c r="TAW171" s="447"/>
      <c r="TAX171" s="447"/>
      <c r="TAY171" s="447"/>
      <c r="TAZ171" s="447"/>
      <c r="TBA171" s="447"/>
      <c r="TBB171" s="447"/>
      <c r="TBC171" s="447"/>
      <c r="TBD171" s="447"/>
      <c r="TBE171" s="447"/>
      <c r="TBF171" s="447"/>
      <c r="TBG171" s="447"/>
      <c r="TBH171" s="447"/>
      <c r="TBI171" s="447"/>
      <c r="TBJ171" s="447"/>
      <c r="TBK171" s="447"/>
      <c r="TBL171" s="447"/>
      <c r="TBM171" s="447"/>
      <c r="TBN171" s="447"/>
      <c r="TBO171" s="447"/>
      <c r="TBP171" s="447"/>
      <c r="TBQ171" s="447"/>
      <c r="TBR171" s="447"/>
      <c r="TBS171" s="447"/>
      <c r="TBT171" s="447"/>
      <c r="TBU171" s="447"/>
      <c r="TBV171" s="447"/>
      <c r="TBW171" s="447"/>
      <c r="TBX171" s="447"/>
      <c r="TBY171" s="447"/>
      <c r="TBZ171" s="447"/>
      <c r="TCA171" s="447"/>
      <c r="TCB171" s="447"/>
      <c r="TCC171" s="447"/>
      <c r="TCD171" s="447"/>
      <c r="TCE171" s="447"/>
      <c r="TCF171" s="447"/>
      <c r="TCG171" s="447"/>
      <c r="TCH171" s="447"/>
      <c r="TCI171" s="447"/>
      <c r="TCJ171" s="447"/>
      <c r="TCK171" s="447"/>
      <c r="TCL171" s="447"/>
      <c r="TCM171" s="447"/>
      <c r="TCN171" s="447"/>
      <c r="TCO171" s="447"/>
      <c r="TCP171" s="447"/>
      <c r="TCQ171" s="447"/>
      <c r="TCR171" s="447"/>
      <c r="TCS171" s="447"/>
      <c r="TCT171" s="447"/>
      <c r="TCU171" s="447"/>
      <c r="TCV171" s="447"/>
      <c r="TCW171" s="447"/>
      <c r="TCX171" s="447"/>
      <c r="TCY171" s="447"/>
      <c r="TCZ171" s="447"/>
      <c r="TDA171" s="447"/>
      <c r="TDB171" s="447"/>
      <c r="TDC171" s="447"/>
      <c r="TDD171" s="447"/>
      <c r="TDE171" s="447"/>
      <c r="TDF171" s="447"/>
      <c r="TDG171" s="447"/>
      <c r="TDH171" s="447"/>
      <c r="TDI171" s="447"/>
      <c r="TDJ171" s="447"/>
      <c r="TDK171" s="447"/>
      <c r="TDL171" s="447"/>
      <c r="TDM171" s="447"/>
      <c r="TDN171" s="447"/>
      <c r="TDO171" s="447"/>
      <c r="TDP171" s="447"/>
      <c r="TDQ171" s="447"/>
      <c r="TDR171" s="447"/>
      <c r="TDS171" s="447"/>
      <c r="TDT171" s="447"/>
      <c r="TDU171" s="447"/>
      <c r="TDV171" s="447"/>
      <c r="TDW171" s="447"/>
      <c r="TDX171" s="447"/>
      <c r="TDY171" s="447"/>
      <c r="TDZ171" s="447"/>
      <c r="TEA171" s="447"/>
      <c r="TEB171" s="447"/>
      <c r="TEC171" s="447"/>
      <c r="TED171" s="447"/>
      <c r="TEE171" s="447"/>
      <c r="TEF171" s="447"/>
      <c r="TEG171" s="447"/>
      <c r="TEH171" s="447"/>
      <c r="TEI171" s="447"/>
      <c r="TEJ171" s="447"/>
      <c r="TEK171" s="447"/>
      <c r="TEL171" s="447"/>
      <c r="TEM171" s="447"/>
      <c r="TEN171" s="447"/>
      <c r="TEO171" s="447"/>
      <c r="TEP171" s="447"/>
      <c r="TEQ171" s="447"/>
      <c r="TER171" s="447"/>
      <c r="TES171" s="447"/>
      <c r="TET171" s="447"/>
      <c r="TEU171" s="447"/>
      <c r="TEV171" s="447"/>
      <c r="TEW171" s="447"/>
      <c r="TEX171" s="447"/>
      <c r="TEY171" s="447"/>
      <c r="TEZ171" s="447"/>
      <c r="TFA171" s="447"/>
      <c r="TFB171" s="447"/>
      <c r="TFC171" s="447"/>
      <c r="TFD171" s="447"/>
      <c r="TFE171" s="447"/>
      <c r="TFF171" s="447"/>
      <c r="TFG171" s="447"/>
      <c r="TFH171" s="447"/>
      <c r="TFI171" s="447"/>
      <c r="TFJ171" s="447"/>
      <c r="TFK171" s="447"/>
      <c r="TFL171" s="447"/>
      <c r="TFM171" s="447"/>
      <c r="TFN171" s="447"/>
      <c r="TFO171" s="447"/>
      <c r="TFP171" s="447"/>
      <c r="TFQ171" s="447"/>
      <c r="TFR171" s="447"/>
      <c r="TFS171" s="447"/>
      <c r="TFT171" s="447"/>
      <c r="TFU171" s="447"/>
      <c r="TFV171" s="447"/>
      <c r="TFW171" s="447"/>
      <c r="TFX171" s="447"/>
      <c r="TFY171" s="447"/>
      <c r="TFZ171" s="447"/>
      <c r="TGA171" s="447"/>
      <c r="TGB171" s="447"/>
      <c r="TGC171" s="447"/>
      <c r="TGD171" s="447"/>
      <c r="TGE171" s="447"/>
      <c r="TGF171" s="447"/>
      <c r="TGG171" s="447"/>
      <c r="TGH171" s="447"/>
      <c r="TGI171" s="447"/>
      <c r="TGJ171" s="447"/>
      <c r="TGK171" s="447"/>
      <c r="TGL171" s="447"/>
      <c r="TGM171" s="447"/>
      <c r="TGN171" s="447"/>
      <c r="TGO171" s="447"/>
      <c r="TGP171" s="447"/>
      <c r="TGQ171" s="447"/>
      <c r="TGR171" s="447"/>
      <c r="TGS171" s="447"/>
      <c r="TGT171" s="447"/>
      <c r="TGU171" s="447"/>
      <c r="TGV171" s="447"/>
      <c r="TGW171" s="447"/>
      <c r="TGX171" s="447"/>
      <c r="TGY171" s="447"/>
      <c r="TGZ171" s="447"/>
      <c r="THA171" s="447"/>
      <c r="THB171" s="447"/>
      <c r="THC171" s="447"/>
      <c r="THD171" s="447"/>
      <c r="THE171" s="447"/>
      <c r="THF171" s="447"/>
      <c r="THG171" s="447"/>
      <c r="THH171" s="447"/>
      <c r="THI171" s="447"/>
      <c r="THJ171" s="447"/>
      <c r="THK171" s="447"/>
      <c r="THL171" s="447"/>
      <c r="THM171" s="447"/>
      <c r="THN171" s="447"/>
      <c r="THO171" s="447"/>
      <c r="THP171" s="447"/>
      <c r="THQ171" s="447"/>
      <c r="THR171" s="447"/>
      <c r="THS171" s="447"/>
      <c r="THT171" s="447"/>
      <c r="THU171" s="447"/>
      <c r="THV171" s="447"/>
      <c r="THW171" s="447"/>
      <c r="THX171" s="447"/>
      <c r="THY171" s="447"/>
      <c r="THZ171" s="447"/>
      <c r="TIA171" s="447"/>
      <c r="TIB171" s="447"/>
      <c r="TIC171" s="447"/>
      <c r="TID171" s="447"/>
      <c r="TIE171" s="447"/>
      <c r="TIF171" s="447"/>
      <c r="TIG171" s="447"/>
      <c r="TIH171" s="447"/>
      <c r="TII171" s="447"/>
      <c r="TIJ171" s="447"/>
      <c r="TIK171" s="447"/>
      <c r="TIL171" s="447"/>
      <c r="TIM171" s="447"/>
      <c r="TIN171" s="447"/>
      <c r="TIO171" s="447"/>
      <c r="TIP171" s="447"/>
      <c r="TIQ171" s="447"/>
      <c r="TIR171" s="447"/>
      <c r="TIS171" s="447"/>
      <c r="TIT171" s="447"/>
      <c r="TIU171" s="447"/>
      <c r="TIV171" s="447"/>
      <c r="TIW171" s="447"/>
      <c r="TIX171" s="447"/>
      <c r="TIY171" s="447"/>
      <c r="TIZ171" s="447"/>
      <c r="TJA171" s="447"/>
      <c r="TJB171" s="447"/>
      <c r="TJC171" s="447"/>
      <c r="TJD171" s="447"/>
      <c r="TJE171" s="447"/>
      <c r="TJF171" s="447"/>
      <c r="TJG171" s="447"/>
      <c r="TJH171" s="447"/>
      <c r="TJI171" s="447"/>
      <c r="TJJ171" s="447"/>
      <c r="TJK171" s="447"/>
      <c r="TJL171" s="447"/>
      <c r="TJM171" s="447"/>
      <c r="TJN171" s="447"/>
      <c r="TJO171" s="447"/>
      <c r="TJP171" s="447"/>
      <c r="TJQ171" s="447"/>
      <c r="TJR171" s="447"/>
      <c r="TJS171" s="447"/>
      <c r="TJT171" s="447"/>
      <c r="TJU171" s="447"/>
      <c r="TJV171" s="447"/>
      <c r="TJW171" s="447"/>
      <c r="TJX171" s="447"/>
      <c r="TJY171" s="447"/>
      <c r="TJZ171" s="447"/>
      <c r="TKA171" s="447"/>
      <c r="TKB171" s="447"/>
      <c r="TKC171" s="447"/>
      <c r="TKD171" s="447"/>
      <c r="TKE171" s="447"/>
      <c r="TKF171" s="447"/>
      <c r="TKG171" s="447"/>
      <c r="TKH171" s="447"/>
      <c r="TKI171" s="447"/>
      <c r="TKJ171" s="447"/>
      <c r="TKK171" s="447"/>
      <c r="TKL171" s="447"/>
      <c r="TKM171" s="447"/>
      <c r="TKN171" s="447"/>
      <c r="TKO171" s="447"/>
      <c r="TKP171" s="447"/>
      <c r="TKQ171" s="447"/>
      <c r="TKR171" s="447"/>
      <c r="TKS171" s="447"/>
      <c r="TKT171" s="447"/>
      <c r="TKU171" s="447"/>
      <c r="TKV171" s="447"/>
      <c r="TKW171" s="447"/>
      <c r="TKX171" s="447"/>
      <c r="TKY171" s="447"/>
      <c r="TKZ171" s="447"/>
      <c r="TLA171" s="447"/>
      <c r="TLB171" s="447"/>
      <c r="TLC171" s="447"/>
      <c r="TLD171" s="447"/>
      <c r="TLE171" s="447"/>
      <c r="TLF171" s="447"/>
      <c r="TLG171" s="447"/>
      <c r="TLH171" s="447"/>
      <c r="TLI171" s="447"/>
      <c r="TLJ171" s="447"/>
      <c r="TLK171" s="447"/>
      <c r="TLL171" s="447"/>
      <c r="TLM171" s="447"/>
      <c r="TLN171" s="447"/>
      <c r="TLO171" s="447"/>
      <c r="TLP171" s="447"/>
      <c r="TLQ171" s="447"/>
      <c r="TLR171" s="447"/>
      <c r="TLS171" s="447"/>
      <c r="TLT171" s="447"/>
      <c r="TLU171" s="447"/>
      <c r="TLV171" s="447"/>
      <c r="TLW171" s="447"/>
      <c r="TLX171" s="447"/>
      <c r="TLY171" s="447"/>
      <c r="TLZ171" s="447"/>
      <c r="TMA171" s="447"/>
      <c r="TMB171" s="447"/>
      <c r="TMC171" s="447"/>
      <c r="TMD171" s="447"/>
      <c r="TME171" s="447"/>
      <c r="TMF171" s="447"/>
      <c r="TMG171" s="447"/>
      <c r="TMH171" s="447"/>
      <c r="TMI171" s="447"/>
      <c r="TMJ171" s="447"/>
      <c r="TMK171" s="447"/>
      <c r="TML171" s="447"/>
      <c r="TMM171" s="447"/>
      <c r="TMN171" s="447"/>
      <c r="TMO171" s="447"/>
      <c r="TMP171" s="447"/>
      <c r="TMQ171" s="447"/>
      <c r="TMR171" s="447"/>
      <c r="TMS171" s="447"/>
      <c r="TMT171" s="447"/>
      <c r="TMU171" s="447"/>
      <c r="TMV171" s="447"/>
      <c r="TMW171" s="447"/>
      <c r="TMX171" s="447"/>
      <c r="TMY171" s="447"/>
      <c r="TMZ171" s="447"/>
      <c r="TNA171" s="447"/>
      <c r="TNB171" s="447"/>
      <c r="TNC171" s="447"/>
      <c r="TND171" s="447"/>
      <c r="TNE171" s="447"/>
      <c r="TNF171" s="447"/>
      <c r="TNG171" s="447"/>
      <c r="TNH171" s="447"/>
      <c r="TNI171" s="447"/>
      <c r="TNJ171" s="447"/>
      <c r="TNK171" s="447"/>
      <c r="TNL171" s="447"/>
      <c r="TNM171" s="447"/>
      <c r="TNN171" s="447"/>
      <c r="TNO171" s="447"/>
      <c r="TNP171" s="447"/>
      <c r="TNQ171" s="447"/>
      <c r="TNR171" s="447"/>
      <c r="TNS171" s="447"/>
      <c r="TNT171" s="447"/>
      <c r="TNU171" s="447"/>
      <c r="TNV171" s="447"/>
      <c r="TNW171" s="447"/>
      <c r="TNX171" s="447"/>
      <c r="TNY171" s="447"/>
      <c r="TNZ171" s="447"/>
      <c r="TOA171" s="447"/>
      <c r="TOB171" s="447"/>
      <c r="TOC171" s="447"/>
      <c r="TOD171" s="447"/>
      <c r="TOE171" s="447"/>
      <c r="TOF171" s="447"/>
      <c r="TOG171" s="447"/>
      <c r="TOH171" s="447"/>
      <c r="TOI171" s="447"/>
      <c r="TOJ171" s="447"/>
      <c r="TOK171" s="447"/>
      <c r="TOL171" s="447"/>
      <c r="TOM171" s="447"/>
      <c r="TON171" s="447"/>
      <c r="TOO171" s="447"/>
      <c r="TOP171" s="447"/>
      <c r="TOQ171" s="447"/>
      <c r="TOR171" s="447"/>
      <c r="TOS171" s="447"/>
      <c r="TOT171" s="447"/>
      <c r="TOU171" s="447"/>
      <c r="TOV171" s="447"/>
      <c r="TOW171" s="447"/>
      <c r="TOX171" s="447"/>
      <c r="TOY171" s="447"/>
      <c r="TOZ171" s="447"/>
      <c r="TPA171" s="447"/>
      <c r="TPB171" s="447"/>
      <c r="TPC171" s="447"/>
      <c r="TPD171" s="447"/>
      <c r="TPE171" s="447"/>
      <c r="TPF171" s="447"/>
      <c r="TPG171" s="447"/>
      <c r="TPH171" s="447"/>
      <c r="TPI171" s="447"/>
      <c r="TPJ171" s="447"/>
      <c r="TPK171" s="447"/>
      <c r="TPL171" s="447"/>
      <c r="TPM171" s="447"/>
      <c r="TPN171" s="447"/>
      <c r="TPO171" s="447"/>
      <c r="TPP171" s="447"/>
      <c r="TPQ171" s="447"/>
      <c r="TPR171" s="447"/>
      <c r="TPS171" s="447"/>
      <c r="TPT171" s="447"/>
      <c r="TPU171" s="447"/>
      <c r="TPV171" s="447"/>
      <c r="TPW171" s="447"/>
      <c r="TPX171" s="447"/>
      <c r="TPY171" s="447"/>
      <c r="TPZ171" s="447"/>
      <c r="TQA171" s="447"/>
      <c r="TQB171" s="447"/>
      <c r="TQC171" s="447"/>
      <c r="TQD171" s="447"/>
      <c r="TQE171" s="447"/>
      <c r="TQF171" s="447"/>
      <c r="TQG171" s="447"/>
      <c r="TQH171" s="447"/>
      <c r="TQI171" s="447"/>
      <c r="TQJ171" s="447"/>
      <c r="TQK171" s="447"/>
      <c r="TQL171" s="447"/>
      <c r="TQM171" s="447"/>
      <c r="TQN171" s="447"/>
      <c r="TQO171" s="447"/>
      <c r="TQP171" s="447"/>
      <c r="TQQ171" s="447"/>
      <c r="TQR171" s="447"/>
      <c r="TQS171" s="447"/>
      <c r="TQT171" s="447"/>
      <c r="TQU171" s="447"/>
      <c r="TQV171" s="447"/>
      <c r="TQW171" s="447"/>
      <c r="TQX171" s="447"/>
      <c r="TQY171" s="447"/>
      <c r="TQZ171" s="447"/>
      <c r="TRA171" s="447"/>
      <c r="TRB171" s="447"/>
      <c r="TRC171" s="447"/>
      <c r="TRD171" s="447"/>
      <c r="TRE171" s="447"/>
      <c r="TRF171" s="447"/>
      <c r="TRG171" s="447"/>
      <c r="TRH171" s="447"/>
      <c r="TRI171" s="447"/>
      <c r="TRJ171" s="447"/>
      <c r="TRK171" s="447"/>
      <c r="TRL171" s="447"/>
      <c r="TRM171" s="447"/>
      <c r="TRN171" s="447"/>
      <c r="TRO171" s="447"/>
      <c r="TRP171" s="447"/>
      <c r="TRQ171" s="447"/>
      <c r="TRR171" s="447"/>
      <c r="TRS171" s="447"/>
      <c r="TRT171" s="447"/>
      <c r="TRU171" s="447"/>
      <c r="TRV171" s="447"/>
      <c r="TRW171" s="447"/>
      <c r="TRX171" s="447"/>
      <c r="TRY171" s="447"/>
      <c r="TRZ171" s="447"/>
      <c r="TSA171" s="447"/>
      <c r="TSB171" s="447"/>
      <c r="TSC171" s="447"/>
      <c r="TSD171" s="447"/>
      <c r="TSE171" s="447"/>
      <c r="TSF171" s="447"/>
      <c r="TSG171" s="447"/>
      <c r="TSH171" s="447"/>
      <c r="TSI171" s="447"/>
      <c r="TSJ171" s="447"/>
      <c r="TSK171" s="447"/>
      <c r="TSL171" s="447"/>
      <c r="TSM171" s="447"/>
      <c r="TSN171" s="447"/>
      <c r="TSO171" s="447"/>
      <c r="TSP171" s="447"/>
      <c r="TSQ171" s="447"/>
      <c r="TSR171" s="447"/>
      <c r="TSS171" s="447"/>
      <c r="TST171" s="447"/>
      <c r="TSU171" s="447"/>
      <c r="TSV171" s="447"/>
      <c r="TSW171" s="447"/>
      <c r="TSX171" s="447"/>
      <c r="TSY171" s="447"/>
      <c r="TSZ171" s="447"/>
      <c r="TTA171" s="447"/>
      <c r="TTB171" s="447"/>
      <c r="TTC171" s="447"/>
      <c r="TTD171" s="447"/>
      <c r="TTE171" s="447"/>
      <c r="TTF171" s="447"/>
      <c r="TTG171" s="447"/>
      <c r="TTH171" s="447"/>
      <c r="TTI171" s="447"/>
      <c r="TTJ171" s="447"/>
      <c r="TTK171" s="447"/>
      <c r="TTL171" s="447"/>
      <c r="TTM171" s="447"/>
      <c r="TTN171" s="447"/>
      <c r="TTO171" s="447"/>
      <c r="TTP171" s="447"/>
      <c r="TTQ171" s="447"/>
      <c r="TTR171" s="447"/>
      <c r="TTS171" s="447"/>
      <c r="TTT171" s="447"/>
      <c r="TTU171" s="447"/>
      <c r="TTV171" s="447"/>
      <c r="TTW171" s="447"/>
      <c r="TTX171" s="447"/>
      <c r="TTY171" s="447"/>
      <c r="TTZ171" s="447"/>
      <c r="TUA171" s="447"/>
      <c r="TUB171" s="447"/>
      <c r="TUC171" s="447"/>
      <c r="TUD171" s="447"/>
      <c r="TUE171" s="447"/>
      <c r="TUF171" s="447"/>
      <c r="TUG171" s="447"/>
      <c r="TUH171" s="447"/>
      <c r="TUI171" s="447"/>
      <c r="TUJ171" s="447"/>
      <c r="TUK171" s="447"/>
      <c r="TUL171" s="447"/>
      <c r="TUM171" s="447"/>
      <c r="TUN171" s="447"/>
      <c r="TUO171" s="447"/>
      <c r="TUP171" s="447"/>
      <c r="TUQ171" s="447"/>
      <c r="TUR171" s="447"/>
      <c r="TUS171" s="447"/>
      <c r="TUT171" s="447"/>
      <c r="TUU171" s="447"/>
      <c r="TUV171" s="447"/>
      <c r="TUW171" s="447"/>
      <c r="TUX171" s="447"/>
      <c r="TUY171" s="447"/>
      <c r="TUZ171" s="447"/>
      <c r="TVA171" s="447"/>
      <c r="TVB171" s="447"/>
      <c r="TVC171" s="447"/>
      <c r="TVD171" s="447"/>
      <c r="TVE171" s="447"/>
      <c r="TVF171" s="447"/>
      <c r="TVG171" s="447"/>
      <c r="TVH171" s="447"/>
      <c r="TVI171" s="447"/>
      <c r="TVJ171" s="447"/>
      <c r="TVK171" s="447"/>
      <c r="TVL171" s="447"/>
      <c r="TVM171" s="447"/>
      <c r="TVN171" s="447"/>
      <c r="TVO171" s="447"/>
      <c r="TVP171" s="447"/>
      <c r="TVQ171" s="447"/>
      <c r="TVR171" s="447"/>
      <c r="TVS171" s="447"/>
      <c r="TVT171" s="447"/>
      <c r="TVU171" s="447"/>
      <c r="TVV171" s="447"/>
      <c r="TVW171" s="447"/>
      <c r="TVX171" s="447"/>
      <c r="TVY171" s="447"/>
      <c r="TVZ171" s="447"/>
      <c r="TWA171" s="447"/>
      <c r="TWB171" s="447"/>
      <c r="TWC171" s="447"/>
      <c r="TWD171" s="447"/>
      <c r="TWE171" s="447"/>
      <c r="TWF171" s="447"/>
      <c r="TWG171" s="447"/>
      <c r="TWH171" s="447"/>
      <c r="TWI171" s="447"/>
      <c r="TWJ171" s="447"/>
      <c r="TWK171" s="447"/>
      <c r="TWL171" s="447"/>
      <c r="TWM171" s="447"/>
      <c r="TWN171" s="447"/>
      <c r="TWO171" s="447"/>
      <c r="TWP171" s="447"/>
      <c r="TWQ171" s="447"/>
      <c r="TWR171" s="447"/>
      <c r="TWS171" s="447"/>
      <c r="TWT171" s="447"/>
      <c r="TWU171" s="447"/>
      <c r="TWV171" s="447"/>
      <c r="TWW171" s="447"/>
      <c r="TWX171" s="447"/>
      <c r="TWY171" s="447"/>
      <c r="TWZ171" s="447"/>
      <c r="TXA171" s="447"/>
      <c r="TXB171" s="447"/>
      <c r="TXC171" s="447"/>
      <c r="TXD171" s="447"/>
      <c r="TXE171" s="447"/>
      <c r="TXF171" s="447"/>
      <c r="TXG171" s="447"/>
      <c r="TXH171" s="447"/>
      <c r="TXI171" s="447"/>
      <c r="TXJ171" s="447"/>
      <c r="TXK171" s="447"/>
      <c r="TXL171" s="447"/>
      <c r="TXM171" s="447"/>
      <c r="TXN171" s="447"/>
      <c r="TXO171" s="447"/>
      <c r="TXP171" s="447"/>
      <c r="TXQ171" s="447"/>
      <c r="TXR171" s="447"/>
      <c r="TXS171" s="447"/>
      <c r="TXT171" s="447"/>
      <c r="TXU171" s="447"/>
      <c r="TXV171" s="447"/>
      <c r="TXW171" s="447"/>
      <c r="TXX171" s="447"/>
      <c r="TXY171" s="447"/>
      <c r="TXZ171" s="447"/>
      <c r="TYA171" s="447"/>
      <c r="TYB171" s="447"/>
      <c r="TYC171" s="447"/>
      <c r="TYD171" s="447"/>
      <c r="TYE171" s="447"/>
      <c r="TYF171" s="447"/>
      <c r="TYG171" s="447"/>
      <c r="TYH171" s="447"/>
      <c r="TYI171" s="447"/>
      <c r="TYJ171" s="447"/>
      <c r="TYK171" s="447"/>
      <c r="TYL171" s="447"/>
      <c r="TYM171" s="447"/>
      <c r="TYN171" s="447"/>
      <c r="TYO171" s="447"/>
      <c r="TYP171" s="447"/>
      <c r="TYQ171" s="447"/>
      <c r="TYR171" s="447"/>
      <c r="TYS171" s="447"/>
      <c r="TYT171" s="447"/>
      <c r="TYU171" s="447"/>
      <c r="TYV171" s="447"/>
      <c r="TYW171" s="447"/>
      <c r="TYX171" s="447"/>
      <c r="TYY171" s="447"/>
      <c r="TYZ171" s="447"/>
      <c r="TZA171" s="447"/>
      <c r="TZB171" s="447"/>
      <c r="TZC171" s="447"/>
      <c r="TZD171" s="447"/>
      <c r="TZE171" s="447"/>
      <c r="TZF171" s="447"/>
      <c r="TZG171" s="447"/>
      <c r="TZH171" s="447"/>
      <c r="TZI171" s="447"/>
      <c r="TZJ171" s="447"/>
      <c r="TZK171" s="447"/>
      <c r="TZL171" s="447"/>
      <c r="TZM171" s="447"/>
      <c r="TZN171" s="447"/>
      <c r="TZO171" s="447"/>
      <c r="TZP171" s="447"/>
      <c r="TZQ171" s="447"/>
      <c r="TZR171" s="447"/>
      <c r="TZS171" s="447"/>
      <c r="TZT171" s="447"/>
      <c r="TZU171" s="447"/>
      <c r="TZV171" s="447"/>
      <c r="TZW171" s="447"/>
      <c r="TZX171" s="447"/>
      <c r="TZY171" s="447"/>
      <c r="TZZ171" s="447"/>
      <c r="UAA171" s="447"/>
      <c r="UAB171" s="447"/>
      <c r="UAC171" s="447"/>
      <c r="UAD171" s="447"/>
      <c r="UAE171" s="447"/>
      <c r="UAF171" s="447"/>
      <c r="UAG171" s="447"/>
      <c r="UAH171" s="447"/>
      <c r="UAI171" s="447"/>
      <c r="UAJ171" s="447"/>
      <c r="UAK171" s="447"/>
      <c r="UAL171" s="447"/>
      <c r="UAM171" s="447"/>
      <c r="UAN171" s="447"/>
      <c r="UAO171" s="447"/>
      <c r="UAP171" s="447"/>
      <c r="UAQ171" s="447"/>
      <c r="UAR171" s="447"/>
      <c r="UAS171" s="447"/>
      <c r="UAT171" s="447"/>
      <c r="UAU171" s="447"/>
      <c r="UAV171" s="447"/>
      <c r="UAW171" s="447"/>
      <c r="UAX171" s="447"/>
      <c r="UAY171" s="447"/>
      <c r="UAZ171" s="447"/>
      <c r="UBA171" s="447"/>
      <c r="UBB171" s="447"/>
      <c r="UBC171" s="447"/>
      <c r="UBD171" s="447"/>
      <c r="UBE171" s="447"/>
      <c r="UBF171" s="447"/>
      <c r="UBG171" s="447"/>
      <c r="UBH171" s="447"/>
      <c r="UBI171" s="447"/>
      <c r="UBJ171" s="447"/>
      <c r="UBK171" s="447"/>
      <c r="UBL171" s="447"/>
      <c r="UBM171" s="447"/>
      <c r="UBN171" s="447"/>
      <c r="UBO171" s="447"/>
      <c r="UBP171" s="447"/>
      <c r="UBQ171" s="447"/>
      <c r="UBR171" s="447"/>
      <c r="UBS171" s="447"/>
      <c r="UBT171" s="447"/>
      <c r="UBU171" s="447"/>
      <c r="UBV171" s="447"/>
      <c r="UBW171" s="447"/>
      <c r="UBX171" s="447"/>
      <c r="UBY171" s="447"/>
      <c r="UBZ171" s="447"/>
      <c r="UCA171" s="447"/>
      <c r="UCB171" s="447"/>
      <c r="UCC171" s="447"/>
      <c r="UCD171" s="447"/>
      <c r="UCE171" s="447"/>
      <c r="UCF171" s="447"/>
      <c r="UCG171" s="447"/>
      <c r="UCH171" s="447"/>
      <c r="UCI171" s="447"/>
      <c r="UCJ171" s="447"/>
      <c r="UCK171" s="447"/>
      <c r="UCL171" s="447"/>
      <c r="UCM171" s="447"/>
      <c r="UCN171" s="447"/>
      <c r="UCO171" s="447"/>
      <c r="UCP171" s="447"/>
      <c r="UCQ171" s="447"/>
      <c r="UCR171" s="447"/>
      <c r="UCS171" s="447"/>
      <c r="UCT171" s="447"/>
      <c r="UCU171" s="447"/>
      <c r="UCV171" s="447"/>
      <c r="UCW171" s="447"/>
      <c r="UCX171" s="447"/>
      <c r="UCY171" s="447"/>
      <c r="UCZ171" s="447"/>
      <c r="UDA171" s="447"/>
      <c r="UDB171" s="447"/>
      <c r="UDC171" s="447"/>
      <c r="UDD171" s="447"/>
      <c r="UDE171" s="447"/>
      <c r="UDF171" s="447"/>
      <c r="UDG171" s="447"/>
      <c r="UDH171" s="447"/>
      <c r="UDI171" s="447"/>
      <c r="UDJ171" s="447"/>
      <c r="UDK171" s="447"/>
      <c r="UDL171" s="447"/>
      <c r="UDM171" s="447"/>
      <c r="UDN171" s="447"/>
      <c r="UDO171" s="447"/>
      <c r="UDP171" s="447"/>
      <c r="UDQ171" s="447"/>
      <c r="UDR171" s="447"/>
      <c r="UDS171" s="447"/>
      <c r="UDT171" s="447"/>
      <c r="UDU171" s="447"/>
      <c r="UDV171" s="447"/>
      <c r="UDW171" s="447"/>
      <c r="UDX171" s="447"/>
      <c r="UDY171" s="447"/>
      <c r="UDZ171" s="447"/>
      <c r="UEA171" s="447"/>
      <c r="UEB171" s="447"/>
      <c r="UEC171" s="447"/>
      <c r="UED171" s="447"/>
      <c r="UEE171" s="447"/>
      <c r="UEF171" s="447"/>
      <c r="UEG171" s="447"/>
      <c r="UEH171" s="447"/>
      <c r="UEI171" s="447"/>
      <c r="UEJ171" s="447"/>
      <c r="UEK171" s="447"/>
      <c r="UEL171" s="447"/>
      <c r="UEM171" s="447"/>
      <c r="UEN171" s="447"/>
      <c r="UEO171" s="447"/>
      <c r="UEP171" s="447"/>
      <c r="UEQ171" s="447"/>
      <c r="UER171" s="447"/>
      <c r="UES171" s="447"/>
      <c r="UET171" s="447"/>
      <c r="UEU171" s="447"/>
      <c r="UEV171" s="447"/>
      <c r="UEW171" s="447"/>
      <c r="UEX171" s="447"/>
      <c r="UEY171" s="447"/>
      <c r="UEZ171" s="447"/>
      <c r="UFA171" s="447"/>
      <c r="UFB171" s="447"/>
      <c r="UFC171" s="447"/>
      <c r="UFD171" s="447"/>
      <c r="UFE171" s="447"/>
      <c r="UFF171" s="447"/>
      <c r="UFG171" s="447"/>
      <c r="UFH171" s="447"/>
      <c r="UFI171" s="447"/>
      <c r="UFJ171" s="447"/>
      <c r="UFK171" s="447"/>
      <c r="UFL171" s="447"/>
      <c r="UFM171" s="447"/>
      <c r="UFN171" s="447"/>
      <c r="UFO171" s="447"/>
      <c r="UFP171" s="447"/>
      <c r="UFQ171" s="447"/>
      <c r="UFR171" s="447"/>
      <c r="UFS171" s="447"/>
      <c r="UFT171" s="447"/>
      <c r="UFU171" s="447"/>
      <c r="UFV171" s="447"/>
      <c r="UFW171" s="447"/>
      <c r="UFX171" s="447"/>
      <c r="UFY171" s="447"/>
      <c r="UFZ171" s="447"/>
      <c r="UGA171" s="447"/>
      <c r="UGB171" s="447"/>
      <c r="UGC171" s="447"/>
      <c r="UGD171" s="447"/>
      <c r="UGE171" s="447"/>
      <c r="UGF171" s="447"/>
      <c r="UGG171" s="447"/>
      <c r="UGH171" s="447"/>
      <c r="UGI171" s="447"/>
      <c r="UGJ171" s="447"/>
      <c r="UGK171" s="447"/>
      <c r="UGL171" s="447"/>
      <c r="UGM171" s="447"/>
      <c r="UGN171" s="447"/>
      <c r="UGO171" s="447"/>
      <c r="UGP171" s="447"/>
      <c r="UGQ171" s="447"/>
      <c r="UGR171" s="447"/>
      <c r="UGS171" s="447"/>
      <c r="UGT171" s="447"/>
      <c r="UGU171" s="447"/>
      <c r="UGV171" s="447"/>
      <c r="UGW171" s="447"/>
      <c r="UGX171" s="447"/>
      <c r="UGY171" s="447"/>
      <c r="UGZ171" s="447"/>
      <c r="UHA171" s="447"/>
      <c r="UHB171" s="447"/>
      <c r="UHC171" s="447"/>
      <c r="UHD171" s="447"/>
      <c r="UHE171" s="447"/>
      <c r="UHF171" s="447"/>
      <c r="UHG171" s="447"/>
      <c r="UHH171" s="447"/>
      <c r="UHI171" s="447"/>
      <c r="UHJ171" s="447"/>
      <c r="UHK171" s="447"/>
      <c r="UHL171" s="447"/>
      <c r="UHM171" s="447"/>
      <c r="UHN171" s="447"/>
      <c r="UHO171" s="447"/>
      <c r="UHP171" s="447"/>
      <c r="UHQ171" s="447"/>
      <c r="UHR171" s="447"/>
      <c r="UHS171" s="447"/>
      <c r="UHT171" s="447"/>
      <c r="UHU171" s="447"/>
      <c r="UHV171" s="447"/>
      <c r="UHW171" s="447"/>
      <c r="UHX171" s="447"/>
      <c r="UHY171" s="447"/>
      <c r="UHZ171" s="447"/>
      <c r="UIA171" s="447"/>
      <c r="UIB171" s="447"/>
      <c r="UIC171" s="447"/>
      <c r="UID171" s="447"/>
      <c r="UIE171" s="447"/>
      <c r="UIF171" s="447"/>
      <c r="UIG171" s="447"/>
      <c r="UIH171" s="447"/>
      <c r="UII171" s="447"/>
      <c r="UIJ171" s="447"/>
      <c r="UIK171" s="447"/>
      <c r="UIL171" s="447"/>
      <c r="UIM171" s="447"/>
      <c r="UIN171" s="447"/>
      <c r="UIO171" s="447"/>
      <c r="UIP171" s="447"/>
      <c r="UIQ171" s="447"/>
      <c r="UIR171" s="447"/>
      <c r="UIS171" s="447"/>
      <c r="UIT171" s="447"/>
      <c r="UIU171" s="447"/>
      <c r="UIV171" s="447"/>
      <c r="UIW171" s="447"/>
      <c r="UIX171" s="447"/>
      <c r="UIY171" s="447"/>
      <c r="UIZ171" s="447"/>
      <c r="UJA171" s="447"/>
      <c r="UJB171" s="447"/>
      <c r="UJC171" s="447"/>
      <c r="UJD171" s="447"/>
      <c r="UJE171" s="447"/>
      <c r="UJF171" s="447"/>
      <c r="UJG171" s="447"/>
      <c r="UJH171" s="447"/>
      <c r="UJI171" s="447"/>
      <c r="UJJ171" s="447"/>
      <c r="UJK171" s="447"/>
      <c r="UJL171" s="447"/>
      <c r="UJM171" s="447"/>
      <c r="UJN171" s="447"/>
      <c r="UJO171" s="447"/>
      <c r="UJP171" s="447"/>
      <c r="UJQ171" s="447"/>
      <c r="UJR171" s="447"/>
      <c r="UJS171" s="447"/>
      <c r="UJT171" s="447"/>
      <c r="UJU171" s="447"/>
      <c r="UJV171" s="447"/>
      <c r="UJW171" s="447"/>
      <c r="UJX171" s="447"/>
      <c r="UJY171" s="447"/>
      <c r="UJZ171" s="447"/>
      <c r="UKA171" s="447"/>
      <c r="UKB171" s="447"/>
      <c r="UKC171" s="447"/>
      <c r="UKD171" s="447"/>
      <c r="UKE171" s="447"/>
      <c r="UKF171" s="447"/>
      <c r="UKG171" s="447"/>
      <c r="UKH171" s="447"/>
      <c r="UKI171" s="447"/>
      <c r="UKJ171" s="447"/>
      <c r="UKK171" s="447"/>
      <c r="UKL171" s="447"/>
      <c r="UKM171" s="447"/>
      <c r="UKN171" s="447"/>
      <c r="UKO171" s="447"/>
      <c r="UKP171" s="447"/>
      <c r="UKQ171" s="447"/>
      <c r="UKR171" s="447"/>
      <c r="UKS171" s="447"/>
      <c r="UKT171" s="447"/>
      <c r="UKU171" s="447"/>
      <c r="UKV171" s="447"/>
      <c r="UKW171" s="447"/>
      <c r="UKX171" s="447"/>
      <c r="UKY171" s="447"/>
      <c r="UKZ171" s="447"/>
      <c r="ULA171" s="447"/>
      <c r="ULB171" s="447"/>
      <c r="ULC171" s="447"/>
      <c r="ULD171" s="447"/>
      <c r="ULE171" s="447"/>
      <c r="ULF171" s="447"/>
      <c r="ULG171" s="447"/>
      <c r="ULH171" s="447"/>
      <c r="ULI171" s="447"/>
      <c r="ULJ171" s="447"/>
      <c r="ULK171" s="447"/>
      <c r="ULL171" s="447"/>
      <c r="ULM171" s="447"/>
      <c r="ULN171" s="447"/>
      <c r="ULO171" s="447"/>
      <c r="ULP171" s="447"/>
      <c r="ULQ171" s="447"/>
      <c r="ULR171" s="447"/>
      <c r="ULS171" s="447"/>
      <c r="ULT171" s="447"/>
      <c r="ULU171" s="447"/>
      <c r="ULV171" s="447"/>
      <c r="ULW171" s="447"/>
      <c r="ULX171" s="447"/>
      <c r="ULY171" s="447"/>
      <c r="ULZ171" s="447"/>
      <c r="UMA171" s="447"/>
      <c r="UMB171" s="447"/>
      <c r="UMC171" s="447"/>
      <c r="UMD171" s="447"/>
      <c r="UME171" s="447"/>
      <c r="UMF171" s="447"/>
      <c r="UMG171" s="447"/>
      <c r="UMH171" s="447"/>
      <c r="UMI171" s="447"/>
      <c r="UMJ171" s="447"/>
      <c r="UMK171" s="447"/>
      <c r="UML171" s="447"/>
      <c r="UMM171" s="447"/>
      <c r="UMN171" s="447"/>
      <c r="UMO171" s="447"/>
      <c r="UMP171" s="447"/>
      <c r="UMQ171" s="447"/>
      <c r="UMR171" s="447"/>
      <c r="UMS171" s="447"/>
      <c r="UMT171" s="447"/>
      <c r="UMU171" s="447"/>
      <c r="UMV171" s="447"/>
      <c r="UMW171" s="447"/>
      <c r="UMX171" s="447"/>
      <c r="UMY171" s="447"/>
      <c r="UMZ171" s="447"/>
      <c r="UNA171" s="447"/>
      <c r="UNB171" s="447"/>
      <c r="UNC171" s="447"/>
      <c r="UND171" s="447"/>
      <c r="UNE171" s="447"/>
      <c r="UNF171" s="447"/>
      <c r="UNG171" s="447"/>
      <c r="UNH171" s="447"/>
      <c r="UNI171" s="447"/>
      <c r="UNJ171" s="447"/>
      <c r="UNK171" s="447"/>
      <c r="UNL171" s="447"/>
      <c r="UNM171" s="447"/>
      <c r="UNN171" s="447"/>
      <c r="UNO171" s="447"/>
      <c r="UNP171" s="447"/>
      <c r="UNQ171" s="447"/>
      <c r="UNR171" s="447"/>
      <c r="UNS171" s="447"/>
      <c r="UNT171" s="447"/>
      <c r="UNU171" s="447"/>
      <c r="UNV171" s="447"/>
      <c r="UNW171" s="447"/>
      <c r="UNX171" s="447"/>
      <c r="UNY171" s="447"/>
      <c r="UNZ171" s="447"/>
      <c r="UOA171" s="447"/>
      <c r="UOB171" s="447"/>
      <c r="UOC171" s="447"/>
      <c r="UOD171" s="447"/>
      <c r="UOE171" s="447"/>
      <c r="UOF171" s="447"/>
      <c r="UOG171" s="447"/>
      <c r="UOH171" s="447"/>
      <c r="UOI171" s="447"/>
      <c r="UOJ171" s="447"/>
      <c r="UOK171" s="447"/>
      <c r="UOL171" s="447"/>
      <c r="UOM171" s="447"/>
      <c r="UON171" s="447"/>
      <c r="UOO171" s="447"/>
      <c r="UOP171" s="447"/>
      <c r="UOQ171" s="447"/>
      <c r="UOR171" s="447"/>
      <c r="UOS171" s="447"/>
      <c r="UOT171" s="447"/>
      <c r="UOU171" s="447"/>
      <c r="UOV171" s="447"/>
      <c r="UOW171" s="447"/>
      <c r="UOX171" s="447"/>
      <c r="UOY171" s="447"/>
      <c r="UOZ171" s="447"/>
      <c r="UPA171" s="447"/>
      <c r="UPB171" s="447"/>
      <c r="UPC171" s="447"/>
      <c r="UPD171" s="447"/>
      <c r="UPE171" s="447"/>
      <c r="UPF171" s="447"/>
      <c r="UPG171" s="447"/>
      <c r="UPH171" s="447"/>
      <c r="UPI171" s="447"/>
      <c r="UPJ171" s="447"/>
      <c r="UPK171" s="447"/>
      <c r="UPL171" s="447"/>
      <c r="UPM171" s="447"/>
      <c r="UPN171" s="447"/>
      <c r="UPO171" s="447"/>
      <c r="UPP171" s="447"/>
      <c r="UPQ171" s="447"/>
      <c r="UPR171" s="447"/>
      <c r="UPS171" s="447"/>
      <c r="UPT171" s="447"/>
      <c r="UPU171" s="447"/>
      <c r="UPV171" s="447"/>
      <c r="UPW171" s="447"/>
      <c r="UPX171" s="447"/>
      <c r="UPY171" s="447"/>
      <c r="UPZ171" s="447"/>
      <c r="UQA171" s="447"/>
      <c r="UQB171" s="447"/>
      <c r="UQC171" s="447"/>
      <c r="UQD171" s="447"/>
      <c r="UQE171" s="447"/>
      <c r="UQF171" s="447"/>
      <c r="UQG171" s="447"/>
      <c r="UQH171" s="447"/>
      <c r="UQI171" s="447"/>
      <c r="UQJ171" s="447"/>
      <c r="UQK171" s="447"/>
      <c r="UQL171" s="447"/>
      <c r="UQM171" s="447"/>
      <c r="UQN171" s="447"/>
      <c r="UQO171" s="447"/>
      <c r="UQP171" s="447"/>
      <c r="UQQ171" s="447"/>
      <c r="UQR171" s="447"/>
      <c r="UQS171" s="447"/>
      <c r="UQT171" s="447"/>
      <c r="UQU171" s="447"/>
      <c r="UQV171" s="447"/>
      <c r="UQW171" s="447"/>
      <c r="UQX171" s="447"/>
      <c r="UQY171" s="447"/>
      <c r="UQZ171" s="447"/>
      <c r="URA171" s="447"/>
      <c r="URB171" s="447"/>
      <c r="URC171" s="447"/>
      <c r="URD171" s="447"/>
      <c r="URE171" s="447"/>
      <c r="URF171" s="447"/>
      <c r="URG171" s="447"/>
      <c r="URH171" s="447"/>
      <c r="URI171" s="447"/>
      <c r="URJ171" s="447"/>
      <c r="URK171" s="447"/>
      <c r="URL171" s="447"/>
      <c r="URM171" s="447"/>
      <c r="URN171" s="447"/>
      <c r="URO171" s="447"/>
      <c r="URP171" s="447"/>
      <c r="URQ171" s="447"/>
      <c r="URR171" s="447"/>
      <c r="URS171" s="447"/>
      <c r="URT171" s="447"/>
      <c r="URU171" s="447"/>
      <c r="URV171" s="447"/>
      <c r="URW171" s="447"/>
      <c r="URX171" s="447"/>
      <c r="URY171" s="447"/>
      <c r="URZ171" s="447"/>
      <c r="USA171" s="447"/>
      <c r="USB171" s="447"/>
      <c r="USC171" s="447"/>
      <c r="USD171" s="447"/>
      <c r="USE171" s="447"/>
      <c r="USF171" s="447"/>
      <c r="USG171" s="447"/>
      <c r="USH171" s="447"/>
      <c r="USI171" s="447"/>
      <c r="USJ171" s="447"/>
      <c r="USK171" s="447"/>
      <c r="USL171" s="447"/>
      <c r="USM171" s="447"/>
      <c r="USN171" s="447"/>
      <c r="USO171" s="447"/>
      <c r="USP171" s="447"/>
      <c r="USQ171" s="447"/>
      <c r="USR171" s="447"/>
      <c r="USS171" s="447"/>
      <c r="UST171" s="447"/>
      <c r="USU171" s="447"/>
      <c r="USV171" s="447"/>
      <c r="USW171" s="447"/>
      <c r="USX171" s="447"/>
      <c r="USY171" s="447"/>
      <c r="USZ171" s="447"/>
      <c r="UTA171" s="447"/>
      <c r="UTB171" s="447"/>
      <c r="UTC171" s="447"/>
      <c r="UTD171" s="447"/>
      <c r="UTE171" s="447"/>
      <c r="UTF171" s="447"/>
      <c r="UTG171" s="447"/>
      <c r="UTH171" s="447"/>
      <c r="UTI171" s="447"/>
      <c r="UTJ171" s="447"/>
      <c r="UTK171" s="447"/>
      <c r="UTL171" s="447"/>
      <c r="UTM171" s="447"/>
      <c r="UTN171" s="447"/>
      <c r="UTO171" s="447"/>
      <c r="UTP171" s="447"/>
      <c r="UTQ171" s="447"/>
      <c r="UTR171" s="447"/>
      <c r="UTS171" s="447"/>
      <c r="UTT171" s="447"/>
      <c r="UTU171" s="447"/>
      <c r="UTV171" s="447"/>
      <c r="UTW171" s="447"/>
      <c r="UTX171" s="447"/>
      <c r="UTY171" s="447"/>
      <c r="UTZ171" s="447"/>
      <c r="UUA171" s="447"/>
      <c r="UUB171" s="447"/>
      <c r="UUC171" s="447"/>
      <c r="UUD171" s="447"/>
      <c r="UUE171" s="447"/>
      <c r="UUF171" s="447"/>
      <c r="UUG171" s="447"/>
      <c r="UUH171" s="447"/>
      <c r="UUI171" s="447"/>
      <c r="UUJ171" s="447"/>
      <c r="UUK171" s="447"/>
      <c r="UUL171" s="447"/>
      <c r="UUM171" s="447"/>
      <c r="UUN171" s="447"/>
      <c r="UUO171" s="447"/>
      <c r="UUP171" s="447"/>
      <c r="UUQ171" s="447"/>
      <c r="UUR171" s="447"/>
      <c r="UUS171" s="447"/>
      <c r="UUT171" s="447"/>
      <c r="UUU171" s="447"/>
      <c r="UUV171" s="447"/>
      <c r="UUW171" s="447"/>
      <c r="UUX171" s="447"/>
      <c r="UUY171" s="447"/>
      <c r="UUZ171" s="447"/>
      <c r="UVA171" s="447"/>
      <c r="UVB171" s="447"/>
      <c r="UVC171" s="447"/>
      <c r="UVD171" s="447"/>
      <c r="UVE171" s="447"/>
      <c r="UVF171" s="447"/>
      <c r="UVG171" s="447"/>
      <c r="UVH171" s="447"/>
      <c r="UVI171" s="447"/>
      <c r="UVJ171" s="447"/>
      <c r="UVK171" s="447"/>
      <c r="UVL171" s="447"/>
      <c r="UVM171" s="447"/>
      <c r="UVN171" s="447"/>
      <c r="UVO171" s="447"/>
      <c r="UVP171" s="447"/>
      <c r="UVQ171" s="447"/>
      <c r="UVR171" s="447"/>
      <c r="UVS171" s="447"/>
      <c r="UVT171" s="447"/>
      <c r="UVU171" s="447"/>
      <c r="UVV171" s="447"/>
      <c r="UVW171" s="447"/>
      <c r="UVX171" s="447"/>
      <c r="UVY171" s="447"/>
      <c r="UVZ171" s="447"/>
      <c r="UWA171" s="447"/>
      <c r="UWB171" s="447"/>
      <c r="UWC171" s="447"/>
      <c r="UWD171" s="447"/>
      <c r="UWE171" s="447"/>
      <c r="UWF171" s="447"/>
      <c r="UWG171" s="447"/>
      <c r="UWH171" s="447"/>
      <c r="UWI171" s="447"/>
      <c r="UWJ171" s="447"/>
      <c r="UWK171" s="447"/>
      <c r="UWL171" s="447"/>
      <c r="UWM171" s="447"/>
      <c r="UWN171" s="447"/>
      <c r="UWO171" s="447"/>
      <c r="UWP171" s="447"/>
      <c r="UWQ171" s="447"/>
      <c r="UWR171" s="447"/>
      <c r="UWS171" s="447"/>
      <c r="UWT171" s="447"/>
      <c r="UWU171" s="447"/>
      <c r="UWV171" s="447"/>
      <c r="UWW171" s="447"/>
      <c r="UWX171" s="447"/>
      <c r="UWY171" s="447"/>
      <c r="UWZ171" s="447"/>
      <c r="UXA171" s="447"/>
      <c r="UXB171" s="447"/>
      <c r="UXC171" s="447"/>
      <c r="UXD171" s="447"/>
      <c r="UXE171" s="447"/>
      <c r="UXF171" s="447"/>
      <c r="UXG171" s="447"/>
      <c r="UXH171" s="447"/>
      <c r="UXI171" s="447"/>
      <c r="UXJ171" s="447"/>
      <c r="UXK171" s="447"/>
      <c r="UXL171" s="447"/>
      <c r="UXM171" s="447"/>
      <c r="UXN171" s="447"/>
      <c r="UXO171" s="447"/>
      <c r="UXP171" s="447"/>
      <c r="UXQ171" s="447"/>
      <c r="UXR171" s="447"/>
      <c r="UXS171" s="447"/>
      <c r="UXT171" s="447"/>
      <c r="UXU171" s="447"/>
      <c r="UXV171" s="447"/>
      <c r="UXW171" s="447"/>
      <c r="UXX171" s="447"/>
      <c r="UXY171" s="447"/>
      <c r="UXZ171" s="447"/>
      <c r="UYA171" s="447"/>
      <c r="UYB171" s="447"/>
      <c r="UYC171" s="447"/>
      <c r="UYD171" s="447"/>
      <c r="UYE171" s="447"/>
      <c r="UYF171" s="447"/>
      <c r="UYG171" s="447"/>
      <c r="UYH171" s="447"/>
      <c r="UYI171" s="447"/>
      <c r="UYJ171" s="447"/>
      <c r="UYK171" s="447"/>
      <c r="UYL171" s="447"/>
      <c r="UYM171" s="447"/>
      <c r="UYN171" s="447"/>
      <c r="UYO171" s="447"/>
      <c r="UYP171" s="447"/>
      <c r="UYQ171" s="447"/>
      <c r="UYR171" s="447"/>
      <c r="UYS171" s="447"/>
      <c r="UYT171" s="447"/>
      <c r="UYU171" s="447"/>
      <c r="UYV171" s="447"/>
      <c r="UYW171" s="447"/>
      <c r="UYX171" s="447"/>
      <c r="UYY171" s="447"/>
      <c r="UYZ171" s="447"/>
      <c r="UZA171" s="447"/>
      <c r="UZB171" s="447"/>
      <c r="UZC171" s="447"/>
      <c r="UZD171" s="447"/>
      <c r="UZE171" s="447"/>
      <c r="UZF171" s="447"/>
      <c r="UZG171" s="447"/>
      <c r="UZH171" s="447"/>
      <c r="UZI171" s="447"/>
      <c r="UZJ171" s="447"/>
      <c r="UZK171" s="447"/>
      <c r="UZL171" s="447"/>
      <c r="UZM171" s="447"/>
      <c r="UZN171" s="447"/>
      <c r="UZO171" s="447"/>
      <c r="UZP171" s="447"/>
      <c r="UZQ171" s="447"/>
      <c r="UZR171" s="447"/>
      <c r="UZS171" s="447"/>
      <c r="UZT171" s="447"/>
      <c r="UZU171" s="447"/>
      <c r="UZV171" s="447"/>
      <c r="UZW171" s="447"/>
      <c r="UZX171" s="447"/>
      <c r="UZY171" s="447"/>
      <c r="UZZ171" s="447"/>
      <c r="VAA171" s="447"/>
      <c r="VAB171" s="447"/>
      <c r="VAC171" s="447"/>
      <c r="VAD171" s="447"/>
      <c r="VAE171" s="447"/>
      <c r="VAF171" s="447"/>
      <c r="VAG171" s="447"/>
      <c r="VAH171" s="447"/>
      <c r="VAI171" s="447"/>
      <c r="VAJ171" s="447"/>
      <c r="VAK171" s="447"/>
      <c r="VAL171" s="447"/>
      <c r="VAM171" s="447"/>
      <c r="VAN171" s="447"/>
      <c r="VAO171" s="447"/>
      <c r="VAP171" s="447"/>
      <c r="VAQ171" s="447"/>
      <c r="VAR171" s="447"/>
      <c r="VAS171" s="447"/>
      <c r="VAT171" s="447"/>
      <c r="VAU171" s="447"/>
      <c r="VAV171" s="447"/>
      <c r="VAW171" s="447"/>
      <c r="VAX171" s="447"/>
      <c r="VAY171" s="447"/>
      <c r="VAZ171" s="447"/>
      <c r="VBA171" s="447"/>
      <c r="VBB171" s="447"/>
      <c r="VBC171" s="447"/>
      <c r="VBD171" s="447"/>
      <c r="VBE171" s="447"/>
      <c r="VBF171" s="447"/>
      <c r="VBG171" s="447"/>
      <c r="VBH171" s="447"/>
      <c r="VBI171" s="447"/>
      <c r="VBJ171" s="447"/>
      <c r="VBK171" s="447"/>
      <c r="VBL171" s="447"/>
      <c r="VBM171" s="447"/>
      <c r="VBN171" s="447"/>
      <c r="VBO171" s="447"/>
      <c r="VBP171" s="447"/>
      <c r="VBQ171" s="447"/>
      <c r="VBR171" s="447"/>
      <c r="VBS171" s="447"/>
      <c r="VBT171" s="447"/>
      <c r="VBU171" s="447"/>
      <c r="VBV171" s="447"/>
      <c r="VBW171" s="447"/>
      <c r="VBX171" s="447"/>
      <c r="VBY171" s="447"/>
      <c r="VBZ171" s="447"/>
      <c r="VCA171" s="447"/>
      <c r="VCB171" s="447"/>
      <c r="VCC171" s="447"/>
      <c r="VCD171" s="447"/>
      <c r="VCE171" s="447"/>
      <c r="VCF171" s="447"/>
      <c r="VCG171" s="447"/>
      <c r="VCH171" s="447"/>
      <c r="VCI171" s="447"/>
      <c r="VCJ171" s="447"/>
      <c r="VCK171" s="447"/>
      <c r="VCL171" s="447"/>
      <c r="VCM171" s="447"/>
      <c r="VCN171" s="447"/>
      <c r="VCO171" s="447"/>
      <c r="VCP171" s="447"/>
      <c r="VCQ171" s="447"/>
      <c r="VCR171" s="447"/>
      <c r="VCS171" s="447"/>
      <c r="VCT171" s="447"/>
      <c r="VCU171" s="447"/>
      <c r="VCV171" s="447"/>
      <c r="VCW171" s="447"/>
      <c r="VCX171" s="447"/>
      <c r="VCY171" s="447"/>
      <c r="VCZ171" s="447"/>
      <c r="VDA171" s="447"/>
      <c r="VDB171" s="447"/>
      <c r="VDC171" s="447"/>
      <c r="VDD171" s="447"/>
      <c r="VDE171" s="447"/>
      <c r="VDF171" s="447"/>
      <c r="VDG171" s="447"/>
      <c r="VDH171" s="447"/>
      <c r="VDI171" s="447"/>
      <c r="VDJ171" s="447"/>
      <c r="VDK171" s="447"/>
      <c r="VDL171" s="447"/>
      <c r="VDM171" s="447"/>
      <c r="VDN171" s="447"/>
      <c r="VDO171" s="447"/>
      <c r="VDP171" s="447"/>
      <c r="VDQ171" s="447"/>
      <c r="VDR171" s="447"/>
      <c r="VDS171" s="447"/>
      <c r="VDT171" s="447"/>
      <c r="VDU171" s="447"/>
      <c r="VDV171" s="447"/>
      <c r="VDW171" s="447"/>
      <c r="VDX171" s="447"/>
      <c r="VDY171" s="447"/>
      <c r="VDZ171" s="447"/>
      <c r="VEA171" s="447"/>
      <c r="VEB171" s="447"/>
      <c r="VEC171" s="447"/>
      <c r="VED171" s="447"/>
      <c r="VEE171" s="447"/>
      <c r="VEF171" s="447"/>
      <c r="VEG171" s="447"/>
      <c r="VEH171" s="447"/>
      <c r="VEI171" s="447"/>
      <c r="VEJ171" s="447"/>
      <c r="VEK171" s="447"/>
      <c r="VEL171" s="447"/>
      <c r="VEM171" s="447"/>
      <c r="VEN171" s="447"/>
      <c r="VEO171" s="447"/>
      <c r="VEP171" s="447"/>
      <c r="VEQ171" s="447"/>
      <c r="VER171" s="447"/>
      <c r="VES171" s="447"/>
      <c r="VET171" s="447"/>
      <c r="VEU171" s="447"/>
      <c r="VEV171" s="447"/>
      <c r="VEW171" s="447"/>
      <c r="VEX171" s="447"/>
      <c r="VEY171" s="447"/>
      <c r="VEZ171" s="447"/>
      <c r="VFA171" s="447"/>
      <c r="VFB171" s="447"/>
      <c r="VFC171" s="447"/>
      <c r="VFD171" s="447"/>
      <c r="VFE171" s="447"/>
      <c r="VFF171" s="447"/>
      <c r="VFG171" s="447"/>
      <c r="VFH171" s="447"/>
      <c r="VFI171" s="447"/>
      <c r="VFJ171" s="447"/>
      <c r="VFK171" s="447"/>
      <c r="VFL171" s="447"/>
      <c r="VFM171" s="447"/>
      <c r="VFN171" s="447"/>
      <c r="VFO171" s="447"/>
      <c r="VFP171" s="447"/>
      <c r="VFQ171" s="447"/>
      <c r="VFR171" s="447"/>
      <c r="VFS171" s="447"/>
      <c r="VFT171" s="447"/>
      <c r="VFU171" s="447"/>
      <c r="VFV171" s="447"/>
      <c r="VFW171" s="447"/>
      <c r="VFX171" s="447"/>
      <c r="VFY171" s="447"/>
      <c r="VFZ171" s="447"/>
      <c r="VGA171" s="447"/>
      <c r="VGB171" s="447"/>
      <c r="VGC171" s="447"/>
      <c r="VGD171" s="447"/>
      <c r="VGE171" s="447"/>
      <c r="VGF171" s="447"/>
      <c r="VGG171" s="447"/>
      <c r="VGH171" s="447"/>
      <c r="VGI171" s="447"/>
      <c r="VGJ171" s="447"/>
      <c r="VGK171" s="447"/>
      <c r="VGL171" s="447"/>
      <c r="VGM171" s="447"/>
      <c r="VGN171" s="447"/>
      <c r="VGO171" s="447"/>
      <c r="VGP171" s="447"/>
      <c r="VGQ171" s="447"/>
      <c r="VGR171" s="447"/>
      <c r="VGS171" s="447"/>
      <c r="VGT171" s="447"/>
      <c r="VGU171" s="447"/>
      <c r="VGV171" s="447"/>
      <c r="VGW171" s="447"/>
      <c r="VGX171" s="447"/>
      <c r="VGY171" s="447"/>
      <c r="VGZ171" s="447"/>
      <c r="VHA171" s="447"/>
      <c r="VHB171" s="447"/>
      <c r="VHC171" s="447"/>
      <c r="VHD171" s="447"/>
      <c r="VHE171" s="447"/>
      <c r="VHF171" s="447"/>
      <c r="VHG171" s="447"/>
      <c r="VHH171" s="447"/>
      <c r="VHI171" s="447"/>
      <c r="VHJ171" s="447"/>
      <c r="VHK171" s="447"/>
      <c r="VHL171" s="447"/>
      <c r="VHM171" s="447"/>
      <c r="VHN171" s="447"/>
      <c r="VHO171" s="447"/>
      <c r="VHP171" s="447"/>
      <c r="VHQ171" s="447"/>
      <c r="VHR171" s="447"/>
      <c r="VHS171" s="447"/>
      <c r="VHT171" s="447"/>
      <c r="VHU171" s="447"/>
      <c r="VHV171" s="447"/>
      <c r="VHW171" s="447"/>
      <c r="VHX171" s="447"/>
      <c r="VHY171" s="447"/>
      <c r="VHZ171" s="447"/>
      <c r="VIA171" s="447"/>
      <c r="VIB171" s="447"/>
      <c r="VIC171" s="447"/>
      <c r="VID171" s="447"/>
      <c r="VIE171" s="447"/>
      <c r="VIF171" s="447"/>
      <c r="VIG171" s="447"/>
      <c r="VIH171" s="447"/>
      <c r="VII171" s="447"/>
      <c r="VIJ171" s="447"/>
      <c r="VIK171" s="447"/>
      <c r="VIL171" s="447"/>
      <c r="VIM171" s="447"/>
      <c r="VIN171" s="447"/>
      <c r="VIO171" s="447"/>
      <c r="VIP171" s="447"/>
      <c r="VIQ171" s="447"/>
      <c r="VIR171" s="447"/>
      <c r="VIS171" s="447"/>
      <c r="VIT171" s="447"/>
      <c r="VIU171" s="447"/>
      <c r="VIV171" s="447"/>
      <c r="VIW171" s="447"/>
      <c r="VIX171" s="447"/>
      <c r="VIY171" s="447"/>
      <c r="VIZ171" s="447"/>
      <c r="VJA171" s="447"/>
      <c r="VJB171" s="447"/>
      <c r="VJC171" s="447"/>
      <c r="VJD171" s="447"/>
      <c r="VJE171" s="447"/>
      <c r="VJF171" s="447"/>
      <c r="VJG171" s="447"/>
      <c r="VJH171" s="447"/>
      <c r="VJI171" s="447"/>
      <c r="VJJ171" s="447"/>
      <c r="VJK171" s="447"/>
      <c r="VJL171" s="447"/>
      <c r="VJM171" s="447"/>
      <c r="VJN171" s="447"/>
      <c r="VJO171" s="447"/>
      <c r="VJP171" s="447"/>
      <c r="VJQ171" s="447"/>
      <c r="VJR171" s="447"/>
      <c r="VJS171" s="447"/>
      <c r="VJT171" s="447"/>
      <c r="VJU171" s="447"/>
      <c r="VJV171" s="447"/>
      <c r="VJW171" s="447"/>
      <c r="VJX171" s="447"/>
      <c r="VJY171" s="447"/>
      <c r="VJZ171" s="447"/>
      <c r="VKA171" s="447"/>
      <c r="VKB171" s="447"/>
      <c r="VKC171" s="447"/>
      <c r="VKD171" s="447"/>
      <c r="VKE171" s="447"/>
      <c r="VKF171" s="447"/>
      <c r="VKG171" s="447"/>
      <c r="VKH171" s="447"/>
      <c r="VKI171" s="447"/>
      <c r="VKJ171" s="447"/>
      <c r="VKK171" s="447"/>
      <c r="VKL171" s="447"/>
      <c r="VKM171" s="447"/>
      <c r="VKN171" s="447"/>
      <c r="VKO171" s="447"/>
      <c r="VKP171" s="447"/>
      <c r="VKQ171" s="447"/>
      <c r="VKR171" s="447"/>
      <c r="VKS171" s="447"/>
      <c r="VKT171" s="447"/>
      <c r="VKU171" s="447"/>
      <c r="VKV171" s="447"/>
      <c r="VKW171" s="447"/>
      <c r="VKX171" s="447"/>
      <c r="VKY171" s="447"/>
      <c r="VKZ171" s="447"/>
      <c r="VLA171" s="447"/>
      <c r="VLB171" s="447"/>
      <c r="VLC171" s="447"/>
      <c r="VLD171" s="447"/>
      <c r="VLE171" s="447"/>
      <c r="VLF171" s="447"/>
      <c r="VLG171" s="447"/>
      <c r="VLH171" s="447"/>
      <c r="VLI171" s="447"/>
      <c r="VLJ171" s="447"/>
      <c r="VLK171" s="447"/>
      <c r="VLL171" s="447"/>
      <c r="VLM171" s="447"/>
      <c r="VLN171" s="447"/>
      <c r="VLO171" s="447"/>
      <c r="VLP171" s="447"/>
      <c r="VLQ171" s="447"/>
      <c r="VLR171" s="447"/>
      <c r="VLS171" s="447"/>
      <c r="VLT171" s="447"/>
      <c r="VLU171" s="447"/>
      <c r="VLV171" s="447"/>
      <c r="VLW171" s="447"/>
      <c r="VLX171" s="447"/>
      <c r="VLY171" s="447"/>
      <c r="VLZ171" s="447"/>
      <c r="VMA171" s="447"/>
      <c r="VMB171" s="447"/>
      <c r="VMC171" s="447"/>
      <c r="VMD171" s="447"/>
      <c r="VME171" s="447"/>
      <c r="VMF171" s="447"/>
      <c r="VMG171" s="447"/>
      <c r="VMH171" s="447"/>
      <c r="VMI171" s="447"/>
      <c r="VMJ171" s="447"/>
      <c r="VMK171" s="447"/>
      <c r="VML171" s="447"/>
      <c r="VMM171" s="447"/>
      <c r="VMN171" s="447"/>
      <c r="VMO171" s="447"/>
      <c r="VMP171" s="447"/>
      <c r="VMQ171" s="447"/>
      <c r="VMR171" s="447"/>
      <c r="VMS171" s="447"/>
      <c r="VMT171" s="447"/>
      <c r="VMU171" s="447"/>
      <c r="VMV171" s="447"/>
      <c r="VMW171" s="447"/>
      <c r="VMX171" s="447"/>
      <c r="VMY171" s="447"/>
      <c r="VMZ171" s="447"/>
      <c r="VNA171" s="447"/>
      <c r="VNB171" s="447"/>
      <c r="VNC171" s="447"/>
      <c r="VND171" s="447"/>
      <c r="VNE171" s="447"/>
      <c r="VNF171" s="447"/>
      <c r="VNG171" s="447"/>
      <c r="VNH171" s="447"/>
      <c r="VNI171" s="447"/>
      <c r="VNJ171" s="447"/>
      <c r="VNK171" s="447"/>
      <c r="VNL171" s="447"/>
      <c r="VNM171" s="447"/>
      <c r="VNN171" s="447"/>
      <c r="VNO171" s="447"/>
      <c r="VNP171" s="447"/>
      <c r="VNQ171" s="447"/>
      <c r="VNR171" s="447"/>
      <c r="VNS171" s="447"/>
      <c r="VNT171" s="447"/>
      <c r="VNU171" s="447"/>
      <c r="VNV171" s="447"/>
      <c r="VNW171" s="447"/>
      <c r="VNX171" s="447"/>
      <c r="VNY171" s="447"/>
      <c r="VNZ171" s="447"/>
      <c r="VOA171" s="447"/>
      <c r="VOB171" s="447"/>
      <c r="VOC171" s="447"/>
      <c r="VOD171" s="447"/>
      <c r="VOE171" s="447"/>
      <c r="VOF171" s="447"/>
      <c r="VOG171" s="447"/>
      <c r="VOH171" s="447"/>
      <c r="VOI171" s="447"/>
      <c r="VOJ171" s="447"/>
      <c r="VOK171" s="447"/>
      <c r="VOL171" s="447"/>
      <c r="VOM171" s="447"/>
      <c r="VON171" s="447"/>
      <c r="VOO171" s="447"/>
      <c r="VOP171" s="447"/>
      <c r="VOQ171" s="447"/>
      <c r="VOR171" s="447"/>
      <c r="VOS171" s="447"/>
      <c r="VOT171" s="447"/>
      <c r="VOU171" s="447"/>
      <c r="VOV171" s="447"/>
      <c r="VOW171" s="447"/>
      <c r="VOX171" s="447"/>
      <c r="VOY171" s="447"/>
      <c r="VOZ171" s="447"/>
      <c r="VPA171" s="447"/>
      <c r="VPB171" s="447"/>
      <c r="VPC171" s="447"/>
      <c r="VPD171" s="447"/>
      <c r="VPE171" s="447"/>
      <c r="VPF171" s="447"/>
      <c r="VPG171" s="447"/>
      <c r="VPH171" s="447"/>
      <c r="VPI171" s="447"/>
      <c r="VPJ171" s="447"/>
      <c r="VPK171" s="447"/>
      <c r="VPL171" s="447"/>
      <c r="VPM171" s="447"/>
      <c r="VPN171" s="447"/>
      <c r="VPO171" s="447"/>
      <c r="VPP171" s="447"/>
      <c r="VPQ171" s="447"/>
      <c r="VPR171" s="447"/>
      <c r="VPS171" s="447"/>
      <c r="VPT171" s="447"/>
      <c r="VPU171" s="447"/>
      <c r="VPV171" s="447"/>
      <c r="VPW171" s="447"/>
      <c r="VPX171" s="447"/>
      <c r="VPY171" s="447"/>
      <c r="VPZ171" s="447"/>
      <c r="VQA171" s="447"/>
      <c r="VQB171" s="447"/>
      <c r="VQC171" s="447"/>
      <c r="VQD171" s="447"/>
      <c r="VQE171" s="447"/>
      <c r="VQF171" s="447"/>
      <c r="VQG171" s="447"/>
      <c r="VQH171" s="447"/>
      <c r="VQI171" s="447"/>
      <c r="VQJ171" s="447"/>
      <c r="VQK171" s="447"/>
      <c r="VQL171" s="447"/>
      <c r="VQM171" s="447"/>
      <c r="VQN171" s="447"/>
      <c r="VQO171" s="447"/>
      <c r="VQP171" s="447"/>
      <c r="VQQ171" s="447"/>
      <c r="VQR171" s="447"/>
      <c r="VQS171" s="447"/>
      <c r="VQT171" s="447"/>
      <c r="VQU171" s="447"/>
      <c r="VQV171" s="447"/>
      <c r="VQW171" s="447"/>
      <c r="VQX171" s="447"/>
      <c r="VQY171" s="447"/>
      <c r="VQZ171" s="447"/>
      <c r="VRA171" s="447"/>
      <c r="VRB171" s="447"/>
      <c r="VRC171" s="447"/>
      <c r="VRD171" s="447"/>
      <c r="VRE171" s="447"/>
      <c r="VRF171" s="447"/>
      <c r="VRG171" s="447"/>
      <c r="VRH171" s="447"/>
      <c r="VRI171" s="447"/>
      <c r="VRJ171" s="447"/>
      <c r="VRK171" s="447"/>
      <c r="VRL171" s="447"/>
      <c r="VRM171" s="447"/>
      <c r="VRN171" s="447"/>
      <c r="VRO171" s="447"/>
      <c r="VRP171" s="447"/>
      <c r="VRQ171" s="447"/>
      <c r="VRR171" s="447"/>
      <c r="VRS171" s="447"/>
      <c r="VRT171" s="447"/>
      <c r="VRU171" s="447"/>
      <c r="VRV171" s="447"/>
      <c r="VRW171" s="447"/>
      <c r="VRX171" s="447"/>
      <c r="VRY171" s="447"/>
      <c r="VRZ171" s="447"/>
      <c r="VSA171" s="447"/>
      <c r="VSB171" s="447"/>
      <c r="VSC171" s="447"/>
      <c r="VSD171" s="447"/>
      <c r="VSE171" s="447"/>
      <c r="VSF171" s="447"/>
      <c r="VSG171" s="447"/>
      <c r="VSH171" s="447"/>
      <c r="VSI171" s="447"/>
      <c r="VSJ171" s="447"/>
      <c r="VSK171" s="447"/>
      <c r="VSL171" s="447"/>
      <c r="VSM171" s="447"/>
      <c r="VSN171" s="447"/>
      <c r="VSO171" s="447"/>
      <c r="VSP171" s="447"/>
      <c r="VSQ171" s="447"/>
      <c r="VSR171" s="447"/>
      <c r="VSS171" s="447"/>
      <c r="VST171" s="447"/>
      <c r="VSU171" s="447"/>
      <c r="VSV171" s="447"/>
      <c r="VSW171" s="447"/>
      <c r="VSX171" s="447"/>
      <c r="VSY171" s="447"/>
      <c r="VSZ171" s="447"/>
      <c r="VTA171" s="447"/>
      <c r="VTB171" s="447"/>
      <c r="VTC171" s="447"/>
      <c r="VTD171" s="447"/>
      <c r="VTE171" s="447"/>
      <c r="VTF171" s="447"/>
      <c r="VTG171" s="447"/>
      <c r="VTH171" s="447"/>
      <c r="VTI171" s="447"/>
      <c r="VTJ171" s="447"/>
      <c r="VTK171" s="447"/>
      <c r="VTL171" s="447"/>
      <c r="VTM171" s="447"/>
      <c r="VTN171" s="447"/>
      <c r="VTO171" s="447"/>
      <c r="VTP171" s="447"/>
      <c r="VTQ171" s="447"/>
      <c r="VTR171" s="447"/>
      <c r="VTS171" s="447"/>
      <c r="VTT171" s="447"/>
      <c r="VTU171" s="447"/>
      <c r="VTV171" s="447"/>
      <c r="VTW171" s="447"/>
      <c r="VTX171" s="447"/>
      <c r="VTY171" s="447"/>
      <c r="VTZ171" s="447"/>
      <c r="VUA171" s="447"/>
      <c r="VUB171" s="447"/>
      <c r="VUC171" s="447"/>
      <c r="VUD171" s="447"/>
      <c r="VUE171" s="447"/>
      <c r="VUF171" s="447"/>
      <c r="VUG171" s="447"/>
      <c r="VUH171" s="447"/>
      <c r="VUI171" s="447"/>
      <c r="VUJ171" s="447"/>
      <c r="VUK171" s="447"/>
      <c r="VUL171" s="447"/>
      <c r="VUM171" s="447"/>
      <c r="VUN171" s="447"/>
      <c r="VUO171" s="447"/>
      <c r="VUP171" s="447"/>
      <c r="VUQ171" s="447"/>
      <c r="VUR171" s="447"/>
      <c r="VUS171" s="447"/>
      <c r="VUT171" s="447"/>
      <c r="VUU171" s="447"/>
      <c r="VUV171" s="447"/>
      <c r="VUW171" s="447"/>
      <c r="VUX171" s="447"/>
      <c r="VUY171" s="447"/>
      <c r="VUZ171" s="447"/>
      <c r="VVA171" s="447"/>
      <c r="VVB171" s="447"/>
      <c r="VVC171" s="447"/>
      <c r="VVD171" s="447"/>
      <c r="VVE171" s="447"/>
      <c r="VVF171" s="447"/>
      <c r="VVG171" s="447"/>
      <c r="VVH171" s="447"/>
      <c r="VVI171" s="447"/>
      <c r="VVJ171" s="447"/>
      <c r="VVK171" s="447"/>
      <c r="VVL171" s="447"/>
      <c r="VVM171" s="447"/>
      <c r="VVN171" s="447"/>
      <c r="VVO171" s="447"/>
      <c r="VVP171" s="447"/>
      <c r="VVQ171" s="447"/>
      <c r="VVR171" s="447"/>
      <c r="VVS171" s="447"/>
      <c r="VVT171" s="447"/>
      <c r="VVU171" s="447"/>
      <c r="VVV171" s="447"/>
      <c r="VVW171" s="447"/>
      <c r="VVX171" s="447"/>
      <c r="VVY171" s="447"/>
      <c r="VVZ171" s="447"/>
      <c r="VWA171" s="447"/>
      <c r="VWB171" s="447"/>
      <c r="VWC171" s="447"/>
      <c r="VWD171" s="447"/>
      <c r="VWE171" s="447"/>
      <c r="VWF171" s="447"/>
      <c r="VWG171" s="447"/>
      <c r="VWH171" s="447"/>
      <c r="VWI171" s="447"/>
      <c r="VWJ171" s="447"/>
      <c r="VWK171" s="447"/>
      <c r="VWL171" s="447"/>
      <c r="VWM171" s="447"/>
      <c r="VWN171" s="447"/>
      <c r="VWO171" s="447"/>
      <c r="VWP171" s="447"/>
      <c r="VWQ171" s="447"/>
      <c r="VWR171" s="447"/>
      <c r="VWS171" s="447"/>
      <c r="VWT171" s="447"/>
      <c r="VWU171" s="447"/>
      <c r="VWV171" s="447"/>
      <c r="VWW171" s="447"/>
      <c r="VWX171" s="447"/>
      <c r="VWY171" s="447"/>
      <c r="VWZ171" s="447"/>
      <c r="VXA171" s="447"/>
      <c r="VXB171" s="447"/>
      <c r="VXC171" s="447"/>
      <c r="VXD171" s="447"/>
      <c r="VXE171" s="447"/>
      <c r="VXF171" s="447"/>
      <c r="VXG171" s="447"/>
      <c r="VXH171" s="447"/>
      <c r="VXI171" s="447"/>
      <c r="VXJ171" s="447"/>
      <c r="VXK171" s="447"/>
      <c r="VXL171" s="447"/>
      <c r="VXM171" s="447"/>
      <c r="VXN171" s="447"/>
      <c r="VXO171" s="447"/>
      <c r="VXP171" s="447"/>
      <c r="VXQ171" s="447"/>
      <c r="VXR171" s="447"/>
      <c r="VXS171" s="447"/>
      <c r="VXT171" s="447"/>
      <c r="VXU171" s="447"/>
      <c r="VXV171" s="447"/>
      <c r="VXW171" s="447"/>
      <c r="VXX171" s="447"/>
      <c r="VXY171" s="447"/>
      <c r="VXZ171" s="447"/>
      <c r="VYA171" s="447"/>
      <c r="VYB171" s="447"/>
      <c r="VYC171" s="447"/>
      <c r="VYD171" s="447"/>
      <c r="VYE171" s="447"/>
      <c r="VYF171" s="447"/>
      <c r="VYG171" s="447"/>
      <c r="VYH171" s="447"/>
      <c r="VYI171" s="447"/>
      <c r="VYJ171" s="447"/>
      <c r="VYK171" s="447"/>
      <c r="VYL171" s="447"/>
      <c r="VYM171" s="447"/>
      <c r="VYN171" s="447"/>
      <c r="VYO171" s="447"/>
      <c r="VYP171" s="447"/>
      <c r="VYQ171" s="447"/>
      <c r="VYR171" s="447"/>
      <c r="VYS171" s="447"/>
      <c r="VYT171" s="447"/>
      <c r="VYU171" s="447"/>
      <c r="VYV171" s="447"/>
      <c r="VYW171" s="447"/>
      <c r="VYX171" s="447"/>
      <c r="VYY171" s="447"/>
      <c r="VYZ171" s="447"/>
      <c r="VZA171" s="447"/>
      <c r="VZB171" s="447"/>
      <c r="VZC171" s="447"/>
      <c r="VZD171" s="447"/>
      <c r="VZE171" s="447"/>
      <c r="VZF171" s="447"/>
      <c r="VZG171" s="447"/>
      <c r="VZH171" s="447"/>
      <c r="VZI171" s="447"/>
      <c r="VZJ171" s="447"/>
      <c r="VZK171" s="447"/>
      <c r="VZL171" s="447"/>
      <c r="VZM171" s="447"/>
      <c r="VZN171" s="447"/>
      <c r="VZO171" s="447"/>
      <c r="VZP171" s="447"/>
      <c r="VZQ171" s="447"/>
      <c r="VZR171" s="447"/>
      <c r="VZS171" s="447"/>
      <c r="VZT171" s="447"/>
      <c r="VZU171" s="447"/>
      <c r="VZV171" s="447"/>
      <c r="VZW171" s="447"/>
      <c r="VZX171" s="447"/>
      <c r="VZY171" s="447"/>
      <c r="VZZ171" s="447"/>
      <c r="WAA171" s="447"/>
      <c r="WAB171" s="447"/>
      <c r="WAC171" s="447"/>
      <c r="WAD171" s="447"/>
      <c r="WAE171" s="447"/>
      <c r="WAF171" s="447"/>
      <c r="WAG171" s="447"/>
      <c r="WAH171" s="447"/>
      <c r="WAI171" s="447"/>
      <c r="WAJ171" s="447"/>
      <c r="WAK171" s="447"/>
      <c r="WAL171" s="447"/>
      <c r="WAM171" s="447"/>
      <c r="WAN171" s="447"/>
      <c r="WAO171" s="447"/>
      <c r="WAP171" s="447"/>
      <c r="WAQ171" s="447"/>
      <c r="WAR171" s="447"/>
      <c r="WAS171" s="447"/>
      <c r="WAT171" s="447"/>
      <c r="WAU171" s="447"/>
      <c r="WAV171" s="447"/>
      <c r="WAW171" s="447"/>
      <c r="WAX171" s="447"/>
      <c r="WAY171" s="447"/>
      <c r="WAZ171" s="447"/>
      <c r="WBA171" s="447"/>
      <c r="WBB171" s="447"/>
      <c r="WBC171" s="447"/>
      <c r="WBD171" s="447"/>
      <c r="WBE171" s="447"/>
      <c r="WBF171" s="447"/>
      <c r="WBG171" s="447"/>
      <c r="WBH171" s="447"/>
      <c r="WBI171" s="447"/>
      <c r="WBJ171" s="447"/>
      <c r="WBK171" s="447"/>
      <c r="WBL171" s="447"/>
      <c r="WBM171" s="447"/>
      <c r="WBN171" s="447"/>
      <c r="WBO171" s="447"/>
      <c r="WBP171" s="447"/>
      <c r="WBQ171" s="447"/>
      <c r="WBR171" s="447"/>
      <c r="WBS171" s="447"/>
      <c r="WBT171" s="447"/>
      <c r="WBU171" s="447"/>
      <c r="WBV171" s="447"/>
      <c r="WBW171" s="447"/>
      <c r="WBX171" s="447"/>
      <c r="WBY171" s="447"/>
      <c r="WBZ171" s="447"/>
      <c r="WCA171" s="447"/>
      <c r="WCB171" s="447"/>
      <c r="WCC171" s="447"/>
      <c r="WCD171" s="447"/>
      <c r="WCE171" s="447"/>
      <c r="WCF171" s="447"/>
      <c r="WCG171" s="447"/>
      <c r="WCH171" s="447"/>
      <c r="WCI171" s="447"/>
      <c r="WCJ171" s="447"/>
      <c r="WCK171" s="447"/>
      <c r="WCL171" s="447"/>
      <c r="WCM171" s="447"/>
      <c r="WCN171" s="447"/>
      <c r="WCO171" s="447"/>
      <c r="WCP171" s="447"/>
      <c r="WCQ171" s="447"/>
      <c r="WCR171" s="447"/>
      <c r="WCS171" s="447"/>
      <c r="WCT171" s="447"/>
      <c r="WCU171" s="447"/>
      <c r="WCV171" s="447"/>
      <c r="WCW171" s="447"/>
      <c r="WCX171" s="447"/>
      <c r="WCY171" s="447"/>
      <c r="WCZ171" s="447"/>
      <c r="WDA171" s="447"/>
      <c r="WDB171" s="447"/>
      <c r="WDC171" s="447"/>
      <c r="WDD171" s="447"/>
      <c r="WDE171" s="447"/>
      <c r="WDF171" s="447"/>
      <c r="WDG171" s="447"/>
      <c r="WDH171" s="447"/>
      <c r="WDI171" s="447"/>
      <c r="WDJ171" s="447"/>
      <c r="WDK171" s="447"/>
      <c r="WDL171" s="447"/>
      <c r="WDM171" s="447"/>
      <c r="WDN171" s="447"/>
      <c r="WDO171" s="447"/>
      <c r="WDP171" s="447"/>
      <c r="WDQ171" s="447"/>
      <c r="WDR171" s="447"/>
      <c r="WDS171" s="447"/>
      <c r="WDT171" s="447"/>
      <c r="WDU171" s="447"/>
      <c r="WDV171" s="447"/>
      <c r="WDW171" s="447"/>
      <c r="WDX171" s="447"/>
      <c r="WDY171" s="447"/>
      <c r="WDZ171" s="447"/>
      <c r="WEA171" s="447"/>
      <c r="WEB171" s="447"/>
      <c r="WEC171" s="447"/>
      <c r="WED171" s="447"/>
      <c r="WEE171" s="447"/>
      <c r="WEF171" s="447"/>
      <c r="WEG171" s="447"/>
      <c r="WEH171" s="447"/>
      <c r="WEI171" s="447"/>
      <c r="WEJ171" s="447"/>
      <c r="WEK171" s="447"/>
      <c r="WEL171" s="447"/>
      <c r="WEM171" s="447"/>
      <c r="WEN171" s="447"/>
      <c r="WEO171" s="447"/>
      <c r="WEP171" s="447"/>
      <c r="WEQ171" s="447"/>
      <c r="WER171" s="447"/>
      <c r="WES171" s="447"/>
      <c r="WET171" s="447"/>
      <c r="WEU171" s="447"/>
      <c r="WEV171" s="447"/>
      <c r="WEW171" s="447"/>
      <c r="WEX171" s="447"/>
      <c r="WEY171" s="447"/>
      <c r="WEZ171" s="447"/>
      <c r="WFA171" s="447"/>
      <c r="WFB171" s="447"/>
      <c r="WFC171" s="447"/>
      <c r="WFD171" s="447"/>
      <c r="WFE171" s="447"/>
      <c r="WFF171" s="447"/>
      <c r="WFG171" s="447"/>
      <c r="WFH171" s="447"/>
      <c r="WFI171" s="447"/>
      <c r="WFJ171" s="447"/>
      <c r="WFK171" s="447"/>
      <c r="WFL171" s="447"/>
      <c r="WFM171" s="447"/>
      <c r="WFN171" s="447"/>
      <c r="WFO171" s="447"/>
      <c r="WFP171" s="447"/>
      <c r="WFQ171" s="447"/>
      <c r="WFR171" s="447"/>
      <c r="WFS171" s="447"/>
      <c r="WFT171" s="447"/>
      <c r="WFU171" s="447"/>
      <c r="WFV171" s="447"/>
      <c r="WFW171" s="447"/>
      <c r="WFX171" s="447"/>
      <c r="WFY171" s="447"/>
      <c r="WFZ171" s="447"/>
      <c r="WGA171" s="447"/>
      <c r="WGB171" s="447"/>
      <c r="WGC171" s="447"/>
      <c r="WGD171" s="447"/>
      <c r="WGE171" s="447"/>
      <c r="WGF171" s="447"/>
      <c r="WGG171" s="447"/>
      <c r="WGH171" s="447"/>
      <c r="WGI171" s="447"/>
      <c r="WGJ171" s="447"/>
      <c r="WGK171" s="447"/>
      <c r="WGL171" s="447"/>
      <c r="WGM171" s="447"/>
      <c r="WGN171" s="447"/>
      <c r="WGO171" s="447"/>
      <c r="WGP171" s="447"/>
      <c r="WGQ171" s="447"/>
      <c r="WGR171" s="447"/>
      <c r="WGS171" s="447"/>
      <c r="WGT171" s="447"/>
      <c r="WGU171" s="447"/>
      <c r="WGV171" s="447"/>
      <c r="WGW171" s="447"/>
      <c r="WGX171" s="447"/>
      <c r="WGY171" s="447"/>
      <c r="WGZ171" s="447"/>
      <c r="WHA171" s="447"/>
      <c r="WHB171" s="447"/>
      <c r="WHC171" s="447"/>
      <c r="WHD171" s="447"/>
      <c r="WHE171" s="447"/>
      <c r="WHF171" s="447"/>
      <c r="WHG171" s="447"/>
      <c r="WHH171" s="447"/>
      <c r="WHI171" s="447"/>
      <c r="WHJ171" s="447"/>
      <c r="WHK171" s="447"/>
      <c r="WHL171" s="447"/>
      <c r="WHM171" s="447"/>
      <c r="WHN171" s="447"/>
      <c r="WHO171" s="447"/>
      <c r="WHP171" s="447"/>
      <c r="WHQ171" s="447"/>
      <c r="WHR171" s="447"/>
      <c r="WHS171" s="447"/>
      <c r="WHT171" s="447"/>
      <c r="WHU171" s="447"/>
      <c r="WHV171" s="447"/>
      <c r="WHW171" s="447"/>
      <c r="WHX171" s="447"/>
      <c r="WHY171" s="447"/>
      <c r="WHZ171" s="447"/>
      <c r="WIA171" s="447"/>
      <c r="WIB171" s="447"/>
      <c r="WIC171" s="447"/>
      <c r="WID171" s="447"/>
      <c r="WIE171" s="447"/>
      <c r="WIF171" s="447"/>
      <c r="WIG171" s="447"/>
      <c r="WIH171" s="447"/>
      <c r="WII171" s="447"/>
      <c r="WIJ171" s="447"/>
      <c r="WIK171" s="447"/>
      <c r="WIL171" s="447"/>
      <c r="WIM171" s="447"/>
      <c r="WIN171" s="447"/>
      <c r="WIO171" s="447"/>
      <c r="WIP171" s="447"/>
      <c r="WIQ171" s="447"/>
      <c r="WIR171" s="447"/>
      <c r="WIS171" s="447"/>
      <c r="WIT171" s="447"/>
      <c r="WIU171" s="447"/>
      <c r="WIV171" s="447"/>
      <c r="WIW171" s="447"/>
      <c r="WIX171" s="447"/>
      <c r="WIY171" s="447"/>
      <c r="WIZ171" s="447"/>
      <c r="WJA171" s="447"/>
      <c r="WJB171" s="447"/>
      <c r="WJC171" s="447"/>
      <c r="WJD171" s="447"/>
      <c r="WJE171" s="447"/>
      <c r="WJF171" s="447"/>
      <c r="WJG171" s="447"/>
      <c r="WJH171" s="447"/>
      <c r="WJI171" s="447"/>
      <c r="WJJ171" s="447"/>
      <c r="WJK171" s="447"/>
      <c r="WJL171" s="447"/>
      <c r="WJM171" s="447"/>
      <c r="WJN171" s="447"/>
      <c r="WJO171" s="447"/>
      <c r="WJP171" s="447"/>
      <c r="WJQ171" s="447"/>
      <c r="WJR171" s="447"/>
      <c r="WJS171" s="447"/>
      <c r="WJT171" s="447"/>
      <c r="WJU171" s="447"/>
      <c r="WJV171" s="447"/>
      <c r="WJW171" s="447"/>
      <c r="WJX171" s="447"/>
      <c r="WJY171" s="447"/>
      <c r="WJZ171" s="447"/>
      <c r="WKA171" s="447"/>
      <c r="WKB171" s="447"/>
      <c r="WKC171" s="447"/>
      <c r="WKD171" s="447"/>
      <c r="WKE171" s="447"/>
      <c r="WKF171" s="447"/>
      <c r="WKG171" s="447"/>
      <c r="WKH171" s="447"/>
      <c r="WKI171" s="447"/>
      <c r="WKJ171" s="447"/>
      <c r="WKK171" s="447"/>
      <c r="WKL171" s="447"/>
      <c r="WKM171" s="447"/>
      <c r="WKN171" s="447"/>
      <c r="WKO171" s="447"/>
      <c r="WKP171" s="447"/>
      <c r="WKQ171" s="447"/>
      <c r="WKR171" s="447"/>
      <c r="WKS171" s="447"/>
      <c r="WKT171" s="447"/>
      <c r="WKU171" s="447"/>
      <c r="WKV171" s="447"/>
      <c r="WKW171" s="447"/>
      <c r="WKX171" s="447"/>
      <c r="WKY171" s="447"/>
      <c r="WKZ171" s="447"/>
      <c r="WLA171" s="447"/>
      <c r="WLB171" s="447"/>
      <c r="WLC171" s="447"/>
      <c r="WLD171" s="447"/>
      <c r="WLE171" s="447"/>
      <c r="WLF171" s="447"/>
      <c r="WLG171" s="447"/>
      <c r="WLH171" s="447"/>
      <c r="WLI171" s="447"/>
      <c r="WLJ171" s="447"/>
      <c r="WLK171" s="447"/>
      <c r="WLL171" s="447"/>
      <c r="WLM171" s="447"/>
      <c r="WLN171" s="447"/>
      <c r="WLO171" s="447"/>
      <c r="WLP171" s="447"/>
      <c r="WLQ171" s="447"/>
      <c r="WLR171" s="447"/>
      <c r="WLS171" s="447"/>
      <c r="WLT171" s="447"/>
      <c r="WLU171" s="447"/>
      <c r="WLV171" s="447"/>
      <c r="WLW171" s="447"/>
      <c r="WLX171" s="447"/>
      <c r="WLY171" s="447"/>
      <c r="WLZ171" s="447"/>
      <c r="WMA171" s="447"/>
      <c r="WMB171" s="447"/>
      <c r="WMC171" s="447"/>
      <c r="WMD171" s="447"/>
      <c r="WME171" s="447"/>
      <c r="WMF171" s="447"/>
      <c r="WMG171" s="447"/>
      <c r="WMH171" s="447"/>
      <c r="WMI171" s="447"/>
      <c r="WMJ171" s="447"/>
      <c r="WMK171" s="447"/>
      <c r="WML171" s="447"/>
      <c r="WMM171" s="447"/>
      <c r="WMN171" s="447"/>
      <c r="WMO171" s="447"/>
      <c r="WMP171" s="447"/>
      <c r="WMQ171" s="447"/>
      <c r="WMR171" s="447"/>
      <c r="WMS171" s="447"/>
      <c r="WMT171" s="447"/>
      <c r="WMU171" s="447"/>
      <c r="WMV171" s="447"/>
      <c r="WMW171" s="447"/>
      <c r="WMX171" s="447"/>
      <c r="WMY171" s="447"/>
      <c r="WMZ171" s="447"/>
      <c r="WNA171" s="447"/>
      <c r="WNB171" s="447"/>
      <c r="WNC171" s="447"/>
      <c r="WND171" s="447"/>
      <c r="WNE171" s="447"/>
      <c r="WNF171" s="447"/>
      <c r="WNG171" s="447"/>
      <c r="WNH171" s="447"/>
      <c r="WNI171" s="447"/>
      <c r="WNJ171" s="447"/>
      <c r="WNK171" s="447"/>
      <c r="WNL171" s="447"/>
      <c r="WNM171" s="447"/>
      <c r="WNN171" s="447"/>
      <c r="WNO171" s="447"/>
      <c r="WNP171" s="447"/>
      <c r="WNQ171" s="447"/>
      <c r="WNR171" s="447"/>
      <c r="WNS171" s="447"/>
      <c r="WNT171" s="447"/>
      <c r="WNU171" s="447"/>
      <c r="WNV171" s="447"/>
      <c r="WNW171" s="447"/>
      <c r="WNX171" s="447"/>
      <c r="WNY171" s="447"/>
      <c r="WNZ171" s="447"/>
      <c r="WOA171" s="447"/>
      <c r="WOB171" s="447"/>
      <c r="WOC171" s="447"/>
      <c r="WOD171" s="447"/>
      <c r="WOE171" s="447"/>
      <c r="WOF171" s="447"/>
      <c r="WOG171" s="447"/>
      <c r="WOH171" s="447"/>
      <c r="WOI171" s="447"/>
      <c r="WOJ171" s="447"/>
      <c r="WOK171" s="447"/>
      <c r="WOL171" s="447"/>
      <c r="WOM171" s="447"/>
      <c r="WON171" s="447"/>
      <c r="WOO171" s="447"/>
      <c r="WOP171" s="447"/>
      <c r="WOQ171" s="447"/>
      <c r="WOR171" s="447"/>
      <c r="WOS171" s="447"/>
      <c r="WOT171" s="447"/>
      <c r="WOU171" s="447"/>
      <c r="WOV171" s="447"/>
      <c r="WOW171" s="447"/>
      <c r="WOX171" s="447"/>
      <c r="WOY171" s="447"/>
      <c r="WOZ171" s="447"/>
      <c r="WPA171" s="447"/>
      <c r="WPB171" s="447"/>
      <c r="WPC171" s="447"/>
      <c r="WPD171" s="447"/>
      <c r="WPE171" s="447"/>
      <c r="WPF171" s="447"/>
      <c r="WPG171" s="447"/>
      <c r="WPH171" s="447"/>
      <c r="WPI171" s="447"/>
      <c r="WPJ171" s="447"/>
      <c r="WPK171" s="447"/>
      <c r="WPL171" s="447"/>
      <c r="WPM171" s="447"/>
      <c r="WPN171" s="447"/>
      <c r="WPO171" s="447"/>
      <c r="WPP171" s="447"/>
      <c r="WPQ171" s="447"/>
      <c r="WPR171" s="447"/>
      <c r="WPS171" s="447"/>
      <c r="WPT171" s="447"/>
      <c r="WPU171" s="447"/>
      <c r="WPV171" s="447"/>
      <c r="WPW171" s="447"/>
      <c r="WPX171" s="447"/>
      <c r="WPY171" s="447"/>
      <c r="WPZ171" s="447"/>
      <c r="WQA171" s="447"/>
      <c r="WQB171" s="447"/>
      <c r="WQC171" s="447"/>
      <c r="WQD171" s="447"/>
      <c r="WQE171" s="447"/>
      <c r="WQF171" s="447"/>
      <c r="WQG171" s="447"/>
      <c r="WQH171" s="447"/>
      <c r="WQI171" s="447"/>
      <c r="WQJ171" s="447"/>
      <c r="WQK171" s="447"/>
      <c r="WQL171" s="447"/>
      <c r="WQM171" s="447"/>
      <c r="WQN171" s="447"/>
      <c r="WQO171" s="447"/>
      <c r="WQP171" s="447"/>
      <c r="WQQ171" s="447"/>
      <c r="WQR171" s="447"/>
      <c r="WQS171" s="447"/>
      <c r="WQT171" s="447"/>
      <c r="WQU171" s="447"/>
      <c r="WQV171" s="447"/>
      <c r="WQW171" s="447"/>
      <c r="WQX171" s="447"/>
      <c r="WQY171" s="447"/>
      <c r="WQZ171" s="447"/>
      <c r="WRA171" s="447"/>
      <c r="WRB171" s="447"/>
      <c r="WRC171" s="447"/>
      <c r="WRD171" s="447"/>
      <c r="WRE171" s="447"/>
      <c r="WRF171" s="447"/>
      <c r="WRG171" s="447"/>
      <c r="WRH171" s="447"/>
      <c r="WRI171" s="447"/>
      <c r="WRJ171" s="447"/>
      <c r="WRK171" s="447"/>
      <c r="WRL171" s="447"/>
      <c r="WRM171" s="447"/>
      <c r="WRN171" s="447"/>
      <c r="WRO171" s="447"/>
      <c r="WRP171" s="447"/>
      <c r="WRQ171" s="447"/>
      <c r="WRR171" s="447"/>
      <c r="WRS171" s="447"/>
      <c r="WRT171" s="447"/>
      <c r="WRU171" s="447"/>
      <c r="WRV171" s="447"/>
      <c r="WRW171" s="447"/>
      <c r="WRX171" s="447"/>
      <c r="WRY171" s="447"/>
      <c r="WRZ171" s="447"/>
      <c r="WSA171" s="447"/>
      <c r="WSB171" s="447"/>
      <c r="WSC171" s="447"/>
      <c r="WSD171" s="447"/>
      <c r="WSE171" s="447"/>
      <c r="WSF171" s="447"/>
      <c r="WSG171" s="447"/>
      <c r="WSH171" s="447"/>
      <c r="WSI171" s="447"/>
      <c r="WSJ171" s="447"/>
      <c r="WSK171" s="447"/>
      <c r="WSL171" s="447"/>
      <c r="WSM171" s="447"/>
      <c r="WSN171" s="447"/>
      <c r="WSO171" s="447"/>
      <c r="WSP171" s="447"/>
      <c r="WSQ171" s="447"/>
      <c r="WSR171" s="447"/>
      <c r="WSS171" s="447"/>
      <c r="WST171" s="447"/>
      <c r="WSU171" s="447"/>
      <c r="WSV171" s="447"/>
      <c r="WSW171" s="447"/>
      <c r="WSX171" s="447"/>
      <c r="WSY171" s="447"/>
      <c r="WSZ171" s="447"/>
      <c r="WTA171" s="447"/>
      <c r="WTB171" s="447"/>
      <c r="WTC171" s="447"/>
      <c r="WTD171" s="447"/>
      <c r="WTE171" s="447"/>
      <c r="WTF171" s="447"/>
      <c r="WTG171" s="447"/>
      <c r="WTH171" s="447"/>
      <c r="WTI171" s="447"/>
      <c r="WTJ171" s="447"/>
      <c r="WTK171" s="447"/>
      <c r="WTL171" s="447"/>
      <c r="WTM171" s="447"/>
      <c r="WTN171" s="447"/>
      <c r="WTO171" s="447"/>
      <c r="WTP171" s="447"/>
      <c r="WTQ171" s="447"/>
      <c r="WTR171" s="447"/>
      <c r="WTS171" s="447"/>
      <c r="WTT171" s="447"/>
      <c r="WTU171" s="447"/>
      <c r="WTV171" s="447"/>
      <c r="WTW171" s="447"/>
      <c r="WTX171" s="447"/>
      <c r="WTY171" s="447"/>
      <c r="WTZ171" s="447"/>
      <c r="WUA171" s="447"/>
      <c r="WUB171" s="447"/>
      <c r="WUC171" s="447"/>
      <c r="WUD171" s="447"/>
      <c r="WUE171" s="447"/>
      <c r="WUF171" s="447"/>
      <c r="WUG171" s="447"/>
      <c r="WUH171" s="447"/>
      <c r="WUI171" s="447"/>
      <c r="WUJ171" s="447"/>
      <c r="WUK171" s="447"/>
      <c r="WUL171" s="447"/>
      <c r="WUM171" s="447"/>
      <c r="WUN171" s="447"/>
      <c r="WUO171" s="447"/>
      <c r="WUP171" s="447"/>
      <c r="WUQ171" s="447"/>
      <c r="WUR171" s="447"/>
      <c r="WUS171" s="447"/>
      <c r="WUT171" s="447"/>
      <c r="WUU171" s="447"/>
      <c r="WUV171" s="447"/>
      <c r="WUW171" s="447"/>
      <c r="WUX171" s="447"/>
      <c r="WUY171" s="447"/>
      <c r="WUZ171" s="447"/>
      <c r="WVA171" s="447"/>
      <c r="WVB171" s="447"/>
      <c r="WVC171" s="447"/>
      <c r="WVD171" s="447"/>
      <c r="WVE171" s="447"/>
      <c r="WVF171" s="447"/>
      <c r="WVG171" s="447"/>
      <c r="WVH171" s="447"/>
      <c r="WVI171" s="447"/>
      <c r="WVJ171" s="447"/>
      <c r="WVK171" s="447"/>
      <c r="WVL171" s="447"/>
      <c r="WVM171" s="447"/>
      <c r="WVN171" s="447"/>
      <c r="WVO171" s="447"/>
      <c r="WVP171" s="447"/>
      <c r="WVQ171" s="447"/>
      <c r="WVR171" s="447"/>
      <c r="WVS171" s="447"/>
      <c r="WVT171" s="447"/>
      <c r="WVU171" s="447"/>
      <c r="WVV171" s="447"/>
      <c r="WVW171" s="447"/>
      <c r="WVX171" s="447"/>
      <c r="WVY171" s="447"/>
      <c r="WVZ171" s="447"/>
      <c r="WWA171" s="447"/>
      <c r="WWB171" s="447"/>
      <c r="WWC171" s="447"/>
      <c r="WWD171" s="447"/>
      <c r="WWE171" s="447"/>
      <c r="WWF171" s="447"/>
      <c r="WWG171" s="447"/>
      <c r="WWH171" s="447"/>
      <c r="WWI171" s="447"/>
      <c r="WWJ171" s="447"/>
      <c r="WWK171" s="447"/>
      <c r="WWL171" s="447"/>
      <c r="WWM171" s="447"/>
      <c r="WWN171" s="447"/>
      <c r="WWO171" s="447"/>
      <c r="WWP171" s="447"/>
      <c r="WWQ171" s="447"/>
      <c r="WWR171" s="447"/>
      <c r="WWS171" s="447"/>
      <c r="WWT171" s="447"/>
      <c r="WWU171" s="447"/>
      <c r="WWV171" s="447"/>
      <c r="WWW171" s="447"/>
      <c r="WWX171" s="447"/>
      <c r="WWY171" s="447"/>
      <c r="WWZ171" s="447"/>
      <c r="WXA171" s="447"/>
      <c r="WXB171" s="447"/>
      <c r="WXC171" s="447"/>
      <c r="WXD171" s="447"/>
      <c r="WXE171" s="447"/>
      <c r="WXF171" s="447"/>
      <c r="WXG171" s="447"/>
      <c r="WXH171" s="447"/>
      <c r="WXI171" s="447"/>
      <c r="WXJ171" s="447"/>
      <c r="WXK171" s="447"/>
      <c r="WXL171" s="447"/>
      <c r="WXM171" s="447"/>
      <c r="WXN171" s="447"/>
      <c r="WXO171" s="447"/>
      <c r="WXP171" s="447"/>
      <c r="WXQ171" s="447"/>
      <c r="WXR171" s="447"/>
      <c r="WXS171" s="447"/>
      <c r="WXT171" s="447"/>
      <c r="WXU171" s="447"/>
      <c r="WXV171" s="447"/>
      <c r="WXW171" s="447"/>
      <c r="WXX171" s="447"/>
      <c r="WXY171" s="447"/>
      <c r="WXZ171" s="447"/>
      <c r="WYA171" s="447"/>
      <c r="WYB171" s="447"/>
      <c r="WYC171" s="447"/>
      <c r="WYD171" s="447"/>
      <c r="WYE171" s="447"/>
      <c r="WYF171" s="447"/>
      <c r="WYG171" s="447"/>
      <c r="WYH171" s="447"/>
      <c r="WYI171" s="447"/>
      <c r="WYJ171" s="447"/>
      <c r="WYK171" s="447"/>
      <c r="WYL171" s="447"/>
      <c r="WYM171" s="447"/>
      <c r="WYN171" s="447"/>
      <c r="WYO171" s="447"/>
      <c r="WYP171" s="447"/>
      <c r="WYQ171" s="447"/>
      <c r="WYR171" s="447"/>
      <c r="WYS171" s="447"/>
      <c r="WYT171" s="447"/>
      <c r="WYU171" s="447"/>
      <c r="WYV171" s="447"/>
      <c r="WYW171" s="447"/>
      <c r="WYX171" s="447"/>
      <c r="WYY171" s="447"/>
      <c r="WYZ171" s="447"/>
      <c r="WZA171" s="447"/>
      <c r="WZB171" s="447"/>
      <c r="WZC171" s="447"/>
      <c r="WZD171" s="447"/>
      <c r="WZE171" s="447"/>
      <c r="WZF171" s="447"/>
      <c r="WZG171" s="447"/>
      <c r="WZH171" s="447"/>
      <c r="WZI171" s="447"/>
      <c r="WZJ171" s="447"/>
      <c r="WZK171" s="447"/>
      <c r="WZL171" s="447"/>
      <c r="WZM171" s="447"/>
      <c r="WZN171" s="447"/>
      <c r="WZO171" s="447"/>
      <c r="WZP171" s="447"/>
      <c r="WZQ171" s="447"/>
      <c r="WZR171" s="447"/>
      <c r="WZS171" s="447"/>
      <c r="WZT171" s="447"/>
      <c r="WZU171" s="447"/>
      <c r="WZV171" s="447"/>
      <c r="WZW171" s="447"/>
      <c r="WZX171" s="447"/>
      <c r="WZY171" s="447"/>
      <c r="WZZ171" s="447"/>
      <c r="XAA171" s="447"/>
      <c r="XAB171" s="447"/>
      <c r="XAC171" s="447"/>
      <c r="XAD171" s="447"/>
      <c r="XAE171" s="447"/>
      <c r="XAF171" s="447"/>
      <c r="XAG171" s="447"/>
      <c r="XAH171" s="447"/>
      <c r="XAI171" s="447"/>
      <c r="XAJ171" s="447"/>
      <c r="XAK171" s="447"/>
      <c r="XAL171" s="447"/>
      <c r="XAM171" s="447"/>
      <c r="XAN171" s="447"/>
      <c r="XAO171" s="447"/>
      <c r="XAP171" s="447"/>
      <c r="XAQ171" s="447"/>
      <c r="XAR171" s="447"/>
      <c r="XAS171" s="447"/>
      <c r="XAT171" s="447"/>
      <c r="XAU171" s="447"/>
      <c r="XAV171" s="447"/>
      <c r="XAW171" s="447"/>
      <c r="XAX171" s="447"/>
      <c r="XAY171" s="447"/>
      <c r="XAZ171" s="447"/>
      <c r="XBA171" s="447"/>
      <c r="XBB171" s="447"/>
      <c r="XBC171" s="447"/>
      <c r="XBD171" s="447"/>
      <c r="XBE171" s="447"/>
      <c r="XBF171" s="447"/>
      <c r="XBG171" s="447"/>
      <c r="XBH171" s="447"/>
      <c r="XBI171" s="447"/>
      <c r="XBJ171" s="447"/>
      <c r="XBK171" s="447"/>
      <c r="XBL171" s="447"/>
      <c r="XBM171" s="447"/>
      <c r="XBN171" s="447"/>
      <c r="XBO171" s="447"/>
      <c r="XBP171" s="447"/>
      <c r="XBQ171" s="447"/>
      <c r="XBR171" s="447"/>
      <c r="XBS171" s="447"/>
      <c r="XBT171" s="447"/>
      <c r="XBU171" s="447"/>
      <c r="XBV171" s="447"/>
      <c r="XBW171" s="447"/>
      <c r="XBX171" s="447"/>
      <c r="XBY171" s="447"/>
      <c r="XBZ171" s="447"/>
      <c r="XCA171" s="447"/>
      <c r="XCB171" s="447"/>
      <c r="XCC171" s="447"/>
      <c r="XCD171" s="447"/>
      <c r="XCE171" s="447"/>
      <c r="XCF171" s="447"/>
      <c r="XCG171" s="447"/>
      <c r="XCH171" s="447"/>
      <c r="XCI171" s="447"/>
      <c r="XCJ171" s="447"/>
      <c r="XCK171" s="447"/>
      <c r="XCL171" s="447"/>
      <c r="XCM171" s="447"/>
      <c r="XCN171" s="447"/>
      <c r="XCO171" s="447"/>
      <c r="XCP171" s="447"/>
      <c r="XCQ171" s="447"/>
      <c r="XCR171" s="447"/>
      <c r="XCS171" s="447"/>
      <c r="XCT171" s="447"/>
      <c r="XCU171" s="447"/>
      <c r="XCV171" s="447"/>
      <c r="XCW171" s="447"/>
      <c r="XCX171" s="447"/>
      <c r="XCY171" s="447"/>
      <c r="XCZ171" s="447"/>
      <c r="XDA171" s="447"/>
      <c r="XDB171" s="447"/>
      <c r="XDC171" s="447"/>
      <c r="XDD171" s="447"/>
      <c r="XDE171" s="447"/>
      <c r="XDF171" s="447"/>
      <c r="XDG171" s="447"/>
      <c r="XDH171" s="447"/>
      <c r="XDI171" s="447"/>
      <c r="XDJ171" s="447"/>
      <c r="XDK171" s="447"/>
      <c r="XDL171" s="447"/>
      <c r="XDM171" s="447"/>
      <c r="XDN171" s="447"/>
      <c r="XDO171" s="447"/>
      <c r="XDP171" s="447"/>
      <c r="XDQ171" s="447"/>
      <c r="XDR171" s="447"/>
      <c r="XDS171" s="447"/>
      <c r="XDT171" s="447"/>
      <c r="XDU171" s="447"/>
      <c r="XDV171" s="447"/>
      <c r="XDW171" s="447"/>
      <c r="XDX171" s="447"/>
      <c r="XDY171" s="447"/>
      <c r="XDZ171" s="447"/>
      <c r="XEA171" s="447"/>
      <c r="XEB171" s="447"/>
      <c r="XEC171" s="447"/>
      <c r="XED171" s="447"/>
      <c r="XEE171" s="447"/>
      <c r="XEF171" s="447"/>
      <c r="XEG171" s="447"/>
      <c r="XEH171" s="447"/>
      <c r="XEI171" s="447"/>
      <c r="XEJ171" s="447"/>
      <c r="XEK171" s="447"/>
      <c r="XEL171" s="447"/>
      <c r="XEM171" s="447"/>
    </row>
    <row r="172" spans="1:16367" s="435" customFormat="1" ht="9.75" customHeight="1" x14ac:dyDescent="0.25">
      <c r="A172" s="471"/>
      <c r="B172" s="471"/>
      <c r="C172" s="471"/>
      <c r="D172" s="479"/>
      <c r="E172" s="479"/>
      <c r="F172" s="477"/>
      <c r="G172" s="478"/>
      <c r="H172" s="478"/>
      <c r="I172" s="477"/>
      <c r="J172" s="471"/>
      <c r="K172" s="477"/>
      <c r="L172" s="477"/>
      <c r="M172" s="477"/>
      <c r="N172" s="477"/>
      <c r="O172" s="477"/>
      <c r="P172" s="476"/>
      <c r="Q172" s="472"/>
      <c r="R172" s="485" t="s">
        <v>341</v>
      </c>
      <c r="S172" s="601"/>
      <c r="T172" s="471"/>
      <c r="U172" s="470"/>
      <c r="V172" s="593"/>
      <c r="W172" s="475"/>
      <c r="X172" s="447"/>
      <c r="Y172" s="470"/>
      <c r="Z172" s="439"/>
      <c r="AA172" s="474"/>
      <c r="AB172" s="470"/>
      <c r="AC172" s="439"/>
      <c r="AD172" s="470"/>
      <c r="AE172" s="618"/>
      <c r="AF172" s="479"/>
      <c r="AG172" s="479"/>
      <c r="AH172" s="479"/>
      <c r="AI172" s="483" t="s">
        <v>379</v>
      </c>
      <c r="AJ172" s="482" t="s">
        <v>387</v>
      </c>
      <c r="CL172" s="471"/>
      <c r="CM172" s="471" t="str">
        <f t="shared" si="129"/>
        <v/>
      </c>
      <c r="CR172" s="445"/>
      <c r="CT172" s="448"/>
      <c r="CU172" s="448"/>
      <c r="CW172" s="448"/>
      <c r="CX172" s="448"/>
      <c r="CZ172" s="448"/>
      <c r="DA172" s="448"/>
      <c r="DC172" s="448"/>
      <c r="DD172" s="448"/>
      <c r="DF172" s="448"/>
      <c r="DG172" s="448"/>
      <c r="DJ172" s="445"/>
      <c r="DK172" s="445"/>
      <c r="DM172" s="447"/>
      <c r="DN172" s="447"/>
      <c r="DR172" s="435" t="s">
        <v>988</v>
      </c>
      <c r="DS172" s="447"/>
      <c r="DT172" s="447"/>
      <c r="DU172" s="447"/>
      <c r="DV172" s="447"/>
      <c r="DW172" s="447"/>
      <c r="DX172" s="471"/>
      <c r="DY172" s="447"/>
      <c r="DZ172" s="447"/>
      <c r="EA172" s="447"/>
      <c r="EB172" s="447"/>
      <c r="EC172" s="447"/>
      <c r="ED172" s="447"/>
      <c r="EE172" s="447"/>
      <c r="EF172" s="447"/>
      <c r="EG172" s="447"/>
      <c r="EH172" s="447"/>
      <c r="EI172" s="447"/>
      <c r="EJ172" s="447"/>
      <c r="EK172" s="447"/>
      <c r="EL172" s="447"/>
      <c r="EN172" s="447"/>
      <c r="EO172" s="447"/>
      <c r="EP172" s="447"/>
      <c r="EQ172" s="447"/>
      <c r="ER172" s="447"/>
      <c r="ES172" s="447"/>
      <c r="ET172" s="447"/>
      <c r="EU172" s="447"/>
      <c r="EX172" s="447"/>
      <c r="EY172" s="447"/>
      <c r="EZ172" s="447"/>
      <c r="FA172" s="447"/>
      <c r="FB172" s="447"/>
      <c r="FC172" s="447"/>
      <c r="FD172" s="447"/>
      <c r="FE172" s="447"/>
      <c r="FF172" s="447"/>
      <c r="FG172" s="447"/>
      <c r="FH172" s="447"/>
      <c r="FI172" s="447"/>
      <c r="FJ172" s="447"/>
      <c r="FK172" s="447"/>
      <c r="FL172" s="447"/>
      <c r="FM172" s="447"/>
      <c r="FN172" s="447"/>
      <c r="FO172" s="447"/>
      <c r="FP172" s="447"/>
      <c r="FQ172" s="447"/>
      <c r="FR172" s="447"/>
      <c r="FS172" s="447"/>
      <c r="FT172" s="447"/>
      <c r="FU172" s="447"/>
      <c r="FV172" s="447"/>
      <c r="FW172" s="447"/>
      <c r="FX172" s="447"/>
      <c r="FY172" s="447"/>
      <c r="FZ172" s="447"/>
      <c r="GA172" s="447"/>
      <c r="GB172" s="447"/>
      <c r="GC172" s="447"/>
      <c r="GD172" s="447"/>
      <c r="GE172" s="447"/>
      <c r="GF172" s="447"/>
      <c r="GG172" s="447"/>
      <c r="GH172" s="447"/>
      <c r="GI172" s="447"/>
      <c r="GJ172" s="447"/>
      <c r="GK172" s="447"/>
      <c r="GL172" s="447"/>
      <c r="GM172" s="447"/>
      <c r="GN172" s="447"/>
      <c r="GO172" s="447"/>
      <c r="GP172" s="447"/>
      <c r="GQ172" s="447"/>
      <c r="GR172" s="447"/>
      <c r="GS172" s="447"/>
      <c r="GT172" s="447"/>
      <c r="GU172" s="447"/>
      <c r="GV172" s="447"/>
      <c r="GW172" s="447"/>
      <c r="GX172" s="447"/>
      <c r="GY172" s="447"/>
      <c r="GZ172" s="447"/>
      <c r="HA172" s="447"/>
      <c r="HB172" s="447"/>
      <c r="HC172" s="447"/>
      <c r="HD172" s="447"/>
      <c r="HE172" s="447"/>
      <c r="HF172" s="447"/>
      <c r="HG172" s="447"/>
      <c r="HH172" s="447"/>
      <c r="HI172" s="447"/>
      <c r="HJ172" s="447"/>
      <c r="HK172" s="447"/>
      <c r="HL172" s="447"/>
      <c r="HM172" s="447"/>
      <c r="HN172" s="447"/>
      <c r="HO172" s="447"/>
      <c r="HP172" s="447"/>
      <c r="HQ172" s="447"/>
      <c r="HR172" s="447"/>
      <c r="HS172" s="447"/>
      <c r="HT172" s="447"/>
      <c r="HU172" s="447"/>
      <c r="HV172" s="447"/>
      <c r="HW172" s="447"/>
      <c r="HX172" s="447"/>
      <c r="HY172" s="447"/>
      <c r="HZ172" s="447"/>
      <c r="IA172" s="447"/>
      <c r="IB172" s="447"/>
      <c r="IC172" s="447"/>
      <c r="ID172" s="447"/>
      <c r="IE172" s="447"/>
      <c r="IF172" s="447"/>
      <c r="IG172" s="447"/>
      <c r="IH172" s="447"/>
      <c r="II172" s="447"/>
      <c r="IJ172" s="447"/>
      <c r="IK172" s="447"/>
      <c r="IL172" s="447"/>
      <c r="IM172" s="447"/>
      <c r="IN172" s="447"/>
      <c r="IO172" s="447"/>
      <c r="IP172" s="447"/>
      <c r="IQ172" s="447"/>
      <c r="IR172" s="447"/>
      <c r="IS172" s="447"/>
      <c r="IT172" s="447"/>
      <c r="IU172" s="447"/>
      <c r="IV172" s="447"/>
      <c r="IW172" s="447"/>
      <c r="IX172" s="447"/>
      <c r="IY172" s="447"/>
      <c r="IZ172" s="447"/>
      <c r="JA172" s="447"/>
      <c r="JB172" s="447"/>
      <c r="JC172" s="447"/>
      <c r="JD172" s="447"/>
      <c r="JE172" s="447"/>
      <c r="JF172" s="447"/>
      <c r="JG172" s="447"/>
      <c r="JH172" s="447"/>
      <c r="JI172" s="447"/>
      <c r="JJ172" s="447"/>
      <c r="JK172" s="447"/>
      <c r="JL172" s="447"/>
      <c r="JM172" s="447"/>
      <c r="JN172" s="447"/>
      <c r="JO172" s="447"/>
      <c r="JP172" s="447"/>
      <c r="JQ172" s="447"/>
      <c r="JR172" s="447"/>
      <c r="JS172" s="447"/>
      <c r="JT172" s="447"/>
      <c r="JU172" s="447"/>
      <c r="JV172" s="447"/>
      <c r="JW172" s="447"/>
      <c r="JX172" s="447"/>
      <c r="JY172" s="447"/>
      <c r="JZ172" s="447"/>
      <c r="KA172" s="447"/>
      <c r="KB172" s="447"/>
      <c r="KC172" s="447"/>
      <c r="KD172" s="447"/>
      <c r="KE172" s="447"/>
      <c r="KF172" s="447"/>
      <c r="KG172" s="447"/>
      <c r="KH172" s="447"/>
      <c r="KI172" s="447"/>
      <c r="KJ172" s="447"/>
      <c r="KK172" s="447"/>
      <c r="KL172" s="447"/>
      <c r="KM172" s="447"/>
      <c r="KN172" s="447"/>
      <c r="KO172" s="447"/>
      <c r="KP172" s="447"/>
      <c r="KQ172" s="447"/>
      <c r="KR172" s="447"/>
      <c r="KS172" s="447"/>
      <c r="KT172" s="447"/>
      <c r="KU172" s="447"/>
      <c r="KV172" s="447"/>
      <c r="KW172" s="447"/>
      <c r="KX172" s="447"/>
      <c r="KY172" s="447"/>
      <c r="KZ172" s="447"/>
      <c r="LA172" s="447"/>
      <c r="LB172" s="447"/>
      <c r="LC172" s="447"/>
      <c r="LD172" s="447"/>
      <c r="LE172" s="447"/>
      <c r="LF172" s="447"/>
      <c r="LG172" s="447"/>
      <c r="LH172" s="447"/>
      <c r="LI172" s="447"/>
      <c r="LJ172" s="447"/>
      <c r="LK172" s="447"/>
      <c r="LL172" s="447"/>
      <c r="LM172" s="447"/>
      <c r="LN172" s="447"/>
      <c r="LO172" s="447"/>
      <c r="LP172" s="447"/>
      <c r="LQ172" s="447"/>
      <c r="LR172" s="447"/>
      <c r="LS172" s="447"/>
      <c r="LT172" s="447"/>
      <c r="LU172" s="447"/>
      <c r="LV172" s="447"/>
      <c r="LW172" s="447"/>
      <c r="LX172" s="447"/>
      <c r="LY172" s="447"/>
      <c r="LZ172" s="447"/>
      <c r="MA172" s="447"/>
      <c r="MB172" s="447"/>
      <c r="MC172" s="447"/>
      <c r="MD172" s="447"/>
      <c r="ME172" s="447"/>
      <c r="MF172" s="447"/>
      <c r="MG172" s="447"/>
      <c r="MH172" s="447"/>
      <c r="MI172" s="447"/>
      <c r="MJ172" s="447"/>
      <c r="MK172" s="447"/>
      <c r="ML172" s="447"/>
      <c r="MM172" s="447"/>
      <c r="MN172" s="447"/>
      <c r="MO172" s="447"/>
      <c r="MP172" s="447"/>
      <c r="MQ172" s="447"/>
      <c r="MR172" s="447"/>
      <c r="MS172" s="447"/>
      <c r="MT172" s="447"/>
      <c r="MU172" s="447"/>
      <c r="MV172" s="447"/>
      <c r="MW172" s="447"/>
      <c r="MX172" s="447"/>
      <c r="MY172" s="447"/>
      <c r="MZ172" s="447"/>
      <c r="NA172" s="447"/>
      <c r="NB172" s="447"/>
      <c r="NC172" s="447"/>
      <c r="ND172" s="447"/>
      <c r="NE172" s="447"/>
      <c r="NF172" s="447"/>
      <c r="NG172" s="447"/>
      <c r="NH172" s="447"/>
      <c r="NI172" s="447"/>
      <c r="NJ172" s="447"/>
      <c r="NK172" s="447"/>
      <c r="NL172" s="447"/>
      <c r="NM172" s="447"/>
      <c r="NN172" s="447"/>
      <c r="NO172" s="447"/>
      <c r="NP172" s="447"/>
      <c r="NQ172" s="447"/>
      <c r="NR172" s="447"/>
      <c r="NS172" s="447"/>
      <c r="NT172" s="447"/>
      <c r="NU172" s="447"/>
      <c r="NV172" s="447"/>
      <c r="NW172" s="447"/>
      <c r="NX172" s="447"/>
      <c r="NY172" s="447"/>
      <c r="NZ172" s="447"/>
      <c r="OA172" s="447"/>
      <c r="OB172" s="447"/>
      <c r="OC172" s="447"/>
      <c r="OD172" s="447"/>
      <c r="OE172" s="447"/>
      <c r="OF172" s="447"/>
      <c r="OG172" s="447"/>
      <c r="OH172" s="447"/>
      <c r="OI172" s="447"/>
      <c r="OJ172" s="447"/>
      <c r="OK172" s="447"/>
      <c r="OL172" s="447"/>
      <c r="OM172" s="447"/>
      <c r="ON172" s="447"/>
      <c r="OO172" s="447"/>
      <c r="OP172" s="447"/>
      <c r="OQ172" s="447"/>
      <c r="OR172" s="447"/>
      <c r="OS172" s="447"/>
      <c r="OT172" s="447"/>
      <c r="OU172" s="447"/>
      <c r="OV172" s="447"/>
      <c r="OW172" s="447"/>
      <c r="OX172" s="447"/>
      <c r="OY172" s="447"/>
      <c r="OZ172" s="447"/>
      <c r="PA172" s="447"/>
      <c r="PB172" s="447"/>
      <c r="PC172" s="447"/>
      <c r="PD172" s="447"/>
      <c r="PE172" s="447"/>
      <c r="PF172" s="447"/>
      <c r="PG172" s="447"/>
      <c r="PH172" s="447"/>
      <c r="PI172" s="447"/>
      <c r="PJ172" s="447"/>
      <c r="PK172" s="447"/>
      <c r="PL172" s="447"/>
      <c r="PM172" s="447"/>
      <c r="PN172" s="447"/>
      <c r="PO172" s="447"/>
      <c r="PP172" s="447"/>
      <c r="PQ172" s="447"/>
      <c r="PR172" s="447"/>
      <c r="PS172" s="447"/>
      <c r="PT172" s="447"/>
      <c r="PU172" s="447"/>
      <c r="PV172" s="447"/>
      <c r="PW172" s="447"/>
      <c r="PX172" s="447"/>
      <c r="PY172" s="447"/>
      <c r="PZ172" s="447"/>
      <c r="QA172" s="447"/>
      <c r="QB172" s="447"/>
      <c r="QC172" s="447"/>
      <c r="QD172" s="447"/>
      <c r="QE172" s="447"/>
      <c r="QF172" s="447"/>
      <c r="QG172" s="447"/>
      <c r="QH172" s="447"/>
      <c r="QI172" s="447"/>
      <c r="QJ172" s="447"/>
      <c r="QK172" s="447"/>
      <c r="QL172" s="447"/>
      <c r="QM172" s="447"/>
      <c r="QN172" s="447"/>
      <c r="QO172" s="447"/>
      <c r="QP172" s="447"/>
      <c r="QQ172" s="447"/>
      <c r="QR172" s="447"/>
      <c r="QS172" s="447"/>
      <c r="QT172" s="447"/>
      <c r="QU172" s="447"/>
      <c r="QV172" s="447"/>
      <c r="QW172" s="447"/>
      <c r="QX172" s="447"/>
      <c r="QY172" s="447"/>
      <c r="QZ172" s="447"/>
      <c r="RA172" s="447"/>
      <c r="RB172" s="447"/>
      <c r="RC172" s="447"/>
      <c r="RD172" s="447"/>
      <c r="RE172" s="447"/>
      <c r="RF172" s="447"/>
      <c r="RG172" s="447"/>
      <c r="RH172" s="447"/>
      <c r="RI172" s="447"/>
      <c r="RJ172" s="447"/>
      <c r="RK172" s="447"/>
      <c r="RL172" s="447"/>
      <c r="RM172" s="447"/>
      <c r="RN172" s="447"/>
      <c r="RO172" s="447"/>
      <c r="RP172" s="447"/>
      <c r="RQ172" s="447"/>
      <c r="RR172" s="447"/>
      <c r="RS172" s="447"/>
      <c r="RT172" s="447"/>
      <c r="RU172" s="447"/>
      <c r="RV172" s="447"/>
      <c r="RW172" s="447"/>
      <c r="RX172" s="447"/>
      <c r="RY172" s="447"/>
      <c r="RZ172" s="447"/>
      <c r="SA172" s="447"/>
      <c r="SB172" s="447"/>
      <c r="SC172" s="447"/>
      <c r="SD172" s="447"/>
      <c r="SE172" s="447"/>
      <c r="SF172" s="447"/>
      <c r="SG172" s="447"/>
      <c r="SH172" s="447"/>
      <c r="SI172" s="447"/>
      <c r="SJ172" s="447"/>
      <c r="SK172" s="447"/>
      <c r="SL172" s="447"/>
      <c r="SM172" s="447"/>
      <c r="SN172" s="447"/>
      <c r="SO172" s="447"/>
      <c r="SP172" s="447"/>
      <c r="SQ172" s="447"/>
      <c r="SR172" s="447"/>
      <c r="SS172" s="447"/>
      <c r="ST172" s="447"/>
      <c r="SU172" s="447"/>
      <c r="SV172" s="447"/>
      <c r="SW172" s="447"/>
      <c r="SX172" s="447"/>
      <c r="SY172" s="447"/>
      <c r="SZ172" s="447"/>
      <c r="TA172" s="447"/>
      <c r="TB172" s="447"/>
      <c r="TC172" s="447"/>
      <c r="TD172" s="447"/>
      <c r="TE172" s="447"/>
      <c r="TF172" s="447"/>
      <c r="TG172" s="447"/>
      <c r="TH172" s="447"/>
      <c r="TI172" s="447"/>
      <c r="TJ172" s="447"/>
      <c r="TK172" s="447"/>
      <c r="TL172" s="447"/>
      <c r="TM172" s="447"/>
      <c r="TN172" s="447"/>
      <c r="TO172" s="447"/>
      <c r="TP172" s="447"/>
      <c r="TQ172" s="447"/>
      <c r="TR172" s="447"/>
      <c r="TS172" s="447"/>
      <c r="TT172" s="447"/>
      <c r="TU172" s="447"/>
      <c r="TV172" s="447"/>
      <c r="TW172" s="447"/>
      <c r="TX172" s="447"/>
      <c r="TY172" s="447"/>
      <c r="TZ172" s="447"/>
      <c r="UA172" s="447"/>
      <c r="UB172" s="447"/>
      <c r="UC172" s="447"/>
      <c r="UD172" s="447"/>
      <c r="UE172" s="447"/>
      <c r="UF172" s="447"/>
      <c r="UG172" s="447"/>
      <c r="UH172" s="447"/>
      <c r="UI172" s="447"/>
      <c r="UJ172" s="447"/>
      <c r="UK172" s="447"/>
      <c r="UL172" s="447"/>
      <c r="UM172" s="447"/>
      <c r="UN172" s="447"/>
      <c r="UO172" s="447"/>
      <c r="UP172" s="447"/>
      <c r="UQ172" s="447"/>
      <c r="UR172" s="447"/>
      <c r="US172" s="447"/>
      <c r="UT172" s="447"/>
      <c r="UU172" s="447"/>
      <c r="UV172" s="447"/>
      <c r="UW172" s="447"/>
      <c r="UX172" s="447"/>
      <c r="UY172" s="447"/>
      <c r="UZ172" s="447"/>
      <c r="VA172" s="447"/>
      <c r="VB172" s="447"/>
      <c r="VC172" s="447"/>
      <c r="VD172" s="447"/>
      <c r="VE172" s="447"/>
      <c r="VF172" s="447"/>
      <c r="VG172" s="447"/>
      <c r="VH172" s="447"/>
      <c r="VI172" s="447"/>
      <c r="VJ172" s="447"/>
      <c r="VK172" s="447"/>
      <c r="VL172" s="447"/>
      <c r="VM172" s="447"/>
      <c r="VN172" s="447"/>
      <c r="VO172" s="447"/>
      <c r="VP172" s="447"/>
      <c r="VQ172" s="447"/>
      <c r="VR172" s="447"/>
      <c r="VS172" s="447"/>
      <c r="VT172" s="447"/>
      <c r="VU172" s="447"/>
      <c r="VV172" s="447"/>
      <c r="VW172" s="447"/>
      <c r="VX172" s="447"/>
      <c r="VY172" s="447"/>
      <c r="VZ172" s="447"/>
      <c r="WA172" s="447"/>
      <c r="WB172" s="447"/>
      <c r="WC172" s="447"/>
      <c r="WD172" s="447"/>
      <c r="WE172" s="447"/>
      <c r="WF172" s="447"/>
      <c r="WG172" s="447"/>
      <c r="WH172" s="447"/>
      <c r="WI172" s="447"/>
      <c r="WJ172" s="447"/>
      <c r="WK172" s="447"/>
      <c r="WL172" s="447"/>
      <c r="WM172" s="447"/>
      <c r="WN172" s="447"/>
      <c r="WO172" s="447"/>
      <c r="WP172" s="447"/>
      <c r="WQ172" s="447"/>
      <c r="WR172" s="447"/>
      <c r="WS172" s="447"/>
      <c r="WT172" s="447"/>
      <c r="WU172" s="447"/>
      <c r="WV172" s="447"/>
      <c r="WW172" s="447"/>
      <c r="WX172" s="447"/>
      <c r="WY172" s="447"/>
      <c r="WZ172" s="447"/>
      <c r="XA172" s="447"/>
      <c r="XB172" s="447"/>
      <c r="XC172" s="447"/>
      <c r="XD172" s="447"/>
      <c r="XE172" s="447"/>
      <c r="XF172" s="447"/>
      <c r="XG172" s="447"/>
      <c r="XH172" s="447"/>
      <c r="XI172" s="447"/>
      <c r="XJ172" s="447"/>
      <c r="XK172" s="447"/>
      <c r="XL172" s="447"/>
      <c r="XM172" s="447"/>
      <c r="XN172" s="447"/>
      <c r="XO172" s="447"/>
      <c r="XP172" s="447"/>
      <c r="XQ172" s="447"/>
      <c r="XR172" s="447"/>
      <c r="XS172" s="447"/>
      <c r="XT172" s="447"/>
      <c r="XU172" s="447"/>
      <c r="XV172" s="447"/>
      <c r="XW172" s="447"/>
      <c r="XX172" s="447"/>
      <c r="XY172" s="447"/>
      <c r="XZ172" s="447"/>
      <c r="YA172" s="447"/>
      <c r="YB172" s="447"/>
      <c r="YC172" s="447"/>
      <c r="YD172" s="447"/>
      <c r="YE172" s="447"/>
      <c r="YF172" s="447"/>
      <c r="YG172" s="447"/>
      <c r="YH172" s="447"/>
      <c r="YI172" s="447"/>
      <c r="YJ172" s="447"/>
      <c r="YK172" s="447"/>
      <c r="YL172" s="447"/>
      <c r="YM172" s="447"/>
      <c r="YN172" s="447"/>
      <c r="YO172" s="447"/>
      <c r="YP172" s="447"/>
      <c r="YQ172" s="447"/>
      <c r="YR172" s="447"/>
      <c r="YS172" s="447"/>
      <c r="YT172" s="447"/>
      <c r="YU172" s="447"/>
      <c r="YV172" s="447"/>
      <c r="YW172" s="447"/>
      <c r="YX172" s="447"/>
      <c r="YY172" s="447"/>
      <c r="YZ172" s="447"/>
      <c r="ZA172" s="447"/>
      <c r="ZB172" s="447"/>
      <c r="ZC172" s="447"/>
      <c r="ZD172" s="447"/>
      <c r="ZE172" s="447"/>
      <c r="ZF172" s="447"/>
      <c r="ZG172" s="447"/>
      <c r="ZH172" s="447"/>
      <c r="ZI172" s="447"/>
      <c r="ZJ172" s="447"/>
      <c r="ZK172" s="447"/>
      <c r="ZL172" s="447"/>
      <c r="ZM172" s="447"/>
      <c r="ZN172" s="447"/>
      <c r="ZO172" s="447"/>
      <c r="ZP172" s="447"/>
      <c r="ZQ172" s="447"/>
      <c r="ZR172" s="447"/>
      <c r="ZS172" s="447"/>
      <c r="ZT172" s="447"/>
      <c r="ZU172" s="447"/>
      <c r="ZV172" s="447"/>
      <c r="ZW172" s="447"/>
      <c r="ZX172" s="447"/>
      <c r="ZY172" s="447"/>
      <c r="ZZ172" s="447"/>
      <c r="AAA172" s="447"/>
      <c r="AAB172" s="447"/>
      <c r="AAC172" s="447"/>
      <c r="AAD172" s="447"/>
      <c r="AAE172" s="447"/>
      <c r="AAF172" s="447"/>
      <c r="AAG172" s="447"/>
      <c r="AAH172" s="447"/>
      <c r="AAI172" s="447"/>
      <c r="AAJ172" s="447"/>
      <c r="AAK172" s="447"/>
      <c r="AAL172" s="447"/>
      <c r="AAM172" s="447"/>
      <c r="AAN172" s="447"/>
      <c r="AAO172" s="447"/>
      <c r="AAP172" s="447"/>
      <c r="AAQ172" s="447"/>
      <c r="AAR172" s="447"/>
      <c r="AAS172" s="447"/>
      <c r="AAT172" s="447"/>
      <c r="AAU172" s="447"/>
      <c r="AAV172" s="447"/>
      <c r="AAW172" s="447"/>
      <c r="AAX172" s="447"/>
      <c r="AAY172" s="447"/>
      <c r="AAZ172" s="447"/>
      <c r="ABA172" s="447"/>
      <c r="ABB172" s="447"/>
      <c r="ABC172" s="447"/>
      <c r="ABD172" s="447"/>
      <c r="ABE172" s="447"/>
      <c r="ABF172" s="447"/>
      <c r="ABG172" s="447"/>
      <c r="ABH172" s="447"/>
      <c r="ABI172" s="447"/>
      <c r="ABJ172" s="447"/>
      <c r="ABK172" s="447"/>
      <c r="ABL172" s="447"/>
      <c r="ABM172" s="447"/>
      <c r="ABN172" s="447"/>
      <c r="ABO172" s="447"/>
      <c r="ABP172" s="447"/>
      <c r="ABQ172" s="447"/>
      <c r="ABR172" s="447"/>
      <c r="ABS172" s="447"/>
      <c r="ABT172" s="447"/>
      <c r="ABU172" s="447"/>
      <c r="ABV172" s="447"/>
      <c r="ABW172" s="447"/>
      <c r="ABX172" s="447"/>
      <c r="ABY172" s="447"/>
      <c r="ABZ172" s="447"/>
      <c r="ACA172" s="447"/>
      <c r="ACB172" s="447"/>
      <c r="ACC172" s="447"/>
      <c r="ACD172" s="447"/>
      <c r="ACE172" s="447"/>
      <c r="ACF172" s="447"/>
      <c r="ACG172" s="447"/>
      <c r="ACH172" s="447"/>
      <c r="ACI172" s="447"/>
      <c r="ACJ172" s="447"/>
      <c r="ACK172" s="447"/>
      <c r="ACL172" s="447"/>
      <c r="ACM172" s="447"/>
      <c r="ACN172" s="447"/>
      <c r="ACO172" s="447"/>
      <c r="ACP172" s="447"/>
      <c r="ACQ172" s="447"/>
      <c r="ACR172" s="447"/>
      <c r="ACS172" s="447"/>
      <c r="ACT172" s="447"/>
      <c r="ACU172" s="447"/>
      <c r="ACV172" s="447"/>
      <c r="ACW172" s="447"/>
      <c r="ACX172" s="447"/>
      <c r="ACY172" s="447"/>
      <c r="ACZ172" s="447"/>
      <c r="ADA172" s="447"/>
      <c r="ADB172" s="447"/>
      <c r="ADC172" s="447"/>
      <c r="ADD172" s="447"/>
      <c r="ADE172" s="447"/>
      <c r="ADF172" s="447"/>
      <c r="ADG172" s="447"/>
      <c r="ADH172" s="447"/>
      <c r="ADI172" s="447"/>
      <c r="ADJ172" s="447"/>
      <c r="ADK172" s="447"/>
      <c r="ADL172" s="447"/>
      <c r="ADM172" s="447"/>
      <c r="ADN172" s="447"/>
      <c r="ADO172" s="447"/>
      <c r="ADP172" s="447"/>
      <c r="ADQ172" s="447"/>
      <c r="ADR172" s="447"/>
      <c r="ADS172" s="447"/>
      <c r="ADT172" s="447"/>
      <c r="ADU172" s="447"/>
      <c r="ADV172" s="447"/>
      <c r="ADW172" s="447"/>
      <c r="ADX172" s="447"/>
      <c r="ADY172" s="447"/>
      <c r="ADZ172" s="447"/>
      <c r="AEA172" s="447"/>
      <c r="AEB172" s="447"/>
      <c r="AEC172" s="447"/>
      <c r="AED172" s="447"/>
      <c r="AEE172" s="447"/>
      <c r="AEF172" s="447"/>
      <c r="AEG172" s="447"/>
      <c r="AEH172" s="447"/>
      <c r="AEI172" s="447"/>
      <c r="AEJ172" s="447"/>
      <c r="AEK172" s="447"/>
      <c r="AEL172" s="447"/>
      <c r="AEM172" s="447"/>
      <c r="AEN172" s="447"/>
      <c r="AEO172" s="447"/>
      <c r="AEP172" s="447"/>
      <c r="AEQ172" s="447"/>
      <c r="AER172" s="447"/>
      <c r="AES172" s="447"/>
      <c r="AET172" s="447"/>
      <c r="AEU172" s="447"/>
      <c r="AEV172" s="447"/>
      <c r="AEW172" s="447"/>
      <c r="AEX172" s="447"/>
      <c r="AEY172" s="447"/>
      <c r="AEZ172" s="447"/>
      <c r="AFA172" s="447"/>
      <c r="AFB172" s="447"/>
      <c r="AFC172" s="447"/>
      <c r="AFD172" s="447"/>
      <c r="AFE172" s="447"/>
      <c r="AFF172" s="447"/>
      <c r="AFG172" s="447"/>
      <c r="AFH172" s="447"/>
      <c r="AFI172" s="447"/>
      <c r="AFJ172" s="447"/>
      <c r="AFK172" s="447"/>
      <c r="AFL172" s="447"/>
      <c r="AFM172" s="447"/>
      <c r="AFN172" s="447"/>
      <c r="AFO172" s="447"/>
      <c r="AFP172" s="447"/>
      <c r="AFQ172" s="447"/>
      <c r="AFR172" s="447"/>
      <c r="AFS172" s="447"/>
      <c r="AFT172" s="447"/>
      <c r="AFU172" s="447"/>
      <c r="AFV172" s="447"/>
      <c r="AFW172" s="447"/>
      <c r="AFX172" s="447"/>
      <c r="AFY172" s="447"/>
      <c r="AFZ172" s="447"/>
      <c r="AGA172" s="447"/>
      <c r="AGB172" s="447"/>
      <c r="AGC172" s="447"/>
      <c r="AGD172" s="447"/>
      <c r="AGE172" s="447"/>
      <c r="AGF172" s="447"/>
      <c r="AGG172" s="447"/>
      <c r="AGH172" s="447"/>
      <c r="AGI172" s="447"/>
      <c r="AGJ172" s="447"/>
      <c r="AGK172" s="447"/>
      <c r="AGL172" s="447"/>
      <c r="AGM172" s="447"/>
      <c r="AGN172" s="447"/>
      <c r="AGO172" s="447"/>
      <c r="AGP172" s="447"/>
      <c r="AGQ172" s="447"/>
      <c r="AGR172" s="447"/>
      <c r="AGS172" s="447"/>
      <c r="AGT172" s="447"/>
      <c r="AGU172" s="447"/>
      <c r="AGV172" s="447"/>
      <c r="AGW172" s="447"/>
      <c r="AGX172" s="447"/>
      <c r="AGY172" s="447"/>
      <c r="AGZ172" s="447"/>
      <c r="AHA172" s="447"/>
      <c r="AHB172" s="447"/>
      <c r="AHC172" s="447"/>
      <c r="AHD172" s="447"/>
      <c r="AHE172" s="447"/>
      <c r="AHF172" s="447"/>
      <c r="AHG172" s="447"/>
      <c r="AHH172" s="447"/>
      <c r="AHI172" s="447"/>
      <c r="AHJ172" s="447"/>
      <c r="AHK172" s="447"/>
      <c r="AHL172" s="447"/>
      <c r="AHM172" s="447"/>
      <c r="AHN172" s="447"/>
      <c r="AHO172" s="447"/>
      <c r="AHP172" s="447"/>
      <c r="AHQ172" s="447"/>
      <c r="AHR172" s="447"/>
      <c r="AHS172" s="447"/>
      <c r="AHT172" s="447"/>
      <c r="AHU172" s="447"/>
      <c r="AHV172" s="447"/>
      <c r="AHW172" s="447"/>
      <c r="AHX172" s="447"/>
      <c r="AHY172" s="447"/>
      <c r="AHZ172" s="447"/>
      <c r="AIA172" s="447"/>
      <c r="AIB172" s="447"/>
      <c r="AIC172" s="447"/>
      <c r="AID172" s="447"/>
      <c r="AIE172" s="447"/>
      <c r="AIF172" s="447"/>
      <c r="AIG172" s="447"/>
      <c r="AIH172" s="447"/>
      <c r="AII172" s="447"/>
      <c r="AIJ172" s="447"/>
      <c r="AIK172" s="447"/>
      <c r="AIL172" s="447"/>
      <c r="AIM172" s="447"/>
      <c r="AIN172" s="447"/>
      <c r="AIO172" s="447"/>
      <c r="AIP172" s="447"/>
      <c r="AIQ172" s="447"/>
      <c r="AIR172" s="447"/>
      <c r="AIS172" s="447"/>
      <c r="AIT172" s="447"/>
      <c r="AIU172" s="447"/>
      <c r="AIV172" s="447"/>
      <c r="AIW172" s="447"/>
      <c r="AIX172" s="447"/>
      <c r="AIY172" s="447"/>
      <c r="AIZ172" s="447"/>
      <c r="AJA172" s="447"/>
      <c r="AJB172" s="447"/>
      <c r="AJC172" s="447"/>
      <c r="AJD172" s="447"/>
      <c r="AJE172" s="447"/>
      <c r="AJF172" s="447"/>
      <c r="AJG172" s="447"/>
      <c r="AJH172" s="447"/>
      <c r="AJI172" s="447"/>
      <c r="AJJ172" s="447"/>
      <c r="AJK172" s="447"/>
      <c r="AJL172" s="447"/>
      <c r="AJM172" s="447"/>
      <c r="AJN172" s="447"/>
      <c r="AJO172" s="447"/>
      <c r="AJP172" s="447"/>
      <c r="AJQ172" s="447"/>
      <c r="AJR172" s="447"/>
      <c r="AJS172" s="447"/>
      <c r="AJT172" s="447"/>
      <c r="AJU172" s="447"/>
      <c r="AJV172" s="447"/>
      <c r="AJW172" s="447"/>
      <c r="AJX172" s="447"/>
      <c r="AJY172" s="447"/>
      <c r="AJZ172" s="447"/>
      <c r="AKA172" s="447"/>
      <c r="AKB172" s="447"/>
      <c r="AKC172" s="447"/>
      <c r="AKD172" s="447"/>
      <c r="AKE172" s="447"/>
      <c r="AKF172" s="447"/>
      <c r="AKG172" s="447"/>
      <c r="AKH172" s="447"/>
      <c r="AKI172" s="447"/>
      <c r="AKJ172" s="447"/>
      <c r="AKK172" s="447"/>
      <c r="AKL172" s="447"/>
      <c r="AKM172" s="447"/>
      <c r="AKN172" s="447"/>
      <c r="AKO172" s="447"/>
      <c r="AKP172" s="447"/>
      <c r="AKQ172" s="447"/>
      <c r="AKR172" s="447"/>
      <c r="AKS172" s="447"/>
      <c r="AKT172" s="447"/>
      <c r="AKU172" s="447"/>
      <c r="AKV172" s="447"/>
      <c r="AKW172" s="447"/>
      <c r="AKX172" s="447"/>
      <c r="AKY172" s="447"/>
      <c r="AKZ172" s="447"/>
      <c r="ALA172" s="447"/>
      <c r="ALB172" s="447"/>
      <c r="ALC172" s="447"/>
      <c r="ALD172" s="447"/>
      <c r="ALE172" s="447"/>
      <c r="ALF172" s="447"/>
      <c r="ALG172" s="447"/>
      <c r="ALH172" s="447"/>
      <c r="ALI172" s="447"/>
      <c r="ALJ172" s="447"/>
      <c r="ALK172" s="447"/>
      <c r="ALL172" s="447"/>
      <c r="ALM172" s="447"/>
      <c r="ALN172" s="447"/>
      <c r="ALO172" s="447"/>
      <c r="ALP172" s="447"/>
      <c r="ALQ172" s="447"/>
      <c r="ALR172" s="447"/>
      <c r="ALS172" s="447"/>
      <c r="ALT172" s="447"/>
      <c r="ALU172" s="447"/>
      <c r="ALV172" s="447"/>
      <c r="ALW172" s="447"/>
      <c r="ALX172" s="447"/>
      <c r="ALY172" s="447"/>
      <c r="ALZ172" s="447"/>
      <c r="AMA172" s="447"/>
      <c r="AMB172" s="447"/>
      <c r="AMC172" s="447"/>
      <c r="AMD172" s="447"/>
      <c r="AME172" s="447"/>
      <c r="AMF172" s="447"/>
      <c r="AMG172" s="447"/>
      <c r="AMH172" s="447"/>
      <c r="AMI172" s="447"/>
      <c r="AMJ172" s="447"/>
      <c r="AMK172" s="447"/>
      <c r="AML172" s="447"/>
      <c r="AMM172" s="447"/>
      <c r="AMN172" s="447"/>
      <c r="AMO172" s="447"/>
      <c r="AMP172" s="447"/>
      <c r="AMQ172" s="447"/>
      <c r="AMR172" s="447"/>
      <c r="AMS172" s="447"/>
      <c r="AMT172" s="447"/>
      <c r="AMU172" s="447"/>
      <c r="AMV172" s="447"/>
      <c r="AMW172" s="447"/>
      <c r="AMX172" s="447"/>
      <c r="AMY172" s="447"/>
      <c r="AMZ172" s="447"/>
      <c r="ANA172" s="447"/>
      <c r="ANB172" s="447"/>
      <c r="ANC172" s="447"/>
      <c r="AND172" s="447"/>
      <c r="ANE172" s="447"/>
      <c r="ANF172" s="447"/>
      <c r="ANG172" s="447"/>
      <c r="ANH172" s="447"/>
      <c r="ANI172" s="447"/>
      <c r="ANJ172" s="447"/>
      <c r="ANK172" s="447"/>
      <c r="ANL172" s="447"/>
      <c r="ANM172" s="447"/>
      <c r="ANN172" s="447"/>
      <c r="ANO172" s="447"/>
      <c r="ANP172" s="447"/>
      <c r="ANQ172" s="447"/>
      <c r="ANR172" s="447"/>
      <c r="ANS172" s="447"/>
      <c r="ANT172" s="447"/>
      <c r="ANU172" s="447"/>
      <c r="ANV172" s="447"/>
      <c r="ANW172" s="447"/>
      <c r="ANX172" s="447"/>
      <c r="ANY172" s="447"/>
      <c r="ANZ172" s="447"/>
      <c r="AOA172" s="447"/>
      <c r="AOB172" s="447"/>
      <c r="AOC172" s="447"/>
      <c r="AOD172" s="447"/>
      <c r="AOE172" s="447"/>
      <c r="AOF172" s="447"/>
      <c r="AOG172" s="447"/>
      <c r="AOH172" s="447"/>
      <c r="AOI172" s="447"/>
      <c r="AOJ172" s="447"/>
      <c r="AOK172" s="447"/>
      <c r="AOL172" s="447"/>
      <c r="AOM172" s="447"/>
      <c r="AON172" s="447"/>
      <c r="AOO172" s="447"/>
      <c r="AOP172" s="447"/>
      <c r="AOQ172" s="447"/>
      <c r="AOR172" s="447"/>
      <c r="AOS172" s="447"/>
      <c r="AOT172" s="447"/>
      <c r="AOU172" s="447"/>
      <c r="AOV172" s="447"/>
      <c r="AOW172" s="447"/>
      <c r="AOX172" s="447"/>
      <c r="AOY172" s="447"/>
      <c r="AOZ172" s="447"/>
      <c r="APA172" s="447"/>
      <c r="APB172" s="447"/>
      <c r="APC172" s="447"/>
      <c r="APD172" s="447"/>
      <c r="APE172" s="447"/>
      <c r="APF172" s="447"/>
      <c r="APG172" s="447"/>
      <c r="APH172" s="447"/>
      <c r="API172" s="447"/>
      <c r="APJ172" s="447"/>
      <c r="APK172" s="447"/>
      <c r="APL172" s="447"/>
      <c r="APM172" s="447"/>
      <c r="APN172" s="447"/>
      <c r="APO172" s="447"/>
      <c r="APP172" s="447"/>
      <c r="APQ172" s="447"/>
      <c r="APR172" s="447"/>
      <c r="APS172" s="447"/>
      <c r="APT172" s="447"/>
      <c r="APU172" s="447"/>
      <c r="APV172" s="447"/>
      <c r="APW172" s="447"/>
      <c r="APX172" s="447"/>
      <c r="APY172" s="447"/>
      <c r="APZ172" s="447"/>
      <c r="AQA172" s="447"/>
      <c r="AQB172" s="447"/>
      <c r="AQC172" s="447"/>
      <c r="AQD172" s="447"/>
      <c r="AQE172" s="447"/>
      <c r="AQF172" s="447"/>
      <c r="AQG172" s="447"/>
      <c r="AQH172" s="447"/>
      <c r="AQI172" s="447"/>
      <c r="AQJ172" s="447"/>
      <c r="AQK172" s="447"/>
      <c r="AQL172" s="447"/>
      <c r="AQM172" s="447"/>
      <c r="AQN172" s="447"/>
      <c r="AQO172" s="447"/>
      <c r="AQP172" s="447"/>
      <c r="AQQ172" s="447"/>
      <c r="AQR172" s="447"/>
      <c r="AQS172" s="447"/>
      <c r="AQT172" s="447"/>
      <c r="AQU172" s="447"/>
      <c r="AQV172" s="447"/>
      <c r="AQW172" s="447"/>
      <c r="AQX172" s="447"/>
      <c r="AQY172" s="447"/>
      <c r="AQZ172" s="447"/>
      <c r="ARA172" s="447"/>
      <c r="ARB172" s="447"/>
      <c r="ARC172" s="447"/>
      <c r="ARD172" s="447"/>
      <c r="ARE172" s="447"/>
      <c r="ARF172" s="447"/>
      <c r="ARG172" s="447"/>
      <c r="ARH172" s="447"/>
      <c r="ARI172" s="447"/>
      <c r="ARJ172" s="447"/>
      <c r="ARK172" s="447"/>
      <c r="ARL172" s="447"/>
      <c r="ARM172" s="447"/>
      <c r="ARN172" s="447"/>
      <c r="ARO172" s="447"/>
      <c r="ARP172" s="447"/>
      <c r="ARQ172" s="447"/>
      <c r="ARR172" s="447"/>
      <c r="ARS172" s="447"/>
      <c r="ART172" s="447"/>
      <c r="ARU172" s="447"/>
      <c r="ARV172" s="447"/>
      <c r="ARW172" s="447"/>
      <c r="ARX172" s="447"/>
      <c r="ARY172" s="447"/>
      <c r="ARZ172" s="447"/>
      <c r="ASA172" s="447"/>
      <c r="ASB172" s="447"/>
      <c r="ASC172" s="447"/>
      <c r="ASD172" s="447"/>
      <c r="ASE172" s="447"/>
      <c r="ASF172" s="447"/>
      <c r="ASG172" s="447"/>
      <c r="ASH172" s="447"/>
      <c r="ASI172" s="447"/>
      <c r="ASJ172" s="447"/>
      <c r="ASK172" s="447"/>
      <c r="ASL172" s="447"/>
      <c r="ASM172" s="447"/>
      <c r="ASN172" s="447"/>
      <c r="ASO172" s="447"/>
      <c r="ASP172" s="447"/>
      <c r="ASQ172" s="447"/>
      <c r="ASR172" s="447"/>
      <c r="ASS172" s="447"/>
      <c r="AST172" s="447"/>
      <c r="ASU172" s="447"/>
      <c r="ASV172" s="447"/>
      <c r="ASW172" s="447"/>
      <c r="ASX172" s="447"/>
      <c r="ASY172" s="447"/>
      <c r="ASZ172" s="447"/>
      <c r="ATA172" s="447"/>
      <c r="ATB172" s="447"/>
      <c r="ATC172" s="447"/>
      <c r="ATD172" s="447"/>
      <c r="ATE172" s="447"/>
      <c r="ATF172" s="447"/>
      <c r="ATG172" s="447"/>
      <c r="ATH172" s="447"/>
      <c r="ATI172" s="447"/>
      <c r="ATJ172" s="447"/>
      <c r="ATK172" s="447"/>
      <c r="ATL172" s="447"/>
      <c r="ATM172" s="447"/>
      <c r="ATN172" s="447"/>
      <c r="ATO172" s="447"/>
      <c r="ATP172" s="447"/>
      <c r="ATQ172" s="447"/>
      <c r="ATR172" s="447"/>
      <c r="ATS172" s="447"/>
      <c r="ATT172" s="447"/>
      <c r="ATU172" s="447"/>
      <c r="ATV172" s="447"/>
      <c r="ATW172" s="447"/>
      <c r="ATX172" s="447"/>
      <c r="ATY172" s="447"/>
      <c r="ATZ172" s="447"/>
      <c r="AUA172" s="447"/>
      <c r="AUB172" s="447"/>
      <c r="AUC172" s="447"/>
      <c r="AUD172" s="447"/>
      <c r="AUE172" s="447"/>
      <c r="AUF172" s="447"/>
      <c r="AUG172" s="447"/>
      <c r="AUH172" s="447"/>
      <c r="AUI172" s="447"/>
      <c r="AUJ172" s="447"/>
      <c r="AUK172" s="447"/>
      <c r="AUL172" s="447"/>
      <c r="AUM172" s="447"/>
      <c r="AUN172" s="447"/>
      <c r="AUO172" s="447"/>
      <c r="AUP172" s="447"/>
      <c r="AUQ172" s="447"/>
      <c r="AUR172" s="447"/>
      <c r="AUS172" s="447"/>
      <c r="AUT172" s="447"/>
      <c r="AUU172" s="447"/>
      <c r="AUV172" s="447"/>
      <c r="AUW172" s="447"/>
      <c r="AUX172" s="447"/>
      <c r="AUY172" s="447"/>
      <c r="AUZ172" s="447"/>
      <c r="AVA172" s="447"/>
      <c r="AVB172" s="447"/>
      <c r="AVC172" s="447"/>
      <c r="AVD172" s="447"/>
      <c r="AVE172" s="447"/>
      <c r="AVF172" s="447"/>
      <c r="AVG172" s="447"/>
      <c r="AVH172" s="447"/>
      <c r="AVI172" s="447"/>
      <c r="AVJ172" s="447"/>
      <c r="AVK172" s="447"/>
      <c r="AVL172" s="447"/>
      <c r="AVM172" s="447"/>
      <c r="AVN172" s="447"/>
      <c r="AVO172" s="447"/>
      <c r="AVP172" s="447"/>
      <c r="AVQ172" s="447"/>
      <c r="AVR172" s="447"/>
      <c r="AVS172" s="447"/>
      <c r="AVT172" s="447"/>
      <c r="AVU172" s="447"/>
      <c r="AVV172" s="447"/>
      <c r="AVW172" s="447"/>
      <c r="AVX172" s="447"/>
      <c r="AVY172" s="447"/>
      <c r="AVZ172" s="447"/>
      <c r="AWA172" s="447"/>
      <c r="AWB172" s="447"/>
      <c r="AWC172" s="447"/>
      <c r="AWD172" s="447"/>
      <c r="AWE172" s="447"/>
      <c r="AWF172" s="447"/>
      <c r="AWG172" s="447"/>
      <c r="AWH172" s="447"/>
      <c r="AWI172" s="447"/>
      <c r="AWJ172" s="447"/>
      <c r="AWK172" s="447"/>
      <c r="AWL172" s="447"/>
      <c r="AWM172" s="447"/>
      <c r="AWN172" s="447"/>
      <c r="AWO172" s="447"/>
      <c r="AWP172" s="447"/>
      <c r="AWQ172" s="447"/>
      <c r="AWR172" s="447"/>
      <c r="AWS172" s="447"/>
      <c r="AWT172" s="447"/>
      <c r="AWU172" s="447"/>
      <c r="AWV172" s="447"/>
      <c r="AWW172" s="447"/>
      <c r="AWX172" s="447"/>
      <c r="AWY172" s="447"/>
      <c r="AWZ172" s="447"/>
      <c r="AXA172" s="447"/>
      <c r="AXB172" s="447"/>
      <c r="AXC172" s="447"/>
      <c r="AXD172" s="447"/>
      <c r="AXE172" s="447"/>
      <c r="AXF172" s="447"/>
      <c r="AXG172" s="447"/>
      <c r="AXH172" s="447"/>
      <c r="AXI172" s="447"/>
      <c r="AXJ172" s="447"/>
      <c r="AXK172" s="447"/>
      <c r="AXL172" s="447"/>
      <c r="AXM172" s="447"/>
      <c r="AXN172" s="447"/>
      <c r="AXO172" s="447"/>
      <c r="AXP172" s="447"/>
      <c r="AXQ172" s="447"/>
      <c r="AXR172" s="447"/>
      <c r="AXS172" s="447"/>
      <c r="AXT172" s="447"/>
      <c r="AXU172" s="447"/>
      <c r="AXV172" s="447"/>
      <c r="AXW172" s="447"/>
      <c r="AXX172" s="447"/>
      <c r="AXY172" s="447"/>
      <c r="AXZ172" s="447"/>
      <c r="AYA172" s="447"/>
      <c r="AYB172" s="447"/>
      <c r="AYC172" s="447"/>
      <c r="AYD172" s="447"/>
      <c r="AYE172" s="447"/>
      <c r="AYF172" s="447"/>
      <c r="AYG172" s="447"/>
      <c r="AYH172" s="447"/>
      <c r="AYI172" s="447"/>
      <c r="AYJ172" s="447"/>
      <c r="AYK172" s="447"/>
      <c r="AYL172" s="447"/>
      <c r="AYM172" s="447"/>
      <c r="AYN172" s="447"/>
      <c r="AYO172" s="447"/>
      <c r="AYP172" s="447"/>
      <c r="AYQ172" s="447"/>
      <c r="AYR172" s="447"/>
      <c r="AYS172" s="447"/>
      <c r="AYT172" s="447"/>
      <c r="AYU172" s="447"/>
      <c r="AYV172" s="447"/>
      <c r="AYW172" s="447"/>
      <c r="AYX172" s="447"/>
      <c r="AYY172" s="447"/>
      <c r="AYZ172" s="447"/>
      <c r="AZA172" s="447"/>
      <c r="AZB172" s="447"/>
      <c r="AZC172" s="447"/>
      <c r="AZD172" s="447"/>
      <c r="AZE172" s="447"/>
      <c r="AZF172" s="447"/>
      <c r="AZG172" s="447"/>
      <c r="AZH172" s="447"/>
      <c r="AZI172" s="447"/>
      <c r="AZJ172" s="447"/>
      <c r="AZK172" s="447"/>
      <c r="AZL172" s="447"/>
      <c r="AZM172" s="447"/>
      <c r="AZN172" s="447"/>
      <c r="AZO172" s="447"/>
      <c r="AZP172" s="447"/>
      <c r="AZQ172" s="447"/>
      <c r="AZR172" s="447"/>
      <c r="AZS172" s="447"/>
      <c r="AZT172" s="447"/>
      <c r="AZU172" s="447"/>
      <c r="AZV172" s="447"/>
      <c r="AZW172" s="447"/>
      <c r="AZX172" s="447"/>
      <c r="AZY172" s="447"/>
      <c r="AZZ172" s="447"/>
      <c r="BAA172" s="447"/>
      <c r="BAB172" s="447"/>
      <c r="BAC172" s="447"/>
      <c r="BAD172" s="447"/>
      <c r="BAE172" s="447"/>
      <c r="BAF172" s="447"/>
      <c r="BAG172" s="447"/>
      <c r="BAH172" s="447"/>
      <c r="BAI172" s="447"/>
      <c r="BAJ172" s="447"/>
      <c r="BAK172" s="447"/>
      <c r="BAL172" s="447"/>
      <c r="BAM172" s="447"/>
      <c r="BAN172" s="447"/>
      <c r="BAO172" s="447"/>
      <c r="BAP172" s="447"/>
      <c r="BAQ172" s="447"/>
      <c r="BAR172" s="447"/>
      <c r="BAS172" s="447"/>
      <c r="BAT172" s="447"/>
      <c r="BAU172" s="447"/>
      <c r="BAV172" s="447"/>
      <c r="BAW172" s="447"/>
      <c r="BAX172" s="447"/>
      <c r="BAY172" s="447"/>
      <c r="BAZ172" s="447"/>
      <c r="BBA172" s="447"/>
      <c r="BBB172" s="447"/>
      <c r="BBC172" s="447"/>
      <c r="BBD172" s="447"/>
      <c r="BBE172" s="447"/>
      <c r="BBF172" s="447"/>
      <c r="BBG172" s="447"/>
      <c r="BBH172" s="447"/>
      <c r="BBI172" s="447"/>
      <c r="BBJ172" s="447"/>
      <c r="BBK172" s="447"/>
      <c r="BBL172" s="447"/>
      <c r="BBM172" s="447"/>
      <c r="BBN172" s="447"/>
      <c r="BBO172" s="447"/>
      <c r="BBP172" s="447"/>
      <c r="BBQ172" s="447"/>
      <c r="BBR172" s="447"/>
      <c r="BBS172" s="447"/>
      <c r="BBT172" s="447"/>
      <c r="BBU172" s="447"/>
      <c r="BBV172" s="447"/>
      <c r="BBW172" s="447"/>
      <c r="BBX172" s="447"/>
      <c r="BBY172" s="447"/>
      <c r="BBZ172" s="447"/>
      <c r="BCA172" s="447"/>
      <c r="BCB172" s="447"/>
      <c r="BCC172" s="447"/>
      <c r="BCD172" s="447"/>
      <c r="BCE172" s="447"/>
      <c r="BCF172" s="447"/>
      <c r="BCG172" s="447"/>
      <c r="BCH172" s="447"/>
      <c r="BCI172" s="447"/>
      <c r="BCJ172" s="447"/>
      <c r="BCK172" s="447"/>
      <c r="BCL172" s="447"/>
      <c r="BCM172" s="447"/>
      <c r="BCN172" s="447"/>
      <c r="BCO172" s="447"/>
      <c r="BCP172" s="447"/>
      <c r="BCQ172" s="447"/>
      <c r="BCR172" s="447"/>
      <c r="BCS172" s="447"/>
      <c r="BCT172" s="447"/>
      <c r="BCU172" s="447"/>
      <c r="BCV172" s="447"/>
      <c r="BCW172" s="447"/>
      <c r="BCX172" s="447"/>
      <c r="BCY172" s="447"/>
      <c r="BCZ172" s="447"/>
      <c r="BDA172" s="447"/>
      <c r="BDB172" s="447"/>
      <c r="BDC172" s="447"/>
      <c r="BDD172" s="447"/>
      <c r="BDE172" s="447"/>
      <c r="BDF172" s="447"/>
      <c r="BDG172" s="447"/>
      <c r="BDH172" s="447"/>
      <c r="BDI172" s="447"/>
      <c r="BDJ172" s="447"/>
      <c r="BDK172" s="447"/>
      <c r="BDL172" s="447"/>
      <c r="BDM172" s="447"/>
      <c r="BDN172" s="447"/>
      <c r="BDO172" s="447"/>
      <c r="BDP172" s="447"/>
      <c r="BDQ172" s="447"/>
      <c r="BDR172" s="447"/>
      <c r="BDS172" s="447"/>
      <c r="BDT172" s="447"/>
      <c r="BDU172" s="447"/>
      <c r="BDV172" s="447"/>
      <c r="BDW172" s="447"/>
      <c r="BDX172" s="447"/>
      <c r="BDY172" s="447"/>
      <c r="BDZ172" s="447"/>
      <c r="BEA172" s="447"/>
      <c r="BEB172" s="447"/>
      <c r="BEC172" s="447"/>
      <c r="BED172" s="447"/>
      <c r="BEE172" s="447"/>
      <c r="BEF172" s="447"/>
      <c r="BEG172" s="447"/>
      <c r="BEH172" s="447"/>
      <c r="BEI172" s="447"/>
      <c r="BEJ172" s="447"/>
      <c r="BEK172" s="447"/>
      <c r="BEL172" s="447"/>
      <c r="BEM172" s="447"/>
      <c r="BEN172" s="447"/>
      <c r="BEO172" s="447"/>
      <c r="BEP172" s="447"/>
      <c r="BEQ172" s="447"/>
      <c r="BER172" s="447"/>
      <c r="BES172" s="447"/>
      <c r="BET172" s="447"/>
      <c r="BEU172" s="447"/>
      <c r="BEV172" s="447"/>
      <c r="BEW172" s="447"/>
      <c r="BEX172" s="447"/>
      <c r="BEY172" s="447"/>
      <c r="BEZ172" s="447"/>
      <c r="BFA172" s="447"/>
      <c r="BFB172" s="447"/>
      <c r="BFC172" s="447"/>
      <c r="BFD172" s="447"/>
      <c r="BFE172" s="447"/>
      <c r="BFF172" s="447"/>
      <c r="BFG172" s="447"/>
      <c r="BFH172" s="447"/>
      <c r="BFI172" s="447"/>
      <c r="BFJ172" s="447"/>
      <c r="BFK172" s="447"/>
      <c r="BFL172" s="447"/>
      <c r="BFM172" s="447"/>
      <c r="BFN172" s="447"/>
      <c r="BFO172" s="447"/>
      <c r="BFP172" s="447"/>
      <c r="BFQ172" s="447"/>
      <c r="BFR172" s="447"/>
      <c r="BFS172" s="447"/>
      <c r="BFT172" s="447"/>
      <c r="BFU172" s="447"/>
      <c r="BFV172" s="447"/>
      <c r="BFW172" s="447"/>
      <c r="BFX172" s="447"/>
      <c r="BFY172" s="447"/>
      <c r="BFZ172" s="447"/>
      <c r="BGA172" s="447"/>
      <c r="BGB172" s="447"/>
      <c r="BGC172" s="447"/>
      <c r="BGD172" s="447"/>
      <c r="BGE172" s="447"/>
      <c r="BGF172" s="447"/>
      <c r="BGG172" s="447"/>
      <c r="BGH172" s="447"/>
      <c r="BGI172" s="447"/>
      <c r="BGJ172" s="447"/>
      <c r="BGK172" s="447"/>
      <c r="BGL172" s="447"/>
      <c r="BGM172" s="447"/>
      <c r="BGN172" s="447"/>
      <c r="BGO172" s="447"/>
      <c r="BGP172" s="447"/>
      <c r="BGQ172" s="447"/>
      <c r="BGR172" s="447"/>
      <c r="BGS172" s="447"/>
      <c r="BGT172" s="447"/>
      <c r="BGU172" s="447"/>
      <c r="BGV172" s="447"/>
      <c r="BGW172" s="447"/>
      <c r="BGX172" s="447"/>
      <c r="BGY172" s="447"/>
      <c r="BGZ172" s="447"/>
      <c r="BHA172" s="447"/>
      <c r="BHB172" s="447"/>
      <c r="BHC172" s="447"/>
      <c r="BHD172" s="447"/>
      <c r="BHE172" s="447"/>
      <c r="BHF172" s="447"/>
      <c r="BHG172" s="447"/>
      <c r="BHH172" s="447"/>
      <c r="BHI172" s="447"/>
      <c r="BHJ172" s="447"/>
      <c r="BHK172" s="447"/>
      <c r="BHL172" s="447"/>
      <c r="BHM172" s="447"/>
      <c r="BHN172" s="447"/>
      <c r="BHO172" s="447"/>
      <c r="BHP172" s="447"/>
      <c r="BHQ172" s="447"/>
      <c r="BHR172" s="447"/>
      <c r="BHS172" s="447"/>
      <c r="BHT172" s="447"/>
      <c r="BHU172" s="447"/>
      <c r="BHV172" s="447"/>
      <c r="BHW172" s="447"/>
      <c r="BHX172" s="447"/>
      <c r="BHY172" s="447"/>
      <c r="BHZ172" s="447"/>
      <c r="BIA172" s="447"/>
      <c r="BIB172" s="447"/>
      <c r="BIC172" s="447"/>
      <c r="BID172" s="447"/>
      <c r="BIE172" s="447"/>
      <c r="BIF172" s="447"/>
      <c r="BIG172" s="447"/>
      <c r="BIH172" s="447"/>
      <c r="BII172" s="447"/>
      <c r="BIJ172" s="447"/>
      <c r="BIK172" s="447"/>
      <c r="BIL172" s="447"/>
      <c r="BIM172" s="447"/>
      <c r="BIN172" s="447"/>
      <c r="BIO172" s="447"/>
      <c r="BIP172" s="447"/>
      <c r="BIQ172" s="447"/>
      <c r="BIR172" s="447"/>
      <c r="BIS172" s="447"/>
      <c r="BIT172" s="447"/>
      <c r="BIU172" s="447"/>
      <c r="BIV172" s="447"/>
      <c r="BIW172" s="447"/>
      <c r="BIX172" s="447"/>
      <c r="BIY172" s="447"/>
      <c r="BIZ172" s="447"/>
      <c r="BJA172" s="447"/>
      <c r="BJB172" s="447"/>
      <c r="BJC172" s="447"/>
      <c r="BJD172" s="447"/>
      <c r="BJE172" s="447"/>
      <c r="BJF172" s="447"/>
      <c r="BJG172" s="447"/>
      <c r="BJH172" s="447"/>
      <c r="BJI172" s="447"/>
      <c r="BJJ172" s="447"/>
      <c r="BJK172" s="447"/>
      <c r="BJL172" s="447"/>
      <c r="BJM172" s="447"/>
      <c r="BJN172" s="447"/>
      <c r="BJO172" s="447"/>
      <c r="BJP172" s="447"/>
      <c r="BJQ172" s="447"/>
      <c r="BJR172" s="447"/>
      <c r="BJS172" s="447"/>
      <c r="BJT172" s="447"/>
      <c r="BJU172" s="447"/>
      <c r="BJV172" s="447"/>
      <c r="BJW172" s="447"/>
      <c r="BJX172" s="447"/>
      <c r="BJY172" s="447"/>
      <c r="BJZ172" s="447"/>
      <c r="BKA172" s="447"/>
      <c r="BKB172" s="447"/>
      <c r="BKC172" s="447"/>
      <c r="BKD172" s="447"/>
      <c r="BKE172" s="447"/>
      <c r="BKF172" s="447"/>
      <c r="BKG172" s="447"/>
      <c r="BKH172" s="447"/>
      <c r="BKI172" s="447"/>
      <c r="BKJ172" s="447"/>
      <c r="BKK172" s="447"/>
      <c r="BKL172" s="447"/>
      <c r="BKM172" s="447"/>
      <c r="BKN172" s="447"/>
      <c r="BKO172" s="447"/>
      <c r="BKP172" s="447"/>
      <c r="BKQ172" s="447"/>
      <c r="BKR172" s="447"/>
      <c r="BKS172" s="447"/>
      <c r="BKT172" s="447"/>
      <c r="BKU172" s="447"/>
      <c r="BKV172" s="447"/>
      <c r="BKW172" s="447"/>
      <c r="BKX172" s="447"/>
      <c r="BKY172" s="447"/>
      <c r="BKZ172" s="447"/>
      <c r="BLA172" s="447"/>
      <c r="BLB172" s="447"/>
      <c r="BLC172" s="447"/>
      <c r="BLD172" s="447"/>
      <c r="BLE172" s="447"/>
      <c r="BLF172" s="447"/>
      <c r="BLG172" s="447"/>
      <c r="BLH172" s="447"/>
      <c r="BLI172" s="447"/>
      <c r="BLJ172" s="447"/>
      <c r="BLK172" s="447"/>
      <c r="BLL172" s="447"/>
      <c r="BLM172" s="447"/>
      <c r="BLN172" s="447"/>
      <c r="BLO172" s="447"/>
      <c r="BLP172" s="447"/>
      <c r="BLQ172" s="447"/>
      <c r="BLR172" s="447"/>
      <c r="BLS172" s="447"/>
      <c r="BLT172" s="447"/>
      <c r="BLU172" s="447"/>
      <c r="BLV172" s="447"/>
      <c r="BLW172" s="447"/>
      <c r="BLX172" s="447"/>
      <c r="BLY172" s="447"/>
      <c r="BLZ172" s="447"/>
      <c r="BMA172" s="447"/>
      <c r="BMB172" s="447"/>
      <c r="BMC172" s="447"/>
      <c r="BMD172" s="447"/>
      <c r="BME172" s="447"/>
      <c r="BMF172" s="447"/>
      <c r="BMG172" s="447"/>
      <c r="BMH172" s="447"/>
      <c r="BMI172" s="447"/>
      <c r="BMJ172" s="447"/>
      <c r="BMK172" s="447"/>
      <c r="BML172" s="447"/>
      <c r="BMM172" s="447"/>
      <c r="BMN172" s="447"/>
      <c r="BMO172" s="447"/>
      <c r="BMP172" s="447"/>
      <c r="BMQ172" s="447"/>
      <c r="BMR172" s="447"/>
      <c r="BMS172" s="447"/>
      <c r="BMT172" s="447"/>
      <c r="BMU172" s="447"/>
      <c r="BMV172" s="447"/>
      <c r="BMW172" s="447"/>
      <c r="BMX172" s="447"/>
      <c r="BMY172" s="447"/>
      <c r="BMZ172" s="447"/>
      <c r="BNA172" s="447"/>
      <c r="BNB172" s="447"/>
      <c r="BNC172" s="447"/>
      <c r="BND172" s="447"/>
      <c r="BNE172" s="447"/>
      <c r="BNF172" s="447"/>
      <c r="BNG172" s="447"/>
      <c r="BNH172" s="447"/>
      <c r="BNI172" s="447"/>
      <c r="BNJ172" s="447"/>
      <c r="BNK172" s="447"/>
      <c r="BNL172" s="447"/>
      <c r="BNM172" s="447"/>
      <c r="BNN172" s="447"/>
      <c r="BNO172" s="447"/>
      <c r="BNP172" s="447"/>
      <c r="BNQ172" s="447"/>
      <c r="BNR172" s="447"/>
      <c r="BNS172" s="447"/>
      <c r="BNT172" s="447"/>
      <c r="BNU172" s="447"/>
      <c r="BNV172" s="447"/>
      <c r="BNW172" s="447"/>
      <c r="BNX172" s="447"/>
      <c r="BNY172" s="447"/>
      <c r="BNZ172" s="447"/>
      <c r="BOA172" s="447"/>
      <c r="BOB172" s="447"/>
      <c r="BOC172" s="447"/>
      <c r="BOD172" s="447"/>
      <c r="BOE172" s="447"/>
      <c r="BOF172" s="447"/>
      <c r="BOG172" s="447"/>
      <c r="BOH172" s="447"/>
      <c r="BOI172" s="447"/>
      <c r="BOJ172" s="447"/>
      <c r="BOK172" s="447"/>
      <c r="BOL172" s="447"/>
      <c r="BOM172" s="447"/>
      <c r="BON172" s="447"/>
      <c r="BOO172" s="447"/>
      <c r="BOP172" s="447"/>
      <c r="BOQ172" s="447"/>
      <c r="BOR172" s="447"/>
      <c r="BOS172" s="447"/>
      <c r="BOT172" s="447"/>
      <c r="BOU172" s="447"/>
      <c r="BOV172" s="447"/>
      <c r="BOW172" s="447"/>
      <c r="BOX172" s="447"/>
      <c r="BOY172" s="447"/>
      <c r="BOZ172" s="447"/>
      <c r="BPA172" s="447"/>
      <c r="BPB172" s="447"/>
      <c r="BPC172" s="447"/>
      <c r="BPD172" s="447"/>
      <c r="BPE172" s="447"/>
      <c r="BPF172" s="447"/>
      <c r="BPG172" s="447"/>
      <c r="BPH172" s="447"/>
      <c r="BPI172" s="447"/>
      <c r="BPJ172" s="447"/>
      <c r="BPK172" s="447"/>
      <c r="BPL172" s="447"/>
      <c r="BPM172" s="447"/>
      <c r="BPN172" s="447"/>
      <c r="BPO172" s="447"/>
      <c r="BPP172" s="447"/>
      <c r="BPQ172" s="447"/>
      <c r="BPR172" s="447"/>
      <c r="BPS172" s="447"/>
      <c r="BPT172" s="447"/>
      <c r="BPU172" s="447"/>
      <c r="BPV172" s="447"/>
      <c r="BPW172" s="447"/>
      <c r="BPX172" s="447"/>
      <c r="BPY172" s="447"/>
      <c r="BPZ172" s="447"/>
      <c r="BQA172" s="447"/>
      <c r="BQB172" s="447"/>
      <c r="BQC172" s="447"/>
      <c r="BQD172" s="447"/>
      <c r="BQE172" s="447"/>
      <c r="BQF172" s="447"/>
      <c r="BQG172" s="447"/>
      <c r="BQH172" s="447"/>
      <c r="BQI172" s="447"/>
      <c r="BQJ172" s="447"/>
      <c r="BQK172" s="447"/>
      <c r="BQL172" s="447"/>
      <c r="BQM172" s="447"/>
      <c r="BQN172" s="447"/>
      <c r="BQO172" s="447"/>
      <c r="BQP172" s="447"/>
      <c r="BQQ172" s="447"/>
      <c r="BQR172" s="447"/>
      <c r="BQS172" s="447"/>
      <c r="BQT172" s="447"/>
      <c r="BQU172" s="447"/>
      <c r="BQV172" s="447"/>
      <c r="BQW172" s="447"/>
      <c r="BQX172" s="447"/>
      <c r="BQY172" s="447"/>
      <c r="BQZ172" s="447"/>
      <c r="BRA172" s="447"/>
      <c r="BRB172" s="447"/>
      <c r="BRC172" s="447"/>
      <c r="BRD172" s="447"/>
      <c r="BRE172" s="447"/>
      <c r="BRF172" s="447"/>
      <c r="BRG172" s="447"/>
      <c r="BRH172" s="447"/>
      <c r="BRI172" s="447"/>
      <c r="BRJ172" s="447"/>
      <c r="BRK172" s="447"/>
      <c r="BRL172" s="447"/>
      <c r="BRM172" s="447"/>
      <c r="BRN172" s="447"/>
      <c r="BRO172" s="447"/>
      <c r="BRP172" s="447"/>
      <c r="BRQ172" s="447"/>
      <c r="BRR172" s="447"/>
      <c r="BRS172" s="447"/>
      <c r="BRT172" s="447"/>
      <c r="BRU172" s="447"/>
      <c r="BRV172" s="447"/>
      <c r="BRW172" s="447"/>
      <c r="BRX172" s="447"/>
      <c r="BRY172" s="447"/>
      <c r="BRZ172" s="447"/>
      <c r="BSA172" s="447"/>
      <c r="BSB172" s="447"/>
      <c r="BSC172" s="447"/>
      <c r="BSD172" s="447"/>
      <c r="BSE172" s="447"/>
      <c r="BSF172" s="447"/>
      <c r="BSG172" s="447"/>
      <c r="BSH172" s="447"/>
      <c r="BSI172" s="447"/>
      <c r="BSJ172" s="447"/>
      <c r="BSK172" s="447"/>
      <c r="BSL172" s="447"/>
      <c r="BSM172" s="447"/>
      <c r="BSN172" s="447"/>
      <c r="BSO172" s="447"/>
      <c r="BSP172" s="447"/>
      <c r="BSQ172" s="447"/>
      <c r="BSR172" s="447"/>
      <c r="BSS172" s="447"/>
      <c r="BST172" s="447"/>
      <c r="BSU172" s="447"/>
      <c r="BSV172" s="447"/>
      <c r="BSW172" s="447"/>
      <c r="BSX172" s="447"/>
      <c r="BSY172" s="447"/>
      <c r="BSZ172" s="447"/>
      <c r="BTA172" s="447"/>
      <c r="BTB172" s="447"/>
      <c r="BTC172" s="447"/>
      <c r="BTD172" s="447"/>
      <c r="BTE172" s="447"/>
      <c r="BTF172" s="447"/>
      <c r="BTG172" s="447"/>
      <c r="BTH172" s="447"/>
      <c r="BTI172" s="447"/>
      <c r="BTJ172" s="447"/>
      <c r="BTK172" s="447"/>
      <c r="BTL172" s="447"/>
      <c r="BTM172" s="447"/>
      <c r="BTN172" s="447"/>
      <c r="BTO172" s="447"/>
      <c r="BTP172" s="447"/>
      <c r="BTQ172" s="447"/>
      <c r="BTR172" s="447"/>
      <c r="BTS172" s="447"/>
      <c r="BTT172" s="447"/>
      <c r="BTU172" s="447"/>
      <c r="BTV172" s="447"/>
      <c r="BTW172" s="447"/>
      <c r="BTX172" s="447"/>
      <c r="BTY172" s="447"/>
      <c r="BTZ172" s="447"/>
      <c r="BUA172" s="447"/>
      <c r="BUB172" s="447"/>
      <c r="BUC172" s="447"/>
      <c r="BUD172" s="447"/>
      <c r="BUE172" s="447"/>
      <c r="BUF172" s="447"/>
      <c r="BUG172" s="447"/>
      <c r="BUH172" s="447"/>
      <c r="BUI172" s="447"/>
      <c r="BUJ172" s="447"/>
      <c r="BUK172" s="447"/>
      <c r="BUL172" s="447"/>
      <c r="BUM172" s="447"/>
      <c r="BUN172" s="447"/>
      <c r="BUO172" s="447"/>
      <c r="BUP172" s="447"/>
      <c r="BUQ172" s="447"/>
      <c r="BUR172" s="447"/>
      <c r="BUS172" s="447"/>
      <c r="BUT172" s="447"/>
      <c r="BUU172" s="447"/>
      <c r="BUV172" s="447"/>
      <c r="BUW172" s="447"/>
      <c r="BUX172" s="447"/>
      <c r="BUY172" s="447"/>
      <c r="BUZ172" s="447"/>
      <c r="BVA172" s="447"/>
      <c r="BVB172" s="447"/>
      <c r="BVC172" s="447"/>
      <c r="BVD172" s="447"/>
      <c r="BVE172" s="447"/>
      <c r="BVF172" s="447"/>
      <c r="BVG172" s="447"/>
      <c r="BVH172" s="447"/>
      <c r="BVI172" s="447"/>
      <c r="BVJ172" s="447"/>
      <c r="BVK172" s="447"/>
      <c r="BVL172" s="447"/>
      <c r="BVM172" s="447"/>
      <c r="BVN172" s="447"/>
      <c r="BVO172" s="447"/>
      <c r="BVP172" s="447"/>
      <c r="BVQ172" s="447"/>
      <c r="BVR172" s="447"/>
      <c r="BVS172" s="447"/>
      <c r="BVT172" s="447"/>
      <c r="BVU172" s="447"/>
      <c r="BVV172" s="447"/>
      <c r="BVW172" s="447"/>
      <c r="BVX172" s="447"/>
      <c r="BVY172" s="447"/>
      <c r="BVZ172" s="447"/>
      <c r="BWA172" s="447"/>
      <c r="BWB172" s="447"/>
      <c r="BWC172" s="447"/>
      <c r="BWD172" s="447"/>
      <c r="BWE172" s="447"/>
      <c r="BWF172" s="447"/>
      <c r="BWG172" s="447"/>
      <c r="BWH172" s="447"/>
      <c r="BWI172" s="447"/>
      <c r="BWJ172" s="447"/>
      <c r="BWK172" s="447"/>
      <c r="BWL172" s="447"/>
      <c r="BWM172" s="447"/>
      <c r="BWN172" s="447"/>
      <c r="BWO172" s="447"/>
      <c r="BWP172" s="447"/>
      <c r="BWQ172" s="447"/>
      <c r="BWR172" s="447"/>
      <c r="BWS172" s="447"/>
      <c r="BWT172" s="447"/>
      <c r="BWU172" s="447"/>
      <c r="BWV172" s="447"/>
      <c r="BWW172" s="447"/>
      <c r="BWX172" s="447"/>
      <c r="BWY172" s="447"/>
      <c r="BWZ172" s="447"/>
      <c r="BXA172" s="447"/>
      <c r="BXB172" s="447"/>
      <c r="BXC172" s="447"/>
      <c r="BXD172" s="447"/>
      <c r="BXE172" s="447"/>
      <c r="BXF172" s="447"/>
      <c r="BXG172" s="447"/>
      <c r="BXH172" s="447"/>
      <c r="BXI172" s="447"/>
      <c r="BXJ172" s="447"/>
      <c r="BXK172" s="447"/>
      <c r="BXL172" s="447"/>
      <c r="BXM172" s="447"/>
      <c r="BXN172" s="447"/>
      <c r="BXO172" s="447"/>
      <c r="BXP172" s="447"/>
      <c r="BXQ172" s="447"/>
      <c r="BXR172" s="447"/>
      <c r="BXS172" s="447"/>
      <c r="BXT172" s="447"/>
      <c r="BXU172" s="447"/>
      <c r="BXV172" s="447"/>
      <c r="BXW172" s="447"/>
      <c r="BXX172" s="447"/>
      <c r="BXY172" s="447"/>
      <c r="BXZ172" s="447"/>
      <c r="BYA172" s="447"/>
      <c r="BYB172" s="447"/>
      <c r="BYC172" s="447"/>
      <c r="BYD172" s="447"/>
      <c r="BYE172" s="447"/>
      <c r="BYF172" s="447"/>
      <c r="BYG172" s="447"/>
      <c r="BYH172" s="447"/>
      <c r="BYI172" s="447"/>
      <c r="BYJ172" s="447"/>
      <c r="BYK172" s="447"/>
      <c r="BYL172" s="447"/>
      <c r="BYM172" s="447"/>
      <c r="BYN172" s="447"/>
      <c r="BYO172" s="447"/>
      <c r="BYP172" s="447"/>
      <c r="BYQ172" s="447"/>
      <c r="BYR172" s="447"/>
      <c r="BYS172" s="447"/>
      <c r="BYT172" s="447"/>
      <c r="BYU172" s="447"/>
      <c r="BYV172" s="447"/>
      <c r="BYW172" s="447"/>
      <c r="BYX172" s="447"/>
      <c r="BYY172" s="447"/>
      <c r="BYZ172" s="447"/>
      <c r="BZA172" s="447"/>
      <c r="BZB172" s="447"/>
      <c r="BZC172" s="447"/>
      <c r="BZD172" s="447"/>
      <c r="BZE172" s="447"/>
      <c r="BZF172" s="447"/>
      <c r="BZG172" s="447"/>
      <c r="BZH172" s="447"/>
      <c r="BZI172" s="447"/>
      <c r="BZJ172" s="447"/>
      <c r="BZK172" s="447"/>
      <c r="BZL172" s="447"/>
      <c r="BZM172" s="447"/>
      <c r="BZN172" s="447"/>
      <c r="BZO172" s="447"/>
      <c r="BZP172" s="447"/>
      <c r="BZQ172" s="447"/>
      <c r="BZR172" s="447"/>
      <c r="BZS172" s="447"/>
      <c r="BZT172" s="447"/>
      <c r="BZU172" s="447"/>
      <c r="BZV172" s="447"/>
      <c r="BZW172" s="447"/>
      <c r="BZX172" s="447"/>
      <c r="BZY172" s="447"/>
      <c r="BZZ172" s="447"/>
      <c r="CAA172" s="447"/>
      <c r="CAB172" s="447"/>
      <c r="CAC172" s="447"/>
      <c r="CAD172" s="447"/>
      <c r="CAE172" s="447"/>
      <c r="CAF172" s="447"/>
      <c r="CAG172" s="447"/>
      <c r="CAH172" s="447"/>
      <c r="CAI172" s="447"/>
      <c r="CAJ172" s="447"/>
      <c r="CAK172" s="447"/>
      <c r="CAL172" s="447"/>
      <c r="CAM172" s="447"/>
      <c r="CAN172" s="447"/>
      <c r="CAO172" s="447"/>
      <c r="CAP172" s="447"/>
      <c r="CAQ172" s="447"/>
      <c r="CAR172" s="447"/>
      <c r="CAS172" s="447"/>
      <c r="CAT172" s="447"/>
      <c r="CAU172" s="447"/>
      <c r="CAV172" s="447"/>
      <c r="CAW172" s="447"/>
      <c r="CAX172" s="447"/>
      <c r="CAY172" s="447"/>
      <c r="CAZ172" s="447"/>
      <c r="CBA172" s="447"/>
      <c r="CBB172" s="447"/>
      <c r="CBC172" s="447"/>
      <c r="CBD172" s="447"/>
      <c r="CBE172" s="447"/>
      <c r="CBF172" s="447"/>
      <c r="CBG172" s="447"/>
      <c r="CBH172" s="447"/>
      <c r="CBI172" s="447"/>
      <c r="CBJ172" s="447"/>
      <c r="CBK172" s="447"/>
      <c r="CBL172" s="447"/>
      <c r="CBM172" s="447"/>
      <c r="CBN172" s="447"/>
      <c r="CBO172" s="447"/>
      <c r="CBP172" s="447"/>
      <c r="CBQ172" s="447"/>
      <c r="CBR172" s="447"/>
      <c r="CBS172" s="447"/>
      <c r="CBT172" s="447"/>
      <c r="CBU172" s="447"/>
      <c r="CBV172" s="447"/>
      <c r="CBW172" s="447"/>
      <c r="CBX172" s="447"/>
      <c r="CBY172" s="447"/>
      <c r="CBZ172" s="447"/>
      <c r="CCA172" s="447"/>
      <c r="CCB172" s="447"/>
      <c r="CCC172" s="447"/>
      <c r="CCD172" s="447"/>
      <c r="CCE172" s="447"/>
      <c r="CCF172" s="447"/>
      <c r="CCG172" s="447"/>
      <c r="CCH172" s="447"/>
      <c r="CCI172" s="447"/>
      <c r="CCJ172" s="447"/>
      <c r="CCK172" s="447"/>
      <c r="CCL172" s="447"/>
      <c r="CCM172" s="447"/>
      <c r="CCN172" s="447"/>
      <c r="CCO172" s="447"/>
      <c r="CCP172" s="447"/>
      <c r="CCQ172" s="447"/>
      <c r="CCR172" s="447"/>
      <c r="CCS172" s="447"/>
      <c r="CCT172" s="447"/>
      <c r="CCU172" s="447"/>
      <c r="CCV172" s="447"/>
      <c r="CCW172" s="447"/>
      <c r="CCX172" s="447"/>
      <c r="CCY172" s="447"/>
      <c r="CCZ172" s="447"/>
      <c r="CDA172" s="447"/>
      <c r="CDB172" s="447"/>
      <c r="CDC172" s="447"/>
      <c r="CDD172" s="447"/>
      <c r="CDE172" s="447"/>
      <c r="CDF172" s="447"/>
      <c r="CDG172" s="447"/>
      <c r="CDH172" s="447"/>
      <c r="CDI172" s="447"/>
      <c r="CDJ172" s="447"/>
      <c r="CDK172" s="447"/>
      <c r="CDL172" s="447"/>
      <c r="CDM172" s="447"/>
      <c r="CDN172" s="447"/>
      <c r="CDO172" s="447"/>
      <c r="CDP172" s="447"/>
      <c r="CDQ172" s="447"/>
      <c r="CDR172" s="447"/>
      <c r="CDS172" s="447"/>
      <c r="CDT172" s="447"/>
      <c r="CDU172" s="447"/>
      <c r="CDV172" s="447"/>
      <c r="CDW172" s="447"/>
      <c r="CDX172" s="447"/>
      <c r="CDY172" s="447"/>
      <c r="CDZ172" s="447"/>
      <c r="CEA172" s="447"/>
      <c r="CEB172" s="447"/>
      <c r="CEC172" s="447"/>
      <c r="CED172" s="447"/>
      <c r="CEE172" s="447"/>
      <c r="CEF172" s="447"/>
      <c r="CEG172" s="447"/>
      <c r="CEH172" s="447"/>
      <c r="CEI172" s="447"/>
      <c r="CEJ172" s="447"/>
      <c r="CEK172" s="447"/>
      <c r="CEL172" s="447"/>
      <c r="CEM172" s="447"/>
      <c r="CEN172" s="447"/>
      <c r="CEO172" s="447"/>
      <c r="CEP172" s="447"/>
      <c r="CEQ172" s="447"/>
      <c r="CER172" s="447"/>
      <c r="CES172" s="447"/>
      <c r="CET172" s="447"/>
      <c r="CEU172" s="447"/>
      <c r="CEV172" s="447"/>
      <c r="CEW172" s="447"/>
      <c r="CEX172" s="447"/>
      <c r="CEY172" s="447"/>
      <c r="CEZ172" s="447"/>
      <c r="CFA172" s="447"/>
      <c r="CFB172" s="447"/>
      <c r="CFC172" s="447"/>
      <c r="CFD172" s="447"/>
      <c r="CFE172" s="447"/>
      <c r="CFF172" s="447"/>
      <c r="CFG172" s="447"/>
      <c r="CFH172" s="447"/>
      <c r="CFI172" s="447"/>
      <c r="CFJ172" s="447"/>
      <c r="CFK172" s="447"/>
      <c r="CFL172" s="447"/>
      <c r="CFM172" s="447"/>
      <c r="CFN172" s="447"/>
      <c r="CFO172" s="447"/>
      <c r="CFP172" s="447"/>
      <c r="CFQ172" s="447"/>
      <c r="CFR172" s="447"/>
      <c r="CFS172" s="447"/>
      <c r="CFT172" s="447"/>
      <c r="CFU172" s="447"/>
      <c r="CFV172" s="447"/>
      <c r="CFW172" s="447"/>
      <c r="CFX172" s="447"/>
      <c r="CFY172" s="447"/>
      <c r="CFZ172" s="447"/>
      <c r="CGA172" s="447"/>
      <c r="CGB172" s="447"/>
      <c r="CGC172" s="447"/>
      <c r="CGD172" s="447"/>
      <c r="CGE172" s="447"/>
      <c r="CGF172" s="447"/>
      <c r="CGG172" s="447"/>
      <c r="CGH172" s="447"/>
      <c r="CGI172" s="447"/>
      <c r="CGJ172" s="447"/>
      <c r="CGK172" s="447"/>
      <c r="CGL172" s="447"/>
      <c r="CGM172" s="447"/>
      <c r="CGN172" s="447"/>
      <c r="CGO172" s="447"/>
      <c r="CGP172" s="447"/>
      <c r="CGQ172" s="447"/>
      <c r="CGR172" s="447"/>
      <c r="CGS172" s="447"/>
      <c r="CGT172" s="447"/>
      <c r="CGU172" s="447"/>
      <c r="CGV172" s="447"/>
      <c r="CGW172" s="447"/>
      <c r="CGX172" s="447"/>
      <c r="CGY172" s="447"/>
      <c r="CGZ172" s="447"/>
      <c r="CHA172" s="447"/>
      <c r="CHB172" s="447"/>
      <c r="CHC172" s="447"/>
      <c r="CHD172" s="447"/>
      <c r="CHE172" s="447"/>
      <c r="CHF172" s="447"/>
      <c r="CHG172" s="447"/>
      <c r="CHH172" s="447"/>
      <c r="CHI172" s="447"/>
      <c r="CHJ172" s="447"/>
      <c r="CHK172" s="447"/>
      <c r="CHL172" s="447"/>
      <c r="CHM172" s="447"/>
      <c r="CHN172" s="447"/>
      <c r="CHO172" s="447"/>
      <c r="CHP172" s="447"/>
      <c r="CHQ172" s="447"/>
      <c r="CHR172" s="447"/>
      <c r="CHS172" s="447"/>
      <c r="CHT172" s="447"/>
      <c r="CHU172" s="447"/>
      <c r="CHV172" s="447"/>
      <c r="CHW172" s="447"/>
      <c r="CHX172" s="447"/>
      <c r="CHY172" s="447"/>
      <c r="CHZ172" s="447"/>
      <c r="CIA172" s="447"/>
      <c r="CIB172" s="447"/>
      <c r="CIC172" s="447"/>
      <c r="CID172" s="447"/>
      <c r="CIE172" s="447"/>
      <c r="CIF172" s="447"/>
      <c r="CIG172" s="447"/>
      <c r="CIH172" s="447"/>
      <c r="CII172" s="447"/>
      <c r="CIJ172" s="447"/>
      <c r="CIK172" s="447"/>
      <c r="CIL172" s="447"/>
      <c r="CIM172" s="447"/>
      <c r="CIN172" s="447"/>
      <c r="CIO172" s="447"/>
      <c r="CIP172" s="447"/>
      <c r="CIQ172" s="447"/>
      <c r="CIR172" s="447"/>
      <c r="CIS172" s="447"/>
      <c r="CIT172" s="447"/>
      <c r="CIU172" s="447"/>
      <c r="CIV172" s="447"/>
      <c r="CIW172" s="447"/>
      <c r="CIX172" s="447"/>
      <c r="CIY172" s="447"/>
      <c r="CIZ172" s="447"/>
      <c r="CJA172" s="447"/>
      <c r="CJB172" s="447"/>
      <c r="CJC172" s="447"/>
      <c r="CJD172" s="447"/>
      <c r="CJE172" s="447"/>
      <c r="CJF172" s="447"/>
      <c r="CJG172" s="447"/>
      <c r="CJH172" s="447"/>
      <c r="CJI172" s="447"/>
      <c r="CJJ172" s="447"/>
      <c r="CJK172" s="447"/>
      <c r="CJL172" s="447"/>
      <c r="CJM172" s="447"/>
      <c r="CJN172" s="447"/>
      <c r="CJO172" s="447"/>
      <c r="CJP172" s="447"/>
      <c r="CJQ172" s="447"/>
      <c r="CJR172" s="447"/>
      <c r="CJS172" s="447"/>
      <c r="CJT172" s="447"/>
      <c r="CJU172" s="447"/>
      <c r="CJV172" s="447"/>
      <c r="CJW172" s="447"/>
      <c r="CJX172" s="447"/>
      <c r="CJY172" s="447"/>
      <c r="CJZ172" s="447"/>
      <c r="CKA172" s="447"/>
      <c r="CKB172" s="447"/>
      <c r="CKC172" s="447"/>
      <c r="CKD172" s="447"/>
      <c r="CKE172" s="447"/>
      <c r="CKF172" s="447"/>
      <c r="CKG172" s="447"/>
      <c r="CKH172" s="447"/>
      <c r="CKI172" s="447"/>
      <c r="CKJ172" s="447"/>
      <c r="CKK172" s="447"/>
      <c r="CKL172" s="447"/>
      <c r="CKM172" s="447"/>
      <c r="CKN172" s="447"/>
      <c r="CKO172" s="447"/>
      <c r="CKP172" s="447"/>
      <c r="CKQ172" s="447"/>
      <c r="CKR172" s="447"/>
      <c r="CKS172" s="447"/>
      <c r="CKT172" s="447"/>
      <c r="CKU172" s="447"/>
      <c r="CKV172" s="447"/>
      <c r="CKW172" s="447"/>
      <c r="CKX172" s="447"/>
      <c r="CKY172" s="447"/>
      <c r="CKZ172" s="447"/>
      <c r="CLA172" s="447"/>
      <c r="CLB172" s="447"/>
      <c r="CLC172" s="447"/>
      <c r="CLD172" s="447"/>
      <c r="CLE172" s="447"/>
      <c r="CLF172" s="447"/>
      <c r="CLG172" s="447"/>
      <c r="CLH172" s="447"/>
      <c r="CLI172" s="447"/>
      <c r="CLJ172" s="447"/>
      <c r="CLK172" s="447"/>
      <c r="CLL172" s="447"/>
      <c r="CLM172" s="447"/>
      <c r="CLN172" s="447"/>
      <c r="CLO172" s="447"/>
      <c r="CLP172" s="447"/>
      <c r="CLQ172" s="447"/>
      <c r="CLR172" s="447"/>
      <c r="CLS172" s="447"/>
      <c r="CLT172" s="447"/>
      <c r="CLU172" s="447"/>
      <c r="CLV172" s="447"/>
      <c r="CLW172" s="447"/>
      <c r="CLX172" s="447"/>
      <c r="CLY172" s="447"/>
      <c r="CLZ172" s="447"/>
      <c r="CMA172" s="447"/>
      <c r="CMB172" s="447"/>
      <c r="CMC172" s="447"/>
      <c r="CMD172" s="447"/>
      <c r="CME172" s="447"/>
      <c r="CMF172" s="447"/>
      <c r="CMG172" s="447"/>
      <c r="CMH172" s="447"/>
      <c r="CMI172" s="447"/>
      <c r="CMJ172" s="447"/>
      <c r="CMK172" s="447"/>
      <c r="CML172" s="447"/>
      <c r="CMM172" s="447"/>
      <c r="CMN172" s="447"/>
      <c r="CMO172" s="447"/>
      <c r="CMP172" s="447"/>
      <c r="CMQ172" s="447"/>
      <c r="CMR172" s="447"/>
      <c r="CMS172" s="447"/>
      <c r="CMT172" s="447"/>
      <c r="CMU172" s="447"/>
      <c r="CMV172" s="447"/>
      <c r="CMW172" s="447"/>
      <c r="CMX172" s="447"/>
      <c r="CMY172" s="447"/>
      <c r="CMZ172" s="447"/>
      <c r="CNA172" s="447"/>
      <c r="CNB172" s="447"/>
      <c r="CNC172" s="447"/>
      <c r="CND172" s="447"/>
      <c r="CNE172" s="447"/>
      <c r="CNF172" s="447"/>
      <c r="CNG172" s="447"/>
      <c r="CNH172" s="447"/>
      <c r="CNI172" s="447"/>
      <c r="CNJ172" s="447"/>
      <c r="CNK172" s="447"/>
      <c r="CNL172" s="447"/>
      <c r="CNM172" s="447"/>
      <c r="CNN172" s="447"/>
      <c r="CNO172" s="447"/>
      <c r="CNP172" s="447"/>
      <c r="CNQ172" s="447"/>
      <c r="CNR172" s="447"/>
      <c r="CNS172" s="447"/>
      <c r="CNT172" s="447"/>
      <c r="CNU172" s="447"/>
      <c r="CNV172" s="447"/>
      <c r="CNW172" s="447"/>
      <c r="CNX172" s="447"/>
      <c r="CNY172" s="447"/>
      <c r="CNZ172" s="447"/>
      <c r="COA172" s="447"/>
      <c r="COB172" s="447"/>
      <c r="COC172" s="447"/>
      <c r="COD172" s="447"/>
      <c r="COE172" s="447"/>
      <c r="COF172" s="447"/>
      <c r="COG172" s="447"/>
      <c r="COH172" s="447"/>
      <c r="COI172" s="447"/>
      <c r="COJ172" s="447"/>
      <c r="COK172" s="447"/>
      <c r="COL172" s="447"/>
      <c r="COM172" s="447"/>
      <c r="CON172" s="447"/>
      <c r="COO172" s="447"/>
      <c r="COP172" s="447"/>
      <c r="COQ172" s="447"/>
      <c r="COR172" s="447"/>
      <c r="COS172" s="447"/>
      <c r="COT172" s="447"/>
      <c r="COU172" s="447"/>
      <c r="COV172" s="447"/>
      <c r="COW172" s="447"/>
      <c r="COX172" s="447"/>
      <c r="COY172" s="447"/>
      <c r="COZ172" s="447"/>
      <c r="CPA172" s="447"/>
      <c r="CPB172" s="447"/>
      <c r="CPC172" s="447"/>
      <c r="CPD172" s="447"/>
      <c r="CPE172" s="447"/>
      <c r="CPF172" s="447"/>
      <c r="CPG172" s="447"/>
      <c r="CPH172" s="447"/>
      <c r="CPI172" s="447"/>
      <c r="CPJ172" s="447"/>
      <c r="CPK172" s="447"/>
      <c r="CPL172" s="447"/>
      <c r="CPM172" s="447"/>
      <c r="CPN172" s="447"/>
      <c r="CPO172" s="447"/>
      <c r="CPP172" s="447"/>
      <c r="CPQ172" s="447"/>
      <c r="CPR172" s="447"/>
      <c r="CPS172" s="447"/>
      <c r="CPT172" s="447"/>
      <c r="CPU172" s="447"/>
      <c r="CPV172" s="447"/>
      <c r="CPW172" s="447"/>
      <c r="CPX172" s="447"/>
      <c r="CPY172" s="447"/>
      <c r="CPZ172" s="447"/>
      <c r="CQA172" s="447"/>
      <c r="CQB172" s="447"/>
      <c r="CQC172" s="447"/>
      <c r="CQD172" s="447"/>
      <c r="CQE172" s="447"/>
      <c r="CQF172" s="447"/>
      <c r="CQG172" s="447"/>
      <c r="CQH172" s="447"/>
      <c r="CQI172" s="447"/>
      <c r="CQJ172" s="447"/>
      <c r="CQK172" s="447"/>
      <c r="CQL172" s="447"/>
      <c r="CQM172" s="447"/>
      <c r="CQN172" s="447"/>
      <c r="CQO172" s="447"/>
      <c r="CQP172" s="447"/>
      <c r="CQQ172" s="447"/>
      <c r="CQR172" s="447"/>
      <c r="CQS172" s="447"/>
      <c r="CQT172" s="447"/>
      <c r="CQU172" s="447"/>
      <c r="CQV172" s="447"/>
      <c r="CQW172" s="447"/>
      <c r="CQX172" s="447"/>
      <c r="CQY172" s="447"/>
      <c r="CQZ172" s="447"/>
      <c r="CRA172" s="447"/>
      <c r="CRB172" s="447"/>
      <c r="CRC172" s="447"/>
      <c r="CRD172" s="447"/>
      <c r="CRE172" s="447"/>
      <c r="CRF172" s="447"/>
      <c r="CRG172" s="447"/>
      <c r="CRH172" s="447"/>
      <c r="CRI172" s="447"/>
      <c r="CRJ172" s="447"/>
      <c r="CRK172" s="447"/>
      <c r="CRL172" s="447"/>
      <c r="CRM172" s="447"/>
      <c r="CRN172" s="447"/>
      <c r="CRO172" s="447"/>
      <c r="CRP172" s="447"/>
      <c r="CRQ172" s="447"/>
      <c r="CRR172" s="447"/>
      <c r="CRS172" s="447"/>
      <c r="CRT172" s="447"/>
      <c r="CRU172" s="447"/>
      <c r="CRV172" s="447"/>
      <c r="CRW172" s="447"/>
      <c r="CRX172" s="447"/>
      <c r="CRY172" s="447"/>
      <c r="CRZ172" s="447"/>
      <c r="CSA172" s="447"/>
      <c r="CSB172" s="447"/>
      <c r="CSC172" s="447"/>
      <c r="CSD172" s="447"/>
      <c r="CSE172" s="447"/>
      <c r="CSF172" s="447"/>
      <c r="CSG172" s="447"/>
      <c r="CSH172" s="447"/>
      <c r="CSI172" s="447"/>
      <c r="CSJ172" s="447"/>
      <c r="CSK172" s="447"/>
      <c r="CSL172" s="447"/>
      <c r="CSM172" s="447"/>
      <c r="CSN172" s="447"/>
      <c r="CSO172" s="447"/>
      <c r="CSP172" s="447"/>
      <c r="CSQ172" s="447"/>
      <c r="CSR172" s="447"/>
      <c r="CSS172" s="447"/>
      <c r="CST172" s="447"/>
      <c r="CSU172" s="447"/>
      <c r="CSV172" s="447"/>
      <c r="CSW172" s="447"/>
      <c r="CSX172" s="447"/>
      <c r="CSY172" s="447"/>
      <c r="CSZ172" s="447"/>
      <c r="CTA172" s="447"/>
      <c r="CTB172" s="447"/>
      <c r="CTC172" s="447"/>
      <c r="CTD172" s="447"/>
      <c r="CTE172" s="447"/>
      <c r="CTF172" s="447"/>
      <c r="CTG172" s="447"/>
      <c r="CTH172" s="447"/>
      <c r="CTI172" s="447"/>
      <c r="CTJ172" s="447"/>
      <c r="CTK172" s="447"/>
      <c r="CTL172" s="447"/>
      <c r="CTM172" s="447"/>
      <c r="CTN172" s="447"/>
      <c r="CTO172" s="447"/>
      <c r="CTP172" s="447"/>
      <c r="CTQ172" s="447"/>
      <c r="CTR172" s="447"/>
      <c r="CTS172" s="447"/>
      <c r="CTT172" s="447"/>
      <c r="CTU172" s="447"/>
      <c r="CTV172" s="447"/>
      <c r="CTW172" s="447"/>
      <c r="CTX172" s="447"/>
      <c r="CTY172" s="447"/>
      <c r="CTZ172" s="447"/>
      <c r="CUA172" s="447"/>
      <c r="CUB172" s="447"/>
      <c r="CUC172" s="447"/>
      <c r="CUD172" s="447"/>
      <c r="CUE172" s="447"/>
      <c r="CUF172" s="447"/>
      <c r="CUG172" s="447"/>
      <c r="CUH172" s="447"/>
      <c r="CUI172" s="447"/>
      <c r="CUJ172" s="447"/>
      <c r="CUK172" s="447"/>
      <c r="CUL172" s="447"/>
      <c r="CUM172" s="447"/>
      <c r="CUN172" s="447"/>
      <c r="CUO172" s="447"/>
      <c r="CUP172" s="447"/>
      <c r="CUQ172" s="447"/>
      <c r="CUR172" s="447"/>
      <c r="CUS172" s="447"/>
      <c r="CUT172" s="447"/>
      <c r="CUU172" s="447"/>
      <c r="CUV172" s="447"/>
      <c r="CUW172" s="447"/>
      <c r="CUX172" s="447"/>
      <c r="CUY172" s="447"/>
      <c r="CUZ172" s="447"/>
      <c r="CVA172" s="447"/>
      <c r="CVB172" s="447"/>
      <c r="CVC172" s="447"/>
      <c r="CVD172" s="447"/>
      <c r="CVE172" s="447"/>
      <c r="CVF172" s="447"/>
      <c r="CVG172" s="447"/>
      <c r="CVH172" s="447"/>
      <c r="CVI172" s="447"/>
      <c r="CVJ172" s="447"/>
      <c r="CVK172" s="447"/>
      <c r="CVL172" s="447"/>
      <c r="CVM172" s="447"/>
      <c r="CVN172" s="447"/>
      <c r="CVO172" s="447"/>
      <c r="CVP172" s="447"/>
      <c r="CVQ172" s="447"/>
      <c r="CVR172" s="447"/>
      <c r="CVS172" s="447"/>
      <c r="CVT172" s="447"/>
      <c r="CVU172" s="447"/>
      <c r="CVV172" s="447"/>
      <c r="CVW172" s="447"/>
      <c r="CVX172" s="447"/>
      <c r="CVY172" s="447"/>
      <c r="CVZ172" s="447"/>
      <c r="CWA172" s="447"/>
      <c r="CWB172" s="447"/>
      <c r="CWC172" s="447"/>
      <c r="CWD172" s="447"/>
      <c r="CWE172" s="447"/>
      <c r="CWF172" s="447"/>
      <c r="CWG172" s="447"/>
      <c r="CWH172" s="447"/>
      <c r="CWI172" s="447"/>
      <c r="CWJ172" s="447"/>
      <c r="CWK172" s="447"/>
      <c r="CWL172" s="447"/>
      <c r="CWM172" s="447"/>
      <c r="CWN172" s="447"/>
      <c r="CWO172" s="447"/>
      <c r="CWP172" s="447"/>
      <c r="CWQ172" s="447"/>
      <c r="CWR172" s="447"/>
      <c r="CWS172" s="447"/>
      <c r="CWT172" s="447"/>
      <c r="CWU172" s="447"/>
      <c r="CWV172" s="447"/>
      <c r="CWW172" s="447"/>
      <c r="CWX172" s="447"/>
      <c r="CWY172" s="447"/>
      <c r="CWZ172" s="447"/>
      <c r="CXA172" s="447"/>
      <c r="CXB172" s="447"/>
      <c r="CXC172" s="447"/>
      <c r="CXD172" s="447"/>
      <c r="CXE172" s="447"/>
      <c r="CXF172" s="447"/>
      <c r="CXG172" s="447"/>
      <c r="CXH172" s="447"/>
      <c r="CXI172" s="447"/>
      <c r="CXJ172" s="447"/>
      <c r="CXK172" s="447"/>
      <c r="CXL172" s="447"/>
      <c r="CXM172" s="447"/>
      <c r="CXN172" s="447"/>
      <c r="CXO172" s="447"/>
      <c r="CXP172" s="447"/>
      <c r="CXQ172" s="447"/>
      <c r="CXR172" s="447"/>
      <c r="CXS172" s="447"/>
      <c r="CXT172" s="447"/>
      <c r="CXU172" s="447"/>
      <c r="CXV172" s="447"/>
      <c r="CXW172" s="447"/>
      <c r="CXX172" s="447"/>
      <c r="CXY172" s="447"/>
      <c r="CXZ172" s="447"/>
      <c r="CYA172" s="447"/>
      <c r="CYB172" s="447"/>
      <c r="CYC172" s="447"/>
      <c r="CYD172" s="447"/>
      <c r="CYE172" s="447"/>
      <c r="CYF172" s="447"/>
      <c r="CYG172" s="447"/>
      <c r="CYH172" s="447"/>
      <c r="CYI172" s="447"/>
      <c r="CYJ172" s="447"/>
      <c r="CYK172" s="447"/>
      <c r="CYL172" s="447"/>
      <c r="CYM172" s="447"/>
      <c r="CYN172" s="447"/>
      <c r="CYO172" s="447"/>
      <c r="CYP172" s="447"/>
      <c r="CYQ172" s="447"/>
      <c r="CYR172" s="447"/>
      <c r="CYS172" s="447"/>
      <c r="CYT172" s="447"/>
      <c r="CYU172" s="447"/>
      <c r="CYV172" s="447"/>
      <c r="CYW172" s="447"/>
      <c r="CYX172" s="447"/>
      <c r="CYY172" s="447"/>
      <c r="CYZ172" s="447"/>
      <c r="CZA172" s="447"/>
      <c r="CZB172" s="447"/>
      <c r="CZC172" s="447"/>
      <c r="CZD172" s="447"/>
      <c r="CZE172" s="447"/>
      <c r="CZF172" s="447"/>
      <c r="CZG172" s="447"/>
      <c r="CZH172" s="447"/>
      <c r="CZI172" s="447"/>
      <c r="CZJ172" s="447"/>
      <c r="CZK172" s="447"/>
      <c r="CZL172" s="447"/>
      <c r="CZM172" s="447"/>
      <c r="CZN172" s="447"/>
      <c r="CZO172" s="447"/>
      <c r="CZP172" s="447"/>
      <c r="CZQ172" s="447"/>
      <c r="CZR172" s="447"/>
      <c r="CZS172" s="447"/>
      <c r="CZT172" s="447"/>
      <c r="CZU172" s="447"/>
      <c r="CZV172" s="447"/>
      <c r="CZW172" s="447"/>
      <c r="CZX172" s="447"/>
      <c r="CZY172" s="447"/>
      <c r="CZZ172" s="447"/>
      <c r="DAA172" s="447"/>
      <c r="DAB172" s="447"/>
      <c r="DAC172" s="447"/>
      <c r="DAD172" s="447"/>
      <c r="DAE172" s="447"/>
      <c r="DAF172" s="447"/>
      <c r="DAG172" s="447"/>
      <c r="DAH172" s="447"/>
      <c r="DAI172" s="447"/>
      <c r="DAJ172" s="447"/>
      <c r="DAK172" s="447"/>
      <c r="DAL172" s="447"/>
      <c r="DAM172" s="447"/>
      <c r="DAN172" s="447"/>
      <c r="DAO172" s="447"/>
      <c r="DAP172" s="447"/>
      <c r="DAQ172" s="447"/>
      <c r="DAR172" s="447"/>
      <c r="DAS172" s="447"/>
      <c r="DAT172" s="447"/>
      <c r="DAU172" s="447"/>
      <c r="DAV172" s="447"/>
      <c r="DAW172" s="447"/>
      <c r="DAX172" s="447"/>
      <c r="DAY172" s="447"/>
      <c r="DAZ172" s="447"/>
      <c r="DBA172" s="447"/>
      <c r="DBB172" s="447"/>
      <c r="DBC172" s="447"/>
      <c r="DBD172" s="447"/>
      <c r="DBE172" s="447"/>
      <c r="DBF172" s="447"/>
      <c r="DBG172" s="447"/>
      <c r="DBH172" s="447"/>
      <c r="DBI172" s="447"/>
      <c r="DBJ172" s="447"/>
      <c r="DBK172" s="447"/>
      <c r="DBL172" s="447"/>
      <c r="DBM172" s="447"/>
      <c r="DBN172" s="447"/>
      <c r="DBO172" s="447"/>
      <c r="DBP172" s="447"/>
      <c r="DBQ172" s="447"/>
      <c r="DBR172" s="447"/>
      <c r="DBS172" s="447"/>
      <c r="DBT172" s="447"/>
      <c r="DBU172" s="447"/>
      <c r="DBV172" s="447"/>
      <c r="DBW172" s="447"/>
      <c r="DBX172" s="447"/>
      <c r="DBY172" s="447"/>
      <c r="DBZ172" s="447"/>
      <c r="DCA172" s="447"/>
      <c r="DCB172" s="447"/>
      <c r="DCC172" s="447"/>
      <c r="DCD172" s="447"/>
      <c r="DCE172" s="447"/>
      <c r="DCF172" s="447"/>
      <c r="DCG172" s="447"/>
      <c r="DCH172" s="447"/>
      <c r="DCI172" s="447"/>
      <c r="DCJ172" s="447"/>
      <c r="DCK172" s="447"/>
      <c r="DCL172" s="447"/>
      <c r="DCM172" s="447"/>
      <c r="DCN172" s="447"/>
      <c r="DCO172" s="447"/>
      <c r="DCP172" s="447"/>
      <c r="DCQ172" s="447"/>
      <c r="DCR172" s="447"/>
      <c r="DCS172" s="447"/>
      <c r="DCT172" s="447"/>
      <c r="DCU172" s="447"/>
      <c r="DCV172" s="447"/>
      <c r="DCW172" s="447"/>
      <c r="DCX172" s="447"/>
      <c r="DCY172" s="447"/>
      <c r="DCZ172" s="447"/>
      <c r="DDA172" s="447"/>
      <c r="DDB172" s="447"/>
      <c r="DDC172" s="447"/>
      <c r="DDD172" s="447"/>
      <c r="DDE172" s="447"/>
      <c r="DDF172" s="447"/>
      <c r="DDG172" s="447"/>
      <c r="DDH172" s="447"/>
      <c r="DDI172" s="447"/>
      <c r="DDJ172" s="447"/>
      <c r="DDK172" s="447"/>
      <c r="DDL172" s="447"/>
      <c r="DDM172" s="447"/>
      <c r="DDN172" s="447"/>
      <c r="DDO172" s="447"/>
      <c r="DDP172" s="447"/>
      <c r="DDQ172" s="447"/>
      <c r="DDR172" s="447"/>
      <c r="DDS172" s="447"/>
      <c r="DDT172" s="447"/>
      <c r="DDU172" s="447"/>
      <c r="DDV172" s="447"/>
      <c r="DDW172" s="447"/>
      <c r="DDX172" s="447"/>
      <c r="DDY172" s="447"/>
      <c r="DDZ172" s="447"/>
      <c r="DEA172" s="447"/>
      <c r="DEB172" s="447"/>
      <c r="DEC172" s="447"/>
      <c r="DED172" s="447"/>
      <c r="DEE172" s="447"/>
      <c r="DEF172" s="447"/>
      <c r="DEG172" s="447"/>
      <c r="DEH172" s="447"/>
      <c r="DEI172" s="447"/>
      <c r="DEJ172" s="447"/>
      <c r="DEK172" s="447"/>
      <c r="DEL172" s="447"/>
      <c r="DEM172" s="447"/>
      <c r="DEN172" s="447"/>
      <c r="DEO172" s="447"/>
      <c r="DEP172" s="447"/>
      <c r="DEQ172" s="447"/>
      <c r="DER172" s="447"/>
      <c r="DES172" s="447"/>
      <c r="DET172" s="447"/>
      <c r="DEU172" s="447"/>
      <c r="DEV172" s="447"/>
      <c r="DEW172" s="447"/>
      <c r="DEX172" s="447"/>
      <c r="DEY172" s="447"/>
      <c r="DEZ172" s="447"/>
      <c r="DFA172" s="447"/>
      <c r="DFB172" s="447"/>
      <c r="DFC172" s="447"/>
      <c r="DFD172" s="447"/>
      <c r="DFE172" s="447"/>
      <c r="DFF172" s="447"/>
      <c r="DFG172" s="447"/>
      <c r="DFH172" s="447"/>
      <c r="DFI172" s="447"/>
      <c r="DFJ172" s="447"/>
      <c r="DFK172" s="447"/>
      <c r="DFL172" s="447"/>
      <c r="DFM172" s="447"/>
      <c r="DFN172" s="447"/>
      <c r="DFO172" s="447"/>
      <c r="DFP172" s="447"/>
      <c r="DFQ172" s="447"/>
      <c r="DFR172" s="447"/>
      <c r="DFS172" s="447"/>
      <c r="DFT172" s="447"/>
      <c r="DFU172" s="447"/>
      <c r="DFV172" s="447"/>
      <c r="DFW172" s="447"/>
      <c r="DFX172" s="447"/>
      <c r="DFY172" s="447"/>
      <c r="DFZ172" s="447"/>
      <c r="DGA172" s="447"/>
      <c r="DGB172" s="447"/>
      <c r="DGC172" s="447"/>
      <c r="DGD172" s="447"/>
      <c r="DGE172" s="447"/>
      <c r="DGF172" s="447"/>
      <c r="DGG172" s="447"/>
      <c r="DGH172" s="447"/>
      <c r="DGI172" s="447"/>
      <c r="DGJ172" s="447"/>
      <c r="DGK172" s="447"/>
      <c r="DGL172" s="447"/>
      <c r="DGM172" s="447"/>
      <c r="DGN172" s="447"/>
      <c r="DGO172" s="447"/>
      <c r="DGP172" s="447"/>
      <c r="DGQ172" s="447"/>
      <c r="DGR172" s="447"/>
      <c r="DGS172" s="447"/>
      <c r="DGT172" s="447"/>
      <c r="DGU172" s="447"/>
      <c r="DGV172" s="447"/>
      <c r="DGW172" s="447"/>
      <c r="DGX172" s="447"/>
      <c r="DGY172" s="447"/>
      <c r="DGZ172" s="447"/>
      <c r="DHA172" s="447"/>
      <c r="DHB172" s="447"/>
      <c r="DHC172" s="447"/>
      <c r="DHD172" s="447"/>
      <c r="DHE172" s="447"/>
      <c r="DHF172" s="447"/>
      <c r="DHG172" s="447"/>
      <c r="DHH172" s="447"/>
      <c r="DHI172" s="447"/>
      <c r="DHJ172" s="447"/>
      <c r="DHK172" s="447"/>
      <c r="DHL172" s="447"/>
      <c r="DHM172" s="447"/>
      <c r="DHN172" s="447"/>
      <c r="DHO172" s="447"/>
      <c r="DHP172" s="447"/>
      <c r="DHQ172" s="447"/>
      <c r="DHR172" s="447"/>
      <c r="DHS172" s="447"/>
      <c r="DHT172" s="447"/>
      <c r="DHU172" s="447"/>
      <c r="DHV172" s="447"/>
      <c r="DHW172" s="447"/>
      <c r="DHX172" s="447"/>
      <c r="DHY172" s="447"/>
      <c r="DHZ172" s="447"/>
      <c r="DIA172" s="447"/>
      <c r="DIB172" s="447"/>
      <c r="DIC172" s="447"/>
      <c r="DID172" s="447"/>
      <c r="DIE172" s="447"/>
      <c r="DIF172" s="447"/>
      <c r="DIG172" s="447"/>
      <c r="DIH172" s="447"/>
      <c r="DII172" s="447"/>
      <c r="DIJ172" s="447"/>
      <c r="DIK172" s="447"/>
      <c r="DIL172" s="447"/>
      <c r="DIM172" s="447"/>
      <c r="DIN172" s="447"/>
      <c r="DIO172" s="447"/>
      <c r="DIP172" s="447"/>
      <c r="DIQ172" s="447"/>
      <c r="DIR172" s="447"/>
      <c r="DIS172" s="447"/>
      <c r="DIT172" s="447"/>
      <c r="DIU172" s="447"/>
      <c r="DIV172" s="447"/>
      <c r="DIW172" s="447"/>
      <c r="DIX172" s="447"/>
      <c r="DIY172" s="447"/>
      <c r="DIZ172" s="447"/>
      <c r="DJA172" s="447"/>
      <c r="DJB172" s="447"/>
      <c r="DJC172" s="447"/>
      <c r="DJD172" s="447"/>
      <c r="DJE172" s="447"/>
      <c r="DJF172" s="447"/>
      <c r="DJG172" s="447"/>
      <c r="DJH172" s="447"/>
      <c r="DJI172" s="447"/>
      <c r="DJJ172" s="447"/>
      <c r="DJK172" s="447"/>
      <c r="DJL172" s="447"/>
      <c r="DJM172" s="447"/>
      <c r="DJN172" s="447"/>
      <c r="DJO172" s="447"/>
      <c r="DJP172" s="447"/>
      <c r="DJQ172" s="447"/>
      <c r="DJR172" s="447"/>
      <c r="DJS172" s="447"/>
      <c r="DJT172" s="447"/>
      <c r="DJU172" s="447"/>
      <c r="DJV172" s="447"/>
      <c r="DJW172" s="447"/>
      <c r="DJX172" s="447"/>
      <c r="DJY172" s="447"/>
      <c r="DJZ172" s="447"/>
      <c r="DKA172" s="447"/>
      <c r="DKB172" s="447"/>
      <c r="DKC172" s="447"/>
      <c r="DKD172" s="447"/>
      <c r="DKE172" s="447"/>
      <c r="DKF172" s="447"/>
      <c r="DKG172" s="447"/>
      <c r="DKH172" s="447"/>
      <c r="DKI172" s="447"/>
      <c r="DKJ172" s="447"/>
      <c r="DKK172" s="447"/>
      <c r="DKL172" s="447"/>
      <c r="DKM172" s="447"/>
      <c r="DKN172" s="447"/>
      <c r="DKO172" s="447"/>
      <c r="DKP172" s="447"/>
      <c r="DKQ172" s="447"/>
      <c r="DKR172" s="447"/>
      <c r="DKS172" s="447"/>
      <c r="DKT172" s="447"/>
      <c r="DKU172" s="447"/>
      <c r="DKV172" s="447"/>
      <c r="DKW172" s="447"/>
      <c r="DKX172" s="447"/>
      <c r="DKY172" s="447"/>
      <c r="DKZ172" s="447"/>
      <c r="DLA172" s="447"/>
      <c r="DLB172" s="447"/>
      <c r="DLC172" s="447"/>
      <c r="DLD172" s="447"/>
      <c r="DLE172" s="447"/>
      <c r="DLF172" s="447"/>
      <c r="DLG172" s="447"/>
      <c r="DLH172" s="447"/>
      <c r="DLI172" s="447"/>
      <c r="DLJ172" s="447"/>
      <c r="DLK172" s="447"/>
      <c r="DLL172" s="447"/>
      <c r="DLM172" s="447"/>
      <c r="DLN172" s="447"/>
      <c r="DLO172" s="447"/>
      <c r="DLP172" s="447"/>
      <c r="DLQ172" s="447"/>
      <c r="DLR172" s="447"/>
      <c r="DLS172" s="447"/>
      <c r="DLT172" s="447"/>
      <c r="DLU172" s="447"/>
      <c r="DLV172" s="447"/>
      <c r="DLW172" s="447"/>
      <c r="DLX172" s="447"/>
      <c r="DLY172" s="447"/>
      <c r="DLZ172" s="447"/>
      <c r="DMA172" s="447"/>
      <c r="DMB172" s="447"/>
      <c r="DMC172" s="447"/>
      <c r="DMD172" s="447"/>
      <c r="DME172" s="447"/>
      <c r="DMF172" s="447"/>
      <c r="DMG172" s="447"/>
      <c r="DMH172" s="447"/>
      <c r="DMI172" s="447"/>
      <c r="DMJ172" s="447"/>
      <c r="DMK172" s="447"/>
      <c r="DML172" s="447"/>
      <c r="DMM172" s="447"/>
      <c r="DMN172" s="447"/>
      <c r="DMO172" s="447"/>
      <c r="DMP172" s="447"/>
      <c r="DMQ172" s="447"/>
      <c r="DMR172" s="447"/>
      <c r="DMS172" s="447"/>
      <c r="DMT172" s="447"/>
      <c r="DMU172" s="447"/>
      <c r="DMV172" s="447"/>
      <c r="DMW172" s="447"/>
      <c r="DMX172" s="447"/>
      <c r="DMY172" s="447"/>
      <c r="DMZ172" s="447"/>
      <c r="DNA172" s="447"/>
      <c r="DNB172" s="447"/>
      <c r="DNC172" s="447"/>
      <c r="DND172" s="447"/>
      <c r="DNE172" s="447"/>
      <c r="DNF172" s="447"/>
      <c r="DNG172" s="447"/>
      <c r="DNH172" s="447"/>
      <c r="DNI172" s="447"/>
      <c r="DNJ172" s="447"/>
      <c r="DNK172" s="447"/>
      <c r="DNL172" s="447"/>
      <c r="DNM172" s="447"/>
      <c r="DNN172" s="447"/>
      <c r="DNO172" s="447"/>
      <c r="DNP172" s="447"/>
      <c r="DNQ172" s="447"/>
      <c r="DNR172" s="447"/>
      <c r="DNS172" s="447"/>
      <c r="DNT172" s="447"/>
      <c r="DNU172" s="447"/>
      <c r="DNV172" s="447"/>
      <c r="DNW172" s="447"/>
      <c r="DNX172" s="447"/>
      <c r="DNY172" s="447"/>
      <c r="DNZ172" s="447"/>
      <c r="DOA172" s="447"/>
      <c r="DOB172" s="447"/>
      <c r="DOC172" s="447"/>
      <c r="DOD172" s="447"/>
      <c r="DOE172" s="447"/>
      <c r="DOF172" s="447"/>
      <c r="DOG172" s="447"/>
      <c r="DOH172" s="447"/>
      <c r="DOI172" s="447"/>
      <c r="DOJ172" s="447"/>
      <c r="DOK172" s="447"/>
      <c r="DOL172" s="447"/>
      <c r="DOM172" s="447"/>
      <c r="DON172" s="447"/>
      <c r="DOO172" s="447"/>
      <c r="DOP172" s="447"/>
      <c r="DOQ172" s="447"/>
      <c r="DOR172" s="447"/>
      <c r="DOS172" s="447"/>
      <c r="DOT172" s="447"/>
      <c r="DOU172" s="447"/>
      <c r="DOV172" s="447"/>
      <c r="DOW172" s="447"/>
      <c r="DOX172" s="447"/>
      <c r="DOY172" s="447"/>
      <c r="DOZ172" s="447"/>
      <c r="DPA172" s="447"/>
      <c r="DPB172" s="447"/>
      <c r="DPC172" s="447"/>
      <c r="DPD172" s="447"/>
      <c r="DPE172" s="447"/>
      <c r="DPF172" s="447"/>
      <c r="DPG172" s="447"/>
      <c r="DPH172" s="447"/>
      <c r="DPI172" s="447"/>
      <c r="DPJ172" s="447"/>
      <c r="DPK172" s="447"/>
      <c r="DPL172" s="447"/>
      <c r="DPM172" s="447"/>
      <c r="DPN172" s="447"/>
      <c r="DPO172" s="447"/>
      <c r="DPP172" s="447"/>
      <c r="DPQ172" s="447"/>
      <c r="DPR172" s="447"/>
      <c r="DPS172" s="447"/>
      <c r="DPT172" s="447"/>
      <c r="DPU172" s="447"/>
      <c r="DPV172" s="447"/>
      <c r="DPW172" s="447"/>
      <c r="DPX172" s="447"/>
      <c r="DPY172" s="447"/>
      <c r="DPZ172" s="447"/>
      <c r="DQA172" s="447"/>
      <c r="DQB172" s="447"/>
      <c r="DQC172" s="447"/>
      <c r="DQD172" s="447"/>
      <c r="DQE172" s="447"/>
      <c r="DQF172" s="447"/>
      <c r="DQG172" s="447"/>
      <c r="DQH172" s="447"/>
      <c r="DQI172" s="447"/>
      <c r="DQJ172" s="447"/>
      <c r="DQK172" s="447"/>
      <c r="DQL172" s="447"/>
      <c r="DQM172" s="447"/>
      <c r="DQN172" s="447"/>
      <c r="DQO172" s="447"/>
      <c r="DQP172" s="447"/>
      <c r="DQQ172" s="447"/>
      <c r="DQR172" s="447"/>
      <c r="DQS172" s="447"/>
      <c r="DQT172" s="447"/>
      <c r="DQU172" s="447"/>
      <c r="DQV172" s="447"/>
      <c r="DQW172" s="447"/>
      <c r="DQX172" s="447"/>
      <c r="DQY172" s="447"/>
      <c r="DQZ172" s="447"/>
      <c r="DRA172" s="447"/>
      <c r="DRB172" s="447"/>
      <c r="DRC172" s="447"/>
      <c r="DRD172" s="447"/>
      <c r="DRE172" s="447"/>
      <c r="DRF172" s="447"/>
      <c r="DRG172" s="447"/>
      <c r="DRH172" s="447"/>
      <c r="DRI172" s="447"/>
      <c r="DRJ172" s="447"/>
      <c r="DRK172" s="447"/>
      <c r="DRL172" s="447"/>
      <c r="DRM172" s="447"/>
      <c r="DRN172" s="447"/>
      <c r="DRO172" s="447"/>
      <c r="DRP172" s="447"/>
      <c r="DRQ172" s="447"/>
      <c r="DRR172" s="447"/>
      <c r="DRS172" s="447"/>
      <c r="DRT172" s="447"/>
      <c r="DRU172" s="447"/>
      <c r="DRV172" s="447"/>
      <c r="DRW172" s="447"/>
      <c r="DRX172" s="447"/>
      <c r="DRY172" s="447"/>
      <c r="DRZ172" s="447"/>
      <c r="DSA172" s="447"/>
      <c r="DSB172" s="447"/>
      <c r="DSC172" s="447"/>
      <c r="DSD172" s="447"/>
      <c r="DSE172" s="447"/>
      <c r="DSF172" s="447"/>
      <c r="DSG172" s="447"/>
      <c r="DSH172" s="447"/>
      <c r="DSI172" s="447"/>
      <c r="DSJ172" s="447"/>
      <c r="DSK172" s="447"/>
      <c r="DSL172" s="447"/>
      <c r="DSM172" s="447"/>
      <c r="DSN172" s="447"/>
      <c r="DSO172" s="447"/>
      <c r="DSP172" s="447"/>
      <c r="DSQ172" s="447"/>
      <c r="DSR172" s="447"/>
      <c r="DSS172" s="447"/>
      <c r="DST172" s="447"/>
      <c r="DSU172" s="447"/>
      <c r="DSV172" s="447"/>
      <c r="DSW172" s="447"/>
      <c r="DSX172" s="447"/>
      <c r="DSY172" s="447"/>
      <c r="DSZ172" s="447"/>
      <c r="DTA172" s="447"/>
      <c r="DTB172" s="447"/>
      <c r="DTC172" s="447"/>
      <c r="DTD172" s="447"/>
      <c r="DTE172" s="447"/>
      <c r="DTF172" s="447"/>
      <c r="DTG172" s="447"/>
      <c r="DTH172" s="447"/>
      <c r="DTI172" s="447"/>
      <c r="DTJ172" s="447"/>
      <c r="DTK172" s="447"/>
      <c r="DTL172" s="447"/>
      <c r="DTM172" s="447"/>
      <c r="DTN172" s="447"/>
      <c r="DTO172" s="447"/>
      <c r="DTP172" s="447"/>
      <c r="DTQ172" s="447"/>
      <c r="DTR172" s="447"/>
      <c r="DTS172" s="447"/>
      <c r="DTT172" s="447"/>
      <c r="DTU172" s="447"/>
      <c r="DTV172" s="447"/>
      <c r="DTW172" s="447"/>
      <c r="DTX172" s="447"/>
      <c r="DTY172" s="447"/>
      <c r="DTZ172" s="447"/>
      <c r="DUA172" s="447"/>
      <c r="DUB172" s="447"/>
      <c r="DUC172" s="447"/>
      <c r="DUD172" s="447"/>
      <c r="DUE172" s="447"/>
      <c r="DUF172" s="447"/>
      <c r="DUG172" s="447"/>
      <c r="DUH172" s="447"/>
      <c r="DUI172" s="447"/>
      <c r="DUJ172" s="447"/>
      <c r="DUK172" s="447"/>
      <c r="DUL172" s="447"/>
      <c r="DUM172" s="447"/>
      <c r="DUN172" s="447"/>
      <c r="DUO172" s="447"/>
      <c r="DUP172" s="447"/>
      <c r="DUQ172" s="447"/>
      <c r="DUR172" s="447"/>
      <c r="DUS172" s="447"/>
      <c r="DUT172" s="447"/>
      <c r="DUU172" s="447"/>
      <c r="DUV172" s="447"/>
      <c r="DUW172" s="447"/>
      <c r="DUX172" s="447"/>
      <c r="DUY172" s="447"/>
      <c r="DUZ172" s="447"/>
      <c r="DVA172" s="447"/>
      <c r="DVB172" s="447"/>
      <c r="DVC172" s="447"/>
      <c r="DVD172" s="447"/>
      <c r="DVE172" s="447"/>
      <c r="DVF172" s="447"/>
      <c r="DVG172" s="447"/>
      <c r="DVH172" s="447"/>
      <c r="DVI172" s="447"/>
      <c r="DVJ172" s="447"/>
      <c r="DVK172" s="447"/>
      <c r="DVL172" s="447"/>
      <c r="DVM172" s="447"/>
      <c r="DVN172" s="447"/>
      <c r="DVO172" s="447"/>
      <c r="DVP172" s="447"/>
      <c r="DVQ172" s="447"/>
      <c r="DVR172" s="447"/>
      <c r="DVS172" s="447"/>
      <c r="DVT172" s="447"/>
      <c r="DVU172" s="447"/>
      <c r="DVV172" s="447"/>
      <c r="DVW172" s="447"/>
      <c r="DVX172" s="447"/>
      <c r="DVY172" s="447"/>
      <c r="DVZ172" s="447"/>
      <c r="DWA172" s="447"/>
      <c r="DWB172" s="447"/>
      <c r="DWC172" s="447"/>
      <c r="DWD172" s="447"/>
      <c r="DWE172" s="447"/>
      <c r="DWF172" s="447"/>
      <c r="DWG172" s="447"/>
      <c r="DWH172" s="447"/>
      <c r="DWI172" s="447"/>
      <c r="DWJ172" s="447"/>
      <c r="DWK172" s="447"/>
      <c r="DWL172" s="447"/>
      <c r="DWM172" s="447"/>
      <c r="DWN172" s="447"/>
      <c r="DWO172" s="447"/>
      <c r="DWP172" s="447"/>
      <c r="DWQ172" s="447"/>
      <c r="DWR172" s="447"/>
      <c r="DWS172" s="447"/>
      <c r="DWT172" s="447"/>
      <c r="DWU172" s="447"/>
      <c r="DWV172" s="447"/>
      <c r="DWW172" s="447"/>
      <c r="DWX172" s="447"/>
      <c r="DWY172" s="447"/>
      <c r="DWZ172" s="447"/>
      <c r="DXA172" s="447"/>
      <c r="DXB172" s="447"/>
      <c r="DXC172" s="447"/>
      <c r="DXD172" s="447"/>
      <c r="DXE172" s="447"/>
      <c r="DXF172" s="447"/>
      <c r="DXG172" s="447"/>
      <c r="DXH172" s="447"/>
      <c r="DXI172" s="447"/>
      <c r="DXJ172" s="447"/>
      <c r="DXK172" s="447"/>
      <c r="DXL172" s="447"/>
      <c r="DXM172" s="447"/>
      <c r="DXN172" s="447"/>
      <c r="DXO172" s="447"/>
      <c r="DXP172" s="447"/>
      <c r="DXQ172" s="447"/>
      <c r="DXR172" s="447"/>
      <c r="DXS172" s="447"/>
      <c r="DXT172" s="447"/>
      <c r="DXU172" s="447"/>
      <c r="DXV172" s="447"/>
      <c r="DXW172" s="447"/>
      <c r="DXX172" s="447"/>
      <c r="DXY172" s="447"/>
      <c r="DXZ172" s="447"/>
      <c r="DYA172" s="447"/>
      <c r="DYB172" s="447"/>
      <c r="DYC172" s="447"/>
      <c r="DYD172" s="447"/>
      <c r="DYE172" s="447"/>
      <c r="DYF172" s="447"/>
      <c r="DYG172" s="447"/>
      <c r="DYH172" s="447"/>
      <c r="DYI172" s="447"/>
      <c r="DYJ172" s="447"/>
      <c r="DYK172" s="447"/>
      <c r="DYL172" s="447"/>
      <c r="DYM172" s="447"/>
      <c r="DYN172" s="447"/>
      <c r="DYO172" s="447"/>
      <c r="DYP172" s="447"/>
      <c r="DYQ172" s="447"/>
      <c r="DYR172" s="447"/>
      <c r="DYS172" s="447"/>
      <c r="DYT172" s="447"/>
      <c r="DYU172" s="447"/>
      <c r="DYV172" s="447"/>
      <c r="DYW172" s="447"/>
      <c r="DYX172" s="447"/>
      <c r="DYY172" s="447"/>
      <c r="DYZ172" s="447"/>
      <c r="DZA172" s="447"/>
      <c r="DZB172" s="447"/>
      <c r="DZC172" s="447"/>
      <c r="DZD172" s="447"/>
      <c r="DZE172" s="447"/>
      <c r="DZF172" s="447"/>
      <c r="DZG172" s="447"/>
      <c r="DZH172" s="447"/>
      <c r="DZI172" s="447"/>
      <c r="DZJ172" s="447"/>
      <c r="DZK172" s="447"/>
      <c r="DZL172" s="447"/>
      <c r="DZM172" s="447"/>
      <c r="DZN172" s="447"/>
      <c r="DZO172" s="447"/>
      <c r="DZP172" s="447"/>
      <c r="DZQ172" s="447"/>
      <c r="DZR172" s="447"/>
      <c r="DZS172" s="447"/>
      <c r="DZT172" s="447"/>
      <c r="DZU172" s="447"/>
      <c r="DZV172" s="447"/>
      <c r="DZW172" s="447"/>
      <c r="DZX172" s="447"/>
      <c r="DZY172" s="447"/>
      <c r="DZZ172" s="447"/>
      <c r="EAA172" s="447"/>
      <c r="EAB172" s="447"/>
      <c r="EAC172" s="447"/>
      <c r="EAD172" s="447"/>
      <c r="EAE172" s="447"/>
      <c r="EAF172" s="447"/>
      <c r="EAG172" s="447"/>
      <c r="EAH172" s="447"/>
      <c r="EAI172" s="447"/>
      <c r="EAJ172" s="447"/>
      <c r="EAK172" s="447"/>
      <c r="EAL172" s="447"/>
      <c r="EAM172" s="447"/>
      <c r="EAN172" s="447"/>
      <c r="EAO172" s="447"/>
      <c r="EAP172" s="447"/>
      <c r="EAQ172" s="447"/>
      <c r="EAR172" s="447"/>
      <c r="EAS172" s="447"/>
      <c r="EAT172" s="447"/>
      <c r="EAU172" s="447"/>
      <c r="EAV172" s="447"/>
      <c r="EAW172" s="447"/>
      <c r="EAX172" s="447"/>
      <c r="EAY172" s="447"/>
      <c r="EAZ172" s="447"/>
      <c r="EBA172" s="447"/>
      <c r="EBB172" s="447"/>
      <c r="EBC172" s="447"/>
      <c r="EBD172" s="447"/>
      <c r="EBE172" s="447"/>
      <c r="EBF172" s="447"/>
      <c r="EBG172" s="447"/>
      <c r="EBH172" s="447"/>
      <c r="EBI172" s="447"/>
      <c r="EBJ172" s="447"/>
      <c r="EBK172" s="447"/>
      <c r="EBL172" s="447"/>
      <c r="EBM172" s="447"/>
      <c r="EBN172" s="447"/>
      <c r="EBO172" s="447"/>
      <c r="EBP172" s="447"/>
      <c r="EBQ172" s="447"/>
      <c r="EBR172" s="447"/>
      <c r="EBS172" s="447"/>
      <c r="EBT172" s="447"/>
      <c r="EBU172" s="447"/>
      <c r="EBV172" s="447"/>
      <c r="EBW172" s="447"/>
      <c r="EBX172" s="447"/>
      <c r="EBY172" s="447"/>
      <c r="EBZ172" s="447"/>
      <c r="ECA172" s="447"/>
      <c r="ECB172" s="447"/>
      <c r="ECC172" s="447"/>
      <c r="ECD172" s="447"/>
      <c r="ECE172" s="447"/>
      <c r="ECF172" s="447"/>
      <c r="ECG172" s="447"/>
      <c r="ECH172" s="447"/>
      <c r="ECI172" s="447"/>
      <c r="ECJ172" s="447"/>
      <c r="ECK172" s="447"/>
      <c r="ECL172" s="447"/>
      <c r="ECM172" s="447"/>
      <c r="ECN172" s="447"/>
      <c r="ECO172" s="447"/>
      <c r="ECP172" s="447"/>
      <c r="ECQ172" s="447"/>
      <c r="ECR172" s="447"/>
      <c r="ECS172" s="447"/>
      <c r="ECT172" s="447"/>
      <c r="ECU172" s="447"/>
      <c r="ECV172" s="447"/>
      <c r="ECW172" s="447"/>
      <c r="ECX172" s="447"/>
      <c r="ECY172" s="447"/>
      <c r="ECZ172" s="447"/>
      <c r="EDA172" s="447"/>
      <c r="EDB172" s="447"/>
      <c r="EDC172" s="447"/>
      <c r="EDD172" s="447"/>
      <c r="EDE172" s="447"/>
      <c r="EDF172" s="447"/>
      <c r="EDG172" s="447"/>
      <c r="EDH172" s="447"/>
      <c r="EDI172" s="447"/>
      <c r="EDJ172" s="447"/>
      <c r="EDK172" s="447"/>
      <c r="EDL172" s="447"/>
      <c r="EDM172" s="447"/>
      <c r="EDN172" s="447"/>
      <c r="EDO172" s="447"/>
      <c r="EDP172" s="447"/>
      <c r="EDQ172" s="447"/>
      <c r="EDR172" s="447"/>
      <c r="EDS172" s="447"/>
      <c r="EDT172" s="447"/>
      <c r="EDU172" s="447"/>
      <c r="EDV172" s="447"/>
      <c r="EDW172" s="447"/>
      <c r="EDX172" s="447"/>
      <c r="EDY172" s="447"/>
      <c r="EDZ172" s="447"/>
      <c r="EEA172" s="447"/>
      <c r="EEB172" s="447"/>
      <c r="EEC172" s="447"/>
      <c r="EED172" s="447"/>
      <c r="EEE172" s="447"/>
      <c r="EEF172" s="447"/>
      <c r="EEG172" s="447"/>
      <c r="EEH172" s="447"/>
      <c r="EEI172" s="447"/>
      <c r="EEJ172" s="447"/>
      <c r="EEK172" s="447"/>
      <c r="EEL172" s="447"/>
      <c r="EEM172" s="447"/>
      <c r="EEN172" s="447"/>
      <c r="EEO172" s="447"/>
      <c r="EEP172" s="447"/>
      <c r="EEQ172" s="447"/>
      <c r="EER172" s="447"/>
      <c r="EES172" s="447"/>
      <c r="EET172" s="447"/>
      <c r="EEU172" s="447"/>
      <c r="EEV172" s="447"/>
      <c r="EEW172" s="447"/>
      <c r="EEX172" s="447"/>
      <c r="EEY172" s="447"/>
      <c r="EEZ172" s="447"/>
      <c r="EFA172" s="447"/>
      <c r="EFB172" s="447"/>
      <c r="EFC172" s="447"/>
      <c r="EFD172" s="447"/>
      <c r="EFE172" s="447"/>
      <c r="EFF172" s="447"/>
      <c r="EFG172" s="447"/>
      <c r="EFH172" s="447"/>
      <c r="EFI172" s="447"/>
      <c r="EFJ172" s="447"/>
      <c r="EFK172" s="447"/>
      <c r="EFL172" s="447"/>
      <c r="EFM172" s="447"/>
      <c r="EFN172" s="447"/>
      <c r="EFO172" s="447"/>
      <c r="EFP172" s="447"/>
      <c r="EFQ172" s="447"/>
      <c r="EFR172" s="447"/>
      <c r="EFS172" s="447"/>
      <c r="EFT172" s="447"/>
      <c r="EFU172" s="447"/>
      <c r="EFV172" s="447"/>
      <c r="EFW172" s="447"/>
      <c r="EFX172" s="447"/>
      <c r="EFY172" s="447"/>
      <c r="EFZ172" s="447"/>
      <c r="EGA172" s="447"/>
      <c r="EGB172" s="447"/>
      <c r="EGC172" s="447"/>
      <c r="EGD172" s="447"/>
      <c r="EGE172" s="447"/>
      <c r="EGF172" s="447"/>
      <c r="EGG172" s="447"/>
      <c r="EGH172" s="447"/>
      <c r="EGI172" s="447"/>
      <c r="EGJ172" s="447"/>
      <c r="EGK172" s="447"/>
      <c r="EGL172" s="447"/>
      <c r="EGM172" s="447"/>
      <c r="EGN172" s="447"/>
      <c r="EGO172" s="447"/>
      <c r="EGP172" s="447"/>
      <c r="EGQ172" s="447"/>
      <c r="EGR172" s="447"/>
      <c r="EGS172" s="447"/>
      <c r="EGT172" s="447"/>
      <c r="EGU172" s="447"/>
      <c r="EGV172" s="447"/>
      <c r="EGW172" s="447"/>
      <c r="EGX172" s="447"/>
      <c r="EGY172" s="447"/>
      <c r="EGZ172" s="447"/>
      <c r="EHA172" s="447"/>
      <c r="EHB172" s="447"/>
      <c r="EHC172" s="447"/>
      <c r="EHD172" s="447"/>
      <c r="EHE172" s="447"/>
      <c r="EHF172" s="447"/>
      <c r="EHG172" s="447"/>
      <c r="EHH172" s="447"/>
      <c r="EHI172" s="447"/>
      <c r="EHJ172" s="447"/>
      <c r="EHK172" s="447"/>
      <c r="EHL172" s="447"/>
      <c r="EHM172" s="447"/>
      <c r="EHN172" s="447"/>
      <c r="EHO172" s="447"/>
      <c r="EHP172" s="447"/>
      <c r="EHQ172" s="447"/>
      <c r="EHR172" s="447"/>
      <c r="EHS172" s="447"/>
      <c r="EHT172" s="447"/>
      <c r="EHU172" s="447"/>
      <c r="EHV172" s="447"/>
      <c r="EHW172" s="447"/>
      <c r="EHX172" s="447"/>
      <c r="EHY172" s="447"/>
      <c r="EHZ172" s="447"/>
      <c r="EIA172" s="447"/>
      <c r="EIB172" s="447"/>
      <c r="EIC172" s="447"/>
      <c r="EID172" s="447"/>
      <c r="EIE172" s="447"/>
      <c r="EIF172" s="447"/>
      <c r="EIG172" s="447"/>
      <c r="EIH172" s="447"/>
      <c r="EII172" s="447"/>
      <c r="EIJ172" s="447"/>
      <c r="EIK172" s="447"/>
      <c r="EIL172" s="447"/>
      <c r="EIM172" s="447"/>
      <c r="EIN172" s="447"/>
      <c r="EIO172" s="447"/>
      <c r="EIP172" s="447"/>
      <c r="EIQ172" s="447"/>
      <c r="EIR172" s="447"/>
      <c r="EIS172" s="447"/>
      <c r="EIT172" s="447"/>
      <c r="EIU172" s="447"/>
      <c r="EIV172" s="447"/>
      <c r="EIW172" s="447"/>
      <c r="EIX172" s="447"/>
      <c r="EIY172" s="447"/>
      <c r="EIZ172" s="447"/>
      <c r="EJA172" s="447"/>
      <c r="EJB172" s="447"/>
      <c r="EJC172" s="447"/>
      <c r="EJD172" s="447"/>
      <c r="EJE172" s="447"/>
      <c r="EJF172" s="447"/>
      <c r="EJG172" s="447"/>
      <c r="EJH172" s="447"/>
      <c r="EJI172" s="447"/>
      <c r="EJJ172" s="447"/>
      <c r="EJK172" s="447"/>
      <c r="EJL172" s="447"/>
      <c r="EJM172" s="447"/>
      <c r="EJN172" s="447"/>
      <c r="EJO172" s="447"/>
      <c r="EJP172" s="447"/>
      <c r="EJQ172" s="447"/>
      <c r="EJR172" s="447"/>
      <c r="EJS172" s="447"/>
      <c r="EJT172" s="447"/>
      <c r="EJU172" s="447"/>
      <c r="EJV172" s="447"/>
      <c r="EJW172" s="447"/>
      <c r="EJX172" s="447"/>
      <c r="EJY172" s="447"/>
      <c r="EJZ172" s="447"/>
      <c r="EKA172" s="447"/>
      <c r="EKB172" s="447"/>
      <c r="EKC172" s="447"/>
      <c r="EKD172" s="447"/>
      <c r="EKE172" s="447"/>
      <c r="EKF172" s="447"/>
      <c r="EKG172" s="447"/>
      <c r="EKH172" s="447"/>
      <c r="EKI172" s="447"/>
      <c r="EKJ172" s="447"/>
      <c r="EKK172" s="447"/>
      <c r="EKL172" s="447"/>
      <c r="EKM172" s="447"/>
      <c r="EKN172" s="447"/>
      <c r="EKO172" s="447"/>
      <c r="EKP172" s="447"/>
      <c r="EKQ172" s="447"/>
      <c r="EKR172" s="447"/>
      <c r="EKS172" s="447"/>
      <c r="EKT172" s="447"/>
      <c r="EKU172" s="447"/>
      <c r="EKV172" s="447"/>
      <c r="EKW172" s="447"/>
      <c r="EKX172" s="447"/>
      <c r="EKY172" s="447"/>
      <c r="EKZ172" s="447"/>
      <c r="ELA172" s="447"/>
      <c r="ELB172" s="447"/>
      <c r="ELC172" s="447"/>
      <c r="ELD172" s="447"/>
      <c r="ELE172" s="447"/>
      <c r="ELF172" s="447"/>
      <c r="ELG172" s="447"/>
      <c r="ELH172" s="447"/>
      <c r="ELI172" s="447"/>
      <c r="ELJ172" s="447"/>
      <c r="ELK172" s="447"/>
      <c r="ELL172" s="447"/>
      <c r="ELM172" s="447"/>
      <c r="ELN172" s="447"/>
      <c r="ELO172" s="447"/>
      <c r="ELP172" s="447"/>
      <c r="ELQ172" s="447"/>
      <c r="ELR172" s="447"/>
      <c r="ELS172" s="447"/>
      <c r="ELT172" s="447"/>
      <c r="ELU172" s="447"/>
      <c r="ELV172" s="447"/>
      <c r="ELW172" s="447"/>
      <c r="ELX172" s="447"/>
      <c r="ELY172" s="447"/>
      <c r="ELZ172" s="447"/>
      <c r="EMA172" s="447"/>
      <c r="EMB172" s="447"/>
      <c r="EMC172" s="447"/>
      <c r="EMD172" s="447"/>
      <c r="EME172" s="447"/>
      <c r="EMF172" s="447"/>
      <c r="EMG172" s="447"/>
      <c r="EMH172" s="447"/>
      <c r="EMI172" s="447"/>
      <c r="EMJ172" s="447"/>
      <c r="EMK172" s="447"/>
      <c r="EML172" s="447"/>
      <c r="EMM172" s="447"/>
      <c r="EMN172" s="447"/>
      <c r="EMO172" s="447"/>
      <c r="EMP172" s="447"/>
      <c r="EMQ172" s="447"/>
      <c r="EMR172" s="447"/>
      <c r="EMS172" s="447"/>
      <c r="EMT172" s="447"/>
      <c r="EMU172" s="447"/>
      <c r="EMV172" s="447"/>
      <c r="EMW172" s="447"/>
      <c r="EMX172" s="447"/>
      <c r="EMY172" s="447"/>
      <c r="EMZ172" s="447"/>
      <c r="ENA172" s="447"/>
      <c r="ENB172" s="447"/>
      <c r="ENC172" s="447"/>
      <c r="END172" s="447"/>
      <c r="ENE172" s="447"/>
      <c r="ENF172" s="447"/>
      <c r="ENG172" s="447"/>
      <c r="ENH172" s="447"/>
      <c r="ENI172" s="447"/>
      <c r="ENJ172" s="447"/>
      <c r="ENK172" s="447"/>
      <c r="ENL172" s="447"/>
      <c r="ENM172" s="447"/>
      <c r="ENN172" s="447"/>
      <c r="ENO172" s="447"/>
      <c r="ENP172" s="447"/>
      <c r="ENQ172" s="447"/>
      <c r="ENR172" s="447"/>
      <c r="ENS172" s="447"/>
      <c r="ENT172" s="447"/>
      <c r="ENU172" s="447"/>
      <c r="ENV172" s="447"/>
      <c r="ENW172" s="447"/>
      <c r="ENX172" s="447"/>
      <c r="ENY172" s="447"/>
      <c r="ENZ172" s="447"/>
      <c r="EOA172" s="447"/>
      <c r="EOB172" s="447"/>
      <c r="EOC172" s="447"/>
      <c r="EOD172" s="447"/>
      <c r="EOE172" s="447"/>
      <c r="EOF172" s="447"/>
      <c r="EOG172" s="447"/>
      <c r="EOH172" s="447"/>
      <c r="EOI172" s="447"/>
      <c r="EOJ172" s="447"/>
      <c r="EOK172" s="447"/>
      <c r="EOL172" s="447"/>
      <c r="EOM172" s="447"/>
      <c r="EON172" s="447"/>
      <c r="EOO172" s="447"/>
      <c r="EOP172" s="447"/>
      <c r="EOQ172" s="447"/>
      <c r="EOR172" s="447"/>
      <c r="EOS172" s="447"/>
      <c r="EOT172" s="447"/>
      <c r="EOU172" s="447"/>
      <c r="EOV172" s="447"/>
      <c r="EOW172" s="447"/>
      <c r="EOX172" s="447"/>
      <c r="EOY172" s="447"/>
      <c r="EOZ172" s="447"/>
      <c r="EPA172" s="447"/>
      <c r="EPB172" s="447"/>
      <c r="EPC172" s="447"/>
      <c r="EPD172" s="447"/>
      <c r="EPE172" s="447"/>
      <c r="EPF172" s="447"/>
      <c r="EPG172" s="447"/>
      <c r="EPH172" s="447"/>
      <c r="EPI172" s="447"/>
      <c r="EPJ172" s="447"/>
      <c r="EPK172" s="447"/>
      <c r="EPL172" s="447"/>
      <c r="EPM172" s="447"/>
      <c r="EPN172" s="447"/>
      <c r="EPO172" s="447"/>
      <c r="EPP172" s="447"/>
      <c r="EPQ172" s="447"/>
      <c r="EPR172" s="447"/>
      <c r="EPS172" s="447"/>
      <c r="EPT172" s="447"/>
      <c r="EPU172" s="447"/>
      <c r="EPV172" s="447"/>
      <c r="EPW172" s="447"/>
      <c r="EPX172" s="447"/>
      <c r="EPY172" s="447"/>
      <c r="EPZ172" s="447"/>
      <c r="EQA172" s="447"/>
      <c r="EQB172" s="447"/>
      <c r="EQC172" s="447"/>
      <c r="EQD172" s="447"/>
      <c r="EQE172" s="447"/>
      <c r="EQF172" s="447"/>
      <c r="EQG172" s="447"/>
      <c r="EQH172" s="447"/>
      <c r="EQI172" s="447"/>
      <c r="EQJ172" s="447"/>
      <c r="EQK172" s="447"/>
      <c r="EQL172" s="447"/>
      <c r="EQM172" s="447"/>
      <c r="EQN172" s="447"/>
      <c r="EQO172" s="447"/>
      <c r="EQP172" s="447"/>
      <c r="EQQ172" s="447"/>
      <c r="EQR172" s="447"/>
      <c r="EQS172" s="447"/>
      <c r="EQT172" s="447"/>
      <c r="EQU172" s="447"/>
      <c r="EQV172" s="447"/>
      <c r="EQW172" s="447"/>
      <c r="EQX172" s="447"/>
      <c r="EQY172" s="447"/>
      <c r="EQZ172" s="447"/>
      <c r="ERA172" s="447"/>
      <c r="ERB172" s="447"/>
      <c r="ERC172" s="447"/>
      <c r="ERD172" s="447"/>
      <c r="ERE172" s="447"/>
      <c r="ERF172" s="447"/>
      <c r="ERG172" s="447"/>
      <c r="ERH172" s="447"/>
      <c r="ERI172" s="447"/>
      <c r="ERJ172" s="447"/>
      <c r="ERK172" s="447"/>
      <c r="ERL172" s="447"/>
      <c r="ERM172" s="447"/>
      <c r="ERN172" s="447"/>
      <c r="ERO172" s="447"/>
      <c r="ERP172" s="447"/>
      <c r="ERQ172" s="447"/>
      <c r="ERR172" s="447"/>
      <c r="ERS172" s="447"/>
      <c r="ERT172" s="447"/>
      <c r="ERU172" s="447"/>
      <c r="ERV172" s="447"/>
      <c r="ERW172" s="447"/>
      <c r="ERX172" s="447"/>
      <c r="ERY172" s="447"/>
      <c r="ERZ172" s="447"/>
      <c r="ESA172" s="447"/>
      <c r="ESB172" s="447"/>
      <c r="ESC172" s="447"/>
      <c r="ESD172" s="447"/>
      <c r="ESE172" s="447"/>
      <c r="ESF172" s="447"/>
      <c r="ESG172" s="447"/>
      <c r="ESH172" s="447"/>
      <c r="ESI172" s="447"/>
      <c r="ESJ172" s="447"/>
      <c r="ESK172" s="447"/>
      <c r="ESL172" s="447"/>
      <c r="ESM172" s="447"/>
      <c r="ESN172" s="447"/>
      <c r="ESO172" s="447"/>
      <c r="ESP172" s="447"/>
      <c r="ESQ172" s="447"/>
      <c r="ESR172" s="447"/>
      <c r="ESS172" s="447"/>
      <c r="EST172" s="447"/>
      <c r="ESU172" s="447"/>
      <c r="ESV172" s="447"/>
      <c r="ESW172" s="447"/>
      <c r="ESX172" s="447"/>
      <c r="ESY172" s="447"/>
      <c r="ESZ172" s="447"/>
      <c r="ETA172" s="447"/>
      <c r="ETB172" s="447"/>
      <c r="ETC172" s="447"/>
      <c r="ETD172" s="447"/>
      <c r="ETE172" s="447"/>
      <c r="ETF172" s="447"/>
      <c r="ETG172" s="447"/>
      <c r="ETH172" s="447"/>
      <c r="ETI172" s="447"/>
      <c r="ETJ172" s="447"/>
      <c r="ETK172" s="447"/>
      <c r="ETL172" s="447"/>
      <c r="ETM172" s="447"/>
      <c r="ETN172" s="447"/>
      <c r="ETO172" s="447"/>
      <c r="ETP172" s="447"/>
      <c r="ETQ172" s="447"/>
      <c r="ETR172" s="447"/>
      <c r="ETS172" s="447"/>
      <c r="ETT172" s="447"/>
      <c r="ETU172" s="447"/>
      <c r="ETV172" s="447"/>
      <c r="ETW172" s="447"/>
      <c r="ETX172" s="447"/>
      <c r="ETY172" s="447"/>
      <c r="ETZ172" s="447"/>
      <c r="EUA172" s="447"/>
      <c r="EUB172" s="447"/>
      <c r="EUC172" s="447"/>
      <c r="EUD172" s="447"/>
      <c r="EUE172" s="447"/>
      <c r="EUF172" s="447"/>
      <c r="EUG172" s="447"/>
      <c r="EUH172" s="447"/>
      <c r="EUI172" s="447"/>
      <c r="EUJ172" s="447"/>
      <c r="EUK172" s="447"/>
      <c r="EUL172" s="447"/>
      <c r="EUM172" s="447"/>
      <c r="EUN172" s="447"/>
      <c r="EUO172" s="447"/>
      <c r="EUP172" s="447"/>
      <c r="EUQ172" s="447"/>
      <c r="EUR172" s="447"/>
      <c r="EUS172" s="447"/>
      <c r="EUT172" s="447"/>
      <c r="EUU172" s="447"/>
      <c r="EUV172" s="447"/>
      <c r="EUW172" s="447"/>
      <c r="EUX172" s="447"/>
      <c r="EUY172" s="447"/>
      <c r="EUZ172" s="447"/>
      <c r="EVA172" s="447"/>
      <c r="EVB172" s="447"/>
      <c r="EVC172" s="447"/>
      <c r="EVD172" s="447"/>
      <c r="EVE172" s="447"/>
      <c r="EVF172" s="447"/>
      <c r="EVG172" s="447"/>
      <c r="EVH172" s="447"/>
      <c r="EVI172" s="447"/>
      <c r="EVJ172" s="447"/>
      <c r="EVK172" s="447"/>
      <c r="EVL172" s="447"/>
      <c r="EVM172" s="447"/>
      <c r="EVN172" s="447"/>
      <c r="EVO172" s="447"/>
      <c r="EVP172" s="447"/>
      <c r="EVQ172" s="447"/>
      <c r="EVR172" s="447"/>
      <c r="EVS172" s="447"/>
      <c r="EVT172" s="447"/>
      <c r="EVU172" s="447"/>
      <c r="EVV172" s="447"/>
      <c r="EVW172" s="447"/>
      <c r="EVX172" s="447"/>
      <c r="EVY172" s="447"/>
      <c r="EVZ172" s="447"/>
      <c r="EWA172" s="447"/>
      <c r="EWB172" s="447"/>
      <c r="EWC172" s="447"/>
      <c r="EWD172" s="447"/>
      <c r="EWE172" s="447"/>
      <c r="EWF172" s="447"/>
      <c r="EWG172" s="447"/>
      <c r="EWH172" s="447"/>
      <c r="EWI172" s="447"/>
      <c r="EWJ172" s="447"/>
      <c r="EWK172" s="447"/>
      <c r="EWL172" s="447"/>
      <c r="EWM172" s="447"/>
      <c r="EWN172" s="447"/>
      <c r="EWO172" s="447"/>
      <c r="EWP172" s="447"/>
      <c r="EWQ172" s="447"/>
      <c r="EWR172" s="447"/>
      <c r="EWS172" s="447"/>
      <c r="EWT172" s="447"/>
      <c r="EWU172" s="447"/>
      <c r="EWV172" s="447"/>
      <c r="EWW172" s="447"/>
      <c r="EWX172" s="447"/>
      <c r="EWY172" s="447"/>
      <c r="EWZ172" s="447"/>
      <c r="EXA172" s="447"/>
      <c r="EXB172" s="447"/>
      <c r="EXC172" s="447"/>
      <c r="EXD172" s="447"/>
      <c r="EXE172" s="447"/>
      <c r="EXF172" s="447"/>
      <c r="EXG172" s="447"/>
      <c r="EXH172" s="447"/>
      <c r="EXI172" s="447"/>
      <c r="EXJ172" s="447"/>
      <c r="EXK172" s="447"/>
      <c r="EXL172" s="447"/>
      <c r="EXM172" s="447"/>
      <c r="EXN172" s="447"/>
      <c r="EXO172" s="447"/>
      <c r="EXP172" s="447"/>
      <c r="EXQ172" s="447"/>
      <c r="EXR172" s="447"/>
      <c r="EXS172" s="447"/>
      <c r="EXT172" s="447"/>
      <c r="EXU172" s="447"/>
      <c r="EXV172" s="447"/>
      <c r="EXW172" s="447"/>
      <c r="EXX172" s="447"/>
      <c r="EXY172" s="447"/>
      <c r="EXZ172" s="447"/>
      <c r="EYA172" s="447"/>
      <c r="EYB172" s="447"/>
      <c r="EYC172" s="447"/>
      <c r="EYD172" s="447"/>
      <c r="EYE172" s="447"/>
      <c r="EYF172" s="447"/>
      <c r="EYG172" s="447"/>
      <c r="EYH172" s="447"/>
      <c r="EYI172" s="447"/>
      <c r="EYJ172" s="447"/>
      <c r="EYK172" s="447"/>
      <c r="EYL172" s="447"/>
      <c r="EYM172" s="447"/>
      <c r="EYN172" s="447"/>
      <c r="EYO172" s="447"/>
      <c r="EYP172" s="447"/>
      <c r="EYQ172" s="447"/>
      <c r="EYR172" s="447"/>
      <c r="EYS172" s="447"/>
      <c r="EYT172" s="447"/>
      <c r="EYU172" s="447"/>
      <c r="EYV172" s="447"/>
      <c r="EYW172" s="447"/>
      <c r="EYX172" s="447"/>
      <c r="EYY172" s="447"/>
      <c r="EYZ172" s="447"/>
      <c r="EZA172" s="447"/>
      <c r="EZB172" s="447"/>
      <c r="EZC172" s="447"/>
      <c r="EZD172" s="447"/>
      <c r="EZE172" s="447"/>
      <c r="EZF172" s="447"/>
      <c r="EZG172" s="447"/>
      <c r="EZH172" s="447"/>
      <c r="EZI172" s="447"/>
      <c r="EZJ172" s="447"/>
      <c r="EZK172" s="447"/>
      <c r="EZL172" s="447"/>
      <c r="EZM172" s="447"/>
      <c r="EZN172" s="447"/>
      <c r="EZO172" s="447"/>
      <c r="EZP172" s="447"/>
      <c r="EZQ172" s="447"/>
      <c r="EZR172" s="447"/>
      <c r="EZS172" s="447"/>
      <c r="EZT172" s="447"/>
      <c r="EZU172" s="447"/>
      <c r="EZV172" s="447"/>
      <c r="EZW172" s="447"/>
      <c r="EZX172" s="447"/>
      <c r="EZY172" s="447"/>
      <c r="EZZ172" s="447"/>
      <c r="FAA172" s="447"/>
      <c r="FAB172" s="447"/>
      <c r="FAC172" s="447"/>
      <c r="FAD172" s="447"/>
      <c r="FAE172" s="447"/>
      <c r="FAF172" s="447"/>
      <c r="FAG172" s="447"/>
      <c r="FAH172" s="447"/>
      <c r="FAI172" s="447"/>
      <c r="FAJ172" s="447"/>
      <c r="FAK172" s="447"/>
      <c r="FAL172" s="447"/>
      <c r="FAM172" s="447"/>
      <c r="FAN172" s="447"/>
      <c r="FAO172" s="447"/>
      <c r="FAP172" s="447"/>
      <c r="FAQ172" s="447"/>
      <c r="FAR172" s="447"/>
      <c r="FAS172" s="447"/>
      <c r="FAT172" s="447"/>
      <c r="FAU172" s="447"/>
      <c r="FAV172" s="447"/>
      <c r="FAW172" s="447"/>
      <c r="FAX172" s="447"/>
      <c r="FAY172" s="447"/>
      <c r="FAZ172" s="447"/>
      <c r="FBA172" s="447"/>
      <c r="FBB172" s="447"/>
      <c r="FBC172" s="447"/>
      <c r="FBD172" s="447"/>
      <c r="FBE172" s="447"/>
      <c r="FBF172" s="447"/>
      <c r="FBG172" s="447"/>
      <c r="FBH172" s="447"/>
      <c r="FBI172" s="447"/>
      <c r="FBJ172" s="447"/>
      <c r="FBK172" s="447"/>
      <c r="FBL172" s="447"/>
      <c r="FBM172" s="447"/>
      <c r="FBN172" s="447"/>
      <c r="FBO172" s="447"/>
      <c r="FBP172" s="447"/>
      <c r="FBQ172" s="447"/>
      <c r="FBR172" s="447"/>
      <c r="FBS172" s="447"/>
      <c r="FBT172" s="447"/>
      <c r="FBU172" s="447"/>
      <c r="FBV172" s="447"/>
      <c r="FBW172" s="447"/>
      <c r="FBX172" s="447"/>
      <c r="FBY172" s="447"/>
      <c r="FBZ172" s="447"/>
      <c r="FCA172" s="447"/>
      <c r="FCB172" s="447"/>
      <c r="FCC172" s="447"/>
      <c r="FCD172" s="447"/>
      <c r="FCE172" s="447"/>
      <c r="FCF172" s="447"/>
      <c r="FCG172" s="447"/>
      <c r="FCH172" s="447"/>
      <c r="FCI172" s="447"/>
      <c r="FCJ172" s="447"/>
      <c r="FCK172" s="447"/>
      <c r="FCL172" s="447"/>
      <c r="FCM172" s="447"/>
      <c r="FCN172" s="447"/>
      <c r="FCO172" s="447"/>
      <c r="FCP172" s="447"/>
      <c r="FCQ172" s="447"/>
      <c r="FCR172" s="447"/>
      <c r="FCS172" s="447"/>
      <c r="FCT172" s="447"/>
      <c r="FCU172" s="447"/>
      <c r="FCV172" s="447"/>
      <c r="FCW172" s="447"/>
      <c r="FCX172" s="447"/>
      <c r="FCY172" s="447"/>
      <c r="FCZ172" s="447"/>
      <c r="FDA172" s="447"/>
      <c r="FDB172" s="447"/>
      <c r="FDC172" s="447"/>
      <c r="FDD172" s="447"/>
      <c r="FDE172" s="447"/>
      <c r="FDF172" s="447"/>
      <c r="FDG172" s="447"/>
      <c r="FDH172" s="447"/>
      <c r="FDI172" s="447"/>
      <c r="FDJ172" s="447"/>
      <c r="FDK172" s="447"/>
      <c r="FDL172" s="447"/>
      <c r="FDM172" s="447"/>
      <c r="FDN172" s="447"/>
      <c r="FDO172" s="447"/>
      <c r="FDP172" s="447"/>
      <c r="FDQ172" s="447"/>
      <c r="FDR172" s="447"/>
      <c r="FDS172" s="447"/>
      <c r="FDT172" s="447"/>
      <c r="FDU172" s="447"/>
      <c r="FDV172" s="447"/>
      <c r="FDW172" s="447"/>
      <c r="FDX172" s="447"/>
      <c r="FDY172" s="447"/>
      <c r="FDZ172" s="447"/>
      <c r="FEA172" s="447"/>
      <c r="FEB172" s="447"/>
      <c r="FEC172" s="447"/>
      <c r="FED172" s="447"/>
      <c r="FEE172" s="447"/>
      <c r="FEF172" s="447"/>
      <c r="FEG172" s="447"/>
      <c r="FEH172" s="447"/>
      <c r="FEI172" s="447"/>
      <c r="FEJ172" s="447"/>
      <c r="FEK172" s="447"/>
      <c r="FEL172" s="447"/>
      <c r="FEM172" s="447"/>
      <c r="FEN172" s="447"/>
      <c r="FEO172" s="447"/>
      <c r="FEP172" s="447"/>
      <c r="FEQ172" s="447"/>
      <c r="FER172" s="447"/>
      <c r="FES172" s="447"/>
      <c r="FET172" s="447"/>
      <c r="FEU172" s="447"/>
      <c r="FEV172" s="447"/>
      <c r="FEW172" s="447"/>
      <c r="FEX172" s="447"/>
      <c r="FEY172" s="447"/>
      <c r="FEZ172" s="447"/>
      <c r="FFA172" s="447"/>
      <c r="FFB172" s="447"/>
      <c r="FFC172" s="447"/>
      <c r="FFD172" s="447"/>
      <c r="FFE172" s="447"/>
      <c r="FFF172" s="447"/>
      <c r="FFG172" s="447"/>
      <c r="FFH172" s="447"/>
      <c r="FFI172" s="447"/>
      <c r="FFJ172" s="447"/>
      <c r="FFK172" s="447"/>
      <c r="FFL172" s="447"/>
      <c r="FFM172" s="447"/>
      <c r="FFN172" s="447"/>
      <c r="FFO172" s="447"/>
      <c r="FFP172" s="447"/>
      <c r="FFQ172" s="447"/>
      <c r="FFR172" s="447"/>
      <c r="FFS172" s="447"/>
      <c r="FFT172" s="447"/>
      <c r="FFU172" s="447"/>
      <c r="FFV172" s="447"/>
      <c r="FFW172" s="447"/>
      <c r="FFX172" s="447"/>
      <c r="FFY172" s="447"/>
      <c r="FFZ172" s="447"/>
      <c r="FGA172" s="447"/>
      <c r="FGB172" s="447"/>
      <c r="FGC172" s="447"/>
      <c r="FGD172" s="447"/>
      <c r="FGE172" s="447"/>
      <c r="FGF172" s="447"/>
      <c r="FGG172" s="447"/>
      <c r="FGH172" s="447"/>
      <c r="FGI172" s="447"/>
      <c r="FGJ172" s="447"/>
      <c r="FGK172" s="447"/>
      <c r="FGL172" s="447"/>
      <c r="FGM172" s="447"/>
      <c r="FGN172" s="447"/>
      <c r="FGO172" s="447"/>
      <c r="FGP172" s="447"/>
      <c r="FGQ172" s="447"/>
      <c r="FGR172" s="447"/>
      <c r="FGS172" s="447"/>
      <c r="FGT172" s="447"/>
      <c r="FGU172" s="447"/>
      <c r="FGV172" s="447"/>
      <c r="FGW172" s="447"/>
      <c r="FGX172" s="447"/>
      <c r="FGY172" s="447"/>
      <c r="FGZ172" s="447"/>
      <c r="FHA172" s="447"/>
      <c r="FHB172" s="447"/>
      <c r="FHC172" s="447"/>
      <c r="FHD172" s="447"/>
      <c r="FHE172" s="447"/>
      <c r="FHF172" s="447"/>
      <c r="FHG172" s="447"/>
      <c r="FHH172" s="447"/>
      <c r="FHI172" s="447"/>
      <c r="FHJ172" s="447"/>
      <c r="FHK172" s="447"/>
      <c r="FHL172" s="447"/>
      <c r="FHM172" s="447"/>
      <c r="FHN172" s="447"/>
      <c r="FHO172" s="447"/>
      <c r="FHP172" s="447"/>
      <c r="FHQ172" s="447"/>
      <c r="FHR172" s="447"/>
      <c r="FHS172" s="447"/>
      <c r="FHT172" s="447"/>
      <c r="FHU172" s="447"/>
      <c r="FHV172" s="447"/>
      <c r="FHW172" s="447"/>
      <c r="FHX172" s="447"/>
      <c r="FHY172" s="447"/>
      <c r="FHZ172" s="447"/>
      <c r="FIA172" s="447"/>
      <c r="FIB172" s="447"/>
      <c r="FIC172" s="447"/>
      <c r="FID172" s="447"/>
      <c r="FIE172" s="447"/>
      <c r="FIF172" s="447"/>
      <c r="FIG172" s="447"/>
      <c r="FIH172" s="447"/>
      <c r="FII172" s="447"/>
      <c r="FIJ172" s="447"/>
      <c r="FIK172" s="447"/>
      <c r="FIL172" s="447"/>
      <c r="FIM172" s="447"/>
      <c r="FIN172" s="447"/>
      <c r="FIO172" s="447"/>
      <c r="FIP172" s="447"/>
      <c r="FIQ172" s="447"/>
      <c r="FIR172" s="447"/>
      <c r="FIS172" s="447"/>
      <c r="FIT172" s="447"/>
      <c r="FIU172" s="447"/>
      <c r="FIV172" s="447"/>
      <c r="FIW172" s="447"/>
      <c r="FIX172" s="447"/>
      <c r="FIY172" s="447"/>
      <c r="FIZ172" s="447"/>
      <c r="FJA172" s="447"/>
      <c r="FJB172" s="447"/>
      <c r="FJC172" s="447"/>
      <c r="FJD172" s="447"/>
      <c r="FJE172" s="447"/>
      <c r="FJF172" s="447"/>
      <c r="FJG172" s="447"/>
      <c r="FJH172" s="447"/>
      <c r="FJI172" s="447"/>
      <c r="FJJ172" s="447"/>
      <c r="FJK172" s="447"/>
      <c r="FJL172" s="447"/>
      <c r="FJM172" s="447"/>
      <c r="FJN172" s="447"/>
      <c r="FJO172" s="447"/>
      <c r="FJP172" s="447"/>
      <c r="FJQ172" s="447"/>
      <c r="FJR172" s="447"/>
      <c r="FJS172" s="447"/>
      <c r="FJT172" s="447"/>
      <c r="FJU172" s="447"/>
      <c r="FJV172" s="447"/>
      <c r="FJW172" s="447"/>
      <c r="FJX172" s="447"/>
      <c r="FJY172" s="447"/>
      <c r="FJZ172" s="447"/>
      <c r="FKA172" s="447"/>
      <c r="FKB172" s="447"/>
      <c r="FKC172" s="447"/>
      <c r="FKD172" s="447"/>
      <c r="FKE172" s="447"/>
      <c r="FKF172" s="447"/>
      <c r="FKG172" s="447"/>
      <c r="FKH172" s="447"/>
      <c r="FKI172" s="447"/>
      <c r="FKJ172" s="447"/>
      <c r="FKK172" s="447"/>
      <c r="FKL172" s="447"/>
      <c r="FKM172" s="447"/>
      <c r="FKN172" s="447"/>
      <c r="FKO172" s="447"/>
      <c r="FKP172" s="447"/>
      <c r="FKQ172" s="447"/>
      <c r="FKR172" s="447"/>
      <c r="FKS172" s="447"/>
      <c r="FKT172" s="447"/>
      <c r="FKU172" s="447"/>
      <c r="FKV172" s="447"/>
      <c r="FKW172" s="447"/>
      <c r="FKX172" s="447"/>
      <c r="FKY172" s="447"/>
      <c r="FKZ172" s="447"/>
      <c r="FLA172" s="447"/>
      <c r="FLB172" s="447"/>
      <c r="FLC172" s="447"/>
      <c r="FLD172" s="447"/>
      <c r="FLE172" s="447"/>
      <c r="FLF172" s="447"/>
      <c r="FLG172" s="447"/>
      <c r="FLH172" s="447"/>
      <c r="FLI172" s="447"/>
      <c r="FLJ172" s="447"/>
      <c r="FLK172" s="447"/>
      <c r="FLL172" s="447"/>
      <c r="FLM172" s="447"/>
      <c r="FLN172" s="447"/>
      <c r="FLO172" s="447"/>
      <c r="FLP172" s="447"/>
      <c r="FLQ172" s="447"/>
      <c r="FLR172" s="447"/>
      <c r="FLS172" s="447"/>
      <c r="FLT172" s="447"/>
      <c r="FLU172" s="447"/>
      <c r="FLV172" s="447"/>
      <c r="FLW172" s="447"/>
      <c r="FLX172" s="447"/>
      <c r="FLY172" s="447"/>
      <c r="FLZ172" s="447"/>
      <c r="FMA172" s="447"/>
      <c r="FMB172" s="447"/>
      <c r="FMC172" s="447"/>
      <c r="FMD172" s="447"/>
      <c r="FME172" s="447"/>
      <c r="FMF172" s="447"/>
      <c r="FMG172" s="447"/>
      <c r="FMH172" s="447"/>
      <c r="FMI172" s="447"/>
      <c r="FMJ172" s="447"/>
      <c r="FMK172" s="447"/>
      <c r="FML172" s="447"/>
      <c r="FMM172" s="447"/>
      <c r="FMN172" s="447"/>
      <c r="FMO172" s="447"/>
      <c r="FMP172" s="447"/>
      <c r="FMQ172" s="447"/>
      <c r="FMR172" s="447"/>
      <c r="FMS172" s="447"/>
      <c r="FMT172" s="447"/>
      <c r="FMU172" s="447"/>
      <c r="FMV172" s="447"/>
      <c r="FMW172" s="447"/>
      <c r="FMX172" s="447"/>
      <c r="FMY172" s="447"/>
      <c r="FMZ172" s="447"/>
      <c r="FNA172" s="447"/>
      <c r="FNB172" s="447"/>
      <c r="FNC172" s="447"/>
      <c r="FND172" s="447"/>
      <c r="FNE172" s="447"/>
      <c r="FNF172" s="447"/>
      <c r="FNG172" s="447"/>
      <c r="FNH172" s="447"/>
      <c r="FNI172" s="447"/>
      <c r="FNJ172" s="447"/>
      <c r="FNK172" s="447"/>
      <c r="FNL172" s="447"/>
      <c r="FNM172" s="447"/>
      <c r="FNN172" s="447"/>
      <c r="FNO172" s="447"/>
      <c r="FNP172" s="447"/>
      <c r="FNQ172" s="447"/>
      <c r="FNR172" s="447"/>
      <c r="FNS172" s="447"/>
      <c r="FNT172" s="447"/>
      <c r="FNU172" s="447"/>
      <c r="FNV172" s="447"/>
      <c r="FNW172" s="447"/>
      <c r="FNX172" s="447"/>
      <c r="FNY172" s="447"/>
      <c r="FNZ172" s="447"/>
      <c r="FOA172" s="447"/>
      <c r="FOB172" s="447"/>
      <c r="FOC172" s="447"/>
      <c r="FOD172" s="447"/>
      <c r="FOE172" s="447"/>
      <c r="FOF172" s="447"/>
      <c r="FOG172" s="447"/>
      <c r="FOH172" s="447"/>
      <c r="FOI172" s="447"/>
      <c r="FOJ172" s="447"/>
      <c r="FOK172" s="447"/>
      <c r="FOL172" s="447"/>
      <c r="FOM172" s="447"/>
      <c r="FON172" s="447"/>
      <c r="FOO172" s="447"/>
      <c r="FOP172" s="447"/>
      <c r="FOQ172" s="447"/>
      <c r="FOR172" s="447"/>
      <c r="FOS172" s="447"/>
      <c r="FOT172" s="447"/>
      <c r="FOU172" s="447"/>
      <c r="FOV172" s="447"/>
      <c r="FOW172" s="447"/>
      <c r="FOX172" s="447"/>
      <c r="FOY172" s="447"/>
      <c r="FOZ172" s="447"/>
      <c r="FPA172" s="447"/>
      <c r="FPB172" s="447"/>
      <c r="FPC172" s="447"/>
      <c r="FPD172" s="447"/>
      <c r="FPE172" s="447"/>
      <c r="FPF172" s="447"/>
      <c r="FPG172" s="447"/>
      <c r="FPH172" s="447"/>
      <c r="FPI172" s="447"/>
      <c r="FPJ172" s="447"/>
      <c r="FPK172" s="447"/>
      <c r="FPL172" s="447"/>
      <c r="FPM172" s="447"/>
      <c r="FPN172" s="447"/>
      <c r="FPO172" s="447"/>
      <c r="FPP172" s="447"/>
      <c r="FPQ172" s="447"/>
      <c r="FPR172" s="447"/>
      <c r="FPS172" s="447"/>
      <c r="FPT172" s="447"/>
      <c r="FPU172" s="447"/>
      <c r="FPV172" s="447"/>
      <c r="FPW172" s="447"/>
      <c r="FPX172" s="447"/>
      <c r="FPY172" s="447"/>
      <c r="FPZ172" s="447"/>
      <c r="FQA172" s="447"/>
      <c r="FQB172" s="447"/>
      <c r="FQC172" s="447"/>
      <c r="FQD172" s="447"/>
      <c r="FQE172" s="447"/>
      <c r="FQF172" s="447"/>
      <c r="FQG172" s="447"/>
      <c r="FQH172" s="447"/>
      <c r="FQI172" s="447"/>
      <c r="FQJ172" s="447"/>
      <c r="FQK172" s="447"/>
      <c r="FQL172" s="447"/>
      <c r="FQM172" s="447"/>
      <c r="FQN172" s="447"/>
      <c r="FQO172" s="447"/>
      <c r="FQP172" s="447"/>
      <c r="FQQ172" s="447"/>
      <c r="FQR172" s="447"/>
      <c r="FQS172" s="447"/>
      <c r="FQT172" s="447"/>
      <c r="FQU172" s="447"/>
      <c r="FQV172" s="447"/>
      <c r="FQW172" s="447"/>
      <c r="FQX172" s="447"/>
      <c r="FQY172" s="447"/>
      <c r="FQZ172" s="447"/>
      <c r="FRA172" s="447"/>
      <c r="FRB172" s="447"/>
      <c r="FRC172" s="447"/>
      <c r="FRD172" s="447"/>
      <c r="FRE172" s="447"/>
      <c r="FRF172" s="447"/>
      <c r="FRG172" s="447"/>
      <c r="FRH172" s="447"/>
      <c r="FRI172" s="447"/>
      <c r="FRJ172" s="447"/>
      <c r="FRK172" s="447"/>
      <c r="FRL172" s="447"/>
      <c r="FRM172" s="447"/>
      <c r="FRN172" s="447"/>
      <c r="FRO172" s="447"/>
      <c r="FRP172" s="447"/>
      <c r="FRQ172" s="447"/>
      <c r="FRR172" s="447"/>
      <c r="FRS172" s="447"/>
      <c r="FRT172" s="447"/>
      <c r="FRU172" s="447"/>
      <c r="FRV172" s="447"/>
      <c r="FRW172" s="447"/>
      <c r="FRX172" s="447"/>
      <c r="FRY172" s="447"/>
      <c r="FRZ172" s="447"/>
      <c r="FSA172" s="447"/>
      <c r="FSB172" s="447"/>
      <c r="FSC172" s="447"/>
      <c r="FSD172" s="447"/>
      <c r="FSE172" s="447"/>
      <c r="FSF172" s="447"/>
      <c r="FSG172" s="447"/>
      <c r="FSH172" s="447"/>
      <c r="FSI172" s="447"/>
      <c r="FSJ172" s="447"/>
      <c r="FSK172" s="447"/>
      <c r="FSL172" s="447"/>
      <c r="FSM172" s="447"/>
      <c r="FSN172" s="447"/>
      <c r="FSO172" s="447"/>
      <c r="FSP172" s="447"/>
      <c r="FSQ172" s="447"/>
      <c r="FSR172" s="447"/>
      <c r="FSS172" s="447"/>
      <c r="FST172" s="447"/>
      <c r="FSU172" s="447"/>
      <c r="FSV172" s="447"/>
      <c r="FSW172" s="447"/>
      <c r="FSX172" s="447"/>
      <c r="FSY172" s="447"/>
      <c r="FSZ172" s="447"/>
      <c r="FTA172" s="447"/>
      <c r="FTB172" s="447"/>
      <c r="FTC172" s="447"/>
      <c r="FTD172" s="447"/>
      <c r="FTE172" s="447"/>
      <c r="FTF172" s="447"/>
      <c r="FTG172" s="447"/>
      <c r="FTH172" s="447"/>
      <c r="FTI172" s="447"/>
      <c r="FTJ172" s="447"/>
      <c r="FTK172" s="447"/>
      <c r="FTL172" s="447"/>
      <c r="FTM172" s="447"/>
      <c r="FTN172" s="447"/>
      <c r="FTO172" s="447"/>
      <c r="FTP172" s="447"/>
      <c r="FTQ172" s="447"/>
      <c r="FTR172" s="447"/>
      <c r="FTS172" s="447"/>
      <c r="FTT172" s="447"/>
      <c r="FTU172" s="447"/>
      <c r="FTV172" s="447"/>
      <c r="FTW172" s="447"/>
      <c r="FTX172" s="447"/>
      <c r="FTY172" s="447"/>
      <c r="FTZ172" s="447"/>
      <c r="FUA172" s="447"/>
      <c r="FUB172" s="447"/>
      <c r="FUC172" s="447"/>
      <c r="FUD172" s="447"/>
      <c r="FUE172" s="447"/>
      <c r="FUF172" s="447"/>
      <c r="FUG172" s="447"/>
      <c r="FUH172" s="447"/>
      <c r="FUI172" s="447"/>
      <c r="FUJ172" s="447"/>
      <c r="FUK172" s="447"/>
      <c r="FUL172" s="447"/>
      <c r="FUM172" s="447"/>
      <c r="FUN172" s="447"/>
      <c r="FUO172" s="447"/>
      <c r="FUP172" s="447"/>
      <c r="FUQ172" s="447"/>
      <c r="FUR172" s="447"/>
      <c r="FUS172" s="447"/>
      <c r="FUT172" s="447"/>
      <c r="FUU172" s="447"/>
      <c r="FUV172" s="447"/>
      <c r="FUW172" s="447"/>
      <c r="FUX172" s="447"/>
      <c r="FUY172" s="447"/>
      <c r="FUZ172" s="447"/>
      <c r="FVA172" s="447"/>
      <c r="FVB172" s="447"/>
      <c r="FVC172" s="447"/>
      <c r="FVD172" s="447"/>
      <c r="FVE172" s="447"/>
      <c r="FVF172" s="447"/>
      <c r="FVG172" s="447"/>
      <c r="FVH172" s="447"/>
      <c r="FVI172" s="447"/>
      <c r="FVJ172" s="447"/>
      <c r="FVK172" s="447"/>
      <c r="FVL172" s="447"/>
      <c r="FVM172" s="447"/>
      <c r="FVN172" s="447"/>
      <c r="FVO172" s="447"/>
      <c r="FVP172" s="447"/>
      <c r="FVQ172" s="447"/>
      <c r="FVR172" s="447"/>
      <c r="FVS172" s="447"/>
      <c r="FVT172" s="447"/>
      <c r="FVU172" s="447"/>
      <c r="FVV172" s="447"/>
      <c r="FVW172" s="447"/>
      <c r="FVX172" s="447"/>
      <c r="FVY172" s="447"/>
      <c r="FVZ172" s="447"/>
      <c r="FWA172" s="447"/>
      <c r="FWB172" s="447"/>
      <c r="FWC172" s="447"/>
      <c r="FWD172" s="447"/>
      <c r="FWE172" s="447"/>
      <c r="FWF172" s="447"/>
      <c r="FWG172" s="447"/>
      <c r="FWH172" s="447"/>
      <c r="FWI172" s="447"/>
      <c r="FWJ172" s="447"/>
      <c r="FWK172" s="447"/>
      <c r="FWL172" s="447"/>
      <c r="FWM172" s="447"/>
      <c r="FWN172" s="447"/>
      <c r="FWO172" s="447"/>
      <c r="FWP172" s="447"/>
      <c r="FWQ172" s="447"/>
      <c r="FWR172" s="447"/>
      <c r="FWS172" s="447"/>
      <c r="FWT172" s="447"/>
      <c r="FWU172" s="447"/>
      <c r="FWV172" s="447"/>
      <c r="FWW172" s="447"/>
      <c r="FWX172" s="447"/>
      <c r="FWY172" s="447"/>
      <c r="FWZ172" s="447"/>
      <c r="FXA172" s="447"/>
      <c r="FXB172" s="447"/>
      <c r="FXC172" s="447"/>
      <c r="FXD172" s="447"/>
      <c r="FXE172" s="447"/>
      <c r="FXF172" s="447"/>
      <c r="FXG172" s="447"/>
      <c r="FXH172" s="447"/>
      <c r="FXI172" s="447"/>
      <c r="FXJ172" s="447"/>
      <c r="FXK172" s="447"/>
      <c r="FXL172" s="447"/>
      <c r="FXM172" s="447"/>
      <c r="FXN172" s="447"/>
      <c r="FXO172" s="447"/>
      <c r="FXP172" s="447"/>
      <c r="FXQ172" s="447"/>
      <c r="FXR172" s="447"/>
      <c r="FXS172" s="447"/>
      <c r="FXT172" s="447"/>
      <c r="FXU172" s="447"/>
      <c r="FXV172" s="447"/>
      <c r="FXW172" s="447"/>
      <c r="FXX172" s="447"/>
      <c r="FXY172" s="447"/>
      <c r="FXZ172" s="447"/>
      <c r="FYA172" s="447"/>
      <c r="FYB172" s="447"/>
      <c r="FYC172" s="447"/>
      <c r="FYD172" s="447"/>
      <c r="FYE172" s="447"/>
      <c r="FYF172" s="447"/>
      <c r="FYG172" s="447"/>
      <c r="FYH172" s="447"/>
      <c r="FYI172" s="447"/>
      <c r="FYJ172" s="447"/>
      <c r="FYK172" s="447"/>
      <c r="FYL172" s="447"/>
      <c r="FYM172" s="447"/>
      <c r="FYN172" s="447"/>
      <c r="FYO172" s="447"/>
      <c r="FYP172" s="447"/>
      <c r="FYQ172" s="447"/>
      <c r="FYR172" s="447"/>
      <c r="FYS172" s="447"/>
      <c r="FYT172" s="447"/>
      <c r="FYU172" s="447"/>
      <c r="FYV172" s="447"/>
      <c r="FYW172" s="447"/>
      <c r="FYX172" s="447"/>
      <c r="FYY172" s="447"/>
      <c r="FYZ172" s="447"/>
      <c r="FZA172" s="447"/>
      <c r="FZB172" s="447"/>
      <c r="FZC172" s="447"/>
      <c r="FZD172" s="447"/>
      <c r="FZE172" s="447"/>
      <c r="FZF172" s="447"/>
      <c r="FZG172" s="447"/>
      <c r="FZH172" s="447"/>
      <c r="FZI172" s="447"/>
      <c r="FZJ172" s="447"/>
      <c r="FZK172" s="447"/>
      <c r="FZL172" s="447"/>
      <c r="FZM172" s="447"/>
      <c r="FZN172" s="447"/>
      <c r="FZO172" s="447"/>
      <c r="FZP172" s="447"/>
      <c r="FZQ172" s="447"/>
      <c r="FZR172" s="447"/>
      <c r="FZS172" s="447"/>
      <c r="FZT172" s="447"/>
      <c r="FZU172" s="447"/>
      <c r="FZV172" s="447"/>
      <c r="FZW172" s="447"/>
      <c r="FZX172" s="447"/>
      <c r="FZY172" s="447"/>
      <c r="FZZ172" s="447"/>
      <c r="GAA172" s="447"/>
      <c r="GAB172" s="447"/>
      <c r="GAC172" s="447"/>
      <c r="GAD172" s="447"/>
      <c r="GAE172" s="447"/>
      <c r="GAF172" s="447"/>
      <c r="GAG172" s="447"/>
      <c r="GAH172" s="447"/>
      <c r="GAI172" s="447"/>
      <c r="GAJ172" s="447"/>
      <c r="GAK172" s="447"/>
      <c r="GAL172" s="447"/>
      <c r="GAM172" s="447"/>
      <c r="GAN172" s="447"/>
      <c r="GAO172" s="447"/>
      <c r="GAP172" s="447"/>
      <c r="GAQ172" s="447"/>
      <c r="GAR172" s="447"/>
      <c r="GAS172" s="447"/>
      <c r="GAT172" s="447"/>
      <c r="GAU172" s="447"/>
      <c r="GAV172" s="447"/>
      <c r="GAW172" s="447"/>
      <c r="GAX172" s="447"/>
      <c r="GAY172" s="447"/>
      <c r="GAZ172" s="447"/>
      <c r="GBA172" s="447"/>
      <c r="GBB172" s="447"/>
      <c r="GBC172" s="447"/>
      <c r="GBD172" s="447"/>
      <c r="GBE172" s="447"/>
      <c r="GBF172" s="447"/>
      <c r="GBG172" s="447"/>
      <c r="GBH172" s="447"/>
      <c r="GBI172" s="447"/>
      <c r="GBJ172" s="447"/>
      <c r="GBK172" s="447"/>
      <c r="GBL172" s="447"/>
      <c r="GBM172" s="447"/>
      <c r="GBN172" s="447"/>
      <c r="GBO172" s="447"/>
      <c r="GBP172" s="447"/>
      <c r="GBQ172" s="447"/>
      <c r="GBR172" s="447"/>
      <c r="GBS172" s="447"/>
      <c r="GBT172" s="447"/>
      <c r="GBU172" s="447"/>
      <c r="GBV172" s="447"/>
      <c r="GBW172" s="447"/>
      <c r="GBX172" s="447"/>
      <c r="GBY172" s="447"/>
      <c r="GBZ172" s="447"/>
      <c r="GCA172" s="447"/>
      <c r="GCB172" s="447"/>
      <c r="GCC172" s="447"/>
      <c r="GCD172" s="447"/>
      <c r="GCE172" s="447"/>
      <c r="GCF172" s="447"/>
      <c r="GCG172" s="447"/>
      <c r="GCH172" s="447"/>
      <c r="GCI172" s="447"/>
      <c r="GCJ172" s="447"/>
      <c r="GCK172" s="447"/>
      <c r="GCL172" s="447"/>
      <c r="GCM172" s="447"/>
      <c r="GCN172" s="447"/>
      <c r="GCO172" s="447"/>
      <c r="GCP172" s="447"/>
      <c r="GCQ172" s="447"/>
      <c r="GCR172" s="447"/>
      <c r="GCS172" s="447"/>
      <c r="GCT172" s="447"/>
      <c r="GCU172" s="447"/>
      <c r="GCV172" s="447"/>
      <c r="GCW172" s="447"/>
      <c r="GCX172" s="447"/>
      <c r="GCY172" s="447"/>
      <c r="GCZ172" s="447"/>
      <c r="GDA172" s="447"/>
      <c r="GDB172" s="447"/>
      <c r="GDC172" s="447"/>
      <c r="GDD172" s="447"/>
      <c r="GDE172" s="447"/>
      <c r="GDF172" s="447"/>
      <c r="GDG172" s="447"/>
      <c r="GDH172" s="447"/>
      <c r="GDI172" s="447"/>
      <c r="GDJ172" s="447"/>
      <c r="GDK172" s="447"/>
      <c r="GDL172" s="447"/>
      <c r="GDM172" s="447"/>
      <c r="GDN172" s="447"/>
      <c r="GDO172" s="447"/>
      <c r="GDP172" s="447"/>
      <c r="GDQ172" s="447"/>
      <c r="GDR172" s="447"/>
      <c r="GDS172" s="447"/>
      <c r="GDT172" s="447"/>
      <c r="GDU172" s="447"/>
      <c r="GDV172" s="447"/>
      <c r="GDW172" s="447"/>
      <c r="GDX172" s="447"/>
      <c r="GDY172" s="447"/>
      <c r="GDZ172" s="447"/>
      <c r="GEA172" s="447"/>
      <c r="GEB172" s="447"/>
      <c r="GEC172" s="447"/>
      <c r="GED172" s="447"/>
      <c r="GEE172" s="447"/>
      <c r="GEF172" s="447"/>
      <c r="GEG172" s="447"/>
      <c r="GEH172" s="447"/>
      <c r="GEI172" s="447"/>
      <c r="GEJ172" s="447"/>
      <c r="GEK172" s="447"/>
      <c r="GEL172" s="447"/>
      <c r="GEM172" s="447"/>
      <c r="GEN172" s="447"/>
      <c r="GEO172" s="447"/>
      <c r="GEP172" s="447"/>
      <c r="GEQ172" s="447"/>
      <c r="GER172" s="447"/>
      <c r="GES172" s="447"/>
      <c r="GET172" s="447"/>
      <c r="GEU172" s="447"/>
      <c r="GEV172" s="447"/>
      <c r="GEW172" s="447"/>
      <c r="GEX172" s="447"/>
      <c r="GEY172" s="447"/>
      <c r="GEZ172" s="447"/>
      <c r="GFA172" s="447"/>
      <c r="GFB172" s="447"/>
      <c r="GFC172" s="447"/>
      <c r="GFD172" s="447"/>
      <c r="GFE172" s="447"/>
      <c r="GFF172" s="447"/>
      <c r="GFG172" s="447"/>
      <c r="GFH172" s="447"/>
      <c r="GFI172" s="447"/>
      <c r="GFJ172" s="447"/>
      <c r="GFK172" s="447"/>
      <c r="GFL172" s="447"/>
      <c r="GFM172" s="447"/>
      <c r="GFN172" s="447"/>
      <c r="GFO172" s="447"/>
      <c r="GFP172" s="447"/>
      <c r="GFQ172" s="447"/>
      <c r="GFR172" s="447"/>
      <c r="GFS172" s="447"/>
      <c r="GFT172" s="447"/>
      <c r="GFU172" s="447"/>
      <c r="GFV172" s="447"/>
      <c r="GFW172" s="447"/>
      <c r="GFX172" s="447"/>
      <c r="GFY172" s="447"/>
      <c r="GFZ172" s="447"/>
      <c r="GGA172" s="447"/>
      <c r="GGB172" s="447"/>
      <c r="GGC172" s="447"/>
      <c r="GGD172" s="447"/>
      <c r="GGE172" s="447"/>
      <c r="GGF172" s="447"/>
      <c r="GGG172" s="447"/>
      <c r="GGH172" s="447"/>
      <c r="GGI172" s="447"/>
      <c r="GGJ172" s="447"/>
      <c r="GGK172" s="447"/>
      <c r="GGL172" s="447"/>
      <c r="GGM172" s="447"/>
      <c r="GGN172" s="447"/>
      <c r="GGO172" s="447"/>
      <c r="GGP172" s="447"/>
      <c r="GGQ172" s="447"/>
      <c r="GGR172" s="447"/>
      <c r="GGS172" s="447"/>
      <c r="GGT172" s="447"/>
      <c r="GGU172" s="447"/>
      <c r="GGV172" s="447"/>
      <c r="GGW172" s="447"/>
      <c r="GGX172" s="447"/>
      <c r="GGY172" s="447"/>
      <c r="GGZ172" s="447"/>
      <c r="GHA172" s="447"/>
      <c r="GHB172" s="447"/>
      <c r="GHC172" s="447"/>
      <c r="GHD172" s="447"/>
      <c r="GHE172" s="447"/>
      <c r="GHF172" s="447"/>
      <c r="GHG172" s="447"/>
      <c r="GHH172" s="447"/>
      <c r="GHI172" s="447"/>
      <c r="GHJ172" s="447"/>
      <c r="GHK172" s="447"/>
      <c r="GHL172" s="447"/>
      <c r="GHM172" s="447"/>
      <c r="GHN172" s="447"/>
      <c r="GHO172" s="447"/>
      <c r="GHP172" s="447"/>
      <c r="GHQ172" s="447"/>
      <c r="GHR172" s="447"/>
      <c r="GHS172" s="447"/>
      <c r="GHT172" s="447"/>
      <c r="GHU172" s="447"/>
      <c r="GHV172" s="447"/>
      <c r="GHW172" s="447"/>
      <c r="GHX172" s="447"/>
      <c r="GHY172" s="447"/>
      <c r="GHZ172" s="447"/>
      <c r="GIA172" s="447"/>
      <c r="GIB172" s="447"/>
      <c r="GIC172" s="447"/>
      <c r="GID172" s="447"/>
      <c r="GIE172" s="447"/>
      <c r="GIF172" s="447"/>
      <c r="GIG172" s="447"/>
      <c r="GIH172" s="447"/>
      <c r="GII172" s="447"/>
      <c r="GIJ172" s="447"/>
      <c r="GIK172" s="447"/>
      <c r="GIL172" s="447"/>
      <c r="GIM172" s="447"/>
      <c r="GIN172" s="447"/>
      <c r="GIO172" s="447"/>
      <c r="GIP172" s="447"/>
      <c r="GIQ172" s="447"/>
      <c r="GIR172" s="447"/>
      <c r="GIS172" s="447"/>
      <c r="GIT172" s="447"/>
      <c r="GIU172" s="447"/>
      <c r="GIV172" s="447"/>
      <c r="GIW172" s="447"/>
      <c r="GIX172" s="447"/>
      <c r="GIY172" s="447"/>
      <c r="GIZ172" s="447"/>
      <c r="GJA172" s="447"/>
      <c r="GJB172" s="447"/>
      <c r="GJC172" s="447"/>
      <c r="GJD172" s="447"/>
      <c r="GJE172" s="447"/>
      <c r="GJF172" s="447"/>
      <c r="GJG172" s="447"/>
      <c r="GJH172" s="447"/>
      <c r="GJI172" s="447"/>
      <c r="GJJ172" s="447"/>
      <c r="GJK172" s="447"/>
      <c r="GJL172" s="447"/>
      <c r="GJM172" s="447"/>
      <c r="GJN172" s="447"/>
      <c r="GJO172" s="447"/>
      <c r="GJP172" s="447"/>
      <c r="GJQ172" s="447"/>
      <c r="GJR172" s="447"/>
      <c r="GJS172" s="447"/>
      <c r="GJT172" s="447"/>
      <c r="GJU172" s="447"/>
      <c r="GJV172" s="447"/>
      <c r="GJW172" s="447"/>
      <c r="GJX172" s="447"/>
      <c r="GJY172" s="447"/>
      <c r="GJZ172" s="447"/>
      <c r="GKA172" s="447"/>
      <c r="GKB172" s="447"/>
      <c r="GKC172" s="447"/>
      <c r="GKD172" s="447"/>
      <c r="GKE172" s="447"/>
      <c r="GKF172" s="447"/>
      <c r="GKG172" s="447"/>
      <c r="GKH172" s="447"/>
      <c r="GKI172" s="447"/>
      <c r="GKJ172" s="447"/>
      <c r="GKK172" s="447"/>
      <c r="GKL172" s="447"/>
      <c r="GKM172" s="447"/>
      <c r="GKN172" s="447"/>
      <c r="GKO172" s="447"/>
      <c r="GKP172" s="447"/>
      <c r="GKQ172" s="447"/>
      <c r="GKR172" s="447"/>
      <c r="GKS172" s="447"/>
      <c r="GKT172" s="447"/>
      <c r="GKU172" s="447"/>
      <c r="GKV172" s="447"/>
      <c r="GKW172" s="447"/>
      <c r="GKX172" s="447"/>
      <c r="GKY172" s="447"/>
      <c r="GKZ172" s="447"/>
      <c r="GLA172" s="447"/>
      <c r="GLB172" s="447"/>
      <c r="GLC172" s="447"/>
      <c r="GLD172" s="447"/>
      <c r="GLE172" s="447"/>
      <c r="GLF172" s="447"/>
      <c r="GLG172" s="447"/>
      <c r="GLH172" s="447"/>
      <c r="GLI172" s="447"/>
      <c r="GLJ172" s="447"/>
      <c r="GLK172" s="447"/>
      <c r="GLL172" s="447"/>
      <c r="GLM172" s="447"/>
      <c r="GLN172" s="447"/>
      <c r="GLO172" s="447"/>
      <c r="GLP172" s="447"/>
      <c r="GLQ172" s="447"/>
      <c r="GLR172" s="447"/>
      <c r="GLS172" s="447"/>
      <c r="GLT172" s="447"/>
      <c r="GLU172" s="447"/>
      <c r="GLV172" s="447"/>
      <c r="GLW172" s="447"/>
      <c r="GLX172" s="447"/>
      <c r="GLY172" s="447"/>
      <c r="GLZ172" s="447"/>
      <c r="GMA172" s="447"/>
      <c r="GMB172" s="447"/>
      <c r="GMC172" s="447"/>
      <c r="GMD172" s="447"/>
      <c r="GME172" s="447"/>
      <c r="GMF172" s="447"/>
      <c r="GMG172" s="447"/>
      <c r="GMH172" s="447"/>
      <c r="GMI172" s="447"/>
      <c r="GMJ172" s="447"/>
      <c r="GMK172" s="447"/>
      <c r="GML172" s="447"/>
      <c r="GMM172" s="447"/>
      <c r="GMN172" s="447"/>
      <c r="GMO172" s="447"/>
      <c r="GMP172" s="447"/>
      <c r="GMQ172" s="447"/>
      <c r="GMR172" s="447"/>
      <c r="GMS172" s="447"/>
      <c r="GMT172" s="447"/>
      <c r="GMU172" s="447"/>
      <c r="GMV172" s="447"/>
      <c r="GMW172" s="447"/>
      <c r="GMX172" s="447"/>
      <c r="GMY172" s="447"/>
      <c r="GMZ172" s="447"/>
      <c r="GNA172" s="447"/>
      <c r="GNB172" s="447"/>
      <c r="GNC172" s="447"/>
      <c r="GND172" s="447"/>
      <c r="GNE172" s="447"/>
      <c r="GNF172" s="447"/>
      <c r="GNG172" s="447"/>
      <c r="GNH172" s="447"/>
      <c r="GNI172" s="447"/>
      <c r="GNJ172" s="447"/>
      <c r="GNK172" s="447"/>
      <c r="GNL172" s="447"/>
      <c r="GNM172" s="447"/>
      <c r="GNN172" s="447"/>
      <c r="GNO172" s="447"/>
      <c r="GNP172" s="447"/>
      <c r="GNQ172" s="447"/>
      <c r="GNR172" s="447"/>
      <c r="GNS172" s="447"/>
      <c r="GNT172" s="447"/>
      <c r="GNU172" s="447"/>
      <c r="GNV172" s="447"/>
      <c r="GNW172" s="447"/>
      <c r="GNX172" s="447"/>
      <c r="GNY172" s="447"/>
      <c r="GNZ172" s="447"/>
      <c r="GOA172" s="447"/>
      <c r="GOB172" s="447"/>
      <c r="GOC172" s="447"/>
      <c r="GOD172" s="447"/>
      <c r="GOE172" s="447"/>
      <c r="GOF172" s="447"/>
      <c r="GOG172" s="447"/>
      <c r="GOH172" s="447"/>
      <c r="GOI172" s="447"/>
      <c r="GOJ172" s="447"/>
      <c r="GOK172" s="447"/>
      <c r="GOL172" s="447"/>
      <c r="GOM172" s="447"/>
      <c r="GON172" s="447"/>
      <c r="GOO172" s="447"/>
      <c r="GOP172" s="447"/>
      <c r="GOQ172" s="447"/>
      <c r="GOR172" s="447"/>
      <c r="GOS172" s="447"/>
      <c r="GOT172" s="447"/>
      <c r="GOU172" s="447"/>
      <c r="GOV172" s="447"/>
      <c r="GOW172" s="447"/>
      <c r="GOX172" s="447"/>
      <c r="GOY172" s="447"/>
      <c r="GOZ172" s="447"/>
      <c r="GPA172" s="447"/>
      <c r="GPB172" s="447"/>
      <c r="GPC172" s="447"/>
      <c r="GPD172" s="447"/>
      <c r="GPE172" s="447"/>
      <c r="GPF172" s="447"/>
      <c r="GPG172" s="447"/>
      <c r="GPH172" s="447"/>
      <c r="GPI172" s="447"/>
      <c r="GPJ172" s="447"/>
      <c r="GPK172" s="447"/>
      <c r="GPL172" s="447"/>
      <c r="GPM172" s="447"/>
      <c r="GPN172" s="447"/>
      <c r="GPO172" s="447"/>
      <c r="GPP172" s="447"/>
      <c r="GPQ172" s="447"/>
      <c r="GPR172" s="447"/>
      <c r="GPS172" s="447"/>
      <c r="GPT172" s="447"/>
      <c r="GPU172" s="447"/>
      <c r="GPV172" s="447"/>
      <c r="GPW172" s="447"/>
      <c r="GPX172" s="447"/>
      <c r="GPY172" s="447"/>
      <c r="GPZ172" s="447"/>
      <c r="GQA172" s="447"/>
      <c r="GQB172" s="447"/>
      <c r="GQC172" s="447"/>
      <c r="GQD172" s="447"/>
      <c r="GQE172" s="447"/>
      <c r="GQF172" s="447"/>
      <c r="GQG172" s="447"/>
      <c r="GQH172" s="447"/>
      <c r="GQI172" s="447"/>
      <c r="GQJ172" s="447"/>
      <c r="GQK172" s="447"/>
      <c r="GQL172" s="447"/>
      <c r="GQM172" s="447"/>
      <c r="GQN172" s="447"/>
      <c r="GQO172" s="447"/>
      <c r="GQP172" s="447"/>
      <c r="GQQ172" s="447"/>
      <c r="GQR172" s="447"/>
      <c r="GQS172" s="447"/>
      <c r="GQT172" s="447"/>
      <c r="GQU172" s="447"/>
      <c r="GQV172" s="447"/>
      <c r="GQW172" s="447"/>
      <c r="GQX172" s="447"/>
      <c r="GQY172" s="447"/>
      <c r="GQZ172" s="447"/>
      <c r="GRA172" s="447"/>
      <c r="GRB172" s="447"/>
      <c r="GRC172" s="447"/>
      <c r="GRD172" s="447"/>
      <c r="GRE172" s="447"/>
      <c r="GRF172" s="447"/>
      <c r="GRG172" s="447"/>
      <c r="GRH172" s="447"/>
      <c r="GRI172" s="447"/>
      <c r="GRJ172" s="447"/>
      <c r="GRK172" s="447"/>
      <c r="GRL172" s="447"/>
      <c r="GRM172" s="447"/>
      <c r="GRN172" s="447"/>
      <c r="GRO172" s="447"/>
      <c r="GRP172" s="447"/>
      <c r="GRQ172" s="447"/>
      <c r="GRR172" s="447"/>
      <c r="GRS172" s="447"/>
      <c r="GRT172" s="447"/>
      <c r="GRU172" s="447"/>
      <c r="GRV172" s="447"/>
      <c r="GRW172" s="447"/>
      <c r="GRX172" s="447"/>
      <c r="GRY172" s="447"/>
      <c r="GRZ172" s="447"/>
      <c r="GSA172" s="447"/>
      <c r="GSB172" s="447"/>
      <c r="GSC172" s="447"/>
      <c r="GSD172" s="447"/>
      <c r="GSE172" s="447"/>
      <c r="GSF172" s="447"/>
      <c r="GSG172" s="447"/>
      <c r="GSH172" s="447"/>
      <c r="GSI172" s="447"/>
      <c r="GSJ172" s="447"/>
      <c r="GSK172" s="447"/>
      <c r="GSL172" s="447"/>
      <c r="GSM172" s="447"/>
      <c r="GSN172" s="447"/>
      <c r="GSO172" s="447"/>
      <c r="GSP172" s="447"/>
      <c r="GSQ172" s="447"/>
      <c r="GSR172" s="447"/>
      <c r="GSS172" s="447"/>
      <c r="GST172" s="447"/>
      <c r="GSU172" s="447"/>
      <c r="GSV172" s="447"/>
      <c r="GSW172" s="447"/>
      <c r="GSX172" s="447"/>
      <c r="GSY172" s="447"/>
      <c r="GSZ172" s="447"/>
      <c r="GTA172" s="447"/>
      <c r="GTB172" s="447"/>
      <c r="GTC172" s="447"/>
      <c r="GTD172" s="447"/>
      <c r="GTE172" s="447"/>
      <c r="GTF172" s="447"/>
      <c r="GTG172" s="447"/>
      <c r="GTH172" s="447"/>
      <c r="GTI172" s="447"/>
      <c r="GTJ172" s="447"/>
      <c r="GTK172" s="447"/>
      <c r="GTL172" s="447"/>
      <c r="GTM172" s="447"/>
      <c r="GTN172" s="447"/>
      <c r="GTO172" s="447"/>
      <c r="GTP172" s="447"/>
      <c r="GTQ172" s="447"/>
      <c r="GTR172" s="447"/>
      <c r="GTS172" s="447"/>
      <c r="GTT172" s="447"/>
      <c r="GTU172" s="447"/>
      <c r="GTV172" s="447"/>
      <c r="GTW172" s="447"/>
      <c r="GTX172" s="447"/>
      <c r="GTY172" s="447"/>
      <c r="GTZ172" s="447"/>
      <c r="GUA172" s="447"/>
      <c r="GUB172" s="447"/>
      <c r="GUC172" s="447"/>
      <c r="GUD172" s="447"/>
      <c r="GUE172" s="447"/>
      <c r="GUF172" s="447"/>
      <c r="GUG172" s="447"/>
      <c r="GUH172" s="447"/>
      <c r="GUI172" s="447"/>
      <c r="GUJ172" s="447"/>
      <c r="GUK172" s="447"/>
      <c r="GUL172" s="447"/>
      <c r="GUM172" s="447"/>
      <c r="GUN172" s="447"/>
      <c r="GUO172" s="447"/>
      <c r="GUP172" s="447"/>
      <c r="GUQ172" s="447"/>
      <c r="GUR172" s="447"/>
      <c r="GUS172" s="447"/>
      <c r="GUT172" s="447"/>
      <c r="GUU172" s="447"/>
      <c r="GUV172" s="447"/>
      <c r="GUW172" s="447"/>
      <c r="GUX172" s="447"/>
      <c r="GUY172" s="447"/>
      <c r="GUZ172" s="447"/>
      <c r="GVA172" s="447"/>
      <c r="GVB172" s="447"/>
      <c r="GVC172" s="447"/>
      <c r="GVD172" s="447"/>
      <c r="GVE172" s="447"/>
      <c r="GVF172" s="447"/>
      <c r="GVG172" s="447"/>
      <c r="GVH172" s="447"/>
      <c r="GVI172" s="447"/>
      <c r="GVJ172" s="447"/>
      <c r="GVK172" s="447"/>
      <c r="GVL172" s="447"/>
      <c r="GVM172" s="447"/>
      <c r="GVN172" s="447"/>
      <c r="GVO172" s="447"/>
      <c r="GVP172" s="447"/>
      <c r="GVQ172" s="447"/>
      <c r="GVR172" s="447"/>
      <c r="GVS172" s="447"/>
      <c r="GVT172" s="447"/>
      <c r="GVU172" s="447"/>
      <c r="GVV172" s="447"/>
      <c r="GVW172" s="447"/>
      <c r="GVX172" s="447"/>
      <c r="GVY172" s="447"/>
      <c r="GVZ172" s="447"/>
      <c r="GWA172" s="447"/>
      <c r="GWB172" s="447"/>
      <c r="GWC172" s="447"/>
      <c r="GWD172" s="447"/>
      <c r="GWE172" s="447"/>
      <c r="GWF172" s="447"/>
      <c r="GWG172" s="447"/>
      <c r="GWH172" s="447"/>
      <c r="GWI172" s="447"/>
      <c r="GWJ172" s="447"/>
      <c r="GWK172" s="447"/>
      <c r="GWL172" s="447"/>
      <c r="GWM172" s="447"/>
      <c r="GWN172" s="447"/>
      <c r="GWO172" s="447"/>
      <c r="GWP172" s="447"/>
      <c r="GWQ172" s="447"/>
      <c r="GWR172" s="447"/>
      <c r="GWS172" s="447"/>
      <c r="GWT172" s="447"/>
      <c r="GWU172" s="447"/>
      <c r="GWV172" s="447"/>
      <c r="GWW172" s="447"/>
      <c r="GWX172" s="447"/>
      <c r="GWY172" s="447"/>
      <c r="GWZ172" s="447"/>
      <c r="GXA172" s="447"/>
      <c r="GXB172" s="447"/>
      <c r="GXC172" s="447"/>
      <c r="GXD172" s="447"/>
      <c r="GXE172" s="447"/>
      <c r="GXF172" s="447"/>
      <c r="GXG172" s="447"/>
      <c r="GXH172" s="447"/>
      <c r="GXI172" s="447"/>
      <c r="GXJ172" s="447"/>
      <c r="GXK172" s="447"/>
      <c r="GXL172" s="447"/>
      <c r="GXM172" s="447"/>
      <c r="GXN172" s="447"/>
      <c r="GXO172" s="447"/>
      <c r="GXP172" s="447"/>
      <c r="GXQ172" s="447"/>
      <c r="GXR172" s="447"/>
      <c r="GXS172" s="447"/>
      <c r="GXT172" s="447"/>
      <c r="GXU172" s="447"/>
      <c r="GXV172" s="447"/>
      <c r="GXW172" s="447"/>
      <c r="GXX172" s="447"/>
      <c r="GXY172" s="447"/>
      <c r="GXZ172" s="447"/>
      <c r="GYA172" s="447"/>
      <c r="GYB172" s="447"/>
      <c r="GYC172" s="447"/>
      <c r="GYD172" s="447"/>
      <c r="GYE172" s="447"/>
      <c r="GYF172" s="447"/>
      <c r="GYG172" s="447"/>
      <c r="GYH172" s="447"/>
      <c r="GYI172" s="447"/>
      <c r="GYJ172" s="447"/>
      <c r="GYK172" s="447"/>
      <c r="GYL172" s="447"/>
      <c r="GYM172" s="447"/>
      <c r="GYN172" s="447"/>
      <c r="GYO172" s="447"/>
      <c r="GYP172" s="447"/>
      <c r="GYQ172" s="447"/>
      <c r="GYR172" s="447"/>
      <c r="GYS172" s="447"/>
      <c r="GYT172" s="447"/>
      <c r="GYU172" s="447"/>
      <c r="GYV172" s="447"/>
      <c r="GYW172" s="447"/>
      <c r="GYX172" s="447"/>
      <c r="GYY172" s="447"/>
      <c r="GYZ172" s="447"/>
      <c r="GZA172" s="447"/>
      <c r="GZB172" s="447"/>
      <c r="GZC172" s="447"/>
      <c r="GZD172" s="447"/>
      <c r="GZE172" s="447"/>
      <c r="GZF172" s="447"/>
      <c r="GZG172" s="447"/>
      <c r="GZH172" s="447"/>
      <c r="GZI172" s="447"/>
      <c r="GZJ172" s="447"/>
      <c r="GZK172" s="447"/>
      <c r="GZL172" s="447"/>
      <c r="GZM172" s="447"/>
      <c r="GZN172" s="447"/>
      <c r="GZO172" s="447"/>
      <c r="GZP172" s="447"/>
      <c r="GZQ172" s="447"/>
      <c r="GZR172" s="447"/>
      <c r="GZS172" s="447"/>
      <c r="GZT172" s="447"/>
      <c r="GZU172" s="447"/>
      <c r="GZV172" s="447"/>
      <c r="GZW172" s="447"/>
      <c r="GZX172" s="447"/>
      <c r="GZY172" s="447"/>
      <c r="GZZ172" s="447"/>
      <c r="HAA172" s="447"/>
      <c r="HAB172" s="447"/>
      <c r="HAC172" s="447"/>
      <c r="HAD172" s="447"/>
      <c r="HAE172" s="447"/>
      <c r="HAF172" s="447"/>
      <c r="HAG172" s="447"/>
      <c r="HAH172" s="447"/>
      <c r="HAI172" s="447"/>
      <c r="HAJ172" s="447"/>
      <c r="HAK172" s="447"/>
      <c r="HAL172" s="447"/>
      <c r="HAM172" s="447"/>
      <c r="HAN172" s="447"/>
      <c r="HAO172" s="447"/>
      <c r="HAP172" s="447"/>
      <c r="HAQ172" s="447"/>
      <c r="HAR172" s="447"/>
      <c r="HAS172" s="447"/>
      <c r="HAT172" s="447"/>
      <c r="HAU172" s="447"/>
      <c r="HAV172" s="447"/>
      <c r="HAW172" s="447"/>
      <c r="HAX172" s="447"/>
      <c r="HAY172" s="447"/>
      <c r="HAZ172" s="447"/>
      <c r="HBA172" s="447"/>
      <c r="HBB172" s="447"/>
      <c r="HBC172" s="447"/>
      <c r="HBD172" s="447"/>
      <c r="HBE172" s="447"/>
      <c r="HBF172" s="447"/>
      <c r="HBG172" s="447"/>
      <c r="HBH172" s="447"/>
      <c r="HBI172" s="447"/>
      <c r="HBJ172" s="447"/>
      <c r="HBK172" s="447"/>
      <c r="HBL172" s="447"/>
      <c r="HBM172" s="447"/>
      <c r="HBN172" s="447"/>
      <c r="HBO172" s="447"/>
      <c r="HBP172" s="447"/>
      <c r="HBQ172" s="447"/>
      <c r="HBR172" s="447"/>
      <c r="HBS172" s="447"/>
      <c r="HBT172" s="447"/>
      <c r="HBU172" s="447"/>
      <c r="HBV172" s="447"/>
      <c r="HBW172" s="447"/>
      <c r="HBX172" s="447"/>
      <c r="HBY172" s="447"/>
      <c r="HBZ172" s="447"/>
      <c r="HCA172" s="447"/>
      <c r="HCB172" s="447"/>
      <c r="HCC172" s="447"/>
      <c r="HCD172" s="447"/>
      <c r="HCE172" s="447"/>
      <c r="HCF172" s="447"/>
      <c r="HCG172" s="447"/>
      <c r="HCH172" s="447"/>
      <c r="HCI172" s="447"/>
      <c r="HCJ172" s="447"/>
      <c r="HCK172" s="447"/>
      <c r="HCL172" s="447"/>
      <c r="HCM172" s="447"/>
      <c r="HCN172" s="447"/>
      <c r="HCO172" s="447"/>
      <c r="HCP172" s="447"/>
      <c r="HCQ172" s="447"/>
      <c r="HCR172" s="447"/>
      <c r="HCS172" s="447"/>
      <c r="HCT172" s="447"/>
      <c r="HCU172" s="447"/>
      <c r="HCV172" s="447"/>
      <c r="HCW172" s="447"/>
      <c r="HCX172" s="447"/>
      <c r="HCY172" s="447"/>
      <c r="HCZ172" s="447"/>
      <c r="HDA172" s="447"/>
      <c r="HDB172" s="447"/>
      <c r="HDC172" s="447"/>
      <c r="HDD172" s="447"/>
      <c r="HDE172" s="447"/>
      <c r="HDF172" s="447"/>
      <c r="HDG172" s="447"/>
      <c r="HDH172" s="447"/>
      <c r="HDI172" s="447"/>
      <c r="HDJ172" s="447"/>
      <c r="HDK172" s="447"/>
      <c r="HDL172" s="447"/>
      <c r="HDM172" s="447"/>
      <c r="HDN172" s="447"/>
      <c r="HDO172" s="447"/>
      <c r="HDP172" s="447"/>
      <c r="HDQ172" s="447"/>
      <c r="HDR172" s="447"/>
      <c r="HDS172" s="447"/>
      <c r="HDT172" s="447"/>
      <c r="HDU172" s="447"/>
      <c r="HDV172" s="447"/>
      <c r="HDW172" s="447"/>
      <c r="HDX172" s="447"/>
      <c r="HDY172" s="447"/>
      <c r="HDZ172" s="447"/>
      <c r="HEA172" s="447"/>
      <c r="HEB172" s="447"/>
      <c r="HEC172" s="447"/>
      <c r="HED172" s="447"/>
      <c r="HEE172" s="447"/>
      <c r="HEF172" s="447"/>
      <c r="HEG172" s="447"/>
      <c r="HEH172" s="447"/>
      <c r="HEI172" s="447"/>
      <c r="HEJ172" s="447"/>
      <c r="HEK172" s="447"/>
      <c r="HEL172" s="447"/>
      <c r="HEM172" s="447"/>
      <c r="HEN172" s="447"/>
      <c r="HEO172" s="447"/>
      <c r="HEP172" s="447"/>
      <c r="HEQ172" s="447"/>
      <c r="HER172" s="447"/>
      <c r="HES172" s="447"/>
      <c r="HET172" s="447"/>
      <c r="HEU172" s="447"/>
      <c r="HEV172" s="447"/>
      <c r="HEW172" s="447"/>
      <c r="HEX172" s="447"/>
      <c r="HEY172" s="447"/>
      <c r="HEZ172" s="447"/>
      <c r="HFA172" s="447"/>
      <c r="HFB172" s="447"/>
      <c r="HFC172" s="447"/>
      <c r="HFD172" s="447"/>
      <c r="HFE172" s="447"/>
      <c r="HFF172" s="447"/>
      <c r="HFG172" s="447"/>
      <c r="HFH172" s="447"/>
      <c r="HFI172" s="447"/>
      <c r="HFJ172" s="447"/>
      <c r="HFK172" s="447"/>
      <c r="HFL172" s="447"/>
      <c r="HFM172" s="447"/>
      <c r="HFN172" s="447"/>
      <c r="HFO172" s="447"/>
      <c r="HFP172" s="447"/>
      <c r="HFQ172" s="447"/>
      <c r="HFR172" s="447"/>
      <c r="HFS172" s="447"/>
      <c r="HFT172" s="447"/>
      <c r="HFU172" s="447"/>
      <c r="HFV172" s="447"/>
      <c r="HFW172" s="447"/>
      <c r="HFX172" s="447"/>
      <c r="HFY172" s="447"/>
      <c r="HFZ172" s="447"/>
      <c r="HGA172" s="447"/>
      <c r="HGB172" s="447"/>
      <c r="HGC172" s="447"/>
      <c r="HGD172" s="447"/>
      <c r="HGE172" s="447"/>
      <c r="HGF172" s="447"/>
      <c r="HGG172" s="447"/>
      <c r="HGH172" s="447"/>
      <c r="HGI172" s="447"/>
      <c r="HGJ172" s="447"/>
      <c r="HGK172" s="447"/>
      <c r="HGL172" s="447"/>
      <c r="HGM172" s="447"/>
      <c r="HGN172" s="447"/>
      <c r="HGO172" s="447"/>
      <c r="HGP172" s="447"/>
      <c r="HGQ172" s="447"/>
      <c r="HGR172" s="447"/>
      <c r="HGS172" s="447"/>
      <c r="HGT172" s="447"/>
      <c r="HGU172" s="447"/>
      <c r="HGV172" s="447"/>
      <c r="HGW172" s="447"/>
      <c r="HGX172" s="447"/>
      <c r="HGY172" s="447"/>
      <c r="HGZ172" s="447"/>
      <c r="HHA172" s="447"/>
      <c r="HHB172" s="447"/>
      <c r="HHC172" s="447"/>
      <c r="HHD172" s="447"/>
      <c r="HHE172" s="447"/>
      <c r="HHF172" s="447"/>
      <c r="HHG172" s="447"/>
      <c r="HHH172" s="447"/>
      <c r="HHI172" s="447"/>
      <c r="HHJ172" s="447"/>
      <c r="HHK172" s="447"/>
      <c r="HHL172" s="447"/>
      <c r="HHM172" s="447"/>
      <c r="HHN172" s="447"/>
      <c r="HHO172" s="447"/>
      <c r="HHP172" s="447"/>
      <c r="HHQ172" s="447"/>
      <c r="HHR172" s="447"/>
      <c r="HHS172" s="447"/>
      <c r="HHT172" s="447"/>
      <c r="HHU172" s="447"/>
      <c r="HHV172" s="447"/>
      <c r="HHW172" s="447"/>
      <c r="HHX172" s="447"/>
      <c r="HHY172" s="447"/>
      <c r="HHZ172" s="447"/>
      <c r="HIA172" s="447"/>
      <c r="HIB172" s="447"/>
      <c r="HIC172" s="447"/>
      <c r="HID172" s="447"/>
      <c r="HIE172" s="447"/>
      <c r="HIF172" s="447"/>
      <c r="HIG172" s="447"/>
      <c r="HIH172" s="447"/>
      <c r="HII172" s="447"/>
      <c r="HIJ172" s="447"/>
      <c r="HIK172" s="447"/>
      <c r="HIL172" s="447"/>
      <c r="HIM172" s="447"/>
      <c r="HIN172" s="447"/>
      <c r="HIO172" s="447"/>
      <c r="HIP172" s="447"/>
      <c r="HIQ172" s="447"/>
      <c r="HIR172" s="447"/>
      <c r="HIS172" s="447"/>
      <c r="HIT172" s="447"/>
      <c r="HIU172" s="447"/>
      <c r="HIV172" s="447"/>
      <c r="HIW172" s="447"/>
      <c r="HIX172" s="447"/>
      <c r="HIY172" s="447"/>
      <c r="HIZ172" s="447"/>
      <c r="HJA172" s="447"/>
      <c r="HJB172" s="447"/>
      <c r="HJC172" s="447"/>
      <c r="HJD172" s="447"/>
      <c r="HJE172" s="447"/>
      <c r="HJF172" s="447"/>
      <c r="HJG172" s="447"/>
      <c r="HJH172" s="447"/>
      <c r="HJI172" s="447"/>
      <c r="HJJ172" s="447"/>
      <c r="HJK172" s="447"/>
      <c r="HJL172" s="447"/>
      <c r="HJM172" s="447"/>
      <c r="HJN172" s="447"/>
      <c r="HJO172" s="447"/>
      <c r="HJP172" s="447"/>
      <c r="HJQ172" s="447"/>
      <c r="HJR172" s="447"/>
      <c r="HJS172" s="447"/>
      <c r="HJT172" s="447"/>
      <c r="HJU172" s="447"/>
      <c r="HJV172" s="447"/>
      <c r="HJW172" s="447"/>
      <c r="HJX172" s="447"/>
      <c r="HJY172" s="447"/>
      <c r="HJZ172" s="447"/>
      <c r="HKA172" s="447"/>
      <c r="HKB172" s="447"/>
      <c r="HKC172" s="447"/>
      <c r="HKD172" s="447"/>
      <c r="HKE172" s="447"/>
      <c r="HKF172" s="447"/>
      <c r="HKG172" s="447"/>
      <c r="HKH172" s="447"/>
      <c r="HKI172" s="447"/>
      <c r="HKJ172" s="447"/>
      <c r="HKK172" s="447"/>
      <c r="HKL172" s="447"/>
      <c r="HKM172" s="447"/>
      <c r="HKN172" s="447"/>
      <c r="HKO172" s="447"/>
      <c r="HKP172" s="447"/>
      <c r="HKQ172" s="447"/>
      <c r="HKR172" s="447"/>
      <c r="HKS172" s="447"/>
      <c r="HKT172" s="447"/>
      <c r="HKU172" s="447"/>
      <c r="HKV172" s="447"/>
      <c r="HKW172" s="447"/>
      <c r="HKX172" s="447"/>
      <c r="HKY172" s="447"/>
      <c r="HKZ172" s="447"/>
      <c r="HLA172" s="447"/>
      <c r="HLB172" s="447"/>
      <c r="HLC172" s="447"/>
      <c r="HLD172" s="447"/>
      <c r="HLE172" s="447"/>
      <c r="HLF172" s="447"/>
      <c r="HLG172" s="447"/>
      <c r="HLH172" s="447"/>
      <c r="HLI172" s="447"/>
      <c r="HLJ172" s="447"/>
      <c r="HLK172" s="447"/>
      <c r="HLL172" s="447"/>
      <c r="HLM172" s="447"/>
      <c r="HLN172" s="447"/>
      <c r="HLO172" s="447"/>
      <c r="HLP172" s="447"/>
      <c r="HLQ172" s="447"/>
      <c r="HLR172" s="447"/>
      <c r="HLS172" s="447"/>
      <c r="HLT172" s="447"/>
      <c r="HLU172" s="447"/>
      <c r="HLV172" s="447"/>
      <c r="HLW172" s="447"/>
      <c r="HLX172" s="447"/>
      <c r="HLY172" s="447"/>
      <c r="HLZ172" s="447"/>
      <c r="HMA172" s="447"/>
      <c r="HMB172" s="447"/>
      <c r="HMC172" s="447"/>
      <c r="HMD172" s="447"/>
      <c r="HME172" s="447"/>
      <c r="HMF172" s="447"/>
      <c r="HMG172" s="447"/>
      <c r="HMH172" s="447"/>
      <c r="HMI172" s="447"/>
      <c r="HMJ172" s="447"/>
      <c r="HMK172" s="447"/>
      <c r="HML172" s="447"/>
      <c r="HMM172" s="447"/>
      <c r="HMN172" s="447"/>
      <c r="HMO172" s="447"/>
      <c r="HMP172" s="447"/>
      <c r="HMQ172" s="447"/>
      <c r="HMR172" s="447"/>
      <c r="HMS172" s="447"/>
      <c r="HMT172" s="447"/>
      <c r="HMU172" s="447"/>
      <c r="HMV172" s="447"/>
      <c r="HMW172" s="447"/>
      <c r="HMX172" s="447"/>
      <c r="HMY172" s="447"/>
      <c r="HMZ172" s="447"/>
      <c r="HNA172" s="447"/>
      <c r="HNB172" s="447"/>
      <c r="HNC172" s="447"/>
      <c r="HND172" s="447"/>
      <c r="HNE172" s="447"/>
      <c r="HNF172" s="447"/>
      <c r="HNG172" s="447"/>
      <c r="HNH172" s="447"/>
      <c r="HNI172" s="447"/>
      <c r="HNJ172" s="447"/>
      <c r="HNK172" s="447"/>
      <c r="HNL172" s="447"/>
      <c r="HNM172" s="447"/>
      <c r="HNN172" s="447"/>
      <c r="HNO172" s="447"/>
      <c r="HNP172" s="447"/>
      <c r="HNQ172" s="447"/>
      <c r="HNR172" s="447"/>
      <c r="HNS172" s="447"/>
      <c r="HNT172" s="447"/>
      <c r="HNU172" s="447"/>
      <c r="HNV172" s="447"/>
      <c r="HNW172" s="447"/>
      <c r="HNX172" s="447"/>
      <c r="HNY172" s="447"/>
      <c r="HNZ172" s="447"/>
      <c r="HOA172" s="447"/>
      <c r="HOB172" s="447"/>
      <c r="HOC172" s="447"/>
      <c r="HOD172" s="447"/>
      <c r="HOE172" s="447"/>
      <c r="HOF172" s="447"/>
      <c r="HOG172" s="447"/>
      <c r="HOH172" s="447"/>
      <c r="HOI172" s="447"/>
      <c r="HOJ172" s="447"/>
      <c r="HOK172" s="447"/>
      <c r="HOL172" s="447"/>
      <c r="HOM172" s="447"/>
      <c r="HON172" s="447"/>
      <c r="HOO172" s="447"/>
      <c r="HOP172" s="447"/>
      <c r="HOQ172" s="447"/>
      <c r="HOR172" s="447"/>
      <c r="HOS172" s="447"/>
      <c r="HOT172" s="447"/>
      <c r="HOU172" s="447"/>
      <c r="HOV172" s="447"/>
      <c r="HOW172" s="447"/>
      <c r="HOX172" s="447"/>
      <c r="HOY172" s="447"/>
      <c r="HOZ172" s="447"/>
      <c r="HPA172" s="447"/>
      <c r="HPB172" s="447"/>
      <c r="HPC172" s="447"/>
      <c r="HPD172" s="447"/>
      <c r="HPE172" s="447"/>
      <c r="HPF172" s="447"/>
      <c r="HPG172" s="447"/>
      <c r="HPH172" s="447"/>
      <c r="HPI172" s="447"/>
      <c r="HPJ172" s="447"/>
      <c r="HPK172" s="447"/>
      <c r="HPL172" s="447"/>
      <c r="HPM172" s="447"/>
      <c r="HPN172" s="447"/>
      <c r="HPO172" s="447"/>
      <c r="HPP172" s="447"/>
      <c r="HPQ172" s="447"/>
      <c r="HPR172" s="447"/>
      <c r="HPS172" s="447"/>
      <c r="HPT172" s="447"/>
      <c r="HPU172" s="447"/>
      <c r="HPV172" s="447"/>
      <c r="HPW172" s="447"/>
      <c r="HPX172" s="447"/>
      <c r="HPY172" s="447"/>
      <c r="HPZ172" s="447"/>
      <c r="HQA172" s="447"/>
      <c r="HQB172" s="447"/>
      <c r="HQC172" s="447"/>
      <c r="HQD172" s="447"/>
      <c r="HQE172" s="447"/>
      <c r="HQF172" s="447"/>
      <c r="HQG172" s="447"/>
      <c r="HQH172" s="447"/>
      <c r="HQI172" s="447"/>
      <c r="HQJ172" s="447"/>
      <c r="HQK172" s="447"/>
      <c r="HQL172" s="447"/>
      <c r="HQM172" s="447"/>
      <c r="HQN172" s="447"/>
      <c r="HQO172" s="447"/>
      <c r="HQP172" s="447"/>
      <c r="HQQ172" s="447"/>
      <c r="HQR172" s="447"/>
      <c r="HQS172" s="447"/>
      <c r="HQT172" s="447"/>
      <c r="HQU172" s="447"/>
      <c r="HQV172" s="447"/>
      <c r="HQW172" s="447"/>
      <c r="HQX172" s="447"/>
      <c r="HQY172" s="447"/>
      <c r="HQZ172" s="447"/>
      <c r="HRA172" s="447"/>
      <c r="HRB172" s="447"/>
      <c r="HRC172" s="447"/>
      <c r="HRD172" s="447"/>
      <c r="HRE172" s="447"/>
      <c r="HRF172" s="447"/>
      <c r="HRG172" s="447"/>
      <c r="HRH172" s="447"/>
      <c r="HRI172" s="447"/>
      <c r="HRJ172" s="447"/>
      <c r="HRK172" s="447"/>
      <c r="HRL172" s="447"/>
      <c r="HRM172" s="447"/>
      <c r="HRN172" s="447"/>
      <c r="HRO172" s="447"/>
      <c r="HRP172" s="447"/>
      <c r="HRQ172" s="447"/>
      <c r="HRR172" s="447"/>
      <c r="HRS172" s="447"/>
      <c r="HRT172" s="447"/>
      <c r="HRU172" s="447"/>
      <c r="HRV172" s="447"/>
      <c r="HRW172" s="447"/>
      <c r="HRX172" s="447"/>
      <c r="HRY172" s="447"/>
      <c r="HRZ172" s="447"/>
      <c r="HSA172" s="447"/>
      <c r="HSB172" s="447"/>
      <c r="HSC172" s="447"/>
      <c r="HSD172" s="447"/>
      <c r="HSE172" s="447"/>
      <c r="HSF172" s="447"/>
      <c r="HSG172" s="447"/>
      <c r="HSH172" s="447"/>
      <c r="HSI172" s="447"/>
      <c r="HSJ172" s="447"/>
      <c r="HSK172" s="447"/>
      <c r="HSL172" s="447"/>
      <c r="HSM172" s="447"/>
      <c r="HSN172" s="447"/>
      <c r="HSO172" s="447"/>
      <c r="HSP172" s="447"/>
      <c r="HSQ172" s="447"/>
      <c r="HSR172" s="447"/>
      <c r="HSS172" s="447"/>
      <c r="HST172" s="447"/>
      <c r="HSU172" s="447"/>
      <c r="HSV172" s="447"/>
      <c r="HSW172" s="447"/>
      <c r="HSX172" s="447"/>
      <c r="HSY172" s="447"/>
      <c r="HSZ172" s="447"/>
      <c r="HTA172" s="447"/>
      <c r="HTB172" s="447"/>
      <c r="HTC172" s="447"/>
      <c r="HTD172" s="447"/>
      <c r="HTE172" s="447"/>
      <c r="HTF172" s="447"/>
      <c r="HTG172" s="447"/>
      <c r="HTH172" s="447"/>
      <c r="HTI172" s="447"/>
      <c r="HTJ172" s="447"/>
      <c r="HTK172" s="447"/>
      <c r="HTL172" s="447"/>
      <c r="HTM172" s="447"/>
      <c r="HTN172" s="447"/>
      <c r="HTO172" s="447"/>
      <c r="HTP172" s="447"/>
      <c r="HTQ172" s="447"/>
      <c r="HTR172" s="447"/>
      <c r="HTS172" s="447"/>
      <c r="HTT172" s="447"/>
      <c r="HTU172" s="447"/>
      <c r="HTV172" s="447"/>
      <c r="HTW172" s="447"/>
      <c r="HTX172" s="447"/>
      <c r="HTY172" s="447"/>
      <c r="HTZ172" s="447"/>
      <c r="HUA172" s="447"/>
      <c r="HUB172" s="447"/>
      <c r="HUC172" s="447"/>
      <c r="HUD172" s="447"/>
      <c r="HUE172" s="447"/>
      <c r="HUF172" s="447"/>
      <c r="HUG172" s="447"/>
      <c r="HUH172" s="447"/>
      <c r="HUI172" s="447"/>
      <c r="HUJ172" s="447"/>
      <c r="HUK172" s="447"/>
      <c r="HUL172" s="447"/>
      <c r="HUM172" s="447"/>
      <c r="HUN172" s="447"/>
      <c r="HUO172" s="447"/>
      <c r="HUP172" s="447"/>
      <c r="HUQ172" s="447"/>
      <c r="HUR172" s="447"/>
      <c r="HUS172" s="447"/>
      <c r="HUT172" s="447"/>
      <c r="HUU172" s="447"/>
      <c r="HUV172" s="447"/>
      <c r="HUW172" s="447"/>
      <c r="HUX172" s="447"/>
      <c r="HUY172" s="447"/>
      <c r="HUZ172" s="447"/>
      <c r="HVA172" s="447"/>
      <c r="HVB172" s="447"/>
      <c r="HVC172" s="447"/>
      <c r="HVD172" s="447"/>
      <c r="HVE172" s="447"/>
      <c r="HVF172" s="447"/>
      <c r="HVG172" s="447"/>
      <c r="HVH172" s="447"/>
      <c r="HVI172" s="447"/>
      <c r="HVJ172" s="447"/>
      <c r="HVK172" s="447"/>
      <c r="HVL172" s="447"/>
      <c r="HVM172" s="447"/>
      <c r="HVN172" s="447"/>
      <c r="HVO172" s="447"/>
      <c r="HVP172" s="447"/>
      <c r="HVQ172" s="447"/>
      <c r="HVR172" s="447"/>
      <c r="HVS172" s="447"/>
      <c r="HVT172" s="447"/>
      <c r="HVU172" s="447"/>
      <c r="HVV172" s="447"/>
      <c r="HVW172" s="447"/>
      <c r="HVX172" s="447"/>
      <c r="HVY172" s="447"/>
      <c r="HVZ172" s="447"/>
      <c r="HWA172" s="447"/>
      <c r="HWB172" s="447"/>
      <c r="HWC172" s="447"/>
      <c r="HWD172" s="447"/>
      <c r="HWE172" s="447"/>
      <c r="HWF172" s="447"/>
      <c r="HWG172" s="447"/>
      <c r="HWH172" s="447"/>
      <c r="HWI172" s="447"/>
      <c r="HWJ172" s="447"/>
      <c r="HWK172" s="447"/>
      <c r="HWL172" s="447"/>
      <c r="HWM172" s="447"/>
      <c r="HWN172" s="447"/>
      <c r="HWO172" s="447"/>
      <c r="HWP172" s="447"/>
      <c r="HWQ172" s="447"/>
      <c r="HWR172" s="447"/>
      <c r="HWS172" s="447"/>
      <c r="HWT172" s="447"/>
      <c r="HWU172" s="447"/>
      <c r="HWV172" s="447"/>
      <c r="HWW172" s="447"/>
      <c r="HWX172" s="447"/>
      <c r="HWY172" s="447"/>
      <c r="HWZ172" s="447"/>
      <c r="HXA172" s="447"/>
      <c r="HXB172" s="447"/>
      <c r="HXC172" s="447"/>
      <c r="HXD172" s="447"/>
      <c r="HXE172" s="447"/>
      <c r="HXF172" s="447"/>
      <c r="HXG172" s="447"/>
      <c r="HXH172" s="447"/>
      <c r="HXI172" s="447"/>
      <c r="HXJ172" s="447"/>
      <c r="HXK172" s="447"/>
      <c r="HXL172" s="447"/>
      <c r="HXM172" s="447"/>
      <c r="HXN172" s="447"/>
      <c r="HXO172" s="447"/>
      <c r="HXP172" s="447"/>
      <c r="HXQ172" s="447"/>
      <c r="HXR172" s="447"/>
      <c r="HXS172" s="447"/>
      <c r="HXT172" s="447"/>
      <c r="HXU172" s="447"/>
      <c r="HXV172" s="447"/>
      <c r="HXW172" s="447"/>
      <c r="HXX172" s="447"/>
      <c r="HXY172" s="447"/>
      <c r="HXZ172" s="447"/>
      <c r="HYA172" s="447"/>
      <c r="HYB172" s="447"/>
      <c r="HYC172" s="447"/>
      <c r="HYD172" s="447"/>
      <c r="HYE172" s="447"/>
      <c r="HYF172" s="447"/>
      <c r="HYG172" s="447"/>
      <c r="HYH172" s="447"/>
      <c r="HYI172" s="447"/>
      <c r="HYJ172" s="447"/>
      <c r="HYK172" s="447"/>
      <c r="HYL172" s="447"/>
      <c r="HYM172" s="447"/>
      <c r="HYN172" s="447"/>
      <c r="HYO172" s="447"/>
      <c r="HYP172" s="447"/>
      <c r="HYQ172" s="447"/>
      <c r="HYR172" s="447"/>
      <c r="HYS172" s="447"/>
      <c r="HYT172" s="447"/>
      <c r="HYU172" s="447"/>
      <c r="HYV172" s="447"/>
      <c r="HYW172" s="447"/>
      <c r="HYX172" s="447"/>
      <c r="HYY172" s="447"/>
      <c r="HYZ172" s="447"/>
      <c r="HZA172" s="447"/>
      <c r="HZB172" s="447"/>
      <c r="HZC172" s="447"/>
      <c r="HZD172" s="447"/>
      <c r="HZE172" s="447"/>
      <c r="HZF172" s="447"/>
      <c r="HZG172" s="447"/>
      <c r="HZH172" s="447"/>
      <c r="HZI172" s="447"/>
      <c r="HZJ172" s="447"/>
      <c r="HZK172" s="447"/>
      <c r="HZL172" s="447"/>
      <c r="HZM172" s="447"/>
      <c r="HZN172" s="447"/>
      <c r="HZO172" s="447"/>
      <c r="HZP172" s="447"/>
      <c r="HZQ172" s="447"/>
      <c r="HZR172" s="447"/>
      <c r="HZS172" s="447"/>
      <c r="HZT172" s="447"/>
      <c r="HZU172" s="447"/>
      <c r="HZV172" s="447"/>
      <c r="HZW172" s="447"/>
      <c r="HZX172" s="447"/>
      <c r="HZY172" s="447"/>
      <c r="HZZ172" s="447"/>
      <c r="IAA172" s="447"/>
      <c r="IAB172" s="447"/>
      <c r="IAC172" s="447"/>
      <c r="IAD172" s="447"/>
      <c r="IAE172" s="447"/>
      <c r="IAF172" s="447"/>
      <c r="IAG172" s="447"/>
      <c r="IAH172" s="447"/>
      <c r="IAI172" s="447"/>
      <c r="IAJ172" s="447"/>
      <c r="IAK172" s="447"/>
      <c r="IAL172" s="447"/>
      <c r="IAM172" s="447"/>
      <c r="IAN172" s="447"/>
      <c r="IAO172" s="447"/>
      <c r="IAP172" s="447"/>
      <c r="IAQ172" s="447"/>
      <c r="IAR172" s="447"/>
      <c r="IAS172" s="447"/>
      <c r="IAT172" s="447"/>
      <c r="IAU172" s="447"/>
      <c r="IAV172" s="447"/>
      <c r="IAW172" s="447"/>
      <c r="IAX172" s="447"/>
      <c r="IAY172" s="447"/>
      <c r="IAZ172" s="447"/>
      <c r="IBA172" s="447"/>
      <c r="IBB172" s="447"/>
      <c r="IBC172" s="447"/>
      <c r="IBD172" s="447"/>
      <c r="IBE172" s="447"/>
      <c r="IBF172" s="447"/>
      <c r="IBG172" s="447"/>
      <c r="IBH172" s="447"/>
      <c r="IBI172" s="447"/>
      <c r="IBJ172" s="447"/>
      <c r="IBK172" s="447"/>
      <c r="IBL172" s="447"/>
      <c r="IBM172" s="447"/>
      <c r="IBN172" s="447"/>
      <c r="IBO172" s="447"/>
      <c r="IBP172" s="447"/>
      <c r="IBQ172" s="447"/>
      <c r="IBR172" s="447"/>
      <c r="IBS172" s="447"/>
      <c r="IBT172" s="447"/>
      <c r="IBU172" s="447"/>
      <c r="IBV172" s="447"/>
      <c r="IBW172" s="447"/>
      <c r="IBX172" s="447"/>
      <c r="IBY172" s="447"/>
      <c r="IBZ172" s="447"/>
      <c r="ICA172" s="447"/>
      <c r="ICB172" s="447"/>
      <c r="ICC172" s="447"/>
      <c r="ICD172" s="447"/>
      <c r="ICE172" s="447"/>
      <c r="ICF172" s="447"/>
      <c r="ICG172" s="447"/>
      <c r="ICH172" s="447"/>
      <c r="ICI172" s="447"/>
      <c r="ICJ172" s="447"/>
      <c r="ICK172" s="447"/>
      <c r="ICL172" s="447"/>
      <c r="ICM172" s="447"/>
      <c r="ICN172" s="447"/>
      <c r="ICO172" s="447"/>
      <c r="ICP172" s="447"/>
      <c r="ICQ172" s="447"/>
      <c r="ICR172" s="447"/>
      <c r="ICS172" s="447"/>
      <c r="ICT172" s="447"/>
      <c r="ICU172" s="447"/>
      <c r="ICV172" s="447"/>
      <c r="ICW172" s="447"/>
      <c r="ICX172" s="447"/>
      <c r="ICY172" s="447"/>
      <c r="ICZ172" s="447"/>
      <c r="IDA172" s="447"/>
      <c r="IDB172" s="447"/>
      <c r="IDC172" s="447"/>
      <c r="IDD172" s="447"/>
      <c r="IDE172" s="447"/>
      <c r="IDF172" s="447"/>
      <c r="IDG172" s="447"/>
      <c r="IDH172" s="447"/>
      <c r="IDI172" s="447"/>
      <c r="IDJ172" s="447"/>
      <c r="IDK172" s="447"/>
      <c r="IDL172" s="447"/>
      <c r="IDM172" s="447"/>
      <c r="IDN172" s="447"/>
      <c r="IDO172" s="447"/>
      <c r="IDP172" s="447"/>
      <c r="IDQ172" s="447"/>
      <c r="IDR172" s="447"/>
      <c r="IDS172" s="447"/>
      <c r="IDT172" s="447"/>
      <c r="IDU172" s="447"/>
      <c r="IDV172" s="447"/>
      <c r="IDW172" s="447"/>
      <c r="IDX172" s="447"/>
      <c r="IDY172" s="447"/>
      <c r="IDZ172" s="447"/>
      <c r="IEA172" s="447"/>
      <c r="IEB172" s="447"/>
      <c r="IEC172" s="447"/>
      <c r="IED172" s="447"/>
      <c r="IEE172" s="447"/>
      <c r="IEF172" s="447"/>
      <c r="IEG172" s="447"/>
      <c r="IEH172" s="447"/>
      <c r="IEI172" s="447"/>
      <c r="IEJ172" s="447"/>
      <c r="IEK172" s="447"/>
      <c r="IEL172" s="447"/>
      <c r="IEM172" s="447"/>
      <c r="IEN172" s="447"/>
      <c r="IEO172" s="447"/>
      <c r="IEP172" s="447"/>
      <c r="IEQ172" s="447"/>
      <c r="IER172" s="447"/>
      <c r="IES172" s="447"/>
      <c r="IET172" s="447"/>
      <c r="IEU172" s="447"/>
      <c r="IEV172" s="447"/>
      <c r="IEW172" s="447"/>
      <c r="IEX172" s="447"/>
      <c r="IEY172" s="447"/>
      <c r="IEZ172" s="447"/>
      <c r="IFA172" s="447"/>
      <c r="IFB172" s="447"/>
      <c r="IFC172" s="447"/>
      <c r="IFD172" s="447"/>
      <c r="IFE172" s="447"/>
      <c r="IFF172" s="447"/>
      <c r="IFG172" s="447"/>
      <c r="IFH172" s="447"/>
      <c r="IFI172" s="447"/>
      <c r="IFJ172" s="447"/>
      <c r="IFK172" s="447"/>
      <c r="IFL172" s="447"/>
      <c r="IFM172" s="447"/>
      <c r="IFN172" s="447"/>
      <c r="IFO172" s="447"/>
      <c r="IFP172" s="447"/>
      <c r="IFQ172" s="447"/>
      <c r="IFR172" s="447"/>
      <c r="IFS172" s="447"/>
      <c r="IFT172" s="447"/>
      <c r="IFU172" s="447"/>
      <c r="IFV172" s="447"/>
      <c r="IFW172" s="447"/>
      <c r="IFX172" s="447"/>
      <c r="IFY172" s="447"/>
      <c r="IFZ172" s="447"/>
      <c r="IGA172" s="447"/>
      <c r="IGB172" s="447"/>
      <c r="IGC172" s="447"/>
      <c r="IGD172" s="447"/>
      <c r="IGE172" s="447"/>
      <c r="IGF172" s="447"/>
      <c r="IGG172" s="447"/>
      <c r="IGH172" s="447"/>
      <c r="IGI172" s="447"/>
      <c r="IGJ172" s="447"/>
      <c r="IGK172" s="447"/>
      <c r="IGL172" s="447"/>
      <c r="IGM172" s="447"/>
      <c r="IGN172" s="447"/>
      <c r="IGO172" s="447"/>
      <c r="IGP172" s="447"/>
      <c r="IGQ172" s="447"/>
      <c r="IGR172" s="447"/>
      <c r="IGS172" s="447"/>
      <c r="IGT172" s="447"/>
      <c r="IGU172" s="447"/>
      <c r="IGV172" s="447"/>
      <c r="IGW172" s="447"/>
      <c r="IGX172" s="447"/>
      <c r="IGY172" s="447"/>
      <c r="IGZ172" s="447"/>
      <c r="IHA172" s="447"/>
      <c r="IHB172" s="447"/>
      <c r="IHC172" s="447"/>
      <c r="IHD172" s="447"/>
      <c r="IHE172" s="447"/>
      <c r="IHF172" s="447"/>
      <c r="IHG172" s="447"/>
      <c r="IHH172" s="447"/>
      <c r="IHI172" s="447"/>
      <c r="IHJ172" s="447"/>
      <c r="IHK172" s="447"/>
      <c r="IHL172" s="447"/>
      <c r="IHM172" s="447"/>
      <c r="IHN172" s="447"/>
      <c r="IHO172" s="447"/>
      <c r="IHP172" s="447"/>
      <c r="IHQ172" s="447"/>
      <c r="IHR172" s="447"/>
      <c r="IHS172" s="447"/>
      <c r="IHT172" s="447"/>
      <c r="IHU172" s="447"/>
      <c r="IHV172" s="447"/>
      <c r="IHW172" s="447"/>
      <c r="IHX172" s="447"/>
      <c r="IHY172" s="447"/>
      <c r="IHZ172" s="447"/>
      <c r="IIA172" s="447"/>
      <c r="IIB172" s="447"/>
      <c r="IIC172" s="447"/>
      <c r="IID172" s="447"/>
      <c r="IIE172" s="447"/>
      <c r="IIF172" s="447"/>
      <c r="IIG172" s="447"/>
      <c r="IIH172" s="447"/>
      <c r="III172" s="447"/>
      <c r="IIJ172" s="447"/>
      <c r="IIK172" s="447"/>
      <c r="IIL172" s="447"/>
      <c r="IIM172" s="447"/>
      <c r="IIN172" s="447"/>
      <c r="IIO172" s="447"/>
      <c r="IIP172" s="447"/>
      <c r="IIQ172" s="447"/>
      <c r="IIR172" s="447"/>
      <c r="IIS172" s="447"/>
      <c r="IIT172" s="447"/>
      <c r="IIU172" s="447"/>
      <c r="IIV172" s="447"/>
      <c r="IIW172" s="447"/>
      <c r="IIX172" s="447"/>
      <c r="IIY172" s="447"/>
      <c r="IIZ172" s="447"/>
      <c r="IJA172" s="447"/>
      <c r="IJB172" s="447"/>
      <c r="IJC172" s="447"/>
      <c r="IJD172" s="447"/>
      <c r="IJE172" s="447"/>
      <c r="IJF172" s="447"/>
      <c r="IJG172" s="447"/>
      <c r="IJH172" s="447"/>
      <c r="IJI172" s="447"/>
      <c r="IJJ172" s="447"/>
      <c r="IJK172" s="447"/>
      <c r="IJL172" s="447"/>
      <c r="IJM172" s="447"/>
      <c r="IJN172" s="447"/>
      <c r="IJO172" s="447"/>
      <c r="IJP172" s="447"/>
      <c r="IJQ172" s="447"/>
      <c r="IJR172" s="447"/>
      <c r="IJS172" s="447"/>
      <c r="IJT172" s="447"/>
      <c r="IJU172" s="447"/>
      <c r="IJV172" s="447"/>
      <c r="IJW172" s="447"/>
      <c r="IJX172" s="447"/>
      <c r="IJY172" s="447"/>
      <c r="IJZ172" s="447"/>
      <c r="IKA172" s="447"/>
      <c r="IKB172" s="447"/>
      <c r="IKC172" s="447"/>
      <c r="IKD172" s="447"/>
      <c r="IKE172" s="447"/>
      <c r="IKF172" s="447"/>
      <c r="IKG172" s="447"/>
      <c r="IKH172" s="447"/>
      <c r="IKI172" s="447"/>
      <c r="IKJ172" s="447"/>
      <c r="IKK172" s="447"/>
      <c r="IKL172" s="447"/>
      <c r="IKM172" s="447"/>
      <c r="IKN172" s="447"/>
      <c r="IKO172" s="447"/>
      <c r="IKP172" s="447"/>
      <c r="IKQ172" s="447"/>
      <c r="IKR172" s="447"/>
      <c r="IKS172" s="447"/>
      <c r="IKT172" s="447"/>
      <c r="IKU172" s="447"/>
      <c r="IKV172" s="447"/>
      <c r="IKW172" s="447"/>
      <c r="IKX172" s="447"/>
      <c r="IKY172" s="447"/>
      <c r="IKZ172" s="447"/>
      <c r="ILA172" s="447"/>
      <c r="ILB172" s="447"/>
      <c r="ILC172" s="447"/>
      <c r="ILD172" s="447"/>
      <c r="ILE172" s="447"/>
      <c r="ILF172" s="447"/>
      <c r="ILG172" s="447"/>
      <c r="ILH172" s="447"/>
      <c r="ILI172" s="447"/>
      <c r="ILJ172" s="447"/>
      <c r="ILK172" s="447"/>
      <c r="ILL172" s="447"/>
      <c r="ILM172" s="447"/>
      <c r="ILN172" s="447"/>
      <c r="ILO172" s="447"/>
      <c r="ILP172" s="447"/>
      <c r="ILQ172" s="447"/>
      <c r="ILR172" s="447"/>
      <c r="ILS172" s="447"/>
      <c r="ILT172" s="447"/>
      <c r="ILU172" s="447"/>
      <c r="ILV172" s="447"/>
      <c r="ILW172" s="447"/>
      <c r="ILX172" s="447"/>
      <c r="ILY172" s="447"/>
      <c r="ILZ172" s="447"/>
      <c r="IMA172" s="447"/>
      <c r="IMB172" s="447"/>
      <c r="IMC172" s="447"/>
      <c r="IMD172" s="447"/>
      <c r="IME172" s="447"/>
      <c r="IMF172" s="447"/>
      <c r="IMG172" s="447"/>
      <c r="IMH172" s="447"/>
      <c r="IMI172" s="447"/>
      <c r="IMJ172" s="447"/>
      <c r="IMK172" s="447"/>
      <c r="IML172" s="447"/>
      <c r="IMM172" s="447"/>
      <c r="IMN172" s="447"/>
      <c r="IMO172" s="447"/>
      <c r="IMP172" s="447"/>
      <c r="IMQ172" s="447"/>
      <c r="IMR172" s="447"/>
      <c r="IMS172" s="447"/>
      <c r="IMT172" s="447"/>
      <c r="IMU172" s="447"/>
      <c r="IMV172" s="447"/>
      <c r="IMW172" s="447"/>
      <c r="IMX172" s="447"/>
      <c r="IMY172" s="447"/>
      <c r="IMZ172" s="447"/>
      <c r="INA172" s="447"/>
      <c r="INB172" s="447"/>
      <c r="INC172" s="447"/>
      <c r="IND172" s="447"/>
      <c r="INE172" s="447"/>
      <c r="INF172" s="447"/>
      <c r="ING172" s="447"/>
      <c r="INH172" s="447"/>
      <c r="INI172" s="447"/>
      <c r="INJ172" s="447"/>
      <c r="INK172" s="447"/>
      <c r="INL172" s="447"/>
      <c r="INM172" s="447"/>
      <c r="INN172" s="447"/>
      <c r="INO172" s="447"/>
      <c r="INP172" s="447"/>
      <c r="INQ172" s="447"/>
      <c r="INR172" s="447"/>
      <c r="INS172" s="447"/>
      <c r="INT172" s="447"/>
      <c r="INU172" s="447"/>
      <c r="INV172" s="447"/>
      <c r="INW172" s="447"/>
      <c r="INX172" s="447"/>
      <c r="INY172" s="447"/>
      <c r="INZ172" s="447"/>
      <c r="IOA172" s="447"/>
      <c r="IOB172" s="447"/>
      <c r="IOC172" s="447"/>
      <c r="IOD172" s="447"/>
      <c r="IOE172" s="447"/>
      <c r="IOF172" s="447"/>
      <c r="IOG172" s="447"/>
      <c r="IOH172" s="447"/>
      <c r="IOI172" s="447"/>
      <c r="IOJ172" s="447"/>
      <c r="IOK172" s="447"/>
      <c r="IOL172" s="447"/>
      <c r="IOM172" s="447"/>
      <c r="ION172" s="447"/>
      <c r="IOO172" s="447"/>
      <c r="IOP172" s="447"/>
      <c r="IOQ172" s="447"/>
      <c r="IOR172" s="447"/>
      <c r="IOS172" s="447"/>
      <c r="IOT172" s="447"/>
      <c r="IOU172" s="447"/>
      <c r="IOV172" s="447"/>
      <c r="IOW172" s="447"/>
      <c r="IOX172" s="447"/>
      <c r="IOY172" s="447"/>
      <c r="IOZ172" s="447"/>
      <c r="IPA172" s="447"/>
      <c r="IPB172" s="447"/>
      <c r="IPC172" s="447"/>
      <c r="IPD172" s="447"/>
      <c r="IPE172" s="447"/>
      <c r="IPF172" s="447"/>
      <c r="IPG172" s="447"/>
      <c r="IPH172" s="447"/>
      <c r="IPI172" s="447"/>
      <c r="IPJ172" s="447"/>
      <c r="IPK172" s="447"/>
      <c r="IPL172" s="447"/>
      <c r="IPM172" s="447"/>
      <c r="IPN172" s="447"/>
      <c r="IPO172" s="447"/>
      <c r="IPP172" s="447"/>
      <c r="IPQ172" s="447"/>
      <c r="IPR172" s="447"/>
      <c r="IPS172" s="447"/>
      <c r="IPT172" s="447"/>
      <c r="IPU172" s="447"/>
      <c r="IPV172" s="447"/>
      <c r="IPW172" s="447"/>
      <c r="IPX172" s="447"/>
      <c r="IPY172" s="447"/>
      <c r="IPZ172" s="447"/>
      <c r="IQA172" s="447"/>
      <c r="IQB172" s="447"/>
      <c r="IQC172" s="447"/>
      <c r="IQD172" s="447"/>
      <c r="IQE172" s="447"/>
      <c r="IQF172" s="447"/>
      <c r="IQG172" s="447"/>
      <c r="IQH172" s="447"/>
      <c r="IQI172" s="447"/>
      <c r="IQJ172" s="447"/>
      <c r="IQK172" s="447"/>
      <c r="IQL172" s="447"/>
      <c r="IQM172" s="447"/>
      <c r="IQN172" s="447"/>
      <c r="IQO172" s="447"/>
      <c r="IQP172" s="447"/>
      <c r="IQQ172" s="447"/>
      <c r="IQR172" s="447"/>
      <c r="IQS172" s="447"/>
      <c r="IQT172" s="447"/>
      <c r="IQU172" s="447"/>
      <c r="IQV172" s="447"/>
      <c r="IQW172" s="447"/>
      <c r="IQX172" s="447"/>
      <c r="IQY172" s="447"/>
      <c r="IQZ172" s="447"/>
      <c r="IRA172" s="447"/>
      <c r="IRB172" s="447"/>
      <c r="IRC172" s="447"/>
      <c r="IRD172" s="447"/>
      <c r="IRE172" s="447"/>
      <c r="IRF172" s="447"/>
      <c r="IRG172" s="447"/>
      <c r="IRH172" s="447"/>
      <c r="IRI172" s="447"/>
      <c r="IRJ172" s="447"/>
      <c r="IRK172" s="447"/>
      <c r="IRL172" s="447"/>
      <c r="IRM172" s="447"/>
      <c r="IRN172" s="447"/>
      <c r="IRO172" s="447"/>
      <c r="IRP172" s="447"/>
      <c r="IRQ172" s="447"/>
      <c r="IRR172" s="447"/>
      <c r="IRS172" s="447"/>
      <c r="IRT172" s="447"/>
      <c r="IRU172" s="447"/>
      <c r="IRV172" s="447"/>
      <c r="IRW172" s="447"/>
      <c r="IRX172" s="447"/>
      <c r="IRY172" s="447"/>
      <c r="IRZ172" s="447"/>
      <c r="ISA172" s="447"/>
      <c r="ISB172" s="447"/>
      <c r="ISC172" s="447"/>
      <c r="ISD172" s="447"/>
      <c r="ISE172" s="447"/>
      <c r="ISF172" s="447"/>
      <c r="ISG172" s="447"/>
      <c r="ISH172" s="447"/>
      <c r="ISI172" s="447"/>
      <c r="ISJ172" s="447"/>
      <c r="ISK172" s="447"/>
      <c r="ISL172" s="447"/>
      <c r="ISM172" s="447"/>
      <c r="ISN172" s="447"/>
      <c r="ISO172" s="447"/>
      <c r="ISP172" s="447"/>
      <c r="ISQ172" s="447"/>
      <c r="ISR172" s="447"/>
      <c r="ISS172" s="447"/>
      <c r="IST172" s="447"/>
      <c r="ISU172" s="447"/>
      <c r="ISV172" s="447"/>
      <c r="ISW172" s="447"/>
      <c r="ISX172" s="447"/>
      <c r="ISY172" s="447"/>
      <c r="ISZ172" s="447"/>
      <c r="ITA172" s="447"/>
      <c r="ITB172" s="447"/>
      <c r="ITC172" s="447"/>
      <c r="ITD172" s="447"/>
      <c r="ITE172" s="447"/>
      <c r="ITF172" s="447"/>
      <c r="ITG172" s="447"/>
      <c r="ITH172" s="447"/>
      <c r="ITI172" s="447"/>
      <c r="ITJ172" s="447"/>
      <c r="ITK172" s="447"/>
      <c r="ITL172" s="447"/>
      <c r="ITM172" s="447"/>
      <c r="ITN172" s="447"/>
      <c r="ITO172" s="447"/>
      <c r="ITP172" s="447"/>
      <c r="ITQ172" s="447"/>
      <c r="ITR172" s="447"/>
      <c r="ITS172" s="447"/>
      <c r="ITT172" s="447"/>
      <c r="ITU172" s="447"/>
      <c r="ITV172" s="447"/>
      <c r="ITW172" s="447"/>
      <c r="ITX172" s="447"/>
      <c r="ITY172" s="447"/>
      <c r="ITZ172" s="447"/>
      <c r="IUA172" s="447"/>
      <c r="IUB172" s="447"/>
      <c r="IUC172" s="447"/>
      <c r="IUD172" s="447"/>
      <c r="IUE172" s="447"/>
      <c r="IUF172" s="447"/>
      <c r="IUG172" s="447"/>
      <c r="IUH172" s="447"/>
      <c r="IUI172" s="447"/>
      <c r="IUJ172" s="447"/>
      <c r="IUK172" s="447"/>
      <c r="IUL172" s="447"/>
      <c r="IUM172" s="447"/>
      <c r="IUN172" s="447"/>
      <c r="IUO172" s="447"/>
      <c r="IUP172" s="447"/>
      <c r="IUQ172" s="447"/>
      <c r="IUR172" s="447"/>
      <c r="IUS172" s="447"/>
      <c r="IUT172" s="447"/>
      <c r="IUU172" s="447"/>
      <c r="IUV172" s="447"/>
      <c r="IUW172" s="447"/>
      <c r="IUX172" s="447"/>
      <c r="IUY172" s="447"/>
      <c r="IUZ172" s="447"/>
      <c r="IVA172" s="447"/>
      <c r="IVB172" s="447"/>
      <c r="IVC172" s="447"/>
      <c r="IVD172" s="447"/>
      <c r="IVE172" s="447"/>
      <c r="IVF172" s="447"/>
      <c r="IVG172" s="447"/>
      <c r="IVH172" s="447"/>
      <c r="IVI172" s="447"/>
      <c r="IVJ172" s="447"/>
      <c r="IVK172" s="447"/>
      <c r="IVL172" s="447"/>
      <c r="IVM172" s="447"/>
      <c r="IVN172" s="447"/>
      <c r="IVO172" s="447"/>
      <c r="IVP172" s="447"/>
      <c r="IVQ172" s="447"/>
      <c r="IVR172" s="447"/>
      <c r="IVS172" s="447"/>
      <c r="IVT172" s="447"/>
      <c r="IVU172" s="447"/>
      <c r="IVV172" s="447"/>
      <c r="IVW172" s="447"/>
      <c r="IVX172" s="447"/>
      <c r="IVY172" s="447"/>
      <c r="IVZ172" s="447"/>
      <c r="IWA172" s="447"/>
      <c r="IWB172" s="447"/>
      <c r="IWC172" s="447"/>
      <c r="IWD172" s="447"/>
      <c r="IWE172" s="447"/>
      <c r="IWF172" s="447"/>
      <c r="IWG172" s="447"/>
      <c r="IWH172" s="447"/>
      <c r="IWI172" s="447"/>
      <c r="IWJ172" s="447"/>
      <c r="IWK172" s="447"/>
      <c r="IWL172" s="447"/>
      <c r="IWM172" s="447"/>
      <c r="IWN172" s="447"/>
      <c r="IWO172" s="447"/>
      <c r="IWP172" s="447"/>
      <c r="IWQ172" s="447"/>
      <c r="IWR172" s="447"/>
      <c r="IWS172" s="447"/>
      <c r="IWT172" s="447"/>
      <c r="IWU172" s="447"/>
      <c r="IWV172" s="447"/>
      <c r="IWW172" s="447"/>
      <c r="IWX172" s="447"/>
      <c r="IWY172" s="447"/>
      <c r="IWZ172" s="447"/>
      <c r="IXA172" s="447"/>
      <c r="IXB172" s="447"/>
      <c r="IXC172" s="447"/>
      <c r="IXD172" s="447"/>
      <c r="IXE172" s="447"/>
      <c r="IXF172" s="447"/>
      <c r="IXG172" s="447"/>
      <c r="IXH172" s="447"/>
      <c r="IXI172" s="447"/>
      <c r="IXJ172" s="447"/>
      <c r="IXK172" s="447"/>
      <c r="IXL172" s="447"/>
      <c r="IXM172" s="447"/>
      <c r="IXN172" s="447"/>
      <c r="IXO172" s="447"/>
      <c r="IXP172" s="447"/>
      <c r="IXQ172" s="447"/>
      <c r="IXR172" s="447"/>
      <c r="IXS172" s="447"/>
      <c r="IXT172" s="447"/>
      <c r="IXU172" s="447"/>
      <c r="IXV172" s="447"/>
      <c r="IXW172" s="447"/>
      <c r="IXX172" s="447"/>
      <c r="IXY172" s="447"/>
      <c r="IXZ172" s="447"/>
      <c r="IYA172" s="447"/>
      <c r="IYB172" s="447"/>
      <c r="IYC172" s="447"/>
      <c r="IYD172" s="447"/>
      <c r="IYE172" s="447"/>
      <c r="IYF172" s="447"/>
      <c r="IYG172" s="447"/>
      <c r="IYH172" s="447"/>
      <c r="IYI172" s="447"/>
      <c r="IYJ172" s="447"/>
      <c r="IYK172" s="447"/>
      <c r="IYL172" s="447"/>
      <c r="IYM172" s="447"/>
      <c r="IYN172" s="447"/>
      <c r="IYO172" s="447"/>
      <c r="IYP172" s="447"/>
      <c r="IYQ172" s="447"/>
      <c r="IYR172" s="447"/>
      <c r="IYS172" s="447"/>
      <c r="IYT172" s="447"/>
      <c r="IYU172" s="447"/>
      <c r="IYV172" s="447"/>
      <c r="IYW172" s="447"/>
      <c r="IYX172" s="447"/>
      <c r="IYY172" s="447"/>
      <c r="IYZ172" s="447"/>
      <c r="IZA172" s="447"/>
      <c r="IZB172" s="447"/>
      <c r="IZC172" s="447"/>
      <c r="IZD172" s="447"/>
      <c r="IZE172" s="447"/>
      <c r="IZF172" s="447"/>
      <c r="IZG172" s="447"/>
      <c r="IZH172" s="447"/>
      <c r="IZI172" s="447"/>
      <c r="IZJ172" s="447"/>
      <c r="IZK172" s="447"/>
      <c r="IZL172" s="447"/>
      <c r="IZM172" s="447"/>
      <c r="IZN172" s="447"/>
      <c r="IZO172" s="447"/>
      <c r="IZP172" s="447"/>
      <c r="IZQ172" s="447"/>
      <c r="IZR172" s="447"/>
      <c r="IZS172" s="447"/>
      <c r="IZT172" s="447"/>
      <c r="IZU172" s="447"/>
      <c r="IZV172" s="447"/>
      <c r="IZW172" s="447"/>
      <c r="IZX172" s="447"/>
      <c r="IZY172" s="447"/>
      <c r="IZZ172" s="447"/>
      <c r="JAA172" s="447"/>
      <c r="JAB172" s="447"/>
      <c r="JAC172" s="447"/>
      <c r="JAD172" s="447"/>
      <c r="JAE172" s="447"/>
      <c r="JAF172" s="447"/>
      <c r="JAG172" s="447"/>
      <c r="JAH172" s="447"/>
      <c r="JAI172" s="447"/>
      <c r="JAJ172" s="447"/>
      <c r="JAK172" s="447"/>
      <c r="JAL172" s="447"/>
      <c r="JAM172" s="447"/>
      <c r="JAN172" s="447"/>
      <c r="JAO172" s="447"/>
      <c r="JAP172" s="447"/>
      <c r="JAQ172" s="447"/>
      <c r="JAR172" s="447"/>
      <c r="JAS172" s="447"/>
      <c r="JAT172" s="447"/>
      <c r="JAU172" s="447"/>
      <c r="JAV172" s="447"/>
      <c r="JAW172" s="447"/>
      <c r="JAX172" s="447"/>
      <c r="JAY172" s="447"/>
      <c r="JAZ172" s="447"/>
      <c r="JBA172" s="447"/>
      <c r="JBB172" s="447"/>
      <c r="JBC172" s="447"/>
      <c r="JBD172" s="447"/>
      <c r="JBE172" s="447"/>
      <c r="JBF172" s="447"/>
      <c r="JBG172" s="447"/>
      <c r="JBH172" s="447"/>
      <c r="JBI172" s="447"/>
      <c r="JBJ172" s="447"/>
      <c r="JBK172" s="447"/>
      <c r="JBL172" s="447"/>
      <c r="JBM172" s="447"/>
      <c r="JBN172" s="447"/>
      <c r="JBO172" s="447"/>
      <c r="JBP172" s="447"/>
      <c r="JBQ172" s="447"/>
      <c r="JBR172" s="447"/>
      <c r="JBS172" s="447"/>
      <c r="JBT172" s="447"/>
      <c r="JBU172" s="447"/>
      <c r="JBV172" s="447"/>
      <c r="JBW172" s="447"/>
      <c r="JBX172" s="447"/>
      <c r="JBY172" s="447"/>
      <c r="JBZ172" s="447"/>
      <c r="JCA172" s="447"/>
      <c r="JCB172" s="447"/>
      <c r="JCC172" s="447"/>
      <c r="JCD172" s="447"/>
      <c r="JCE172" s="447"/>
      <c r="JCF172" s="447"/>
      <c r="JCG172" s="447"/>
      <c r="JCH172" s="447"/>
      <c r="JCI172" s="447"/>
      <c r="JCJ172" s="447"/>
      <c r="JCK172" s="447"/>
      <c r="JCL172" s="447"/>
      <c r="JCM172" s="447"/>
      <c r="JCN172" s="447"/>
      <c r="JCO172" s="447"/>
      <c r="JCP172" s="447"/>
      <c r="JCQ172" s="447"/>
      <c r="JCR172" s="447"/>
      <c r="JCS172" s="447"/>
      <c r="JCT172" s="447"/>
      <c r="JCU172" s="447"/>
      <c r="JCV172" s="447"/>
      <c r="JCW172" s="447"/>
      <c r="JCX172" s="447"/>
      <c r="JCY172" s="447"/>
      <c r="JCZ172" s="447"/>
      <c r="JDA172" s="447"/>
      <c r="JDB172" s="447"/>
      <c r="JDC172" s="447"/>
      <c r="JDD172" s="447"/>
      <c r="JDE172" s="447"/>
      <c r="JDF172" s="447"/>
      <c r="JDG172" s="447"/>
      <c r="JDH172" s="447"/>
      <c r="JDI172" s="447"/>
      <c r="JDJ172" s="447"/>
      <c r="JDK172" s="447"/>
      <c r="JDL172" s="447"/>
      <c r="JDM172" s="447"/>
      <c r="JDN172" s="447"/>
      <c r="JDO172" s="447"/>
      <c r="JDP172" s="447"/>
      <c r="JDQ172" s="447"/>
      <c r="JDR172" s="447"/>
      <c r="JDS172" s="447"/>
      <c r="JDT172" s="447"/>
      <c r="JDU172" s="447"/>
      <c r="JDV172" s="447"/>
      <c r="JDW172" s="447"/>
      <c r="JDX172" s="447"/>
      <c r="JDY172" s="447"/>
      <c r="JDZ172" s="447"/>
      <c r="JEA172" s="447"/>
      <c r="JEB172" s="447"/>
      <c r="JEC172" s="447"/>
      <c r="JED172" s="447"/>
      <c r="JEE172" s="447"/>
      <c r="JEF172" s="447"/>
      <c r="JEG172" s="447"/>
      <c r="JEH172" s="447"/>
      <c r="JEI172" s="447"/>
      <c r="JEJ172" s="447"/>
      <c r="JEK172" s="447"/>
      <c r="JEL172" s="447"/>
      <c r="JEM172" s="447"/>
      <c r="JEN172" s="447"/>
      <c r="JEO172" s="447"/>
      <c r="JEP172" s="447"/>
      <c r="JEQ172" s="447"/>
      <c r="JER172" s="447"/>
      <c r="JES172" s="447"/>
      <c r="JET172" s="447"/>
      <c r="JEU172" s="447"/>
      <c r="JEV172" s="447"/>
      <c r="JEW172" s="447"/>
      <c r="JEX172" s="447"/>
      <c r="JEY172" s="447"/>
      <c r="JEZ172" s="447"/>
      <c r="JFA172" s="447"/>
      <c r="JFB172" s="447"/>
      <c r="JFC172" s="447"/>
      <c r="JFD172" s="447"/>
      <c r="JFE172" s="447"/>
      <c r="JFF172" s="447"/>
      <c r="JFG172" s="447"/>
      <c r="JFH172" s="447"/>
      <c r="JFI172" s="447"/>
      <c r="JFJ172" s="447"/>
      <c r="JFK172" s="447"/>
      <c r="JFL172" s="447"/>
      <c r="JFM172" s="447"/>
      <c r="JFN172" s="447"/>
      <c r="JFO172" s="447"/>
      <c r="JFP172" s="447"/>
      <c r="JFQ172" s="447"/>
      <c r="JFR172" s="447"/>
      <c r="JFS172" s="447"/>
      <c r="JFT172" s="447"/>
      <c r="JFU172" s="447"/>
      <c r="JFV172" s="447"/>
      <c r="JFW172" s="447"/>
      <c r="JFX172" s="447"/>
      <c r="JFY172" s="447"/>
      <c r="JFZ172" s="447"/>
      <c r="JGA172" s="447"/>
      <c r="JGB172" s="447"/>
      <c r="JGC172" s="447"/>
      <c r="JGD172" s="447"/>
      <c r="JGE172" s="447"/>
      <c r="JGF172" s="447"/>
      <c r="JGG172" s="447"/>
      <c r="JGH172" s="447"/>
      <c r="JGI172" s="447"/>
      <c r="JGJ172" s="447"/>
      <c r="JGK172" s="447"/>
      <c r="JGL172" s="447"/>
      <c r="JGM172" s="447"/>
      <c r="JGN172" s="447"/>
      <c r="JGO172" s="447"/>
      <c r="JGP172" s="447"/>
      <c r="JGQ172" s="447"/>
      <c r="JGR172" s="447"/>
      <c r="JGS172" s="447"/>
      <c r="JGT172" s="447"/>
      <c r="JGU172" s="447"/>
      <c r="JGV172" s="447"/>
      <c r="JGW172" s="447"/>
      <c r="JGX172" s="447"/>
      <c r="JGY172" s="447"/>
      <c r="JGZ172" s="447"/>
      <c r="JHA172" s="447"/>
      <c r="JHB172" s="447"/>
      <c r="JHC172" s="447"/>
      <c r="JHD172" s="447"/>
      <c r="JHE172" s="447"/>
      <c r="JHF172" s="447"/>
      <c r="JHG172" s="447"/>
      <c r="JHH172" s="447"/>
      <c r="JHI172" s="447"/>
      <c r="JHJ172" s="447"/>
      <c r="JHK172" s="447"/>
      <c r="JHL172" s="447"/>
      <c r="JHM172" s="447"/>
      <c r="JHN172" s="447"/>
      <c r="JHO172" s="447"/>
      <c r="JHP172" s="447"/>
      <c r="JHQ172" s="447"/>
      <c r="JHR172" s="447"/>
      <c r="JHS172" s="447"/>
      <c r="JHT172" s="447"/>
      <c r="JHU172" s="447"/>
      <c r="JHV172" s="447"/>
      <c r="JHW172" s="447"/>
      <c r="JHX172" s="447"/>
      <c r="JHY172" s="447"/>
      <c r="JHZ172" s="447"/>
      <c r="JIA172" s="447"/>
      <c r="JIB172" s="447"/>
      <c r="JIC172" s="447"/>
      <c r="JID172" s="447"/>
      <c r="JIE172" s="447"/>
      <c r="JIF172" s="447"/>
      <c r="JIG172" s="447"/>
      <c r="JIH172" s="447"/>
      <c r="JII172" s="447"/>
      <c r="JIJ172" s="447"/>
      <c r="JIK172" s="447"/>
      <c r="JIL172" s="447"/>
      <c r="JIM172" s="447"/>
      <c r="JIN172" s="447"/>
      <c r="JIO172" s="447"/>
      <c r="JIP172" s="447"/>
      <c r="JIQ172" s="447"/>
      <c r="JIR172" s="447"/>
      <c r="JIS172" s="447"/>
      <c r="JIT172" s="447"/>
      <c r="JIU172" s="447"/>
      <c r="JIV172" s="447"/>
      <c r="JIW172" s="447"/>
      <c r="JIX172" s="447"/>
      <c r="JIY172" s="447"/>
      <c r="JIZ172" s="447"/>
      <c r="JJA172" s="447"/>
      <c r="JJB172" s="447"/>
      <c r="JJC172" s="447"/>
      <c r="JJD172" s="447"/>
      <c r="JJE172" s="447"/>
      <c r="JJF172" s="447"/>
      <c r="JJG172" s="447"/>
      <c r="JJH172" s="447"/>
      <c r="JJI172" s="447"/>
      <c r="JJJ172" s="447"/>
      <c r="JJK172" s="447"/>
      <c r="JJL172" s="447"/>
      <c r="JJM172" s="447"/>
      <c r="JJN172" s="447"/>
      <c r="JJO172" s="447"/>
      <c r="JJP172" s="447"/>
      <c r="JJQ172" s="447"/>
      <c r="JJR172" s="447"/>
      <c r="JJS172" s="447"/>
      <c r="JJT172" s="447"/>
      <c r="JJU172" s="447"/>
      <c r="JJV172" s="447"/>
      <c r="JJW172" s="447"/>
      <c r="JJX172" s="447"/>
      <c r="JJY172" s="447"/>
      <c r="JJZ172" s="447"/>
      <c r="JKA172" s="447"/>
      <c r="JKB172" s="447"/>
      <c r="JKC172" s="447"/>
      <c r="JKD172" s="447"/>
      <c r="JKE172" s="447"/>
      <c r="JKF172" s="447"/>
      <c r="JKG172" s="447"/>
      <c r="JKH172" s="447"/>
      <c r="JKI172" s="447"/>
      <c r="JKJ172" s="447"/>
      <c r="JKK172" s="447"/>
      <c r="JKL172" s="447"/>
      <c r="JKM172" s="447"/>
      <c r="JKN172" s="447"/>
      <c r="JKO172" s="447"/>
      <c r="JKP172" s="447"/>
      <c r="JKQ172" s="447"/>
      <c r="JKR172" s="447"/>
      <c r="JKS172" s="447"/>
      <c r="JKT172" s="447"/>
      <c r="JKU172" s="447"/>
      <c r="JKV172" s="447"/>
      <c r="JKW172" s="447"/>
      <c r="JKX172" s="447"/>
      <c r="JKY172" s="447"/>
      <c r="JKZ172" s="447"/>
      <c r="JLA172" s="447"/>
      <c r="JLB172" s="447"/>
      <c r="JLC172" s="447"/>
      <c r="JLD172" s="447"/>
      <c r="JLE172" s="447"/>
      <c r="JLF172" s="447"/>
      <c r="JLG172" s="447"/>
      <c r="JLH172" s="447"/>
      <c r="JLI172" s="447"/>
      <c r="JLJ172" s="447"/>
      <c r="JLK172" s="447"/>
      <c r="JLL172" s="447"/>
      <c r="JLM172" s="447"/>
      <c r="JLN172" s="447"/>
      <c r="JLO172" s="447"/>
      <c r="JLP172" s="447"/>
      <c r="JLQ172" s="447"/>
      <c r="JLR172" s="447"/>
      <c r="JLS172" s="447"/>
      <c r="JLT172" s="447"/>
      <c r="JLU172" s="447"/>
      <c r="JLV172" s="447"/>
      <c r="JLW172" s="447"/>
      <c r="JLX172" s="447"/>
      <c r="JLY172" s="447"/>
      <c r="JLZ172" s="447"/>
      <c r="JMA172" s="447"/>
      <c r="JMB172" s="447"/>
      <c r="JMC172" s="447"/>
      <c r="JMD172" s="447"/>
      <c r="JME172" s="447"/>
      <c r="JMF172" s="447"/>
      <c r="JMG172" s="447"/>
      <c r="JMH172" s="447"/>
      <c r="JMI172" s="447"/>
      <c r="JMJ172" s="447"/>
      <c r="JMK172" s="447"/>
      <c r="JML172" s="447"/>
      <c r="JMM172" s="447"/>
      <c r="JMN172" s="447"/>
      <c r="JMO172" s="447"/>
      <c r="JMP172" s="447"/>
      <c r="JMQ172" s="447"/>
      <c r="JMR172" s="447"/>
      <c r="JMS172" s="447"/>
      <c r="JMT172" s="447"/>
      <c r="JMU172" s="447"/>
      <c r="JMV172" s="447"/>
      <c r="JMW172" s="447"/>
      <c r="JMX172" s="447"/>
      <c r="JMY172" s="447"/>
      <c r="JMZ172" s="447"/>
      <c r="JNA172" s="447"/>
      <c r="JNB172" s="447"/>
      <c r="JNC172" s="447"/>
      <c r="JND172" s="447"/>
      <c r="JNE172" s="447"/>
      <c r="JNF172" s="447"/>
      <c r="JNG172" s="447"/>
      <c r="JNH172" s="447"/>
      <c r="JNI172" s="447"/>
      <c r="JNJ172" s="447"/>
      <c r="JNK172" s="447"/>
      <c r="JNL172" s="447"/>
      <c r="JNM172" s="447"/>
      <c r="JNN172" s="447"/>
      <c r="JNO172" s="447"/>
      <c r="JNP172" s="447"/>
      <c r="JNQ172" s="447"/>
      <c r="JNR172" s="447"/>
      <c r="JNS172" s="447"/>
      <c r="JNT172" s="447"/>
      <c r="JNU172" s="447"/>
      <c r="JNV172" s="447"/>
      <c r="JNW172" s="447"/>
      <c r="JNX172" s="447"/>
      <c r="JNY172" s="447"/>
      <c r="JNZ172" s="447"/>
      <c r="JOA172" s="447"/>
      <c r="JOB172" s="447"/>
      <c r="JOC172" s="447"/>
      <c r="JOD172" s="447"/>
      <c r="JOE172" s="447"/>
      <c r="JOF172" s="447"/>
      <c r="JOG172" s="447"/>
      <c r="JOH172" s="447"/>
      <c r="JOI172" s="447"/>
      <c r="JOJ172" s="447"/>
      <c r="JOK172" s="447"/>
      <c r="JOL172" s="447"/>
      <c r="JOM172" s="447"/>
      <c r="JON172" s="447"/>
      <c r="JOO172" s="447"/>
      <c r="JOP172" s="447"/>
      <c r="JOQ172" s="447"/>
      <c r="JOR172" s="447"/>
      <c r="JOS172" s="447"/>
      <c r="JOT172" s="447"/>
      <c r="JOU172" s="447"/>
      <c r="JOV172" s="447"/>
      <c r="JOW172" s="447"/>
      <c r="JOX172" s="447"/>
      <c r="JOY172" s="447"/>
      <c r="JOZ172" s="447"/>
      <c r="JPA172" s="447"/>
      <c r="JPB172" s="447"/>
      <c r="JPC172" s="447"/>
      <c r="JPD172" s="447"/>
      <c r="JPE172" s="447"/>
      <c r="JPF172" s="447"/>
      <c r="JPG172" s="447"/>
      <c r="JPH172" s="447"/>
      <c r="JPI172" s="447"/>
      <c r="JPJ172" s="447"/>
      <c r="JPK172" s="447"/>
      <c r="JPL172" s="447"/>
      <c r="JPM172" s="447"/>
      <c r="JPN172" s="447"/>
      <c r="JPO172" s="447"/>
      <c r="JPP172" s="447"/>
      <c r="JPQ172" s="447"/>
      <c r="JPR172" s="447"/>
      <c r="JPS172" s="447"/>
      <c r="JPT172" s="447"/>
      <c r="JPU172" s="447"/>
      <c r="JPV172" s="447"/>
      <c r="JPW172" s="447"/>
      <c r="JPX172" s="447"/>
      <c r="JPY172" s="447"/>
      <c r="JPZ172" s="447"/>
      <c r="JQA172" s="447"/>
      <c r="JQB172" s="447"/>
      <c r="JQC172" s="447"/>
      <c r="JQD172" s="447"/>
      <c r="JQE172" s="447"/>
      <c r="JQF172" s="447"/>
      <c r="JQG172" s="447"/>
      <c r="JQH172" s="447"/>
      <c r="JQI172" s="447"/>
      <c r="JQJ172" s="447"/>
      <c r="JQK172" s="447"/>
      <c r="JQL172" s="447"/>
      <c r="JQM172" s="447"/>
      <c r="JQN172" s="447"/>
      <c r="JQO172" s="447"/>
      <c r="JQP172" s="447"/>
      <c r="JQQ172" s="447"/>
      <c r="JQR172" s="447"/>
      <c r="JQS172" s="447"/>
      <c r="JQT172" s="447"/>
      <c r="JQU172" s="447"/>
      <c r="JQV172" s="447"/>
      <c r="JQW172" s="447"/>
      <c r="JQX172" s="447"/>
      <c r="JQY172" s="447"/>
      <c r="JQZ172" s="447"/>
      <c r="JRA172" s="447"/>
      <c r="JRB172" s="447"/>
      <c r="JRC172" s="447"/>
      <c r="JRD172" s="447"/>
      <c r="JRE172" s="447"/>
      <c r="JRF172" s="447"/>
      <c r="JRG172" s="447"/>
      <c r="JRH172" s="447"/>
      <c r="JRI172" s="447"/>
      <c r="JRJ172" s="447"/>
      <c r="JRK172" s="447"/>
      <c r="JRL172" s="447"/>
      <c r="JRM172" s="447"/>
      <c r="JRN172" s="447"/>
      <c r="JRO172" s="447"/>
      <c r="JRP172" s="447"/>
      <c r="JRQ172" s="447"/>
      <c r="JRR172" s="447"/>
      <c r="JRS172" s="447"/>
      <c r="JRT172" s="447"/>
      <c r="JRU172" s="447"/>
      <c r="JRV172" s="447"/>
      <c r="JRW172" s="447"/>
      <c r="JRX172" s="447"/>
      <c r="JRY172" s="447"/>
      <c r="JRZ172" s="447"/>
      <c r="JSA172" s="447"/>
      <c r="JSB172" s="447"/>
      <c r="JSC172" s="447"/>
      <c r="JSD172" s="447"/>
      <c r="JSE172" s="447"/>
      <c r="JSF172" s="447"/>
      <c r="JSG172" s="447"/>
      <c r="JSH172" s="447"/>
      <c r="JSI172" s="447"/>
      <c r="JSJ172" s="447"/>
      <c r="JSK172" s="447"/>
      <c r="JSL172" s="447"/>
      <c r="JSM172" s="447"/>
      <c r="JSN172" s="447"/>
      <c r="JSO172" s="447"/>
      <c r="JSP172" s="447"/>
      <c r="JSQ172" s="447"/>
      <c r="JSR172" s="447"/>
      <c r="JSS172" s="447"/>
      <c r="JST172" s="447"/>
      <c r="JSU172" s="447"/>
      <c r="JSV172" s="447"/>
      <c r="JSW172" s="447"/>
      <c r="JSX172" s="447"/>
      <c r="JSY172" s="447"/>
      <c r="JSZ172" s="447"/>
      <c r="JTA172" s="447"/>
      <c r="JTB172" s="447"/>
      <c r="JTC172" s="447"/>
      <c r="JTD172" s="447"/>
      <c r="JTE172" s="447"/>
      <c r="JTF172" s="447"/>
      <c r="JTG172" s="447"/>
      <c r="JTH172" s="447"/>
      <c r="JTI172" s="447"/>
      <c r="JTJ172" s="447"/>
      <c r="JTK172" s="447"/>
      <c r="JTL172" s="447"/>
      <c r="JTM172" s="447"/>
      <c r="JTN172" s="447"/>
      <c r="JTO172" s="447"/>
      <c r="JTP172" s="447"/>
      <c r="JTQ172" s="447"/>
      <c r="JTR172" s="447"/>
      <c r="JTS172" s="447"/>
      <c r="JTT172" s="447"/>
      <c r="JTU172" s="447"/>
      <c r="JTV172" s="447"/>
      <c r="JTW172" s="447"/>
      <c r="JTX172" s="447"/>
      <c r="JTY172" s="447"/>
      <c r="JTZ172" s="447"/>
      <c r="JUA172" s="447"/>
      <c r="JUB172" s="447"/>
      <c r="JUC172" s="447"/>
      <c r="JUD172" s="447"/>
      <c r="JUE172" s="447"/>
      <c r="JUF172" s="447"/>
      <c r="JUG172" s="447"/>
      <c r="JUH172" s="447"/>
      <c r="JUI172" s="447"/>
      <c r="JUJ172" s="447"/>
      <c r="JUK172" s="447"/>
      <c r="JUL172" s="447"/>
      <c r="JUM172" s="447"/>
      <c r="JUN172" s="447"/>
      <c r="JUO172" s="447"/>
      <c r="JUP172" s="447"/>
      <c r="JUQ172" s="447"/>
      <c r="JUR172" s="447"/>
      <c r="JUS172" s="447"/>
      <c r="JUT172" s="447"/>
      <c r="JUU172" s="447"/>
      <c r="JUV172" s="447"/>
      <c r="JUW172" s="447"/>
      <c r="JUX172" s="447"/>
      <c r="JUY172" s="447"/>
      <c r="JUZ172" s="447"/>
      <c r="JVA172" s="447"/>
      <c r="JVB172" s="447"/>
      <c r="JVC172" s="447"/>
      <c r="JVD172" s="447"/>
      <c r="JVE172" s="447"/>
      <c r="JVF172" s="447"/>
      <c r="JVG172" s="447"/>
      <c r="JVH172" s="447"/>
      <c r="JVI172" s="447"/>
      <c r="JVJ172" s="447"/>
      <c r="JVK172" s="447"/>
      <c r="JVL172" s="447"/>
      <c r="JVM172" s="447"/>
      <c r="JVN172" s="447"/>
      <c r="JVO172" s="447"/>
      <c r="JVP172" s="447"/>
      <c r="JVQ172" s="447"/>
      <c r="JVR172" s="447"/>
      <c r="JVS172" s="447"/>
      <c r="JVT172" s="447"/>
      <c r="JVU172" s="447"/>
      <c r="JVV172" s="447"/>
      <c r="JVW172" s="447"/>
      <c r="JVX172" s="447"/>
      <c r="JVY172" s="447"/>
      <c r="JVZ172" s="447"/>
      <c r="JWA172" s="447"/>
      <c r="JWB172" s="447"/>
      <c r="JWC172" s="447"/>
      <c r="JWD172" s="447"/>
      <c r="JWE172" s="447"/>
      <c r="JWF172" s="447"/>
      <c r="JWG172" s="447"/>
      <c r="JWH172" s="447"/>
      <c r="JWI172" s="447"/>
      <c r="JWJ172" s="447"/>
      <c r="JWK172" s="447"/>
      <c r="JWL172" s="447"/>
      <c r="JWM172" s="447"/>
      <c r="JWN172" s="447"/>
      <c r="JWO172" s="447"/>
      <c r="JWP172" s="447"/>
      <c r="JWQ172" s="447"/>
      <c r="JWR172" s="447"/>
      <c r="JWS172" s="447"/>
      <c r="JWT172" s="447"/>
      <c r="JWU172" s="447"/>
      <c r="JWV172" s="447"/>
      <c r="JWW172" s="447"/>
      <c r="JWX172" s="447"/>
      <c r="JWY172" s="447"/>
      <c r="JWZ172" s="447"/>
      <c r="JXA172" s="447"/>
      <c r="JXB172" s="447"/>
      <c r="JXC172" s="447"/>
      <c r="JXD172" s="447"/>
      <c r="JXE172" s="447"/>
      <c r="JXF172" s="447"/>
      <c r="JXG172" s="447"/>
      <c r="JXH172" s="447"/>
      <c r="JXI172" s="447"/>
      <c r="JXJ172" s="447"/>
      <c r="JXK172" s="447"/>
      <c r="JXL172" s="447"/>
      <c r="JXM172" s="447"/>
      <c r="JXN172" s="447"/>
      <c r="JXO172" s="447"/>
      <c r="JXP172" s="447"/>
      <c r="JXQ172" s="447"/>
      <c r="JXR172" s="447"/>
      <c r="JXS172" s="447"/>
      <c r="JXT172" s="447"/>
      <c r="JXU172" s="447"/>
      <c r="JXV172" s="447"/>
      <c r="JXW172" s="447"/>
      <c r="JXX172" s="447"/>
      <c r="JXY172" s="447"/>
      <c r="JXZ172" s="447"/>
      <c r="JYA172" s="447"/>
      <c r="JYB172" s="447"/>
      <c r="JYC172" s="447"/>
      <c r="JYD172" s="447"/>
      <c r="JYE172" s="447"/>
      <c r="JYF172" s="447"/>
      <c r="JYG172" s="447"/>
      <c r="JYH172" s="447"/>
      <c r="JYI172" s="447"/>
      <c r="JYJ172" s="447"/>
      <c r="JYK172" s="447"/>
      <c r="JYL172" s="447"/>
      <c r="JYM172" s="447"/>
      <c r="JYN172" s="447"/>
      <c r="JYO172" s="447"/>
      <c r="JYP172" s="447"/>
      <c r="JYQ172" s="447"/>
      <c r="JYR172" s="447"/>
      <c r="JYS172" s="447"/>
      <c r="JYT172" s="447"/>
      <c r="JYU172" s="447"/>
      <c r="JYV172" s="447"/>
      <c r="JYW172" s="447"/>
      <c r="JYX172" s="447"/>
      <c r="JYY172" s="447"/>
      <c r="JYZ172" s="447"/>
      <c r="JZA172" s="447"/>
      <c r="JZB172" s="447"/>
      <c r="JZC172" s="447"/>
      <c r="JZD172" s="447"/>
      <c r="JZE172" s="447"/>
      <c r="JZF172" s="447"/>
      <c r="JZG172" s="447"/>
      <c r="JZH172" s="447"/>
      <c r="JZI172" s="447"/>
      <c r="JZJ172" s="447"/>
      <c r="JZK172" s="447"/>
      <c r="JZL172" s="447"/>
      <c r="JZM172" s="447"/>
      <c r="JZN172" s="447"/>
      <c r="JZO172" s="447"/>
      <c r="JZP172" s="447"/>
      <c r="JZQ172" s="447"/>
      <c r="JZR172" s="447"/>
      <c r="JZS172" s="447"/>
      <c r="JZT172" s="447"/>
      <c r="JZU172" s="447"/>
      <c r="JZV172" s="447"/>
      <c r="JZW172" s="447"/>
      <c r="JZX172" s="447"/>
      <c r="JZY172" s="447"/>
      <c r="JZZ172" s="447"/>
      <c r="KAA172" s="447"/>
      <c r="KAB172" s="447"/>
      <c r="KAC172" s="447"/>
      <c r="KAD172" s="447"/>
      <c r="KAE172" s="447"/>
      <c r="KAF172" s="447"/>
      <c r="KAG172" s="447"/>
      <c r="KAH172" s="447"/>
      <c r="KAI172" s="447"/>
      <c r="KAJ172" s="447"/>
      <c r="KAK172" s="447"/>
      <c r="KAL172" s="447"/>
      <c r="KAM172" s="447"/>
      <c r="KAN172" s="447"/>
      <c r="KAO172" s="447"/>
      <c r="KAP172" s="447"/>
      <c r="KAQ172" s="447"/>
      <c r="KAR172" s="447"/>
      <c r="KAS172" s="447"/>
      <c r="KAT172" s="447"/>
      <c r="KAU172" s="447"/>
      <c r="KAV172" s="447"/>
      <c r="KAW172" s="447"/>
      <c r="KAX172" s="447"/>
      <c r="KAY172" s="447"/>
      <c r="KAZ172" s="447"/>
      <c r="KBA172" s="447"/>
      <c r="KBB172" s="447"/>
      <c r="KBC172" s="447"/>
      <c r="KBD172" s="447"/>
      <c r="KBE172" s="447"/>
      <c r="KBF172" s="447"/>
      <c r="KBG172" s="447"/>
      <c r="KBH172" s="447"/>
      <c r="KBI172" s="447"/>
      <c r="KBJ172" s="447"/>
      <c r="KBK172" s="447"/>
      <c r="KBL172" s="447"/>
      <c r="KBM172" s="447"/>
      <c r="KBN172" s="447"/>
      <c r="KBO172" s="447"/>
      <c r="KBP172" s="447"/>
      <c r="KBQ172" s="447"/>
      <c r="KBR172" s="447"/>
      <c r="KBS172" s="447"/>
      <c r="KBT172" s="447"/>
      <c r="KBU172" s="447"/>
      <c r="KBV172" s="447"/>
      <c r="KBW172" s="447"/>
      <c r="KBX172" s="447"/>
      <c r="KBY172" s="447"/>
      <c r="KBZ172" s="447"/>
      <c r="KCA172" s="447"/>
      <c r="KCB172" s="447"/>
      <c r="KCC172" s="447"/>
      <c r="KCD172" s="447"/>
      <c r="KCE172" s="447"/>
      <c r="KCF172" s="447"/>
      <c r="KCG172" s="447"/>
      <c r="KCH172" s="447"/>
      <c r="KCI172" s="447"/>
      <c r="KCJ172" s="447"/>
      <c r="KCK172" s="447"/>
      <c r="KCL172" s="447"/>
      <c r="KCM172" s="447"/>
      <c r="KCN172" s="447"/>
      <c r="KCO172" s="447"/>
      <c r="KCP172" s="447"/>
      <c r="KCQ172" s="447"/>
      <c r="KCR172" s="447"/>
      <c r="KCS172" s="447"/>
      <c r="KCT172" s="447"/>
      <c r="KCU172" s="447"/>
      <c r="KCV172" s="447"/>
      <c r="KCW172" s="447"/>
      <c r="KCX172" s="447"/>
      <c r="KCY172" s="447"/>
      <c r="KCZ172" s="447"/>
      <c r="KDA172" s="447"/>
      <c r="KDB172" s="447"/>
      <c r="KDC172" s="447"/>
      <c r="KDD172" s="447"/>
      <c r="KDE172" s="447"/>
      <c r="KDF172" s="447"/>
      <c r="KDG172" s="447"/>
      <c r="KDH172" s="447"/>
      <c r="KDI172" s="447"/>
      <c r="KDJ172" s="447"/>
      <c r="KDK172" s="447"/>
      <c r="KDL172" s="447"/>
      <c r="KDM172" s="447"/>
      <c r="KDN172" s="447"/>
      <c r="KDO172" s="447"/>
      <c r="KDP172" s="447"/>
      <c r="KDQ172" s="447"/>
      <c r="KDR172" s="447"/>
      <c r="KDS172" s="447"/>
      <c r="KDT172" s="447"/>
      <c r="KDU172" s="447"/>
      <c r="KDV172" s="447"/>
      <c r="KDW172" s="447"/>
      <c r="KDX172" s="447"/>
      <c r="KDY172" s="447"/>
      <c r="KDZ172" s="447"/>
      <c r="KEA172" s="447"/>
      <c r="KEB172" s="447"/>
      <c r="KEC172" s="447"/>
      <c r="KED172" s="447"/>
      <c r="KEE172" s="447"/>
      <c r="KEF172" s="447"/>
      <c r="KEG172" s="447"/>
      <c r="KEH172" s="447"/>
      <c r="KEI172" s="447"/>
      <c r="KEJ172" s="447"/>
      <c r="KEK172" s="447"/>
      <c r="KEL172" s="447"/>
      <c r="KEM172" s="447"/>
      <c r="KEN172" s="447"/>
      <c r="KEO172" s="447"/>
      <c r="KEP172" s="447"/>
      <c r="KEQ172" s="447"/>
      <c r="KER172" s="447"/>
      <c r="KES172" s="447"/>
      <c r="KET172" s="447"/>
      <c r="KEU172" s="447"/>
      <c r="KEV172" s="447"/>
      <c r="KEW172" s="447"/>
      <c r="KEX172" s="447"/>
      <c r="KEY172" s="447"/>
      <c r="KEZ172" s="447"/>
      <c r="KFA172" s="447"/>
      <c r="KFB172" s="447"/>
      <c r="KFC172" s="447"/>
      <c r="KFD172" s="447"/>
      <c r="KFE172" s="447"/>
      <c r="KFF172" s="447"/>
      <c r="KFG172" s="447"/>
      <c r="KFH172" s="447"/>
      <c r="KFI172" s="447"/>
      <c r="KFJ172" s="447"/>
      <c r="KFK172" s="447"/>
      <c r="KFL172" s="447"/>
      <c r="KFM172" s="447"/>
      <c r="KFN172" s="447"/>
      <c r="KFO172" s="447"/>
      <c r="KFP172" s="447"/>
      <c r="KFQ172" s="447"/>
      <c r="KFR172" s="447"/>
      <c r="KFS172" s="447"/>
      <c r="KFT172" s="447"/>
      <c r="KFU172" s="447"/>
      <c r="KFV172" s="447"/>
      <c r="KFW172" s="447"/>
      <c r="KFX172" s="447"/>
      <c r="KFY172" s="447"/>
      <c r="KFZ172" s="447"/>
      <c r="KGA172" s="447"/>
      <c r="KGB172" s="447"/>
      <c r="KGC172" s="447"/>
      <c r="KGD172" s="447"/>
      <c r="KGE172" s="447"/>
      <c r="KGF172" s="447"/>
      <c r="KGG172" s="447"/>
      <c r="KGH172" s="447"/>
      <c r="KGI172" s="447"/>
      <c r="KGJ172" s="447"/>
      <c r="KGK172" s="447"/>
      <c r="KGL172" s="447"/>
      <c r="KGM172" s="447"/>
      <c r="KGN172" s="447"/>
      <c r="KGO172" s="447"/>
      <c r="KGP172" s="447"/>
      <c r="KGQ172" s="447"/>
      <c r="KGR172" s="447"/>
      <c r="KGS172" s="447"/>
      <c r="KGT172" s="447"/>
      <c r="KGU172" s="447"/>
      <c r="KGV172" s="447"/>
      <c r="KGW172" s="447"/>
      <c r="KGX172" s="447"/>
      <c r="KGY172" s="447"/>
      <c r="KGZ172" s="447"/>
      <c r="KHA172" s="447"/>
      <c r="KHB172" s="447"/>
      <c r="KHC172" s="447"/>
      <c r="KHD172" s="447"/>
      <c r="KHE172" s="447"/>
      <c r="KHF172" s="447"/>
      <c r="KHG172" s="447"/>
      <c r="KHH172" s="447"/>
      <c r="KHI172" s="447"/>
      <c r="KHJ172" s="447"/>
      <c r="KHK172" s="447"/>
      <c r="KHL172" s="447"/>
      <c r="KHM172" s="447"/>
      <c r="KHN172" s="447"/>
      <c r="KHO172" s="447"/>
      <c r="KHP172" s="447"/>
      <c r="KHQ172" s="447"/>
      <c r="KHR172" s="447"/>
      <c r="KHS172" s="447"/>
      <c r="KHT172" s="447"/>
      <c r="KHU172" s="447"/>
      <c r="KHV172" s="447"/>
      <c r="KHW172" s="447"/>
      <c r="KHX172" s="447"/>
      <c r="KHY172" s="447"/>
      <c r="KHZ172" s="447"/>
      <c r="KIA172" s="447"/>
      <c r="KIB172" s="447"/>
      <c r="KIC172" s="447"/>
      <c r="KID172" s="447"/>
      <c r="KIE172" s="447"/>
      <c r="KIF172" s="447"/>
      <c r="KIG172" s="447"/>
      <c r="KIH172" s="447"/>
      <c r="KII172" s="447"/>
      <c r="KIJ172" s="447"/>
      <c r="KIK172" s="447"/>
      <c r="KIL172" s="447"/>
      <c r="KIM172" s="447"/>
      <c r="KIN172" s="447"/>
      <c r="KIO172" s="447"/>
      <c r="KIP172" s="447"/>
      <c r="KIQ172" s="447"/>
      <c r="KIR172" s="447"/>
      <c r="KIS172" s="447"/>
      <c r="KIT172" s="447"/>
      <c r="KIU172" s="447"/>
      <c r="KIV172" s="447"/>
      <c r="KIW172" s="447"/>
      <c r="KIX172" s="447"/>
      <c r="KIY172" s="447"/>
      <c r="KIZ172" s="447"/>
      <c r="KJA172" s="447"/>
      <c r="KJB172" s="447"/>
      <c r="KJC172" s="447"/>
      <c r="KJD172" s="447"/>
      <c r="KJE172" s="447"/>
      <c r="KJF172" s="447"/>
      <c r="KJG172" s="447"/>
      <c r="KJH172" s="447"/>
      <c r="KJI172" s="447"/>
      <c r="KJJ172" s="447"/>
      <c r="KJK172" s="447"/>
      <c r="KJL172" s="447"/>
      <c r="KJM172" s="447"/>
      <c r="KJN172" s="447"/>
      <c r="KJO172" s="447"/>
      <c r="KJP172" s="447"/>
      <c r="KJQ172" s="447"/>
      <c r="KJR172" s="447"/>
      <c r="KJS172" s="447"/>
      <c r="KJT172" s="447"/>
      <c r="KJU172" s="447"/>
      <c r="KJV172" s="447"/>
      <c r="KJW172" s="447"/>
      <c r="KJX172" s="447"/>
      <c r="KJY172" s="447"/>
      <c r="KJZ172" s="447"/>
      <c r="KKA172" s="447"/>
      <c r="KKB172" s="447"/>
      <c r="KKC172" s="447"/>
      <c r="KKD172" s="447"/>
      <c r="KKE172" s="447"/>
      <c r="KKF172" s="447"/>
      <c r="KKG172" s="447"/>
      <c r="KKH172" s="447"/>
      <c r="KKI172" s="447"/>
      <c r="KKJ172" s="447"/>
      <c r="KKK172" s="447"/>
      <c r="KKL172" s="447"/>
      <c r="KKM172" s="447"/>
      <c r="KKN172" s="447"/>
      <c r="KKO172" s="447"/>
      <c r="KKP172" s="447"/>
      <c r="KKQ172" s="447"/>
      <c r="KKR172" s="447"/>
      <c r="KKS172" s="447"/>
      <c r="KKT172" s="447"/>
      <c r="KKU172" s="447"/>
      <c r="KKV172" s="447"/>
      <c r="KKW172" s="447"/>
      <c r="KKX172" s="447"/>
      <c r="KKY172" s="447"/>
      <c r="KKZ172" s="447"/>
      <c r="KLA172" s="447"/>
      <c r="KLB172" s="447"/>
      <c r="KLC172" s="447"/>
      <c r="KLD172" s="447"/>
      <c r="KLE172" s="447"/>
      <c r="KLF172" s="447"/>
      <c r="KLG172" s="447"/>
      <c r="KLH172" s="447"/>
      <c r="KLI172" s="447"/>
      <c r="KLJ172" s="447"/>
      <c r="KLK172" s="447"/>
      <c r="KLL172" s="447"/>
      <c r="KLM172" s="447"/>
      <c r="KLN172" s="447"/>
      <c r="KLO172" s="447"/>
      <c r="KLP172" s="447"/>
      <c r="KLQ172" s="447"/>
      <c r="KLR172" s="447"/>
      <c r="KLS172" s="447"/>
      <c r="KLT172" s="447"/>
      <c r="KLU172" s="447"/>
      <c r="KLV172" s="447"/>
      <c r="KLW172" s="447"/>
      <c r="KLX172" s="447"/>
      <c r="KLY172" s="447"/>
      <c r="KLZ172" s="447"/>
      <c r="KMA172" s="447"/>
      <c r="KMB172" s="447"/>
      <c r="KMC172" s="447"/>
      <c r="KMD172" s="447"/>
      <c r="KME172" s="447"/>
      <c r="KMF172" s="447"/>
      <c r="KMG172" s="447"/>
      <c r="KMH172" s="447"/>
      <c r="KMI172" s="447"/>
      <c r="KMJ172" s="447"/>
      <c r="KMK172" s="447"/>
      <c r="KML172" s="447"/>
      <c r="KMM172" s="447"/>
      <c r="KMN172" s="447"/>
      <c r="KMO172" s="447"/>
      <c r="KMP172" s="447"/>
      <c r="KMQ172" s="447"/>
      <c r="KMR172" s="447"/>
      <c r="KMS172" s="447"/>
      <c r="KMT172" s="447"/>
      <c r="KMU172" s="447"/>
      <c r="KMV172" s="447"/>
      <c r="KMW172" s="447"/>
      <c r="KMX172" s="447"/>
      <c r="KMY172" s="447"/>
      <c r="KMZ172" s="447"/>
      <c r="KNA172" s="447"/>
      <c r="KNB172" s="447"/>
      <c r="KNC172" s="447"/>
      <c r="KND172" s="447"/>
      <c r="KNE172" s="447"/>
      <c r="KNF172" s="447"/>
      <c r="KNG172" s="447"/>
      <c r="KNH172" s="447"/>
      <c r="KNI172" s="447"/>
      <c r="KNJ172" s="447"/>
      <c r="KNK172" s="447"/>
      <c r="KNL172" s="447"/>
      <c r="KNM172" s="447"/>
      <c r="KNN172" s="447"/>
      <c r="KNO172" s="447"/>
      <c r="KNP172" s="447"/>
      <c r="KNQ172" s="447"/>
      <c r="KNR172" s="447"/>
      <c r="KNS172" s="447"/>
      <c r="KNT172" s="447"/>
      <c r="KNU172" s="447"/>
      <c r="KNV172" s="447"/>
      <c r="KNW172" s="447"/>
      <c r="KNX172" s="447"/>
      <c r="KNY172" s="447"/>
      <c r="KNZ172" s="447"/>
      <c r="KOA172" s="447"/>
      <c r="KOB172" s="447"/>
      <c r="KOC172" s="447"/>
      <c r="KOD172" s="447"/>
      <c r="KOE172" s="447"/>
      <c r="KOF172" s="447"/>
      <c r="KOG172" s="447"/>
      <c r="KOH172" s="447"/>
      <c r="KOI172" s="447"/>
      <c r="KOJ172" s="447"/>
      <c r="KOK172" s="447"/>
      <c r="KOL172" s="447"/>
      <c r="KOM172" s="447"/>
      <c r="KON172" s="447"/>
      <c r="KOO172" s="447"/>
      <c r="KOP172" s="447"/>
      <c r="KOQ172" s="447"/>
      <c r="KOR172" s="447"/>
      <c r="KOS172" s="447"/>
      <c r="KOT172" s="447"/>
      <c r="KOU172" s="447"/>
      <c r="KOV172" s="447"/>
      <c r="KOW172" s="447"/>
      <c r="KOX172" s="447"/>
      <c r="KOY172" s="447"/>
      <c r="KOZ172" s="447"/>
      <c r="KPA172" s="447"/>
      <c r="KPB172" s="447"/>
      <c r="KPC172" s="447"/>
      <c r="KPD172" s="447"/>
      <c r="KPE172" s="447"/>
      <c r="KPF172" s="447"/>
      <c r="KPG172" s="447"/>
      <c r="KPH172" s="447"/>
      <c r="KPI172" s="447"/>
      <c r="KPJ172" s="447"/>
      <c r="KPK172" s="447"/>
      <c r="KPL172" s="447"/>
      <c r="KPM172" s="447"/>
      <c r="KPN172" s="447"/>
      <c r="KPO172" s="447"/>
      <c r="KPP172" s="447"/>
      <c r="KPQ172" s="447"/>
      <c r="KPR172" s="447"/>
      <c r="KPS172" s="447"/>
      <c r="KPT172" s="447"/>
      <c r="KPU172" s="447"/>
      <c r="KPV172" s="447"/>
      <c r="KPW172" s="447"/>
      <c r="KPX172" s="447"/>
      <c r="KPY172" s="447"/>
      <c r="KPZ172" s="447"/>
      <c r="KQA172" s="447"/>
      <c r="KQB172" s="447"/>
      <c r="KQC172" s="447"/>
      <c r="KQD172" s="447"/>
      <c r="KQE172" s="447"/>
      <c r="KQF172" s="447"/>
      <c r="KQG172" s="447"/>
      <c r="KQH172" s="447"/>
      <c r="KQI172" s="447"/>
      <c r="KQJ172" s="447"/>
      <c r="KQK172" s="447"/>
      <c r="KQL172" s="447"/>
      <c r="KQM172" s="447"/>
      <c r="KQN172" s="447"/>
      <c r="KQO172" s="447"/>
      <c r="KQP172" s="447"/>
      <c r="KQQ172" s="447"/>
      <c r="KQR172" s="447"/>
      <c r="KQS172" s="447"/>
      <c r="KQT172" s="447"/>
      <c r="KQU172" s="447"/>
      <c r="KQV172" s="447"/>
      <c r="KQW172" s="447"/>
      <c r="KQX172" s="447"/>
      <c r="KQY172" s="447"/>
      <c r="KQZ172" s="447"/>
      <c r="KRA172" s="447"/>
      <c r="KRB172" s="447"/>
      <c r="KRC172" s="447"/>
      <c r="KRD172" s="447"/>
      <c r="KRE172" s="447"/>
      <c r="KRF172" s="447"/>
      <c r="KRG172" s="447"/>
      <c r="KRH172" s="447"/>
      <c r="KRI172" s="447"/>
      <c r="KRJ172" s="447"/>
      <c r="KRK172" s="447"/>
      <c r="KRL172" s="447"/>
      <c r="KRM172" s="447"/>
      <c r="KRN172" s="447"/>
      <c r="KRO172" s="447"/>
      <c r="KRP172" s="447"/>
      <c r="KRQ172" s="447"/>
      <c r="KRR172" s="447"/>
      <c r="KRS172" s="447"/>
      <c r="KRT172" s="447"/>
      <c r="KRU172" s="447"/>
      <c r="KRV172" s="447"/>
      <c r="KRW172" s="447"/>
      <c r="KRX172" s="447"/>
      <c r="KRY172" s="447"/>
      <c r="KRZ172" s="447"/>
      <c r="KSA172" s="447"/>
      <c r="KSB172" s="447"/>
      <c r="KSC172" s="447"/>
      <c r="KSD172" s="447"/>
      <c r="KSE172" s="447"/>
      <c r="KSF172" s="447"/>
      <c r="KSG172" s="447"/>
      <c r="KSH172" s="447"/>
      <c r="KSI172" s="447"/>
      <c r="KSJ172" s="447"/>
      <c r="KSK172" s="447"/>
      <c r="KSL172" s="447"/>
      <c r="KSM172" s="447"/>
      <c r="KSN172" s="447"/>
      <c r="KSO172" s="447"/>
      <c r="KSP172" s="447"/>
      <c r="KSQ172" s="447"/>
      <c r="KSR172" s="447"/>
      <c r="KSS172" s="447"/>
      <c r="KST172" s="447"/>
      <c r="KSU172" s="447"/>
      <c r="KSV172" s="447"/>
      <c r="KSW172" s="447"/>
      <c r="KSX172" s="447"/>
      <c r="KSY172" s="447"/>
      <c r="KSZ172" s="447"/>
      <c r="KTA172" s="447"/>
      <c r="KTB172" s="447"/>
      <c r="KTC172" s="447"/>
      <c r="KTD172" s="447"/>
      <c r="KTE172" s="447"/>
      <c r="KTF172" s="447"/>
      <c r="KTG172" s="447"/>
      <c r="KTH172" s="447"/>
      <c r="KTI172" s="447"/>
      <c r="KTJ172" s="447"/>
      <c r="KTK172" s="447"/>
      <c r="KTL172" s="447"/>
      <c r="KTM172" s="447"/>
      <c r="KTN172" s="447"/>
      <c r="KTO172" s="447"/>
      <c r="KTP172" s="447"/>
      <c r="KTQ172" s="447"/>
      <c r="KTR172" s="447"/>
      <c r="KTS172" s="447"/>
      <c r="KTT172" s="447"/>
      <c r="KTU172" s="447"/>
      <c r="KTV172" s="447"/>
      <c r="KTW172" s="447"/>
      <c r="KTX172" s="447"/>
      <c r="KTY172" s="447"/>
      <c r="KTZ172" s="447"/>
      <c r="KUA172" s="447"/>
      <c r="KUB172" s="447"/>
      <c r="KUC172" s="447"/>
      <c r="KUD172" s="447"/>
      <c r="KUE172" s="447"/>
      <c r="KUF172" s="447"/>
      <c r="KUG172" s="447"/>
      <c r="KUH172" s="447"/>
      <c r="KUI172" s="447"/>
      <c r="KUJ172" s="447"/>
      <c r="KUK172" s="447"/>
      <c r="KUL172" s="447"/>
      <c r="KUM172" s="447"/>
      <c r="KUN172" s="447"/>
      <c r="KUO172" s="447"/>
      <c r="KUP172" s="447"/>
      <c r="KUQ172" s="447"/>
      <c r="KUR172" s="447"/>
      <c r="KUS172" s="447"/>
      <c r="KUT172" s="447"/>
      <c r="KUU172" s="447"/>
      <c r="KUV172" s="447"/>
      <c r="KUW172" s="447"/>
      <c r="KUX172" s="447"/>
      <c r="KUY172" s="447"/>
      <c r="KUZ172" s="447"/>
      <c r="KVA172" s="447"/>
      <c r="KVB172" s="447"/>
      <c r="KVC172" s="447"/>
      <c r="KVD172" s="447"/>
      <c r="KVE172" s="447"/>
      <c r="KVF172" s="447"/>
      <c r="KVG172" s="447"/>
      <c r="KVH172" s="447"/>
      <c r="KVI172" s="447"/>
      <c r="KVJ172" s="447"/>
      <c r="KVK172" s="447"/>
      <c r="KVL172" s="447"/>
      <c r="KVM172" s="447"/>
      <c r="KVN172" s="447"/>
      <c r="KVO172" s="447"/>
      <c r="KVP172" s="447"/>
      <c r="KVQ172" s="447"/>
      <c r="KVR172" s="447"/>
      <c r="KVS172" s="447"/>
      <c r="KVT172" s="447"/>
      <c r="KVU172" s="447"/>
      <c r="KVV172" s="447"/>
      <c r="KVW172" s="447"/>
      <c r="KVX172" s="447"/>
      <c r="KVY172" s="447"/>
      <c r="KVZ172" s="447"/>
      <c r="KWA172" s="447"/>
      <c r="KWB172" s="447"/>
      <c r="KWC172" s="447"/>
      <c r="KWD172" s="447"/>
      <c r="KWE172" s="447"/>
      <c r="KWF172" s="447"/>
      <c r="KWG172" s="447"/>
      <c r="KWH172" s="447"/>
      <c r="KWI172" s="447"/>
      <c r="KWJ172" s="447"/>
      <c r="KWK172" s="447"/>
      <c r="KWL172" s="447"/>
      <c r="KWM172" s="447"/>
      <c r="KWN172" s="447"/>
      <c r="KWO172" s="447"/>
      <c r="KWP172" s="447"/>
      <c r="KWQ172" s="447"/>
      <c r="KWR172" s="447"/>
      <c r="KWS172" s="447"/>
      <c r="KWT172" s="447"/>
      <c r="KWU172" s="447"/>
      <c r="KWV172" s="447"/>
      <c r="KWW172" s="447"/>
      <c r="KWX172" s="447"/>
      <c r="KWY172" s="447"/>
      <c r="KWZ172" s="447"/>
      <c r="KXA172" s="447"/>
      <c r="KXB172" s="447"/>
      <c r="KXC172" s="447"/>
      <c r="KXD172" s="447"/>
      <c r="KXE172" s="447"/>
      <c r="KXF172" s="447"/>
      <c r="KXG172" s="447"/>
      <c r="KXH172" s="447"/>
      <c r="KXI172" s="447"/>
      <c r="KXJ172" s="447"/>
      <c r="KXK172" s="447"/>
      <c r="KXL172" s="447"/>
      <c r="KXM172" s="447"/>
      <c r="KXN172" s="447"/>
      <c r="KXO172" s="447"/>
      <c r="KXP172" s="447"/>
      <c r="KXQ172" s="447"/>
      <c r="KXR172" s="447"/>
      <c r="KXS172" s="447"/>
      <c r="KXT172" s="447"/>
      <c r="KXU172" s="447"/>
      <c r="KXV172" s="447"/>
      <c r="KXW172" s="447"/>
      <c r="KXX172" s="447"/>
      <c r="KXY172" s="447"/>
      <c r="KXZ172" s="447"/>
      <c r="KYA172" s="447"/>
      <c r="KYB172" s="447"/>
      <c r="KYC172" s="447"/>
      <c r="KYD172" s="447"/>
      <c r="KYE172" s="447"/>
      <c r="KYF172" s="447"/>
      <c r="KYG172" s="447"/>
      <c r="KYH172" s="447"/>
      <c r="KYI172" s="447"/>
      <c r="KYJ172" s="447"/>
      <c r="KYK172" s="447"/>
      <c r="KYL172" s="447"/>
      <c r="KYM172" s="447"/>
      <c r="KYN172" s="447"/>
      <c r="KYO172" s="447"/>
      <c r="KYP172" s="447"/>
      <c r="KYQ172" s="447"/>
      <c r="KYR172" s="447"/>
      <c r="KYS172" s="447"/>
      <c r="KYT172" s="447"/>
      <c r="KYU172" s="447"/>
      <c r="KYV172" s="447"/>
      <c r="KYW172" s="447"/>
      <c r="KYX172" s="447"/>
      <c r="KYY172" s="447"/>
      <c r="KYZ172" s="447"/>
      <c r="KZA172" s="447"/>
      <c r="KZB172" s="447"/>
      <c r="KZC172" s="447"/>
      <c r="KZD172" s="447"/>
      <c r="KZE172" s="447"/>
      <c r="KZF172" s="447"/>
      <c r="KZG172" s="447"/>
      <c r="KZH172" s="447"/>
      <c r="KZI172" s="447"/>
      <c r="KZJ172" s="447"/>
      <c r="KZK172" s="447"/>
      <c r="KZL172" s="447"/>
      <c r="KZM172" s="447"/>
      <c r="KZN172" s="447"/>
      <c r="KZO172" s="447"/>
      <c r="KZP172" s="447"/>
      <c r="KZQ172" s="447"/>
      <c r="KZR172" s="447"/>
      <c r="KZS172" s="447"/>
      <c r="KZT172" s="447"/>
      <c r="KZU172" s="447"/>
      <c r="KZV172" s="447"/>
      <c r="KZW172" s="447"/>
      <c r="KZX172" s="447"/>
      <c r="KZY172" s="447"/>
      <c r="KZZ172" s="447"/>
      <c r="LAA172" s="447"/>
      <c r="LAB172" s="447"/>
      <c r="LAC172" s="447"/>
      <c r="LAD172" s="447"/>
      <c r="LAE172" s="447"/>
      <c r="LAF172" s="447"/>
      <c r="LAG172" s="447"/>
      <c r="LAH172" s="447"/>
      <c r="LAI172" s="447"/>
      <c r="LAJ172" s="447"/>
      <c r="LAK172" s="447"/>
      <c r="LAL172" s="447"/>
      <c r="LAM172" s="447"/>
      <c r="LAN172" s="447"/>
      <c r="LAO172" s="447"/>
      <c r="LAP172" s="447"/>
      <c r="LAQ172" s="447"/>
      <c r="LAR172" s="447"/>
      <c r="LAS172" s="447"/>
      <c r="LAT172" s="447"/>
      <c r="LAU172" s="447"/>
      <c r="LAV172" s="447"/>
      <c r="LAW172" s="447"/>
      <c r="LAX172" s="447"/>
      <c r="LAY172" s="447"/>
      <c r="LAZ172" s="447"/>
      <c r="LBA172" s="447"/>
      <c r="LBB172" s="447"/>
      <c r="LBC172" s="447"/>
      <c r="LBD172" s="447"/>
      <c r="LBE172" s="447"/>
      <c r="LBF172" s="447"/>
      <c r="LBG172" s="447"/>
      <c r="LBH172" s="447"/>
      <c r="LBI172" s="447"/>
      <c r="LBJ172" s="447"/>
      <c r="LBK172" s="447"/>
      <c r="LBL172" s="447"/>
      <c r="LBM172" s="447"/>
      <c r="LBN172" s="447"/>
      <c r="LBO172" s="447"/>
      <c r="LBP172" s="447"/>
      <c r="LBQ172" s="447"/>
      <c r="LBR172" s="447"/>
      <c r="LBS172" s="447"/>
      <c r="LBT172" s="447"/>
      <c r="LBU172" s="447"/>
      <c r="LBV172" s="447"/>
      <c r="LBW172" s="447"/>
      <c r="LBX172" s="447"/>
      <c r="LBY172" s="447"/>
      <c r="LBZ172" s="447"/>
      <c r="LCA172" s="447"/>
      <c r="LCB172" s="447"/>
      <c r="LCC172" s="447"/>
      <c r="LCD172" s="447"/>
      <c r="LCE172" s="447"/>
      <c r="LCF172" s="447"/>
      <c r="LCG172" s="447"/>
      <c r="LCH172" s="447"/>
      <c r="LCI172" s="447"/>
      <c r="LCJ172" s="447"/>
      <c r="LCK172" s="447"/>
      <c r="LCL172" s="447"/>
      <c r="LCM172" s="447"/>
      <c r="LCN172" s="447"/>
      <c r="LCO172" s="447"/>
      <c r="LCP172" s="447"/>
      <c r="LCQ172" s="447"/>
      <c r="LCR172" s="447"/>
      <c r="LCS172" s="447"/>
      <c r="LCT172" s="447"/>
      <c r="LCU172" s="447"/>
      <c r="LCV172" s="447"/>
      <c r="LCW172" s="447"/>
      <c r="LCX172" s="447"/>
      <c r="LCY172" s="447"/>
      <c r="LCZ172" s="447"/>
      <c r="LDA172" s="447"/>
      <c r="LDB172" s="447"/>
      <c r="LDC172" s="447"/>
      <c r="LDD172" s="447"/>
      <c r="LDE172" s="447"/>
      <c r="LDF172" s="447"/>
      <c r="LDG172" s="447"/>
      <c r="LDH172" s="447"/>
      <c r="LDI172" s="447"/>
      <c r="LDJ172" s="447"/>
      <c r="LDK172" s="447"/>
      <c r="LDL172" s="447"/>
      <c r="LDM172" s="447"/>
      <c r="LDN172" s="447"/>
      <c r="LDO172" s="447"/>
      <c r="LDP172" s="447"/>
      <c r="LDQ172" s="447"/>
      <c r="LDR172" s="447"/>
      <c r="LDS172" s="447"/>
      <c r="LDT172" s="447"/>
      <c r="LDU172" s="447"/>
      <c r="LDV172" s="447"/>
      <c r="LDW172" s="447"/>
      <c r="LDX172" s="447"/>
      <c r="LDY172" s="447"/>
      <c r="LDZ172" s="447"/>
      <c r="LEA172" s="447"/>
      <c r="LEB172" s="447"/>
      <c r="LEC172" s="447"/>
      <c r="LED172" s="447"/>
      <c r="LEE172" s="447"/>
      <c r="LEF172" s="447"/>
      <c r="LEG172" s="447"/>
      <c r="LEH172" s="447"/>
      <c r="LEI172" s="447"/>
      <c r="LEJ172" s="447"/>
      <c r="LEK172" s="447"/>
      <c r="LEL172" s="447"/>
      <c r="LEM172" s="447"/>
      <c r="LEN172" s="447"/>
      <c r="LEO172" s="447"/>
      <c r="LEP172" s="447"/>
      <c r="LEQ172" s="447"/>
      <c r="LER172" s="447"/>
      <c r="LES172" s="447"/>
      <c r="LET172" s="447"/>
      <c r="LEU172" s="447"/>
      <c r="LEV172" s="447"/>
      <c r="LEW172" s="447"/>
      <c r="LEX172" s="447"/>
      <c r="LEY172" s="447"/>
      <c r="LEZ172" s="447"/>
      <c r="LFA172" s="447"/>
      <c r="LFB172" s="447"/>
      <c r="LFC172" s="447"/>
      <c r="LFD172" s="447"/>
      <c r="LFE172" s="447"/>
      <c r="LFF172" s="447"/>
      <c r="LFG172" s="447"/>
      <c r="LFH172" s="447"/>
      <c r="LFI172" s="447"/>
      <c r="LFJ172" s="447"/>
      <c r="LFK172" s="447"/>
      <c r="LFL172" s="447"/>
      <c r="LFM172" s="447"/>
      <c r="LFN172" s="447"/>
      <c r="LFO172" s="447"/>
      <c r="LFP172" s="447"/>
      <c r="LFQ172" s="447"/>
      <c r="LFR172" s="447"/>
      <c r="LFS172" s="447"/>
      <c r="LFT172" s="447"/>
      <c r="LFU172" s="447"/>
      <c r="LFV172" s="447"/>
      <c r="LFW172" s="447"/>
      <c r="LFX172" s="447"/>
      <c r="LFY172" s="447"/>
      <c r="LFZ172" s="447"/>
      <c r="LGA172" s="447"/>
      <c r="LGB172" s="447"/>
      <c r="LGC172" s="447"/>
      <c r="LGD172" s="447"/>
      <c r="LGE172" s="447"/>
      <c r="LGF172" s="447"/>
      <c r="LGG172" s="447"/>
      <c r="LGH172" s="447"/>
      <c r="LGI172" s="447"/>
      <c r="LGJ172" s="447"/>
      <c r="LGK172" s="447"/>
      <c r="LGL172" s="447"/>
      <c r="LGM172" s="447"/>
      <c r="LGN172" s="447"/>
      <c r="LGO172" s="447"/>
      <c r="LGP172" s="447"/>
      <c r="LGQ172" s="447"/>
      <c r="LGR172" s="447"/>
      <c r="LGS172" s="447"/>
      <c r="LGT172" s="447"/>
      <c r="LGU172" s="447"/>
      <c r="LGV172" s="447"/>
      <c r="LGW172" s="447"/>
      <c r="LGX172" s="447"/>
      <c r="LGY172" s="447"/>
      <c r="LGZ172" s="447"/>
      <c r="LHA172" s="447"/>
      <c r="LHB172" s="447"/>
      <c r="LHC172" s="447"/>
      <c r="LHD172" s="447"/>
      <c r="LHE172" s="447"/>
      <c r="LHF172" s="447"/>
      <c r="LHG172" s="447"/>
      <c r="LHH172" s="447"/>
      <c r="LHI172" s="447"/>
      <c r="LHJ172" s="447"/>
      <c r="LHK172" s="447"/>
      <c r="LHL172" s="447"/>
      <c r="LHM172" s="447"/>
      <c r="LHN172" s="447"/>
      <c r="LHO172" s="447"/>
      <c r="LHP172" s="447"/>
      <c r="LHQ172" s="447"/>
      <c r="LHR172" s="447"/>
      <c r="LHS172" s="447"/>
      <c r="LHT172" s="447"/>
      <c r="LHU172" s="447"/>
      <c r="LHV172" s="447"/>
      <c r="LHW172" s="447"/>
      <c r="LHX172" s="447"/>
      <c r="LHY172" s="447"/>
      <c r="LHZ172" s="447"/>
      <c r="LIA172" s="447"/>
      <c r="LIB172" s="447"/>
      <c r="LIC172" s="447"/>
      <c r="LID172" s="447"/>
      <c r="LIE172" s="447"/>
      <c r="LIF172" s="447"/>
      <c r="LIG172" s="447"/>
      <c r="LIH172" s="447"/>
      <c r="LII172" s="447"/>
      <c r="LIJ172" s="447"/>
      <c r="LIK172" s="447"/>
      <c r="LIL172" s="447"/>
      <c r="LIM172" s="447"/>
      <c r="LIN172" s="447"/>
      <c r="LIO172" s="447"/>
      <c r="LIP172" s="447"/>
      <c r="LIQ172" s="447"/>
      <c r="LIR172" s="447"/>
      <c r="LIS172" s="447"/>
      <c r="LIT172" s="447"/>
      <c r="LIU172" s="447"/>
      <c r="LIV172" s="447"/>
      <c r="LIW172" s="447"/>
      <c r="LIX172" s="447"/>
      <c r="LIY172" s="447"/>
      <c r="LIZ172" s="447"/>
      <c r="LJA172" s="447"/>
      <c r="LJB172" s="447"/>
      <c r="LJC172" s="447"/>
      <c r="LJD172" s="447"/>
      <c r="LJE172" s="447"/>
      <c r="LJF172" s="447"/>
      <c r="LJG172" s="447"/>
      <c r="LJH172" s="447"/>
      <c r="LJI172" s="447"/>
      <c r="LJJ172" s="447"/>
      <c r="LJK172" s="447"/>
      <c r="LJL172" s="447"/>
      <c r="LJM172" s="447"/>
      <c r="LJN172" s="447"/>
      <c r="LJO172" s="447"/>
      <c r="LJP172" s="447"/>
      <c r="LJQ172" s="447"/>
      <c r="LJR172" s="447"/>
      <c r="LJS172" s="447"/>
      <c r="LJT172" s="447"/>
      <c r="LJU172" s="447"/>
      <c r="LJV172" s="447"/>
      <c r="LJW172" s="447"/>
      <c r="LJX172" s="447"/>
      <c r="LJY172" s="447"/>
      <c r="LJZ172" s="447"/>
      <c r="LKA172" s="447"/>
      <c r="LKB172" s="447"/>
      <c r="LKC172" s="447"/>
      <c r="LKD172" s="447"/>
      <c r="LKE172" s="447"/>
      <c r="LKF172" s="447"/>
      <c r="LKG172" s="447"/>
      <c r="LKH172" s="447"/>
      <c r="LKI172" s="447"/>
      <c r="LKJ172" s="447"/>
      <c r="LKK172" s="447"/>
      <c r="LKL172" s="447"/>
      <c r="LKM172" s="447"/>
      <c r="LKN172" s="447"/>
      <c r="LKO172" s="447"/>
      <c r="LKP172" s="447"/>
      <c r="LKQ172" s="447"/>
      <c r="LKR172" s="447"/>
      <c r="LKS172" s="447"/>
      <c r="LKT172" s="447"/>
      <c r="LKU172" s="447"/>
      <c r="LKV172" s="447"/>
      <c r="LKW172" s="447"/>
      <c r="LKX172" s="447"/>
      <c r="LKY172" s="447"/>
      <c r="LKZ172" s="447"/>
      <c r="LLA172" s="447"/>
      <c r="LLB172" s="447"/>
      <c r="LLC172" s="447"/>
      <c r="LLD172" s="447"/>
      <c r="LLE172" s="447"/>
      <c r="LLF172" s="447"/>
      <c r="LLG172" s="447"/>
      <c r="LLH172" s="447"/>
      <c r="LLI172" s="447"/>
      <c r="LLJ172" s="447"/>
      <c r="LLK172" s="447"/>
      <c r="LLL172" s="447"/>
      <c r="LLM172" s="447"/>
      <c r="LLN172" s="447"/>
      <c r="LLO172" s="447"/>
      <c r="LLP172" s="447"/>
      <c r="LLQ172" s="447"/>
      <c r="LLR172" s="447"/>
      <c r="LLS172" s="447"/>
      <c r="LLT172" s="447"/>
      <c r="LLU172" s="447"/>
      <c r="LLV172" s="447"/>
      <c r="LLW172" s="447"/>
      <c r="LLX172" s="447"/>
      <c r="LLY172" s="447"/>
      <c r="LLZ172" s="447"/>
      <c r="LMA172" s="447"/>
      <c r="LMB172" s="447"/>
      <c r="LMC172" s="447"/>
      <c r="LMD172" s="447"/>
      <c r="LME172" s="447"/>
      <c r="LMF172" s="447"/>
      <c r="LMG172" s="447"/>
      <c r="LMH172" s="447"/>
      <c r="LMI172" s="447"/>
      <c r="LMJ172" s="447"/>
      <c r="LMK172" s="447"/>
      <c r="LML172" s="447"/>
      <c r="LMM172" s="447"/>
      <c r="LMN172" s="447"/>
      <c r="LMO172" s="447"/>
      <c r="LMP172" s="447"/>
      <c r="LMQ172" s="447"/>
      <c r="LMR172" s="447"/>
      <c r="LMS172" s="447"/>
      <c r="LMT172" s="447"/>
      <c r="LMU172" s="447"/>
      <c r="LMV172" s="447"/>
      <c r="LMW172" s="447"/>
      <c r="LMX172" s="447"/>
      <c r="LMY172" s="447"/>
      <c r="LMZ172" s="447"/>
      <c r="LNA172" s="447"/>
      <c r="LNB172" s="447"/>
      <c r="LNC172" s="447"/>
      <c r="LND172" s="447"/>
      <c r="LNE172" s="447"/>
      <c r="LNF172" s="447"/>
      <c r="LNG172" s="447"/>
      <c r="LNH172" s="447"/>
      <c r="LNI172" s="447"/>
      <c r="LNJ172" s="447"/>
      <c r="LNK172" s="447"/>
      <c r="LNL172" s="447"/>
      <c r="LNM172" s="447"/>
      <c r="LNN172" s="447"/>
      <c r="LNO172" s="447"/>
      <c r="LNP172" s="447"/>
      <c r="LNQ172" s="447"/>
      <c r="LNR172" s="447"/>
      <c r="LNS172" s="447"/>
      <c r="LNT172" s="447"/>
      <c r="LNU172" s="447"/>
      <c r="LNV172" s="447"/>
      <c r="LNW172" s="447"/>
      <c r="LNX172" s="447"/>
      <c r="LNY172" s="447"/>
      <c r="LNZ172" s="447"/>
      <c r="LOA172" s="447"/>
      <c r="LOB172" s="447"/>
      <c r="LOC172" s="447"/>
      <c r="LOD172" s="447"/>
      <c r="LOE172" s="447"/>
      <c r="LOF172" s="447"/>
      <c r="LOG172" s="447"/>
      <c r="LOH172" s="447"/>
      <c r="LOI172" s="447"/>
      <c r="LOJ172" s="447"/>
      <c r="LOK172" s="447"/>
      <c r="LOL172" s="447"/>
      <c r="LOM172" s="447"/>
      <c r="LON172" s="447"/>
      <c r="LOO172" s="447"/>
      <c r="LOP172" s="447"/>
      <c r="LOQ172" s="447"/>
      <c r="LOR172" s="447"/>
      <c r="LOS172" s="447"/>
      <c r="LOT172" s="447"/>
      <c r="LOU172" s="447"/>
      <c r="LOV172" s="447"/>
      <c r="LOW172" s="447"/>
      <c r="LOX172" s="447"/>
      <c r="LOY172" s="447"/>
      <c r="LOZ172" s="447"/>
      <c r="LPA172" s="447"/>
      <c r="LPB172" s="447"/>
      <c r="LPC172" s="447"/>
      <c r="LPD172" s="447"/>
      <c r="LPE172" s="447"/>
      <c r="LPF172" s="447"/>
      <c r="LPG172" s="447"/>
      <c r="LPH172" s="447"/>
      <c r="LPI172" s="447"/>
      <c r="LPJ172" s="447"/>
      <c r="LPK172" s="447"/>
      <c r="LPL172" s="447"/>
      <c r="LPM172" s="447"/>
      <c r="LPN172" s="447"/>
      <c r="LPO172" s="447"/>
      <c r="LPP172" s="447"/>
      <c r="LPQ172" s="447"/>
      <c r="LPR172" s="447"/>
      <c r="LPS172" s="447"/>
      <c r="LPT172" s="447"/>
      <c r="LPU172" s="447"/>
      <c r="LPV172" s="447"/>
      <c r="LPW172" s="447"/>
      <c r="LPX172" s="447"/>
      <c r="LPY172" s="447"/>
      <c r="LPZ172" s="447"/>
      <c r="LQA172" s="447"/>
      <c r="LQB172" s="447"/>
      <c r="LQC172" s="447"/>
      <c r="LQD172" s="447"/>
      <c r="LQE172" s="447"/>
      <c r="LQF172" s="447"/>
      <c r="LQG172" s="447"/>
      <c r="LQH172" s="447"/>
      <c r="LQI172" s="447"/>
      <c r="LQJ172" s="447"/>
      <c r="LQK172" s="447"/>
      <c r="LQL172" s="447"/>
      <c r="LQM172" s="447"/>
      <c r="LQN172" s="447"/>
      <c r="LQO172" s="447"/>
      <c r="LQP172" s="447"/>
      <c r="LQQ172" s="447"/>
      <c r="LQR172" s="447"/>
      <c r="LQS172" s="447"/>
      <c r="LQT172" s="447"/>
      <c r="LQU172" s="447"/>
      <c r="LQV172" s="447"/>
      <c r="LQW172" s="447"/>
      <c r="LQX172" s="447"/>
      <c r="LQY172" s="447"/>
      <c r="LQZ172" s="447"/>
      <c r="LRA172" s="447"/>
      <c r="LRB172" s="447"/>
      <c r="LRC172" s="447"/>
      <c r="LRD172" s="447"/>
      <c r="LRE172" s="447"/>
      <c r="LRF172" s="447"/>
      <c r="LRG172" s="447"/>
      <c r="LRH172" s="447"/>
      <c r="LRI172" s="447"/>
      <c r="LRJ172" s="447"/>
      <c r="LRK172" s="447"/>
      <c r="LRL172" s="447"/>
      <c r="LRM172" s="447"/>
      <c r="LRN172" s="447"/>
      <c r="LRO172" s="447"/>
      <c r="LRP172" s="447"/>
      <c r="LRQ172" s="447"/>
      <c r="LRR172" s="447"/>
      <c r="LRS172" s="447"/>
      <c r="LRT172" s="447"/>
      <c r="LRU172" s="447"/>
      <c r="LRV172" s="447"/>
      <c r="LRW172" s="447"/>
      <c r="LRX172" s="447"/>
      <c r="LRY172" s="447"/>
      <c r="LRZ172" s="447"/>
      <c r="LSA172" s="447"/>
      <c r="LSB172" s="447"/>
      <c r="LSC172" s="447"/>
      <c r="LSD172" s="447"/>
      <c r="LSE172" s="447"/>
      <c r="LSF172" s="447"/>
      <c r="LSG172" s="447"/>
      <c r="LSH172" s="447"/>
      <c r="LSI172" s="447"/>
      <c r="LSJ172" s="447"/>
      <c r="LSK172" s="447"/>
      <c r="LSL172" s="447"/>
      <c r="LSM172" s="447"/>
      <c r="LSN172" s="447"/>
      <c r="LSO172" s="447"/>
      <c r="LSP172" s="447"/>
      <c r="LSQ172" s="447"/>
      <c r="LSR172" s="447"/>
      <c r="LSS172" s="447"/>
      <c r="LST172" s="447"/>
      <c r="LSU172" s="447"/>
      <c r="LSV172" s="447"/>
      <c r="LSW172" s="447"/>
      <c r="LSX172" s="447"/>
      <c r="LSY172" s="447"/>
      <c r="LSZ172" s="447"/>
      <c r="LTA172" s="447"/>
      <c r="LTB172" s="447"/>
      <c r="LTC172" s="447"/>
      <c r="LTD172" s="447"/>
      <c r="LTE172" s="447"/>
      <c r="LTF172" s="447"/>
      <c r="LTG172" s="447"/>
      <c r="LTH172" s="447"/>
      <c r="LTI172" s="447"/>
      <c r="LTJ172" s="447"/>
      <c r="LTK172" s="447"/>
      <c r="LTL172" s="447"/>
      <c r="LTM172" s="447"/>
      <c r="LTN172" s="447"/>
      <c r="LTO172" s="447"/>
      <c r="LTP172" s="447"/>
      <c r="LTQ172" s="447"/>
      <c r="LTR172" s="447"/>
      <c r="LTS172" s="447"/>
      <c r="LTT172" s="447"/>
      <c r="LTU172" s="447"/>
      <c r="LTV172" s="447"/>
      <c r="LTW172" s="447"/>
      <c r="LTX172" s="447"/>
      <c r="LTY172" s="447"/>
      <c r="LTZ172" s="447"/>
      <c r="LUA172" s="447"/>
      <c r="LUB172" s="447"/>
      <c r="LUC172" s="447"/>
      <c r="LUD172" s="447"/>
      <c r="LUE172" s="447"/>
      <c r="LUF172" s="447"/>
      <c r="LUG172" s="447"/>
      <c r="LUH172" s="447"/>
      <c r="LUI172" s="447"/>
      <c r="LUJ172" s="447"/>
      <c r="LUK172" s="447"/>
      <c r="LUL172" s="447"/>
      <c r="LUM172" s="447"/>
      <c r="LUN172" s="447"/>
      <c r="LUO172" s="447"/>
      <c r="LUP172" s="447"/>
      <c r="LUQ172" s="447"/>
      <c r="LUR172" s="447"/>
      <c r="LUS172" s="447"/>
      <c r="LUT172" s="447"/>
      <c r="LUU172" s="447"/>
      <c r="LUV172" s="447"/>
      <c r="LUW172" s="447"/>
      <c r="LUX172" s="447"/>
      <c r="LUY172" s="447"/>
      <c r="LUZ172" s="447"/>
      <c r="LVA172" s="447"/>
      <c r="LVB172" s="447"/>
      <c r="LVC172" s="447"/>
      <c r="LVD172" s="447"/>
      <c r="LVE172" s="447"/>
      <c r="LVF172" s="447"/>
      <c r="LVG172" s="447"/>
      <c r="LVH172" s="447"/>
      <c r="LVI172" s="447"/>
      <c r="LVJ172" s="447"/>
      <c r="LVK172" s="447"/>
      <c r="LVL172" s="447"/>
      <c r="LVM172" s="447"/>
      <c r="LVN172" s="447"/>
      <c r="LVO172" s="447"/>
      <c r="LVP172" s="447"/>
      <c r="LVQ172" s="447"/>
      <c r="LVR172" s="447"/>
      <c r="LVS172" s="447"/>
      <c r="LVT172" s="447"/>
      <c r="LVU172" s="447"/>
      <c r="LVV172" s="447"/>
      <c r="LVW172" s="447"/>
      <c r="LVX172" s="447"/>
      <c r="LVY172" s="447"/>
      <c r="LVZ172" s="447"/>
      <c r="LWA172" s="447"/>
      <c r="LWB172" s="447"/>
      <c r="LWC172" s="447"/>
      <c r="LWD172" s="447"/>
      <c r="LWE172" s="447"/>
      <c r="LWF172" s="447"/>
      <c r="LWG172" s="447"/>
      <c r="LWH172" s="447"/>
      <c r="LWI172" s="447"/>
      <c r="LWJ172" s="447"/>
      <c r="LWK172" s="447"/>
      <c r="LWL172" s="447"/>
      <c r="LWM172" s="447"/>
      <c r="LWN172" s="447"/>
      <c r="LWO172" s="447"/>
      <c r="LWP172" s="447"/>
      <c r="LWQ172" s="447"/>
      <c r="LWR172" s="447"/>
      <c r="LWS172" s="447"/>
      <c r="LWT172" s="447"/>
      <c r="LWU172" s="447"/>
      <c r="LWV172" s="447"/>
      <c r="LWW172" s="447"/>
      <c r="LWX172" s="447"/>
      <c r="LWY172" s="447"/>
      <c r="LWZ172" s="447"/>
      <c r="LXA172" s="447"/>
      <c r="LXB172" s="447"/>
      <c r="LXC172" s="447"/>
      <c r="LXD172" s="447"/>
      <c r="LXE172" s="447"/>
      <c r="LXF172" s="447"/>
      <c r="LXG172" s="447"/>
      <c r="LXH172" s="447"/>
      <c r="LXI172" s="447"/>
      <c r="LXJ172" s="447"/>
      <c r="LXK172" s="447"/>
      <c r="LXL172" s="447"/>
      <c r="LXM172" s="447"/>
      <c r="LXN172" s="447"/>
      <c r="LXO172" s="447"/>
      <c r="LXP172" s="447"/>
      <c r="LXQ172" s="447"/>
      <c r="LXR172" s="447"/>
      <c r="LXS172" s="447"/>
      <c r="LXT172" s="447"/>
      <c r="LXU172" s="447"/>
      <c r="LXV172" s="447"/>
      <c r="LXW172" s="447"/>
      <c r="LXX172" s="447"/>
      <c r="LXY172" s="447"/>
      <c r="LXZ172" s="447"/>
      <c r="LYA172" s="447"/>
      <c r="LYB172" s="447"/>
      <c r="LYC172" s="447"/>
      <c r="LYD172" s="447"/>
      <c r="LYE172" s="447"/>
      <c r="LYF172" s="447"/>
      <c r="LYG172" s="447"/>
      <c r="LYH172" s="447"/>
      <c r="LYI172" s="447"/>
      <c r="LYJ172" s="447"/>
      <c r="LYK172" s="447"/>
      <c r="LYL172" s="447"/>
      <c r="LYM172" s="447"/>
      <c r="LYN172" s="447"/>
      <c r="LYO172" s="447"/>
      <c r="LYP172" s="447"/>
      <c r="LYQ172" s="447"/>
      <c r="LYR172" s="447"/>
      <c r="LYS172" s="447"/>
      <c r="LYT172" s="447"/>
      <c r="LYU172" s="447"/>
      <c r="LYV172" s="447"/>
      <c r="LYW172" s="447"/>
      <c r="LYX172" s="447"/>
      <c r="LYY172" s="447"/>
      <c r="LYZ172" s="447"/>
      <c r="LZA172" s="447"/>
      <c r="LZB172" s="447"/>
      <c r="LZC172" s="447"/>
      <c r="LZD172" s="447"/>
      <c r="LZE172" s="447"/>
      <c r="LZF172" s="447"/>
      <c r="LZG172" s="447"/>
      <c r="LZH172" s="447"/>
      <c r="LZI172" s="447"/>
      <c r="LZJ172" s="447"/>
      <c r="LZK172" s="447"/>
      <c r="LZL172" s="447"/>
      <c r="LZM172" s="447"/>
      <c r="LZN172" s="447"/>
      <c r="LZO172" s="447"/>
      <c r="LZP172" s="447"/>
      <c r="LZQ172" s="447"/>
      <c r="LZR172" s="447"/>
      <c r="LZS172" s="447"/>
      <c r="LZT172" s="447"/>
      <c r="LZU172" s="447"/>
      <c r="LZV172" s="447"/>
      <c r="LZW172" s="447"/>
      <c r="LZX172" s="447"/>
      <c r="LZY172" s="447"/>
      <c r="LZZ172" s="447"/>
      <c r="MAA172" s="447"/>
      <c r="MAB172" s="447"/>
      <c r="MAC172" s="447"/>
      <c r="MAD172" s="447"/>
      <c r="MAE172" s="447"/>
      <c r="MAF172" s="447"/>
      <c r="MAG172" s="447"/>
      <c r="MAH172" s="447"/>
      <c r="MAI172" s="447"/>
      <c r="MAJ172" s="447"/>
      <c r="MAK172" s="447"/>
      <c r="MAL172" s="447"/>
      <c r="MAM172" s="447"/>
      <c r="MAN172" s="447"/>
      <c r="MAO172" s="447"/>
      <c r="MAP172" s="447"/>
      <c r="MAQ172" s="447"/>
      <c r="MAR172" s="447"/>
      <c r="MAS172" s="447"/>
      <c r="MAT172" s="447"/>
      <c r="MAU172" s="447"/>
      <c r="MAV172" s="447"/>
      <c r="MAW172" s="447"/>
      <c r="MAX172" s="447"/>
      <c r="MAY172" s="447"/>
      <c r="MAZ172" s="447"/>
      <c r="MBA172" s="447"/>
      <c r="MBB172" s="447"/>
      <c r="MBC172" s="447"/>
      <c r="MBD172" s="447"/>
      <c r="MBE172" s="447"/>
      <c r="MBF172" s="447"/>
      <c r="MBG172" s="447"/>
      <c r="MBH172" s="447"/>
      <c r="MBI172" s="447"/>
      <c r="MBJ172" s="447"/>
      <c r="MBK172" s="447"/>
      <c r="MBL172" s="447"/>
      <c r="MBM172" s="447"/>
      <c r="MBN172" s="447"/>
      <c r="MBO172" s="447"/>
      <c r="MBP172" s="447"/>
      <c r="MBQ172" s="447"/>
      <c r="MBR172" s="447"/>
      <c r="MBS172" s="447"/>
      <c r="MBT172" s="447"/>
      <c r="MBU172" s="447"/>
      <c r="MBV172" s="447"/>
      <c r="MBW172" s="447"/>
      <c r="MBX172" s="447"/>
      <c r="MBY172" s="447"/>
      <c r="MBZ172" s="447"/>
      <c r="MCA172" s="447"/>
      <c r="MCB172" s="447"/>
      <c r="MCC172" s="447"/>
      <c r="MCD172" s="447"/>
      <c r="MCE172" s="447"/>
      <c r="MCF172" s="447"/>
      <c r="MCG172" s="447"/>
      <c r="MCH172" s="447"/>
      <c r="MCI172" s="447"/>
      <c r="MCJ172" s="447"/>
      <c r="MCK172" s="447"/>
      <c r="MCL172" s="447"/>
      <c r="MCM172" s="447"/>
      <c r="MCN172" s="447"/>
      <c r="MCO172" s="447"/>
      <c r="MCP172" s="447"/>
      <c r="MCQ172" s="447"/>
      <c r="MCR172" s="447"/>
      <c r="MCS172" s="447"/>
      <c r="MCT172" s="447"/>
      <c r="MCU172" s="447"/>
      <c r="MCV172" s="447"/>
      <c r="MCW172" s="447"/>
      <c r="MCX172" s="447"/>
      <c r="MCY172" s="447"/>
      <c r="MCZ172" s="447"/>
      <c r="MDA172" s="447"/>
      <c r="MDB172" s="447"/>
      <c r="MDC172" s="447"/>
      <c r="MDD172" s="447"/>
      <c r="MDE172" s="447"/>
      <c r="MDF172" s="447"/>
      <c r="MDG172" s="447"/>
      <c r="MDH172" s="447"/>
      <c r="MDI172" s="447"/>
      <c r="MDJ172" s="447"/>
      <c r="MDK172" s="447"/>
      <c r="MDL172" s="447"/>
      <c r="MDM172" s="447"/>
      <c r="MDN172" s="447"/>
      <c r="MDO172" s="447"/>
      <c r="MDP172" s="447"/>
      <c r="MDQ172" s="447"/>
      <c r="MDR172" s="447"/>
      <c r="MDS172" s="447"/>
      <c r="MDT172" s="447"/>
      <c r="MDU172" s="447"/>
      <c r="MDV172" s="447"/>
      <c r="MDW172" s="447"/>
      <c r="MDX172" s="447"/>
      <c r="MDY172" s="447"/>
      <c r="MDZ172" s="447"/>
      <c r="MEA172" s="447"/>
      <c r="MEB172" s="447"/>
      <c r="MEC172" s="447"/>
      <c r="MED172" s="447"/>
      <c r="MEE172" s="447"/>
      <c r="MEF172" s="447"/>
      <c r="MEG172" s="447"/>
      <c r="MEH172" s="447"/>
      <c r="MEI172" s="447"/>
      <c r="MEJ172" s="447"/>
      <c r="MEK172" s="447"/>
      <c r="MEL172" s="447"/>
      <c r="MEM172" s="447"/>
      <c r="MEN172" s="447"/>
      <c r="MEO172" s="447"/>
      <c r="MEP172" s="447"/>
      <c r="MEQ172" s="447"/>
      <c r="MER172" s="447"/>
      <c r="MES172" s="447"/>
      <c r="MET172" s="447"/>
      <c r="MEU172" s="447"/>
      <c r="MEV172" s="447"/>
      <c r="MEW172" s="447"/>
      <c r="MEX172" s="447"/>
      <c r="MEY172" s="447"/>
      <c r="MEZ172" s="447"/>
      <c r="MFA172" s="447"/>
      <c r="MFB172" s="447"/>
      <c r="MFC172" s="447"/>
      <c r="MFD172" s="447"/>
      <c r="MFE172" s="447"/>
      <c r="MFF172" s="447"/>
      <c r="MFG172" s="447"/>
      <c r="MFH172" s="447"/>
      <c r="MFI172" s="447"/>
      <c r="MFJ172" s="447"/>
      <c r="MFK172" s="447"/>
      <c r="MFL172" s="447"/>
      <c r="MFM172" s="447"/>
      <c r="MFN172" s="447"/>
      <c r="MFO172" s="447"/>
      <c r="MFP172" s="447"/>
      <c r="MFQ172" s="447"/>
      <c r="MFR172" s="447"/>
      <c r="MFS172" s="447"/>
      <c r="MFT172" s="447"/>
      <c r="MFU172" s="447"/>
      <c r="MFV172" s="447"/>
      <c r="MFW172" s="447"/>
      <c r="MFX172" s="447"/>
      <c r="MFY172" s="447"/>
      <c r="MFZ172" s="447"/>
      <c r="MGA172" s="447"/>
      <c r="MGB172" s="447"/>
      <c r="MGC172" s="447"/>
      <c r="MGD172" s="447"/>
      <c r="MGE172" s="447"/>
      <c r="MGF172" s="447"/>
      <c r="MGG172" s="447"/>
      <c r="MGH172" s="447"/>
      <c r="MGI172" s="447"/>
      <c r="MGJ172" s="447"/>
      <c r="MGK172" s="447"/>
      <c r="MGL172" s="447"/>
      <c r="MGM172" s="447"/>
      <c r="MGN172" s="447"/>
      <c r="MGO172" s="447"/>
      <c r="MGP172" s="447"/>
      <c r="MGQ172" s="447"/>
      <c r="MGR172" s="447"/>
      <c r="MGS172" s="447"/>
      <c r="MGT172" s="447"/>
      <c r="MGU172" s="447"/>
      <c r="MGV172" s="447"/>
      <c r="MGW172" s="447"/>
      <c r="MGX172" s="447"/>
      <c r="MGY172" s="447"/>
      <c r="MGZ172" s="447"/>
      <c r="MHA172" s="447"/>
      <c r="MHB172" s="447"/>
      <c r="MHC172" s="447"/>
      <c r="MHD172" s="447"/>
      <c r="MHE172" s="447"/>
      <c r="MHF172" s="447"/>
      <c r="MHG172" s="447"/>
      <c r="MHH172" s="447"/>
      <c r="MHI172" s="447"/>
      <c r="MHJ172" s="447"/>
      <c r="MHK172" s="447"/>
      <c r="MHL172" s="447"/>
      <c r="MHM172" s="447"/>
      <c r="MHN172" s="447"/>
      <c r="MHO172" s="447"/>
      <c r="MHP172" s="447"/>
      <c r="MHQ172" s="447"/>
      <c r="MHR172" s="447"/>
      <c r="MHS172" s="447"/>
      <c r="MHT172" s="447"/>
      <c r="MHU172" s="447"/>
      <c r="MHV172" s="447"/>
      <c r="MHW172" s="447"/>
      <c r="MHX172" s="447"/>
      <c r="MHY172" s="447"/>
      <c r="MHZ172" s="447"/>
      <c r="MIA172" s="447"/>
      <c r="MIB172" s="447"/>
      <c r="MIC172" s="447"/>
      <c r="MID172" s="447"/>
      <c r="MIE172" s="447"/>
      <c r="MIF172" s="447"/>
      <c r="MIG172" s="447"/>
      <c r="MIH172" s="447"/>
      <c r="MII172" s="447"/>
      <c r="MIJ172" s="447"/>
      <c r="MIK172" s="447"/>
      <c r="MIL172" s="447"/>
      <c r="MIM172" s="447"/>
      <c r="MIN172" s="447"/>
      <c r="MIO172" s="447"/>
      <c r="MIP172" s="447"/>
      <c r="MIQ172" s="447"/>
      <c r="MIR172" s="447"/>
      <c r="MIS172" s="447"/>
      <c r="MIT172" s="447"/>
      <c r="MIU172" s="447"/>
      <c r="MIV172" s="447"/>
      <c r="MIW172" s="447"/>
      <c r="MIX172" s="447"/>
      <c r="MIY172" s="447"/>
      <c r="MIZ172" s="447"/>
      <c r="MJA172" s="447"/>
      <c r="MJB172" s="447"/>
      <c r="MJC172" s="447"/>
      <c r="MJD172" s="447"/>
      <c r="MJE172" s="447"/>
      <c r="MJF172" s="447"/>
      <c r="MJG172" s="447"/>
      <c r="MJH172" s="447"/>
      <c r="MJI172" s="447"/>
      <c r="MJJ172" s="447"/>
      <c r="MJK172" s="447"/>
      <c r="MJL172" s="447"/>
      <c r="MJM172" s="447"/>
      <c r="MJN172" s="447"/>
      <c r="MJO172" s="447"/>
      <c r="MJP172" s="447"/>
      <c r="MJQ172" s="447"/>
      <c r="MJR172" s="447"/>
      <c r="MJS172" s="447"/>
      <c r="MJT172" s="447"/>
      <c r="MJU172" s="447"/>
      <c r="MJV172" s="447"/>
      <c r="MJW172" s="447"/>
      <c r="MJX172" s="447"/>
      <c r="MJY172" s="447"/>
      <c r="MJZ172" s="447"/>
      <c r="MKA172" s="447"/>
      <c r="MKB172" s="447"/>
      <c r="MKC172" s="447"/>
      <c r="MKD172" s="447"/>
      <c r="MKE172" s="447"/>
      <c r="MKF172" s="447"/>
      <c r="MKG172" s="447"/>
      <c r="MKH172" s="447"/>
      <c r="MKI172" s="447"/>
      <c r="MKJ172" s="447"/>
      <c r="MKK172" s="447"/>
      <c r="MKL172" s="447"/>
      <c r="MKM172" s="447"/>
      <c r="MKN172" s="447"/>
      <c r="MKO172" s="447"/>
      <c r="MKP172" s="447"/>
      <c r="MKQ172" s="447"/>
      <c r="MKR172" s="447"/>
      <c r="MKS172" s="447"/>
      <c r="MKT172" s="447"/>
      <c r="MKU172" s="447"/>
      <c r="MKV172" s="447"/>
      <c r="MKW172" s="447"/>
      <c r="MKX172" s="447"/>
      <c r="MKY172" s="447"/>
      <c r="MKZ172" s="447"/>
      <c r="MLA172" s="447"/>
      <c r="MLB172" s="447"/>
      <c r="MLC172" s="447"/>
      <c r="MLD172" s="447"/>
      <c r="MLE172" s="447"/>
      <c r="MLF172" s="447"/>
      <c r="MLG172" s="447"/>
      <c r="MLH172" s="447"/>
      <c r="MLI172" s="447"/>
      <c r="MLJ172" s="447"/>
      <c r="MLK172" s="447"/>
      <c r="MLL172" s="447"/>
      <c r="MLM172" s="447"/>
      <c r="MLN172" s="447"/>
      <c r="MLO172" s="447"/>
      <c r="MLP172" s="447"/>
      <c r="MLQ172" s="447"/>
      <c r="MLR172" s="447"/>
      <c r="MLS172" s="447"/>
      <c r="MLT172" s="447"/>
      <c r="MLU172" s="447"/>
      <c r="MLV172" s="447"/>
      <c r="MLW172" s="447"/>
      <c r="MLX172" s="447"/>
      <c r="MLY172" s="447"/>
      <c r="MLZ172" s="447"/>
      <c r="MMA172" s="447"/>
      <c r="MMB172" s="447"/>
      <c r="MMC172" s="447"/>
      <c r="MMD172" s="447"/>
      <c r="MME172" s="447"/>
      <c r="MMF172" s="447"/>
      <c r="MMG172" s="447"/>
      <c r="MMH172" s="447"/>
      <c r="MMI172" s="447"/>
      <c r="MMJ172" s="447"/>
      <c r="MMK172" s="447"/>
      <c r="MML172" s="447"/>
      <c r="MMM172" s="447"/>
      <c r="MMN172" s="447"/>
      <c r="MMO172" s="447"/>
      <c r="MMP172" s="447"/>
      <c r="MMQ172" s="447"/>
      <c r="MMR172" s="447"/>
      <c r="MMS172" s="447"/>
      <c r="MMT172" s="447"/>
      <c r="MMU172" s="447"/>
      <c r="MMV172" s="447"/>
      <c r="MMW172" s="447"/>
      <c r="MMX172" s="447"/>
      <c r="MMY172" s="447"/>
      <c r="MMZ172" s="447"/>
      <c r="MNA172" s="447"/>
      <c r="MNB172" s="447"/>
      <c r="MNC172" s="447"/>
      <c r="MND172" s="447"/>
      <c r="MNE172" s="447"/>
      <c r="MNF172" s="447"/>
      <c r="MNG172" s="447"/>
      <c r="MNH172" s="447"/>
      <c r="MNI172" s="447"/>
      <c r="MNJ172" s="447"/>
      <c r="MNK172" s="447"/>
      <c r="MNL172" s="447"/>
      <c r="MNM172" s="447"/>
      <c r="MNN172" s="447"/>
      <c r="MNO172" s="447"/>
      <c r="MNP172" s="447"/>
      <c r="MNQ172" s="447"/>
      <c r="MNR172" s="447"/>
      <c r="MNS172" s="447"/>
      <c r="MNT172" s="447"/>
      <c r="MNU172" s="447"/>
      <c r="MNV172" s="447"/>
      <c r="MNW172" s="447"/>
      <c r="MNX172" s="447"/>
      <c r="MNY172" s="447"/>
      <c r="MNZ172" s="447"/>
      <c r="MOA172" s="447"/>
      <c r="MOB172" s="447"/>
      <c r="MOC172" s="447"/>
      <c r="MOD172" s="447"/>
      <c r="MOE172" s="447"/>
      <c r="MOF172" s="447"/>
      <c r="MOG172" s="447"/>
      <c r="MOH172" s="447"/>
      <c r="MOI172" s="447"/>
      <c r="MOJ172" s="447"/>
      <c r="MOK172" s="447"/>
      <c r="MOL172" s="447"/>
      <c r="MOM172" s="447"/>
      <c r="MON172" s="447"/>
      <c r="MOO172" s="447"/>
      <c r="MOP172" s="447"/>
      <c r="MOQ172" s="447"/>
      <c r="MOR172" s="447"/>
      <c r="MOS172" s="447"/>
      <c r="MOT172" s="447"/>
      <c r="MOU172" s="447"/>
      <c r="MOV172" s="447"/>
      <c r="MOW172" s="447"/>
      <c r="MOX172" s="447"/>
      <c r="MOY172" s="447"/>
      <c r="MOZ172" s="447"/>
      <c r="MPA172" s="447"/>
      <c r="MPB172" s="447"/>
      <c r="MPC172" s="447"/>
      <c r="MPD172" s="447"/>
      <c r="MPE172" s="447"/>
      <c r="MPF172" s="447"/>
      <c r="MPG172" s="447"/>
      <c r="MPH172" s="447"/>
      <c r="MPI172" s="447"/>
      <c r="MPJ172" s="447"/>
      <c r="MPK172" s="447"/>
      <c r="MPL172" s="447"/>
      <c r="MPM172" s="447"/>
      <c r="MPN172" s="447"/>
      <c r="MPO172" s="447"/>
      <c r="MPP172" s="447"/>
      <c r="MPQ172" s="447"/>
      <c r="MPR172" s="447"/>
      <c r="MPS172" s="447"/>
      <c r="MPT172" s="447"/>
      <c r="MPU172" s="447"/>
      <c r="MPV172" s="447"/>
      <c r="MPW172" s="447"/>
      <c r="MPX172" s="447"/>
      <c r="MPY172" s="447"/>
      <c r="MPZ172" s="447"/>
      <c r="MQA172" s="447"/>
      <c r="MQB172" s="447"/>
      <c r="MQC172" s="447"/>
      <c r="MQD172" s="447"/>
      <c r="MQE172" s="447"/>
      <c r="MQF172" s="447"/>
      <c r="MQG172" s="447"/>
      <c r="MQH172" s="447"/>
      <c r="MQI172" s="447"/>
      <c r="MQJ172" s="447"/>
      <c r="MQK172" s="447"/>
      <c r="MQL172" s="447"/>
      <c r="MQM172" s="447"/>
      <c r="MQN172" s="447"/>
      <c r="MQO172" s="447"/>
      <c r="MQP172" s="447"/>
      <c r="MQQ172" s="447"/>
      <c r="MQR172" s="447"/>
      <c r="MQS172" s="447"/>
      <c r="MQT172" s="447"/>
      <c r="MQU172" s="447"/>
      <c r="MQV172" s="447"/>
      <c r="MQW172" s="447"/>
      <c r="MQX172" s="447"/>
      <c r="MQY172" s="447"/>
      <c r="MQZ172" s="447"/>
      <c r="MRA172" s="447"/>
      <c r="MRB172" s="447"/>
      <c r="MRC172" s="447"/>
      <c r="MRD172" s="447"/>
      <c r="MRE172" s="447"/>
      <c r="MRF172" s="447"/>
      <c r="MRG172" s="447"/>
      <c r="MRH172" s="447"/>
      <c r="MRI172" s="447"/>
      <c r="MRJ172" s="447"/>
      <c r="MRK172" s="447"/>
      <c r="MRL172" s="447"/>
      <c r="MRM172" s="447"/>
      <c r="MRN172" s="447"/>
      <c r="MRO172" s="447"/>
      <c r="MRP172" s="447"/>
      <c r="MRQ172" s="447"/>
      <c r="MRR172" s="447"/>
      <c r="MRS172" s="447"/>
      <c r="MRT172" s="447"/>
      <c r="MRU172" s="447"/>
      <c r="MRV172" s="447"/>
      <c r="MRW172" s="447"/>
      <c r="MRX172" s="447"/>
      <c r="MRY172" s="447"/>
      <c r="MRZ172" s="447"/>
      <c r="MSA172" s="447"/>
      <c r="MSB172" s="447"/>
      <c r="MSC172" s="447"/>
      <c r="MSD172" s="447"/>
      <c r="MSE172" s="447"/>
      <c r="MSF172" s="447"/>
      <c r="MSG172" s="447"/>
      <c r="MSH172" s="447"/>
      <c r="MSI172" s="447"/>
      <c r="MSJ172" s="447"/>
      <c r="MSK172" s="447"/>
      <c r="MSL172" s="447"/>
      <c r="MSM172" s="447"/>
      <c r="MSN172" s="447"/>
      <c r="MSO172" s="447"/>
      <c r="MSP172" s="447"/>
      <c r="MSQ172" s="447"/>
      <c r="MSR172" s="447"/>
      <c r="MSS172" s="447"/>
      <c r="MST172" s="447"/>
      <c r="MSU172" s="447"/>
      <c r="MSV172" s="447"/>
      <c r="MSW172" s="447"/>
      <c r="MSX172" s="447"/>
      <c r="MSY172" s="447"/>
      <c r="MSZ172" s="447"/>
      <c r="MTA172" s="447"/>
      <c r="MTB172" s="447"/>
      <c r="MTC172" s="447"/>
      <c r="MTD172" s="447"/>
      <c r="MTE172" s="447"/>
      <c r="MTF172" s="447"/>
      <c r="MTG172" s="447"/>
      <c r="MTH172" s="447"/>
      <c r="MTI172" s="447"/>
      <c r="MTJ172" s="447"/>
      <c r="MTK172" s="447"/>
      <c r="MTL172" s="447"/>
      <c r="MTM172" s="447"/>
      <c r="MTN172" s="447"/>
      <c r="MTO172" s="447"/>
      <c r="MTP172" s="447"/>
      <c r="MTQ172" s="447"/>
      <c r="MTR172" s="447"/>
      <c r="MTS172" s="447"/>
      <c r="MTT172" s="447"/>
      <c r="MTU172" s="447"/>
      <c r="MTV172" s="447"/>
      <c r="MTW172" s="447"/>
      <c r="MTX172" s="447"/>
      <c r="MTY172" s="447"/>
      <c r="MTZ172" s="447"/>
      <c r="MUA172" s="447"/>
      <c r="MUB172" s="447"/>
      <c r="MUC172" s="447"/>
      <c r="MUD172" s="447"/>
      <c r="MUE172" s="447"/>
      <c r="MUF172" s="447"/>
      <c r="MUG172" s="447"/>
      <c r="MUH172" s="447"/>
      <c r="MUI172" s="447"/>
      <c r="MUJ172" s="447"/>
      <c r="MUK172" s="447"/>
      <c r="MUL172" s="447"/>
      <c r="MUM172" s="447"/>
      <c r="MUN172" s="447"/>
      <c r="MUO172" s="447"/>
      <c r="MUP172" s="447"/>
      <c r="MUQ172" s="447"/>
      <c r="MUR172" s="447"/>
      <c r="MUS172" s="447"/>
      <c r="MUT172" s="447"/>
      <c r="MUU172" s="447"/>
      <c r="MUV172" s="447"/>
      <c r="MUW172" s="447"/>
      <c r="MUX172" s="447"/>
      <c r="MUY172" s="447"/>
      <c r="MUZ172" s="447"/>
      <c r="MVA172" s="447"/>
      <c r="MVB172" s="447"/>
      <c r="MVC172" s="447"/>
      <c r="MVD172" s="447"/>
      <c r="MVE172" s="447"/>
      <c r="MVF172" s="447"/>
      <c r="MVG172" s="447"/>
      <c r="MVH172" s="447"/>
      <c r="MVI172" s="447"/>
      <c r="MVJ172" s="447"/>
      <c r="MVK172" s="447"/>
      <c r="MVL172" s="447"/>
      <c r="MVM172" s="447"/>
      <c r="MVN172" s="447"/>
      <c r="MVO172" s="447"/>
      <c r="MVP172" s="447"/>
      <c r="MVQ172" s="447"/>
      <c r="MVR172" s="447"/>
      <c r="MVS172" s="447"/>
      <c r="MVT172" s="447"/>
      <c r="MVU172" s="447"/>
      <c r="MVV172" s="447"/>
      <c r="MVW172" s="447"/>
      <c r="MVX172" s="447"/>
      <c r="MVY172" s="447"/>
      <c r="MVZ172" s="447"/>
      <c r="MWA172" s="447"/>
      <c r="MWB172" s="447"/>
      <c r="MWC172" s="447"/>
      <c r="MWD172" s="447"/>
      <c r="MWE172" s="447"/>
      <c r="MWF172" s="447"/>
      <c r="MWG172" s="447"/>
      <c r="MWH172" s="447"/>
      <c r="MWI172" s="447"/>
      <c r="MWJ172" s="447"/>
      <c r="MWK172" s="447"/>
      <c r="MWL172" s="447"/>
      <c r="MWM172" s="447"/>
      <c r="MWN172" s="447"/>
      <c r="MWO172" s="447"/>
      <c r="MWP172" s="447"/>
      <c r="MWQ172" s="447"/>
      <c r="MWR172" s="447"/>
      <c r="MWS172" s="447"/>
      <c r="MWT172" s="447"/>
      <c r="MWU172" s="447"/>
      <c r="MWV172" s="447"/>
      <c r="MWW172" s="447"/>
      <c r="MWX172" s="447"/>
      <c r="MWY172" s="447"/>
      <c r="MWZ172" s="447"/>
      <c r="MXA172" s="447"/>
      <c r="MXB172" s="447"/>
      <c r="MXC172" s="447"/>
      <c r="MXD172" s="447"/>
      <c r="MXE172" s="447"/>
      <c r="MXF172" s="447"/>
      <c r="MXG172" s="447"/>
      <c r="MXH172" s="447"/>
      <c r="MXI172" s="447"/>
      <c r="MXJ172" s="447"/>
      <c r="MXK172" s="447"/>
      <c r="MXL172" s="447"/>
      <c r="MXM172" s="447"/>
      <c r="MXN172" s="447"/>
      <c r="MXO172" s="447"/>
      <c r="MXP172" s="447"/>
      <c r="MXQ172" s="447"/>
      <c r="MXR172" s="447"/>
      <c r="MXS172" s="447"/>
      <c r="MXT172" s="447"/>
      <c r="MXU172" s="447"/>
      <c r="MXV172" s="447"/>
      <c r="MXW172" s="447"/>
      <c r="MXX172" s="447"/>
      <c r="MXY172" s="447"/>
      <c r="MXZ172" s="447"/>
      <c r="MYA172" s="447"/>
      <c r="MYB172" s="447"/>
      <c r="MYC172" s="447"/>
      <c r="MYD172" s="447"/>
      <c r="MYE172" s="447"/>
      <c r="MYF172" s="447"/>
      <c r="MYG172" s="447"/>
      <c r="MYH172" s="447"/>
      <c r="MYI172" s="447"/>
      <c r="MYJ172" s="447"/>
      <c r="MYK172" s="447"/>
      <c r="MYL172" s="447"/>
      <c r="MYM172" s="447"/>
      <c r="MYN172" s="447"/>
      <c r="MYO172" s="447"/>
      <c r="MYP172" s="447"/>
      <c r="MYQ172" s="447"/>
      <c r="MYR172" s="447"/>
      <c r="MYS172" s="447"/>
      <c r="MYT172" s="447"/>
      <c r="MYU172" s="447"/>
      <c r="MYV172" s="447"/>
      <c r="MYW172" s="447"/>
      <c r="MYX172" s="447"/>
      <c r="MYY172" s="447"/>
      <c r="MYZ172" s="447"/>
      <c r="MZA172" s="447"/>
      <c r="MZB172" s="447"/>
      <c r="MZC172" s="447"/>
      <c r="MZD172" s="447"/>
      <c r="MZE172" s="447"/>
      <c r="MZF172" s="447"/>
      <c r="MZG172" s="447"/>
      <c r="MZH172" s="447"/>
      <c r="MZI172" s="447"/>
      <c r="MZJ172" s="447"/>
      <c r="MZK172" s="447"/>
      <c r="MZL172" s="447"/>
      <c r="MZM172" s="447"/>
      <c r="MZN172" s="447"/>
      <c r="MZO172" s="447"/>
      <c r="MZP172" s="447"/>
      <c r="MZQ172" s="447"/>
      <c r="MZR172" s="447"/>
      <c r="MZS172" s="447"/>
      <c r="MZT172" s="447"/>
      <c r="MZU172" s="447"/>
      <c r="MZV172" s="447"/>
      <c r="MZW172" s="447"/>
      <c r="MZX172" s="447"/>
      <c r="MZY172" s="447"/>
      <c r="MZZ172" s="447"/>
      <c r="NAA172" s="447"/>
      <c r="NAB172" s="447"/>
      <c r="NAC172" s="447"/>
      <c r="NAD172" s="447"/>
      <c r="NAE172" s="447"/>
      <c r="NAF172" s="447"/>
      <c r="NAG172" s="447"/>
      <c r="NAH172" s="447"/>
      <c r="NAI172" s="447"/>
      <c r="NAJ172" s="447"/>
      <c r="NAK172" s="447"/>
      <c r="NAL172" s="447"/>
      <c r="NAM172" s="447"/>
      <c r="NAN172" s="447"/>
      <c r="NAO172" s="447"/>
      <c r="NAP172" s="447"/>
      <c r="NAQ172" s="447"/>
      <c r="NAR172" s="447"/>
      <c r="NAS172" s="447"/>
      <c r="NAT172" s="447"/>
      <c r="NAU172" s="447"/>
      <c r="NAV172" s="447"/>
      <c r="NAW172" s="447"/>
      <c r="NAX172" s="447"/>
      <c r="NAY172" s="447"/>
      <c r="NAZ172" s="447"/>
      <c r="NBA172" s="447"/>
      <c r="NBB172" s="447"/>
      <c r="NBC172" s="447"/>
      <c r="NBD172" s="447"/>
      <c r="NBE172" s="447"/>
      <c r="NBF172" s="447"/>
      <c r="NBG172" s="447"/>
      <c r="NBH172" s="447"/>
      <c r="NBI172" s="447"/>
      <c r="NBJ172" s="447"/>
      <c r="NBK172" s="447"/>
      <c r="NBL172" s="447"/>
      <c r="NBM172" s="447"/>
      <c r="NBN172" s="447"/>
      <c r="NBO172" s="447"/>
      <c r="NBP172" s="447"/>
      <c r="NBQ172" s="447"/>
      <c r="NBR172" s="447"/>
      <c r="NBS172" s="447"/>
      <c r="NBT172" s="447"/>
      <c r="NBU172" s="447"/>
      <c r="NBV172" s="447"/>
      <c r="NBW172" s="447"/>
      <c r="NBX172" s="447"/>
      <c r="NBY172" s="447"/>
      <c r="NBZ172" s="447"/>
      <c r="NCA172" s="447"/>
      <c r="NCB172" s="447"/>
      <c r="NCC172" s="447"/>
      <c r="NCD172" s="447"/>
      <c r="NCE172" s="447"/>
      <c r="NCF172" s="447"/>
      <c r="NCG172" s="447"/>
      <c r="NCH172" s="447"/>
      <c r="NCI172" s="447"/>
      <c r="NCJ172" s="447"/>
      <c r="NCK172" s="447"/>
      <c r="NCL172" s="447"/>
      <c r="NCM172" s="447"/>
      <c r="NCN172" s="447"/>
      <c r="NCO172" s="447"/>
      <c r="NCP172" s="447"/>
      <c r="NCQ172" s="447"/>
      <c r="NCR172" s="447"/>
      <c r="NCS172" s="447"/>
      <c r="NCT172" s="447"/>
      <c r="NCU172" s="447"/>
      <c r="NCV172" s="447"/>
      <c r="NCW172" s="447"/>
      <c r="NCX172" s="447"/>
      <c r="NCY172" s="447"/>
      <c r="NCZ172" s="447"/>
      <c r="NDA172" s="447"/>
      <c r="NDB172" s="447"/>
      <c r="NDC172" s="447"/>
      <c r="NDD172" s="447"/>
      <c r="NDE172" s="447"/>
      <c r="NDF172" s="447"/>
      <c r="NDG172" s="447"/>
      <c r="NDH172" s="447"/>
      <c r="NDI172" s="447"/>
      <c r="NDJ172" s="447"/>
      <c r="NDK172" s="447"/>
      <c r="NDL172" s="447"/>
      <c r="NDM172" s="447"/>
      <c r="NDN172" s="447"/>
      <c r="NDO172" s="447"/>
      <c r="NDP172" s="447"/>
      <c r="NDQ172" s="447"/>
      <c r="NDR172" s="447"/>
      <c r="NDS172" s="447"/>
      <c r="NDT172" s="447"/>
      <c r="NDU172" s="447"/>
      <c r="NDV172" s="447"/>
      <c r="NDW172" s="447"/>
      <c r="NDX172" s="447"/>
      <c r="NDY172" s="447"/>
      <c r="NDZ172" s="447"/>
      <c r="NEA172" s="447"/>
      <c r="NEB172" s="447"/>
      <c r="NEC172" s="447"/>
      <c r="NED172" s="447"/>
      <c r="NEE172" s="447"/>
      <c r="NEF172" s="447"/>
      <c r="NEG172" s="447"/>
      <c r="NEH172" s="447"/>
      <c r="NEI172" s="447"/>
      <c r="NEJ172" s="447"/>
      <c r="NEK172" s="447"/>
      <c r="NEL172" s="447"/>
      <c r="NEM172" s="447"/>
      <c r="NEN172" s="447"/>
      <c r="NEO172" s="447"/>
      <c r="NEP172" s="447"/>
      <c r="NEQ172" s="447"/>
      <c r="NER172" s="447"/>
      <c r="NES172" s="447"/>
      <c r="NET172" s="447"/>
      <c r="NEU172" s="447"/>
      <c r="NEV172" s="447"/>
      <c r="NEW172" s="447"/>
      <c r="NEX172" s="447"/>
      <c r="NEY172" s="447"/>
      <c r="NEZ172" s="447"/>
      <c r="NFA172" s="447"/>
      <c r="NFB172" s="447"/>
      <c r="NFC172" s="447"/>
      <c r="NFD172" s="447"/>
      <c r="NFE172" s="447"/>
      <c r="NFF172" s="447"/>
      <c r="NFG172" s="447"/>
      <c r="NFH172" s="447"/>
      <c r="NFI172" s="447"/>
      <c r="NFJ172" s="447"/>
      <c r="NFK172" s="447"/>
      <c r="NFL172" s="447"/>
      <c r="NFM172" s="447"/>
      <c r="NFN172" s="447"/>
      <c r="NFO172" s="447"/>
      <c r="NFP172" s="447"/>
      <c r="NFQ172" s="447"/>
      <c r="NFR172" s="447"/>
      <c r="NFS172" s="447"/>
      <c r="NFT172" s="447"/>
      <c r="NFU172" s="447"/>
      <c r="NFV172" s="447"/>
      <c r="NFW172" s="447"/>
      <c r="NFX172" s="447"/>
      <c r="NFY172" s="447"/>
      <c r="NFZ172" s="447"/>
      <c r="NGA172" s="447"/>
      <c r="NGB172" s="447"/>
      <c r="NGC172" s="447"/>
      <c r="NGD172" s="447"/>
      <c r="NGE172" s="447"/>
      <c r="NGF172" s="447"/>
      <c r="NGG172" s="447"/>
      <c r="NGH172" s="447"/>
      <c r="NGI172" s="447"/>
      <c r="NGJ172" s="447"/>
      <c r="NGK172" s="447"/>
      <c r="NGL172" s="447"/>
      <c r="NGM172" s="447"/>
      <c r="NGN172" s="447"/>
      <c r="NGO172" s="447"/>
      <c r="NGP172" s="447"/>
      <c r="NGQ172" s="447"/>
      <c r="NGR172" s="447"/>
      <c r="NGS172" s="447"/>
      <c r="NGT172" s="447"/>
      <c r="NGU172" s="447"/>
      <c r="NGV172" s="447"/>
      <c r="NGW172" s="447"/>
      <c r="NGX172" s="447"/>
      <c r="NGY172" s="447"/>
      <c r="NGZ172" s="447"/>
      <c r="NHA172" s="447"/>
      <c r="NHB172" s="447"/>
      <c r="NHC172" s="447"/>
      <c r="NHD172" s="447"/>
      <c r="NHE172" s="447"/>
      <c r="NHF172" s="447"/>
      <c r="NHG172" s="447"/>
      <c r="NHH172" s="447"/>
      <c r="NHI172" s="447"/>
      <c r="NHJ172" s="447"/>
      <c r="NHK172" s="447"/>
      <c r="NHL172" s="447"/>
      <c r="NHM172" s="447"/>
      <c r="NHN172" s="447"/>
      <c r="NHO172" s="447"/>
      <c r="NHP172" s="447"/>
      <c r="NHQ172" s="447"/>
      <c r="NHR172" s="447"/>
      <c r="NHS172" s="447"/>
      <c r="NHT172" s="447"/>
      <c r="NHU172" s="447"/>
      <c r="NHV172" s="447"/>
      <c r="NHW172" s="447"/>
      <c r="NHX172" s="447"/>
      <c r="NHY172" s="447"/>
      <c r="NHZ172" s="447"/>
      <c r="NIA172" s="447"/>
      <c r="NIB172" s="447"/>
      <c r="NIC172" s="447"/>
      <c r="NID172" s="447"/>
      <c r="NIE172" s="447"/>
      <c r="NIF172" s="447"/>
      <c r="NIG172" s="447"/>
      <c r="NIH172" s="447"/>
      <c r="NII172" s="447"/>
      <c r="NIJ172" s="447"/>
      <c r="NIK172" s="447"/>
      <c r="NIL172" s="447"/>
      <c r="NIM172" s="447"/>
      <c r="NIN172" s="447"/>
      <c r="NIO172" s="447"/>
      <c r="NIP172" s="447"/>
      <c r="NIQ172" s="447"/>
      <c r="NIR172" s="447"/>
      <c r="NIS172" s="447"/>
      <c r="NIT172" s="447"/>
      <c r="NIU172" s="447"/>
      <c r="NIV172" s="447"/>
      <c r="NIW172" s="447"/>
      <c r="NIX172" s="447"/>
      <c r="NIY172" s="447"/>
      <c r="NIZ172" s="447"/>
      <c r="NJA172" s="447"/>
      <c r="NJB172" s="447"/>
      <c r="NJC172" s="447"/>
      <c r="NJD172" s="447"/>
      <c r="NJE172" s="447"/>
      <c r="NJF172" s="447"/>
      <c r="NJG172" s="447"/>
      <c r="NJH172" s="447"/>
      <c r="NJI172" s="447"/>
      <c r="NJJ172" s="447"/>
      <c r="NJK172" s="447"/>
      <c r="NJL172" s="447"/>
      <c r="NJM172" s="447"/>
      <c r="NJN172" s="447"/>
      <c r="NJO172" s="447"/>
      <c r="NJP172" s="447"/>
      <c r="NJQ172" s="447"/>
      <c r="NJR172" s="447"/>
      <c r="NJS172" s="447"/>
      <c r="NJT172" s="447"/>
      <c r="NJU172" s="447"/>
      <c r="NJV172" s="447"/>
      <c r="NJW172" s="447"/>
      <c r="NJX172" s="447"/>
      <c r="NJY172" s="447"/>
      <c r="NJZ172" s="447"/>
      <c r="NKA172" s="447"/>
      <c r="NKB172" s="447"/>
      <c r="NKC172" s="447"/>
      <c r="NKD172" s="447"/>
      <c r="NKE172" s="447"/>
      <c r="NKF172" s="447"/>
      <c r="NKG172" s="447"/>
      <c r="NKH172" s="447"/>
      <c r="NKI172" s="447"/>
      <c r="NKJ172" s="447"/>
      <c r="NKK172" s="447"/>
      <c r="NKL172" s="447"/>
      <c r="NKM172" s="447"/>
      <c r="NKN172" s="447"/>
      <c r="NKO172" s="447"/>
      <c r="NKP172" s="447"/>
      <c r="NKQ172" s="447"/>
      <c r="NKR172" s="447"/>
      <c r="NKS172" s="447"/>
      <c r="NKT172" s="447"/>
      <c r="NKU172" s="447"/>
      <c r="NKV172" s="447"/>
      <c r="NKW172" s="447"/>
      <c r="NKX172" s="447"/>
      <c r="NKY172" s="447"/>
      <c r="NKZ172" s="447"/>
      <c r="NLA172" s="447"/>
      <c r="NLB172" s="447"/>
      <c r="NLC172" s="447"/>
      <c r="NLD172" s="447"/>
      <c r="NLE172" s="447"/>
      <c r="NLF172" s="447"/>
      <c r="NLG172" s="447"/>
      <c r="NLH172" s="447"/>
      <c r="NLI172" s="447"/>
      <c r="NLJ172" s="447"/>
      <c r="NLK172" s="447"/>
      <c r="NLL172" s="447"/>
      <c r="NLM172" s="447"/>
      <c r="NLN172" s="447"/>
      <c r="NLO172" s="447"/>
      <c r="NLP172" s="447"/>
      <c r="NLQ172" s="447"/>
      <c r="NLR172" s="447"/>
      <c r="NLS172" s="447"/>
      <c r="NLT172" s="447"/>
      <c r="NLU172" s="447"/>
      <c r="NLV172" s="447"/>
      <c r="NLW172" s="447"/>
      <c r="NLX172" s="447"/>
      <c r="NLY172" s="447"/>
      <c r="NLZ172" s="447"/>
      <c r="NMA172" s="447"/>
      <c r="NMB172" s="447"/>
      <c r="NMC172" s="447"/>
      <c r="NMD172" s="447"/>
      <c r="NME172" s="447"/>
      <c r="NMF172" s="447"/>
      <c r="NMG172" s="447"/>
      <c r="NMH172" s="447"/>
      <c r="NMI172" s="447"/>
      <c r="NMJ172" s="447"/>
      <c r="NMK172" s="447"/>
      <c r="NML172" s="447"/>
      <c r="NMM172" s="447"/>
      <c r="NMN172" s="447"/>
      <c r="NMO172" s="447"/>
      <c r="NMP172" s="447"/>
      <c r="NMQ172" s="447"/>
      <c r="NMR172" s="447"/>
      <c r="NMS172" s="447"/>
      <c r="NMT172" s="447"/>
      <c r="NMU172" s="447"/>
      <c r="NMV172" s="447"/>
      <c r="NMW172" s="447"/>
      <c r="NMX172" s="447"/>
      <c r="NMY172" s="447"/>
      <c r="NMZ172" s="447"/>
      <c r="NNA172" s="447"/>
      <c r="NNB172" s="447"/>
      <c r="NNC172" s="447"/>
      <c r="NND172" s="447"/>
      <c r="NNE172" s="447"/>
      <c r="NNF172" s="447"/>
      <c r="NNG172" s="447"/>
      <c r="NNH172" s="447"/>
      <c r="NNI172" s="447"/>
      <c r="NNJ172" s="447"/>
      <c r="NNK172" s="447"/>
      <c r="NNL172" s="447"/>
      <c r="NNM172" s="447"/>
      <c r="NNN172" s="447"/>
      <c r="NNO172" s="447"/>
      <c r="NNP172" s="447"/>
      <c r="NNQ172" s="447"/>
      <c r="NNR172" s="447"/>
      <c r="NNS172" s="447"/>
      <c r="NNT172" s="447"/>
      <c r="NNU172" s="447"/>
      <c r="NNV172" s="447"/>
      <c r="NNW172" s="447"/>
      <c r="NNX172" s="447"/>
      <c r="NNY172" s="447"/>
      <c r="NNZ172" s="447"/>
      <c r="NOA172" s="447"/>
      <c r="NOB172" s="447"/>
      <c r="NOC172" s="447"/>
      <c r="NOD172" s="447"/>
      <c r="NOE172" s="447"/>
      <c r="NOF172" s="447"/>
      <c r="NOG172" s="447"/>
      <c r="NOH172" s="447"/>
      <c r="NOI172" s="447"/>
      <c r="NOJ172" s="447"/>
      <c r="NOK172" s="447"/>
      <c r="NOL172" s="447"/>
      <c r="NOM172" s="447"/>
      <c r="NON172" s="447"/>
      <c r="NOO172" s="447"/>
      <c r="NOP172" s="447"/>
      <c r="NOQ172" s="447"/>
      <c r="NOR172" s="447"/>
      <c r="NOS172" s="447"/>
      <c r="NOT172" s="447"/>
      <c r="NOU172" s="447"/>
      <c r="NOV172" s="447"/>
      <c r="NOW172" s="447"/>
      <c r="NOX172" s="447"/>
      <c r="NOY172" s="447"/>
      <c r="NOZ172" s="447"/>
      <c r="NPA172" s="447"/>
      <c r="NPB172" s="447"/>
      <c r="NPC172" s="447"/>
      <c r="NPD172" s="447"/>
      <c r="NPE172" s="447"/>
      <c r="NPF172" s="447"/>
      <c r="NPG172" s="447"/>
      <c r="NPH172" s="447"/>
      <c r="NPI172" s="447"/>
      <c r="NPJ172" s="447"/>
      <c r="NPK172" s="447"/>
      <c r="NPL172" s="447"/>
      <c r="NPM172" s="447"/>
      <c r="NPN172" s="447"/>
      <c r="NPO172" s="447"/>
      <c r="NPP172" s="447"/>
      <c r="NPQ172" s="447"/>
      <c r="NPR172" s="447"/>
      <c r="NPS172" s="447"/>
      <c r="NPT172" s="447"/>
      <c r="NPU172" s="447"/>
      <c r="NPV172" s="447"/>
      <c r="NPW172" s="447"/>
      <c r="NPX172" s="447"/>
      <c r="NPY172" s="447"/>
      <c r="NPZ172" s="447"/>
      <c r="NQA172" s="447"/>
      <c r="NQB172" s="447"/>
      <c r="NQC172" s="447"/>
      <c r="NQD172" s="447"/>
      <c r="NQE172" s="447"/>
      <c r="NQF172" s="447"/>
      <c r="NQG172" s="447"/>
      <c r="NQH172" s="447"/>
      <c r="NQI172" s="447"/>
      <c r="NQJ172" s="447"/>
      <c r="NQK172" s="447"/>
      <c r="NQL172" s="447"/>
      <c r="NQM172" s="447"/>
      <c r="NQN172" s="447"/>
      <c r="NQO172" s="447"/>
      <c r="NQP172" s="447"/>
      <c r="NQQ172" s="447"/>
      <c r="NQR172" s="447"/>
      <c r="NQS172" s="447"/>
      <c r="NQT172" s="447"/>
      <c r="NQU172" s="447"/>
      <c r="NQV172" s="447"/>
      <c r="NQW172" s="447"/>
      <c r="NQX172" s="447"/>
      <c r="NQY172" s="447"/>
      <c r="NQZ172" s="447"/>
      <c r="NRA172" s="447"/>
      <c r="NRB172" s="447"/>
      <c r="NRC172" s="447"/>
      <c r="NRD172" s="447"/>
      <c r="NRE172" s="447"/>
      <c r="NRF172" s="447"/>
      <c r="NRG172" s="447"/>
      <c r="NRH172" s="447"/>
      <c r="NRI172" s="447"/>
      <c r="NRJ172" s="447"/>
      <c r="NRK172" s="447"/>
      <c r="NRL172" s="447"/>
      <c r="NRM172" s="447"/>
      <c r="NRN172" s="447"/>
      <c r="NRO172" s="447"/>
      <c r="NRP172" s="447"/>
      <c r="NRQ172" s="447"/>
      <c r="NRR172" s="447"/>
      <c r="NRS172" s="447"/>
      <c r="NRT172" s="447"/>
      <c r="NRU172" s="447"/>
      <c r="NRV172" s="447"/>
      <c r="NRW172" s="447"/>
      <c r="NRX172" s="447"/>
      <c r="NRY172" s="447"/>
      <c r="NRZ172" s="447"/>
      <c r="NSA172" s="447"/>
      <c r="NSB172" s="447"/>
      <c r="NSC172" s="447"/>
      <c r="NSD172" s="447"/>
      <c r="NSE172" s="447"/>
      <c r="NSF172" s="447"/>
      <c r="NSG172" s="447"/>
      <c r="NSH172" s="447"/>
      <c r="NSI172" s="447"/>
      <c r="NSJ172" s="447"/>
      <c r="NSK172" s="447"/>
      <c r="NSL172" s="447"/>
      <c r="NSM172" s="447"/>
      <c r="NSN172" s="447"/>
      <c r="NSO172" s="447"/>
      <c r="NSP172" s="447"/>
      <c r="NSQ172" s="447"/>
      <c r="NSR172" s="447"/>
      <c r="NSS172" s="447"/>
      <c r="NST172" s="447"/>
      <c r="NSU172" s="447"/>
      <c r="NSV172" s="447"/>
      <c r="NSW172" s="447"/>
      <c r="NSX172" s="447"/>
      <c r="NSY172" s="447"/>
      <c r="NSZ172" s="447"/>
      <c r="NTA172" s="447"/>
      <c r="NTB172" s="447"/>
      <c r="NTC172" s="447"/>
      <c r="NTD172" s="447"/>
      <c r="NTE172" s="447"/>
      <c r="NTF172" s="447"/>
      <c r="NTG172" s="447"/>
      <c r="NTH172" s="447"/>
      <c r="NTI172" s="447"/>
      <c r="NTJ172" s="447"/>
      <c r="NTK172" s="447"/>
      <c r="NTL172" s="447"/>
      <c r="NTM172" s="447"/>
      <c r="NTN172" s="447"/>
      <c r="NTO172" s="447"/>
      <c r="NTP172" s="447"/>
      <c r="NTQ172" s="447"/>
      <c r="NTR172" s="447"/>
      <c r="NTS172" s="447"/>
      <c r="NTT172" s="447"/>
      <c r="NTU172" s="447"/>
      <c r="NTV172" s="447"/>
      <c r="NTW172" s="447"/>
      <c r="NTX172" s="447"/>
      <c r="NTY172" s="447"/>
      <c r="NTZ172" s="447"/>
      <c r="NUA172" s="447"/>
      <c r="NUB172" s="447"/>
      <c r="NUC172" s="447"/>
      <c r="NUD172" s="447"/>
      <c r="NUE172" s="447"/>
      <c r="NUF172" s="447"/>
      <c r="NUG172" s="447"/>
      <c r="NUH172" s="447"/>
      <c r="NUI172" s="447"/>
      <c r="NUJ172" s="447"/>
      <c r="NUK172" s="447"/>
      <c r="NUL172" s="447"/>
      <c r="NUM172" s="447"/>
      <c r="NUN172" s="447"/>
      <c r="NUO172" s="447"/>
      <c r="NUP172" s="447"/>
      <c r="NUQ172" s="447"/>
      <c r="NUR172" s="447"/>
      <c r="NUS172" s="447"/>
      <c r="NUT172" s="447"/>
      <c r="NUU172" s="447"/>
      <c r="NUV172" s="447"/>
      <c r="NUW172" s="447"/>
      <c r="NUX172" s="447"/>
      <c r="NUY172" s="447"/>
      <c r="NUZ172" s="447"/>
      <c r="NVA172" s="447"/>
      <c r="NVB172" s="447"/>
      <c r="NVC172" s="447"/>
      <c r="NVD172" s="447"/>
      <c r="NVE172" s="447"/>
      <c r="NVF172" s="447"/>
      <c r="NVG172" s="447"/>
      <c r="NVH172" s="447"/>
      <c r="NVI172" s="447"/>
      <c r="NVJ172" s="447"/>
      <c r="NVK172" s="447"/>
      <c r="NVL172" s="447"/>
      <c r="NVM172" s="447"/>
      <c r="NVN172" s="447"/>
      <c r="NVO172" s="447"/>
      <c r="NVP172" s="447"/>
      <c r="NVQ172" s="447"/>
      <c r="NVR172" s="447"/>
      <c r="NVS172" s="447"/>
      <c r="NVT172" s="447"/>
      <c r="NVU172" s="447"/>
      <c r="NVV172" s="447"/>
      <c r="NVW172" s="447"/>
      <c r="NVX172" s="447"/>
      <c r="NVY172" s="447"/>
      <c r="NVZ172" s="447"/>
      <c r="NWA172" s="447"/>
      <c r="NWB172" s="447"/>
      <c r="NWC172" s="447"/>
      <c r="NWD172" s="447"/>
      <c r="NWE172" s="447"/>
      <c r="NWF172" s="447"/>
      <c r="NWG172" s="447"/>
      <c r="NWH172" s="447"/>
      <c r="NWI172" s="447"/>
      <c r="NWJ172" s="447"/>
      <c r="NWK172" s="447"/>
      <c r="NWL172" s="447"/>
      <c r="NWM172" s="447"/>
      <c r="NWN172" s="447"/>
      <c r="NWO172" s="447"/>
      <c r="NWP172" s="447"/>
      <c r="NWQ172" s="447"/>
      <c r="NWR172" s="447"/>
      <c r="NWS172" s="447"/>
      <c r="NWT172" s="447"/>
      <c r="NWU172" s="447"/>
      <c r="NWV172" s="447"/>
      <c r="NWW172" s="447"/>
      <c r="NWX172" s="447"/>
      <c r="NWY172" s="447"/>
      <c r="NWZ172" s="447"/>
      <c r="NXA172" s="447"/>
      <c r="NXB172" s="447"/>
      <c r="NXC172" s="447"/>
      <c r="NXD172" s="447"/>
      <c r="NXE172" s="447"/>
      <c r="NXF172" s="447"/>
      <c r="NXG172" s="447"/>
      <c r="NXH172" s="447"/>
      <c r="NXI172" s="447"/>
      <c r="NXJ172" s="447"/>
      <c r="NXK172" s="447"/>
      <c r="NXL172" s="447"/>
      <c r="NXM172" s="447"/>
      <c r="NXN172" s="447"/>
      <c r="NXO172" s="447"/>
      <c r="NXP172" s="447"/>
      <c r="NXQ172" s="447"/>
      <c r="NXR172" s="447"/>
      <c r="NXS172" s="447"/>
      <c r="NXT172" s="447"/>
      <c r="NXU172" s="447"/>
      <c r="NXV172" s="447"/>
      <c r="NXW172" s="447"/>
      <c r="NXX172" s="447"/>
      <c r="NXY172" s="447"/>
      <c r="NXZ172" s="447"/>
      <c r="NYA172" s="447"/>
      <c r="NYB172" s="447"/>
      <c r="NYC172" s="447"/>
      <c r="NYD172" s="447"/>
      <c r="NYE172" s="447"/>
      <c r="NYF172" s="447"/>
      <c r="NYG172" s="447"/>
      <c r="NYH172" s="447"/>
      <c r="NYI172" s="447"/>
      <c r="NYJ172" s="447"/>
      <c r="NYK172" s="447"/>
      <c r="NYL172" s="447"/>
      <c r="NYM172" s="447"/>
      <c r="NYN172" s="447"/>
      <c r="NYO172" s="447"/>
      <c r="NYP172" s="447"/>
      <c r="NYQ172" s="447"/>
      <c r="NYR172" s="447"/>
      <c r="NYS172" s="447"/>
      <c r="NYT172" s="447"/>
      <c r="NYU172" s="447"/>
      <c r="NYV172" s="447"/>
      <c r="NYW172" s="447"/>
      <c r="NYX172" s="447"/>
      <c r="NYY172" s="447"/>
      <c r="NYZ172" s="447"/>
      <c r="NZA172" s="447"/>
      <c r="NZB172" s="447"/>
      <c r="NZC172" s="447"/>
      <c r="NZD172" s="447"/>
      <c r="NZE172" s="447"/>
      <c r="NZF172" s="447"/>
      <c r="NZG172" s="447"/>
      <c r="NZH172" s="447"/>
      <c r="NZI172" s="447"/>
      <c r="NZJ172" s="447"/>
      <c r="NZK172" s="447"/>
      <c r="NZL172" s="447"/>
      <c r="NZM172" s="447"/>
      <c r="NZN172" s="447"/>
      <c r="NZO172" s="447"/>
      <c r="NZP172" s="447"/>
      <c r="NZQ172" s="447"/>
      <c r="NZR172" s="447"/>
      <c r="NZS172" s="447"/>
      <c r="NZT172" s="447"/>
      <c r="NZU172" s="447"/>
      <c r="NZV172" s="447"/>
      <c r="NZW172" s="447"/>
      <c r="NZX172" s="447"/>
      <c r="NZY172" s="447"/>
      <c r="NZZ172" s="447"/>
      <c r="OAA172" s="447"/>
      <c r="OAB172" s="447"/>
      <c r="OAC172" s="447"/>
      <c r="OAD172" s="447"/>
      <c r="OAE172" s="447"/>
      <c r="OAF172" s="447"/>
      <c r="OAG172" s="447"/>
      <c r="OAH172" s="447"/>
      <c r="OAI172" s="447"/>
      <c r="OAJ172" s="447"/>
      <c r="OAK172" s="447"/>
      <c r="OAL172" s="447"/>
      <c r="OAM172" s="447"/>
      <c r="OAN172" s="447"/>
      <c r="OAO172" s="447"/>
      <c r="OAP172" s="447"/>
      <c r="OAQ172" s="447"/>
      <c r="OAR172" s="447"/>
      <c r="OAS172" s="447"/>
      <c r="OAT172" s="447"/>
      <c r="OAU172" s="447"/>
      <c r="OAV172" s="447"/>
      <c r="OAW172" s="447"/>
      <c r="OAX172" s="447"/>
      <c r="OAY172" s="447"/>
      <c r="OAZ172" s="447"/>
      <c r="OBA172" s="447"/>
      <c r="OBB172" s="447"/>
      <c r="OBC172" s="447"/>
      <c r="OBD172" s="447"/>
      <c r="OBE172" s="447"/>
      <c r="OBF172" s="447"/>
      <c r="OBG172" s="447"/>
      <c r="OBH172" s="447"/>
      <c r="OBI172" s="447"/>
      <c r="OBJ172" s="447"/>
      <c r="OBK172" s="447"/>
      <c r="OBL172" s="447"/>
      <c r="OBM172" s="447"/>
      <c r="OBN172" s="447"/>
      <c r="OBO172" s="447"/>
      <c r="OBP172" s="447"/>
      <c r="OBQ172" s="447"/>
      <c r="OBR172" s="447"/>
      <c r="OBS172" s="447"/>
      <c r="OBT172" s="447"/>
      <c r="OBU172" s="447"/>
      <c r="OBV172" s="447"/>
      <c r="OBW172" s="447"/>
      <c r="OBX172" s="447"/>
      <c r="OBY172" s="447"/>
      <c r="OBZ172" s="447"/>
      <c r="OCA172" s="447"/>
      <c r="OCB172" s="447"/>
      <c r="OCC172" s="447"/>
      <c r="OCD172" s="447"/>
      <c r="OCE172" s="447"/>
      <c r="OCF172" s="447"/>
      <c r="OCG172" s="447"/>
      <c r="OCH172" s="447"/>
      <c r="OCI172" s="447"/>
      <c r="OCJ172" s="447"/>
      <c r="OCK172" s="447"/>
      <c r="OCL172" s="447"/>
      <c r="OCM172" s="447"/>
      <c r="OCN172" s="447"/>
      <c r="OCO172" s="447"/>
      <c r="OCP172" s="447"/>
      <c r="OCQ172" s="447"/>
      <c r="OCR172" s="447"/>
      <c r="OCS172" s="447"/>
      <c r="OCT172" s="447"/>
      <c r="OCU172" s="447"/>
      <c r="OCV172" s="447"/>
      <c r="OCW172" s="447"/>
      <c r="OCX172" s="447"/>
      <c r="OCY172" s="447"/>
      <c r="OCZ172" s="447"/>
      <c r="ODA172" s="447"/>
      <c r="ODB172" s="447"/>
      <c r="ODC172" s="447"/>
      <c r="ODD172" s="447"/>
      <c r="ODE172" s="447"/>
      <c r="ODF172" s="447"/>
      <c r="ODG172" s="447"/>
      <c r="ODH172" s="447"/>
      <c r="ODI172" s="447"/>
      <c r="ODJ172" s="447"/>
      <c r="ODK172" s="447"/>
      <c r="ODL172" s="447"/>
      <c r="ODM172" s="447"/>
      <c r="ODN172" s="447"/>
      <c r="ODO172" s="447"/>
      <c r="ODP172" s="447"/>
      <c r="ODQ172" s="447"/>
      <c r="ODR172" s="447"/>
      <c r="ODS172" s="447"/>
      <c r="ODT172" s="447"/>
      <c r="ODU172" s="447"/>
      <c r="ODV172" s="447"/>
      <c r="ODW172" s="447"/>
      <c r="ODX172" s="447"/>
      <c r="ODY172" s="447"/>
      <c r="ODZ172" s="447"/>
      <c r="OEA172" s="447"/>
      <c r="OEB172" s="447"/>
      <c r="OEC172" s="447"/>
      <c r="OED172" s="447"/>
      <c r="OEE172" s="447"/>
      <c r="OEF172" s="447"/>
      <c r="OEG172" s="447"/>
      <c r="OEH172" s="447"/>
      <c r="OEI172" s="447"/>
      <c r="OEJ172" s="447"/>
      <c r="OEK172" s="447"/>
      <c r="OEL172" s="447"/>
      <c r="OEM172" s="447"/>
      <c r="OEN172" s="447"/>
      <c r="OEO172" s="447"/>
      <c r="OEP172" s="447"/>
      <c r="OEQ172" s="447"/>
      <c r="OER172" s="447"/>
      <c r="OES172" s="447"/>
      <c r="OET172" s="447"/>
      <c r="OEU172" s="447"/>
      <c r="OEV172" s="447"/>
      <c r="OEW172" s="447"/>
      <c r="OEX172" s="447"/>
      <c r="OEY172" s="447"/>
      <c r="OEZ172" s="447"/>
      <c r="OFA172" s="447"/>
      <c r="OFB172" s="447"/>
      <c r="OFC172" s="447"/>
      <c r="OFD172" s="447"/>
      <c r="OFE172" s="447"/>
      <c r="OFF172" s="447"/>
      <c r="OFG172" s="447"/>
      <c r="OFH172" s="447"/>
      <c r="OFI172" s="447"/>
      <c r="OFJ172" s="447"/>
      <c r="OFK172" s="447"/>
      <c r="OFL172" s="447"/>
      <c r="OFM172" s="447"/>
      <c r="OFN172" s="447"/>
      <c r="OFO172" s="447"/>
      <c r="OFP172" s="447"/>
      <c r="OFQ172" s="447"/>
      <c r="OFR172" s="447"/>
      <c r="OFS172" s="447"/>
      <c r="OFT172" s="447"/>
      <c r="OFU172" s="447"/>
      <c r="OFV172" s="447"/>
      <c r="OFW172" s="447"/>
      <c r="OFX172" s="447"/>
      <c r="OFY172" s="447"/>
      <c r="OFZ172" s="447"/>
      <c r="OGA172" s="447"/>
      <c r="OGB172" s="447"/>
      <c r="OGC172" s="447"/>
      <c r="OGD172" s="447"/>
      <c r="OGE172" s="447"/>
      <c r="OGF172" s="447"/>
      <c r="OGG172" s="447"/>
      <c r="OGH172" s="447"/>
      <c r="OGI172" s="447"/>
      <c r="OGJ172" s="447"/>
      <c r="OGK172" s="447"/>
      <c r="OGL172" s="447"/>
      <c r="OGM172" s="447"/>
      <c r="OGN172" s="447"/>
      <c r="OGO172" s="447"/>
      <c r="OGP172" s="447"/>
      <c r="OGQ172" s="447"/>
      <c r="OGR172" s="447"/>
      <c r="OGS172" s="447"/>
      <c r="OGT172" s="447"/>
      <c r="OGU172" s="447"/>
      <c r="OGV172" s="447"/>
      <c r="OGW172" s="447"/>
      <c r="OGX172" s="447"/>
      <c r="OGY172" s="447"/>
      <c r="OGZ172" s="447"/>
      <c r="OHA172" s="447"/>
      <c r="OHB172" s="447"/>
      <c r="OHC172" s="447"/>
      <c r="OHD172" s="447"/>
      <c r="OHE172" s="447"/>
      <c r="OHF172" s="447"/>
      <c r="OHG172" s="447"/>
      <c r="OHH172" s="447"/>
      <c r="OHI172" s="447"/>
      <c r="OHJ172" s="447"/>
      <c r="OHK172" s="447"/>
      <c r="OHL172" s="447"/>
      <c r="OHM172" s="447"/>
      <c r="OHN172" s="447"/>
      <c r="OHO172" s="447"/>
      <c r="OHP172" s="447"/>
      <c r="OHQ172" s="447"/>
      <c r="OHR172" s="447"/>
      <c r="OHS172" s="447"/>
      <c r="OHT172" s="447"/>
      <c r="OHU172" s="447"/>
      <c r="OHV172" s="447"/>
      <c r="OHW172" s="447"/>
      <c r="OHX172" s="447"/>
      <c r="OHY172" s="447"/>
      <c r="OHZ172" s="447"/>
      <c r="OIA172" s="447"/>
      <c r="OIB172" s="447"/>
      <c r="OIC172" s="447"/>
      <c r="OID172" s="447"/>
      <c r="OIE172" s="447"/>
      <c r="OIF172" s="447"/>
      <c r="OIG172" s="447"/>
      <c r="OIH172" s="447"/>
      <c r="OII172" s="447"/>
      <c r="OIJ172" s="447"/>
      <c r="OIK172" s="447"/>
      <c r="OIL172" s="447"/>
      <c r="OIM172" s="447"/>
      <c r="OIN172" s="447"/>
      <c r="OIO172" s="447"/>
      <c r="OIP172" s="447"/>
      <c r="OIQ172" s="447"/>
      <c r="OIR172" s="447"/>
      <c r="OIS172" s="447"/>
      <c r="OIT172" s="447"/>
      <c r="OIU172" s="447"/>
      <c r="OIV172" s="447"/>
      <c r="OIW172" s="447"/>
      <c r="OIX172" s="447"/>
      <c r="OIY172" s="447"/>
      <c r="OIZ172" s="447"/>
      <c r="OJA172" s="447"/>
      <c r="OJB172" s="447"/>
      <c r="OJC172" s="447"/>
      <c r="OJD172" s="447"/>
      <c r="OJE172" s="447"/>
      <c r="OJF172" s="447"/>
      <c r="OJG172" s="447"/>
      <c r="OJH172" s="447"/>
      <c r="OJI172" s="447"/>
      <c r="OJJ172" s="447"/>
      <c r="OJK172" s="447"/>
      <c r="OJL172" s="447"/>
      <c r="OJM172" s="447"/>
      <c r="OJN172" s="447"/>
      <c r="OJO172" s="447"/>
      <c r="OJP172" s="447"/>
      <c r="OJQ172" s="447"/>
      <c r="OJR172" s="447"/>
      <c r="OJS172" s="447"/>
      <c r="OJT172" s="447"/>
      <c r="OJU172" s="447"/>
      <c r="OJV172" s="447"/>
      <c r="OJW172" s="447"/>
      <c r="OJX172" s="447"/>
      <c r="OJY172" s="447"/>
      <c r="OJZ172" s="447"/>
      <c r="OKA172" s="447"/>
      <c r="OKB172" s="447"/>
      <c r="OKC172" s="447"/>
      <c r="OKD172" s="447"/>
      <c r="OKE172" s="447"/>
      <c r="OKF172" s="447"/>
      <c r="OKG172" s="447"/>
      <c r="OKH172" s="447"/>
      <c r="OKI172" s="447"/>
      <c r="OKJ172" s="447"/>
      <c r="OKK172" s="447"/>
      <c r="OKL172" s="447"/>
      <c r="OKM172" s="447"/>
      <c r="OKN172" s="447"/>
      <c r="OKO172" s="447"/>
      <c r="OKP172" s="447"/>
      <c r="OKQ172" s="447"/>
      <c r="OKR172" s="447"/>
      <c r="OKS172" s="447"/>
      <c r="OKT172" s="447"/>
      <c r="OKU172" s="447"/>
      <c r="OKV172" s="447"/>
      <c r="OKW172" s="447"/>
      <c r="OKX172" s="447"/>
      <c r="OKY172" s="447"/>
      <c r="OKZ172" s="447"/>
      <c r="OLA172" s="447"/>
      <c r="OLB172" s="447"/>
      <c r="OLC172" s="447"/>
      <c r="OLD172" s="447"/>
      <c r="OLE172" s="447"/>
      <c r="OLF172" s="447"/>
      <c r="OLG172" s="447"/>
      <c r="OLH172" s="447"/>
      <c r="OLI172" s="447"/>
      <c r="OLJ172" s="447"/>
      <c r="OLK172" s="447"/>
      <c r="OLL172" s="447"/>
      <c r="OLM172" s="447"/>
      <c r="OLN172" s="447"/>
      <c r="OLO172" s="447"/>
      <c r="OLP172" s="447"/>
      <c r="OLQ172" s="447"/>
      <c r="OLR172" s="447"/>
      <c r="OLS172" s="447"/>
      <c r="OLT172" s="447"/>
      <c r="OLU172" s="447"/>
      <c r="OLV172" s="447"/>
      <c r="OLW172" s="447"/>
      <c r="OLX172" s="447"/>
      <c r="OLY172" s="447"/>
      <c r="OLZ172" s="447"/>
      <c r="OMA172" s="447"/>
      <c r="OMB172" s="447"/>
      <c r="OMC172" s="447"/>
      <c r="OMD172" s="447"/>
      <c r="OME172" s="447"/>
      <c r="OMF172" s="447"/>
      <c r="OMG172" s="447"/>
      <c r="OMH172" s="447"/>
      <c r="OMI172" s="447"/>
      <c r="OMJ172" s="447"/>
      <c r="OMK172" s="447"/>
      <c r="OML172" s="447"/>
      <c r="OMM172" s="447"/>
      <c r="OMN172" s="447"/>
      <c r="OMO172" s="447"/>
      <c r="OMP172" s="447"/>
      <c r="OMQ172" s="447"/>
      <c r="OMR172" s="447"/>
      <c r="OMS172" s="447"/>
      <c r="OMT172" s="447"/>
      <c r="OMU172" s="447"/>
      <c r="OMV172" s="447"/>
      <c r="OMW172" s="447"/>
      <c r="OMX172" s="447"/>
      <c r="OMY172" s="447"/>
      <c r="OMZ172" s="447"/>
      <c r="ONA172" s="447"/>
      <c r="ONB172" s="447"/>
      <c r="ONC172" s="447"/>
      <c r="OND172" s="447"/>
      <c r="ONE172" s="447"/>
      <c r="ONF172" s="447"/>
      <c r="ONG172" s="447"/>
      <c r="ONH172" s="447"/>
      <c r="ONI172" s="447"/>
      <c r="ONJ172" s="447"/>
      <c r="ONK172" s="447"/>
      <c r="ONL172" s="447"/>
      <c r="ONM172" s="447"/>
      <c r="ONN172" s="447"/>
      <c r="ONO172" s="447"/>
      <c r="ONP172" s="447"/>
      <c r="ONQ172" s="447"/>
      <c r="ONR172" s="447"/>
      <c r="ONS172" s="447"/>
      <c r="ONT172" s="447"/>
      <c r="ONU172" s="447"/>
      <c r="ONV172" s="447"/>
      <c r="ONW172" s="447"/>
      <c r="ONX172" s="447"/>
      <c r="ONY172" s="447"/>
      <c r="ONZ172" s="447"/>
      <c r="OOA172" s="447"/>
      <c r="OOB172" s="447"/>
      <c r="OOC172" s="447"/>
      <c r="OOD172" s="447"/>
      <c r="OOE172" s="447"/>
      <c r="OOF172" s="447"/>
      <c r="OOG172" s="447"/>
      <c r="OOH172" s="447"/>
      <c r="OOI172" s="447"/>
      <c r="OOJ172" s="447"/>
      <c r="OOK172" s="447"/>
      <c r="OOL172" s="447"/>
      <c r="OOM172" s="447"/>
      <c r="OON172" s="447"/>
      <c r="OOO172" s="447"/>
      <c r="OOP172" s="447"/>
      <c r="OOQ172" s="447"/>
      <c r="OOR172" s="447"/>
      <c r="OOS172" s="447"/>
      <c r="OOT172" s="447"/>
      <c r="OOU172" s="447"/>
      <c r="OOV172" s="447"/>
      <c r="OOW172" s="447"/>
      <c r="OOX172" s="447"/>
      <c r="OOY172" s="447"/>
      <c r="OOZ172" s="447"/>
      <c r="OPA172" s="447"/>
      <c r="OPB172" s="447"/>
      <c r="OPC172" s="447"/>
      <c r="OPD172" s="447"/>
      <c r="OPE172" s="447"/>
      <c r="OPF172" s="447"/>
      <c r="OPG172" s="447"/>
      <c r="OPH172" s="447"/>
      <c r="OPI172" s="447"/>
      <c r="OPJ172" s="447"/>
      <c r="OPK172" s="447"/>
      <c r="OPL172" s="447"/>
      <c r="OPM172" s="447"/>
      <c r="OPN172" s="447"/>
      <c r="OPO172" s="447"/>
      <c r="OPP172" s="447"/>
      <c r="OPQ172" s="447"/>
      <c r="OPR172" s="447"/>
      <c r="OPS172" s="447"/>
      <c r="OPT172" s="447"/>
      <c r="OPU172" s="447"/>
      <c r="OPV172" s="447"/>
      <c r="OPW172" s="447"/>
      <c r="OPX172" s="447"/>
      <c r="OPY172" s="447"/>
      <c r="OPZ172" s="447"/>
      <c r="OQA172" s="447"/>
      <c r="OQB172" s="447"/>
      <c r="OQC172" s="447"/>
      <c r="OQD172" s="447"/>
      <c r="OQE172" s="447"/>
      <c r="OQF172" s="447"/>
      <c r="OQG172" s="447"/>
      <c r="OQH172" s="447"/>
      <c r="OQI172" s="447"/>
      <c r="OQJ172" s="447"/>
      <c r="OQK172" s="447"/>
      <c r="OQL172" s="447"/>
      <c r="OQM172" s="447"/>
      <c r="OQN172" s="447"/>
      <c r="OQO172" s="447"/>
      <c r="OQP172" s="447"/>
      <c r="OQQ172" s="447"/>
      <c r="OQR172" s="447"/>
      <c r="OQS172" s="447"/>
      <c r="OQT172" s="447"/>
      <c r="OQU172" s="447"/>
      <c r="OQV172" s="447"/>
      <c r="OQW172" s="447"/>
      <c r="OQX172" s="447"/>
      <c r="OQY172" s="447"/>
      <c r="OQZ172" s="447"/>
      <c r="ORA172" s="447"/>
      <c r="ORB172" s="447"/>
      <c r="ORC172" s="447"/>
      <c r="ORD172" s="447"/>
      <c r="ORE172" s="447"/>
      <c r="ORF172" s="447"/>
      <c r="ORG172" s="447"/>
      <c r="ORH172" s="447"/>
      <c r="ORI172" s="447"/>
      <c r="ORJ172" s="447"/>
      <c r="ORK172" s="447"/>
      <c r="ORL172" s="447"/>
      <c r="ORM172" s="447"/>
      <c r="ORN172" s="447"/>
      <c r="ORO172" s="447"/>
      <c r="ORP172" s="447"/>
      <c r="ORQ172" s="447"/>
      <c r="ORR172" s="447"/>
      <c r="ORS172" s="447"/>
      <c r="ORT172" s="447"/>
      <c r="ORU172" s="447"/>
      <c r="ORV172" s="447"/>
      <c r="ORW172" s="447"/>
      <c r="ORX172" s="447"/>
      <c r="ORY172" s="447"/>
      <c r="ORZ172" s="447"/>
      <c r="OSA172" s="447"/>
      <c r="OSB172" s="447"/>
      <c r="OSC172" s="447"/>
      <c r="OSD172" s="447"/>
      <c r="OSE172" s="447"/>
      <c r="OSF172" s="447"/>
      <c r="OSG172" s="447"/>
      <c r="OSH172" s="447"/>
      <c r="OSI172" s="447"/>
      <c r="OSJ172" s="447"/>
      <c r="OSK172" s="447"/>
      <c r="OSL172" s="447"/>
      <c r="OSM172" s="447"/>
      <c r="OSN172" s="447"/>
      <c r="OSO172" s="447"/>
      <c r="OSP172" s="447"/>
      <c r="OSQ172" s="447"/>
      <c r="OSR172" s="447"/>
      <c r="OSS172" s="447"/>
      <c r="OST172" s="447"/>
      <c r="OSU172" s="447"/>
      <c r="OSV172" s="447"/>
      <c r="OSW172" s="447"/>
      <c r="OSX172" s="447"/>
      <c r="OSY172" s="447"/>
      <c r="OSZ172" s="447"/>
      <c r="OTA172" s="447"/>
      <c r="OTB172" s="447"/>
      <c r="OTC172" s="447"/>
      <c r="OTD172" s="447"/>
      <c r="OTE172" s="447"/>
      <c r="OTF172" s="447"/>
      <c r="OTG172" s="447"/>
      <c r="OTH172" s="447"/>
      <c r="OTI172" s="447"/>
      <c r="OTJ172" s="447"/>
      <c r="OTK172" s="447"/>
      <c r="OTL172" s="447"/>
      <c r="OTM172" s="447"/>
      <c r="OTN172" s="447"/>
      <c r="OTO172" s="447"/>
      <c r="OTP172" s="447"/>
      <c r="OTQ172" s="447"/>
      <c r="OTR172" s="447"/>
      <c r="OTS172" s="447"/>
      <c r="OTT172" s="447"/>
      <c r="OTU172" s="447"/>
      <c r="OTV172" s="447"/>
      <c r="OTW172" s="447"/>
      <c r="OTX172" s="447"/>
      <c r="OTY172" s="447"/>
      <c r="OTZ172" s="447"/>
      <c r="OUA172" s="447"/>
      <c r="OUB172" s="447"/>
      <c r="OUC172" s="447"/>
      <c r="OUD172" s="447"/>
      <c r="OUE172" s="447"/>
      <c r="OUF172" s="447"/>
      <c r="OUG172" s="447"/>
      <c r="OUH172" s="447"/>
      <c r="OUI172" s="447"/>
      <c r="OUJ172" s="447"/>
      <c r="OUK172" s="447"/>
      <c r="OUL172" s="447"/>
      <c r="OUM172" s="447"/>
      <c r="OUN172" s="447"/>
      <c r="OUO172" s="447"/>
      <c r="OUP172" s="447"/>
      <c r="OUQ172" s="447"/>
      <c r="OUR172" s="447"/>
      <c r="OUS172" s="447"/>
      <c r="OUT172" s="447"/>
      <c r="OUU172" s="447"/>
      <c r="OUV172" s="447"/>
      <c r="OUW172" s="447"/>
      <c r="OUX172" s="447"/>
      <c r="OUY172" s="447"/>
      <c r="OUZ172" s="447"/>
      <c r="OVA172" s="447"/>
      <c r="OVB172" s="447"/>
      <c r="OVC172" s="447"/>
      <c r="OVD172" s="447"/>
      <c r="OVE172" s="447"/>
      <c r="OVF172" s="447"/>
      <c r="OVG172" s="447"/>
      <c r="OVH172" s="447"/>
      <c r="OVI172" s="447"/>
      <c r="OVJ172" s="447"/>
      <c r="OVK172" s="447"/>
      <c r="OVL172" s="447"/>
      <c r="OVM172" s="447"/>
      <c r="OVN172" s="447"/>
      <c r="OVO172" s="447"/>
      <c r="OVP172" s="447"/>
      <c r="OVQ172" s="447"/>
      <c r="OVR172" s="447"/>
      <c r="OVS172" s="447"/>
      <c r="OVT172" s="447"/>
      <c r="OVU172" s="447"/>
      <c r="OVV172" s="447"/>
      <c r="OVW172" s="447"/>
      <c r="OVX172" s="447"/>
      <c r="OVY172" s="447"/>
      <c r="OVZ172" s="447"/>
      <c r="OWA172" s="447"/>
      <c r="OWB172" s="447"/>
      <c r="OWC172" s="447"/>
      <c r="OWD172" s="447"/>
      <c r="OWE172" s="447"/>
      <c r="OWF172" s="447"/>
      <c r="OWG172" s="447"/>
      <c r="OWH172" s="447"/>
      <c r="OWI172" s="447"/>
      <c r="OWJ172" s="447"/>
      <c r="OWK172" s="447"/>
      <c r="OWL172" s="447"/>
      <c r="OWM172" s="447"/>
      <c r="OWN172" s="447"/>
      <c r="OWO172" s="447"/>
      <c r="OWP172" s="447"/>
      <c r="OWQ172" s="447"/>
      <c r="OWR172" s="447"/>
      <c r="OWS172" s="447"/>
      <c r="OWT172" s="447"/>
      <c r="OWU172" s="447"/>
      <c r="OWV172" s="447"/>
      <c r="OWW172" s="447"/>
      <c r="OWX172" s="447"/>
      <c r="OWY172" s="447"/>
      <c r="OWZ172" s="447"/>
      <c r="OXA172" s="447"/>
      <c r="OXB172" s="447"/>
      <c r="OXC172" s="447"/>
      <c r="OXD172" s="447"/>
      <c r="OXE172" s="447"/>
      <c r="OXF172" s="447"/>
      <c r="OXG172" s="447"/>
      <c r="OXH172" s="447"/>
      <c r="OXI172" s="447"/>
      <c r="OXJ172" s="447"/>
      <c r="OXK172" s="447"/>
      <c r="OXL172" s="447"/>
      <c r="OXM172" s="447"/>
      <c r="OXN172" s="447"/>
      <c r="OXO172" s="447"/>
      <c r="OXP172" s="447"/>
      <c r="OXQ172" s="447"/>
      <c r="OXR172" s="447"/>
      <c r="OXS172" s="447"/>
      <c r="OXT172" s="447"/>
      <c r="OXU172" s="447"/>
      <c r="OXV172" s="447"/>
      <c r="OXW172" s="447"/>
      <c r="OXX172" s="447"/>
      <c r="OXY172" s="447"/>
      <c r="OXZ172" s="447"/>
      <c r="OYA172" s="447"/>
      <c r="OYB172" s="447"/>
      <c r="OYC172" s="447"/>
      <c r="OYD172" s="447"/>
      <c r="OYE172" s="447"/>
      <c r="OYF172" s="447"/>
      <c r="OYG172" s="447"/>
      <c r="OYH172" s="447"/>
      <c r="OYI172" s="447"/>
      <c r="OYJ172" s="447"/>
      <c r="OYK172" s="447"/>
      <c r="OYL172" s="447"/>
      <c r="OYM172" s="447"/>
      <c r="OYN172" s="447"/>
      <c r="OYO172" s="447"/>
      <c r="OYP172" s="447"/>
      <c r="OYQ172" s="447"/>
      <c r="OYR172" s="447"/>
      <c r="OYS172" s="447"/>
      <c r="OYT172" s="447"/>
      <c r="OYU172" s="447"/>
      <c r="OYV172" s="447"/>
      <c r="OYW172" s="447"/>
      <c r="OYX172" s="447"/>
      <c r="OYY172" s="447"/>
      <c r="OYZ172" s="447"/>
      <c r="OZA172" s="447"/>
      <c r="OZB172" s="447"/>
      <c r="OZC172" s="447"/>
      <c r="OZD172" s="447"/>
      <c r="OZE172" s="447"/>
      <c r="OZF172" s="447"/>
      <c r="OZG172" s="447"/>
      <c r="OZH172" s="447"/>
      <c r="OZI172" s="447"/>
      <c r="OZJ172" s="447"/>
      <c r="OZK172" s="447"/>
      <c r="OZL172" s="447"/>
      <c r="OZM172" s="447"/>
      <c r="OZN172" s="447"/>
      <c r="OZO172" s="447"/>
      <c r="OZP172" s="447"/>
      <c r="OZQ172" s="447"/>
      <c r="OZR172" s="447"/>
      <c r="OZS172" s="447"/>
      <c r="OZT172" s="447"/>
      <c r="OZU172" s="447"/>
      <c r="OZV172" s="447"/>
      <c r="OZW172" s="447"/>
      <c r="OZX172" s="447"/>
      <c r="OZY172" s="447"/>
      <c r="OZZ172" s="447"/>
      <c r="PAA172" s="447"/>
      <c r="PAB172" s="447"/>
      <c r="PAC172" s="447"/>
      <c r="PAD172" s="447"/>
      <c r="PAE172" s="447"/>
      <c r="PAF172" s="447"/>
      <c r="PAG172" s="447"/>
      <c r="PAH172" s="447"/>
      <c r="PAI172" s="447"/>
      <c r="PAJ172" s="447"/>
      <c r="PAK172" s="447"/>
      <c r="PAL172" s="447"/>
      <c r="PAM172" s="447"/>
      <c r="PAN172" s="447"/>
      <c r="PAO172" s="447"/>
      <c r="PAP172" s="447"/>
      <c r="PAQ172" s="447"/>
      <c r="PAR172" s="447"/>
      <c r="PAS172" s="447"/>
      <c r="PAT172" s="447"/>
      <c r="PAU172" s="447"/>
      <c r="PAV172" s="447"/>
      <c r="PAW172" s="447"/>
      <c r="PAX172" s="447"/>
      <c r="PAY172" s="447"/>
      <c r="PAZ172" s="447"/>
      <c r="PBA172" s="447"/>
      <c r="PBB172" s="447"/>
      <c r="PBC172" s="447"/>
      <c r="PBD172" s="447"/>
      <c r="PBE172" s="447"/>
      <c r="PBF172" s="447"/>
      <c r="PBG172" s="447"/>
      <c r="PBH172" s="447"/>
      <c r="PBI172" s="447"/>
      <c r="PBJ172" s="447"/>
      <c r="PBK172" s="447"/>
      <c r="PBL172" s="447"/>
      <c r="PBM172" s="447"/>
      <c r="PBN172" s="447"/>
      <c r="PBO172" s="447"/>
      <c r="PBP172" s="447"/>
      <c r="PBQ172" s="447"/>
      <c r="PBR172" s="447"/>
      <c r="PBS172" s="447"/>
      <c r="PBT172" s="447"/>
      <c r="PBU172" s="447"/>
      <c r="PBV172" s="447"/>
      <c r="PBW172" s="447"/>
      <c r="PBX172" s="447"/>
      <c r="PBY172" s="447"/>
      <c r="PBZ172" s="447"/>
      <c r="PCA172" s="447"/>
      <c r="PCB172" s="447"/>
      <c r="PCC172" s="447"/>
      <c r="PCD172" s="447"/>
      <c r="PCE172" s="447"/>
      <c r="PCF172" s="447"/>
      <c r="PCG172" s="447"/>
      <c r="PCH172" s="447"/>
      <c r="PCI172" s="447"/>
      <c r="PCJ172" s="447"/>
      <c r="PCK172" s="447"/>
      <c r="PCL172" s="447"/>
      <c r="PCM172" s="447"/>
      <c r="PCN172" s="447"/>
      <c r="PCO172" s="447"/>
      <c r="PCP172" s="447"/>
      <c r="PCQ172" s="447"/>
      <c r="PCR172" s="447"/>
      <c r="PCS172" s="447"/>
      <c r="PCT172" s="447"/>
      <c r="PCU172" s="447"/>
      <c r="PCV172" s="447"/>
      <c r="PCW172" s="447"/>
      <c r="PCX172" s="447"/>
      <c r="PCY172" s="447"/>
      <c r="PCZ172" s="447"/>
      <c r="PDA172" s="447"/>
      <c r="PDB172" s="447"/>
      <c r="PDC172" s="447"/>
      <c r="PDD172" s="447"/>
      <c r="PDE172" s="447"/>
      <c r="PDF172" s="447"/>
      <c r="PDG172" s="447"/>
      <c r="PDH172" s="447"/>
      <c r="PDI172" s="447"/>
      <c r="PDJ172" s="447"/>
      <c r="PDK172" s="447"/>
      <c r="PDL172" s="447"/>
      <c r="PDM172" s="447"/>
      <c r="PDN172" s="447"/>
      <c r="PDO172" s="447"/>
      <c r="PDP172" s="447"/>
      <c r="PDQ172" s="447"/>
      <c r="PDR172" s="447"/>
      <c r="PDS172" s="447"/>
      <c r="PDT172" s="447"/>
      <c r="PDU172" s="447"/>
      <c r="PDV172" s="447"/>
      <c r="PDW172" s="447"/>
      <c r="PDX172" s="447"/>
      <c r="PDY172" s="447"/>
      <c r="PDZ172" s="447"/>
      <c r="PEA172" s="447"/>
      <c r="PEB172" s="447"/>
      <c r="PEC172" s="447"/>
      <c r="PED172" s="447"/>
      <c r="PEE172" s="447"/>
      <c r="PEF172" s="447"/>
      <c r="PEG172" s="447"/>
      <c r="PEH172" s="447"/>
      <c r="PEI172" s="447"/>
      <c r="PEJ172" s="447"/>
      <c r="PEK172" s="447"/>
      <c r="PEL172" s="447"/>
      <c r="PEM172" s="447"/>
      <c r="PEN172" s="447"/>
      <c r="PEO172" s="447"/>
      <c r="PEP172" s="447"/>
      <c r="PEQ172" s="447"/>
      <c r="PER172" s="447"/>
      <c r="PES172" s="447"/>
      <c r="PET172" s="447"/>
      <c r="PEU172" s="447"/>
      <c r="PEV172" s="447"/>
      <c r="PEW172" s="447"/>
      <c r="PEX172" s="447"/>
      <c r="PEY172" s="447"/>
      <c r="PEZ172" s="447"/>
      <c r="PFA172" s="447"/>
      <c r="PFB172" s="447"/>
      <c r="PFC172" s="447"/>
      <c r="PFD172" s="447"/>
      <c r="PFE172" s="447"/>
      <c r="PFF172" s="447"/>
      <c r="PFG172" s="447"/>
      <c r="PFH172" s="447"/>
      <c r="PFI172" s="447"/>
      <c r="PFJ172" s="447"/>
      <c r="PFK172" s="447"/>
      <c r="PFL172" s="447"/>
      <c r="PFM172" s="447"/>
      <c r="PFN172" s="447"/>
      <c r="PFO172" s="447"/>
      <c r="PFP172" s="447"/>
      <c r="PFQ172" s="447"/>
      <c r="PFR172" s="447"/>
      <c r="PFS172" s="447"/>
      <c r="PFT172" s="447"/>
      <c r="PFU172" s="447"/>
      <c r="PFV172" s="447"/>
      <c r="PFW172" s="447"/>
      <c r="PFX172" s="447"/>
      <c r="PFY172" s="447"/>
      <c r="PFZ172" s="447"/>
      <c r="PGA172" s="447"/>
      <c r="PGB172" s="447"/>
      <c r="PGC172" s="447"/>
      <c r="PGD172" s="447"/>
      <c r="PGE172" s="447"/>
      <c r="PGF172" s="447"/>
      <c r="PGG172" s="447"/>
      <c r="PGH172" s="447"/>
      <c r="PGI172" s="447"/>
      <c r="PGJ172" s="447"/>
      <c r="PGK172" s="447"/>
      <c r="PGL172" s="447"/>
      <c r="PGM172" s="447"/>
      <c r="PGN172" s="447"/>
      <c r="PGO172" s="447"/>
      <c r="PGP172" s="447"/>
      <c r="PGQ172" s="447"/>
      <c r="PGR172" s="447"/>
      <c r="PGS172" s="447"/>
      <c r="PGT172" s="447"/>
      <c r="PGU172" s="447"/>
      <c r="PGV172" s="447"/>
      <c r="PGW172" s="447"/>
      <c r="PGX172" s="447"/>
      <c r="PGY172" s="447"/>
      <c r="PGZ172" s="447"/>
      <c r="PHA172" s="447"/>
      <c r="PHB172" s="447"/>
      <c r="PHC172" s="447"/>
      <c r="PHD172" s="447"/>
      <c r="PHE172" s="447"/>
      <c r="PHF172" s="447"/>
      <c r="PHG172" s="447"/>
      <c r="PHH172" s="447"/>
      <c r="PHI172" s="447"/>
      <c r="PHJ172" s="447"/>
      <c r="PHK172" s="447"/>
      <c r="PHL172" s="447"/>
      <c r="PHM172" s="447"/>
      <c r="PHN172" s="447"/>
      <c r="PHO172" s="447"/>
      <c r="PHP172" s="447"/>
      <c r="PHQ172" s="447"/>
      <c r="PHR172" s="447"/>
      <c r="PHS172" s="447"/>
      <c r="PHT172" s="447"/>
      <c r="PHU172" s="447"/>
      <c r="PHV172" s="447"/>
      <c r="PHW172" s="447"/>
      <c r="PHX172" s="447"/>
      <c r="PHY172" s="447"/>
      <c r="PHZ172" s="447"/>
      <c r="PIA172" s="447"/>
      <c r="PIB172" s="447"/>
      <c r="PIC172" s="447"/>
      <c r="PID172" s="447"/>
      <c r="PIE172" s="447"/>
      <c r="PIF172" s="447"/>
      <c r="PIG172" s="447"/>
      <c r="PIH172" s="447"/>
      <c r="PII172" s="447"/>
      <c r="PIJ172" s="447"/>
      <c r="PIK172" s="447"/>
      <c r="PIL172" s="447"/>
      <c r="PIM172" s="447"/>
      <c r="PIN172" s="447"/>
      <c r="PIO172" s="447"/>
      <c r="PIP172" s="447"/>
      <c r="PIQ172" s="447"/>
      <c r="PIR172" s="447"/>
      <c r="PIS172" s="447"/>
      <c r="PIT172" s="447"/>
      <c r="PIU172" s="447"/>
      <c r="PIV172" s="447"/>
      <c r="PIW172" s="447"/>
      <c r="PIX172" s="447"/>
      <c r="PIY172" s="447"/>
      <c r="PIZ172" s="447"/>
      <c r="PJA172" s="447"/>
      <c r="PJB172" s="447"/>
      <c r="PJC172" s="447"/>
      <c r="PJD172" s="447"/>
      <c r="PJE172" s="447"/>
      <c r="PJF172" s="447"/>
      <c r="PJG172" s="447"/>
      <c r="PJH172" s="447"/>
      <c r="PJI172" s="447"/>
      <c r="PJJ172" s="447"/>
      <c r="PJK172" s="447"/>
      <c r="PJL172" s="447"/>
      <c r="PJM172" s="447"/>
      <c r="PJN172" s="447"/>
      <c r="PJO172" s="447"/>
      <c r="PJP172" s="447"/>
      <c r="PJQ172" s="447"/>
      <c r="PJR172" s="447"/>
      <c r="PJS172" s="447"/>
      <c r="PJT172" s="447"/>
      <c r="PJU172" s="447"/>
      <c r="PJV172" s="447"/>
      <c r="PJW172" s="447"/>
      <c r="PJX172" s="447"/>
      <c r="PJY172" s="447"/>
      <c r="PJZ172" s="447"/>
      <c r="PKA172" s="447"/>
      <c r="PKB172" s="447"/>
      <c r="PKC172" s="447"/>
      <c r="PKD172" s="447"/>
      <c r="PKE172" s="447"/>
      <c r="PKF172" s="447"/>
      <c r="PKG172" s="447"/>
      <c r="PKH172" s="447"/>
      <c r="PKI172" s="447"/>
      <c r="PKJ172" s="447"/>
      <c r="PKK172" s="447"/>
      <c r="PKL172" s="447"/>
      <c r="PKM172" s="447"/>
      <c r="PKN172" s="447"/>
      <c r="PKO172" s="447"/>
      <c r="PKP172" s="447"/>
      <c r="PKQ172" s="447"/>
      <c r="PKR172" s="447"/>
      <c r="PKS172" s="447"/>
      <c r="PKT172" s="447"/>
      <c r="PKU172" s="447"/>
      <c r="PKV172" s="447"/>
      <c r="PKW172" s="447"/>
      <c r="PKX172" s="447"/>
      <c r="PKY172" s="447"/>
      <c r="PKZ172" s="447"/>
      <c r="PLA172" s="447"/>
      <c r="PLB172" s="447"/>
      <c r="PLC172" s="447"/>
      <c r="PLD172" s="447"/>
      <c r="PLE172" s="447"/>
      <c r="PLF172" s="447"/>
      <c r="PLG172" s="447"/>
      <c r="PLH172" s="447"/>
      <c r="PLI172" s="447"/>
      <c r="PLJ172" s="447"/>
      <c r="PLK172" s="447"/>
      <c r="PLL172" s="447"/>
      <c r="PLM172" s="447"/>
      <c r="PLN172" s="447"/>
      <c r="PLO172" s="447"/>
      <c r="PLP172" s="447"/>
      <c r="PLQ172" s="447"/>
      <c r="PLR172" s="447"/>
      <c r="PLS172" s="447"/>
      <c r="PLT172" s="447"/>
      <c r="PLU172" s="447"/>
      <c r="PLV172" s="447"/>
      <c r="PLW172" s="447"/>
      <c r="PLX172" s="447"/>
      <c r="PLY172" s="447"/>
      <c r="PLZ172" s="447"/>
      <c r="PMA172" s="447"/>
      <c r="PMB172" s="447"/>
      <c r="PMC172" s="447"/>
      <c r="PMD172" s="447"/>
      <c r="PME172" s="447"/>
      <c r="PMF172" s="447"/>
      <c r="PMG172" s="447"/>
      <c r="PMH172" s="447"/>
      <c r="PMI172" s="447"/>
      <c r="PMJ172" s="447"/>
      <c r="PMK172" s="447"/>
      <c r="PML172" s="447"/>
      <c r="PMM172" s="447"/>
      <c r="PMN172" s="447"/>
      <c r="PMO172" s="447"/>
      <c r="PMP172" s="447"/>
      <c r="PMQ172" s="447"/>
      <c r="PMR172" s="447"/>
      <c r="PMS172" s="447"/>
      <c r="PMT172" s="447"/>
      <c r="PMU172" s="447"/>
      <c r="PMV172" s="447"/>
      <c r="PMW172" s="447"/>
      <c r="PMX172" s="447"/>
      <c r="PMY172" s="447"/>
      <c r="PMZ172" s="447"/>
      <c r="PNA172" s="447"/>
      <c r="PNB172" s="447"/>
      <c r="PNC172" s="447"/>
      <c r="PND172" s="447"/>
      <c r="PNE172" s="447"/>
      <c r="PNF172" s="447"/>
      <c r="PNG172" s="447"/>
      <c r="PNH172" s="447"/>
      <c r="PNI172" s="447"/>
      <c r="PNJ172" s="447"/>
      <c r="PNK172" s="447"/>
      <c r="PNL172" s="447"/>
      <c r="PNM172" s="447"/>
      <c r="PNN172" s="447"/>
      <c r="PNO172" s="447"/>
      <c r="PNP172" s="447"/>
      <c r="PNQ172" s="447"/>
      <c r="PNR172" s="447"/>
      <c r="PNS172" s="447"/>
      <c r="PNT172" s="447"/>
      <c r="PNU172" s="447"/>
      <c r="PNV172" s="447"/>
      <c r="PNW172" s="447"/>
      <c r="PNX172" s="447"/>
      <c r="PNY172" s="447"/>
      <c r="PNZ172" s="447"/>
      <c r="POA172" s="447"/>
      <c r="POB172" s="447"/>
      <c r="POC172" s="447"/>
      <c r="POD172" s="447"/>
      <c r="POE172" s="447"/>
      <c r="POF172" s="447"/>
      <c r="POG172" s="447"/>
      <c r="POH172" s="447"/>
      <c r="POI172" s="447"/>
      <c r="POJ172" s="447"/>
      <c r="POK172" s="447"/>
      <c r="POL172" s="447"/>
      <c r="POM172" s="447"/>
      <c r="PON172" s="447"/>
      <c r="POO172" s="447"/>
      <c r="POP172" s="447"/>
      <c r="POQ172" s="447"/>
      <c r="POR172" s="447"/>
      <c r="POS172" s="447"/>
      <c r="POT172" s="447"/>
      <c r="POU172" s="447"/>
      <c r="POV172" s="447"/>
      <c r="POW172" s="447"/>
      <c r="POX172" s="447"/>
      <c r="POY172" s="447"/>
      <c r="POZ172" s="447"/>
      <c r="PPA172" s="447"/>
      <c r="PPB172" s="447"/>
      <c r="PPC172" s="447"/>
      <c r="PPD172" s="447"/>
      <c r="PPE172" s="447"/>
      <c r="PPF172" s="447"/>
      <c r="PPG172" s="447"/>
      <c r="PPH172" s="447"/>
      <c r="PPI172" s="447"/>
      <c r="PPJ172" s="447"/>
      <c r="PPK172" s="447"/>
      <c r="PPL172" s="447"/>
      <c r="PPM172" s="447"/>
      <c r="PPN172" s="447"/>
      <c r="PPO172" s="447"/>
      <c r="PPP172" s="447"/>
      <c r="PPQ172" s="447"/>
      <c r="PPR172" s="447"/>
      <c r="PPS172" s="447"/>
      <c r="PPT172" s="447"/>
      <c r="PPU172" s="447"/>
      <c r="PPV172" s="447"/>
      <c r="PPW172" s="447"/>
      <c r="PPX172" s="447"/>
      <c r="PPY172" s="447"/>
      <c r="PPZ172" s="447"/>
      <c r="PQA172" s="447"/>
      <c r="PQB172" s="447"/>
      <c r="PQC172" s="447"/>
      <c r="PQD172" s="447"/>
      <c r="PQE172" s="447"/>
      <c r="PQF172" s="447"/>
      <c r="PQG172" s="447"/>
      <c r="PQH172" s="447"/>
      <c r="PQI172" s="447"/>
      <c r="PQJ172" s="447"/>
      <c r="PQK172" s="447"/>
      <c r="PQL172" s="447"/>
      <c r="PQM172" s="447"/>
      <c r="PQN172" s="447"/>
      <c r="PQO172" s="447"/>
      <c r="PQP172" s="447"/>
      <c r="PQQ172" s="447"/>
      <c r="PQR172" s="447"/>
      <c r="PQS172" s="447"/>
      <c r="PQT172" s="447"/>
      <c r="PQU172" s="447"/>
      <c r="PQV172" s="447"/>
      <c r="PQW172" s="447"/>
      <c r="PQX172" s="447"/>
      <c r="PQY172" s="447"/>
      <c r="PQZ172" s="447"/>
      <c r="PRA172" s="447"/>
      <c r="PRB172" s="447"/>
      <c r="PRC172" s="447"/>
      <c r="PRD172" s="447"/>
      <c r="PRE172" s="447"/>
      <c r="PRF172" s="447"/>
      <c r="PRG172" s="447"/>
      <c r="PRH172" s="447"/>
      <c r="PRI172" s="447"/>
      <c r="PRJ172" s="447"/>
      <c r="PRK172" s="447"/>
      <c r="PRL172" s="447"/>
      <c r="PRM172" s="447"/>
      <c r="PRN172" s="447"/>
      <c r="PRO172" s="447"/>
      <c r="PRP172" s="447"/>
      <c r="PRQ172" s="447"/>
      <c r="PRR172" s="447"/>
      <c r="PRS172" s="447"/>
      <c r="PRT172" s="447"/>
      <c r="PRU172" s="447"/>
      <c r="PRV172" s="447"/>
      <c r="PRW172" s="447"/>
      <c r="PRX172" s="447"/>
      <c r="PRY172" s="447"/>
      <c r="PRZ172" s="447"/>
      <c r="PSA172" s="447"/>
      <c r="PSB172" s="447"/>
      <c r="PSC172" s="447"/>
      <c r="PSD172" s="447"/>
      <c r="PSE172" s="447"/>
      <c r="PSF172" s="447"/>
      <c r="PSG172" s="447"/>
      <c r="PSH172" s="447"/>
      <c r="PSI172" s="447"/>
      <c r="PSJ172" s="447"/>
      <c r="PSK172" s="447"/>
      <c r="PSL172" s="447"/>
      <c r="PSM172" s="447"/>
      <c r="PSN172" s="447"/>
      <c r="PSO172" s="447"/>
      <c r="PSP172" s="447"/>
      <c r="PSQ172" s="447"/>
      <c r="PSR172" s="447"/>
      <c r="PSS172" s="447"/>
      <c r="PST172" s="447"/>
      <c r="PSU172" s="447"/>
      <c r="PSV172" s="447"/>
      <c r="PSW172" s="447"/>
      <c r="PSX172" s="447"/>
      <c r="PSY172" s="447"/>
      <c r="PSZ172" s="447"/>
      <c r="PTA172" s="447"/>
      <c r="PTB172" s="447"/>
      <c r="PTC172" s="447"/>
      <c r="PTD172" s="447"/>
      <c r="PTE172" s="447"/>
      <c r="PTF172" s="447"/>
      <c r="PTG172" s="447"/>
      <c r="PTH172" s="447"/>
      <c r="PTI172" s="447"/>
      <c r="PTJ172" s="447"/>
      <c r="PTK172" s="447"/>
      <c r="PTL172" s="447"/>
      <c r="PTM172" s="447"/>
      <c r="PTN172" s="447"/>
      <c r="PTO172" s="447"/>
      <c r="PTP172" s="447"/>
      <c r="PTQ172" s="447"/>
      <c r="PTR172" s="447"/>
      <c r="PTS172" s="447"/>
      <c r="PTT172" s="447"/>
      <c r="PTU172" s="447"/>
      <c r="PTV172" s="447"/>
      <c r="PTW172" s="447"/>
      <c r="PTX172" s="447"/>
      <c r="PTY172" s="447"/>
      <c r="PTZ172" s="447"/>
      <c r="PUA172" s="447"/>
      <c r="PUB172" s="447"/>
      <c r="PUC172" s="447"/>
      <c r="PUD172" s="447"/>
      <c r="PUE172" s="447"/>
      <c r="PUF172" s="447"/>
      <c r="PUG172" s="447"/>
      <c r="PUH172" s="447"/>
      <c r="PUI172" s="447"/>
      <c r="PUJ172" s="447"/>
      <c r="PUK172" s="447"/>
      <c r="PUL172" s="447"/>
      <c r="PUM172" s="447"/>
      <c r="PUN172" s="447"/>
      <c r="PUO172" s="447"/>
      <c r="PUP172" s="447"/>
      <c r="PUQ172" s="447"/>
      <c r="PUR172" s="447"/>
      <c r="PUS172" s="447"/>
      <c r="PUT172" s="447"/>
      <c r="PUU172" s="447"/>
      <c r="PUV172" s="447"/>
      <c r="PUW172" s="447"/>
      <c r="PUX172" s="447"/>
      <c r="PUY172" s="447"/>
      <c r="PUZ172" s="447"/>
      <c r="PVA172" s="447"/>
      <c r="PVB172" s="447"/>
      <c r="PVC172" s="447"/>
      <c r="PVD172" s="447"/>
      <c r="PVE172" s="447"/>
      <c r="PVF172" s="447"/>
      <c r="PVG172" s="447"/>
      <c r="PVH172" s="447"/>
      <c r="PVI172" s="447"/>
      <c r="PVJ172" s="447"/>
      <c r="PVK172" s="447"/>
      <c r="PVL172" s="447"/>
      <c r="PVM172" s="447"/>
      <c r="PVN172" s="447"/>
      <c r="PVO172" s="447"/>
      <c r="PVP172" s="447"/>
      <c r="PVQ172" s="447"/>
      <c r="PVR172" s="447"/>
      <c r="PVS172" s="447"/>
      <c r="PVT172" s="447"/>
      <c r="PVU172" s="447"/>
      <c r="PVV172" s="447"/>
      <c r="PVW172" s="447"/>
      <c r="PVX172" s="447"/>
      <c r="PVY172" s="447"/>
      <c r="PVZ172" s="447"/>
      <c r="PWA172" s="447"/>
      <c r="PWB172" s="447"/>
      <c r="PWC172" s="447"/>
      <c r="PWD172" s="447"/>
      <c r="PWE172" s="447"/>
      <c r="PWF172" s="447"/>
      <c r="PWG172" s="447"/>
      <c r="PWH172" s="447"/>
      <c r="PWI172" s="447"/>
      <c r="PWJ172" s="447"/>
      <c r="PWK172" s="447"/>
      <c r="PWL172" s="447"/>
      <c r="PWM172" s="447"/>
      <c r="PWN172" s="447"/>
      <c r="PWO172" s="447"/>
      <c r="PWP172" s="447"/>
      <c r="PWQ172" s="447"/>
      <c r="PWR172" s="447"/>
      <c r="PWS172" s="447"/>
      <c r="PWT172" s="447"/>
      <c r="PWU172" s="447"/>
      <c r="PWV172" s="447"/>
      <c r="PWW172" s="447"/>
      <c r="PWX172" s="447"/>
      <c r="PWY172" s="447"/>
      <c r="PWZ172" s="447"/>
      <c r="PXA172" s="447"/>
      <c r="PXB172" s="447"/>
      <c r="PXC172" s="447"/>
      <c r="PXD172" s="447"/>
      <c r="PXE172" s="447"/>
      <c r="PXF172" s="447"/>
      <c r="PXG172" s="447"/>
      <c r="PXH172" s="447"/>
      <c r="PXI172" s="447"/>
      <c r="PXJ172" s="447"/>
      <c r="PXK172" s="447"/>
      <c r="PXL172" s="447"/>
      <c r="PXM172" s="447"/>
      <c r="PXN172" s="447"/>
      <c r="PXO172" s="447"/>
      <c r="PXP172" s="447"/>
      <c r="PXQ172" s="447"/>
      <c r="PXR172" s="447"/>
      <c r="PXS172" s="447"/>
      <c r="PXT172" s="447"/>
      <c r="PXU172" s="447"/>
      <c r="PXV172" s="447"/>
      <c r="PXW172" s="447"/>
      <c r="PXX172" s="447"/>
      <c r="PXY172" s="447"/>
      <c r="PXZ172" s="447"/>
      <c r="PYA172" s="447"/>
      <c r="PYB172" s="447"/>
      <c r="PYC172" s="447"/>
      <c r="PYD172" s="447"/>
      <c r="PYE172" s="447"/>
      <c r="PYF172" s="447"/>
      <c r="PYG172" s="447"/>
      <c r="PYH172" s="447"/>
      <c r="PYI172" s="447"/>
      <c r="PYJ172" s="447"/>
      <c r="PYK172" s="447"/>
      <c r="PYL172" s="447"/>
      <c r="PYM172" s="447"/>
      <c r="PYN172" s="447"/>
      <c r="PYO172" s="447"/>
      <c r="PYP172" s="447"/>
      <c r="PYQ172" s="447"/>
      <c r="PYR172" s="447"/>
      <c r="PYS172" s="447"/>
      <c r="PYT172" s="447"/>
      <c r="PYU172" s="447"/>
      <c r="PYV172" s="447"/>
      <c r="PYW172" s="447"/>
      <c r="PYX172" s="447"/>
      <c r="PYY172" s="447"/>
      <c r="PYZ172" s="447"/>
      <c r="PZA172" s="447"/>
      <c r="PZB172" s="447"/>
      <c r="PZC172" s="447"/>
      <c r="PZD172" s="447"/>
      <c r="PZE172" s="447"/>
      <c r="PZF172" s="447"/>
      <c r="PZG172" s="447"/>
      <c r="PZH172" s="447"/>
      <c r="PZI172" s="447"/>
      <c r="PZJ172" s="447"/>
      <c r="PZK172" s="447"/>
      <c r="PZL172" s="447"/>
      <c r="PZM172" s="447"/>
      <c r="PZN172" s="447"/>
      <c r="PZO172" s="447"/>
      <c r="PZP172" s="447"/>
      <c r="PZQ172" s="447"/>
      <c r="PZR172" s="447"/>
      <c r="PZS172" s="447"/>
      <c r="PZT172" s="447"/>
      <c r="PZU172" s="447"/>
      <c r="PZV172" s="447"/>
      <c r="PZW172" s="447"/>
      <c r="PZX172" s="447"/>
      <c r="PZY172" s="447"/>
      <c r="PZZ172" s="447"/>
      <c r="QAA172" s="447"/>
      <c r="QAB172" s="447"/>
      <c r="QAC172" s="447"/>
      <c r="QAD172" s="447"/>
      <c r="QAE172" s="447"/>
      <c r="QAF172" s="447"/>
      <c r="QAG172" s="447"/>
      <c r="QAH172" s="447"/>
      <c r="QAI172" s="447"/>
      <c r="QAJ172" s="447"/>
      <c r="QAK172" s="447"/>
      <c r="QAL172" s="447"/>
      <c r="QAM172" s="447"/>
      <c r="QAN172" s="447"/>
      <c r="QAO172" s="447"/>
      <c r="QAP172" s="447"/>
      <c r="QAQ172" s="447"/>
      <c r="QAR172" s="447"/>
      <c r="QAS172" s="447"/>
      <c r="QAT172" s="447"/>
      <c r="QAU172" s="447"/>
      <c r="QAV172" s="447"/>
      <c r="QAW172" s="447"/>
      <c r="QAX172" s="447"/>
      <c r="QAY172" s="447"/>
      <c r="QAZ172" s="447"/>
      <c r="QBA172" s="447"/>
      <c r="QBB172" s="447"/>
      <c r="QBC172" s="447"/>
      <c r="QBD172" s="447"/>
      <c r="QBE172" s="447"/>
      <c r="QBF172" s="447"/>
      <c r="QBG172" s="447"/>
      <c r="QBH172" s="447"/>
      <c r="QBI172" s="447"/>
      <c r="QBJ172" s="447"/>
      <c r="QBK172" s="447"/>
      <c r="QBL172" s="447"/>
      <c r="QBM172" s="447"/>
      <c r="QBN172" s="447"/>
      <c r="QBO172" s="447"/>
      <c r="QBP172" s="447"/>
      <c r="QBQ172" s="447"/>
      <c r="QBR172" s="447"/>
      <c r="QBS172" s="447"/>
      <c r="QBT172" s="447"/>
      <c r="QBU172" s="447"/>
      <c r="QBV172" s="447"/>
      <c r="QBW172" s="447"/>
      <c r="QBX172" s="447"/>
      <c r="QBY172" s="447"/>
      <c r="QBZ172" s="447"/>
      <c r="QCA172" s="447"/>
      <c r="QCB172" s="447"/>
      <c r="QCC172" s="447"/>
      <c r="QCD172" s="447"/>
      <c r="QCE172" s="447"/>
      <c r="QCF172" s="447"/>
      <c r="QCG172" s="447"/>
      <c r="QCH172" s="447"/>
      <c r="QCI172" s="447"/>
      <c r="QCJ172" s="447"/>
      <c r="QCK172" s="447"/>
      <c r="QCL172" s="447"/>
      <c r="QCM172" s="447"/>
      <c r="QCN172" s="447"/>
      <c r="QCO172" s="447"/>
      <c r="QCP172" s="447"/>
      <c r="QCQ172" s="447"/>
      <c r="QCR172" s="447"/>
      <c r="QCS172" s="447"/>
      <c r="QCT172" s="447"/>
      <c r="QCU172" s="447"/>
      <c r="QCV172" s="447"/>
      <c r="QCW172" s="447"/>
      <c r="QCX172" s="447"/>
      <c r="QCY172" s="447"/>
      <c r="QCZ172" s="447"/>
      <c r="QDA172" s="447"/>
      <c r="QDB172" s="447"/>
      <c r="QDC172" s="447"/>
      <c r="QDD172" s="447"/>
      <c r="QDE172" s="447"/>
      <c r="QDF172" s="447"/>
      <c r="QDG172" s="447"/>
      <c r="QDH172" s="447"/>
      <c r="QDI172" s="447"/>
      <c r="QDJ172" s="447"/>
      <c r="QDK172" s="447"/>
      <c r="QDL172" s="447"/>
      <c r="QDM172" s="447"/>
      <c r="QDN172" s="447"/>
      <c r="QDO172" s="447"/>
      <c r="QDP172" s="447"/>
      <c r="QDQ172" s="447"/>
      <c r="QDR172" s="447"/>
      <c r="QDS172" s="447"/>
      <c r="QDT172" s="447"/>
      <c r="QDU172" s="447"/>
      <c r="QDV172" s="447"/>
      <c r="QDW172" s="447"/>
      <c r="QDX172" s="447"/>
      <c r="QDY172" s="447"/>
      <c r="QDZ172" s="447"/>
      <c r="QEA172" s="447"/>
      <c r="QEB172" s="447"/>
      <c r="QEC172" s="447"/>
      <c r="QED172" s="447"/>
      <c r="QEE172" s="447"/>
      <c r="QEF172" s="447"/>
      <c r="QEG172" s="447"/>
      <c r="QEH172" s="447"/>
      <c r="QEI172" s="447"/>
      <c r="QEJ172" s="447"/>
      <c r="QEK172" s="447"/>
      <c r="QEL172" s="447"/>
      <c r="QEM172" s="447"/>
      <c r="QEN172" s="447"/>
      <c r="QEO172" s="447"/>
      <c r="QEP172" s="447"/>
      <c r="QEQ172" s="447"/>
      <c r="QER172" s="447"/>
      <c r="QES172" s="447"/>
      <c r="QET172" s="447"/>
      <c r="QEU172" s="447"/>
      <c r="QEV172" s="447"/>
      <c r="QEW172" s="447"/>
      <c r="QEX172" s="447"/>
      <c r="QEY172" s="447"/>
      <c r="QEZ172" s="447"/>
      <c r="QFA172" s="447"/>
      <c r="QFB172" s="447"/>
      <c r="QFC172" s="447"/>
      <c r="QFD172" s="447"/>
      <c r="QFE172" s="447"/>
      <c r="QFF172" s="447"/>
      <c r="QFG172" s="447"/>
      <c r="QFH172" s="447"/>
      <c r="QFI172" s="447"/>
      <c r="QFJ172" s="447"/>
      <c r="QFK172" s="447"/>
      <c r="QFL172" s="447"/>
      <c r="QFM172" s="447"/>
      <c r="QFN172" s="447"/>
      <c r="QFO172" s="447"/>
      <c r="QFP172" s="447"/>
      <c r="QFQ172" s="447"/>
      <c r="QFR172" s="447"/>
      <c r="QFS172" s="447"/>
      <c r="QFT172" s="447"/>
      <c r="QFU172" s="447"/>
      <c r="QFV172" s="447"/>
      <c r="QFW172" s="447"/>
      <c r="QFX172" s="447"/>
      <c r="QFY172" s="447"/>
      <c r="QFZ172" s="447"/>
      <c r="QGA172" s="447"/>
      <c r="QGB172" s="447"/>
      <c r="QGC172" s="447"/>
      <c r="QGD172" s="447"/>
      <c r="QGE172" s="447"/>
      <c r="QGF172" s="447"/>
      <c r="QGG172" s="447"/>
      <c r="QGH172" s="447"/>
      <c r="QGI172" s="447"/>
      <c r="QGJ172" s="447"/>
      <c r="QGK172" s="447"/>
      <c r="QGL172" s="447"/>
      <c r="QGM172" s="447"/>
      <c r="QGN172" s="447"/>
      <c r="QGO172" s="447"/>
      <c r="QGP172" s="447"/>
      <c r="QGQ172" s="447"/>
      <c r="QGR172" s="447"/>
      <c r="QGS172" s="447"/>
      <c r="QGT172" s="447"/>
      <c r="QGU172" s="447"/>
      <c r="QGV172" s="447"/>
      <c r="QGW172" s="447"/>
      <c r="QGX172" s="447"/>
      <c r="QGY172" s="447"/>
      <c r="QGZ172" s="447"/>
      <c r="QHA172" s="447"/>
      <c r="QHB172" s="447"/>
      <c r="QHC172" s="447"/>
      <c r="QHD172" s="447"/>
      <c r="QHE172" s="447"/>
      <c r="QHF172" s="447"/>
      <c r="QHG172" s="447"/>
      <c r="QHH172" s="447"/>
      <c r="QHI172" s="447"/>
      <c r="QHJ172" s="447"/>
      <c r="QHK172" s="447"/>
      <c r="QHL172" s="447"/>
      <c r="QHM172" s="447"/>
      <c r="QHN172" s="447"/>
      <c r="QHO172" s="447"/>
      <c r="QHP172" s="447"/>
      <c r="QHQ172" s="447"/>
      <c r="QHR172" s="447"/>
      <c r="QHS172" s="447"/>
      <c r="QHT172" s="447"/>
      <c r="QHU172" s="447"/>
      <c r="QHV172" s="447"/>
      <c r="QHW172" s="447"/>
      <c r="QHX172" s="447"/>
      <c r="QHY172" s="447"/>
      <c r="QHZ172" s="447"/>
      <c r="QIA172" s="447"/>
      <c r="QIB172" s="447"/>
      <c r="QIC172" s="447"/>
      <c r="QID172" s="447"/>
      <c r="QIE172" s="447"/>
      <c r="QIF172" s="447"/>
      <c r="QIG172" s="447"/>
      <c r="QIH172" s="447"/>
      <c r="QII172" s="447"/>
      <c r="QIJ172" s="447"/>
      <c r="QIK172" s="447"/>
      <c r="QIL172" s="447"/>
      <c r="QIM172" s="447"/>
      <c r="QIN172" s="447"/>
      <c r="QIO172" s="447"/>
      <c r="QIP172" s="447"/>
      <c r="QIQ172" s="447"/>
      <c r="QIR172" s="447"/>
      <c r="QIS172" s="447"/>
      <c r="QIT172" s="447"/>
      <c r="QIU172" s="447"/>
      <c r="QIV172" s="447"/>
      <c r="QIW172" s="447"/>
      <c r="QIX172" s="447"/>
      <c r="QIY172" s="447"/>
      <c r="QIZ172" s="447"/>
      <c r="QJA172" s="447"/>
      <c r="QJB172" s="447"/>
      <c r="QJC172" s="447"/>
      <c r="QJD172" s="447"/>
      <c r="QJE172" s="447"/>
      <c r="QJF172" s="447"/>
      <c r="QJG172" s="447"/>
      <c r="QJH172" s="447"/>
      <c r="QJI172" s="447"/>
      <c r="QJJ172" s="447"/>
      <c r="QJK172" s="447"/>
      <c r="QJL172" s="447"/>
      <c r="QJM172" s="447"/>
      <c r="QJN172" s="447"/>
      <c r="QJO172" s="447"/>
      <c r="QJP172" s="447"/>
      <c r="QJQ172" s="447"/>
      <c r="QJR172" s="447"/>
      <c r="QJS172" s="447"/>
      <c r="QJT172" s="447"/>
      <c r="QJU172" s="447"/>
      <c r="QJV172" s="447"/>
      <c r="QJW172" s="447"/>
      <c r="QJX172" s="447"/>
      <c r="QJY172" s="447"/>
      <c r="QJZ172" s="447"/>
      <c r="QKA172" s="447"/>
      <c r="QKB172" s="447"/>
      <c r="QKC172" s="447"/>
      <c r="QKD172" s="447"/>
      <c r="QKE172" s="447"/>
      <c r="QKF172" s="447"/>
      <c r="QKG172" s="447"/>
      <c r="QKH172" s="447"/>
      <c r="QKI172" s="447"/>
      <c r="QKJ172" s="447"/>
      <c r="QKK172" s="447"/>
      <c r="QKL172" s="447"/>
      <c r="QKM172" s="447"/>
      <c r="QKN172" s="447"/>
      <c r="QKO172" s="447"/>
      <c r="QKP172" s="447"/>
      <c r="QKQ172" s="447"/>
      <c r="QKR172" s="447"/>
      <c r="QKS172" s="447"/>
      <c r="QKT172" s="447"/>
      <c r="QKU172" s="447"/>
      <c r="QKV172" s="447"/>
      <c r="QKW172" s="447"/>
      <c r="QKX172" s="447"/>
      <c r="QKY172" s="447"/>
      <c r="QKZ172" s="447"/>
      <c r="QLA172" s="447"/>
      <c r="QLB172" s="447"/>
      <c r="QLC172" s="447"/>
      <c r="QLD172" s="447"/>
      <c r="QLE172" s="447"/>
      <c r="QLF172" s="447"/>
      <c r="QLG172" s="447"/>
      <c r="QLH172" s="447"/>
      <c r="QLI172" s="447"/>
      <c r="QLJ172" s="447"/>
      <c r="QLK172" s="447"/>
      <c r="QLL172" s="447"/>
      <c r="QLM172" s="447"/>
      <c r="QLN172" s="447"/>
      <c r="QLO172" s="447"/>
      <c r="QLP172" s="447"/>
      <c r="QLQ172" s="447"/>
      <c r="QLR172" s="447"/>
      <c r="QLS172" s="447"/>
      <c r="QLT172" s="447"/>
      <c r="QLU172" s="447"/>
      <c r="QLV172" s="447"/>
      <c r="QLW172" s="447"/>
      <c r="QLX172" s="447"/>
      <c r="QLY172" s="447"/>
      <c r="QLZ172" s="447"/>
      <c r="QMA172" s="447"/>
      <c r="QMB172" s="447"/>
      <c r="QMC172" s="447"/>
      <c r="QMD172" s="447"/>
      <c r="QME172" s="447"/>
      <c r="QMF172" s="447"/>
      <c r="QMG172" s="447"/>
      <c r="QMH172" s="447"/>
      <c r="QMI172" s="447"/>
      <c r="QMJ172" s="447"/>
      <c r="QMK172" s="447"/>
      <c r="QML172" s="447"/>
      <c r="QMM172" s="447"/>
      <c r="QMN172" s="447"/>
      <c r="QMO172" s="447"/>
      <c r="QMP172" s="447"/>
      <c r="QMQ172" s="447"/>
      <c r="QMR172" s="447"/>
      <c r="QMS172" s="447"/>
      <c r="QMT172" s="447"/>
      <c r="QMU172" s="447"/>
      <c r="QMV172" s="447"/>
      <c r="QMW172" s="447"/>
      <c r="QMX172" s="447"/>
      <c r="QMY172" s="447"/>
      <c r="QMZ172" s="447"/>
      <c r="QNA172" s="447"/>
      <c r="QNB172" s="447"/>
      <c r="QNC172" s="447"/>
      <c r="QND172" s="447"/>
      <c r="QNE172" s="447"/>
      <c r="QNF172" s="447"/>
      <c r="QNG172" s="447"/>
      <c r="QNH172" s="447"/>
      <c r="QNI172" s="447"/>
      <c r="QNJ172" s="447"/>
      <c r="QNK172" s="447"/>
      <c r="QNL172" s="447"/>
      <c r="QNM172" s="447"/>
      <c r="QNN172" s="447"/>
      <c r="QNO172" s="447"/>
      <c r="QNP172" s="447"/>
      <c r="QNQ172" s="447"/>
      <c r="QNR172" s="447"/>
      <c r="QNS172" s="447"/>
      <c r="QNT172" s="447"/>
      <c r="QNU172" s="447"/>
      <c r="QNV172" s="447"/>
      <c r="QNW172" s="447"/>
      <c r="QNX172" s="447"/>
      <c r="QNY172" s="447"/>
      <c r="QNZ172" s="447"/>
      <c r="QOA172" s="447"/>
      <c r="QOB172" s="447"/>
      <c r="QOC172" s="447"/>
      <c r="QOD172" s="447"/>
      <c r="QOE172" s="447"/>
      <c r="QOF172" s="447"/>
      <c r="QOG172" s="447"/>
      <c r="QOH172" s="447"/>
      <c r="QOI172" s="447"/>
      <c r="QOJ172" s="447"/>
      <c r="QOK172" s="447"/>
      <c r="QOL172" s="447"/>
      <c r="QOM172" s="447"/>
      <c r="QON172" s="447"/>
      <c r="QOO172" s="447"/>
      <c r="QOP172" s="447"/>
      <c r="QOQ172" s="447"/>
      <c r="QOR172" s="447"/>
      <c r="QOS172" s="447"/>
      <c r="QOT172" s="447"/>
      <c r="QOU172" s="447"/>
      <c r="QOV172" s="447"/>
      <c r="QOW172" s="447"/>
      <c r="QOX172" s="447"/>
      <c r="QOY172" s="447"/>
      <c r="QOZ172" s="447"/>
      <c r="QPA172" s="447"/>
      <c r="QPB172" s="447"/>
      <c r="QPC172" s="447"/>
      <c r="QPD172" s="447"/>
      <c r="QPE172" s="447"/>
      <c r="QPF172" s="447"/>
      <c r="QPG172" s="447"/>
      <c r="QPH172" s="447"/>
      <c r="QPI172" s="447"/>
      <c r="QPJ172" s="447"/>
      <c r="QPK172" s="447"/>
      <c r="QPL172" s="447"/>
      <c r="QPM172" s="447"/>
      <c r="QPN172" s="447"/>
      <c r="QPO172" s="447"/>
      <c r="QPP172" s="447"/>
      <c r="QPQ172" s="447"/>
      <c r="QPR172" s="447"/>
      <c r="QPS172" s="447"/>
      <c r="QPT172" s="447"/>
      <c r="QPU172" s="447"/>
      <c r="QPV172" s="447"/>
      <c r="QPW172" s="447"/>
      <c r="QPX172" s="447"/>
      <c r="QPY172" s="447"/>
      <c r="QPZ172" s="447"/>
      <c r="QQA172" s="447"/>
      <c r="QQB172" s="447"/>
      <c r="QQC172" s="447"/>
      <c r="QQD172" s="447"/>
      <c r="QQE172" s="447"/>
      <c r="QQF172" s="447"/>
      <c r="QQG172" s="447"/>
      <c r="QQH172" s="447"/>
      <c r="QQI172" s="447"/>
      <c r="QQJ172" s="447"/>
      <c r="QQK172" s="447"/>
      <c r="QQL172" s="447"/>
      <c r="QQM172" s="447"/>
      <c r="QQN172" s="447"/>
      <c r="QQO172" s="447"/>
      <c r="QQP172" s="447"/>
      <c r="QQQ172" s="447"/>
      <c r="QQR172" s="447"/>
      <c r="QQS172" s="447"/>
      <c r="QQT172" s="447"/>
      <c r="QQU172" s="447"/>
      <c r="QQV172" s="447"/>
      <c r="QQW172" s="447"/>
      <c r="QQX172" s="447"/>
      <c r="QQY172" s="447"/>
      <c r="QQZ172" s="447"/>
      <c r="QRA172" s="447"/>
      <c r="QRB172" s="447"/>
      <c r="QRC172" s="447"/>
      <c r="QRD172" s="447"/>
      <c r="QRE172" s="447"/>
      <c r="QRF172" s="447"/>
      <c r="QRG172" s="447"/>
      <c r="QRH172" s="447"/>
      <c r="QRI172" s="447"/>
      <c r="QRJ172" s="447"/>
      <c r="QRK172" s="447"/>
      <c r="QRL172" s="447"/>
      <c r="QRM172" s="447"/>
      <c r="QRN172" s="447"/>
      <c r="QRO172" s="447"/>
      <c r="QRP172" s="447"/>
      <c r="QRQ172" s="447"/>
      <c r="QRR172" s="447"/>
      <c r="QRS172" s="447"/>
      <c r="QRT172" s="447"/>
      <c r="QRU172" s="447"/>
      <c r="QRV172" s="447"/>
      <c r="QRW172" s="447"/>
      <c r="QRX172" s="447"/>
      <c r="QRY172" s="447"/>
      <c r="QRZ172" s="447"/>
      <c r="QSA172" s="447"/>
      <c r="QSB172" s="447"/>
      <c r="QSC172" s="447"/>
      <c r="QSD172" s="447"/>
      <c r="QSE172" s="447"/>
      <c r="QSF172" s="447"/>
      <c r="QSG172" s="447"/>
      <c r="QSH172" s="447"/>
      <c r="QSI172" s="447"/>
      <c r="QSJ172" s="447"/>
      <c r="QSK172" s="447"/>
      <c r="QSL172" s="447"/>
      <c r="QSM172" s="447"/>
      <c r="QSN172" s="447"/>
      <c r="QSO172" s="447"/>
      <c r="QSP172" s="447"/>
      <c r="QSQ172" s="447"/>
      <c r="QSR172" s="447"/>
      <c r="QSS172" s="447"/>
      <c r="QST172" s="447"/>
      <c r="QSU172" s="447"/>
      <c r="QSV172" s="447"/>
      <c r="QSW172" s="447"/>
      <c r="QSX172" s="447"/>
      <c r="QSY172" s="447"/>
      <c r="QSZ172" s="447"/>
      <c r="QTA172" s="447"/>
      <c r="QTB172" s="447"/>
      <c r="QTC172" s="447"/>
      <c r="QTD172" s="447"/>
      <c r="QTE172" s="447"/>
      <c r="QTF172" s="447"/>
      <c r="QTG172" s="447"/>
      <c r="QTH172" s="447"/>
      <c r="QTI172" s="447"/>
      <c r="QTJ172" s="447"/>
      <c r="QTK172" s="447"/>
      <c r="QTL172" s="447"/>
      <c r="QTM172" s="447"/>
      <c r="QTN172" s="447"/>
      <c r="QTO172" s="447"/>
      <c r="QTP172" s="447"/>
      <c r="QTQ172" s="447"/>
      <c r="QTR172" s="447"/>
      <c r="QTS172" s="447"/>
      <c r="QTT172" s="447"/>
      <c r="QTU172" s="447"/>
      <c r="QTV172" s="447"/>
      <c r="QTW172" s="447"/>
      <c r="QTX172" s="447"/>
      <c r="QTY172" s="447"/>
      <c r="QTZ172" s="447"/>
      <c r="QUA172" s="447"/>
      <c r="QUB172" s="447"/>
      <c r="QUC172" s="447"/>
      <c r="QUD172" s="447"/>
      <c r="QUE172" s="447"/>
      <c r="QUF172" s="447"/>
      <c r="QUG172" s="447"/>
      <c r="QUH172" s="447"/>
      <c r="QUI172" s="447"/>
      <c r="QUJ172" s="447"/>
      <c r="QUK172" s="447"/>
      <c r="QUL172" s="447"/>
      <c r="QUM172" s="447"/>
      <c r="QUN172" s="447"/>
      <c r="QUO172" s="447"/>
      <c r="QUP172" s="447"/>
      <c r="QUQ172" s="447"/>
      <c r="QUR172" s="447"/>
      <c r="QUS172" s="447"/>
      <c r="QUT172" s="447"/>
      <c r="QUU172" s="447"/>
      <c r="QUV172" s="447"/>
      <c r="QUW172" s="447"/>
      <c r="QUX172" s="447"/>
      <c r="QUY172" s="447"/>
      <c r="QUZ172" s="447"/>
      <c r="QVA172" s="447"/>
      <c r="QVB172" s="447"/>
      <c r="QVC172" s="447"/>
      <c r="QVD172" s="447"/>
      <c r="QVE172" s="447"/>
      <c r="QVF172" s="447"/>
      <c r="QVG172" s="447"/>
      <c r="QVH172" s="447"/>
      <c r="QVI172" s="447"/>
      <c r="QVJ172" s="447"/>
      <c r="QVK172" s="447"/>
      <c r="QVL172" s="447"/>
      <c r="QVM172" s="447"/>
      <c r="QVN172" s="447"/>
      <c r="QVO172" s="447"/>
      <c r="QVP172" s="447"/>
      <c r="QVQ172" s="447"/>
      <c r="QVR172" s="447"/>
      <c r="QVS172" s="447"/>
      <c r="QVT172" s="447"/>
      <c r="QVU172" s="447"/>
      <c r="QVV172" s="447"/>
      <c r="QVW172" s="447"/>
      <c r="QVX172" s="447"/>
      <c r="QVY172" s="447"/>
      <c r="QVZ172" s="447"/>
      <c r="QWA172" s="447"/>
      <c r="QWB172" s="447"/>
      <c r="QWC172" s="447"/>
      <c r="QWD172" s="447"/>
      <c r="QWE172" s="447"/>
      <c r="QWF172" s="447"/>
      <c r="QWG172" s="447"/>
      <c r="QWH172" s="447"/>
      <c r="QWI172" s="447"/>
      <c r="QWJ172" s="447"/>
      <c r="QWK172" s="447"/>
      <c r="QWL172" s="447"/>
      <c r="QWM172" s="447"/>
      <c r="QWN172" s="447"/>
      <c r="QWO172" s="447"/>
      <c r="QWP172" s="447"/>
      <c r="QWQ172" s="447"/>
      <c r="QWR172" s="447"/>
      <c r="QWS172" s="447"/>
      <c r="QWT172" s="447"/>
      <c r="QWU172" s="447"/>
      <c r="QWV172" s="447"/>
      <c r="QWW172" s="447"/>
      <c r="QWX172" s="447"/>
      <c r="QWY172" s="447"/>
      <c r="QWZ172" s="447"/>
      <c r="QXA172" s="447"/>
      <c r="QXB172" s="447"/>
      <c r="QXC172" s="447"/>
      <c r="QXD172" s="447"/>
      <c r="QXE172" s="447"/>
      <c r="QXF172" s="447"/>
      <c r="QXG172" s="447"/>
      <c r="QXH172" s="447"/>
      <c r="QXI172" s="447"/>
      <c r="QXJ172" s="447"/>
      <c r="QXK172" s="447"/>
      <c r="QXL172" s="447"/>
      <c r="QXM172" s="447"/>
      <c r="QXN172" s="447"/>
      <c r="QXO172" s="447"/>
      <c r="QXP172" s="447"/>
      <c r="QXQ172" s="447"/>
      <c r="QXR172" s="447"/>
      <c r="QXS172" s="447"/>
      <c r="QXT172" s="447"/>
      <c r="QXU172" s="447"/>
      <c r="QXV172" s="447"/>
      <c r="QXW172" s="447"/>
      <c r="QXX172" s="447"/>
      <c r="QXY172" s="447"/>
      <c r="QXZ172" s="447"/>
      <c r="QYA172" s="447"/>
      <c r="QYB172" s="447"/>
      <c r="QYC172" s="447"/>
      <c r="QYD172" s="447"/>
      <c r="QYE172" s="447"/>
      <c r="QYF172" s="447"/>
      <c r="QYG172" s="447"/>
      <c r="QYH172" s="447"/>
      <c r="QYI172" s="447"/>
      <c r="QYJ172" s="447"/>
      <c r="QYK172" s="447"/>
      <c r="QYL172" s="447"/>
      <c r="QYM172" s="447"/>
      <c r="QYN172" s="447"/>
      <c r="QYO172" s="447"/>
      <c r="QYP172" s="447"/>
      <c r="QYQ172" s="447"/>
      <c r="QYR172" s="447"/>
      <c r="QYS172" s="447"/>
      <c r="QYT172" s="447"/>
      <c r="QYU172" s="447"/>
      <c r="QYV172" s="447"/>
      <c r="QYW172" s="447"/>
      <c r="QYX172" s="447"/>
      <c r="QYY172" s="447"/>
      <c r="QYZ172" s="447"/>
      <c r="QZA172" s="447"/>
      <c r="QZB172" s="447"/>
      <c r="QZC172" s="447"/>
      <c r="QZD172" s="447"/>
      <c r="QZE172" s="447"/>
      <c r="QZF172" s="447"/>
      <c r="QZG172" s="447"/>
      <c r="QZH172" s="447"/>
      <c r="QZI172" s="447"/>
      <c r="QZJ172" s="447"/>
      <c r="QZK172" s="447"/>
      <c r="QZL172" s="447"/>
      <c r="QZM172" s="447"/>
      <c r="QZN172" s="447"/>
      <c r="QZO172" s="447"/>
      <c r="QZP172" s="447"/>
      <c r="QZQ172" s="447"/>
      <c r="QZR172" s="447"/>
      <c r="QZS172" s="447"/>
      <c r="QZT172" s="447"/>
      <c r="QZU172" s="447"/>
      <c r="QZV172" s="447"/>
      <c r="QZW172" s="447"/>
      <c r="QZX172" s="447"/>
      <c r="QZY172" s="447"/>
      <c r="QZZ172" s="447"/>
      <c r="RAA172" s="447"/>
      <c r="RAB172" s="447"/>
      <c r="RAC172" s="447"/>
      <c r="RAD172" s="447"/>
      <c r="RAE172" s="447"/>
      <c r="RAF172" s="447"/>
      <c r="RAG172" s="447"/>
      <c r="RAH172" s="447"/>
      <c r="RAI172" s="447"/>
      <c r="RAJ172" s="447"/>
      <c r="RAK172" s="447"/>
      <c r="RAL172" s="447"/>
      <c r="RAM172" s="447"/>
      <c r="RAN172" s="447"/>
      <c r="RAO172" s="447"/>
      <c r="RAP172" s="447"/>
      <c r="RAQ172" s="447"/>
      <c r="RAR172" s="447"/>
      <c r="RAS172" s="447"/>
      <c r="RAT172" s="447"/>
      <c r="RAU172" s="447"/>
      <c r="RAV172" s="447"/>
      <c r="RAW172" s="447"/>
      <c r="RAX172" s="447"/>
      <c r="RAY172" s="447"/>
      <c r="RAZ172" s="447"/>
      <c r="RBA172" s="447"/>
      <c r="RBB172" s="447"/>
      <c r="RBC172" s="447"/>
      <c r="RBD172" s="447"/>
      <c r="RBE172" s="447"/>
      <c r="RBF172" s="447"/>
      <c r="RBG172" s="447"/>
      <c r="RBH172" s="447"/>
      <c r="RBI172" s="447"/>
      <c r="RBJ172" s="447"/>
      <c r="RBK172" s="447"/>
      <c r="RBL172" s="447"/>
      <c r="RBM172" s="447"/>
      <c r="RBN172" s="447"/>
      <c r="RBO172" s="447"/>
      <c r="RBP172" s="447"/>
      <c r="RBQ172" s="447"/>
      <c r="RBR172" s="447"/>
      <c r="RBS172" s="447"/>
      <c r="RBT172" s="447"/>
      <c r="RBU172" s="447"/>
      <c r="RBV172" s="447"/>
      <c r="RBW172" s="447"/>
      <c r="RBX172" s="447"/>
      <c r="RBY172" s="447"/>
      <c r="RBZ172" s="447"/>
      <c r="RCA172" s="447"/>
      <c r="RCB172" s="447"/>
      <c r="RCC172" s="447"/>
      <c r="RCD172" s="447"/>
      <c r="RCE172" s="447"/>
      <c r="RCF172" s="447"/>
      <c r="RCG172" s="447"/>
      <c r="RCH172" s="447"/>
      <c r="RCI172" s="447"/>
      <c r="RCJ172" s="447"/>
      <c r="RCK172" s="447"/>
      <c r="RCL172" s="447"/>
      <c r="RCM172" s="447"/>
      <c r="RCN172" s="447"/>
      <c r="RCO172" s="447"/>
      <c r="RCP172" s="447"/>
      <c r="RCQ172" s="447"/>
      <c r="RCR172" s="447"/>
      <c r="RCS172" s="447"/>
      <c r="RCT172" s="447"/>
      <c r="RCU172" s="447"/>
      <c r="RCV172" s="447"/>
      <c r="RCW172" s="447"/>
      <c r="RCX172" s="447"/>
      <c r="RCY172" s="447"/>
      <c r="RCZ172" s="447"/>
      <c r="RDA172" s="447"/>
      <c r="RDB172" s="447"/>
      <c r="RDC172" s="447"/>
      <c r="RDD172" s="447"/>
      <c r="RDE172" s="447"/>
      <c r="RDF172" s="447"/>
      <c r="RDG172" s="447"/>
      <c r="RDH172" s="447"/>
      <c r="RDI172" s="447"/>
      <c r="RDJ172" s="447"/>
      <c r="RDK172" s="447"/>
      <c r="RDL172" s="447"/>
      <c r="RDM172" s="447"/>
      <c r="RDN172" s="447"/>
      <c r="RDO172" s="447"/>
      <c r="RDP172" s="447"/>
      <c r="RDQ172" s="447"/>
      <c r="RDR172" s="447"/>
      <c r="RDS172" s="447"/>
      <c r="RDT172" s="447"/>
      <c r="RDU172" s="447"/>
      <c r="RDV172" s="447"/>
      <c r="RDW172" s="447"/>
      <c r="RDX172" s="447"/>
      <c r="RDY172" s="447"/>
      <c r="RDZ172" s="447"/>
      <c r="REA172" s="447"/>
      <c r="REB172" s="447"/>
      <c r="REC172" s="447"/>
      <c r="RED172" s="447"/>
      <c r="REE172" s="447"/>
      <c r="REF172" s="447"/>
      <c r="REG172" s="447"/>
      <c r="REH172" s="447"/>
      <c r="REI172" s="447"/>
      <c r="REJ172" s="447"/>
      <c r="REK172" s="447"/>
      <c r="REL172" s="447"/>
      <c r="REM172" s="447"/>
      <c r="REN172" s="447"/>
      <c r="REO172" s="447"/>
      <c r="REP172" s="447"/>
      <c r="REQ172" s="447"/>
      <c r="RER172" s="447"/>
      <c r="RES172" s="447"/>
      <c r="RET172" s="447"/>
      <c r="REU172" s="447"/>
      <c r="REV172" s="447"/>
      <c r="REW172" s="447"/>
      <c r="REX172" s="447"/>
      <c r="REY172" s="447"/>
      <c r="REZ172" s="447"/>
      <c r="RFA172" s="447"/>
      <c r="RFB172" s="447"/>
      <c r="RFC172" s="447"/>
      <c r="RFD172" s="447"/>
      <c r="RFE172" s="447"/>
      <c r="RFF172" s="447"/>
      <c r="RFG172" s="447"/>
      <c r="RFH172" s="447"/>
      <c r="RFI172" s="447"/>
      <c r="RFJ172" s="447"/>
      <c r="RFK172" s="447"/>
      <c r="RFL172" s="447"/>
      <c r="RFM172" s="447"/>
      <c r="RFN172" s="447"/>
      <c r="RFO172" s="447"/>
      <c r="RFP172" s="447"/>
      <c r="RFQ172" s="447"/>
      <c r="RFR172" s="447"/>
      <c r="RFS172" s="447"/>
      <c r="RFT172" s="447"/>
      <c r="RFU172" s="447"/>
      <c r="RFV172" s="447"/>
      <c r="RFW172" s="447"/>
      <c r="RFX172" s="447"/>
      <c r="RFY172" s="447"/>
      <c r="RFZ172" s="447"/>
      <c r="RGA172" s="447"/>
      <c r="RGB172" s="447"/>
      <c r="RGC172" s="447"/>
      <c r="RGD172" s="447"/>
      <c r="RGE172" s="447"/>
      <c r="RGF172" s="447"/>
      <c r="RGG172" s="447"/>
      <c r="RGH172" s="447"/>
      <c r="RGI172" s="447"/>
      <c r="RGJ172" s="447"/>
      <c r="RGK172" s="447"/>
      <c r="RGL172" s="447"/>
      <c r="RGM172" s="447"/>
      <c r="RGN172" s="447"/>
      <c r="RGO172" s="447"/>
      <c r="RGP172" s="447"/>
      <c r="RGQ172" s="447"/>
      <c r="RGR172" s="447"/>
      <c r="RGS172" s="447"/>
      <c r="RGT172" s="447"/>
      <c r="RGU172" s="447"/>
      <c r="RGV172" s="447"/>
      <c r="RGW172" s="447"/>
      <c r="RGX172" s="447"/>
      <c r="RGY172" s="447"/>
      <c r="RGZ172" s="447"/>
      <c r="RHA172" s="447"/>
      <c r="RHB172" s="447"/>
      <c r="RHC172" s="447"/>
      <c r="RHD172" s="447"/>
      <c r="RHE172" s="447"/>
      <c r="RHF172" s="447"/>
      <c r="RHG172" s="447"/>
      <c r="RHH172" s="447"/>
      <c r="RHI172" s="447"/>
      <c r="RHJ172" s="447"/>
      <c r="RHK172" s="447"/>
      <c r="RHL172" s="447"/>
      <c r="RHM172" s="447"/>
      <c r="RHN172" s="447"/>
      <c r="RHO172" s="447"/>
      <c r="RHP172" s="447"/>
      <c r="RHQ172" s="447"/>
      <c r="RHR172" s="447"/>
      <c r="RHS172" s="447"/>
      <c r="RHT172" s="447"/>
      <c r="RHU172" s="447"/>
      <c r="RHV172" s="447"/>
      <c r="RHW172" s="447"/>
      <c r="RHX172" s="447"/>
      <c r="RHY172" s="447"/>
      <c r="RHZ172" s="447"/>
      <c r="RIA172" s="447"/>
      <c r="RIB172" s="447"/>
      <c r="RIC172" s="447"/>
      <c r="RID172" s="447"/>
      <c r="RIE172" s="447"/>
      <c r="RIF172" s="447"/>
      <c r="RIG172" s="447"/>
      <c r="RIH172" s="447"/>
      <c r="RII172" s="447"/>
      <c r="RIJ172" s="447"/>
      <c r="RIK172" s="447"/>
      <c r="RIL172" s="447"/>
      <c r="RIM172" s="447"/>
      <c r="RIN172" s="447"/>
      <c r="RIO172" s="447"/>
      <c r="RIP172" s="447"/>
      <c r="RIQ172" s="447"/>
      <c r="RIR172" s="447"/>
      <c r="RIS172" s="447"/>
      <c r="RIT172" s="447"/>
      <c r="RIU172" s="447"/>
      <c r="RIV172" s="447"/>
      <c r="RIW172" s="447"/>
      <c r="RIX172" s="447"/>
      <c r="RIY172" s="447"/>
      <c r="RIZ172" s="447"/>
      <c r="RJA172" s="447"/>
      <c r="RJB172" s="447"/>
      <c r="RJC172" s="447"/>
      <c r="RJD172" s="447"/>
      <c r="RJE172" s="447"/>
      <c r="RJF172" s="447"/>
      <c r="RJG172" s="447"/>
      <c r="RJH172" s="447"/>
      <c r="RJI172" s="447"/>
      <c r="RJJ172" s="447"/>
      <c r="RJK172" s="447"/>
      <c r="RJL172" s="447"/>
      <c r="RJM172" s="447"/>
      <c r="RJN172" s="447"/>
      <c r="RJO172" s="447"/>
      <c r="RJP172" s="447"/>
      <c r="RJQ172" s="447"/>
      <c r="RJR172" s="447"/>
      <c r="RJS172" s="447"/>
      <c r="RJT172" s="447"/>
      <c r="RJU172" s="447"/>
      <c r="RJV172" s="447"/>
      <c r="RJW172" s="447"/>
      <c r="RJX172" s="447"/>
      <c r="RJY172" s="447"/>
      <c r="RJZ172" s="447"/>
      <c r="RKA172" s="447"/>
      <c r="RKB172" s="447"/>
      <c r="RKC172" s="447"/>
      <c r="RKD172" s="447"/>
      <c r="RKE172" s="447"/>
      <c r="RKF172" s="447"/>
      <c r="RKG172" s="447"/>
      <c r="RKH172" s="447"/>
      <c r="RKI172" s="447"/>
      <c r="RKJ172" s="447"/>
      <c r="RKK172" s="447"/>
      <c r="RKL172" s="447"/>
      <c r="RKM172" s="447"/>
      <c r="RKN172" s="447"/>
      <c r="RKO172" s="447"/>
      <c r="RKP172" s="447"/>
      <c r="RKQ172" s="447"/>
      <c r="RKR172" s="447"/>
      <c r="RKS172" s="447"/>
      <c r="RKT172" s="447"/>
      <c r="RKU172" s="447"/>
      <c r="RKV172" s="447"/>
      <c r="RKW172" s="447"/>
      <c r="RKX172" s="447"/>
      <c r="RKY172" s="447"/>
      <c r="RKZ172" s="447"/>
      <c r="RLA172" s="447"/>
      <c r="RLB172" s="447"/>
      <c r="RLC172" s="447"/>
      <c r="RLD172" s="447"/>
      <c r="RLE172" s="447"/>
      <c r="RLF172" s="447"/>
      <c r="RLG172" s="447"/>
      <c r="RLH172" s="447"/>
      <c r="RLI172" s="447"/>
      <c r="RLJ172" s="447"/>
      <c r="RLK172" s="447"/>
      <c r="RLL172" s="447"/>
      <c r="RLM172" s="447"/>
      <c r="RLN172" s="447"/>
      <c r="RLO172" s="447"/>
      <c r="RLP172" s="447"/>
      <c r="RLQ172" s="447"/>
      <c r="RLR172" s="447"/>
      <c r="RLS172" s="447"/>
      <c r="RLT172" s="447"/>
      <c r="RLU172" s="447"/>
      <c r="RLV172" s="447"/>
      <c r="RLW172" s="447"/>
      <c r="RLX172" s="447"/>
      <c r="RLY172" s="447"/>
      <c r="RLZ172" s="447"/>
      <c r="RMA172" s="447"/>
      <c r="RMB172" s="447"/>
      <c r="RMC172" s="447"/>
      <c r="RMD172" s="447"/>
      <c r="RME172" s="447"/>
      <c r="RMF172" s="447"/>
      <c r="RMG172" s="447"/>
      <c r="RMH172" s="447"/>
      <c r="RMI172" s="447"/>
      <c r="RMJ172" s="447"/>
      <c r="RMK172" s="447"/>
      <c r="RML172" s="447"/>
      <c r="RMM172" s="447"/>
      <c r="RMN172" s="447"/>
      <c r="RMO172" s="447"/>
      <c r="RMP172" s="447"/>
      <c r="RMQ172" s="447"/>
      <c r="RMR172" s="447"/>
      <c r="RMS172" s="447"/>
      <c r="RMT172" s="447"/>
      <c r="RMU172" s="447"/>
      <c r="RMV172" s="447"/>
      <c r="RMW172" s="447"/>
      <c r="RMX172" s="447"/>
      <c r="RMY172" s="447"/>
      <c r="RMZ172" s="447"/>
      <c r="RNA172" s="447"/>
      <c r="RNB172" s="447"/>
      <c r="RNC172" s="447"/>
      <c r="RND172" s="447"/>
      <c r="RNE172" s="447"/>
      <c r="RNF172" s="447"/>
      <c r="RNG172" s="447"/>
      <c r="RNH172" s="447"/>
      <c r="RNI172" s="447"/>
      <c r="RNJ172" s="447"/>
      <c r="RNK172" s="447"/>
      <c r="RNL172" s="447"/>
      <c r="RNM172" s="447"/>
      <c r="RNN172" s="447"/>
      <c r="RNO172" s="447"/>
      <c r="RNP172" s="447"/>
      <c r="RNQ172" s="447"/>
      <c r="RNR172" s="447"/>
      <c r="RNS172" s="447"/>
      <c r="RNT172" s="447"/>
      <c r="RNU172" s="447"/>
      <c r="RNV172" s="447"/>
      <c r="RNW172" s="447"/>
      <c r="RNX172" s="447"/>
      <c r="RNY172" s="447"/>
      <c r="RNZ172" s="447"/>
      <c r="ROA172" s="447"/>
      <c r="ROB172" s="447"/>
      <c r="ROC172" s="447"/>
      <c r="ROD172" s="447"/>
      <c r="ROE172" s="447"/>
      <c r="ROF172" s="447"/>
      <c r="ROG172" s="447"/>
      <c r="ROH172" s="447"/>
      <c r="ROI172" s="447"/>
      <c r="ROJ172" s="447"/>
      <c r="ROK172" s="447"/>
      <c r="ROL172" s="447"/>
      <c r="ROM172" s="447"/>
      <c r="RON172" s="447"/>
      <c r="ROO172" s="447"/>
      <c r="ROP172" s="447"/>
      <c r="ROQ172" s="447"/>
      <c r="ROR172" s="447"/>
      <c r="ROS172" s="447"/>
      <c r="ROT172" s="447"/>
      <c r="ROU172" s="447"/>
      <c r="ROV172" s="447"/>
      <c r="ROW172" s="447"/>
      <c r="ROX172" s="447"/>
      <c r="ROY172" s="447"/>
      <c r="ROZ172" s="447"/>
      <c r="RPA172" s="447"/>
      <c r="RPB172" s="447"/>
      <c r="RPC172" s="447"/>
      <c r="RPD172" s="447"/>
      <c r="RPE172" s="447"/>
      <c r="RPF172" s="447"/>
      <c r="RPG172" s="447"/>
      <c r="RPH172" s="447"/>
      <c r="RPI172" s="447"/>
      <c r="RPJ172" s="447"/>
      <c r="RPK172" s="447"/>
      <c r="RPL172" s="447"/>
      <c r="RPM172" s="447"/>
      <c r="RPN172" s="447"/>
      <c r="RPO172" s="447"/>
      <c r="RPP172" s="447"/>
      <c r="RPQ172" s="447"/>
      <c r="RPR172" s="447"/>
      <c r="RPS172" s="447"/>
      <c r="RPT172" s="447"/>
      <c r="RPU172" s="447"/>
      <c r="RPV172" s="447"/>
      <c r="RPW172" s="447"/>
      <c r="RPX172" s="447"/>
      <c r="RPY172" s="447"/>
      <c r="RPZ172" s="447"/>
      <c r="RQA172" s="447"/>
      <c r="RQB172" s="447"/>
      <c r="RQC172" s="447"/>
      <c r="RQD172" s="447"/>
      <c r="RQE172" s="447"/>
      <c r="RQF172" s="447"/>
      <c r="RQG172" s="447"/>
      <c r="RQH172" s="447"/>
      <c r="RQI172" s="447"/>
      <c r="RQJ172" s="447"/>
      <c r="RQK172" s="447"/>
      <c r="RQL172" s="447"/>
      <c r="RQM172" s="447"/>
      <c r="RQN172" s="447"/>
      <c r="RQO172" s="447"/>
      <c r="RQP172" s="447"/>
      <c r="RQQ172" s="447"/>
      <c r="RQR172" s="447"/>
      <c r="RQS172" s="447"/>
      <c r="RQT172" s="447"/>
      <c r="RQU172" s="447"/>
      <c r="RQV172" s="447"/>
      <c r="RQW172" s="447"/>
      <c r="RQX172" s="447"/>
      <c r="RQY172" s="447"/>
      <c r="RQZ172" s="447"/>
      <c r="RRA172" s="447"/>
      <c r="RRB172" s="447"/>
      <c r="RRC172" s="447"/>
      <c r="RRD172" s="447"/>
      <c r="RRE172" s="447"/>
      <c r="RRF172" s="447"/>
      <c r="RRG172" s="447"/>
      <c r="RRH172" s="447"/>
      <c r="RRI172" s="447"/>
      <c r="RRJ172" s="447"/>
      <c r="RRK172" s="447"/>
      <c r="RRL172" s="447"/>
      <c r="RRM172" s="447"/>
      <c r="RRN172" s="447"/>
      <c r="RRO172" s="447"/>
      <c r="RRP172" s="447"/>
      <c r="RRQ172" s="447"/>
      <c r="RRR172" s="447"/>
      <c r="RRS172" s="447"/>
      <c r="RRT172" s="447"/>
      <c r="RRU172" s="447"/>
      <c r="RRV172" s="447"/>
      <c r="RRW172" s="447"/>
      <c r="RRX172" s="447"/>
      <c r="RRY172" s="447"/>
      <c r="RRZ172" s="447"/>
      <c r="RSA172" s="447"/>
      <c r="RSB172" s="447"/>
      <c r="RSC172" s="447"/>
      <c r="RSD172" s="447"/>
      <c r="RSE172" s="447"/>
      <c r="RSF172" s="447"/>
      <c r="RSG172" s="447"/>
      <c r="RSH172" s="447"/>
      <c r="RSI172" s="447"/>
      <c r="RSJ172" s="447"/>
      <c r="RSK172" s="447"/>
      <c r="RSL172" s="447"/>
      <c r="RSM172" s="447"/>
      <c r="RSN172" s="447"/>
      <c r="RSO172" s="447"/>
      <c r="RSP172" s="447"/>
      <c r="RSQ172" s="447"/>
      <c r="RSR172" s="447"/>
      <c r="RSS172" s="447"/>
      <c r="RST172" s="447"/>
      <c r="RSU172" s="447"/>
      <c r="RSV172" s="447"/>
      <c r="RSW172" s="447"/>
      <c r="RSX172" s="447"/>
      <c r="RSY172" s="447"/>
      <c r="RSZ172" s="447"/>
      <c r="RTA172" s="447"/>
      <c r="RTB172" s="447"/>
      <c r="RTC172" s="447"/>
      <c r="RTD172" s="447"/>
      <c r="RTE172" s="447"/>
      <c r="RTF172" s="447"/>
      <c r="RTG172" s="447"/>
      <c r="RTH172" s="447"/>
      <c r="RTI172" s="447"/>
      <c r="RTJ172" s="447"/>
      <c r="RTK172" s="447"/>
      <c r="RTL172" s="447"/>
      <c r="RTM172" s="447"/>
      <c r="RTN172" s="447"/>
      <c r="RTO172" s="447"/>
      <c r="RTP172" s="447"/>
      <c r="RTQ172" s="447"/>
      <c r="RTR172" s="447"/>
      <c r="RTS172" s="447"/>
      <c r="RTT172" s="447"/>
      <c r="RTU172" s="447"/>
      <c r="RTV172" s="447"/>
      <c r="RTW172" s="447"/>
      <c r="RTX172" s="447"/>
      <c r="RTY172" s="447"/>
      <c r="RTZ172" s="447"/>
      <c r="RUA172" s="447"/>
      <c r="RUB172" s="447"/>
      <c r="RUC172" s="447"/>
      <c r="RUD172" s="447"/>
      <c r="RUE172" s="447"/>
      <c r="RUF172" s="447"/>
      <c r="RUG172" s="447"/>
      <c r="RUH172" s="447"/>
      <c r="RUI172" s="447"/>
      <c r="RUJ172" s="447"/>
      <c r="RUK172" s="447"/>
      <c r="RUL172" s="447"/>
      <c r="RUM172" s="447"/>
      <c r="RUN172" s="447"/>
      <c r="RUO172" s="447"/>
      <c r="RUP172" s="447"/>
      <c r="RUQ172" s="447"/>
      <c r="RUR172" s="447"/>
      <c r="RUS172" s="447"/>
      <c r="RUT172" s="447"/>
      <c r="RUU172" s="447"/>
      <c r="RUV172" s="447"/>
      <c r="RUW172" s="447"/>
      <c r="RUX172" s="447"/>
      <c r="RUY172" s="447"/>
      <c r="RUZ172" s="447"/>
      <c r="RVA172" s="447"/>
      <c r="RVB172" s="447"/>
      <c r="RVC172" s="447"/>
      <c r="RVD172" s="447"/>
      <c r="RVE172" s="447"/>
      <c r="RVF172" s="447"/>
      <c r="RVG172" s="447"/>
      <c r="RVH172" s="447"/>
      <c r="RVI172" s="447"/>
      <c r="RVJ172" s="447"/>
      <c r="RVK172" s="447"/>
      <c r="RVL172" s="447"/>
      <c r="RVM172" s="447"/>
      <c r="RVN172" s="447"/>
      <c r="RVO172" s="447"/>
      <c r="RVP172" s="447"/>
      <c r="RVQ172" s="447"/>
      <c r="RVR172" s="447"/>
      <c r="RVS172" s="447"/>
      <c r="RVT172" s="447"/>
      <c r="RVU172" s="447"/>
      <c r="RVV172" s="447"/>
      <c r="RVW172" s="447"/>
      <c r="RVX172" s="447"/>
      <c r="RVY172" s="447"/>
      <c r="RVZ172" s="447"/>
      <c r="RWA172" s="447"/>
      <c r="RWB172" s="447"/>
      <c r="RWC172" s="447"/>
      <c r="RWD172" s="447"/>
      <c r="RWE172" s="447"/>
      <c r="RWF172" s="447"/>
      <c r="RWG172" s="447"/>
      <c r="RWH172" s="447"/>
      <c r="RWI172" s="447"/>
      <c r="RWJ172" s="447"/>
      <c r="RWK172" s="447"/>
      <c r="RWL172" s="447"/>
      <c r="RWM172" s="447"/>
      <c r="RWN172" s="447"/>
      <c r="RWO172" s="447"/>
      <c r="RWP172" s="447"/>
      <c r="RWQ172" s="447"/>
      <c r="RWR172" s="447"/>
      <c r="RWS172" s="447"/>
      <c r="RWT172" s="447"/>
      <c r="RWU172" s="447"/>
      <c r="RWV172" s="447"/>
      <c r="RWW172" s="447"/>
      <c r="RWX172" s="447"/>
      <c r="RWY172" s="447"/>
      <c r="RWZ172" s="447"/>
      <c r="RXA172" s="447"/>
      <c r="RXB172" s="447"/>
      <c r="RXC172" s="447"/>
      <c r="RXD172" s="447"/>
      <c r="RXE172" s="447"/>
      <c r="RXF172" s="447"/>
      <c r="RXG172" s="447"/>
      <c r="RXH172" s="447"/>
      <c r="RXI172" s="447"/>
      <c r="RXJ172" s="447"/>
      <c r="RXK172" s="447"/>
      <c r="RXL172" s="447"/>
      <c r="RXM172" s="447"/>
      <c r="RXN172" s="447"/>
      <c r="RXO172" s="447"/>
      <c r="RXP172" s="447"/>
      <c r="RXQ172" s="447"/>
      <c r="RXR172" s="447"/>
      <c r="RXS172" s="447"/>
      <c r="RXT172" s="447"/>
      <c r="RXU172" s="447"/>
      <c r="RXV172" s="447"/>
      <c r="RXW172" s="447"/>
      <c r="RXX172" s="447"/>
      <c r="RXY172" s="447"/>
      <c r="RXZ172" s="447"/>
      <c r="RYA172" s="447"/>
      <c r="RYB172" s="447"/>
      <c r="RYC172" s="447"/>
      <c r="RYD172" s="447"/>
      <c r="RYE172" s="447"/>
      <c r="RYF172" s="447"/>
      <c r="RYG172" s="447"/>
      <c r="RYH172" s="447"/>
      <c r="RYI172" s="447"/>
      <c r="RYJ172" s="447"/>
      <c r="RYK172" s="447"/>
      <c r="RYL172" s="447"/>
      <c r="RYM172" s="447"/>
      <c r="RYN172" s="447"/>
      <c r="RYO172" s="447"/>
      <c r="RYP172" s="447"/>
      <c r="RYQ172" s="447"/>
      <c r="RYR172" s="447"/>
      <c r="RYS172" s="447"/>
      <c r="RYT172" s="447"/>
      <c r="RYU172" s="447"/>
      <c r="RYV172" s="447"/>
      <c r="RYW172" s="447"/>
      <c r="RYX172" s="447"/>
      <c r="RYY172" s="447"/>
      <c r="RYZ172" s="447"/>
      <c r="RZA172" s="447"/>
      <c r="RZB172" s="447"/>
      <c r="RZC172" s="447"/>
      <c r="RZD172" s="447"/>
      <c r="RZE172" s="447"/>
      <c r="RZF172" s="447"/>
      <c r="RZG172" s="447"/>
      <c r="RZH172" s="447"/>
      <c r="RZI172" s="447"/>
      <c r="RZJ172" s="447"/>
      <c r="RZK172" s="447"/>
      <c r="RZL172" s="447"/>
      <c r="RZM172" s="447"/>
      <c r="RZN172" s="447"/>
      <c r="RZO172" s="447"/>
      <c r="RZP172" s="447"/>
      <c r="RZQ172" s="447"/>
      <c r="RZR172" s="447"/>
      <c r="RZS172" s="447"/>
      <c r="RZT172" s="447"/>
      <c r="RZU172" s="447"/>
      <c r="RZV172" s="447"/>
      <c r="RZW172" s="447"/>
      <c r="RZX172" s="447"/>
      <c r="RZY172" s="447"/>
      <c r="RZZ172" s="447"/>
      <c r="SAA172" s="447"/>
      <c r="SAB172" s="447"/>
      <c r="SAC172" s="447"/>
      <c r="SAD172" s="447"/>
      <c r="SAE172" s="447"/>
      <c r="SAF172" s="447"/>
      <c r="SAG172" s="447"/>
      <c r="SAH172" s="447"/>
      <c r="SAI172" s="447"/>
      <c r="SAJ172" s="447"/>
      <c r="SAK172" s="447"/>
      <c r="SAL172" s="447"/>
      <c r="SAM172" s="447"/>
      <c r="SAN172" s="447"/>
      <c r="SAO172" s="447"/>
      <c r="SAP172" s="447"/>
      <c r="SAQ172" s="447"/>
      <c r="SAR172" s="447"/>
      <c r="SAS172" s="447"/>
      <c r="SAT172" s="447"/>
      <c r="SAU172" s="447"/>
      <c r="SAV172" s="447"/>
      <c r="SAW172" s="447"/>
      <c r="SAX172" s="447"/>
      <c r="SAY172" s="447"/>
      <c r="SAZ172" s="447"/>
      <c r="SBA172" s="447"/>
      <c r="SBB172" s="447"/>
      <c r="SBC172" s="447"/>
      <c r="SBD172" s="447"/>
      <c r="SBE172" s="447"/>
      <c r="SBF172" s="447"/>
      <c r="SBG172" s="447"/>
      <c r="SBH172" s="447"/>
      <c r="SBI172" s="447"/>
      <c r="SBJ172" s="447"/>
      <c r="SBK172" s="447"/>
      <c r="SBL172" s="447"/>
      <c r="SBM172" s="447"/>
      <c r="SBN172" s="447"/>
      <c r="SBO172" s="447"/>
      <c r="SBP172" s="447"/>
      <c r="SBQ172" s="447"/>
      <c r="SBR172" s="447"/>
      <c r="SBS172" s="447"/>
      <c r="SBT172" s="447"/>
      <c r="SBU172" s="447"/>
      <c r="SBV172" s="447"/>
      <c r="SBW172" s="447"/>
      <c r="SBX172" s="447"/>
      <c r="SBY172" s="447"/>
      <c r="SBZ172" s="447"/>
      <c r="SCA172" s="447"/>
      <c r="SCB172" s="447"/>
      <c r="SCC172" s="447"/>
      <c r="SCD172" s="447"/>
      <c r="SCE172" s="447"/>
      <c r="SCF172" s="447"/>
      <c r="SCG172" s="447"/>
      <c r="SCH172" s="447"/>
      <c r="SCI172" s="447"/>
      <c r="SCJ172" s="447"/>
      <c r="SCK172" s="447"/>
      <c r="SCL172" s="447"/>
      <c r="SCM172" s="447"/>
      <c r="SCN172" s="447"/>
      <c r="SCO172" s="447"/>
      <c r="SCP172" s="447"/>
      <c r="SCQ172" s="447"/>
      <c r="SCR172" s="447"/>
      <c r="SCS172" s="447"/>
      <c r="SCT172" s="447"/>
      <c r="SCU172" s="447"/>
      <c r="SCV172" s="447"/>
      <c r="SCW172" s="447"/>
      <c r="SCX172" s="447"/>
      <c r="SCY172" s="447"/>
      <c r="SCZ172" s="447"/>
      <c r="SDA172" s="447"/>
      <c r="SDB172" s="447"/>
      <c r="SDC172" s="447"/>
      <c r="SDD172" s="447"/>
      <c r="SDE172" s="447"/>
      <c r="SDF172" s="447"/>
      <c r="SDG172" s="447"/>
      <c r="SDH172" s="447"/>
      <c r="SDI172" s="447"/>
      <c r="SDJ172" s="447"/>
      <c r="SDK172" s="447"/>
      <c r="SDL172" s="447"/>
      <c r="SDM172" s="447"/>
      <c r="SDN172" s="447"/>
      <c r="SDO172" s="447"/>
      <c r="SDP172" s="447"/>
      <c r="SDQ172" s="447"/>
      <c r="SDR172" s="447"/>
      <c r="SDS172" s="447"/>
      <c r="SDT172" s="447"/>
      <c r="SDU172" s="447"/>
      <c r="SDV172" s="447"/>
      <c r="SDW172" s="447"/>
      <c r="SDX172" s="447"/>
      <c r="SDY172" s="447"/>
      <c r="SDZ172" s="447"/>
      <c r="SEA172" s="447"/>
      <c r="SEB172" s="447"/>
      <c r="SEC172" s="447"/>
      <c r="SED172" s="447"/>
      <c r="SEE172" s="447"/>
      <c r="SEF172" s="447"/>
      <c r="SEG172" s="447"/>
      <c r="SEH172" s="447"/>
      <c r="SEI172" s="447"/>
      <c r="SEJ172" s="447"/>
      <c r="SEK172" s="447"/>
      <c r="SEL172" s="447"/>
      <c r="SEM172" s="447"/>
      <c r="SEN172" s="447"/>
      <c r="SEO172" s="447"/>
      <c r="SEP172" s="447"/>
      <c r="SEQ172" s="447"/>
      <c r="SER172" s="447"/>
      <c r="SES172" s="447"/>
      <c r="SET172" s="447"/>
      <c r="SEU172" s="447"/>
      <c r="SEV172" s="447"/>
      <c r="SEW172" s="447"/>
      <c r="SEX172" s="447"/>
      <c r="SEY172" s="447"/>
      <c r="SEZ172" s="447"/>
      <c r="SFA172" s="447"/>
      <c r="SFB172" s="447"/>
      <c r="SFC172" s="447"/>
      <c r="SFD172" s="447"/>
      <c r="SFE172" s="447"/>
      <c r="SFF172" s="447"/>
      <c r="SFG172" s="447"/>
      <c r="SFH172" s="447"/>
      <c r="SFI172" s="447"/>
      <c r="SFJ172" s="447"/>
      <c r="SFK172" s="447"/>
      <c r="SFL172" s="447"/>
      <c r="SFM172" s="447"/>
      <c r="SFN172" s="447"/>
      <c r="SFO172" s="447"/>
      <c r="SFP172" s="447"/>
      <c r="SFQ172" s="447"/>
      <c r="SFR172" s="447"/>
      <c r="SFS172" s="447"/>
      <c r="SFT172" s="447"/>
      <c r="SFU172" s="447"/>
      <c r="SFV172" s="447"/>
      <c r="SFW172" s="447"/>
      <c r="SFX172" s="447"/>
      <c r="SFY172" s="447"/>
      <c r="SFZ172" s="447"/>
      <c r="SGA172" s="447"/>
      <c r="SGB172" s="447"/>
      <c r="SGC172" s="447"/>
      <c r="SGD172" s="447"/>
      <c r="SGE172" s="447"/>
      <c r="SGF172" s="447"/>
      <c r="SGG172" s="447"/>
      <c r="SGH172" s="447"/>
      <c r="SGI172" s="447"/>
      <c r="SGJ172" s="447"/>
      <c r="SGK172" s="447"/>
      <c r="SGL172" s="447"/>
      <c r="SGM172" s="447"/>
      <c r="SGN172" s="447"/>
      <c r="SGO172" s="447"/>
      <c r="SGP172" s="447"/>
      <c r="SGQ172" s="447"/>
      <c r="SGR172" s="447"/>
      <c r="SGS172" s="447"/>
      <c r="SGT172" s="447"/>
      <c r="SGU172" s="447"/>
      <c r="SGV172" s="447"/>
      <c r="SGW172" s="447"/>
      <c r="SGX172" s="447"/>
      <c r="SGY172" s="447"/>
      <c r="SGZ172" s="447"/>
      <c r="SHA172" s="447"/>
      <c r="SHB172" s="447"/>
      <c r="SHC172" s="447"/>
      <c r="SHD172" s="447"/>
      <c r="SHE172" s="447"/>
      <c r="SHF172" s="447"/>
      <c r="SHG172" s="447"/>
      <c r="SHH172" s="447"/>
      <c r="SHI172" s="447"/>
      <c r="SHJ172" s="447"/>
      <c r="SHK172" s="447"/>
      <c r="SHL172" s="447"/>
      <c r="SHM172" s="447"/>
      <c r="SHN172" s="447"/>
      <c r="SHO172" s="447"/>
      <c r="SHP172" s="447"/>
      <c r="SHQ172" s="447"/>
      <c r="SHR172" s="447"/>
      <c r="SHS172" s="447"/>
      <c r="SHT172" s="447"/>
      <c r="SHU172" s="447"/>
      <c r="SHV172" s="447"/>
      <c r="SHW172" s="447"/>
      <c r="SHX172" s="447"/>
      <c r="SHY172" s="447"/>
      <c r="SHZ172" s="447"/>
      <c r="SIA172" s="447"/>
      <c r="SIB172" s="447"/>
      <c r="SIC172" s="447"/>
      <c r="SID172" s="447"/>
      <c r="SIE172" s="447"/>
      <c r="SIF172" s="447"/>
      <c r="SIG172" s="447"/>
      <c r="SIH172" s="447"/>
      <c r="SII172" s="447"/>
      <c r="SIJ172" s="447"/>
      <c r="SIK172" s="447"/>
      <c r="SIL172" s="447"/>
      <c r="SIM172" s="447"/>
      <c r="SIN172" s="447"/>
      <c r="SIO172" s="447"/>
      <c r="SIP172" s="447"/>
      <c r="SIQ172" s="447"/>
      <c r="SIR172" s="447"/>
      <c r="SIS172" s="447"/>
      <c r="SIT172" s="447"/>
      <c r="SIU172" s="447"/>
      <c r="SIV172" s="447"/>
      <c r="SIW172" s="447"/>
      <c r="SIX172" s="447"/>
      <c r="SIY172" s="447"/>
      <c r="SIZ172" s="447"/>
      <c r="SJA172" s="447"/>
      <c r="SJB172" s="447"/>
      <c r="SJC172" s="447"/>
      <c r="SJD172" s="447"/>
      <c r="SJE172" s="447"/>
      <c r="SJF172" s="447"/>
      <c r="SJG172" s="447"/>
      <c r="SJH172" s="447"/>
      <c r="SJI172" s="447"/>
      <c r="SJJ172" s="447"/>
      <c r="SJK172" s="447"/>
      <c r="SJL172" s="447"/>
      <c r="SJM172" s="447"/>
      <c r="SJN172" s="447"/>
      <c r="SJO172" s="447"/>
      <c r="SJP172" s="447"/>
      <c r="SJQ172" s="447"/>
      <c r="SJR172" s="447"/>
      <c r="SJS172" s="447"/>
      <c r="SJT172" s="447"/>
      <c r="SJU172" s="447"/>
      <c r="SJV172" s="447"/>
      <c r="SJW172" s="447"/>
      <c r="SJX172" s="447"/>
      <c r="SJY172" s="447"/>
      <c r="SJZ172" s="447"/>
      <c r="SKA172" s="447"/>
      <c r="SKB172" s="447"/>
      <c r="SKC172" s="447"/>
      <c r="SKD172" s="447"/>
      <c r="SKE172" s="447"/>
      <c r="SKF172" s="447"/>
      <c r="SKG172" s="447"/>
      <c r="SKH172" s="447"/>
      <c r="SKI172" s="447"/>
      <c r="SKJ172" s="447"/>
      <c r="SKK172" s="447"/>
      <c r="SKL172" s="447"/>
      <c r="SKM172" s="447"/>
      <c r="SKN172" s="447"/>
      <c r="SKO172" s="447"/>
      <c r="SKP172" s="447"/>
      <c r="SKQ172" s="447"/>
      <c r="SKR172" s="447"/>
      <c r="SKS172" s="447"/>
      <c r="SKT172" s="447"/>
      <c r="SKU172" s="447"/>
      <c r="SKV172" s="447"/>
      <c r="SKW172" s="447"/>
      <c r="SKX172" s="447"/>
      <c r="SKY172" s="447"/>
      <c r="SKZ172" s="447"/>
      <c r="SLA172" s="447"/>
      <c r="SLB172" s="447"/>
      <c r="SLC172" s="447"/>
      <c r="SLD172" s="447"/>
      <c r="SLE172" s="447"/>
      <c r="SLF172" s="447"/>
      <c r="SLG172" s="447"/>
      <c r="SLH172" s="447"/>
      <c r="SLI172" s="447"/>
      <c r="SLJ172" s="447"/>
      <c r="SLK172" s="447"/>
      <c r="SLL172" s="447"/>
      <c r="SLM172" s="447"/>
      <c r="SLN172" s="447"/>
      <c r="SLO172" s="447"/>
      <c r="SLP172" s="447"/>
      <c r="SLQ172" s="447"/>
      <c r="SLR172" s="447"/>
      <c r="SLS172" s="447"/>
      <c r="SLT172" s="447"/>
      <c r="SLU172" s="447"/>
      <c r="SLV172" s="447"/>
      <c r="SLW172" s="447"/>
      <c r="SLX172" s="447"/>
      <c r="SLY172" s="447"/>
      <c r="SLZ172" s="447"/>
      <c r="SMA172" s="447"/>
      <c r="SMB172" s="447"/>
      <c r="SMC172" s="447"/>
      <c r="SMD172" s="447"/>
      <c r="SME172" s="447"/>
      <c r="SMF172" s="447"/>
      <c r="SMG172" s="447"/>
      <c r="SMH172" s="447"/>
      <c r="SMI172" s="447"/>
      <c r="SMJ172" s="447"/>
      <c r="SMK172" s="447"/>
      <c r="SML172" s="447"/>
      <c r="SMM172" s="447"/>
      <c r="SMN172" s="447"/>
      <c r="SMO172" s="447"/>
      <c r="SMP172" s="447"/>
      <c r="SMQ172" s="447"/>
      <c r="SMR172" s="447"/>
      <c r="SMS172" s="447"/>
      <c r="SMT172" s="447"/>
      <c r="SMU172" s="447"/>
      <c r="SMV172" s="447"/>
      <c r="SMW172" s="447"/>
      <c r="SMX172" s="447"/>
      <c r="SMY172" s="447"/>
      <c r="SMZ172" s="447"/>
      <c r="SNA172" s="447"/>
      <c r="SNB172" s="447"/>
      <c r="SNC172" s="447"/>
      <c r="SND172" s="447"/>
      <c r="SNE172" s="447"/>
      <c r="SNF172" s="447"/>
      <c r="SNG172" s="447"/>
      <c r="SNH172" s="447"/>
      <c r="SNI172" s="447"/>
      <c r="SNJ172" s="447"/>
      <c r="SNK172" s="447"/>
      <c r="SNL172" s="447"/>
      <c r="SNM172" s="447"/>
      <c r="SNN172" s="447"/>
      <c r="SNO172" s="447"/>
      <c r="SNP172" s="447"/>
      <c r="SNQ172" s="447"/>
      <c r="SNR172" s="447"/>
      <c r="SNS172" s="447"/>
      <c r="SNT172" s="447"/>
      <c r="SNU172" s="447"/>
      <c r="SNV172" s="447"/>
      <c r="SNW172" s="447"/>
      <c r="SNX172" s="447"/>
      <c r="SNY172" s="447"/>
      <c r="SNZ172" s="447"/>
      <c r="SOA172" s="447"/>
      <c r="SOB172" s="447"/>
      <c r="SOC172" s="447"/>
      <c r="SOD172" s="447"/>
      <c r="SOE172" s="447"/>
      <c r="SOF172" s="447"/>
      <c r="SOG172" s="447"/>
      <c r="SOH172" s="447"/>
      <c r="SOI172" s="447"/>
      <c r="SOJ172" s="447"/>
      <c r="SOK172" s="447"/>
      <c r="SOL172" s="447"/>
      <c r="SOM172" s="447"/>
      <c r="SON172" s="447"/>
      <c r="SOO172" s="447"/>
      <c r="SOP172" s="447"/>
      <c r="SOQ172" s="447"/>
      <c r="SOR172" s="447"/>
      <c r="SOS172" s="447"/>
      <c r="SOT172" s="447"/>
      <c r="SOU172" s="447"/>
      <c r="SOV172" s="447"/>
      <c r="SOW172" s="447"/>
      <c r="SOX172" s="447"/>
      <c r="SOY172" s="447"/>
      <c r="SOZ172" s="447"/>
      <c r="SPA172" s="447"/>
      <c r="SPB172" s="447"/>
      <c r="SPC172" s="447"/>
      <c r="SPD172" s="447"/>
      <c r="SPE172" s="447"/>
      <c r="SPF172" s="447"/>
      <c r="SPG172" s="447"/>
      <c r="SPH172" s="447"/>
      <c r="SPI172" s="447"/>
      <c r="SPJ172" s="447"/>
      <c r="SPK172" s="447"/>
      <c r="SPL172" s="447"/>
      <c r="SPM172" s="447"/>
      <c r="SPN172" s="447"/>
      <c r="SPO172" s="447"/>
      <c r="SPP172" s="447"/>
      <c r="SPQ172" s="447"/>
      <c r="SPR172" s="447"/>
      <c r="SPS172" s="447"/>
      <c r="SPT172" s="447"/>
      <c r="SPU172" s="447"/>
      <c r="SPV172" s="447"/>
      <c r="SPW172" s="447"/>
      <c r="SPX172" s="447"/>
      <c r="SPY172" s="447"/>
      <c r="SPZ172" s="447"/>
      <c r="SQA172" s="447"/>
      <c r="SQB172" s="447"/>
      <c r="SQC172" s="447"/>
      <c r="SQD172" s="447"/>
      <c r="SQE172" s="447"/>
      <c r="SQF172" s="447"/>
      <c r="SQG172" s="447"/>
      <c r="SQH172" s="447"/>
      <c r="SQI172" s="447"/>
      <c r="SQJ172" s="447"/>
      <c r="SQK172" s="447"/>
      <c r="SQL172" s="447"/>
      <c r="SQM172" s="447"/>
      <c r="SQN172" s="447"/>
      <c r="SQO172" s="447"/>
      <c r="SQP172" s="447"/>
      <c r="SQQ172" s="447"/>
      <c r="SQR172" s="447"/>
      <c r="SQS172" s="447"/>
      <c r="SQT172" s="447"/>
      <c r="SQU172" s="447"/>
      <c r="SQV172" s="447"/>
      <c r="SQW172" s="447"/>
      <c r="SQX172" s="447"/>
      <c r="SQY172" s="447"/>
      <c r="SQZ172" s="447"/>
      <c r="SRA172" s="447"/>
      <c r="SRB172" s="447"/>
      <c r="SRC172" s="447"/>
      <c r="SRD172" s="447"/>
      <c r="SRE172" s="447"/>
      <c r="SRF172" s="447"/>
      <c r="SRG172" s="447"/>
      <c r="SRH172" s="447"/>
      <c r="SRI172" s="447"/>
      <c r="SRJ172" s="447"/>
      <c r="SRK172" s="447"/>
      <c r="SRL172" s="447"/>
      <c r="SRM172" s="447"/>
      <c r="SRN172" s="447"/>
      <c r="SRO172" s="447"/>
      <c r="SRP172" s="447"/>
      <c r="SRQ172" s="447"/>
      <c r="SRR172" s="447"/>
      <c r="SRS172" s="447"/>
      <c r="SRT172" s="447"/>
      <c r="SRU172" s="447"/>
      <c r="SRV172" s="447"/>
      <c r="SRW172" s="447"/>
      <c r="SRX172" s="447"/>
      <c r="SRY172" s="447"/>
      <c r="SRZ172" s="447"/>
      <c r="SSA172" s="447"/>
      <c r="SSB172" s="447"/>
      <c r="SSC172" s="447"/>
      <c r="SSD172" s="447"/>
      <c r="SSE172" s="447"/>
      <c r="SSF172" s="447"/>
      <c r="SSG172" s="447"/>
      <c r="SSH172" s="447"/>
      <c r="SSI172" s="447"/>
      <c r="SSJ172" s="447"/>
      <c r="SSK172" s="447"/>
      <c r="SSL172" s="447"/>
      <c r="SSM172" s="447"/>
      <c r="SSN172" s="447"/>
      <c r="SSO172" s="447"/>
      <c r="SSP172" s="447"/>
      <c r="SSQ172" s="447"/>
      <c r="SSR172" s="447"/>
      <c r="SSS172" s="447"/>
      <c r="SST172" s="447"/>
      <c r="SSU172" s="447"/>
      <c r="SSV172" s="447"/>
      <c r="SSW172" s="447"/>
      <c r="SSX172" s="447"/>
      <c r="SSY172" s="447"/>
      <c r="SSZ172" s="447"/>
      <c r="STA172" s="447"/>
      <c r="STB172" s="447"/>
      <c r="STC172" s="447"/>
      <c r="STD172" s="447"/>
      <c r="STE172" s="447"/>
      <c r="STF172" s="447"/>
      <c r="STG172" s="447"/>
      <c r="STH172" s="447"/>
      <c r="STI172" s="447"/>
      <c r="STJ172" s="447"/>
      <c r="STK172" s="447"/>
      <c r="STL172" s="447"/>
      <c r="STM172" s="447"/>
      <c r="STN172" s="447"/>
      <c r="STO172" s="447"/>
      <c r="STP172" s="447"/>
      <c r="STQ172" s="447"/>
      <c r="STR172" s="447"/>
      <c r="STS172" s="447"/>
      <c r="STT172" s="447"/>
      <c r="STU172" s="447"/>
      <c r="STV172" s="447"/>
      <c r="STW172" s="447"/>
      <c r="STX172" s="447"/>
      <c r="STY172" s="447"/>
      <c r="STZ172" s="447"/>
      <c r="SUA172" s="447"/>
      <c r="SUB172" s="447"/>
      <c r="SUC172" s="447"/>
      <c r="SUD172" s="447"/>
      <c r="SUE172" s="447"/>
      <c r="SUF172" s="447"/>
      <c r="SUG172" s="447"/>
      <c r="SUH172" s="447"/>
      <c r="SUI172" s="447"/>
      <c r="SUJ172" s="447"/>
      <c r="SUK172" s="447"/>
      <c r="SUL172" s="447"/>
      <c r="SUM172" s="447"/>
      <c r="SUN172" s="447"/>
      <c r="SUO172" s="447"/>
      <c r="SUP172" s="447"/>
      <c r="SUQ172" s="447"/>
      <c r="SUR172" s="447"/>
      <c r="SUS172" s="447"/>
      <c r="SUT172" s="447"/>
      <c r="SUU172" s="447"/>
      <c r="SUV172" s="447"/>
      <c r="SUW172" s="447"/>
      <c r="SUX172" s="447"/>
      <c r="SUY172" s="447"/>
      <c r="SUZ172" s="447"/>
      <c r="SVA172" s="447"/>
      <c r="SVB172" s="447"/>
      <c r="SVC172" s="447"/>
      <c r="SVD172" s="447"/>
      <c r="SVE172" s="447"/>
      <c r="SVF172" s="447"/>
      <c r="SVG172" s="447"/>
      <c r="SVH172" s="447"/>
      <c r="SVI172" s="447"/>
      <c r="SVJ172" s="447"/>
      <c r="SVK172" s="447"/>
      <c r="SVL172" s="447"/>
      <c r="SVM172" s="447"/>
      <c r="SVN172" s="447"/>
      <c r="SVO172" s="447"/>
      <c r="SVP172" s="447"/>
      <c r="SVQ172" s="447"/>
      <c r="SVR172" s="447"/>
      <c r="SVS172" s="447"/>
      <c r="SVT172" s="447"/>
      <c r="SVU172" s="447"/>
      <c r="SVV172" s="447"/>
      <c r="SVW172" s="447"/>
      <c r="SVX172" s="447"/>
      <c r="SVY172" s="447"/>
      <c r="SVZ172" s="447"/>
      <c r="SWA172" s="447"/>
      <c r="SWB172" s="447"/>
      <c r="SWC172" s="447"/>
      <c r="SWD172" s="447"/>
      <c r="SWE172" s="447"/>
      <c r="SWF172" s="447"/>
      <c r="SWG172" s="447"/>
      <c r="SWH172" s="447"/>
      <c r="SWI172" s="447"/>
      <c r="SWJ172" s="447"/>
      <c r="SWK172" s="447"/>
      <c r="SWL172" s="447"/>
      <c r="SWM172" s="447"/>
      <c r="SWN172" s="447"/>
      <c r="SWO172" s="447"/>
      <c r="SWP172" s="447"/>
      <c r="SWQ172" s="447"/>
      <c r="SWR172" s="447"/>
      <c r="SWS172" s="447"/>
      <c r="SWT172" s="447"/>
      <c r="SWU172" s="447"/>
      <c r="SWV172" s="447"/>
      <c r="SWW172" s="447"/>
      <c r="SWX172" s="447"/>
      <c r="SWY172" s="447"/>
      <c r="SWZ172" s="447"/>
      <c r="SXA172" s="447"/>
      <c r="SXB172" s="447"/>
      <c r="SXC172" s="447"/>
      <c r="SXD172" s="447"/>
      <c r="SXE172" s="447"/>
      <c r="SXF172" s="447"/>
      <c r="SXG172" s="447"/>
      <c r="SXH172" s="447"/>
      <c r="SXI172" s="447"/>
      <c r="SXJ172" s="447"/>
      <c r="SXK172" s="447"/>
      <c r="SXL172" s="447"/>
      <c r="SXM172" s="447"/>
      <c r="SXN172" s="447"/>
      <c r="SXO172" s="447"/>
      <c r="SXP172" s="447"/>
      <c r="SXQ172" s="447"/>
      <c r="SXR172" s="447"/>
      <c r="SXS172" s="447"/>
      <c r="SXT172" s="447"/>
      <c r="SXU172" s="447"/>
      <c r="SXV172" s="447"/>
      <c r="SXW172" s="447"/>
      <c r="SXX172" s="447"/>
      <c r="SXY172" s="447"/>
      <c r="SXZ172" s="447"/>
      <c r="SYA172" s="447"/>
      <c r="SYB172" s="447"/>
      <c r="SYC172" s="447"/>
      <c r="SYD172" s="447"/>
      <c r="SYE172" s="447"/>
      <c r="SYF172" s="447"/>
      <c r="SYG172" s="447"/>
      <c r="SYH172" s="447"/>
      <c r="SYI172" s="447"/>
      <c r="SYJ172" s="447"/>
      <c r="SYK172" s="447"/>
      <c r="SYL172" s="447"/>
      <c r="SYM172" s="447"/>
      <c r="SYN172" s="447"/>
      <c r="SYO172" s="447"/>
      <c r="SYP172" s="447"/>
      <c r="SYQ172" s="447"/>
      <c r="SYR172" s="447"/>
      <c r="SYS172" s="447"/>
      <c r="SYT172" s="447"/>
      <c r="SYU172" s="447"/>
      <c r="SYV172" s="447"/>
      <c r="SYW172" s="447"/>
      <c r="SYX172" s="447"/>
      <c r="SYY172" s="447"/>
      <c r="SYZ172" s="447"/>
      <c r="SZA172" s="447"/>
      <c r="SZB172" s="447"/>
      <c r="SZC172" s="447"/>
      <c r="SZD172" s="447"/>
      <c r="SZE172" s="447"/>
      <c r="SZF172" s="447"/>
      <c r="SZG172" s="447"/>
      <c r="SZH172" s="447"/>
      <c r="SZI172" s="447"/>
      <c r="SZJ172" s="447"/>
      <c r="SZK172" s="447"/>
      <c r="SZL172" s="447"/>
      <c r="SZM172" s="447"/>
      <c r="SZN172" s="447"/>
      <c r="SZO172" s="447"/>
      <c r="SZP172" s="447"/>
      <c r="SZQ172" s="447"/>
      <c r="SZR172" s="447"/>
      <c r="SZS172" s="447"/>
      <c r="SZT172" s="447"/>
      <c r="SZU172" s="447"/>
      <c r="SZV172" s="447"/>
      <c r="SZW172" s="447"/>
      <c r="SZX172" s="447"/>
      <c r="SZY172" s="447"/>
      <c r="SZZ172" s="447"/>
      <c r="TAA172" s="447"/>
      <c r="TAB172" s="447"/>
      <c r="TAC172" s="447"/>
      <c r="TAD172" s="447"/>
      <c r="TAE172" s="447"/>
      <c r="TAF172" s="447"/>
      <c r="TAG172" s="447"/>
      <c r="TAH172" s="447"/>
      <c r="TAI172" s="447"/>
      <c r="TAJ172" s="447"/>
      <c r="TAK172" s="447"/>
      <c r="TAL172" s="447"/>
      <c r="TAM172" s="447"/>
      <c r="TAN172" s="447"/>
      <c r="TAO172" s="447"/>
      <c r="TAP172" s="447"/>
      <c r="TAQ172" s="447"/>
      <c r="TAR172" s="447"/>
      <c r="TAS172" s="447"/>
      <c r="TAT172" s="447"/>
      <c r="TAU172" s="447"/>
      <c r="TAV172" s="447"/>
      <c r="TAW172" s="447"/>
      <c r="TAX172" s="447"/>
      <c r="TAY172" s="447"/>
      <c r="TAZ172" s="447"/>
      <c r="TBA172" s="447"/>
      <c r="TBB172" s="447"/>
      <c r="TBC172" s="447"/>
      <c r="TBD172" s="447"/>
      <c r="TBE172" s="447"/>
      <c r="TBF172" s="447"/>
      <c r="TBG172" s="447"/>
      <c r="TBH172" s="447"/>
      <c r="TBI172" s="447"/>
      <c r="TBJ172" s="447"/>
      <c r="TBK172" s="447"/>
      <c r="TBL172" s="447"/>
      <c r="TBM172" s="447"/>
      <c r="TBN172" s="447"/>
      <c r="TBO172" s="447"/>
      <c r="TBP172" s="447"/>
      <c r="TBQ172" s="447"/>
      <c r="TBR172" s="447"/>
      <c r="TBS172" s="447"/>
      <c r="TBT172" s="447"/>
      <c r="TBU172" s="447"/>
      <c r="TBV172" s="447"/>
      <c r="TBW172" s="447"/>
      <c r="TBX172" s="447"/>
      <c r="TBY172" s="447"/>
      <c r="TBZ172" s="447"/>
      <c r="TCA172" s="447"/>
      <c r="TCB172" s="447"/>
      <c r="TCC172" s="447"/>
      <c r="TCD172" s="447"/>
      <c r="TCE172" s="447"/>
      <c r="TCF172" s="447"/>
      <c r="TCG172" s="447"/>
      <c r="TCH172" s="447"/>
      <c r="TCI172" s="447"/>
      <c r="TCJ172" s="447"/>
      <c r="TCK172" s="447"/>
      <c r="TCL172" s="447"/>
      <c r="TCM172" s="447"/>
      <c r="TCN172" s="447"/>
      <c r="TCO172" s="447"/>
      <c r="TCP172" s="447"/>
      <c r="TCQ172" s="447"/>
      <c r="TCR172" s="447"/>
      <c r="TCS172" s="447"/>
      <c r="TCT172" s="447"/>
      <c r="TCU172" s="447"/>
      <c r="TCV172" s="447"/>
      <c r="TCW172" s="447"/>
      <c r="TCX172" s="447"/>
      <c r="TCY172" s="447"/>
      <c r="TCZ172" s="447"/>
      <c r="TDA172" s="447"/>
      <c r="TDB172" s="447"/>
      <c r="TDC172" s="447"/>
      <c r="TDD172" s="447"/>
      <c r="TDE172" s="447"/>
      <c r="TDF172" s="447"/>
      <c r="TDG172" s="447"/>
      <c r="TDH172" s="447"/>
      <c r="TDI172" s="447"/>
      <c r="TDJ172" s="447"/>
      <c r="TDK172" s="447"/>
      <c r="TDL172" s="447"/>
      <c r="TDM172" s="447"/>
      <c r="TDN172" s="447"/>
      <c r="TDO172" s="447"/>
      <c r="TDP172" s="447"/>
      <c r="TDQ172" s="447"/>
      <c r="TDR172" s="447"/>
      <c r="TDS172" s="447"/>
      <c r="TDT172" s="447"/>
      <c r="TDU172" s="447"/>
      <c r="TDV172" s="447"/>
      <c r="TDW172" s="447"/>
      <c r="TDX172" s="447"/>
      <c r="TDY172" s="447"/>
      <c r="TDZ172" s="447"/>
      <c r="TEA172" s="447"/>
      <c r="TEB172" s="447"/>
      <c r="TEC172" s="447"/>
      <c r="TED172" s="447"/>
      <c r="TEE172" s="447"/>
      <c r="TEF172" s="447"/>
      <c r="TEG172" s="447"/>
      <c r="TEH172" s="447"/>
      <c r="TEI172" s="447"/>
      <c r="TEJ172" s="447"/>
      <c r="TEK172" s="447"/>
      <c r="TEL172" s="447"/>
      <c r="TEM172" s="447"/>
      <c r="TEN172" s="447"/>
      <c r="TEO172" s="447"/>
      <c r="TEP172" s="447"/>
      <c r="TEQ172" s="447"/>
      <c r="TER172" s="447"/>
      <c r="TES172" s="447"/>
      <c r="TET172" s="447"/>
      <c r="TEU172" s="447"/>
      <c r="TEV172" s="447"/>
      <c r="TEW172" s="447"/>
      <c r="TEX172" s="447"/>
      <c r="TEY172" s="447"/>
      <c r="TEZ172" s="447"/>
      <c r="TFA172" s="447"/>
      <c r="TFB172" s="447"/>
      <c r="TFC172" s="447"/>
      <c r="TFD172" s="447"/>
      <c r="TFE172" s="447"/>
      <c r="TFF172" s="447"/>
      <c r="TFG172" s="447"/>
      <c r="TFH172" s="447"/>
      <c r="TFI172" s="447"/>
      <c r="TFJ172" s="447"/>
      <c r="TFK172" s="447"/>
      <c r="TFL172" s="447"/>
      <c r="TFM172" s="447"/>
      <c r="TFN172" s="447"/>
      <c r="TFO172" s="447"/>
      <c r="TFP172" s="447"/>
      <c r="TFQ172" s="447"/>
      <c r="TFR172" s="447"/>
      <c r="TFS172" s="447"/>
      <c r="TFT172" s="447"/>
      <c r="TFU172" s="447"/>
      <c r="TFV172" s="447"/>
      <c r="TFW172" s="447"/>
      <c r="TFX172" s="447"/>
      <c r="TFY172" s="447"/>
      <c r="TFZ172" s="447"/>
      <c r="TGA172" s="447"/>
      <c r="TGB172" s="447"/>
      <c r="TGC172" s="447"/>
      <c r="TGD172" s="447"/>
      <c r="TGE172" s="447"/>
      <c r="TGF172" s="447"/>
      <c r="TGG172" s="447"/>
      <c r="TGH172" s="447"/>
      <c r="TGI172" s="447"/>
      <c r="TGJ172" s="447"/>
      <c r="TGK172" s="447"/>
      <c r="TGL172" s="447"/>
      <c r="TGM172" s="447"/>
      <c r="TGN172" s="447"/>
      <c r="TGO172" s="447"/>
      <c r="TGP172" s="447"/>
      <c r="TGQ172" s="447"/>
      <c r="TGR172" s="447"/>
      <c r="TGS172" s="447"/>
      <c r="TGT172" s="447"/>
      <c r="TGU172" s="447"/>
      <c r="TGV172" s="447"/>
      <c r="TGW172" s="447"/>
      <c r="TGX172" s="447"/>
      <c r="TGY172" s="447"/>
      <c r="TGZ172" s="447"/>
      <c r="THA172" s="447"/>
      <c r="THB172" s="447"/>
      <c r="THC172" s="447"/>
      <c r="THD172" s="447"/>
      <c r="THE172" s="447"/>
      <c r="THF172" s="447"/>
      <c r="THG172" s="447"/>
      <c r="THH172" s="447"/>
      <c r="THI172" s="447"/>
      <c r="THJ172" s="447"/>
      <c r="THK172" s="447"/>
      <c r="THL172" s="447"/>
      <c r="THM172" s="447"/>
      <c r="THN172" s="447"/>
      <c r="THO172" s="447"/>
      <c r="THP172" s="447"/>
      <c r="THQ172" s="447"/>
      <c r="THR172" s="447"/>
      <c r="THS172" s="447"/>
      <c r="THT172" s="447"/>
      <c r="THU172" s="447"/>
      <c r="THV172" s="447"/>
      <c r="THW172" s="447"/>
      <c r="THX172" s="447"/>
      <c r="THY172" s="447"/>
      <c r="THZ172" s="447"/>
      <c r="TIA172" s="447"/>
      <c r="TIB172" s="447"/>
      <c r="TIC172" s="447"/>
      <c r="TID172" s="447"/>
      <c r="TIE172" s="447"/>
      <c r="TIF172" s="447"/>
      <c r="TIG172" s="447"/>
      <c r="TIH172" s="447"/>
      <c r="TII172" s="447"/>
      <c r="TIJ172" s="447"/>
      <c r="TIK172" s="447"/>
      <c r="TIL172" s="447"/>
      <c r="TIM172" s="447"/>
      <c r="TIN172" s="447"/>
      <c r="TIO172" s="447"/>
      <c r="TIP172" s="447"/>
      <c r="TIQ172" s="447"/>
      <c r="TIR172" s="447"/>
      <c r="TIS172" s="447"/>
      <c r="TIT172" s="447"/>
      <c r="TIU172" s="447"/>
      <c r="TIV172" s="447"/>
      <c r="TIW172" s="447"/>
      <c r="TIX172" s="447"/>
      <c r="TIY172" s="447"/>
      <c r="TIZ172" s="447"/>
      <c r="TJA172" s="447"/>
      <c r="TJB172" s="447"/>
      <c r="TJC172" s="447"/>
      <c r="TJD172" s="447"/>
      <c r="TJE172" s="447"/>
      <c r="TJF172" s="447"/>
      <c r="TJG172" s="447"/>
      <c r="TJH172" s="447"/>
      <c r="TJI172" s="447"/>
      <c r="TJJ172" s="447"/>
      <c r="TJK172" s="447"/>
      <c r="TJL172" s="447"/>
      <c r="TJM172" s="447"/>
      <c r="TJN172" s="447"/>
      <c r="TJO172" s="447"/>
      <c r="TJP172" s="447"/>
      <c r="TJQ172" s="447"/>
      <c r="TJR172" s="447"/>
      <c r="TJS172" s="447"/>
      <c r="TJT172" s="447"/>
      <c r="TJU172" s="447"/>
      <c r="TJV172" s="447"/>
      <c r="TJW172" s="447"/>
      <c r="TJX172" s="447"/>
      <c r="TJY172" s="447"/>
      <c r="TJZ172" s="447"/>
      <c r="TKA172" s="447"/>
      <c r="TKB172" s="447"/>
      <c r="TKC172" s="447"/>
      <c r="TKD172" s="447"/>
      <c r="TKE172" s="447"/>
      <c r="TKF172" s="447"/>
      <c r="TKG172" s="447"/>
      <c r="TKH172" s="447"/>
      <c r="TKI172" s="447"/>
      <c r="TKJ172" s="447"/>
      <c r="TKK172" s="447"/>
      <c r="TKL172" s="447"/>
      <c r="TKM172" s="447"/>
      <c r="TKN172" s="447"/>
      <c r="TKO172" s="447"/>
      <c r="TKP172" s="447"/>
      <c r="TKQ172" s="447"/>
      <c r="TKR172" s="447"/>
      <c r="TKS172" s="447"/>
      <c r="TKT172" s="447"/>
      <c r="TKU172" s="447"/>
      <c r="TKV172" s="447"/>
      <c r="TKW172" s="447"/>
      <c r="TKX172" s="447"/>
      <c r="TKY172" s="447"/>
      <c r="TKZ172" s="447"/>
      <c r="TLA172" s="447"/>
      <c r="TLB172" s="447"/>
      <c r="TLC172" s="447"/>
      <c r="TLD172" s="447"/>
      <c r="TLE172" s="447"/>
      <c r="TLF172" s="447"/>
      <c r="TLG172" s="447"/>
      <c r="TLH172" s="447"/>
      <c r="TLI172" s="447"/>
      <c r="TLJ172" s="447"/>
      <c r="TLK172" s="447"/>
      <c r="TLL172" s="447"/>
      <c r="TLM172" s="447"/>
      <c r="TLN172" s="447"/>
      <c r="TLO172" s="447"/>
      <c r="TLP172" s="447"/>
      <c r="TLQ172" s="447"/>
      <c r="TLR172" s="447"/>
      <c r="TLS172" s="447"/>
      <c r="TLT172" s="447"/>
      <c r="TLU172" s="447"/>
      <c r="TLV172" s="447"/>
      <c r="TLW172" s="447"/>
      <c r="TLX172" s="447"/>
      <c r="TLY172" s="447"/>
      <c r="TLZ172" s="447"/>
      <c r="TMA172" s="447"/>
      <c r="TMB172" s="447"/>
      <c r="TMC172" s="447"/>
      <c r="TMD172" s="447"/>
      <c r="TME172" s="447"/>
      <c r="TMF172" s="447"/>
      <c r="TMG172" s="447"/>
      <c r="TMH172" s="447"/>
      <c r="TMI172" s="447"/>
      <c r="TMJ172" s="447"/>
      <c r="TMK172" s="447"/>
      <c r="TML172" s="447"/>
      <c r="TMM172" s="447"/>
      <c r="TMN172" s="447"/>
      <c r="TMO172" s="447"/>
      <c r="TMP172" s="447"/>
      <c r="TMQ172" s="447"/>
      <c r="TMR172" s="447"/>
      <c r="TMS172" s="447"/>
      <c r="TMT172" s="447"/>
      <c r="TMU172" s="447"/>
      <c r="TMV172" s="447"/>
      <c r="TMW172" s="447"/>
      <c r="TMX172" s="447"/>
      <c r="TMY172" s="447"/>
      <c r="TMZ172" s="447"/>
      <c r="TNA172" s="447"/>
      <c r="TNB172" s="447"/>
      <c r="TNC172" s="447"/>
      <c r="TND172" s="447"/>
      <c r="TNE172" s="447"/>
      <c r="TNF172" s="447"/>
      <c r="TNG172" s="447"/>
      <c r="TNH172" s="447"/>
      <c r="TNI172" s="447"/>
      <c r="TNJ172" s="447"/>
      <c r="TNK172" s="447"/>
      <c r="TNL172" s="447"/>
      <c r="TNM172" s="447"/>
      <c r="TNN172" s="447"/>
      <c r="TNO172" s="447"/>
      <c r="TNP172" s="447"/>
      <c r="TNQ172" s="447"/>
      <c r="TNR172" s="447"/>
      <c r="TNS172" s="447"/>
      <c r="TNT172" s="447"/>
      <c r="TNU172" s="447"/>
      <c r="TNV172" s="447"/>
      <c r="TNW172" s="447"/>
      <c r="TNX172" s="447"/>
      <c r="TNY172" s="447"/>
      <c r="TNZ172" s="447"/>
      <c r="TOA172" s="447"/>
      <c r="TOB172" s="447"/>
      <c r="TOC172" s="447"/>
      <c r="TOD172" s="447"/>
      <c r="TOE172" s="447"/>
      <c r="TOF172" s="447"/>
      <c r="TOG172" s="447"/>
      <c r="TOH172" s="447"/>
      <c r="TOI172" s="447"/>
      <c r="TOJ172" s="447"/>
      <c r="TOK172" s="447"/>
      <c r="TOL172" s="447"/>
      <c r="TOM172" s="447"/>
      <c r="TON172" s="447"/>
      <c r="TOO172" s="447"/>
      <c r="TOP172" s="447"/>
      <c r="TOQ172" s="447"/>
      <c r="TOR172" s="447"/>
      <c r="TOS172" s="447"/>
      <c r="TOT172" s="447"/>
      <c r="TOU172" s="447"/>
      <c r="TOV172" s="447"/>
      <c r="TOW172" s="447"/>
      <c r="TOX172" s="447"/>
      <c r="TOY172" s="447"/>
      <c r="TOZ172" s="447"/>
      <c r="TPA172" s="447"/>
      <c r="TPB172" s="447"/>
      <c r="TPC172" s="447"/>
      <c r="TPD172" s="447"/>
      <c r="TPE172" s="447"/>
      <c r="TPF172" s="447"/>
      <c r="TPG172" s="447"/>
      <c r="TPH172" s="447"/>
      <c r="TPI172" s="447"/>
      <c r="TPJ172" s="447"/>
      <c r="TPK172" s="447"/>
      <c r="TPL172" s="447"/>
      <c r="TPM172" s="447"/>
      <c r="TPN172" s="447"/>
      <c r="TPO172" s="447"/>
      <c r="TPP172" s="447"/>
      <c r="TPQ172" s="447"/>
      <c r="TPR172" s="447"/>
      <c r="TPS172" s="447"/>
      <c r="TPT172" s="447"/>
      <c r="TPU172" s="447"/>
      <c r="TPV172" s="447"/>
      <c r="TPW172" s="447"/>
      <c r="TPX172" s="447"/>
      <c r="TPY172" s="447"/>
      <c r="TPZ172" s="447"/>
      <c r="TQA172" s="447"/>
      <c r="TQB172" s="447"/>
      <c r="TQC172" s="447"/>
      <c r="TQD172" s="447"/>
      <c r="TQE172" s="447"/>
      <c r="TQF172" s="447"/>
      <c r="TQG172" s="447"/>
      <c r="TQH172" s="447"/>
      <c r="TQI172" s="447"/>
      <c r="TQJ172" s="447"/>
      <c r="TQK172" s="447"/>
      <c r="TQL172" s="447"/>
      <c r="TQM172" s="447"/>
      <c r="TQN172" s="447"/>
      <c r="TQO172" s="447"/>
      <c r="TQP172" s="447"/>
      <c r="TQQ172" s="447"/>
      <c r="TQR172" s="447"/>
      <c r="TQS172" s="447"/>
      <c r="TQT172" s="447"/>
      <c r="TQU172" s="447"/>
      <c r="TQV172" s="447"/>
      <c r="TQW172" s="447"/>
      <c r="TQX172" s="447"/>
      <c r="TQY172" s="447"/>
      <c r="TQZ172" s="447"/>
      <c r="TRA172" s="447"/>
      <c r="TRB172" s="447"/>
      <c r="TRC172" s="447"/>
      <c r="TRD172" s="447"/>
      <c r="TRE172" s="447"/>
      <c r="TRF172" s="447"/>
      <c r="TRG172" s="447"/>
      <c r="TRH172" s="447"/>
      <c r="TRI172" s="447"/>
      <c r="TRJ172" s="447"/>
      <c r="TRK172" s="447"/>
      <c r="TRL172" s="447"/>
      <c r="TRM172" s="447"/>
      <c r="TRN172" s="447"/>
      <c r="TRO172" s="447"/>
      <c r="TRP172" s="447"/>
      <c r="TRQ172" s="447"/>
      <c r="TRR172" s="447"/>
      <c r="TRS172" s="447"/>
      <c r="TRT172" s="447"/>
      <c r="TRU172" s="447"/>
      <c r="TRV172" s="447"/>
      <c r="TRW172" s="447"/>
      <c r="TRX172" s="447"/>
      <c r="TRY172" s="447"/>
      <c r="TRZ172" s="447"/>
      <c r="TSA172" s="447"/>
      <c r="TSB172" s="447"/>
      <c r="TSC172" s="447"/>
      <c r="TSD172" s="447"/>
      <c r="TSE172" s="447"/>
      <c r="TSF172" s="447"/>
      <c r="TSG172" s="447"/>
      <c r="TSH172" s="447"/>
      <c r="TSI172" s="447"/>
      <c r="TSJ172" s="447"/>
      <c r="TSK172" s="447"/>
      <c r="TSL172" s="447"/>
      <c r="TSM172" s="447"/>
      <c r="TSN172" s="447"/>
      <c r="TSO172" s="447"/>
      <c r="TSP172" s="447"/>
      <c r="TSQ172" s="447"/>
      <c r="TSR172" s="447"/>
      <c r="TSS172" s="447"/>
      <c r="TST172" s="447"/>
      <c r="TSU172" s="447"/>
      <c r="TSV172" s="447"/>
      <c r="TSW172" s="447"/>
      <c r="TSX172" s="447"/>
      <c r="TSY172" s="447"/>
      <c r="TSZ172" s="447"/>
      <c r="TTA172" s="447"/>
      <c r="TTB172" s="447"/>
      <c r="TTC172" s="447"/>
      <c r="TTD172" s="447"/>
      <c r="TTE172" s="447"/>
      <c r="TTF172" s="447"/>
      <c r="TTG172" s="447"/>
      <c r="TTH172" s="447"/>
      <c r="TTI172" s="447"/>
      <c r="TTJ172" s="447"/>
      <c r="TTK172" s="447"/>
      <c r="TTL172" s="447"/>
      <c r="TTM172" s="447"/>
      <c r="TTN172" s="447"/>
      <c r="TTO172" s="447"/>
      <c r="TTP172" s="447"/>
      <c r="TTQ172" s="447"/>
      <c r="TTR172" s="447"/>
      <c r="TTS172" s="447"/>
      <c r="TTT172" s="447"/>
      <c r="TTU172" s="447"/>
      <c r="TTV172" s="447"/>
      <c r="TTW172" s="447"/>
      <c r="TTX172" s="447"/>
      <c r="TTY172" s="447"/>
      <c r="TTZ172" s="447"/>
      <c r="TUA172" s="447"/>
      <c r="TUB172" s="447"/>
      <c r="TUC172" s="447"/>
      <c r="TUD172" s="447"/>
      <c r="TUE172" s="447"/>
      <c r="TUF172" s="447"/>
      <c r="TUG172" s="447"/>
      <c r="TUH172" s="447"/>
      <c r="TUI172" s="447"/>
      <c r="TUJ172" s="447"/>
      <c r="TUK172" s="447"/>
      <c r="TUL172" s="447"/>
      <c r="TUM172" s="447"/>
      <c r="TUN172" s="447"/>
      <c r="TUO172" s="447"/>
      <c r="TUP172" s="447"/>
      <c r="TUQ172" s="447"/>
      <c r="TUR172" s="447"/>
      <c r="TUS172" s="447"/>
      <c r="TUT172" s="447"/>
      <c r="TUU172" s="447"/>
      <c r="TUV172" s="447"/>
      <c r="TUW172" s="447"/>
      <c r="TUX172" s="447"/>
      <c r="TUY172" s="447"/>
      <c r="TUZ172" s="447"/>
      <c r="TVA172" s="447"/>
      <c r="TVB172" s="447"/>
      <c r="TVC172" s="447"/>
      <c r="TVD172" s="447"/>
      <c r="TVE172" s="447"/>
      <c r="TVF172" s="447"/>
      <c r="TVG172" s="447"/>
      <c r="TVH172" s="447"/>
      <c r="TVI172" s="447"/>
      <c r="TVJ172" s="447"/>
      <c r="TVK172" s="447"/>
      <c r="TVL172" s="447"/>
      <c r="TVM172" s="447"/>
      <c r="TVN172" s="447"/>
      <c r="TVO172" s="447"/>
      <c r="TVP172" s="447"/>
      <c r="TVQ172" s="447"/>
      <c r="TVR172" s="447"/>
      <c r="TVS172" s="447"/>
      <c r="TVT172" s="447"/>
      <c r="TVU172" s="447"/>
      <c r="TVV172" s="447"/>
      <c r="TVW172" s="447"/>
      <c r="TVX172" s="447"/>
      <c r="TVY172" s="447"/>
      <c r="TVZ172" s="447"/>
      <c r="TWA172" s="447"/>
      <c r="TWB172" s="447"/>
      <c r="TWC172" s="447"/>
      <c r="TWD172" s="447"/>
      <c r="TWE172" s="447"/>
      <c r="TWF172" s="447"/>
      <c r="TWG172" s="447"/>
      <c r="TWH172" s="447"/>
      <c r="TWI172" s="447"/>
      <c r="TWJ172" s="447"/>
      <c r="TWK172" s="447"/>
      <c r="TWL172" s="447"/>
      <c r="TWM172" s="447"/>
      <c r="TWN172" s="447"/>
      <c r="TWO172" s="447"/>
      <c r="TWP172" s="447"/>
      <c r="TWQ172" s="447"/>
      <c r="TWR172" s="447"/>
      <c r="TWS172" s="447"/>
      <c r="TWT172" s="447"/>
      <c r="TWU172" s="447"/>
      <c r="TWV172" s="447"/>
      <c r="TWW172" s="447"/>
      <c r="TWX172" s="447"/>
      <c r="TWY172" s="447"/>
      <c r="TWZ172" s="447"/>
      <c r="TXA172" s="447"/>
      <c r="TXB172" s="447"/>
      <c r="TXC172" s="447"/>
      <c r="TXD172" s="447"/>
      <c r="TXE172" s="447"/>
      <c r="TXF172" s="447"/>
      <c r="TXG172" s="447"/>
      <c r="TXH172" s="447"/>
      <c r="TXI172" s="447"/>
      <c r="TXJ172" s="447"/>
      <c r="TXK172" s="447"/>
      <c r="TXL172" s="447"/>
      <c r="TXM172" s="447"/>
      <c r="TXN172" s="447"/>
      <c r="TXO172" s="447"/>
      <c r="TXP172" s="447"/>
      <c r="TXQ172" s="447"/>
      <c r="TXR172" s="447"/>
      <c r="TXS172" s="447"/>
      <c r="TXT172" s="447"/>
      <c r="TXU172" s="447"/>
      <c r="TXV172" s="447"/>
      <c r="TXW172" s="447"/>
      <c r="TXX172" s="447"/>
      <c r="TXY172" s="447"/>
      <c r="TXZ172" s="447"/>
      <c r="TYA172" s="447"/>
      <c r="TYB172" s="447"/>
      <c r="TYC172" s="447"/>
      <c r="TYD172" s="447"/>
      <c r="TYE172" s="447"/>
      <c r="TYF172" s="447"/>
      <c r="TYG172" s="447"/>
      <c r="TYH172" s="447"/>
      <c r="TYI172" s="447"/>
      <c r="TYJ172" s="447"/>
      <c r="TYK172" s="447"/>
      <c r="TYL172" s="447"/>
      <c r="TYM172" s="447"/>
      <c r="TYN172" s="447"/>
      <c r="TYO172" s="447"/>
      <c r="TYP172" s="447"/>
      <c r="TYQ172" s="447"/>
      <c r="TYR172" s="447"/>
      <c r="TYS172" s="447"/>
      <c r="TYT172" s="447"/>
      <c r="TYU172" s="447"/>
      <c r="TYV172" s="447"/>
      <c r="TYW172" s="447"/>
      <c r="TYX172" s="447"/>
      <c r="TYY172" s="447"/>
      <c r="TYZ172" s="447"/>
      <c r="TZA172" s="447"/>
      <c r="TZB172" s="447"/>
      <c r="TZC172" s="447"/>
      <c r="TZD172" s="447"/>
      <c r="TZE172" s="447"/>
      <c r="TZF172" s="447"/>
      <c r="TZG172" s="447"/>
      <c r="TZH172" s="447"/>
      <c r="TZI172" s="447"/>
      <c r="TZJ172" s="447"/>
      <c r="TZK172" s="447"/>
      <c r="TZL172" s="447"/>
      <c r="TZM172" s="447"/>
      <c r="TZN172" s="447"/>
      <c r="TZO172" s="447"/>
      <c r="TZP172" s="447"/>
      <c r="TZQ172" s="447"/>
      <c r="TZR172" s="447"/>
      <c r="TZS172" s="447"/>
      <c r="TZT172" s="447"/>
      <c r="TZU172" s="447"/>
      <c r="TZV172" s="447"/>
      <c r="TZW172" s="447"/>
      <c r="TZX172" s="447"/>
      <c r="TZY172" s="447"/>
      <c r="TZZ172" s="447"/>
      <c r="UAA172" s="447"/>
      <c r="UAB172" s="447"/>
      <c r="UAC172" s="447"/>
      <c r="UAD172" s="447"/>
      <c r="UAE172" s="447"/>
      <c r="UAF172" s="447"/>
      <c r="UAG172" s="447"/>
      <c r="UAH172" s="447"/>
      <c r="UAI172" s="447"/>
      <c r="UAJ172" s="447"/>
      <c r="UAK172" s="447"/>
      <c r="UAL172" s="447"/>
      <c r="UAM172" s="447"/>
      <c r="UAN172" s="447"/>
      <c r="UAO172" s="447"/>
      <c r="UAP172" s="447"/>
      <c r="UAQ172" s="447"/>
      <c r="UAR172" s="447"/>
      <c r="UAS172" s="447"/>
      <c r="UAT172" s="447"/>
      <c r="UAU172" s="447"/>
      <c r="UAV172" s="447"/>
      <c r="UAW172" s="447"/>
      <c r="UAX172" s="447"/>
      <c r="UAY172" s="447"/>
      <c r="UAZ172" s="447"/>
      <c r="UBA172" s="447"/>
      <c r="UBB172" s="447"/>
      <c r="UBC172" s="447"/>
      <c r="UBD172" s="447"/>
      <c r="UBE172" s="447"/>
      <c r="UBF172" s="447"/>
      <c r="UBG172" s="447"/>
      <c r="UBH172" s="447"/>
      <c r="UBI172" s="447"/>
      <c r="UBJ172" s="447"/>
      <c r="UBK172" s="447"/>
      <c r="UBL172" s="447"/>
      <c r="UBM172" s="447"/>
      <c r="UBN172" s="447"/>
      <c r="UBO172" s="447"/>
      <c r="UBP172" s="447"/>
      <c r="UBQ172" s="447"/>
      <c r="UBR172" s="447"/>
      <c r="UBS172" s="447"/>
      <c r="UBT172" s="447"/>
      <c r="UBU172" s="447"/>
      <c r="UBV172" s="447"/>
      <c r="UBW172" s="447"/>
      <c r="UBX172" s="447"/>
      <c r="UBY172" s="447"/>
      <c r="UBZ172" s="447"/>
      <c r="UCA172" s="447"/>
      <c r="UCB172" s="447"/>
      <c r="UCC172" s="447"/>
      <c r="UCD172" s="447"/>
      <c r="UCE172" s="447"/>
      <c r="UCF172" s="447"/>
      <c r="UCG172" s="447"/>
      <c r="UCH172" s="447"/>
      <c r="UCI172" s="447"/>
      <c r="UCJ172" s="447"/>
      <c r="UCK172" s="447"/>
      <c r="UCL172" s="447"/>
      <c r="UCM172" s="447"/>
      <c r="UCN172" s="447"/>
      <c r="UCO172" s="447"/>
      <c r="UCP172" s="447"/>
      <c r="UCQ172" s="447"/>
      <c r="UCR172" s="447"/>
      <c r="UCS172" s="447"/>
      <c r="UCT172" s="447"/>
      <c r="UCU172" s="447"/>
      <c r="UCV172" s="447"/>
      <c r="UCW172" s="447"/>
      <c r="UCX172" s="447"/>
      <c r="UCY172" s="447"/>
      <c r="UCZ172" s="447"/>
      <c r="UDA172" s="447"/>
      <c r="UDB172" s="447"/>
      <c r="UDC172" s="447"/>
      <c r="UDD172" s="447"/>
      <c r="UDE172" s="447"/>
      <c r="UDF172" s="447"/>
      <c r="UDG172" s="447"/>
      <c r="UDH172" s="447"/>
      <c r="UDI172" s="447"/>
      <c r="UDJ172" s="447"/>
      <c r="UDK172" s="447"/>
      <c r="UDL172" s="447"/>
      <c r="UDM172" s="447"/>
      <c r="UDN172" s="447"/>
      <c r="UDO172" s="447"/>
      <c r="UDP172" s="447"/>
      <c r="UDQ172" s="447"/>
      <c r="UDR172" s="447"/>
      <c r="UDS172" s="447"/>
      <c r="UDT172" s="447"/>
      <c r="UDU172" s="447"/>
      <c r="UDV172" s="447"/>
      <c r="UDW172" s="447"/>
      <c r="UDX172" s="447"/>
      <c r="UDY172" s="447"/>
      <c r="UDZ172" s="447"/>
      <c r="UEA172" s="447"/>
      <c r="UEB172" s="447"/>
      <c r="UEC172" s="447"/>
      <c r="UED172" s="447"/>
      <c r="UEE172" s="447"/>
      <c r="UEF172" s="447"/>
      <c r="UEG172" s="447"/>
      <c r="UEH172" s="447"/>
      <c r="UEI172" s="447"/>
      <c r="UEJ172" s="447"/>
      <c r="UEK172" s="447"/>
      <c r="UEL172" s="447"/>
      <c r="UEM172" s="447"/>
      <c r="UEN172" s="447"/>
      <c r="UEO172" s="447"/>
      <c r="UEP172" s="447"/>
      <c r="UEQ172" s="447"/>
      <c r="UER172" s="447"/>
      <c r="UES172" s="447"/>
      <c r="UET172" s="447"/>
      <c r="UEU172" s="447"/>
      <c r="UEV172" s="447"/>
      <c r="UEW172" s="447"/>
      <c r="UEX172" s="447"/>
      <c r="UEY172" s="447"/>
      <c r="UEZ172" s="447"/>
      <c r="UFA172" s="447"/>
      <c r="UFB172" s="447"/>
      <c r="UFC172" s="447"/>
      <c r="UFD172" s="447"/>
      <c r="UFE172" s="447"/>
      <c r="UFF172" s="447"/>
      <c r="UFG172" s="447"/>
      <c r="UFH172" s="447"/>
      <c r="UFI172" s="447"/>
      <c r="UFJ172" s="447"/>
      <c r="UFK172" s="447"/>
      <c r="UFL172" s="447"/>
      <c r="UFM172" s="447"/>
      <c r="UFN172" s="447"/>
      <c r="UFO172" s="447"/>
      <c r="UFP172" s="447"/>
      <c r="UFQ172" s="447"/>
      <c r="UFR172" s="447"/>
      <c r="UFS172" s="447"/>
      <c r="UFT172" s="447"/>
      <c r="UFU172" s="447"/>
      <c r="UFV172" s="447"/>
      <c r="UFW172" s="447"/>
      <c r="UFX172" s="447"/>
      <c r="UFY172" s="447"/>
      <c r="UFZ172" s="447"/>
      <c r="UGA172" s="447"/>
      <c r="UGB172" s="447"/>
      <c r="UGC172" s="447"/>
      <c r="UGD172" s="447"/>
      <c r="UGE172" s="447"/>
      <c r="UGF172" s="447"/>
      <c r="UGG172" s="447"/>
      <c r="UGH172" s="447"/>
      <c r="UGI172" s="447"/>
      <c r="UGJ172" s="447"/>
      <c r="UGK172" s="447"/>
      <c r="UGL172" s="447"/>
      <c r="UGM172" s="447"/>
      <c r="UGN172" s="447"/>
      <c r="UGO172" s="447"/>
      <c r="UGP172" s="447"/>
      <c r="UGQ172" s="447"/>
      <c r="UGR172" s="447"/>
      <c r="UGS172" s="447"/>
      <c r="UGT172" s="447"/>
      <c r="UGU172" s="447"/>
      <c r="UGV172" s="447"/>
      <c r="UGW172" s="447"/>
      <c r="UGX172" s="447"/>
      <c r="UGY172" s="447"/>
      <c r="UGZ172" s="447"/>
      <c r="UHA172" s="447"/>
      <c r="UHB172" s="447"/>
      <c r="UHC172" s="447"/>
      <c r="UHD172" s="447"/>
      <c r="UHE172" s="447"/>
      <c r="UHF172" s="447"/>
      <c r="UHG172" s="447"/>
      <c r="UHH172" s="447"/>
      <c r="UHI172" s="447"/>
      <c r="UHJ172" s="447"/>
      <c r="UHK172" s="447"/>
      <c r="UHL172" s="447"/>
      <c r="UHM172" s="447"/>
      <c r="UHN172" s="447"/>
      <c r="UHO172" s="447"/>
      <c r="UHP172" s="447"/>
      <c r="UHQ172" s="447"/>
      <c r="UHR172" s="447"/>
      <c r="UHS172" s="447"/>
      <c r="UHT172" s="447"/>
      <c r="UHU172" s="447"/>
      <c r="UHV172" s="447"/>
      <c r="UHW172" s="447"/>
      <c r="UHX172" s="447"/>
      <c r="UHY172" s="447"/>
      <c r="UHZ172" s="447"/>
      <c r="UIA172" s="447"/>
      <c r="UIB172" s="447"/>
      <c r="UIC172" s="447"/>
      <c r="UID172" s="447"/>
      <c r="UIE172" s="447"/>
      <c r="UIF172" s="447"/>
      <c r="UIG172" s="447"/>
      <c r="UIH172" s="447"/>
      <c r="UII172" s="447"/>
      <c r="UIJ172" s="447"/>
      <c r="UIK172" s="447"/>
      <c r="UIL172" s="447"/>
      <c r="UIM172" s="447"/>
      <c r="UIN172" s="447"/>
      <c r="UIO172" s="447"/>
      <c r="UIP172" s="447"/>
      <c r="UIQ172" s="447"/>
      <c r="UIR172" s="447"/>
      <c r="UIS172" s="447"/>
      <c r="UIT172" s="447"/>
      <c r="UIU172" s="447"/>
      <c r="UIV172" s="447"/>
      <c r="UIW172" s="447"/>
      <c r="UIX172" s="447"/>
      <c r="UIY172" s="447"/>
      <c r="UIZ172" s="447"/>
      <c r="UJA172" s="447"/>
      <c r="UJB172" s="447"/>
      <c r="UJC172" s="447"/>
      <c r="UJD172" s="447"/>
      <c r="UJE172" s="447"/>
      <c r="UJF172" s="447"/>
      <c r="UJG172" s="447"/>
      <c r="UJH172" s="447"/>
      <c r="UJI172" s="447"/>
      <c r="UJJ172" s="447"/>
      <c r="UJK172" s="447"/>
      <c r="UJL172" s="447"/>
      <c r="UJM172" s="447"/>
      <c r="UJN172" s="447"/>
      <c r="UJO172" s="447"/>
      <c r="UJP172" s="447"/>
      <c r="UJQ172" s="447"/>
      <c r="UJR172" s="447"/>
      <c r="UJS172" s="447"/>
      <c r="UJT172" s="447"/>
      <c r="UJU172" s="447"/>
      <c r="UJV172" s="447"/>
      <c r="UJW172" s="447"/>
      <c r="UJX172" s="447"/>
      <c r="UJY172" s="447"/>
      <c r="UJZ172" s="447"/>
      <c r="UKA172" s="447"/>
      <c r="UKB172" s="447"/>
      <c r="UKC172" s="447"/>
      <c r="UKD172" s="447"/>
      <c r="UKE172" s="447"/>
      <c r="UKF172" s="447"/>
      <c r="UKG172" s="447"/>
      <c r="UKH172" s="447"/>
      <c r="UKI172" s="447"/>
      <c r="UKJ172" s="447"/>
      <c r="UKK172" s="447"/>
      <c r="UKL172" s="447"/>
      <c r="UKM172" s="447"/>
      <c r="UKN172" s="447"/>
      <c r="UKO172" s="447"/>
      <c r="UKP172" s="447"/>
      <c r="UKQ172" s="447"/>
      <c r="UKR172" s="447"/>
      <c r="UKS172" s="447"/>
      <c r="UKT172" s="447"/>
      <c r="UKU172" s="447"/>
      <c r="UKV172" s="447"/>
      <c r="UKW172" s="447"/>
      <c r="UKX172" s="447"/>
      <c r="UKY172" s="447"/>
      <c r="UKZ172" s="447"/>
      <c r="ULA172" s="447"/>
      <c r="ULB172" s="447"/>
      <c r="ULC172" s="447"/>
      <c r="ULD172" s="447"/>
      <c r="ULE172" s="447"/>
      <c r="ULF172" s="447"/>
      <c r="ULG172" s="447"/>
      <c r="ULH172" s="447"/>
      <c r="ULI172" s="447"/>
      <c r="ULJ172" s="447"/>
      <c r="ULK172" s="447"/>
      <c r="ULL172" s="447"/>
      <c r="ULM172" s="447"/>
      <c r="ULN172" s="447"/>
      <c r="ULO172" s="447"/>
      <c r="ULP172" s="447"/>
      <c r="ULQ172" s="447"/>
      <c r="ULR172" s="447"/>
      <c r="ULS172" s="447"/>
      <c r="ULT172" s="447"/>
      <c r="ULU172" s="447"/>
      <c r="ULV172" s="447"/>
      <c r="ULW172" s="447"/>
      <c r="ULX172" s="447"/>
      <c r="ULY172" s="447"/>
      <c r="ULZ172" s="447"/>
      <c r="UMA172" s="447"/>
      <c r="UMB172" s="447"/>
      <c r="UMC172" s="447"/>
      <c r="UMD172" s="447"/>
      <c r="UME172" s="447"/>
      <c r="UMF172" s="447"/>
      <c r="UMG172" s="447"/>
      <c r="UMH172" s="447"/>
      <c r="UMI172" s="447"/>
      <c r="UMJ172" s="447"/>
      <c r="UMK172" s="447"/>
      <c r="UML172" s="447"/>
      <c r="UMM172" s="447"/>
      <c r="UMN172" s="447"/>
      <c r="UMO172" s="447"/>
      <c r="UMP172" s="447"/>
      <c r="UMQ172" s="447"/>
      <c r="UMR172" s="447"/>
      <c r="UMS172" s="447"/>
      <c r="UMT172" s="447"/>
      <c r="UMU172" s="447"/>
      <c r="UMV172" s="447"/>
      <c r="UMW172" s="447"/>
      <c r="UMX172" s="447"/>
      <c r="UMY172" s="447"/>
      <c r="UMZ172" s="447"/>
      <c r="UNA172" s="447"/>
      <c r="UNB172" s="447"/>
      <c r="UNC172" s="447"/>
      <c r="UND172" s="447"/>
      <c r="UNE172" s="447"/>
      <c r="UNF172" s="447"/>
      <c r="UNG172" s="447"/>
      <c r="UNH172" s="447"/>
      <c r="UNI172" s="447"/>
      <c r="UNJ172" s="447"/>
      <c r="UNK172" s="447"/>
      <c r="UNL172" s="447"/>
      <c r="UNM172" s="447"/>
      <c r="UNN172" s="447"/>
      <c r="UNO172" s="447"/>
      <c r="UNP172" s="447"/>
      <c r="UNQ172" s="447"/>
      <c r="UNR172" s="447"/>
      <c r="UNS172" s="447"/>
      <c r="UNT172" s="447"/>
      <c r="UNU172" s="447"/>
      <c r="UNV172" s="447"/>
      <c r="UNW172" s="447"/>
      <c r="UNX172" s="447"/>
      <c r="UNY172" s="447"/>
      <c r="UNZ172" s="447"/>
      <c r="UOA172" s="447"/>
      <c r="UOB172" s="447"/>
      <c r="UOC172" s="447"/>
      <c r="UOD172" s="447"/>
      <c r="UOE172" s="447"/>
      <c r="UOF172" s="447"/>
      <c r="UOG172" s="447"/>
      <c r="UOH172" s="447"/>
      <c r="UOI172" s="447"/>
      <c r="UOJ172" s="447"/>
      <c r="UOK172" s="447"/>
      <c r="UOL172" s="447"/>
      <c r="UOM172" s="447"/>
      <c r="UON172" s="447"/>
      <c r="UOO172" s="447"/>
      <c r="UOP172" s="447"/>
      <c r="UOQ172" s="447"/>
      <c r="UOR172" s="447"/>
      <c r="UOS172" s="447"/>
      <c r="UOT172" s="447"/>
      <c r="UOU172" s="447"/>
      <c r="UOV172" s="447"/>
      <c r="UOW172" s="447"/>
      <c r="UOX172" s="447"/>
      <c r="UOY172" s="447"/>
      <c r="UOZ172" s="447"/>
      <c r="UPA172" s="447"/>
      <c r="UPB172" s="447"/>
      <c r="UPC172" s="447"/>
      <c r="UPD172" s="447"/>
      <c r="UPE172" s="447"/>
      <c r="UPF172" s="447"/>
      <c r="UPG172" s="447"/>
      <c r="UPH172" s="447"/>
      <c r="UPI172" s="447"/>
      <c r="UPJ172" s="447"/>
      <c r="UPK172" s="447"/>
      <c r="UPL172" s="447"/>
      <c r="UPM172" s="447"/>
      <c r="UPN172" s="447"/>
      <c r="UPO172" s="447"/>
      <c r="UPP172" s="447"/>
      <c r="UPQ172" s="447"/>
      <c r="UPR172" s="447"/>
      <c r="UPS172" s="447"/>
      <c r="UPT172" s="447"/>
      <c r="UPU172" s="447"/>
      <c r="UPV172" s="447"/>
      <c r="UPW172" s="447"/>
      <c r="UPX172" s="447"/>
      <c r="UPY172" s="447"/>
      <c r="UPZ172" s="447"/>
      <c r="UQA172" s="447"/>
      <c r="UQB172" s="447"/>
      <c r="UQC172" s="447"/>
      <c r="UQD172" s="447"/>
      <c r="UQE172" s="447"/>
      <c r="UQF172" s="447"/>
      <c r="UQG172" s="447"/>
      <c r="UQH172" s="447"/>
      <c r="UQI172" s="447"/>
      <c r="UQJ172" s="447"/>
      <c r="UQK172" s="447"/>
      <c r="UQL172" s="447"/>
      <c r="UQM172" s="447"/>
      <c r="UQN172" s="447"/>
      <c r="UQO172" s="447"/>
      <c r="UQP172" s="447"/>
      <c r="UQQ172" s="447"/>
      <c r="UQR172" s="447"/>
      <c r="UQS172" s="447"/>
      <c r="UQT172" s="447"/>
      <c r="UQU172" s="447"/>
      <c r="UQV172" s="447"/>
      <c r="UQW172" s="447"/>
      <c r="UQX172" s="447"/>
      <c r="UQY172" s="447"/>
      <c r="UQZ172" s="447"/>
      <c r="URA172" s="447"/>
      <c r="URB172" s="447"/>
      <c r="URC172" s="447"/>
      <c r="URD172" s="447"/>
      <c r="URE172" s="447"/>
      <c r="URF172" s="447"/>
      <c r="URG172" s="447"/>
      <c r="URH172" s="447"/>
      <c r="URI172" s="447"/>
      <c r="URJ172" s="447"/>
      <c r="URK172" s="447"/>
      <c r="URL172" s="447"/>
      <c r="URM172" s="447"/>
      <c r="URN172" s="447"/>
      <c r="URO172" s="447"/>
      <c r="URP172" s="447"/>
      <c r="URQ172" s="447"/>
      <c r="URR172" s="447"/>
      <c r="URS172" s="447"/>
      <c r="URT172" s="447"/>
      <c r="URU172" s="447"/>
      <c r="URV172" s="447"/>
      <c r="URW172" s="447"/>
      <c r="URX172" s="447"/>
      <c r="URY172" s="447"/>
      <c r="URZ172" s="447"/>
      <c r="USA172" s="447"/>
      <c r="USB172" s="447"/>
      <c r="USC172" s="447"/>
      <c r="USD172" s="447"/>
      <c r="USE172" s="447"/>
      <c r="USF172" s="447"/>
      <c r="USG172" s="447"/>
      <c r="USH172" s="447"/>
      <c r="USI172" s="447"/>
      <c r="USJ172" s="447"/>
      <c r="USK172" s="447"/>
      <c r="USL172" s="447"/>
      <c r="USM172" s="447"/>
      <c r="USN172" s="447"/>
      <c r="USO172" s="447"/>
      <c r="USP172" s="447"/>
      <c r="USQ172" s="447"/>
      <c r="USR172" s="447"/>
      <c r="USS172" s="447"/>
      <c r="UST172" s="447"/>
      <c r="USU172" s="447"/>
      <c r="USV172" s="447"/>
      <c r="USW172" s="447"/>
      <c r="USX172" s="447"/>
      <c r="USY172" s="447"/>
      <c r="USZ172" s="447"/>
      <c r="UTA172" s="447"/>
      <c r="UTB172" s="447"/>
      <c r="UTC172" s="447"/>
      <c r="UTD172" s="447"/>
      <c r="UTE172" s="447"/>
      <c r="UTF172" s="447"/>
      <c r="UTG172" s="447"/>
      <c r="UTH172" s="447"/>
      <c r="UTI172" s="447"/>
      <c r="UTJ172" s="447"/>
      <c r="UTK172" s="447"/>
      <c r="UTL172" s="447"/>
      <c r="UTM172" s="447"/>
      <c r="UTN172" s="447"/>
      <c r="UTO172" s="447"/>
      <c r="UTP172" s="447"/>
      <c r="UTQ172" s="447"/>
      <c r="UTR172" s="447"/>
      <c r="UTS172" s="447"/>
      <c r="UTT172" s="447"/>
      <c r="UTU172" s="447"/>
      <c r="UTV172" s="447"/>
      <c r="UTW172" s="447"/>
      <c r="UTX172" s="447"/>
      <c r="UTY172" s="447"/>
      <c r="UTZ172" s="447"/>
      <c r="UUA172" s="447"/>
      <c r="UUB172" s="447"/>
      <c r="UUC172" s="447"/>
      <c r="UUD172" s="447"/>
      <c r="UUE172" s="447"/>
      <c r="UUF172" s="447"/>
      <c r="UUG172" s="447"/>
      <c r="UUH172" s="447"/>
      <c r="UUI172" s="447"/>
      <c r="UUJ172" s="447"/>
      <c r="UUK172" s="447"/>
      <c r="UUL172" s="447"/>
      <c r="UUM172" s="447"/>
      <c r="UUN172" s="447"/>
      <c r="UUO172" s="447"/>
      <c r="UUP172" s="447"/>
      <c r="UUQ172" s="447"/>
      <c r="UUR172" s="447"/>
      <c r="UUS172" s="447"/>
      <c r="UUT172" s="447"/>
      <c r="UUU172" s="447"/>
      <c r="UUV172" s="447"/>
      <c r="UUW172" s="447"/>
      <c r="UUX172" s="447"/>
      <c r="UUY172" s="447"/>
      <c r="UUZ172" s="447"/>
      <c r="UVA172" s="447"/>
      <c r="UVB172" s="447"/>
      <c r="UVC172" s="447"/>
      <c r="UVD172" s="447"/>
      <c r="UVE172" s="447"/>
      <c r="UVF172" s="447"/>
      <c r="UVG172" s="447"/>
      <c r="UVH172" s="447"/>
      <c r="UVI172" s="447"/>
      <c r="UVJ172" s="447"/>
      <c r="UVK172" s="447"/>
      <c r="UVL172" s="447"/>
      <c r="UVM172" s="447"/>
      <c r="UVN172" s="447"/>
      <c r="UVO172" s="447"/>
      <c r="UVP172" s="447"/>
      <c r="UVQ172" s="447"/>
      <c r="UVR172" s="447"/>
      <c r="UVS172" s="447"/>
      <c r="UVT172" s="447"/>
      <c r="UVU172" s="447"/>
      <c r="UVV172" s="447"/>
      <c r="UVW172" s="447"/>
      <c r="UVX172" s="447"/>
      <c r="UVY172" s="447"/>
      <c r="UVZ172" s="447"/>
      <c r="UWA172" s="447"/>
      <c r="UWB172" s="447"/>
      <c r="UWC172" s="447"/>
      <c r="UWD172" s="447"/>
      <c r="UWE172" s="447"/>
      <c r="UWF172" s="447"/>
      <c r="UWG172" s="447"/>
      <c r="UWH172" s="447"/>
      <c r="UWI172" s="447"/>
      <c r="UWJ172" s="447"/>
      <c r="UWK172" s="447"/>
      <c r="UWL172" s="447"/>
      <c r="UWM172" s="447"/>
      <c r="UWN172" s="447"/>
      <c r="UWO172" s="447"/>
      <c r="UWP172" s="447"/>
      <c r="UWQ172" s="447"/>
      <c r="UWR172" s="447"/>
      <c r="UWS172" s="447"/>
      <c r="UWT172" s="447"/>
      <c r="UWU172" s="447"/>
      <c r="UWV172" s="447"/>
      <c r="UWW172" s="447"/>
      <c r="UWX172" s="447"/>
      <c r="UWY172" s="447"/>
      <c r="UWZ172" s="447"/>
      <c r="UXA172" s="447"/>
      <c r="UXB172" s="447"/>
      <c r="UXC172" s="447"/>
      <c r="UXD172" s="447"/>
      <c r="UXE172" s="447"/>
      <c r="UXF172" s="447"/>
      <c r="UXG172" s="447"/>
      <c r="UXH172" s="447"/>
      <c r="UXI172" s="447"/>
      <c r="UXJ172" s="447"/>
      <c r="UXK172" s="447"/>
      <c r="UXL172" s="447"/>
      <c r="UXM172" s="447"/>
      <c r="UXN172" s="447"/>
      <c r="UXO172" s="447"/>
      <c r="UXP172" s="447"/>
      <c r="UXQ172" s="447"/>
      <c r="UXR172" s="447"/>
      <c r="UXS172" s="447"/>
      <c r="UXT172" s="447"/>
      <c r="UXU172" s="447"/>
      <c r="UXV172" s="447"/>
      <c r="UXW172" s="447"/>
      <c r="UXX172" s="447"/>
      <c r="UXY172" s="447"/>
      <c r="UXZ172" s="447"/>
      <c r="UYA172" s="447"/>
      <c r="UYB172" s="447"/>
      <c r="UYC172" s="447"/>
      <c r="UYD172" s="447"/>
      <c r="UYE172" s="447"/>
      <c r="UYF172" s="447"/>
      <c r="UYG172" s="447"/>
      <c r="UYH172" s="447"/>
      <c r="UYI172" s="447"/>
      <c r="UYJ172" s="447"/>
      <c r="UYK172" s="447"/>
      <c r="UYL172" s="447"/>
      <c r="UYM172" s="447"/>
      <c r="UYN172" s="447"/>
      <c r="UYO172" s="447"/>
      <c r="UYP172" s="447"/>
      <c r="UYQ172" s="447"/>
      <c r="UYR172" s="447"/>
      <c r="UYS172" s="447"/>
      <c r="UYT172" s="447"/>
      <c r="UYU172" s="447"/>
      <c r="UYV172" s="447"/>
      <c r="UYW172" s="447"/>
      <c r="UYX172" s="447"/>
      <c r="UYY172" s="447"/>
      <c r="UYZ172" s="447"/>
      <c r="UZA172" s="447"/>
      <c r="UZB172" s="447"/>
      <c r="UZC172" s="447"/>
      <c r="UZD172" s="447"/>
      <c r="UZE172" s="447"/>
      <c r="UZF172" s="447"/>
      <c r="UZG172" s="447"/>
      <c r="UZH172" s="447"/>
      <c r="UZI172" s="447"/>
      <c r="UZJ172" s="447"/>
      <c r="UZK172" s="447"/>
      <c r="UZL172" s="447"/>
      <c r="UZM172" s="447"/>
      <c r="UZN172" s="447"/>
      <c r="UZO172" s="447"/>
      <c r="UZP172" s="447"/>
      <c r="UZQ172" s="447"/>
      <c r="UZR172" s="447"/>
      <c r="UZS172" s="447"/>
      <c r="UZT172" s="447"/>
      <c r="UZU172" s="447"/>
      <c r="UZV172" s="447"/>
      <c r="UZW172" s="447"/>
      <c r="UZX172" s="447"/>
      <c r="UZY172" s="447"/>
      <c r="UZZ172" s="447"/>
      <c r="VAA172" s="447"/>
      <c r="VAB172" s="447"/>
      <c r="VAC172" s="447"/>
      <c r="VAD172" s="447"/>
      <c r="VAE172" s="447"/>
      <c r="VAF172" s="447"/>
      <c r="VAG172" s="447"/>
      <c r="VAH172" s="447"/>
      <c r="VAI172" s="447"/>
      <c r="VAJ172" s="447"/>
      <c r="VAK172" s="447"/>
      <c r="VAL172" s="447"/>
      <c r="VAM172" s="447"/>
      <c r="VAN172" s="447"/>
      <c r="VAO172" s="447"/>
      <c r="VAP172" s="447"/>
      <c r="VAQ172" s="447"/>
      <c r="VAR172" s="447"/>
      <c r="VAS172" s="447"/>
      <c r="VAT172" s="447"/>
      <c r="VAU172" s="447"/>
      <c r="VAV172" s="447"/>
      <c r="VAW172" s="447"/>
      <c r="VAX172" s="447"/>
      <c r="VAY172" s="447"/>
      <c r="VAZ172" s="447"/>
      <c r="VBA172" s="447"/>
      <c r="VBB172" s="447"/>
      <c r="VBC172" s="447"/>
      <c r="VBD172" s="447"/>
      <c r="VBE172" s="447"/>
      <c r="VBF172" s="447"/>
      <c r="VBG172" s="447"/>
      <c r="VBH172" s="447"/>
      <c r="VBI172" s="447"/>
      <c r="VBJ172" s="447"/>
      <c r="VBK172" s="447"/>
      <c r="VBL172" s="447"/>
      <c r="VBM172" s="447"/>
      <c r="VBN172" s="447"/>
      <c r="VBO172" s="447"/>
      <c r="VBP172" s="447"/>
      <c r="VBQ172" s="447"/>
      <c r="VBR172" s="447"/>
      <c r="VBS172" s="447"/>
      <c r="VBT172" s="447"/>
      <c r="VBU172" s="447"/>
      <c r="VBV172" s="447"/>
      <c r="VBW172" s="447"/>
      <c r="VBX172" s="447"/>
      <c r="VBY172" s="447"/>
      <c r="VBZ172" s="447"/>
      <c r="VCA172" s="447"/>
      <c r="VCB172" s="447"/>
      <c r="VCC172" s="447"/>
      <c r="VCD172" s="447"/>
      <c r="VCE172" s="447"/>
      <c r="VCF172" s="447"/>
      <c r="VCG172" s="447"/>
      <c r="VCH172" s="447"/>
      <c r="VCI172" s="447"/>
      <c r="VCJ172" s="447"/>
      <c r="VCK172" s="447"/>
      <c r="VCL172" s="447"/>
      <c r="VCM172" s="447"/>
      <c r="VCN172" s="447"/>
      <c r="VCO172" s="447"/>
      <c r="VCP172" s="447"/>
      <c r="VCQ172" s="447"/>
      <c r="VCR172" s="447"/>
      <c r="VCS172" s="447"/>
      <c r="VCT172" s="447"/>
      <c r="VCU172" s="447"/>
      <c r="VCV172" s="447"/>
      <c r="VCW172" s="447"/>
      <c r="VCX172" s="447"/>
      <c r="VCY172" s="447"/>
      <c r="VCZ172" s="447"/>
      <c r="VDA172" s="447"/>
      <c r="VDB172" s="447"/>
      <c r="VDC172" s="447"/>
      <c r="VDD172" s="447"/>
      <c r="VDE172" s="447"/>
      <c r="VDF172" s="447"/>
      <c r="VDG172" s="447"/>
      <c r="VDH172" s="447"/>
      <c r="VDI172" s="447"/>
      <c r="VDJ172" s="447"/>
      <c r="VDK172" s="447"/>
      <c r="VDL172" s="447"/>
      <c r="VDM172" s="447"/>
      <c r="VDN172" s="447"/>
      <c r="VDO172" s="447"/>
      <c r="VDP172" s="447"/>
      <c r="VDQ172" s="447"/>
      <c r="VDR172" s="447"/>
      <c r="VDS172" s="447"/>
      <c r="VDT172" s="447"/>
      <c r="VDU172" s="447"/>
      <c r="VDV172" s="447"/>
      <c r="VDW172" s="447"/>
      <c r="VDX172" s="447"/>
      <c r="VDY172" s="447"/>
      <c r="VDZ172" s="447"/>
      <c r="VEA172" s="447"/>
      <c r="VEB172" s="447"/>
      <c r="VEC172" s="447"/>
      <c r="VED172" s="447"/>
      <c r="VEE172" s="447"/>
      <c r="VEF172" s="447"/>
      <c r="VEG172" s="447"/>
      <c r="VEH172" s="447"/>
      <c r="VEI172" s="447"/>
      <c r="VEJ172" s="447"/>
      <c r="VEK172" s="447"/>
      <c r="VEL172" s="447"/>
      <c r="VEM172" s="447"/>
      <c r="VEN172" s="447"/>
      <c r="VEO172" s="447"/>
      <c r="VEP172" s="447"/>
      <c r="VEQ172" s="447"/>
      <c r="VER172" s="447"/>
      <c r="VES172" s="447"/>
      <c r="VET172" s="447"/>
      <c r="VEU172" s="447"/>
      <c r="VEV172" s="447"/>
      <c r="VEW172" s="447"/>
      <c r="VEX172" s="447"/>
      <c r="VEY172" s="447"/>
      <c r="VEZ172" s="447"/>
      <c r="VFA172" s="447"/>
      <c r="VFB172" s="447"/>
      <c r="VFC172" s="447"/>
      <c r="VFD172" s="447"/>
      <c r="VFE172" s="447"/>
      <c r="VFF172" s="447"/>
      <c r="VFG172" s="447"/>
      <c r="VFH172" s="447"/>
      <c r="VFI172" s="447"/>
      <c r="VFJ172" s="447"/>
      <c r="VFK172" s="447"/>
      <c r="VFL172" s="447"/>
      <c r="VFM172" s="447"/>
      <c r="VFN172" s="447"/>
      <c r="VFO172" s="447"/>
      <c r="VFP172" s="447"/>
      <c r="VFQ172" s="447"/>
      <c r="VFR172" s="447"/>
      <c r="VFS172" s="447"/>
      <c r="VFT172" s="447"/>
      <c r="VFU172" s="447"/>
      <c r="VFV172" s="447"/>
      <c r="VFW172" s="447"/>
      <c r="VFX172" s="447"/>
      <c r="VFY172" s="447"/>
      <c r="VFZ172" s="447"/>
      <c r="VGA172" s="447"/>
      <c r="VGB172" s="447"/>
      <c r="VGC172" s="447"/>
      <c r="VGD172" s="447"/>
      <c r="VGE172" s="447"/>
      <c r="VGF172" s="447"/>
      <c r="VGG172" s="447"/>
      <c r="VGH172" s="447"/>
      <c r="VGI172" s="447"/>
      <c r="VGJ172" s="447"/>
      <c r="VGK172" s="447"/>
      <c r="VGL172" s="447"/>
      <c r="VGM172" s="447"/>
      <c r="VGN172" s="447"/>
      <c r="VGO172" s="447"/>
      <c r="VGP172" s="447"/>
      <c r="VGQ172" s="447"/>
      <c r="VGR172" s="447"/>
      <c r="VGS172" s="447"/>
      <c r="VGT172" s="447"/>
      <c r="VGU172" s="447"/>
      <c r="VGV172" s="447"/>
      <c r="VGW172" s="447"/>
      <c r="VGX172" s="447"/>
      <c r="VGY172" s="447"/>
      <c r="VGZ172" s="447"/>
      <c r="VHA172" s="447"/>
      <c r="VHB172" s="447"/>
      <c r="VHC172" s="447"/>
      <c r="VHD172" s="447"/>
      <c r="VHE172" s="447"/>
      <c r="VHF172" s="447"/>
      <c r="VHG172" s="447"/>
      <c r="VHH172" s="447"/>
      <c r="VHI172" s="447"/>
      <c r="VHJ172" s="447"/>
      <c r="VHK172" s="447"/>
      <c r="VHL172" s="447"/>
      <c r="VHM172" s="447"/>
      <c r="VHN172" s="447"/>
      <c r="VHO172" s="447"/>
      <c r="VHP172" s="447"/>
      <c r="VHQ172" s="447"/>
      <c r="VHR172" s="447"/>
      <c r="VHS172" s="447"/>
      <c r="VHT172" s="447"/>
      <c r="VHU172" s="447"/>
      <c r="VHV172" s="447"/>
      <c r="VHW172" s="447"/>
      <c r="VHX172" s="447"/>
      <c r="VHY172" s="447"/>
      <c r="VHZ172" s="447"/>
      <c r="VIA172" s="447"/>
      <c r="VIB172" s="447"/>
      <c r="VIC172" s="447"/>
      <c r="VID172" s="447"/>
      <c r="VIE172" s="447"/>
      <c r="VIF172" s="447"/>
      <c r="VIG172" s="447"/>
      <c r="VIH172" s="447"/>
      <c r="VII172" s="447"/>
      <c r="VIJ172" s="447"/>
      <c r="VIK172" s="447"/>
      <c r="VIL172" s="447"/>
      <c r="VIM172" s="447"/>
      <c r="VIN172" s="447"/>
      <c r="VIO172" s="447"/>
      <c r="VIP172" s="447"/>
      <c r="VIQ172" s="447"/>
      <c r="VIR172" s="447"/>
      <c r="VIS172" s="447"/>
      <c r="VIT172" s="447"/>
      <c r="VIU172" s="447"/>
      <c r="VIV172" s="447"/>
      <c r="VIW172" s="447"/>
      <c r="VIX172" s="447"/>
      <c r="VIY172" s="447"/>
      <c r="VIZ172" s="447"/>
      <c r="VJA172" s="447"/>
      <c r="VJB172" s="447"/>
      <c r="VJC172" s="447"/>
      <c r="VJD172" s="447"/>
      <c r="VJE172" s="447"/>
      <c r="VJF172" s="447"/>
      <c r="VJG172" s="447"/>
      <c r="VJH172" s="447"/>
      <c r="VJI172" s="447"/>
      <c r="VJJ172" s="447"/>
      <c r="VJK172" s="447"/>
      <c r="VJL172" s="447"/>
      <c r="VJM172" s="447"/>
      <c r="VJN172" s="447"/>
      <c r="VJO172" s="447"/>
      <c r="VJP172" s="447"/>
      <c r="VJQ172" s="447"/>
      <c r="VJR172" s="447"/>
      <c r="VJS172" s="447"/>
      <c r="VJT172" s="447"/>
      <c r="VJU172" s="447"/>
      <c r="VJV172" s="447"/>
      <c r="VJW172" s="447"/>
      <c r="VJX172" s="447"/>
      <c r="VJY172" s="447"/>
      <c r="VJZ172" s="447"/>
      <c r="VKA172" s="447"/>
      <c r="VKB172" s="447"/>
      <c r="VKC172" s="447"/>
      <c r="VKD172" s="447"/>
      <c r="VKE172" s="447"/>
      <c r="VKF172" s="447"/>
      <c r="VKG172" s="447"/>
      <c r="VKH172" s="447"/>
      <c r="VKI172" s="447"/>
      <c r="VKJ172" s="447"/>
      <c r="VKK172" s="447"/>
      <c r="VKL172" s="447"/>
      <c r="VKM172" s="447"/>
      <c r="VKN172" s="447"/>
      <c r="VKO172" s="447"/>
      <c r="VKP172" s="447"/>
      <c r="VKQ172" s="447"/>
      <c r="VKR172" s="447"/>
      <c r="VKS172" s="447"/>
      <c r="VKT172" s="447"/>
      <c r="VKU172" s="447"/>
      <c r="VKV172" s="447"/>
      <c r="VKW172" s="447"/>
      <c r="VKX172" s="447"/>
      <c r="VKY172" s="447"/>
      <c r="VKZ172" s="447"/>
      <c r="VLA172" s="447"/>
      <c r="VLB172" s="447"/>
      <c r="VLC172" s="447"/>
      <c r="VLD172" s="447"/>
      <c r="VLE172" s="447"/>
      <c r="VLF172" s="447"/>
      <c r="VLG172" s="447"/>
      <c r="VLH172" s="447"/>
      <c r="VLI172" s="447"/>
      <c r="VLJ172" s="447"/>
      <c r="VLK172" s="447"/>
      <c r="VLL172" s="447"/>
      <c r="VLM172" s="447"/>
      <c r="VLN172" s="447"/>
      <c r="VLO172" s="447"/>
      <c r="VLP172" s="447"/>
      <c r="VLQ172" s="447"/>
      <c r="VLR172" s="447"/>
      <c r="VLS172" s="447"/>
      <c r="VLT172" s="447"/>
      <c r="VLU172" s="447"/>
      <c r="VLV172" s="447"/>
      <c r="VLW172" s="447"/>
      <c r="VLX172" s="447"/>
      <c r="VLY172" s="447"/>
      <c r="VLZ172" s="447"/>
      <c r="VMA172" s="447"/>
      <c r="VMB172" s="447"/>
      <c r="VMC172" s="447"/>
      <c r="VMD172" s="447"/>
      <c r="VME172" s="447"/>
      <c r="VMF172" s="447"/>
      <c r="VMG172" s="447"/>
      <c r="VMH172" s="447"/>
      <c r="VMI172" s="447"/>
      <c r="VMJ172" s="447"/>
      <c r="VMK172" s="447"/>
      <c r="VML172" s="447"/>
      <c r="VMM172" s="447"/>
      <c r="VMN172" s="447"/>
      <c r="VMO172" s="447"/>
      <c r="VMP172" s="447"/>
      <c r="VMQ172" s="447"/>
      <c r="VMR172" s="447"/>
      <c r="VMS172" s="447"/>
      <c r="VMT172" s="447"/>
      <c r="VMU172" s="447"/>
      <c r="VMV172" s="447"/>
      <c r="VMW172" s="447"/>
      <c r="VMX172" s="447"/>
      <c r="VMY172" s="447"/>
      <c r="VMZ172" s="447"/>
      <c r="VNA172" s="447"/>
      <c r="VNB172" s="447"/>
      <c r="VNC172" s="447"/>
      <c r="VND172" s="447"/>
      <c r="VNE172" s="447"/>
      <c r="VNF172" s="447"/>
      <c r="VNG172" s="447"/>
      <c r="VNH172" s="447"/>
      <c r="VNI172" s="447"/>
      <c r="VNJ172" s="447"/>
      <c r="VNK172" s="447"/>
      <c r="VNL172" s="447"/>
      <c r="VNM172" s="447"/>
      <c r="VNN172" s="447"/>
      <c r="VNO172" s="447"/>
      <c r="VNP172" s="447"/>
      <c r="VNQ172" s="447"/>
      <c r="VNR172" s="447"/>
      <c r="VNS172" s="447"/>
      <c r="VNT172" s="447"/>
      <c r="VNU172" s="447"/>
      <c r="VNV172" s="447"/>
      <c r="VNW172" s="447"/>
      <c r="VNX172" s="447"/>
      <c r="VNY172" s="447"/>
      <c r="VNZ172" s="447"/>
      <c r="VOA172" s="447"/>
      <c r="VOB172" s="447"/>
      <c r="VOC172" s="447"/>
      <c r="VOD172" s="447"/>
      <c r="VOE172" s="447"/>
      <c r="VOF172" s="447"/>
      <c r="VOG172" s="447"/>
      <c r="VOH172" s="447"/>
      <c r="VOI172" s="447"/>
      <c r="VOJ172" s="447"/>
      <c r="VOK172" s="447"/>
      <c r="VOL172" s="447"/>
      <c r="VOM172" s="447"/>
      <c r="VON172" s="447"/>
      <c r="VOO172" s="447"/>
      <c r="VOP172" s="447"/>
      <c r="VOQ172" s="447"/>
      <c r="VOR172" s="447"/>
      <c r="VOS172" s="447"/>
      <c r="VOT172" s="447"/>
      <c r="VOU172" s="447"/>
      <c r="VOV172" s="447"/>
      <c r="VOW172" s="447"/>
      <c r="VOX172" s="447"/>
      <c r="VOY172" s="447"/>
      <c r="VOZ172" s="447"/>
      <c r="VPA172" s="447"/>
      <c r="VPB172" s="447"/>
      <c r="VPC172" s="447"/>
      <c r="VPD172" s="447"/>
      <c r="VPE172" s="447"/>
      <c r="VPF172" s="447"/>
      <c r="VPG172" s="447"/>
      <c r="VPH172" s="447"/>
      <c r="VPI172" s="447"/>
      <c r="VPJ172" s="447"/>
      <c r="VPK172" s="447"/>
      <c r="VPL172" s="447"/>
      <c r="VPM172" s="447"/>
      <c r="VPN172" s="447"/>
      <c r="VPO172" s="447"/>
      <c r="VPP172" s="447"/>
      <c r="VPQ172" s="447"/>
      <c r="VPR172" s="447"/>
      <c r="VPS172" s="447"/>
      <c r="VPT172" s="447"/>
      <c r="VPU172" s="447"/>
      <c r="VPV172" s="447"/>
      <c r="VPW172" s="447"/>
      <c r="VPX172" s="447"/>
      <c r="VPY172" s="447"/>
      <c r="VPZ172" s="447"/>
      <c r="VQA172" s="447"/>
      <c r="VQB172" s="447"/>
      <c r="VQC172" s="447"/>
      <c r="VQD172" s="447"/>
      <c r="VQE172" s="447"/>
      <c r="VQF172" s="447"/>
      <c r="VQG172" s="447"/>
      <c r="VQH172" s="447"/>
      <c r="VQI172" s="447"/>
      <c r="VQJ172" s="447"/>
      <c r="VQK172" s="447"/>
      <c r="VQL172" s="447"/>
      <c r="VQM172" s="447"/>
      <c r="VQN172" s="447"/>
      <c r="VQO172" s="447"/>
      <c r="VQP172" s="447"/>
      <c r="VQQ172" s="447"/>
      <c r="VQR172" s="447"/>
      <c r="VQS172" s="447"/>
      <c r="VQT172" s="447"/>
      <c r="VQU172" s="447"/>
      <c r="VQV172" s="447"/>
      <c r="VQW172" s="447"/>
      <c r="VQX172" s="447"/>
      <c r="VQY172" s="447"/>
      <c r="VQZ172" s="447"/>
      <c r="VRA172" s="447"/>
      <c r="VRB172" s="447"/>
      <c r="VRC172" s="447"/>
      <c r="VRD172" s="447"/>
      <c r="VRE172" s="447"/>
      <c r="VRF172" s="447"/>
      <c r="VRG172" s="447"/>
      <c r="VRH172" s="447"/>
      <c r="VRI172" s="447"/>
      <c r="VRJ172" s="447"/>
      <c r="VRK172" s="447"/>
      <c r="VRL172" s="447"/>
      <c r="VRM172" s="447"/>
      <c r="VRN172" s="447"/>
      <c r="VRO172" s="447"/>
      <c r="VRP172" s="447"/>
      <c r="VRQ172" s="447"/>
      <c r="VRR172" s="447"/>
      <c r="VRS172" s="447"/>
      <c r="VRT172" s="447"/>
      <c r="VRU172" s="447"/>
      <c r="VRV172" s="447"/>
      <c r="VRW172" s="447"/>
      <c r="VRX172" s="447"/>
      <c r="VRY172" s="447"/>
      <c r="VRZ172" s="447"/>
      <c r="VSA172" s="447"/>
      <c r="VSB172" s="447"/>
      <c r="VSC172" s="447"/>
      <c r="VSD172" s="447"/>
      <c r="VSE172" s="447"/>
      <c r="VSF172" s="447"/>
      <c r="VSG172" s="447"/>
      <c r="VSH172" s="447"/>
      <c r="VSI172" s="447"/>
      <c r="VSJ172" s="447"/>
      <c r="VSK172" s="447"/>
      <c r="VSL172" s="447"/>
      <c r="VSM172" s="447"/>
      <c r="VSN172" s="447"/>
      <c r="VSO172" s="447"/>
      <c r="VSP172" s="447"/>
      <c r="VSQ172" s="447"/>
      <c r="VSR172" s="447"/>
      <c r="VSS172" s="447"/>
      <c r="VST172" s="447"/>
      <c r="VSU172" s="447"/>
      <c r="VSV172" s="447"/>
      <c r="VSW172" s="447"/>
      <c r="VSX172" s="447"/>
      <c r="VSY172" s="447"/>
      <c r="VSZ172" s="447"/>
      <c r="VTA172" s="447"/>
      <c r="VTB172" s="447"/>
      <c r="VTC172" s="447"/>
      <c r="VTD172" s="447"/>
      <c r="VTE172" s="447"/>
      <c r="VTF172" s="447"/>
      <c r="VTG172" s="447"/>
      <c r="VTH172" s="447"/>
      <c r="VTI172" s="447"/>
      <c r="VTJ172" s="447"/>
      <c r="VTK172" s="447"/>
      <c r="VTL172" s="447"/>
      <c r="VTM172" s="447"/>
      <c r="VTN172" s="447"/>
      <c r="VTO172" s="447"/>
      <c r="VTP172" s="447"/>
      <c r="VTQ172" s="447"/>
      <c r="VTR172" s="447"/>
      <c r="VTS172" s="447"/>
      <c r="VTT172" s="447"/>
      <c r="VTU172" s="447"/>
      <c r="VTV172" s="447"/>
      <c r="VTW172" s="447"/>
      <c r="VTX172" s="447"/>
      <c r="VTY172" s="447"/>
      <c r="VTZ172" s="447"/>
      <c r="VUA172" s="447"/>
      <c r="VUB172" s="447"/>
      <c r="VUC172" s="447"/>
      <c r="VUD172" s="447"/>
      <c r="VUE172" s="447"/>
      <c r="VUF172" s="447"/>
      <c r="VUG172" s="447"/>
      <c r="VUH172" s="447"/>
      <c r="VUI172" s="447"/>
      <c r="VUJ172" s="447"/>
      <c r="VUK172" s="447"/>
      <c r="VUL172" s="447"/>
      <c r="VUM172" s="447"/>
      <c r="VUN172" s="447"/>
      <c r="VUO172" s="447"/>
      <c r="VUP172" s="447"/>
      <c r="VUQ172" s="447"/>
      <c r="VUR172" s="447"/>
      <c r="VUS172" s="447"/>
      <c r="VUT172" s="447"/>
      <c r="VUU172" s="447"/>
      <c r="VUV172" s="447"/>
      <c r="VUW172" s="447"/>
      <c r="VUX172" s="447"/>
      <c r="VUY172" s="447"/>
      <c r="VUZ172" s="447"/>
      <c r="VVA172" s="447"/>
      <c r="VVB172" s="447"/>
      <c r="VVC172" s="447"/>
      <c r="VVD172" s="447"/>
      <c r="VVE172" s="447"/>
      <c r="VVF172" s="447"/>
      <c r="VVG172" s="447"/>
      <c r="VVH172" s="447"/>
      <c r="VVI172" s="447"/>
      <c r="VVJ172" s="447"/>
      <c r="VVK172" s="447"/>
      <c r="VVL172" s="447"/>
      <c r="VVM172" s="447"/>
      <c r="VVN172" s="447"/>
      <c r="VVO172" s="447"/>
      <c r="VVP172" s="447"/>
      <c r="VVQ172" s="447"/>
      <c r="VVR172" s="447"/>
      <c r="VVS172" s="447"/>
      <c r="VVT172" s="447"/>
      <c r="VVU172" s="447"/>
      <c r="VVV172" s="447"/>
      <c r="VVW172" s="447"/>
      <c r="VVX172" s="447"/>
      <c r="VVY172" s="447"/>
      <c r="VVZ172" s="447"/>
      <c r="VWA172" s="447"/>
      <c r="VWB172" s="447"/>
      <c r="VWC172" s="447"/>
      <c r="VWD172" s="447"/>
      <c r="VWE172" s="447"/>
      <c r="VWF172" s="447"/>
      <c r="VWG172" s="447"/>
      <c r="VWH172" s="447"/>
      <c r="VWI172" s="447"/>
      <c r="VWJ172" s="447"/>
      <c r="VWK172" s="447"/>
      <c r="VWL172" s="447"/>
      <c r="VWM172" s="447"/>
      <c r="VWN172" s="447"/>
      <c r="VWO172" s="447"/>
      <c r="VWP172" s="447"/>
      <c r="VWQ172" s="447"/>
      <c r="VWR172" s="447"/>
      <c r="VWS172" s="447"/>
      <c r="VWT172" s="447"/>
      <c r="VWU172" s="447"/>
      <c r="VWV172" s="447"/>
      <c r="VWW172" s="447"/>
      <c r="VWX172" s="447"/>
      <c r="VWY172" s="447"/>
      <c r="VWZ172" s="447"/>
      <c r="VXA172" s="447"/>
      <c r="VXB172" s="447"/>
      <c r="VXC172" s="447"/>
      <c r="VXD172" s="447"/>
      <c r="VXE172" s="447"/>
      <c r="VXF172" s="447"/>
      <c r="VXG172" s="447"/>
      <c r="VXH172" s="447"/>
      <c r="VXI172" s="447"/>
      <c r="VXJ172" s="447"/>
      <c r="VXK172" s="447"/>
      <c r="VXL172" s="447"/>
      <c r="VXM172" s="447"/>
      <c r="VXN172" s="447"/>
      <c r="VXO172" s="447"/>
      <c r="VXP172" s="447"/>
      <c r="VXQ172" s="447"/>
      <c r="VXR172" s="447"/>
      <c r="VXS172" s="447"/>
      <c r="VXT172" s="447"/>
      <c r="VXU172" s="447"/>
      <c r="VXV172" s="447"/>
      <c r="VXW172" s="447"/>
      <c r="VXX172" s="447"/>
      <c r="VXY172" s="447"/>
      <c r="VXZ172" s="447"/>
      <c r="VYA172" s="447"/>
      <c r="VYB172" s="447"/>
      <c r="VYC172" s="447"/>
      <c r="VYD172" s="447"/>
      <c r="VYE172" s="447"/>
      <c r="VYF172" s="447"/>
      <c r="VYG172" s="447"/>
      <c r="VYH172" s="447"/>
      <c r="VYI172" s="447"/>
      <c r="VYJ172" s="447"/>
      <c r="VYK172" s="447"/>
      <c r="VYL172" s="447"/>
      <c r="VYM172" s="447"/>
      <c r="VYN172" s="447"/>
      <c r="VYO172" s="447"/>
      <c r="VYP172" s="447"/>
      <c r="VYQ172" s="447"/>
      <c r="VYR172" s="447"/>
      <c r="VYS172" s="447"/>
      <c r="VYT172" s="447"/>
      <c r="VYU172" s="447"/>
      <c r="VYV172" s="447"/>
      <c r="VYW172" s="447"/>
      <c r="VYX172" s="447"/>
      <c r="VYY172" s="447"/>
      <c r="VYZ172" s="447"/>
      <c r="VZA172" s="447"/>
      <c r="VZB172" s="447"/>
      <c r="VZC172" s="447"/>
      <c r="VZD172" s="447"/>
      <c r="VZE172" s="447"/>
      <c r="VZF172" s="447"/>
      <c r="VZG172" s="447"/>
      <c r="VZH172" s="447"/>
      <c r="VZI172" s="447"/>
      <c r="VZJ172" s="447"/>
      <c r="VZK172" s="447"/>
      <c r="VZL172" s="447"/>
      <c r="VZM172" s="447"/>
      <c r="VZN172" s="447"/>
      <c r="VZO172" s="447"/>
      <c r="VZP172" s="447"/>
      <c r="VZQ172" s="447"/>
      <c r="VZR172" s="447"/>
      <c r="VZS172" s="447"/>
      <c r="VZT172" s="447"/>
      <c r="VZU172" s="447"/>
      <c r="VZV172" s="447"/>
      <c r="VZW172" s="447"/>
      <c r="VZX172" s="447"/>
      <c r="VZY172" s="447"/>
      <c r="VZZ172" s="447"/>
      <c r="WAA172" s="447"/>
      <c r="WAB172" s="447"/>
      <c r="WAC172" s="447"/>
      <c r="WAD172" s="447"/>
      <c r="WAE172" s="447"/>
      <c r="WAF172" s="447"/>
      <c r="WAG172" s="447"/>
      <c r="WAH172" s="447"/>
      <c r="WAI172" s="447"/>
      <c r="WAJ172" s="447"/>
      <c r="WAK172" s="447"/>
      <c r="WAL172" s="447"/>
      <c r="WAM172" s="447"/>
      <c r="WAN172" s="447"/>
      <c r="WAO172" s="447"/>
      <c r="WAP172" s="447"/>
      <c r="WAQ172" s="447"/>
      <c r="WAR172" s="447"/>
      <c r="WAS172" s="447"/>
      <c r="WAT172" s="447"/>
      <c r="WAU172" s="447"/>
      <c r="WAV172" s="447"/>
      <c r="WAW172" s="447"/>
      <c r="WAX172" s="447"/>
      <c r="WAY172" s="447"/>
      <c r="WAZ172" s="447"/>
      <c r="WBA172" s="447"/>
      <c r="WBB172" s="447"/>
      <c r="WBC172" s="447"/>
      <c r="WBD172" s="447"/>
      <c r="WBE172" s="447"/>
      <c r="WBF172" s="447"/>
      <c r="WBG172" s="447"/>
      <c r="WBH172" s="447"/>
      <c r="WBI172" s="447"/>
      <c r="WBJ172" s="447"/>
      <c r="WBK172" s="447"/>
      <c r="WBL172" s="447"/>
      <c r="WBM172" s="447"/>
      <c r="WBN172" s="447"/>
      <c r="WBO172" s="447"/>
      <c r="WBP172" s="447"/>
      <c r="WBQ172" s="447"/>
      <c r="WBR172" s="447"/>
      <c r="WBS172" s="447"/>
      <c r="WBT172" s="447"/>
      <c r="WBU172" s="447"/>
      <c r="WBV172" s="447"/>
      <c r="WBW172" s="447"/>
      <c r="WBX172" s="447"/>
      <c r="WBY172" s="447"/>
      <c r="WBZ172" s="447"/>
      <c r="WCA172" s="447"/>
      <c r="WCB172" s="447"/>
      <c r="WCC172" s="447"/>
      <c r="WCD172" s="447"/>
      <c r="WCE172" s="447"/>
      <c r="WCF172" s="447"/>
      <c r="WCG172" s="447"/>
      <c r="WCH172" s="447"/>
      <c r="WCI172" s="447"/>
      <c r="WCJ172" s="447"/>
      <c r="WCK172" s="447"/>
      <c r="WCL172" s="447"/>
      <c r="WCM172" s="447"/>
      <c r="WCN172" s="447"/>
      <c r="WCO172" s="447"/>
      <c r="WCP172" s="447"/>
      <c r="WCQ172" s="447"/>
      <c r="WCR172" s="447"/>
      <c r="WCS172" s="447"/>
      <c r="WCT172" s="447"/>
      <c r="WCU172" s="447"/>
      <c r="WCV172" s="447"/>
      <c r="WCW172" s="447"/>
      <c r="WCX172" s="447"/>
      <c r="WCY172" s="447"/>
      <c r="WCZ172" s="447"/>
      <c r="WDA172" s="447"/>
      <c r="WDB172" s="447"/>
      <c r="WDC172" s="447"/>
      <c r="WDD172" s="447"/>
      <c r="WDE172" s="447"/>
      <c r="WDF172" s="447"/>
      <c r="WDG172" s="447"/>
      <c r="WDH172" s="447"/>
      <c r="WDI172" s="447"/>
      <c r="WDJ172" s="447"/>
      <c r="WDK172" s="447"/>
      <c r="WDL172" s="447"/>
      <c r="WDM172" s="447"/>
      <c r="WDN172" s="447"/>
      <c r="WDO172" s="447"/>
      <c r="WDP172" s="447"/>
      <c r="WDQ172" s="447"/>
      <c r="WDR172" s="447"/>
      <c r="WDS172" s="447"/>
      <c r="WDT172" s="447"/>
      <c r="WDU172" s="447"/>
      <c r="WDV172" s="447"/>
      <c r="WDW172" s="447"/>
      <c r="WDX172" s="447"/>
      <c r="WDY172" s="447"/>
      <c r="WDZ172" s="447"/>
      <c r="WEA172" s="447"/>
      <c r="WEB172" s="447"/>
      <c r="WEC172" s="447"/>
      <c r="WED172" s="447"/>
      <c r="WEE172" s="447"/>
      <c r="WEF172" s="447"/>
      <c r="WEG172" s="447"/>
      <c r="WEH172" s="447"/>
      <c r="WEI172" s="447"/>
      <c r="WEJ172" s="447"/>
      <c r="WEK172" s="447"/>
      <c r="WEL172" s="447"/>
      <c r="WEM172" s="447"/>
      <c r="WEN172" s="447"/>
      <c r="WEO172" s="447"/>
      <c r="WEP172" s="447"/>
      <c r="WEQ172" s="447"/>
      <c r="WER172" s="447"/>
      <c r="WES172" s="447"/>
      <c r="WET172" s="447"/>
      <c r="WEU172" s="447"/>
      <c r="WEV172" s="447"/>
      <c r="WEW172" s="447"/>
      <c r="WEX172" s="447"/>
      <c r="WEY172" s="447"/>
      <c r="WEZ172" s="447"/>
      <c r="WFA172" s="447"/>
      <c r="WFB172" s="447"/>
      <c r="WFC172" s="447"/>
      <c r="WFD172" s="447"/>
      <c r="WFE172" s="447"/>
      <c r="WFF172" s="447"/>
      <c r="WFG172" s="447"/>
      <c r="WFH172" s="447"/>
      <c r="WFI172" s="447"/>
      <c r="WFJ172" s="447"/>
      <c r="WFK172" s="447"/>
      <c r="WFL172" s="447"/>
      <c r="WFM172" s="447"/>
      <c r="WFN172" s="447"/>
      <c r="WFO172" s="447"/>
      <c r="WFP172" s="447"/>
      <c r="WFQ172" s="447"/>
      <c r="WFR172" s="447"/>
      <c r="WFS172" s="447"/>
      <c r="WFT172" s="447"/>
      <c r="WFU172" s="447"/>
      <c r="WFV172" s="447"/>
      <c r="WFW172" s="447"/>
      <c r="WFX172" s="447"/>
      <c r="WFY172" s="447"/>
      <c r="WFZ172" s="447"/>
      <c r="WGA172" s="447"/>
      <c r="WGB172" s="447"/>
      <c r="WGC172" s="447"/>
      <c r="WGD172" s="447"/>
      <c r="WGE172" s="447"/>
      <c r="WGF172" s="447"/>
      <c r="WGG172" s="447"/>
      <c r="WGH172" s="447"/>
      <c r="WGI172" s="447"/>
      <c r="WGJ172" s="447"/>
      <c r="WGK172" s="447"/>
      <c r="WGL172" s="447"/>
      <c r="WGM172" s="447"/>
      <c r="WGN172" s="447"/>
      <c r="WGO172" s="447"/>
      <c r="WGP172" s="447"/>
      <c r="WGQ172" s="447"/>
      <c r="WGR172" s="447"/>
      <c r="WGS172" s="447"/>
      <c r="WGT172" s="447"/>
      <c r="WGU172" s="447"/>
      <c r="WGV172" s="447"/>
      <c r="WGW172" s="447"/>
      <c r="WGX172" s="447"/>
      <c r="WGY172" s="447"/>
      <c r="WGZ172" s="447"/>
      <c r="WHA172" s="447"/>
      <c r="WHB172" s="447"/>
      <c r="WHC172" s="447"/>
      <c r="WHD172" s="447"/>
      <c r="WHE172" s="447"/>
      <c r="WHF172" s="447"/>
      <c r="WHG172" s="447"/>
      <c r="WHH172" s="447"/>
      <c r="WHI172" s="447"/>
      <c r="WHJ172" s="447"/>
      <c r="WHK172" s="447"/>
      <c r="WHL172" s="447"/>
      <c r="WHM172" s="447"/>
      <c r="WHN172" s="447"/>
      <c r="WHO172" s="447"/>
      <c r="WHP172" s="447"/>
      <c r="WHQ172" s="447"/>
      <c r="WHR172" s="447"/>
      <c r="WHS172" s="447"/>
      <c r="WHT172" s="447"/>
      <c r="WHU172" s="447"/>
      <c r="WHV172" s="447"/>
      <c r="WHW172" s="447"/>
      <c r="WHX172" s="447"/>
      <c r="WHY172" s="447"/>
      <c r="WHZ172" s="447"/>
      <c r="WIA172" s="447"/>
      <c r="WIB172" s="447"/>
      <c r="WIC172" s="447"/>
      <c r="WID172" s="447"/>
      <c r="WIE172" s="447"/>
      <c r="WIF172" s="447"/>
      <c r="WIG172" s="447"/>
      <c r="WIH172" s="447"/>
      <c r="WII172" s="447"/>
      <c r="WIJ172" s="447"/>
      <c r="WIK172" s="447"/>
      <c r="WIL172" s="447"/>
      <c r="WIM172" s="447"/>
      <c r="WIN172" s="447"/>
      <c r="WIO172" s="447"/>
      <c r="WIP172" s="447"/>
      <c r="WIQ172" s="447"/>
      <c r="WIR172" s="447"/>
      <c r="WIS172" s="447"/>
      <c r="WIT172" s="447"/>
      <c r="WIU172" s="447"/>
      <c r="WIV172" s="447"/>
      <c r="WIW172" s="447"/>
      <c r="WIX172" s="447"/>
      <c r="WIY172" s="447"/>
      <c r="WIZ172" s="447"/>
      <c r="WJA172" s="447"/>
      <c r="WJB172" s="447"/>
      <c r="WJC172" s="447"/>
      <c r="WJD172" s="447"/>
      <c r="WJE172" s="447"/>
      <c r="WJF172" s="447"/>
      <c r="WJG172" s="447"/>
      <c r="WJH172" s="447"/>
      <c r="WJI172" s="447"/>
      <c r="WJJ172" s="447"/>
      <c r="WJK172" s="447"/>
      <c r="WJL172" s="447"/>
      <c r="WJM172" s="447"/>
      <c r="WJN172" s="447"/>
      <c r="WJO172" s="447"/>
      <c r="WJP172" s="447"/>
      <c r="WJQ172" s="447"/>
      <c r="WJR172" s="447"/>
      <c r="WJS172" s="447"/>
      <c r="WJT172" s="447"/>
      <c r="WJU172" s="447"/>
      <c r="WJV172" s="447"/>
      <c r="WJW172" s="447"/>
      <c r="WJX172" s="447"/>
      <c r="WJY172" s="447"/>
      <c r="WJZ172" s="447"/>
      <c r="WKA172" s="447"/>
      <c r="WKB172" s="447"/>
      <c r="WKC172" s="447"/>
      <c r="WKD172" s="447"/>
      <c r="WKE172" s="447"/>
      <c r="WKF172" s="447"/>
      <c r="WKG172" s="447"/>
      <c r="WKH172" s="447"/>
      <c r="WKI172" s="447"/>
      <c r="WKJ172" s="447"/>
      <c r="WKK172" s="447"/>
      <c r="WKL172" s="447"/>
      <c r="WKM172" s="447"/>
      <c r="WKN172" s="447"/>
      <c r="WKO172" s="447"/>
      <c r="WKP172" s="447"/>
      <c r="WKQ172" s="447"/>
      <c r="WKR172" s="447"/>
      <c r="WKS172" s="447"/>
      <c r="WKT172" s="447"/>
      <c r="WKU172" s="447"/>
      <c r="WKV172" s="447"/>
      <c r="WKW172" s="447"/>
      <c r="WKX172" s="447"/>
      <c r="WKY172" s="447"/>
      <c r="WKZ172" s="447"/>
      <c r="WLA172" s="447"/>
      <c r="WLB172" s="447"/>
      <c r="WLC172" s="447"/>
      <c r="WLD172" s="447"/>
      <c r="WLE172" s="447"/>
      <c r="WLF172" s="447"/>
      <c r="WLG172" s="447"/>
      <c r="WLH172" s="447"/>
      <c r="WLI172" s="447"/>
      <c r="WLJ172" s="447"/>
      <c r="WLK172" s="447"/>
      <c r="WLL172" s="447"/>
      <c r="WLM172" s="447"/>
      <c r="WLN172" s="447"/>
      <c r="WLO172" s="447"/>
      <c r="WLP172" s="447"/>
      <c r="WLQ172" s="447"/>
      <c r="WLR172" s="447"/>
      <c r="WLS172" s="447"/>
      <c r="WLT172" s="447"/>
      <c r="WLU172" s="447"/>
      <c r="WLV172" s="447"/>
      <c r="WLW172" s="447"/>
      <c r="WLX172" s="447"/>
      <c r="WLY172" s="447"/>
      <c r="WLZ172" s="447"/>
      <c r="WMA172" s="447"/>
      <c r="WMB172" s="447"/>
      <c r="WMC172" s="447"/>
      <c r="WMD172" s="447"/>
      <c r="WME172" s="447"/>
      <c r="WMF172" s="447"/>
      <c r="WMG172" s="447"/>
      <c r="WMH172" s="447"/>
      <c r="WMI172" s="447"/>
      <c r="WMJ172" s="447"/>
      <c r="WMK172" s="447"/>
      <c r="WML172" s="447"/>
      <c r="WMM172" s="447"/>
      <c r="WMN172" s="447"/>
      <c r="WMO172" s="447"/>
      <c r="WMP172" s="447"/>
      <c r="WMQ172" s="447"/>
      <c r="WMR172" s="447"/>
      <c r="WMS172" s="447"/>
      <c r="WMT172" s="447"/>
      <c r="WMU172" s="447"/>
      <c r="WMV172" s="447"/>
      <c r="WMW172" s="447"/>
      <c r="WMX172" s="447"/>
      <c r="WMY172" s="447"/>
      <c r="WMZ172" s="447"/>
      <c r="WNA172" s="447"/>
      <c r="WNB172" s="447"/>
      <c r="WNC172" s="447"/>
      <c r="WND172" s="447"/>
      <c r="WNE172" s="447"/>
      <c r="WNF172" s="447"/>
      <c r="WNG172" s="447"/>
      <c r="WNH172" s="447"/>
      <c r="WNI172" s="447"/>
      <c r="WNJ172" s="447"/>
      <c r="WNK172" s="447"/>
      <c r="WNL172" s="447"/>
      <c r="WNM172" s="447"/>
      <c r="WNN172" s="447"/>
      <c r="WNO172" s="447"/>
      <c r="WNP172" s="447"/>
      <c r="WNQ172" s="447"/>
      <c r="WNR172" s="447"/>
      <c r="WNS172" s="447"/>
      <c r="WNT172" s="447"/>
      <c r="WNU172" s="447"/>
      <c r="WNV172" s="447"/>
      <c r="WNW172" s="447"/>
      <c r="WNX172" s="447"/>
      <c r="WNY172" s="447"/>
      <c r="WNZ172" s="447"/>
      <c r="WOA172" s="447"/>
      <c r="WOB172" s="447"/>
      <c r="WOC172" s="447"/>
      <c r="WOD172" s="447"/>
      <c r="WOE172" s="447"/>
      <c r="WOF172" s="447"/>
      <c r="WOG172" s="447"/>
      <c r="WOH172" s="447"/>
      <c r="WOI172" s="447"/>
      <c r="WOJ172" s="447"/>
      <c r="WOK172" s="447"/>
      <c r="WOL172" s="447"/>
      <c r="WOM172" s="447"/>
      <c r="WON172" s="447"/>
      <c r="WOO172" s="447"/>
      <c r="WOP172" s="447"/>
      <c r="WOQ172" s="447"/>
      <c r="WOR172" s="447"/>
      <c r="WOS172" s="447"/>
      <c r="WOT172" s="447"/>
      <c r="WOU172" s="447"/>
      <c r="WOV172" s="447"/>
      <c r="WOW172" s="447"/>
      <c r="WOX172" s="447"/>
      <c r="WOY172" s="447"/>
      <c r="WOZ172" s="447"/>
      <c r="WPA172" s="447"/>
      <c r="WPB172" s="447"/>
      <c r="WPC172" s="447"/>
      <c r="WPD172" s="447"/>
      <c r="WPE172" s="447"/>
      <c r="WPF172" s="447"/>
      <c r="WPG172" s="447"/>
      <c r="WPH172" s="447"/>
      <c r="WPI172" s="447"/>
      <c r="WPJ172" s="447"/>
      <c r="WPK172" s="447"/>
      <c r="WPL172" s="447"/>
      <c r="WPM172" s="447"/>
      <c r="WPN172" s="447"/>
      <c r="WPO172" s="447"/>
      <c r="WPP172" s="447"/>
      <c r="WPQ172" s="447"/>
      <c r="WPR172" s="447"/>
      <c r="WPS172" s="447"/>
      <c r="WPT172" s="447"/>
      <c r="WPU172" s="447"/>
      <c r="WPV172" s="447"/>
      <c r="WPW172" s="447"/>
      <c r="WPX172" s="447"/>
      <c r="WPY172" s="447"/>
      <c r="WPZ172" s="447"/>
      <c r="WQA172" s="447"/>
      <c r="WQB172" s="447"/>
      <c r="WQC172" s="447"/>
      <c r="WQD172" s="447"/>
      <c r="WQE172" s="447"/>
      <c r="WQF172" s="447"/>
      <c r="WQG172" s="447"/>
      <c r="WQH172" s="447"/>
      <c r="WQI172" s="447"/>
      <c r="WQJ172" s="447"/>
      <c r="WQK172" s="447"/>
      <c r="WQL172" s="447"/>
      <c r="WQM172" s="447"/>
      <c r="WQN172" s="447"/>
      <c r="WQO172" s="447"/>
      <c r="WQP172" s="447"/>
      <c r="WQQ172" s="447"/>
      <c r="WQR172" s="447"/>
      <c r="WQS172" s="447"/>
      <c r="WQT172" s="447"/>
      <c r="WQU172" s="447"/>
      <c r="WQV172" s="447"/>
      <c r="WQW172" s="447"/>
      <c r="WQX172" s="447"/>
      <c r="WQY172" s="447"/>
      <c r="WQZ172" s="447"/>
      <c r="WRA172" s="447"/>
      <c r="WRB172" s="447"/>
      <c r="WRC172" s="447"/>
      <c r="WRD172" s="447"/>
      <c r="WRE172" s="447"/>
      <c r="WRF172" s="447"/>
      <c r="WRG172" s="447"/>
      <c r="WRH172" s="447"/>
      <c r="WRI172" s="447"/>
      <c r="WRJ172" s="447"/>
      <c r="WRK172" s="447"/>
      <c r="WRL172" s="447"/>
      <c r="WRM172" s="447"/>
      <c r="WRN172" s="447"/>
      <c r="WRO172" s="447"/>
      <c r="WRP172" s="447"/>
      <c r="WRQ172" s="447"/>
      <c r="WRR172" s="447"/>
      <c r="WRS172" s="447"/>
      <c r="WRT172" s="447"/>
      <c r="WRU172" s="447"/>
      <c r="WRV172" s="447"/>
      <c r="WRW172" s="447"/>
      <c r="WRX172" s="447"/>
      <c r="WRY172" s="447"/>
      <c r="WRZ172" s="447"/>
      <c r="WSA172" s="447"/>
      <c r="WSB172" s="447"/>
      <c r="WSC172" s="447"/>
      <c r="WSD172" s="447"/>
      <c r="WSE172" s="447"/>
      <c r="WSF172" s="447"/>
      <c r="WSG172" s="447"/>
      <c r="WSH172" s="447"/>
      <c r="WSI172" s="447"/>
      <c r="WSJ172" s="447"/>
      <c r="WSK172" s="447"/>
      <c r="WSL172" s="447"/>
      <c r="WSM172" s="447"/>
      <c r="WSN172" s="447"/>
      <c r="WSO172" s="447"/>
      <c r="WSP172" s="447"/>
      <c r="WSQ172" s="447"/>
      <c r="WSR172" s="447"/>
      <c r="WSS172" s="447"/>
      <c r="WST172" s="447"/>
      <c r="WSU172" s="447"/>
      <c r="WSV172" s="447"/>
      <c r="WSW172" s="447"/>
      <c r="WSX172" s="447"/>
      <c r="WSY172" s="447"/>
      <c r="WSZ172" s="447"/>
      <c r="WTA172" s="447"/>
      <c r="WTB172" s="447"/>
      <c r="WTC172" s="447"/>
      <c r="WTD172" s="447"/>
      <c r="WTE172" s="447"/>
      <c r="WTF172" s="447"/>
      <c r="WTG172" s="447"/>
      <c r="WTH172" s="447"/>
      <c r="WTI172" s="447"/>
      <c r="WTJ172" s="447"/>
      <c r="WTK172" s="447"/>
      <c r="WTL172" s="447"/>
      <c r="WTM172" s="447"/>
      <c r="WTN172" s="447"/>
      <c r="WTO172" s="447"/>
      <c r="WTP172" s="447"/>
      <c r="WTQ172" s="447"/>
      <c r="WTR172" s="447"/>
      <c r="WTS172" s="447"/>
      <c r="WTT172" s="447"/>
      <c r="WTU172" s="447"/>
      <c r="WTV172" s="447"/>
      <c r="WTW172" s="447"/>
      <c r="WTX172" s="447"/>
      <c r="WTY172" s="447"/>
      <c r="WTZ172" s="447"/>
      <c r="WUA172" s="447"/>
      <c r="WUB172" s="447"/>
      <c r="WUC172" s="447"/>
      <c r="WUD172" s="447"/>
      <c r="WUE172" s="447"/>
      <c r="WUF172" s="447"/>
      <c r="WUG172" s="447"/>
      <c r="WUH172" s="447"/>
      <c r="WUI172" s="447"/>
      <c r="WUJ172" s="447"/>
      <c r="WUK172" s="447"/>
      <c r="WUL172" s="447"/>
      <c r="WUM172" s="447"/>
      <c r="WUN172" s="447"/>
      <c r="WUO172" s="447"/>
      <c r="WUP172" s="447"/>
      <c r="WUQ172" s="447"/>
      <c r="WUR172" s="447"/>
      <c r="WUS172" s="447"/>
      <c r="WUT172" s="447"/>
      <c r="WUU172" s="447"/>
      <c r="WUV172" s="447"/>
      <c r="WUW172" s="447"/>
      <c r="WUX172" s="447"/>
      <c r="WUY172" s="447"/>
      <c r="WUZ172" s="447"/>
      <c r="WVA172" s="447"/>
      <c r="WVB172" s="447"/>
      <c r="WVC172" s="447"/>
      <c r="WVD172" s="447"/>
      <c r="WVE172" s="447"/>
      <c r="WVF172" s="447"/>
      <c r="WVG172" s="447"/>
      <c r="WVH172" s="447"/>
      <c r="WVI172" s="447"/>
      <c r="WVJ172" s="447"/>
      <c r="WVK172" s="447"/>
      <c r="WVL172" s="447"/>
      <c r="WVM172" s="447"/>
      <c r="WVN172" s="447"/>
      <c r="WVO172" s="447"/>
      <c r="WVP172" s="447"/>
      <c r="WVQ172" s="447"/>
      <c r="WVR172" s="447"/>
      <c r="WVS172" s="447"/>
      <c r="WVT172" s="447"/>
      <c r="WVU172" s="447"/>
      <c r="WVV172" s="447"/>
      <c r="WVW172" s="447"/>
      <c r="WVX172" s="447"/>
      <c r="WVY172" s="447"/>
      <c r="WVZ172" s="447"/>
      <c r="WWA172" s="447"/>
      <c r="WWB172" s="447"/>
      <c r="WWC172" s="447"/>
      <c r="WWD172" s="447"/>
      <c r="WWE172" s="447"/>
      <c r="WWF172" s="447"/>
      <c r="WWG172" s="447"/>
      <c r="WWH172" s="447"/>
      <c r="WWI172" s="447"/>
      <c r="WWJ172" s="447"/>
      <c r="WWK172" s="447"/>
      <c r="WWL172" s="447"/>
      <c r="WWM172" s="447"/>
      <c r="WWN172" s="447"/>
      <c r="WWO172" s="447"/>
      <c r="WWP172" s="447"/>
      <c r="WWQ172" s="447"/>
      <c r="WWR172" s="447"/>
      <c r="WWS172" s="447"/>
      <c r="WWT172" s="447"/>
      <c r="WWU172" s="447"/>
      <c r="WWV172" s="447"/>
      <c r="WWW172" s="447"/>
      <c r="WWX172" s="447"/>
      <c r="WWY172" s="447"/>
      <c r="WWZ172" s="447"/>
      <c r="WXA172" s="447"/>
      <c r="WXB172" s="447"/>
      <c r="WXC172" s="447"/>
      <c r="WXD172" s="447"/>
      <c r="WXE172" s="447"/>
      <c r="WXF172" s="447"/>
      <c r="WXG172" s="447"/>
      <c r="WXH172" s="447"/>
      <c r="WXI172" s="447"/>
      <c r="WXJ172" s="447"/>
      <c r="WXK172" s="447"/>
      <c r="WXL172" s="447"/>
      <c r="WXM172" s="447"/>
      <c r="WXN172" s="447"/>
      <c r="WXO172" s="447"/>
      <c r="WXP172" s="447"/>
      <c r="WXQ172" s="447"/>
      <c r="WXR172" s="447"/>
      <c r="WXS172" s="447"/>
      <c r="WXT172" s="447"/>
      <c r="WXU172" s="447"/>
      <c r="WXV172" s="447"/>
      <c r="WXW172" s="447"/>
      <c r="WXX172" s="447"/>
      <c r="WXY172" s="447"/>
      <c r="WXZ172" s="447"/>
      <c r="WYA172" s="447"/>
      <c r="WYB172" s="447"/>
      <c r="WYC172" s="447"/>
      <c r="WYD172" s="447"/>
      <c r="WYE172" s="447"/>
      <c r="WYF172" s="447"/>
      <c r="WYG172" s="447"/>
      <c r="WYH172" s="447"/>
      <c r="WYI172" s="447"/>
      <c r="WYJ172" s="447"/>
      <c r="WYK172" s="447"/>
      <c r="WYL172" s="447"/>
      <c r="WYM172" s="447"/>
      <c r="WYN172" s="447"/>
      <c r="WYO172" s="447"/>
      <c r="WYP172" s="447"/>
      <c r="WYQ172" s="447"/>
      <c r="WYR172" s="447"/>
      <c r="WYS172" s="447"/>
      <c r="WYT172" s="447"/>
      <c r="WYU172" s="447"/>
      <c r="WYV172" s="447"/>
      <c r="WYW172" s="447"/>
      <c r="WYX172" s="447"/>
      <c r="WYY172" s="447"/>
      <c r="WYZ172" s="447"/>
      <c r="WZA172" s="447"/>
      <c r="WZB172" s="447"/>
      <c r="WZC172" s="447"/>
      <c r="WZD172" s="447"/>
      <c r="WZE172" s="447"/>
      <c r="WZF172" s="447"/>
      <c r="WZG172" s="447"/>
      <c r="WZH172" s="447"/>
      <c r="WZI172" s="447"/>
      <c r="WZJ172" s="447"/>
      <c r="WZK172" s="447"/>
      <c r="WZL172" s="447"/>
      <c r="WZM172" s="447"/>
      <c r="WZN172" s="447"/>
      <c r="WZO172" s="447"/>
      <c r="WZP172" s="447"/>
      <c r="WZQ172" s="447"/>
      <c r="WZR172" s="447"/>
      <c r="WZS172" s="447"/>
      <c r="WZT172" s="447"/>
      <c r="WZU172" s="447"/>
      <c r="WZV172" s="447"/>
      <c r="WZW172" s="447"/>
      <c r="WZX172" s="447"/>
      <c r="WZY172" s="447"/>
      <c r="WZZ172" s="447"/>
      <c r="XAA172" s="447"/>
      <c r="XAB172" s="447"/>
      <c r="XAC172" s="447"/>
      <c r="XAD172" s="447"/>
      <c r="XAE172" s="447"/>
      <c r="XAF172" s="447"/>
      <c r="XAG172" s="447"/>
      <c r="XAH172" s="447"/>
      <c r="XAI172" s="447"/>
      <c r="XAJ172" s="447"/>
      <c r="XAK172" s="447"/>
      <c r="XAL172" s="447"/>
      <c r="XAM172" s="447"/>
      <c r="XAN172" s="447"/>
      <c r="XAO172" s="447"/>
      <c r="XAP172" s="447"/>
      <c r="XAQ172" s="447"/>
      <c r="XAR172" s="447"/>
      <c r="XAS172" s="447"/>
      <c r="XAT172" s="447"/>
      <c r="XAU172" s="447"/>
      <c r="XAV172" s="447"/>
      <c r="XAW172" s="447"/>
      <c r="XAX172" s="447"/>
      <c r="XAY172" s="447"/>
      <c r="XAZ172" s="447"/>
      <c r="XBA172" s="447"/>
      <c r="XBB172" s="447"/>
      <c r="XBC172" s="447"/>
      <c r="XBD172" s="447"/>
      <c r="XBE172" s="447"/>
      <c r="XBF172" s="447"/>
      <c r="XBG172" s="447"/>
      <c r="XBH172" s="447"/>
      <c r="XBI172" s="447"/>
      <c r="XBJ172" s="447"/>
      <c r="XBK172" s="447"/>
      <c r="XBL172" s="447"/>
      <c r="XBM172" s="447"/>
      <c r="XBN172" s="447"/>
      <c r="XBO172" s="447"/>
      <c r="XBP172" s="447"/>
      <c r="XBQ172" s="447"/>
      <c r="XBR172" s="447"/>
      <c r="XBS172" s="447"/>
      <c r="XBT172" s="447"/>
      <c r="XBU172" s="447"/>
      <c r="XBV172" s="447"/>
      <c r="XBW172" s="447"/>
      <c r="XBX172" s="447"/>
      <c r="XBY172" s="447"/>
      <c r="XBZ172" s="447"/>
      <c r="XCA172" s="447"/>
      <c r="XCB172" s="447"/>
      <c r="XCC172" s="447"/>
      <c r="XCD172" s="447"/>
      <c r="XCE172" s="447"/>
      <c r="XCF172" s="447"/>
      <c r="XCG172" s="447"/>
      <c r="XCH172" s="447"/>
      <c r="XCI172" s="447"/>
      <c r="XCJ172" s="447"/>
      <c r="XCK172" s="447"/>
      <c r="XCL172" s="447"/>
      <c r="XCM172" s="447"/>
      <c r="XCN172" s="447"/>
      <c r="XCO172" s="447"/>
      <c r="XCP172" s="447"/>
      <c r="XCQ172" s="447"/>
      <c r="XCR172" s="447"/>
      <c r="XCS172" s="447"/>
      <c r="XCT172" s="447"/>
      <c r="XCU172" s="447"/>
      <c r="XCV172" s="447"/>
      <c r="XCW172" s="447"/>
      <c r="XCX172" s="447"/>
      <c r="XCY172" s="447"/>
      <c r="XCZ172" s="447"/>
      <c r="XDA172" s="447"/>
      <c r="XDB172" s="447"/>
      <c r="XDC172" s="447"/>
      <c r="XDD172" s="447"/>
      <c r="XDE172" s="447"/>
      <c r="XDF172" s="447"/>
      <c r="XDG172" s="447"/>
      <c r="XDH172" s="447"/>
      <c r="XDI172" s="447"/>
      <c r="XDJ172" s="447"/>
      <c r="XDK172" s="447"/>
      <c r="XDL172" s="447"/>
      <c r="XDM172" s="447"/>
      <c r="XDN172" s="447"/>
      <c r="XDO172" s="447"/>
      <c r="XDP172" s="447"/>
      <c r="XDQ172" s="447"/>
      <c r="XDR172" s="447"/>
      <c r="XDS172" s="447"/>
      <c r="XDT172" s="447"/>
      <c r="XDU172" s="447"/>
      <c r="XDV172" s="447"/>
      <c r="XDW172" s="447"/>
      <c r="XDX172" s="447"/>
      <c r="XDY172" s="447"/>
      <c r="XDZ172" s="447"/>
      <c r="XEA172" s="447"/>
      <c r="XEB172" s="447"/>
      <c r="XEC172" s="447"/>
      <c r="XED172" s="447"/>
      <c r="XEE172" s="447"/>
      <c r="XEF172" s="447"/>
      <c r="XEG172" s="447"/>
      <c r="XEH172" s="447"/>
      <c r="XEI172" s="447"/>
      <c r="XEJ172" s="447"/>
      <c r="XEK172" s="447"/>
      <c r="XEL172" s="447"/>
      <c r="XEM172" s="447"/>
    </row>
    <row r="173" spans="1:16367" s="435" customFormat="1" x14ac:dyDescent="0.25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77"/>
      <c r="O173" s="477"/>
      <c r="P173" s="476"/>
      <c r="Q173" s="472"/>
      <c r="R173" s="472" t="s">
        <v>368</v>
      </c>
      <c r="S173" s="597"/>
      <c r="T173" s="471"/>
      <c r="U173" s="470"/>
      <c r="V173" s="485"/>
      <c r="W173" s="475"/>
      <c r="Y173" s="470"/>
      <c r="Z173" s="439"/>
      <c r="AA173" s="474"/>
      <c r="AB173" s="470"/>
      <c r="AC173" s="439"/>
      <c r="AD173" s="470"/>
      <c r="AE173" s="618"/>
      <c r="AF173" s="479"/>
      <c r="AG173" s="479"/>
      <c r="AH173" s="479"/>
      <c r="AI173" s="483" t="s">
        <v>394</v>
      </c>
      <c r="AJ173" s="482" t="s">
        <v>395</v>
      </c>
      <c r="CL173" s="471"/>
      <c r="CM173" s="471" t="str">
        <f t="shared" si="129"/>
        <v/>
      </c>
      <c r="CR173" s="445"/>
      <c r="CT173" s="448"/>
      <c r="CU173" s="448"/>
      <c r="CW173" s="448"/>
      <c r="CX173" s="448"/>
      <c r="CZ173" s="448"/>
      <c r="DA173" s="448"/>
      <c r="DC173" s="448"/>
      <c r="DD173" s="448"/>
      <c r="DF173" s="448"/>
      <c r="DG173" s="448"/>
      <c r="DJ173" s="445"/>
      <c r="DK173" s="445"/>
      <c r="DM173" s="447"/>
      <c r="DN173" s="447"/>
      <c r="DR173" s="435" t="s">
        <v>981</v>
      </c>
      <c r="DX173" s="471"/>
    </row>
    <row r="174" spans="1:16367" s="435" customFormat="1" x14ac:dyDescent="0.25">
      <c r="A174" s="471"/>
      <c r="B174" s="471"/>
      <c r="C174" s="471"/>
      <c r="D174" s="479"/>
      <c r="E174" s="479"/>
      <c r="F174" s="477"/>
      <c r="G174" s="478"/>
      <c r="H174" s="478"/>
      <c r="I174" s="477"/>
      <c r="J174" s="478"/>
      <c r="K174" s="477"/>
      <c r="L174" s="477"/>
      <c r="M174" s="477"/>
      <c r="N174" s="477"/>
      <c r="O174" s="477"/>
      <c r="P174" s="476"/>
      <c r="Q174" s="472"/>
      <c r="R174" s="472" t="s">
        <v>367</v>
      </c>
      <c r="S174" s="597"/>
      <c r="T174" s="471"/>
      <c r="U174" s="470"/>
      <c r="V174" s="485"/>
      <c r="W174" s="475"/>
      <c r="Y174" s="470"/>
      <c r="Z174" s="439"/>
      <c r="AA174" s="474"/>
      <c r="AB174" s="484"/>
      <c r="AC174" s="439"/>
      <c r="AD174" s="470"/>
      <c r="AE174" s="618"/>
      <c r="AF174" s="479"/>
      <c r="AG174" s="479"/>
      <c r="AH174" s="479"/>
      <c r="AI174" s="483" t="s">
        <v>383</v>
      </c>
      <c r="AJ174" s="482" t="s">
        <v>388</v>
      </c>
      <c r="AL174" s="471"/>
      <c r="AM174" s="471"/>
      <c r="AN174" s="471"/>
      <c r="AO174" s="471"/>
      <c r="CL174" s="471"/>
      <c r="CM174" s="471" t="str">
        <f t="shared" si="129"/>
        <v/>
      </c>
      <c r="CR174" s="445"/>
      <c r="CT174" s="448"/>
      <c r="CU174" s="448"/>
      <c r="CW174" s="448"/>
      <c r="CX174" s="448"/>
      <c r="CZ174" s="448"/>
      <c r="DA174" s="448"/>
      <c r="DC174" s="448"/>
      <c r="DD174" s="448"/>
      <c r="DF174" s="448"/>
      <c r="DG174" s="448"/>
      <c r="DJ174" s="445"/>
      <c r="DK174" s="445"/>
      <c r="DM174" s="447"/>
      <c r="DN174" s="447"/>
      <c r="DR174" s="435" t="s">
        <v>982</v>
      </c>
      <c r="DX174" s="471"/>
    </row>
    <row r="175" spans="1:16367" s="435" customFormat="1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8"/>
      <c r="K175" s="477"/>
      <c r="L175" s="477"/>
      <c r="M175" s="477"/>
      <c r="N175" s="477"/>
      <c r="O175" s="477"/>
      <c r="P175" s="476"/>
      <c r="Q175" s="472"/>
      <c r="R175" s="472" t="s">
        <v>1513</v>
      </c>
      <c r="S175" s="597"/>
      <c r="T175" s="471"/>
      <c r="U175" s="470"/>
      <c r="V175" s="559"/>
      <c r="W175" s="594"/>
      <c r="Y175" s="470"/>
      <c r="Z175" s="439"/>
      <c r="AA175" s="474"/>
      <c r="AB175" s="470"/>
      <c r="AC175" s="439"/>
      <c r="AD175" s="470"/>
      <c r="AE175" s="618"/>
      <c r="AF175" s="479"/>
      <c r="AG175" s="479"/>
      <c r="AH175" s="479"/>
      <c r="AI175" s="481" t="s">
        <v>365</v>
      </c>
      <c r="AJ175" s="480" t="s">
        <v>249</v>
      </c>
      <c r="AL175" s="471"/>
      <c r="AM175" s="471"/>
      <c r="AN175" s="471"/>
      <c r="CL175" s="471"/>
      <c r="CM175" s="471" t="str">
        <f t="shared" si="129"/>
        <v/>
      </c>
      <c r="CR175" s="445"/>
      <c r="CT175" s="448"/>
      <c r="CU175" s="448"/>
      <c r="CW175" s="448"/>
      <c r="CX175" s="448"/>
      <c r="CZ175" s="448"/>
      <c r="DA175" s="448"/>
      <c r="DC175" s="448"/>
      <c r="DD175" s="448"/>
      <c r="DF175" s="448"/>
      <c r="DG175" s="448"/>
      <c r="DJ175" s="445"/>
      <c r="DK175" s="445"/>
      <c r="DM175" s="447"/>
      <c r="DN175" s="447"/>
      <c r="DR175" s="435" t="s">
        <v>989</v>
      </c>
      <c r="DX175" s="471"/>
    </row>
    <row r="176" spans="1:16367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77"/>
      <c r="O176" s="477"/>
      <c r="P176" s="476"/>
      <c r="Q176" s="472"/>
      <c r="R176" s="472"/>
      <c r="S176" s="597"/>
      <c r="T176" s="471"/>
      <c r="U176" s="484"/>
      <c r="V176" s="474"/>
      <c r="W176" s="470"/>
      <c r="X176" s="475"/>
      <c r="Y176" s="470"/>
      <c r="Z176" s="439"/>
      <c r="AA176" s="474"/>
      <c r="AB176" s="470"/>
      <c r="AC176" s="439"/>
      <c r="AD176" s="470"/>
      <c r="AE176" s="618"/>
      <c r="AF176" s="479"/>
      <c r="AG176" s="479"/>
      <c r="AH176" s="479"/>
      <c r="AI176" s="471"/>
      <c r="AJ176" s="471"/>
      <c r="AL176" s="471"/>
      <c r="AM176" s="471"/>
      <c r="AN176" s="471"/>
      <c r="AO176" s="471"/>
      <c r="CR176" s="445"/>
      <c r="CT176" s="448"/>
      <c r="CU176" s="448"/>
      <c r="CW176" s="448"/>
      <c r="CX176" s="448"/>
      <c r="CZ176" s="448"/>
      <c r="DA176" s="448"/>
      <c r="DC176" s="448"/>
      <c r="DD176" s="448"/>
      <c r="DF176" s="448"/>
      <c r="DG176" s="448"/>
      <c r="DJ176" s="445"/>
      <c r="DK176" s="445"/>
      <c r="DM176" s="447"/>
      <c r="DN176" s="447"/>
      <c r="DR176" s="435" t="s">
        <v>990</v>
      </c>
    </row>
    <row r="177" spans="1:12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77"/>
      <c r="O177" s="477"/>
      <c r="P177" s="476"/>
      <c r="Q177" s="472"/>
      <c r="R177" s="472"/>
      <c r="S177" s="597"/>
      <c r="U177" s="470"/>
      <c r="V177" s="474"/>
      <c r="W177" s="470"/>
      <c r="X177" s="475"/>
      <c r="Y177" s="470"/>
      <c r="Z177" s="439"/>
      <c r="AA177" s="474"/>
      <c r="AB177" s="470"/>
      <c r="AC177" s="439"/>
      <c r="AD177" s="470"/>
      <c r="AE177" s="618"/>
      <c r="AF177" s="479"/>
      <c r="AG177" s="479"/>
      <c r="AH177" s="479"/>
      <c r="AI177" s="471" t="s">
        <v>408</v>
      </c>
      <c r="AJ177" s="471"/>
      <c r="CR177" s="445"/>
      <c r="CT177" s="448"/>
      <c r="CU177" s="448"/>
      <c r="CW177" s="448"/>
      <c r="CX177" s="448"/>
      <c r="CZ177" s="448"/>
      <c r="DA177" s="448"/>
      <c r="DC177" s="448"/>
      <c r="DD177" s="448"/>
      <c r="DF177" s="448"/>
      <c r="DG177" s="448"/>
      <c r="DJ177" s="445"/>
      <c r="DK177" s="445"/>
      <c r="DM177" s="447"/>
      <c r="DN177" s="447"/>
      <c r="DR177" s="435" t="s">
        <v>991</v>
      </c>
    </row>
    <row r="178" spans="1:123" s="435" customFormat="1" ht="40.5" x14ac:dyDescent="0.25">
      <c r="A178" s="471"/>
      <c r="B178" s="471"/>
      <c r="C178" s="471"/>
      <c r="D178" s="479"/>
      <c r="E178" s="479"/>
      <c r="F178" s="477"/>
      <c r="G178" s="478"/>
      <c r="H178" s="478"/>
      <c r="I178" s="477"/>
      <c r="J178" s="478"/>
      <c r="K178" s="477"/>
      <c r="L178" s="477"/>
      <c r="M178" s="477"/>
      <c r="N178" s="477"/>
      <c r="O178" s="477"/>
      <c r="P178" s="476"/>
      <c r="Q178" s="472"/>
      <c r="S178" s="586"/>
      <c r="T178" s="471"/>
      <c r="U178" s="470"/>
      <c r="V178" s="474"/>
      <c r="W178" s="470"/>
      <c r="X178" s="475"/>
      <c r="Y178" s="470"/>
      <c r="Z178" s="439"/>
      <c r="AA178" s="474"/>
      <c r="AB178" s="470"/>
      <c r="AC178" s="439"/>
      <c r="AD178" s="470"/>
      <c r="AE178" s="618"/>
      <c r="AF178" s="479"/>
      <c r="AG178" s="479"/>
      <c r="AH178" s="479"/>
      <c r="AI178" s="474" t="s">
        <v>1579</v>
      </c>
      <c r="AJ178" s="471"/>
      <c r="CR178" s="445"/>
      <c r="CT178" s="448"/>
      <c r="CU178" s="448"/>
      <c r="CW178" s="448"/>
      <c r="CX178" s="448"/>
      <c r="CZ178" s="448"/>
      <c r="DA178" s="448"/>
      <c r="DC178" s="448"/>
      <c r="DD178" s="448"/>
      <c r="DF178" s="448"/>
      <c r="DG178" s="448"/>
      <c r="DJ178" s="445"/>
      <c r="DK178" s="445"/>
      <c r="DM178" s="447"/>
      <c r="DN178" s="447"/>
      <c r="DR178" s="435" t="s">
        <v>983</v>
      </c>
    </row>
    <row r="179" spans="1:123" s="435" customFormat="1" x14ac:dyDescent="0.25">
      <c r="A179" s="471"/>
      <c r="B179" s="471"/>
      <c r="C179" s="471"/>
      <c r="D179" s="479"/>
      <c r="E179" s="479"/>
      <c r="F179" s="477"/>
      <c r="G179" s="478"/>
      <c r="H179" s="478"/>
      <c r="I179" s="477"/>
      <c r="J179" s="478"/>
      <c r="K179" s="477"/>
      <c r="L179" s="477"/>
      <c r="M179" s="477"/>
      <c r="N179" s="477"/>
      <c r="O179" s="477"/>
      <c r="P179" s="476"/>
      <c r="Q179" s="472"/>
      <c r="S179" s="586"/>
      <c r="T179" s="439"/>
      <c r="U179" s="470"/>
      <c r="V179" s="474"/>
      <c r="W179" s="445"/>
      <c r="X179" s="475"/>
      <c r="Y179" s="470"/>
      <c r="Z179" s="439"/>
      <c r="AA179" s="474"/>
      <c r="AB179" s="470"/>
      <c r="AC179" s="439"/>
      <c r="AD179" s="470"/>
      <c r="AE179" s="618"/>
      <c r="AF179" s="479"/>
      <c r="AG179" s="479"/>
      <c r="AH179" s="479"/>
      <c r="AI179" s="471"/>
      <c r="AJ179" s="471"/>
      <c r="CR179" s="445"/>
      <c r="CT179" s="448"/>
      <c r="CU179" s="448"/>
      <c r="CW179" s="448"/>
      <c r="CX179" s="448"/>
      <c r="CZ179" s="448"/>
      <c r="DA179" s="448"/>
      <c r="DC179" s="448"/>
      <c r="DD179" s="448"/>
      <c r="DF179" s="448"/>
      <c r="DG179" s="448"/>
      <c r="DJ179" s="445"/>
      <c r="DK179" s="445"/>
      <c r="DM179" s="447"/>
      <c r="DN179" s="447"/>
      <c r="DR179" s="435" t="s">
        <v>984</v>
      </c>
    </row>
    <row r="180" spans="1:123" s="435" customFormat="1" x14ac:dyDescent="0.25">
      <c r="A180" s="471"/>
      <c r="B180" s="471"/>
      <c r="C180" s="471"/>
      <c r="D180" s="479"/>
      <c r="E180" s="479"/>
      <c r="F180" s="477"/>
      <c r="G180" s="478"/>
      <c r="H180" s="478"/>
      <c r="I180" s="477"/>
      <c r="J180" s="478"/>
      <c r="K180" s="477"/>
      <c r="L180" s="477"/>
      <c r="M180" s="477"/>
      <c r="N180" s="477"/>
      <c r="O180" s="477"/>
      <c r="P180" s="476"/>
      <c r="Q180" s="472"/>
      <c r="S180" s="586"/>
      <c r="T180" s="439"/>
      <c r="U180" s="470"/>
      <c r="V180" s="474"/>
      <c r="W180" s="470"/>
      <c r="X180" s="475"/>
      <c r="Y180" s="470"/>
      <c r="Z180" s="439"/>
      <c r="AA180" s="474"/>
      <c r="AB180" s="470"/>
      <c r="AC180" s="439"/>
      <c r="AD180" s="470"/>
      <c r="AE180" s="618"/>
      <c r="AF180" s="479"/>
      <c r="AG180" s="479"/>
      <c r="AH180" s="479"/>
      <c r="AI180" s="471" t="s">
        <v>411</v>
      </c>
      <c r="AJ180" s="471"/>
      <c r="AL180" s="471"/>
      <c r="AM180" s="471"/>
      <c r="AN180" s="471"/>
      <c r="CR180" s="445"/>
      <c r="CT180" s="448"/>
      <c r="CU180" s="448"/>
      <c r="CW180" s="448"/>
      <c r="CX180" s="448"/>
      <c r="CZ180" s="448"/>
      <c r="DA180" s="448"/>
      <c r="DC180" s="448"/>
      <c r="DD180" s="448"/>
      <c r="DF180" s="448"/>
      <c r="DG180" s="448"/>
      <c r="DJ180" s="445"/>
      <c r="DK180" s="445"/>
      <c r="DM180" s="447"/>
      <c r="DN180" s="447"/>
      <c r="DR180" s="435" t="s">
        <v>992</v>
      </c>
    </row>
    <row r="181" spans="1:123" s="435" customFormat="1" ht="40.5" x14ac:dyDescent="0.25">
      <c r="A181" s="471"/>
      <c r="B181" s="471"/>
      <c r="C181" s="471"/>
      <c r="D181" s="479"/>
      <c r="E181" s="479"/>
      <c r="F181" s="477"/>
      <c r="G181" s="478"/>
      <c r="H181" s="478"/>
      <c r="I181" s="477"/>
      <c r="J181" s="478"/>
      <c r="K181" s="477"/>
      <c r="L181" s="477"/>
      <c r="M181" s="477"/>
      <c r="N181" s="477"/>
      <c r="O181" s="477"/>
      <c r="P181" s="476"/>
      <c r="Q181" s="472"/>
      <c r="S181" s="586"/>
      <c r="T181" s="439"/>
      <c r="U181" s="470"/>
      <c r="V181" s="474"/>
      <c r="W181" s="470"/>
      <c r="X181" s="475"/>
      <c r="Y181" s="470"/>
      <c r="Z181" s="439"/>
      <c r="AA181" s="474"/>
      <c r="AB181" s="470"/>
      <c r="AC181" s="439"/>
      <c r="AD181" s="470"/>
      <c r="AE181" s="618"/>
      <c r="AF181" s="479"/>
      <c r="AG181" s="479"/>
      <c r="AH181" s="479"/>
      <c r="AI181" s="474" t="s">
        <v>1580</v>
      </c>
      <c r="AJ181" s="471"/>
      <c r="CR181" s="445"/>
      <c r="CT181" s="448"/>
      <c r="CU181" s="448"/>
      <c r="CW181" s="448"/>
      <c r="CX181" s="448"/>
      <c r="CZ181" s="448"/>
      <c r="DA181" s="448"/>
      <c r="DC181" s="448"/>
      <c r="DD181" s="448"/>
      <c r="DF181" s="448"/>
      <c r="DG181" s="448"/>
      <c r="DJ181" s="445"/>
      <c r="DK181" s="445"/>
      <c r="DM181" s="447"/>
      <c r="DN181" s="447"/>
      <c r="DR181" s="435" t="s">
        <v>985</v>
      </c>
    </row>
    <row r="182" spans="1:123" s="435" customFormat="1" x14ac:dyDescent="0.25">
      <c r="A182" s="471"/>
      <c r="B182" s="471"/>
      <c r="C182" s="471"/>
      <c r="D182" s="479"/>
      <c r="E182" s="479"/>
      <c r="F182" s="477"/>
      <c r="G182" s="478"/>
      <c r="H182" s="478"/>
      <c r="I182" s="477"/>
      <c r="J182" s="478"/>
      <c r="K182" s="477"/>
      <c r="L182" s="477"/>
      <c r="M182" s="477"/>
      <c r="N182" s="477"/>
      <c r="O182" s="477"/>
      <c r="P182" s="476"/>
      <c r="Q182" s="472"/>
      <c r="S182" s="586"/>
      <c r="T182" s="471"/>
      <c r="U182" s="470"/>
      <c r="V182" s="474"/>
      <c r="W182" s="445"/>
      <c r="X182" s="475"/>
      <c r="Y182" s="470"/>
      <c r="Z182" s="439"/>
      <c r="AA182" s="474"/>
      <c r="AB182" s="470"/>
      <c r="AC182" s="439"/>
      <c r="AD182" s="470"/>
      <c r="AE182" s="618"/>
      <c r="AF182" s="479"/>
      <c r="AG182" s="479"/>
      <c r="AH182" s="479"/>
      <c r="AJ182" s="471"/>
      <c r="CR182" s="445"/>
      <c r="CT182" s="448"/>
      <c r="CU182" s="448"/>
      <c r="CW182" s="448"/>
      <c r="CX182" s="448"/>
      <c r="CZ182" s="448"/>
      <c r="DA182" s="448"/>
      <c r="DC182" s="448"/>
      <c r="DD182" s="448"/>
      <c r="DF182" s="448"/>
      <c r="DG182" s="448"/>
      <c r="DJ182" s="445"/>
      <c r="DK182" s="445"/>
      <c r="DM182" s="447"/>
      <c r="DN182" s="447"/>
      <c r="DS182" s="473" t="s">
        <v>993</v>
      </c>
    </row>
    <row r="183" spans="1:123" s="435" customFormat="1" x14ac:dyDescent="0.25">
      <c r="D183" s="448"/>
      <c r="E183" s="448"/>
      <c r="F183" s="453"/>
      <c r="G183" s="454"/>
      <c r="H183" s="454"/>
      <c r="I183" s="453"/>
      <c r="J183" s="454"/>
      <c r="K183" s="453"/>
      <c r="L183" s="453"/>
      <c r="M183" s="453"/>
      <c r="N183" s="453"/>
      <c r="O183" s="453"/>
      <c r="P183" s="452"/>
      <c r="Q183" s="446"/>
      <c r="S183" s="586"/>
      <c r="T183" s="471"/>
      <c r="U183" s="470"/>
      <c r="V183" s="450"/>
      <c r="W183" s="445"/>
      <c r="X183" s="475"/>
      <c r="Y183" s="445"/>
      <c r="Z183" s="439"/>
      <c r="AA183" s="450"/>
      <c r="AB183" s="445"/>
      <c r="AC183" s="449"/>
      <c r="AD183" s="445"/>
      <c r="AE183" s="554"/>
      <c r="AF183" s="448"/>
      <c r="AG183" s="448"/>
      <c r="AH183" s="448"/>
      <c r="AI183" s="465"/>
      <c r="CR183" s="445"/>
      <c r="CT183" s="448"/>
      <c r="CU183" s="448"/>
      <c r="CW183" s="448"/>
      <c r="CX183" s="448"/>
      <c r="CZ183" s="448"/>
      <c r="DA183" s="448"/>
      <c r="DC183" s="448"/>
      <c r="DD183" s="448"/>
      <c r="DF183" s="448"/>
      <c r="DG183" s="448"/>
      <c r="DJ183" s="445"/>
      <c r="DK183" s="445"/>
      <c r="DM183" s="447"/>
      <c r="DN183" s="447"/>
      <c r="DS183" s="435" t="s">
        <v>994</v>
      </c>
    </row>
    <row r="184" spans="1:123" s="435" customFormat="1" x14ac:dyDescent="0.25">
      <c r="D184" s="448"/>
      <c r="E184" s="448"/>
      <c r="F184" s="453"/>
      <c r="G184" s="454"/>
      <c r="H184" s="454"/>
      <c r="I184" s="453"/>
      <c r="J184" s="454"/>
      <c r="K184" s="453"/>
      <c r="L184" s="453"/>
      <c r="M184" s="453"/>
      <c r="N184" s="453"/>
      <c r="O184" s="453"/>
      <c r="P184" s="452"/>
      <c r="Q184" s="446"/>
      <c r="S184" s="586"/>
      <c r="U184" s="445"/>
      <c r="V184" s="450"/>
      <c r="W184" s="445"/>
      <c r="X184" s="475"/>
      <c r="Y184" s="445"/>
      <c r="Z184" s="439"/>
      <c r="AA184" s="450"/>
      <c r="AB184" s="445"/>
      <c r="AC184" s="449"/>
      <c r="AD184" s="445"/>
      <c r="AE184" s="554"/>
      <c r="AF184" s="448"/>
      <c r="AG184" s="448"/>
      <c r="AH184" s="448"/>
      <c r="AI184" s="465"/>
      <c r="CR184" s="445"/>
      <c r="CT184" s="448"/>
      <c r="CU184" s="448"/>
      <c r="CW184" s="448"/>
      <c r="CX184" s="448"/>
      <c r="CZ184" s="448"/>
      <c r="DA184" s="448"/>
      <c r="DC184" s="448"/>
      <c r="DD184" s="448"/>
      <c r="DF184" s="448"/>
      <c r="DG184" s="448"/>
      <c r="DJ184" s="445"/>
      <c r="DK184" s="445"/>
      <c r="DM184" s="447"/>
      <c r="DN184" s="447"/>
      <c r="DS184" s="435" t="s">
        <v>995</v>
      </c>
    </row>
    <row r="185" spans="1:12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453"/>
      <c r="O185" s="453"/>
      <c r="P185" s="452"/>
      <c r="Q185" s="446"/>
      <c r="R185" s="446"/>
      <c r="S185" s="602"/>
      <c r="U185" s="445"/>
      <c r="V185" s="450"/>
      <c r="W185" s="445"/>
      <c r="X185" s="475"/>
      <c r="Y185" s="445"/>
      <c r="Z185" s="439"/>
      <c r="AA185" s="450"/>
      <c r="AB185" s="445"/>
      <c r="AC185" s="449"/>
      <c r="AD185" s="445"/>
      <c r="AE185" s="554"/>
      <c r="AF185" s="448"/>
      <c r="AG185" s="448"/>
      <c r="AH185" s="448"/>
      <c r="AI185" s="465"/>
      <c r="CR185" s="445"/>
      <c r="CT185" s="448"/>
      <c r="CU185" s="448"/>
      <c r="CW185" s="448"/>
      <c r="CX185" s="448"/>
      <c r="CZ185" s="448"/>
      <c r="DA185" s="448"/>
      <c r="DC185" s="448"/>
      <c r="DD185" s="448"/>
      <c r="DF185" s="448"/>
      <c r="DG185" s="448"/>
      <c r="DJ185" s="445"/>
      <c r="DK185" s="445"/>
      <c r="DM185" s="447"/>
      <c r="DN185" s="447"/>
      <c r="DS185" s="435" t="s">
        <v>996</v>
      </c>
    </row>
    <row r="186" spans="1:12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453"/>
      <c r="O186" s="453"/>
      <c r="P186" s="452"/>
      <c r="Q186" s="446"/>
      <c r="R186" s="446"/>
      <c r="S186" s="602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554"/>
      <c r="AF186" s="448"/>
      <c r="AG186" s="448"/>
      <c r="AH186" s="448"/>
      <c r="AI186" s="465"/>
      <c r="CR186" s="445"/>
      <c r="CT186" s="448"/>
      <c r="CU186" s="448"/>
      <c r="CW186" s="448"/>
      <c r="CX186" s="448"/>
      <c r="CZ186" s="448"/>
      <c r="DA186" s="448"/>
      <c r="DC186" s="448"/>
      <c r="DD186" s="448"/>
      <c r="DF186" s="448"/>
      <c r="DG186" s="448"/>
      <c r="DJ186" s="445"/>
      <c r="DK186" s="445"/>
      <c r="DM186" s="447"/>
      <c r="DN186" s="447"/>
      <c r="DS186" s="435" t="s">
        <v>997</v>
      </c>
    </row>
    <row r="187" spans="1:12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453"/>
      <c r="O187" s="453"/>
      <c r="P187" s="452"/>
      <c r="Q187" s="446"/>
      <c r="R187" s="446"/>
      <c r="S187" s="602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554"/>
      <c r="AF187" s="448"/>
      <c r="AG187" s="448"/>
      <c r="AH187" s="448"/>
      <c r="AI187" s="465"/>
      <c r="CR187" s="445"/>
      <c r="CT187" s="448"/>
      <c r="CU187" s="448"/>
      <c r="CW187" s="448"/>
      <c r="CX187" s="448"/>
      <c r="CZ187" s="448"/>
      <c r="DA187" s="448"/>
      <c r="DC187" s="448"/>
      <c r="DD187" s="448"/>
      <c r="DF187" s="448"/>
      <c r="DG187" s="448"/>
      <c r="DJ187" s="445"/>
      <c r="DK187" s="445"/>
      <c r="DM187" s="447"/>
      <c r="DN187" s="447"/>
    </row>
    <row r="188" spans="1:12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453"/>
      <c r="O188" s="453"/>
      <c r="P188" s="452"/>
      <c r="Q188" s="446"/>
      <c r="R188" s="446"/>
      <c r="S188" s="602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554"/>
      <c r="AF188" s="448"/>
      <c r="AG188" s="448"/>
      <c r="AH188" s="448"/>
      <c r="AI188" s="465"/>
      <c r="CR188" s="445"/>
      <c r="CT188" s="448"/>
      <c r="CU188" s="448"/>
      <c r="CW188" s="448"/>
      <c r="CX188" s="448"/>
      <c r="CZ188" s="448"/>
      <c r="DA188" s="448"/>
      <c r="DC188" s="448"/>
      <c r="DD188" s="448"/>
      <c r="DF188" s="448"/>
      <c r="DG188" s="448"/>
      <c r="DJ188" s="445"/>
      <c r="DK188" s="445"/>
      <c r="DM188" s="447"/>
      <c r="DN188" s="447"/>
    </row>
    <row r="189" spans="1:12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453"/>
      <c r="O189" s="453"/>
      <c r="P189" s="452"/>
      <c r="Q189" s="446"/>
      <c r="R189" s="446"/>
      <c r="S189" s="602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554"/>
      <c r="AF189" s="448"/>
      <c r="AG189" s="448"/>
      <c r="AH189" s="448"/>
      <c r="AI189" s="465"/>
      <c r="CR189" s="445"/>
      <c r="CT189" s="448"/>
      <c r="CU189" s="448"/>
      <c r="CW189" s="448"/>
      <c r="CX189" s="448"/>
      <c r="CZ189" s="448"/>
      <c r="DA189" s="448"/>
      <c r="DC189" s="448"/>
      <c r="DD189" s="448"/>
      <c r="DF189" s="448"/>
      <c r="DG189" s="448"/>
      <c r="DJ189" s="445"/>
      <c r="DK189" s="445"/>
      <c r="DM189" s="447"/>
      <c r="DN189" s="447"/>
    </row>
    <row r="190" spans="1:12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453"/>
      <c r="O190" s="453"/>
      <c r="P190" s="452"/>
      <c r="Q190" s="446"/>
      <c r="R190" s="446"/>
      <c r="S190" s="602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554"/>
      <c r="AF190" s="448"/>
      <c r="AG190" s="448"/>
      <c r="AH190" s="448"/>
      <c r="AI190" s="465"/>
      <c r="CR190" s="445"/>
      <c r="CT190" s="448"/>
      <c r="CU190" s="448"/>
      <c r="CW190" s="448"/>
      <c r="CX190" s="448"/>
      <c r="CZ190" s="448"/>
      <c r="DA190" s="448"/>
      <c r="DC190" s="448"/>
      <c r="DD190" s="448"/>
      <c r="DF190" s="448"/>
      <c r="DG190" s="448"/>
      <c r="DJ190" s="445"/>
      <c r="DK190" s="445"/>
      <c r="DM190" s="447"/>
      <c r="DN190" s="447"/>
    </row>
    <row r="191" spans="1:12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453"/>
      <c r="O191" s="453"/>
      <c r="P191" s="452"/>
      <c r="Q191" s="446"/>
      <c r="R191" s="446"/>
      <c r="S191" s="602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554"/>
      <c r="AF191" s="448"/>
      <c r="AG191" s="448"/>
      <c r="AH191" s="448"/>
      <c r="AI191" s="465"/>
      <c r="CR191" s="445"/>
      <c r="CT191" s="448"/>
      <c r="CU191" s="448"/>
      <c r="CW191" s="448"/>
      <c r="CX191" s="448"/>
      <c r="CZ191" s="448"/>
      <c r="DA191" s="448"/>
      <c r="DC191" s="448"/>
      <c r="DD191" s="448"/>
      <c r="DF191" s="448"/>
      <c r="DG191" s="448"/>
      <c r="DJ191" s="445"/>
      <c r="DK191" s="445"/>
      <c r="DM191" s="447"/>
      <c r="DN191" s="447"/>
    </row>
    <row r="192" spans="1:12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453"/>
      <c r="O192" s="453"/>
      <c r="P192" s="452"/>
      <c r="Q192" s="446"/>
      <c r="R192" s="446"/>
      <c r="S192" s="602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554"/>
      <c r="AF192" s="448"/>
      <c r="AG192" s="448"/>
      <c r="AH192" s="448"/>
      <c r="AI192" s="465"/>
      <c r="CR192" s="445"/>
      <c r="CT192" s="448"/>
      <c r="CU192" s="448"/>
      <c r="CW192" s="448"/>
      <c r="CX192" s="448"/>
      <c r="CZ192" s="448"/>
      <c r="DA192" s="448"/>
      <c r="DC192" s="448"/>
      <c r="DD192" s="448"/>
      <c r="DF192" s="448"/>
      <c r="DG192" s="448"/>
      <c r="DJ192" s="445"/>
      <c r="DK192" s="445"/>
      <c r="DM192" s="447"/>
      <c r="DN192" s="447"/>
    </row>
    <row r="193" spans="4:12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453"/>
      <c r="O193" s="453"/>
      <c r="P193" s="452"/>
      <c r="Q193" s="446"/>
      <c r="R193" s="446"/>
      <c r="S193" s="602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554"/>
      <c r="AF193" s="448"/>
      <c r="AG193" s="448"/>
      <c r="AH193" s="448"/>
      <c r="AI193" s="465"/>
      <c r="CR193" s="445"/>
      <c r="CT193" s="448"/>
      <c r="CU193" s="448"/>
      <c r="CW193" s="448"/>
      <c r="CX193" s="448"/>
      <c r="CZ193" s="448"/>
      <c r="DA193" s="448"/>
      <c r="DC193" s="448"/>
      <c r="DD193" s="448"/>
      <c r="DF193" s="448"/>
      <c r="DG193" s="448"/>
      <c r="DJ193" s="445"/>
      <c r="DK193" s="445"/>
      <c r="DM193" s="447"/>
      <c r="DN193" s="447"/>
    </row>
    <row r="194" spans="4:12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453"/>
      <c r="O194" s="453"/>
      <c r="P194" s="452"/>
      <c r="Q194" s="446"/>
      <c r="R194" s="446"/>
      <c r="S194" s="602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554"/>
      <c r="AF194" s="448"/>
      <c r="AG194" s="448"/>
      <c r="AH194" s="448"/>
      <c r="AI194" s="465"/>
      <c r="CR194" s="445"/>
      <c r="CT194" s="448"/>
      <c r="CU194" s="448"/>
      <c r="CW194" s="448"/>
      <c r="CX194" s="448"/>
      <c r="CZ194" s="448"/>
      <c r="DA194" s="448"/>
      <c r="DC194" s="448"/>
      <c r="DD194" s="448"/>
      <c r="DF194" s="448"/>
      <c r="DG194" s="448"/>
      <c r="DJ194" s="445"/>
      <c r="DK194" s="445"/>
      <c r="DM194" s="447"/>
      <c r="DN194" s="447"/>
      <c r="DO194" s="840" t="s">
        <v>78</v>
      </c>
      <c r="DP194" s="841"/>
      <c r="DQ194" s="842"/>
      <c r="DR194" s="469" t="s">
        <v>950</v>
      </c>
    </row>
    <row r="195" spans="4:12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453"/>
      <c r="O195" s="453"/>
      <c r="P195" s="452"/>
      <c r="Q195" s="446"/>
      <c r="R195" s="446"/>
      <c r="S195" s="602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554"/>
      <c r="AF195" s="448"/>
      <c r="AG195" s="448"/>
      <c r="AH195" s="448"/>
      <c r="AI195" s="465"/>
      <c r="CR195" s="445"/>
      <c r="CT195" s="448"/>
      <c r="CU195" s="448"/>
      <c r="CW195" s="448"/>
      <c r="CX195" s="448"/>
      <c r="CZ195" s="448"/>
      <c r="DA195" s="448"/>
      <c r="DC195" s="448"/>
      <c r="DD195" s="448"/>
      <c r="DF195" s="448"/>
      <c r="DG195" s="448"/>
      <c r="DJ195" s="445"/>
      <c r="DK195" s="445"/>
      <c r="DM195" s="447"/>
      <c r="DN195" s="447"/>
      <c r="DO195" s="468" t="s">
        <v>76</v>
      </c>
      <c r="DP195" s="467" t="s">
        <v>77</v>
      </c>
      <c r="DQ195" s="466" t="s">
        <v>701</v>
      </c>
      <c r="DR195" s="459"/>
    </row>
    <row r="196" spans="4:12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453"/>
      <c r="O196" s="453"/>
      <c r="P196" s="452"/>
      <c r="Q196" s="446"/>
      <c r="R196" s="446"/>
      <c r="S196" s="602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554"/>
      <c r="AF196" s="448"/>
      <c r="AG196" s="448"/>
      <c r="AH196" s="448"/>
      <c r="AI196" s="465"/>
      <c r="CR196" s="445"/>
      <c r="CT196" s="448"/>
      <c r="CU196" s="448"/>
      <c r="CW196" s="448"/>
      <c r="CX196" s="448"/>
      <c r="CZ196" s="448"/>
      <c r="DA196" s="448"/>
      <c r="DC196" s="448"/>
      <c r="DD196" s="448"/>
      <c r="DF196" s="448"/>
      <c r="DG196" s="448"/>
      <c r="DJ196" s="445"/>
      <c r="DK196" s="445"/>
      <c r="DM196" s="447"/>
      <c r="DN196" s="447"/>
      <c r="DO196" s="462">
        <v>101</v>
      </c>
      <c r="DP196" s="461" t="s">
        <v>713</v>
      </c>
      <c r="DQ196" s="460">
        <v>2</v>
      </c>
      <c r="DR196" s="459"/>
    </row>
    <row r="197" spans="4:12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453"/>
      <c r="O197" s="453"/>
      <c r="P197" s="452"/>
      <c r="Q197" s="446"/>
      <c r="R197" s="446"/>
      <c r="S197" s="602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554"/>
      <c r="AF197" s="448"/>
      <c r="AG197" s="448"/>
      <c r="AH197" s="448"/>
      <c r="AI197" s="465"/>
      <c r="CR197" s="445"/>
      <c r="CT197" s="448"/>
      <c r="CU197" s="448"/>
      <c r="CW197" s="448"/>
      <c r="CX197" s="448"/>
      <c r="CZ197" s="448"/>
      <c r="DA197" s="448"/>
      <c r="DC197" s="448"/>
      <c r="DD197" s="448"/>
      <c r="DF197" s="448"/>
      <c r="DG197" s="448"/>
      <c r="DJ197" s="445"/>
      <c r="DK197" s="445"/>
      <c r="DM197" s="447"/>
      <c r="DN197" s="447"/>
      <c r="DO197" s="462">
        <v>102</v>
      </c>
      <c r="DP197" s="461" t="s">
        <v>714</v>
      </c>
      <c r="DQ197" s="460">
        <v>3</v>
      </c>
      <c r="DR197" s="459"/>
    </row>
    <row r="198" spans="4:12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453"/>
      <c r="O198" s="453"/>
      <c r="P198" s="452"/>
      <c r="Q198" s="446"/>
      <c r="R198" s="446"/>
      <c r="S198" s="602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554"/>
      <c r="AF198" s="448"/>
      <c r="AG198" s="448"/>
      <c r="AH198" s="448"/>
      <c r="AI198" s="465"/>
      <c r="CR198" s="445"/>
      <c r="CT198" s="448"/>
      <c r="CU198" s="448"/>
      <c r="CW198" s="448"/>
      <c r="CX198" s="448"/>
      <c r="CZ198" s="448"/>
      <c r="DA198" s="448"/>
      <c r="DC198" s="448"/>
      <c r="DD198" s="448"/>
      <c r="DF198" s="448"/>
      <c r="DG198" s="448"/>
      <c r="DJ198" s="445"/>
      <c r="DK198" s="445"/>
      <c r="DM198" s="447"/>
      <c r="DN198" s="447"/>
      <c r="DO198" s="462">
        <v>103</v>
      </c>
      <c r="DP198" s="461" t="s">
        <v>715</v>
      </c>
      <c r="DQ198" s="460">
        <v>4</v>
      </c>
      <c r="DR198" s="459"/>
    </row>
    <row r="199" spans="4:12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453"/>
      <c r="O199" s="453"/>
      <c r="P199" s="452"/>
      <c r="Q199" s="446"/>
      <c r="R199" s="446"/>
      <c r="S199" s="602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554"/>
      <c r="AF199" s="448"/>
      <c r="AG199" s="448"/>
      <c r="AH199" s="448"/>
      <c r="AI199" s="465"/>
      <c r="CR199" s="445"/>
      <c r="CT199" s="448"/>
      <c r="CU199" s="448"/>
      <c r="CW199" s="448"/>
      <c r="CX199" s="448"/>
      <c r="CZ199" s="448"/>
      <c r="DA199" s="448"/>
      <c r="DC199" s="448"/>
      <c r="DD199" s="448"/>
      <c r="DF199" s="448"/>
      <c r="DG199" s="448"/>
      <c r="DJ199" s="445"/>
      <c r="DK199" s="445"/>
      <c r="DM199" s="447"/>
      <c r="DN199" s="447"/>
      <c r="DO199" s="462">
        <v>104</v>
      </c>
      <c r="DP199" s="461" t="s">
        <v>1323</v>
      </c>
      <c r="DQ199" s="460">
        <v>5</v>
      </c>
      <c r="DR199" s="459"/>
    </row>
    <row r="200" spans="4:12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453"/>
      <c r="O200" s="453"/>
      <c r="P200" s="452"/>
      <c r="Q200" s="446"/>
      <c r="R200" s="446"/>
      <c r="S200" s="602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554"/>
      <c r="AF200" s="448"/>
      <c r="AG200" s="448"/>
      <c r="AH200" s="448"/>
      <c r="AI200" s="465"/>
      <c r="CR200" s="445"/>
      <c r="CT200" s="448"/>
      <c r="CU200" s="448"/>
      <c r="CW200" s="448"/>
      <c r="CX200" s="448"/>
      <c r="CZ200" s="448"/>
      <c r="DA200" s="448"/>
      <c r="DC200" s="448"/>
      <c r="DD200" s="448"/>
      <c r="DF200" s="448"/>
      <c r="DG200" s="448"/>
      <c r="DJ200" s="445"/>
      <c r="DK200" s="445"/>
      <c r="DM200" s="447"/>
      <c r="DN200" s="447"/>
      <c r="DO200" s="462">
        <v>111</v>
      </c>
      <c r="DP200" s="461" t="s">
        <v>1324</v>
      </c>
      <c r="DQ200" s="460">
        <v>4</v>
      </c>
      <c r="DR200" s="459" t="s">
        <v>953</v>
      </c>
    </row>
    <row r="201" spans="4:12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453"/>
      <c r="O201" s="453"/>
      <c r="P201" s="452"/>
      <c r="Q201" s="446"/>
      <c r="R201" s="446"/>
      <c r="S201" s="602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554"/>
      <c r="AF201" s="448"/>
      <c r="AG201" s="448"/>
      <c r="AH201" s="448"/>
      <c r="AI201" s="465"/>
      <c r="CR201" s="445"/>
      <c r="CT201" s="448"/>
      <c r="CU201" s="448"/>
      <c r="CW201" s="448"/>
      <c r="CX201" s="448"/>
      <c r="CZ201" s="448"/>
      <c r="DA201" s="448"/>
      <c r="DC201" s="448"/>
      <c r="DD201" s="448"/>
      <c r="DF201" s="448"/>
      <c r="DG201" s="448"/>
      <c r="DJ201" s="445"/>
      <c r="DK201" s="445"/>
      <c r="DM201" s="447"/>
      <c r="DN201" s="447"/>
      <c r="DO201" s="462">
        <v>112</v>
      </c>
      <c r="DP201" s="461" t="s">
        <v>1325</v>
      </c>
      <c r="DQ201" s="460">
        <v>5</v>
      </c>
      <c r="DR201" s="459" t="s">
        <v>953</v>
      </c>
    </row>
    <row r="202" spans="4:12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453"/>
      <c r="O202" s="453"/>
      <c r="P202" s="452"/>
      <c r="Q202" s="446"/>
      <c r="R202" s="446"/>
      <c r="S202" s="602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554"/>
      <c r="AF202" s="448"/>
      <c r="AG202" s="448"/>
      <c r="AH202" s="448"/>
      <c r="AI202" s="465"/>
      <c r="CR202" s="445"/>
      <c r="CT202" s="448"/>
      <c r="CU202" s="448"/>
      <c r="CW202" s="448"/>
      <c r="CX202" s="448"/>
      <c r="CZ202" s="448"/>
      <c r="DA202" s="448"/>
      <c r="DC202" s="448"/>
      <c r="DD202" s="448"/>
      <c r="DF202" s="448"/>
      <c r="DG202" s="448"/>
      <c r="DJ202" s="445"/>
      <c r="DK202" s="445"/>
      <c r="DM202" s="447"/>
      <c r="DN202" s="447"/>
      <c r="DO202" s="462">
        <v>121</v>
      </c>
      <c r="DP202" s="461" t="s">
        <v>721</v>
      </c>
      <c r="DQ202" s="460">
        <v>4</v>
      </c>
      <c r="DR202" s="459" t="s">
        <v>954</v>
      </c>
    </row>
    <row r="203" spans="4:12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453"/>
      <c r="O203" s="453"/>
      <c r="P203" s="452"/>
      <c r="Q203" s="446"/>
      <c r="R203" s="446"/>
      <c r="S203" s="602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554"/>
      <c r="AF203" s="448"/>
      <c r="AG203" s="448"/>
      <c r="AH203" s="448"/>
      <c r="AI203" s="465"/>
      <c r="CR203" s="445"/>
      <c r="CT203" s="448"/>
      <c r="CU203" s="448"/>
      <c r="CW203" s="448"/>
      <c r="CX203" s="448"/>
      <c r="CZ203" s="448"/>
      <c r="DA203" s="448"/>
      <c r="DC203" s="448"/>
      <c r="DD203" s="448"/>
      <c r="DF203" s="448"/>
      <c r="DG203" s="448"/>
      <c r="DJ203" s="445"/>
      <c r="DK203" s="445"/>
      <c r="DM203" s="447"/>
      <c r="DN203" s="447"/>
      <c r="DO203" s="462">
        <v>122</v>
      </c>
      <c r="DP203" s="461" t="s">
        <v>1326</v>
      </c>
      <c r="DQ203" s="460">
        <v>5</v>
      </c>
      <c r="DR203" s="459" t="s">
        <v>954</v>
      </c>
    </row>
    <row r="204" spans="4:12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453"/>
      <c r="O204" s="453"/>
      <c r="P204" s="452"/>
      <c r="Q204" s="446"/>
      <c r="R204" s="446"/>
      <c r="S204" s="602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554"/>
      <c r="AF204" s="448"/>
      <c r="AG204" s="448"/>
      <c r="AH204" s="448"/>
      <c r="CR204" s="445"/>
      <c r="CT204" s="448"/>
      <c r="CU204" s="448"/>
      <c r="CW204" s="448"/>
      <c r="CX204" s="448"/>
      <c r="CZ204" s="448"/>
      <c r="DA204" s="448"/>
      <c r="DC204" s="448"/>
      <c r="DD204" s="448"/>
      <c r="DF204" s="448"/>
      <c r="DG204" s="448"/>
      <c r="DJ204" s="445"/>
      <c r="DK204" s="445"/>
      <c r="DM204" s="447"/>
      <c r="DN204" s="447"/>
      <c r="DO204" s="462">
        <v>123</v>
      </c>
      <c r="DP204" s="461" t="s">
        <v>1327</v>
      </c>
      <c r="DQ204" s="460">
        <v>6</v>
      </c>
      <c r="DR204" s="459" t="s">
        <v>954</v>
      </c>
    </row>
    <row r="205" spans="4:12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453"/>
      <c r="O205" s="453"/>
      <c r="P205" s="452"/>
      <c r="Q205" s="446"/>
      <c r="R205" s="446"/>
      <c r="S205" s="602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554"/>
      <c r="AF205" s="448"/>
      <c r="AG205" s="448"/>
      <c r="AH205" s="448"/>
      <c r="CR205" s="445"/>
      <c r="CT205" s="448"/>
      <c r="CU205" s="448"/>
      <c r="CW205" s="448"/>
      <c r="CX205" s="448"/>
      <c r="CZ205" s="448"/>
      <c r="DA205" s="448"/>
      <c r="DC205" s="448"/>
      <c r="DD205" s="448"/>
      <c r="DF205" s="448"/>
      <c r="DG205" s="448"/>
      <c r="DJ205" s="445"/>
      <c r="DK205" s="445"/>
      <c r="DM205" s="447"/>
      <c r="DN205" s="447"/>
      <c r="DO205" s="462">
        <v>124</v>
      </c>
      <c r="DP205" s="461" t="s">
        <v>1328</v>
      </c>
      <c r="DQ205" s="460">
        <v>7</v>
      </c>
      <c r="DR205" s="459" t="s">
        <v>954</v>
      </c>
    </row>
    <row r="206" spans="4:12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453"/>
      <c r="O206" s="453"/>
      <c r="P206" s="452"/>
      <c r="Q206" s="446"/>
      <c r="R206" s="446"/>
      <c r="S206" s="602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554"/>
      <c r="AF206" s="448"/>
      <c r="AG206" s="448"/>
      <c r="AH206" s="448"/>
      <c r="CR206" s="445"/>
      <c r="CT206" s="448"/>
      <c r="CU206" s="448"/>
      <c r="CW206" s="448"/>
      <c r="CX206" s="448"/>
      <c r="CZ206" s="448"/>
      <c r="DA206" s="448"/>
      <c r="DC206" s="448"/>
      <c r="DD206" s="448"/>
      <c r="DF206" s="448"/>
      <c r="DG206" s="448"/>
      <c r="DJ206" s="445"/>
      <c r="DK206" s="445"/>
      <c r="DM206" s="447"/>
      <c r="DN206" s="447"/>
      <c r="DO206" s="462">
        <v>131</v>
      </c>
      <c r="DP206" s="461" t="s">
        <v>1329</v>
      </c>
      <c r="DQ206" s="460">
        <v>4</v>
      </c>
      <c r="DR206" s="459" t="s">
        <v>955</v>
      </c>
    </row>
    <row r="207" spans="4:12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453"/>
      <c r="O207" s="453"/>
      <c r="P207" s="452"/>
      <c r="Q207" s="446"/>
      <c r="R207" s="446"/>
      <c r="S207" s="602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554"/>
      <c r="AF207" s="448"/>
      <c r="AG207" s="448"/>
      <c r="AH207" s="448"/>
      <c r="CR207" s="445"/>
      <c r="CT207" s="448"/>
      <c r="CU207" s="448"/>
      <c r="CW207" s="448"/>
      <c r="CX207" s="448"/>
      <c r="CZ207" s="448"/>
      <c r="DA207" s="448"/>
      <c r="DC207" s="448"/>
      <c r="DD207" s="448"/>
      <c r="DF207" s="448"/>
      <c r="DG207" s="448"/>
      <c r="DJ207" s="445"/>
      <c r="DK207" s="445"/>
      <c r="DM207" s="447"/>
      <c r="DN207" s="447"/>
      <c r="DO207" s="462">
        <v>132</v>
      </c>
      <c r="DP207" s="461" t="s">
        <v>1330</v>
      </c>
      <c r="DQ207" s="460">
        <v>5</v>
      </c>
      <c r="DR207" s="459" t="s">
        <v>955</v>
      </c>
    </row>
    <row r="208" spans="4:12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453"/>
      <c r="O208" s="453"/>
      <c r="P208" s="452"/>
      <c r="Q208" s="446"/>
      <c r="R208" s="446"/>
      <c r="S208" s="602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554"/>
      <c r="AF208" s="448"/>
      <c r="AG208" s="448"/>
      <c r="AH208" s="448"/>
      <c r="CR208" s="445"/>
      <c r="CT208" s="448"/>
      <c r="CU208" s="448"/>
      <c r="CW208" s="448"/>
      <c r="CX208" s="448"/>
      <c r="CZ208" s="448"/>
      <c r="DA208" s="448"/>
      <c r="DC208" s="448"/>
      <c r="DD208" s="448"/>
      <c r="DF208" s="448"/>
      <c r="DG208" s="448"/>
      <c r="DJ208" s="445"/>
      <c r="DK208" s="445"/>
      <c r="DM208" s="447"/>
      <c r="DN208" s="447"/>
      <c r="DO208" s="462">
        <v>133</v>
      </c>
      <c r="DP208" s="461" t="s">
        <v>1331</v>
      </c>
      <c r="DQ208" s="460">
        <v>6</v>
      </c>
      <c r="DR208" s="459" t="s">
        <v>955</v>
      </c>
    </row>
    <row r="209" spans="4:12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453"/>
      <c r="O209" s="453"/>
      <c r="P209" s="452"/>
      <c r="Q209" s="446"/>
      <c r="R209" s="446"/>
      <c r="S209" s="602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554"/>
      <c r="AF209" s="448"/>
      <c r="AG209" s="448"/>
      <c r="AH209" s="448"/>
      <c r="CR209" s="445"/>
      <c r="CT209" s="448"/>
      <c r="CU209" s="448"/>
      <c r="CW209" s="448"/>
      <c r="CX209" s="448"/>
      <c r="CZ209" s="448"/>
      <c r="DA209" s="448"/>
      <c r="DC209" s="448"/>
      <c r="DD209" s="448"/>
      <c r="DF209" s="448"/>
      <c r="DG209" s="448"/>
      <c r="DJ209" s="445"/>
      <c r="DK209" s="445"/>
      <c r="DM209" s="447"/>
      <c r="DN209" s="447"/>
      <c r="DO209" s="462">
        <v>134</v>
      </c>
      <c r="DP209" s="461" t="s">
        <v>1332</v>
      </c>
      <c r="DQ209" s="460">
        <v>7</v>
      </c>
      <c r="DR209" s="459" t="s">
        <v>955</v>
      </c>
    </row>
    <row r="210" spans="4:12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453"/>
      <c r="O210" s="453"/>
      <c r="P210" s="452"/>
      <c r="Q210" s="446"/>
      <c r="R210" s="446"/>
      <c r="S210" s="602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554"/>
      <c r="AF210" s="448"/>
      <c r="AG210" s="448"/>
      <c r="AH210" s="448"/>
      <c r="CR210" s="445"/>
      <c r="CT210" s="448"/>
      <c r="CU210" s="448"/>
      <c r="CW210" s="448"/>
      <c r="CX210" s="448"/>
      <c r="CZ210" s="448"/>
      <c r="DA210" s="448"/>
      <c r="DC210" s="448"/>
      <c r="DD210" s="448"/>
      <c r="DF210" s="448"/>
      <c r="DG210" s="448"/>
      <c r="DJ210" s="445"/>
      <c r="DK210" s="445"/>
      <c r="DM210" s="447"/>
      <c r="DN210" s="447"/>
      <c r="DO210" s="462">
        <v>138</v>
      </c>
      <c r="DP210" s="461" t="s">
        <v>1333</v>
      </c>
      <c r="DQ210" s="460">
        <v>6</v>
      </c>
      <c r="DR210" s="459"/>
    </row>
    <row r="211" spans="4:12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453"/>
      <c r="O211" s="453"/>
      <c r="P211" s="452"/>
      <c r="Q211" s="446"/>
      <c r="R211" s="446"/>
      <c r="S211" s="602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554"/>
      <c r="AF211" s="448"/>
      <c r="AG211" s="448"/>
      <c r="AH211" s="448"/>
      <c r="CR211" s="445"/>
      <c r="CT211" s="448"/>
      <c r="CU211" s="448"/>
      <c r="CW211" s="448"/>
      <c r="CX211" s="448"/>
      <c r="CZ211" s="448"/>
      <c r="DA211" s="448"/>
      <c r="DC211" s="448"/>
      <c r="DD211" s="448"/>
      <c r="DF211" s="448"/>
      <c r="DG211" s="448"/>
      <c r="DJ211" s="445"/>
      <c r="DK211" s="445"/>
      <c r="DM211" s="447"/>
      <c r="DN211" s="447"/>
      <c r="DO211" s="462">
        <v>139</v>
      </c>
      <c r="DP211" s="461" t="s">
        <v>1334</v>
      </c>
      <c r="DQ211" s="460">
        <v>7</v>
      </c>
      <c r="DR211" s="459"/>
    </row>
    <row r="212" spans="4:12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453"/>
      <c r="O212" s="453"/>
      <c r="P212" s="452"/>
      <c r="Q212" s="446"/>
      <c r="R212" s="446"/>
      <c r="S212" s="602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554"/>
      <c r="AF212" s="448"/>
      <c r="AG212" s="448"/>
      <c r="AH212" s="448"/>
      <c r="CR212" s="445"/>
      <c r="CT212" s="448"/>
      <c r="CU212" s="448"/>
      <c r="CW212" s="448"/>
      <c r="CX212" s="448"/>
      <c r="CZ212" s="448"/>
      <c r="DA212" s="448"/>
      <c r="DC212" s="448"/>
      <c r="DD212" s="448"/>
      <c r="DF212" s="448"/>
      <c r="DG212" s="448"/>
      <c r="DJ212" s="445"/>
      <c r="DK212" s="445"/>
      <c r="DM212" s="447"/>
      <c r="DN212" s="447"/>
      <c r="DO212" s="462">
        <v>141</v>
      </c>
      <c r="DP212" s="461" t="s">
        <v>1335</v>
      </c>
      <c r="DQ212" s="460">
        <v>8</v>
      </c>
      <c r="DR212" s="459" t="s">
        <v>956</v>
      </c>
    </row>
    <row r="213" spans="4:12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453"/>
      <c r="O213" s="453"/>
      <c r="P213" s="452"/>
      <c r="Q213" s="446"/>
      <c r="R213" s="446"/>
      <c r="S213" s="602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554"/>
      <c r="AF213" s="448"/>
      <c r="AG213" s="448"/>
      <c r="AH213" s="448"/>
      <c r="CR213" s="445"/>
      <c r="CT213" s="448"/>
      <c r="CU213" s="448"/>
      <c r="CW213" s="448"/>
      <c r="CX213" s="448"/>
      <c r="CZ213" s="448"/>
      <c r="DA213" s="448"/>
      <c r="DC213" s="448"/>
      <c r="DD213" s="448"/>
      <c r="DF213" s="448"/>
      <c r="DG213" s="448"/>
      <c r="DJ213" s="445"/>
      <c r="DK213" s="445"/>
      <c r="DM213" s="447"/>
      <c r="DN213" s="447"/>
      <c r="DO213" s="462">
        <v>142</v>
      </c>
      <c r="DP213" s="461" t="s">
        <v>1336</v>
      </c>
      <c r="DQ213" s="460">
        <v>9</v>
      </c>
      <c r="DR213" s="459" t="s">
        <v>956</v>
      </c>
    </row>
    <row r="214" spans="4:12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453"/>
      <c r="O214" s="453"/>
      <c r="P214" s="452"/>
      <c r="Q214" s="446"/>
      <c r="R214" s="446"/>
      <c r="S214" s="602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554"/>
      <c r="AF214" s="448"/>
      <c r="AG214" s="448"/>
      <c r="AH214" s="448"/>
      <c r="CR214" s="445"/>
      <c r="CT214" s="448"/>
      <c r="CU214" s="448"/>
      <c r="CW214" s="448"/>
      <c r="CX214" s="448"/>
      <c r="CZ214" s="448"/>
      <c r="DA214" s="448"/>
      <c r="DC214" s="448"/>
      <c r="DD214" s="448"/>
      <c r="DF214" s="448"/>
      <c r="DG214" s="448"/>
      <c r="DJ214" s="445"/>
      <c r="DK214" s="445"/>
      <c r="DM214" s="447"/>
      <c r="DN214" s="447"/>
      <c r="DO214" s="462">
        <v>143</v>
      </c>
      <c r="DP214" s="461" t="s">
        <v>1337</v>
      </c>
      <c r="DQ214" s="460">
        <v>10</v>
      </c>
      <c r="DR214" s="459" t="s">
        <v>956</v>
      </c>
    </row>
    <row r="215" spans="4:12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453"/>
      <c r="O215" s="453"/>
      <c r="P215" s="452"/>
      <c r="Q215" s="446"/>
      <c r="R215" s="446"/>
      <c r="S215" s="602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554"/>
      <c r="AF215" s="448"/>
      <c r="AG215" s="448"/>
      <c r="AH215" s="448"/>
      <c r="CR215" s="445"/>
      <c r="CT215" s="448"/>
      <c r="CU215" s="448"/>
      <c r="CW215" s="448"/>
      <c r="CX215" s="448"/>
      <c r="CZ215" s="448"/>
      <c r="DA215" s="448"/>
      <c r="DC215" s="448"/>
      <c r="DD215" s="448"/>
      <c r="DF215" s="448"/>
      <c r="DG215" s="448"/>
      <c r="DJ215" s="445"/>
      <c r="DK215" s="445"/>
      <c r="DM215" s="447"/>
      <c r="DN215" s="447"/>
      <c r="DO215" s="462">
        <v>144</v>
      </c>
      <c r="DP215" s="461" t="s">
        <v>1338</v>
      </c>
      <c r="DQ215" s="460">
        <v>11</v>
      </c>
      <c r="DR215" s="459" t="s">
        <v>956</v>
      </c>
    </row>
    <row r="216" spans="4:12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453"/>
      <c r="O216" s="453"/>
      <c r="P216" s="452"/>
      <c r="Q216" s="446"/>
      <c r="R216" s="446"/>
      <c r="S216" s="602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554"/>
      <c r="AF216" s="448"/>
      <c r="AG216" s="448"/>
      <c r="AH216" s="448"/>
      <c r="CR216" s="445"/>
      <c r="CT216" s="448"/>
      <c r="CU216" s="448"/>
      <c r="CW216" s="448"/>
      <c r="CX216" s="448"/>
      <c r="CZ216" s="448"/>
      <c r="DA216" s="448"/>
      <c r="DC216" s="448"/>
      <c r="DD216" s="448"/>
      <c r="DF216" s="448"/>
      <c r="DG216" s="448"/>
      <c r="DJ216" s="445"/>
      <c r="DK216" s="445"/>
      <c r="DM216" s="447"/>
      <c r="DN216" s="447"/>
      <c r="DO216" s="462">
        <v>150</v>
      </c>
      <c r="DP216" s="461" t="s">
        <v>1491</v>
      </c>
      <c r="DQ216" s="460">
        <v>8</v>
      </c>
      <c r="DR216" s="459"/>
    </row>
    <row r="217" spans="4:12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453"/>
      <c r="O217" s="453"/>
      <c r="P217" s="452"/>
      <c r="Q217" s="446"/>
      <c r="R217" s="446"/>
      <c r="S217" s="602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554"/>
      <c r="AF217" s="448"/>
      <c r="AG217" s="448"/>
      <c r="AH217" s="448"/>
      <c r="CR217" s="445"/>
      <c r="CT217" s="448"/>
      <c r="CU217" s="448"/>
      <c r="CW217" s="448"/>
      <c r="CX217" s="448"/>
      <c r="CZ217" s="448"/>
      <c r="DA217" s="448"/>
      <c r="DC217" s="448"/>
      <c r="DD217" s="448"/>
      <c r="DF217" s="448"/>
      <c r="DG217" s="448"/>
      <c r="DJ217" s="445"/>
      <c r="DK217" s="445"/>
      <c r="DM217" s="447"/>
      <c r="DN217" s="447"/>
      <c r="DO217" s="462">
        <v>151</v>
      </c>
      <c r="DP217" s="461" t="s">
        <v>1492</v>
      </c>
      <c r="DQ217" s="460">
        <v>9</v>
      </c>
      <c r="DR217" s="459"/>
    </row>
    <row r="218" spans="4:12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453"/>
      <c r="O218" s="453"/>
      <c r="P218" s="452"/>
      <c r="Q218" s="446"/>
      <c r="R218" s="446"/>
      <c r="S218" s="602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554"/>
      <c r="AF218" s="448"/>
      <c r="AG218" s="448"/>
      <c r="AH218" s="448"/>
      <c r="CR218" s="445"/>
      <c r="CT218" s="448"/>
      <c r="CU218" s="448"/>
      <c r="CW218" s="448"/>
      <c r="CX218" s="448"/>
      <c r="CZ218" s="448"/>
      <c r="DA218" s="448"/>
      <c r="DC218" s="448"/>
      <c r="DD218" s="448"/>
      <c r="DF218" s="448"/>
      <c r="DG218" s="448"/>
      <c r="DJ218" s="445"/>
      <c r="DK218" s="445"/>
      <c r="DM218" s="447"/>
      <c r="DN218" s="447"/>
      <c r="DO218" s="462">
        <v>152</v>
      </c>
      <c r="DP218" s="461" t="s">
        <v>1493</v>
      </c>
      <c r="DQ218" s="460">
        <v>10</v>
      </c>
      <c r="DR218" s="459"/>
    </row>
    <row r="219" spans="4:12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453"/>
      <c r="O219" s="453"/>
      <c r="P219" s="452"/>
      <c r="Q219" s="446"/>
      <c r="R219" s="446"/>
      <c r="S219" s="602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554"/>
      <c r="AF219" s="448"/>
      <c r="AG219" s="448"/>
      <c r="AH219" s="448"/>
      <c r="CR219" s="445"/>
      <c r="CT219" s="448"/>
      <c r="CU219" s="448"/>
      <c r="CW219" s="448"/>
      <c r="CX219" s="448"/>
      <c r="CZ219" s="448"/>
      <c r="DA219" s="448"/>
      <c r="DC219" s="448"/>
      <c r="DD219" s="448"/>
      <c r="DF219" s="448"/>
      <c r="DG219" s="448"/>
      <c r="DJ219" s="445"/>
      <c r="DK219" s="445"/>
      <c r="DM219" s="447"/>
      <c r="DN219" s="447"/>
      <c r="DO219" s="462">
        <v>153</v>
      </c>
      <c r="DP219" s="461" t="s">
        <v>1494</v>
      </c>
      <c r="DQ219" s="460">
        <v>11</v>
      </c>
      <c r="DR219" s="459"/>
    </row>
    <row r="220" spans="4:12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453"/>
      <c r="O220" s="453"/>
      <c r="P220" s="452"/>
      <c r="Q220" s="446"/>
      <c r="R220" s="446"/>
      <c r="S220" s="602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554"/>
      <c r="AF220" s="448"/>
      <c r="AG220" s="448"/>
      <c r="AH220" s="448"/>
      <c r="CR220" s="445"/>
      <c r="CT220" s="448"/>
      <c r="CU220" s="448"/>
      <c r="CW220" s="448"/>
      <c r="CX220" s="448"/>
      <c r="CZ220" s="448"/>
      <c r="DA220" s="448"/>
      <c r="DC220" s="448"/>
      <c r="DD220" s="448"/>
      <c r="DF220" s="448"/>
      <c r="DG220" s="448"/>
      <c r="DJ220" s="445"/>
      <c r="DK220" s="445"/>
      <c r="DM220" s="447"/>
      <c r="DN220" s="447"/>
      <c r="DO220" s="462">
        <v>154</v>
      </c>
      <c r="DP220" s="461" t="s">
        <v>1495</v>
      </c>
      <c r="DQ220" s="460">
        <v>12</v>
      </c>
      <c r="DR220" s="459"/>
    </row>
    <row r="221" spans="4:12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453"/>
      <c r="O221" s="453"/>
      <c r="P221" s="452"/>
      <c r="Q221" s="446"/>
      <c r="R221" s="446"/>
      <c r="S221" s="602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554"/>
      <c r="AF221" s="448"/>
      <c r="AG221" s="448"/>
      <c r="AH221" s="448"/>
      <c r="CR221" s="445"/>
      <c r="CT221" s="448"/>
      <c r="CU221" s="448"/>
      <c r="CW221" s="448"/>
      <c r="CX221" s="448"/>
      <c r="CZ221" s="448"/>
      <c r="DA221" s="448"/>
      <c r="DC221" s="448"/>
      <c r="DD221" s="448"/>
      <c r="DF221" s="448"/>
      <c r="DG221" s="448"/>
      <c r="DJ221" s="445"/>
      <c r="DK221" s="445"/>
      <c r="DM221" s="447"/>
      <c r="DN221" s="447"/>
      <c r="DO221" s="462">
        <v>161</v>
      </c>
      <c r="DP221" s="461" t="s">
        <v>1339</v>
      </c>
      <c r="DQ221" s="460">
        <v>8</v>
      </c>
      <c r="DR221" s="459" t="s">
        <v>957</v>
      </c>
    </row>
    <row r="222" spans="4:12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453"/>
      <c r="O222" s="453"/>
      <c r="P222" s="452"/>
      <c r="Q222" s="446"/>
      <c r="R222" s="446"/>
      <c r="S222" s="602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554"/>
      <c r="AF222" s="448"/>
      <c r="AG222" s="448"/>
      <c r="AH222" s="448"/>
      <c r="CR222" s="445"/>
      <c r="CT222" s="448"/>
      <c r="CU222" s="448"/>
      <c r="CW222" s="448"/>
      <c r="CX222" s="448"/>
      <c r="CZ222" s="448"/>
      <c r="DA222" s="448"/>
      <c r="DC222" s="448"/>
      <c r="DD222" s="448"/>
      <c r="DF222" s="448"/>
      <c r="DG222" s="448"/>
      <c r="DJ222" s="445"/>
      <c r="DK222" s="445"/>
      <c r="DM222" s="447"/>
      <c r="DN222" s="447"/>
      <c r="DO222" s="462">
        <v>162</v>
      </c>
      <c r="DP222" s="461" t="s">
        <v>1340</v>
      </c>
      <c r="DQ222" s="460">
        <v>9</v>
      </c>
      <c r="DR222" s="459" t="s">
        <v>957</v>
      </c>
    </row>
    <row r="223" spans="4:12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453"/>
      <c r="O223" s="453"/>
      <c r="P223" s="452"/>
      <c r="Q223" s="446"/>
      <c r="R223" s="446"/>
      <c r="S223" s="602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554"/>
      <c r="AF223" s="448"/>
      <c r="AG223" s="448"/>
      <c r="AH223" s="448"/>
      <c r="CR223" s="445"/>
      <c r="CT223" s="448"/>
      <c r="CU223" s="448"/>
      <c r="CW223" s="448"/>
      <c r="CX223" s="448"/>
      <c r="CZ223" s="448"/>
      <c r="DA223" s="448"/>
      <c r="DC223" s="448"/>
      <c r="DD223" s="448"/>
      <c r="DF223" s="448"/>
      <c r="DG223" s="448"/>
      <c r="DJ223" s="445"/>
      <c r="DK223" s="445"/>
      <c r="DM223" s="447"/>
      <c r="DN223" s="447"/>
      <c r="DO223" s="462">
        <v>163</v>
      </c>
      <c r="DP223" s="461" t="s">
        <v>739</v>
      </c>
      <c r="DQ223" s="460">
        <v>10</v>
      </c>
      <c r="DR223" s="459"/>
    </row>
    <row r="224" spans="4:12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453"/>
      <c r="O224" s="453"/>
      <c r="P224" s="452"/>
      <c r="Q224" s="446"/>
      <c r="R224" s="446"/>
      <c r="S224" s="602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554"/>
      <c r="AF224" s="448"/>
      <c r="AG224" s="448"/>
      <c r="AH224" s="448"/>
      <c r="CR224" s="445"/>
      <c r="CT224" s="448"/>
      <c r="CU224" s="448"/>
      <c r="CW224" s="448"/>
      <c r="CX224" s="448"/>
      <c r="CZ224" s="448"/>
      <c r="DA224" s="448"/>
      <c r="DC224" s="448"/>
      <c r="DD224" s="448"/>
      <c r="DF224" s="448"/>
      <c r="DG224" s="448"/>
      <c r="DJ224" s="445"/>
      <c r="DK224" s="445"/>
      <c r="DM224" s="447"/>
      <c r="DN224" s="447"/>
      <c r="DO224" s="462">
        <v>164</v>
      </c>
      <c r="DP224" s="461" t="s">
        <v>740</v>
      </c>
      <c r="DQ224" s="460">
        <v>11</v>
      </c>
      <c r="DR224" s="459"/>
    </row>
    <row r="225" spans="4:12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453"/>
      <c r="O225" s="453"/>
      <c r="P225" s="452"/>
      <c r="Q225" s="446"/>
      <c r="R225" s="446"/>
      <c r="S225" s="602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554"/>
      <c r="AF225" s="448"/>
      <c r="AG225" s="448"/>
      <c r="AH225" s="448"/>
      <c r="CR225" s="445"/>
      <c r="CT225" s="448"/>
      <c r="CU225" s="448"/>
      <c r="CW225" s="448"/>
      <c r="CX225" s="448"/>
      <c r="CZ225" s="448"/>
      <c r="DA225" s="448"/>
      <c r="DC225" s="448"/>
      <c r="DD225" s="448"/>
      <c r="DF225" s="448"/>
      <c r="DG225" s="448"/>
      <c r="DJ225" s="445"/>
      <c r="DK225" s="445"/>
      <c r="DM225" s="447"/>
      <c r="DN225" s="447"/>
      <c r="DO225" s="462">
        <v>171</v>
      </c>
      <c r="DP225" s="461" t="s">
        <v>741</v>
      </c>
      <c r="DQ225" s="460">
        <v>9</v>
      </c>
      <c r="DR225" s="459"/>
    </row>
    <row r="226" spans="4:12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453"/>
      <c r="O226" s="453"/>
      <c r="P226" s="452"/>
      <c r="Q226" s="446"/>
      <c r="R226" s="446"/>
      <c r="S226" s="602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554"/>
      <c r="AF226" s="448"/>
      <c r="AG226" s="448"/>
      <c r="AH226" s="448"/>
      <c r="CR226" s="445"/>
      <c r="CT226" s="448"/>
      <c r="CU226" s="448"/>
      <c r="CW226" s="448"/>
      <c r="CX226" s="448"/>
      <c r="CZ226" s="448"/>
      <c r="DA226" s="448"/>
      <c r="DC226" s="448"/>
      <c r="DD226" s="448"/>
      <c r="DF226" s="448"/>
      <c r="DG226" s="448"/>
      <c r="DJ226" s="445"/>
      <c r="DK226" s="445"/>
      <c r="DM226" s="447"/>
      <c r="DN226" s="447"/>
      <c r="DO226" s="462">
        <v>172</v>
      </c>
      <c r="DP226" s="461" t="s">
        <v>1341</v>
      </c>
      <c r="DQ226" s="460">
        <v>10</v>
      </c>
      <c r="DR226" s="459"/>
    </row>
    <row r="227" spans="4:12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453"/>
      <c r="O227" s="453"/>
      <c r="P227" s="452"/>
      <c r="Q227" s="446"/>
      <c r="R227" s="446"/>
      <c r="S227" s="602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554"/>
      <c r="AF227" s="448"/>
      <c r="AG227" s="448"/>
      <c r="AH227" s="448"/>
      <c r="CR227" s="445"/>
      <c r="CT227" s="448"/>
      <c r="CU227" s="448"/>
      <c r="CW227" s="448"/>
      <c r="CX227" s="448"/>
      <c r="CZ227" s="448"/>
      <c r="DA227" s="448"/>
      <c r="DC227" s="448"/>
      <c r="DD227" s="448"/>
      <c r="DF227" s="448"/>
      <c r="DG227" s="448"/>
      <c r="DJ227" s="445"/>
      <c r="DK227" s="445"/>
      <c r="DM227" s="447"/>
      <c r="DN227" s="447"/>
      <c r="DO227" s="462">
        <v>173</v>
      </c>
      <c r="DP227" s="461" t="s">
        <v>1342</v>
      </c>
      <c r="DQ227" s="460">
        <v>11</v>
      </c>
      <c r="DR227" s="459"/>
    </row>
    <row r="228" spans="4:12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453"/>
      <c r="O228" s="453"/>
      <c r="P228" s="452"/>
      <c r="Q228" s="446"/>
      <c r="R228" s="446"/>
      <c r="S228" s="602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554"/>
      <c r="AF228" s="448"/>
      <c r="AG228" s="448"/>
      <c r="AH228" s="448"/>
      <c r="CR228" s="445"/>
      <c r="CT228" s="448"/>
      <c r="CU228" s="448"/>
      <c r="CW228" s="448"/>
      <c r="CX228" s="448"/>
      <c r="CZ228" s="448"/>
      <c r="DA228" s="448"/>
      <c r="DC228" s="448"/>
      <c r="DD228" s="448"/>
      <c r="DF228" s="448"/>
      <c r="DG228" s="448"/>
      <c r="DJ228" s="445"/>
      <c r="DK228" s="445"/>
      <c r="DM228" s="447"/>
      <c r="DN228" s="447"/>
      <c r="DO228" s="462">
        <v>174</v>
      </c>
      <c r="DP228" s="461" t="s">
        <v>1343</v>
      </c>
      <c r="DQ228" s="460">
        <v>12</v>
      </c>
      <c r="DR228" s="459"/>
    </row>
    <row r="229" spans="4:12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453"/>
      <c r="O229" s="453"/>
      <c r="P229" s="452"/>
      <c r="Q229" s="446"/>
      <c r="R229" s="446"/>
      <c r="S229" s="602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554"/>
      <c r="AF229" s="448"/>
      <c r="AG229" s="448"/>
      <c r="AH229" s="448"/>
      <c r="CR229" s="445"/>
      <c r="CT229" s="448"/>
      <c r="CU229" s="448"/>
      <c r="CW229" s="448"/>
      <c r="CX229" s="448"/>
      <c r="CZ229" s="448"/>
      <c r="DA229" s="448"/>
      <c r="DC229" s="448"/>
      <c r="DD229" s="448"/>
      <c r="DF229" s="448"/>
      <c r="DG229" s="448"/>
      <c r="DJ229" s="445"/>
      <c r="DK229" s="445"/>
      <c r="DM229" s="447"/>
      <c r="DN229" s="447"/>
      <c r="DO229" s="462">
        <v>181</v>
      </c>
      <c r="DP229" s="461" t="s">
        <v>745</v>
      </c>
      <c r="DQ229" s="460">
        <v>10</v>
      </c>
      <c r="DR229" s="459"/>
    </row>
    <row r="230" spans="4:12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453"/>
      <c r="O230" s="453"/>
      <c r="P230" s="452"/>
      <c r="Q230" s="446"/>
      <c r="R230" s="446"/>
      <c r="S230" s="602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554"/>
      <c r="AF230" s="448"/>
      <c r="AG230" s="448"/>
      <c r="AH230" s="448"/>
      <c r="CR230" s="445"/>
      <c r="CT230" s="448"/>
      <c r="CU230" s="448"/>
      <c r="CW230" s="448"/>
      <c r="CX230" s="448"/>
      <c r="CZ230" s="448"/>
      <c r="DA230" s="448"/>
      <c r="DC230" s="448"/>
      <c r="DD230" s="448"/>
      <c r="DF230" s="448"/>
      <c r="DG230" s="448"/>
      <c r="DJ230" s="445"/>
      <c r="DK230" s="445"/>
      <c r="DM230" s="447"/>
      <c r="DN230" s="447"/>
      <c r="DO230" s="462">
        <v>183</v>
      </c>
      <c r="DP230" s="461" t="s">
        <v>746</v>
      </c>
      <c r="DQ230" s="460">
        <v>12</v>
      </c>
      <c r="DR230" s="459"/>
    </row>
    <row r="231" spans="4:12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453"/>
      <c r="O231" s="453"/>
      <c r="P231" s="452"/>
      <c r="Q231" s="446"/>
      <c r="R231" s="446"/>
      <c r="S231" s="602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554"/>
      <c r="AF231" s="448"/>
      <c r="AG231" s="448"/>
      <c r="AH231" s="448"/>
      <c r="CR231" s="445"/>
      <c r="CT231" s="448"/>
      <c r="CU231" s="448"/>
      <c r="CW231" s="448"/>
      <c r="CX231" s="448"/>
      <c r="CZ231" s="448"/>
      <c r="DA231" s="448"/>
      <c r="DC231" s="448"/>
      <c r="DD231" s="448"/>
      <c r="DF231" s="448"/>
      <c r="DG231" s="448"/>
      <c r="DJ231" s="445"/>
      <c r="DK231" s="445"/>
      <c r="DM231" s="447"/>
      <c r="DN231" s="447"/>
      <c r="DO231" s="462">
        <v>191</v>
      </c>
      <c r="DP231" s="461" t="s">
        <v>1344</v>
      </c>
      <c r="DQ231" s="460">
        <v>7</v>
      </c>
      <c r="DR231" s="459"/>
    </row>
    <row r="232" spans="4:12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453"/>
      <c r="O232" s="453"/>
      <c r="P232" s="452"/>
      <c r="Q232" s="446"/>
      <c r="R232" s="446"/>
      <c r="S232" s="602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554"/>
      <c r="AF232" s="448"/>
      <c r="AG232" s="448"/>
      <c r="AH232" s="448"/>
      <c r="CR232" s="445"/>
      <c r="CT232" s="448"/>
      <c r="CU232" s="448"/>
      <c r="CW232" s="448"/>
      <c r="CX232" s="448"/>
      <c r="CZ232" s="448"/>
      <c r="DA232" s="448"/>
      <c r="DC232" s="448"/>
      <c r="DD232" s="448"/>
      <c r="DF232" s="448"/>
      <c r="DG232" s="448"/>
      <c r="DJ232" s="445"/>
      <c r="DK232" s="445"/>
      <c r="DM232" s="447"/>
      <c r="DN232" s="447"/>
      <c r="DO232" s="462">
        <v>192</v>
      </c>
      <c r="DP232" s="461" t="s">
        <v>1345</v>
      </c>
      <c r="DQ232" s="460">
        <v>8</v>
      </c>
      <c r="DR232" s="459"/>
    </row>
    <row r="233" spans="4:12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453"/>
      <c r="O233" s="453"/>
      <c r="P233" s="452"/>
      <c r="Q233" s="446"/>
      <c r="R233" s="446"/>
      <c r="S233" s="602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554"/>
      <c r="AF233" s="448"/>
      <c r="AG233" s="448"/>
      <c r="AH233" s="448"/>
      <c r="CR233" s="445"/>
      <c r="CT233" s="448"/>
      <c r="CU233" s="448"/>
      <c r="CW233" s="448"/>
      <c r="CX233" s="448"/>
      <c r="CZ233" s="448"/>
      <c r="DA233" s="448"/>
      <c r="DC233" s="448"/>
      <c r="DD233" s="448"/>
      <c r="DF233" s="448"/>
      <c r="DG233" s="448"/>
      <c r="DJ233" s="445"/>
      <c r="DK233" s="445"/>
      <c r="DM233" s="447"/>
      <c r="DN233" s="447"/>
      <c r="DO233" s="462">
        <v>193</v>
      </c>
      <c r="DP233" s="461" t="s">
        <v>1346</v>
      </c>
      <c r="DQ233" s="460">
        <v>9</v>
      </c>
      <c r="DR233" s="459"/>
    </row>
    <row r="234" spans="4:12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453"/>
      <c r="O234" s="453"/>
      <c r="P234" s="452"/>
      <c r="Q234" s="446"/>
      <c r="R234" s="446"/>
      <c r="S234" s="602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554"/>
      <c r="AF234" s="448"/>
      <c r="AG234" s="448"/>
      <c r="AH234" s="448"/>
      <c r="CR234" s="445"/>
      <c r="CT234" s="448"/>
      <c r="CU234" s="448"/>
      <c r="CW234" s="448"/>
      <c r="CX234" s="448"/>
      <c r="CZ234" s="448"/>
      <c r="DA234" s="448"/>
      <c r="DC234" s="448"/>
      <c r="DD234" s="448"/>
      <c r="DF234" s="448"/>
      <c r="DG234" s="448"/>
      <c r="DJ234" s="445"/>
      <c r="DK234" s="445"/>
      <c r="DM234" s="447"/>
      <c r="DN234" s="447"/>
      <c r="DO234" s="462">
        <v>201</v>
      </c>
      <c r="DP234" s="461" t="s">
        <v>751</v>
      </c>
      <c r="DQ234" s="460">
        <v>2</v>
      </c>
      <c r="DR234" s="459"/>
    </row>
    <row r="235" spans="4:12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453"/>
      <c r="O235" s="453"/>
      <c r="P235" s="452"/>
      <c r="Q235" s="446"/>
      <c r="R235" s="446"/>
      <c r="S235" s="602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554"/>
      <c r="AF235" s="448"/>
      <c r="AG235" s="448"/>
      <c r="AH235" s="448"/>
      <c r="CR235" s="445"/>
      <c r="CT235" s="448"/>
      <c r="CU235" s="448"/>
      <c r="CW235" s="448"/>
      <c r="CX235" s="448"/>
      <c r="CZ235" s="448"/>
      <c r="DA235" s="448"/>
      <c r="DC235" s="448"/>
      <c r="DD235" s="448"/>
      <c r="DF235" s="448"/>
      <c r="DG235" s="448"/>
      <c r="DJ235" s="445"/>
      <c r="DK235" s="445"/>
      <c r="DM235" s="447"/>
      <c r="DN235" s="447"/>
      <c r="DO235" s="462">
        <v>202</v>
      </c>
      <c r="DP235" s="461" t="s">
        <v>1347</v>
      </c>
      <c r="DQ235" s="460">
        <v>3</v>
      </c>
      <c r="DR235" s="459"/>
    </row>
    <row r="236" spans="4:12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453"/>
      <c r="O236" s="453"/>
      <c r="P236" s="452"/>
      <c r="Q236" s="446"/>
      <c r="R236" s="446"/>
      <c r="S236" s="602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554"/>
      <c r="AF236" s="448"/>
      <c r="AG236" s="448"/>
      <c r="AH236" s="448"/>
      <c r="CR236" s="445"/>
      <c r="CT236" s="448"/>
      <c r="CU236" s="448"/>
      <c r="CW236" s="448"/>
      <c r="CX236" s="448"/>
      <c r="CZ236" s="448"/>
      <c r="DA236" s="448"/>
      <c r="DC236" s="448"/>
      <c r="DD236" s="448"/>
      <c r="DF236" s="448"/>
      <c r="DG236" s="448"/>
      <c r="DJ236" s="445"/>
      <c r="DK236" s="445"/>
      <c r="DM236" s="447"/>
      <c r="DN236" s="447"/>
      <c r="DO236" s="462">
        <v>211</v>
      </c>
      <c r="DP236" s="461" t="s">
        <v>1348</v>
      </c>
      <c r="DQ236" s="460">
        <v>4</v>
      </c>
      <c r="DR236" s="459" t="s">
        <v>958</v>
      </c>
    </row>
    <row r="237" spans="4:12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453"/>
      <c r="O237" s="453"/>
      <c r="P237" s="452"/>
      <c r="Q237" s="446"/>
      <c r="R237" s="446"/>
      <c r="S237" s="602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554"/>
      <c r="AF237" s="448"/>
      <c r="AG237" s="448"/>
      <c r="AH237" s="448"/>
      <c r="CR237" s="445"/>
      <c r="CT237" s="448"/>
      <c r="CU237" s="448"/>
      <c r="CW237" s="448"/>
      <c r="CX237" s="448"/>
      <c r="CZ237" s="448"/>
      <c r="DA237" s="448"/>
      <c r="DC237" s="448"/>
      <c r="DD237" s="448"/>
      <c r="DF237" s="448"/>
      <c r="DG237" s="448"/>
      <c r="DJ237" s="445"/>
      <c r="DK237" s="445"/>
      <c r="DM237" s="447"/>
      <c r="DN237" s="447"/>
      <c r="DO237" s="462">
        <v>212</v>
      </c>
      <c r="DP237" s="461" t="s">
        <v>1349</v>
      </c>
      <c r="DQ237" s="460">
        <v>5</v>
      </c>
      <c r="DR237" s="459" t="s">
        <v>958</v>
      </c>
    </row>
    <row r="238" spans="4:12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453"/>
      <c r="O238" s="453"/>
      <c r="P238" s="452"/>
      <c r="Q238" s="446"/>
      <c r="R238" s="446"/>
      <c r="S238" s="602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554"/>
      <c r="AF238" s="448"/>
      <c r="AG238" s="448"/>
      <c r="AH238" s="448"/>
      <c r="CR238" s="445"/>
      <c r="CT238" s="448"/>
      <c r="CU238" s="448"/>
      <c r="CW238" s="448"/>
      <c r="CX238" s="448"/>
      <c r="CZ238" s="448"/>
      <c r="DA238" s="448"/>
      <c r="DC238" s="448"/>
      <c r="DD238" s="448"/>
      <c r="DF238" s="448"/>
      <c r="DG238" s="448"/>
      <c r="DJ238" s="445"/>
      <c r="DK238" s="445"/>
      <c r="DM238" s="447"/>
      <c r="DN238" s="447"/>
      <c r="DO238" s="462">
        <v>213</v>
      </c>
      <c r="DP238" s="461" t="s">
        <v>1350</v>
      </c>
      <c r="DQ238" s="460">
        <v>6</v>
      </c>
      <c r="DR238" s="459" t="s">
        <v>958</v>
      </c>
    </row>
    <row r="239" spans="4:12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453"/>
      <c r="O239" s="453"/>
      <c r="P239" s="452"/>
      <c r="Q239" s="446"/>
      <c r="R239" s="446"/>
      <c r="S239" s="602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554"/>
      <c r="AF239" s="448"/>
      <c r="AG239" s="448"/>
      <c r="AH239" s="448"/>
      <c r="CR239" s="445"/>
      <c r="CT239" s="448"/>
      <c r="CU239" s="448"/>
      <c r="CW239" s="448"/>
      <c r="CX239" s="448"/>
      <c r="CZ239" s="448"/>
      <c r="DA239" s="448"/>
      <c r="DC239" s="448"/>
      <c r="DD239" s="448"/>
      <c r="DF239" s="448"/>
      <c r="DG239" s="448"/>
      <c r="DJ239" s="445"/>
      <c r="DK239" s="445"/>
      <c r="DM239" s="447"/>
      <c r="DN239" s="447"/>
      <c r="DO239" s="462">
        <v>214</v>
      </c>
      <c r="DP239" s="461" t="s">
        <v>1351</v>
      </c>
      <c r="DQ239" s="460">
        <v>7</v>
      </c>
      <c r="DR239" s="459" t="s">
        <v>958</v>
      </c>
    </row>
    <row r="240" spans="4:12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453"/>
      <c r="O240" s="453"/>
      <c r="P240" s="452"/>
      <c r="Q240" s="446"/>
      <c r="R240" s="446"/>
      <c r="S240" s="602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554"/>
      <c r="AF240" s="448"/>
      <c r="AG240" s="448"/>
      <c r="AH240" s="448"/>
      <c r="CR240" s="445"/>
      <c r="CT240" s="448"/>
      <c r="CU240" s="448"/>
      <c r="CW240" s="448"/>
      <c r="CX240" s="448"/>
      <c r="CZ240" s="448"/>
      <c r="DA240" s="448"/>
      <c r="DC240" s="448"/>
      <c r="DD240" s="448"/>
      <c r="DF240" s="448"/>
      <c r="DG240" s="448"/>
      <c r="DJ240" s="445"/>
      <c r="DK240" s="445"/>
      <c r="DM240" s="447"/>
      <c r="DN240" s="447"/>
      <c r="DO240" s="462">
        <v>221</v>
      </c>
      <c r="DP240" s="461" t="s">
        <v>1352</v>
      </c>
      <c r="DQ240" s="460">
        <v>8</v>
      </c>
      <c r="DR240" s="459" t="s">
        <v>959</v>
      </c>
    </row>
    <row r="241" spans="4:12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453"/>
      <c r="O241" s="453"/>
      <c r="P241" s="452"/>
      <c r="Q241" s="446"/>
      <c r="R241" s="446"/>
      <c r="S241" s="602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554"/>
      <c r="AF241" s="448"/>
      <c r="AG241" s="448"/>
      <c r="AH241" s="448"/>
      <c r="CR241" s="445"/>
      <c r="CT241" s="448"/>
      <c r="CU241" s="448"/>
      <c r="CW241" s="448"/>
      <c r="CX241" s="448"/>
      <c r="CZ241" s="448"/>
      <c r="DA241" s="448"/>
      <c r="DC241" s="448"/>
      <c r="DD241" s="448"/>
      <c r="DF241" s="448"/>
      <c r="DG241" s="448"/>
      <c r="DJ241" s="445"/>
      <c r="DK241" s="445"/>
      <c r="DM241" s="447"/>
      <c r="DN241" s="447"/>
      <c r="DO241" s="462">
        <v>222</v>
      </c>
      <c r="DP241" s="461" t="s">
        <v>1353</v>
      </c>
      <c r="DQ241" s="460">
        <v>9</v>
      </c>
      <c r="DR241" s="459" t="s">
        <v>959</v>
      </c>
    </row>
    <row r="242" spans="4:12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453"/>
      <c r="O242" s="453"/>
      <c r="P242" s="452"/>
      <c r="Q242" s="446"/>
      <c r="R242" s="446"/>
      <c r="S242" s="602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554"/>
      <c r="AF242" s="448"/>
      <c r="AG242" s="448"/>
      <c r="AH242" s="448"/>
      <c r="CR242" s="445"/>
      <c r="CT242" s="448"/>
      <c r="CU242" s="448"/>
      <c r="CW242" s="448"/>
      <c r="CX242" s="448"/>
      <c r="CZ242" s="448"/>
      <c r="DA242" s="448"/>
      <c r="DC242" s="448"/>
      <c r="DD242" s="448"/>
      <c r="DF242" s="448"/>
      <c r="DG242" s="448"/>
      <c r="DJ242" s="445"/>
      <c r="DK242" s="445"/>
      <c r="DM242" s="447"/>
      <c r="DN242" s="447"/>
      <c r="DO242" s="462">
        <v>223</v>
      </c>
      <c r="DP242" s="461" t="s">
        <v>1354</v>
      </c>
      <c r="DQ242" s="460">
        <v>10</v>
      </c>
      <c r="DR242" s="459" t="s">
        <v>959</v>
      </c>
    </row>
    <row r="243" spans="4:12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453"/>
      <c r="O243" s="453"/>
      <c r="P243" s="452"/>
      <c r="Q243" s="446"/>
      <c r="R243" s="446"/>
      <c r="S243" s="602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554"/>
      <c r="AF243" s="448"/>
      <c r="AG243" s="448"/>
      <c r="AH243" s="448"/>
      <c r="CR243" s="445"/>
      <c r="CT243" s="448"/>
      <c r="CU243" s="448"/>
      <c r="CW243" s="448"/>
      <c r="CX243" s="448"/>
      <c r="CZ243" s="448"/>
      <c r="DA243" s="448"/>
      <c r="DC243" s="448"/>
      <c r="DD243" s="448"/>
      <c r="DF243" s="448"/>
      <c r="DG243" s="448"/>
      <c r="DJ243" s="445"/>
      <c r="DK243" s="445"/>
      <c r="DM243" s="447"/>
      <c r="DN243" s="447"/>
      <c r="DO243" s="462">
        <v>224</v>
      </c>
      <c r="DP243" s="461" t="s">
        <v>1355</v>
      </c>
      <c r="DQ243" s="460">
        <v>11</v>
      </c>
      <c r="DR243" s="459" t="s">
        <v>959</v>
      </c>
    </row>
    <row r="244" spans="4:12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453"/>
      <c r="O244" s="453"/>
      <c r="P244" s="452"/>
      <c r="Q244" s="446"/>
      <c r="R244" s="446"/>
      <c r="S244" s="602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554"/>
      <c r="AF244" s="448"/>
      <c r="AG244" s="448"/>
      <c r="AH244" s="448"/>
      <c r="CR244" s="445"/>
      <c r="CT244" s="448"/>
      <c r="CU244" s="448"/>
      <c r="CW244" s="448"/>
      <c r="CX244" s="448"/>
      <c r="CZ244" s="448"/>
      <c r="DA244" s="448"/>
      <c r="DC244" s="448"/>
      <c r="DD244" s="448"/>
      <c r="DF244" s="448"/>
      <c r="DG244" s="448"/>
      <c r="DJ244" s="445"/>
      <c r="DK244" s="445"/>
      <c r="DM244" s="447"/>
      <c r="DN244" s="447"/>
      <c r="DO244" s="462">
        <v>241</v>
      </c>
      <c r="DP244" s="461" t="s">
        <v>1356</v>
      </c>
      <c r="DQ244" s="460">
        <v>8</v>
      </c>
      <c r="DR244" s="459"/>
    </row>
    <row r="245" spans="4:12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453"/>
      <c r="O245" s="453"/>
      <c r="P245" s="452"/>
      <c r="Q245" s="446"/>
      <c r="R245" s="446"/>
      <c r="S245" s="602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554"/>
      <c r="AF245" s="448"/>
      <c r="AG245" s="448"/>
      <c r="AH245" s="448"/>
      <c r="CR245" s="445"/>
      <c r="CT245" s="448"/>
      <c r="CU245" s="448"/>
      <c r="CW245" s="448"/>
      <c r="CX245" s="448"/>
      <c r="CZ245" s="448"/>
      <c r="DA245" s="448"/>
      <c r="DC245" s="448"/>
      <c r="DD245" s="448"/>
      <c r="DF245" s="448"/>
      <c r="DG245" s="448"/>
      <c r="DJ245" s="445"/>
      <c r="DK245" s="445"/>
      <c r="DM245" s="447"/>
      <c r="DN245" s="447"/>
      <c r="DO245" s="462">
        <v>242</v>
      </c>
      <c r="DP245" s="461" t="s">
        <v>1357</v>
      </c>
      <c r="DQ245" s="460">
        <v>9</v>
      </c>
      <c r="DR245" s="459"/>
    </row>
    <row r="246" spans="4:12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453"/>
      <c r="O246" s="453"/>
      <c r="P246" s="452"/>
      <c r="Q246" s="446"/>
      <c r="R246" s="446"/>
      <c r="S246" s="602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554"/>
      <c r="AF246" s="448"/>
      <c r="AG246" s="448"/>
      <c r="AH246" s="448"/>
      <c r="CR246" s="445"/>
      <c r="CT246" s="448"/>
      <c r="CU246" s="448"/>
      <c r="CW246" s="448"/>
      <c r="CX246" s="448"/>
      <c r="CZ246" s="448"/>
      <c r="DA246" s="448"/>
      <c r="DC246" s="448"/>
      <c r="DD246" s="448"/>
      <c r="DF246" s="448"/>
      <c r="DG246" s="448"/>
      <c r="DJ246" s="445"/>
      <c r="DK246" s="445"/>
      <c r="DM246" s="447"/>
      <c r="DN246" s="447"/>
      <c r="DO246" s="462">
        <v>243</v>
      </c>
      <c r="DP246" s="461" t="s">
        <v>1358</v>
      </c>
      <c r="DQ246" s="460">
        <v>10</v>
      </c>
      <c r="DR246" s="459"/>
    </row>
    <row r="247" spans="4:12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453"/>
      <c r="O247" s="453"/>
      <c r="P247" s="452"/>
      <c r="Q247" s="446"/>
      <c r="R247" s="446"/>
      <c r="S247" s="602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554"/>
      <c r="AF247" s="448"/>
      <c r="AG247" s="448"/>
      <c r="AH247" s="448"/>
      <c r="CR247" s="445"/>
      <c r="CT247" s="448"/>
      <c r="CU247" s="448"/>
      <c r="CW247" s="448"/>
      <c r="CX247" s="448"/>
      <c r="CZ247" s="448"/>
      <c r="DA247" s="448"/>
      <c r="DC247" s="448"/>
      <c r="DD247" s="448"/>
      <c r="DF247" s="448"/>
      <c r="DG247" s="448"/>
      <c r="DJ247" s="445"/>
      <c r="DK247" s="445"/>
      <c r="DM247" s="447"/>
      <c r="DN247" s="447"/>
      <c r="DO247" s="462">
        <v>244</v>
      </c>
      <c r="DP247" s="461" t="s">
        <v>1359</v>
      </c>
      <c r="DQ247" s="460">
        <v>11</v>
      </c>
      <c r="DR247" s="459"/>
    </row>
    <row r="248" spans="4:12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453"/>
      <c r="O248" s="453"/>
      <c r="P248" s="452"/>
      <c r="Q248" s="446"/>
      <c r="R248" s="446"/>
      <c r="S248" s="602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554"/>
      <c r="AF248" s="448"/>
      <c r="AG248" s="448"/>
      <c r="AH248" s="448"/>
      <c r="CR248" s="445"/>
      <c r="CT248" s="448"/>
      <c r="CU248" s="448"/>
      <c r="CW248" s="448"/>
      <c r="CX248" s="448"/>
      <c r="CZ248" s="448"/>
      <c r="DA248" s="448"/>
      <c r="DC248" s="448"/>
      <c r="DD248" s="448"/>
      <c r="DF248" s="448"/>
      <c r="DG248" s="448"/>
      <c r="DJ248" s="445"/>
      <c r="DK248" s="445"/>
      <c r="DM248" s="447"/>
      <c r="DN248" s="447"/>
      <c r="DO248" s="462">
        <v>250</v>
      </c>
      <c r="DP248" s="461" t="s">
        <v>764</v>
      </c>
      <c r="DQ248" s="460">
        <v>8</v>
      </c>
      <c r="DR248" s="459"/>
    </row>
    <row r="249" spans="4:12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453"/>
      <c r="O249" s="453"/>
      <c r="P249" s="452"/>
      <c r="Q249" s="446"/>
      <c r="R249" s="446"/>
      <c r="S249" s="602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554"/>
      <c r="AF249" s="448"/>
      <c r="AG249" s="448"/>
      <c r="AH249" s="448"/>
      <c r="CR249" s="445"/>
      <c r="CT249" s="448"/>
      <c r="CU249" s="448"/>
      <c r="CW249" s="448"/>
      <c r="CX249" s="448"/>
      <c r="CZ249" s="448"/>
      <c r="DA249" s="448"/>
      <c r="DC249" s="448"/>
      <c r="DD249" s="448"/>
      <c r="DF249" s="448"/>
      <c r="DG249" s="448"/>
      <c r="DJ249" s="445"/>
      <c r="DK249" s="445"/>
      <c r="DM249" s="447"/>
      <c r="DN249" s="447"/>
      <c r="DO249" s="462">
        <v>251</v>
      </c>
      <c r="DP249" s="461" t="s">
        <v>1496</v>
      </c>
      <c r="DQ249" s="460">
        <v>9</v>
      </c>
      <c r="DR249" s="459"/>
    </row>
    <row r="250" spans="4:12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453"/>
      <c r="O250" s="453"/>
      <c r="P250" s="452"/>
      <c r="Q250" s="446"/>
      <c r="R250" s="446"/>
      <c r="S250" s="602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554"/>
      <c r="AF250" s="448"/>
      <c r="AG250" s="448"/>
      <c r="AH250" s="448"/>
      <c r="CR250" s="445"/>
      <c r="CT250" s="448"/>
      <c r="CU250" s="448"/>
      <c r="CW250" s="448"/>
      <c r="CX250" s="448"/>
      <c r="CZ250" s="448"/>
      <c r="DA250" s="448"/>
      <c r="DC250" s="448"/>
      <c r="DD250" s="448"/>
      <c r="DF250" s="448"/>
      <c r="DG250" s="448"/>
      <c r="DJ250" s="445"/>
      <c r="DK250" s="445"/>
      <c r="DM250" s="447"/>
      <c r="DN250" s="447"/>
      <c r="DO250" s="462">
        <v>252</v>
      </c>
      <c r="DP250" s="461" t="s">
        <v>1497</v>
      </c>
      <c r="DQ250" s="460">
        <v>10</v>
      </c>
      <c r="DR250" s="459"/>
    </row>
    <row r="251" spans="4:12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453"/>
      <c r="O251" s="453"/>
      <c r="P251" s="452"/>
      <c r="Q251" s="446"/>
      <c r="R251" s="446"/>
      <c r="S251" s="602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554"/>
      <c r="AF251" s="448"/>
      <c r="AG251" s="448"/>
      <c r="AH251" s="448"/>
      <c r="CR251" s="445"/>
      <c r="CT251" s="448"/>
      <c r="CU251" s="448"/>
      <c r="CW251" s="448"/>
      <c r="CX251" s="448"/>
      <c r="CZ251" s="448"/>
      <c r="DA251" s="448"/>
      <c r="DC251" s="448"/>
      <c r="DD251" s="448"/>
      <c r="DF251" s="448"/>
      <c r="DG251" s="448"/>
      <c r="DJ251" s="445"/>
      <c r="DK251" s="445"/>
      <c r="DM251" s="447"/>
      <c r="DN251" s="447"/>
      <c r="DO251" s="462">
        <v>253</v>
      </c>
      <c r="DP251" s="461" t="s">
        <v>1498</v>
      </c>
      <c r="DQ251" s="460">
        <v>11</v>
      </c>
      <c r="DR251" s="459"/>
    </row>
    <row r="252" spans="4:12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453"/>
      <c r="O252" s="453"/>
      <c r="P252" s="452"/>
      <c r="Q252" s="446"/>
      <c r="R252" s="446"/>
      <c r="S252" s="602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554"/>
      <c r="AF252" s="448"/>
      <c r="AG252" s="448"/>
      <c r="AH252" s="448"/>
      <c r="CR252" s="445"/>
      <c r="CT252" s="448"/>
      <c r="CU252" s="448"/>
      <c r="CW252" s="448"/>
      <c r="CX252" s="448"/>
      <c r="CZ252" s="448"/>
      <c r="DA252" s="448"/>
      <c r="DC252" s="448"/>
      <c r="DD252" s="448"/>
      <c r="DF252" s="448"/>
      <c r="DG252" s="448"/>
      <c r="DJ252" s="445"/>
      <c r="DK252" s="445"/>
      <c r="DM252" s="447"/>
      <c r="DN252" s="447"/>
      <c r="DO252" s="462">
        <v>254</v>
      </c>
      <c r="DP252" s="461" t="s">
        <v>1499</v>
      </c>
      <c r="DQ252" s="460">
        <v>12</v>
      </c>
      <c r="DR252" s="459"/>
    </row>
    <row r="253" spans="4:12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453"/>
      <c r="O253" s="453"/>
      <c r="P253" s="452"/>
      <c r="Q253" s="446"/>
      <c r="R253" s="446"/>
      <c r="S253" s="602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554"/>
      <c r="AF253" s="448"/>
      <c r="AG253" s="448"/>
      <c r="AH253" s="448"/>
      <c r="CR253" s="445"/>
      <c r="CT253" s="448"/>
      <c r="CU253" s="448"/>
      <c r="CW253" s="448"/>
      <c r="CX253" s="448"/>
      <c r="CZ253" s="448"/>
      <c r="DA253" s="448"/>
      <c r="DC253" s="448"/>
      <c r="DD253" s="448"/>
      <c r="DF253" s="448"/>
      <c r="DG253" s="448"/>
      <c r="DJ253" s="445"/>
      <c r="DK253" s="445"/>
      <c r="DM253" s="447"/>
      <c r="DN253" s="447"/>
      <c r="DO253" s="462">
        <v>351</v>
      </c>
      <c r="DP253" s="461" t="s">
        <v>1360</v>
      </c>
      <c r="DQ253" s="460">
        <v>7</v>
      </c>
      <c r="DR253" s="459"/>
    </row>
    <row r="254" spans="4:12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453"/>
      <c r="O254" s="453"/>
      <c r="P254" s="452"/>
      <c r="Q254" s="446"/>
      <c r="R254" s="446"/>
      <c r="S254" s="602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554"/>
      <c r="AF254" s="448"/>
      <c r="AG254" s="448"/>
      <c r="AH254" s="448"/>
      <c r="CR254" s="445"/>
      <c r="CT254" s="448"/>
      <c r="CU254" s="448"/>
      <c r="CW254" s="448"/>
      <c r="CX254" s="448"/>
      <c r="CZ254" s="448"/>
      <c r="DA254" s="448"/>
      <c r="DC254" s="448"/>
      <c r="DD254" s="448"/>
      <c r="DF254" s="448"/>
      <c r="DG254" s="448"/>
      <c r="DJ254" s="445"/>
      <c r="DK254" s="445"/>
      <c r="DM254" s="447"/>
      <c r="DN254" s="447"/>
      <c r="DO254" s="462">
        <v>352</v>
      </c>
      <c r="DP254" s="461" t="s">
        <v>1361</v>
      </c>
      <c r="DQ254" s="460">
        <v>8</v>
      </c>
      <c r="DR254" s="459"/>
    </row>
    <row r="255" spans="4:12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453"/>
      <c r="O255" s="453"/>
      <c r="P255" s="452"/>
      <c r="Q255" s="446"/>
      <c r="R255" s="446"/>
      <c r="S255" s="602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554"/>
      <c r="AF255" s="448"/>
      <c r="AG255" s="448"/>
      <c r="AH255" s="448"/>
      <c r="CR255" s="445"/>
      <c r="CT255" s="448"/>
      <c r="CU255" s="448"/>
      <c r="CW255" s="448"/>
      <c r="CX255" s="448"/>
      <c r="CZ255" s="448"/>
      <c r="DA255" s="448"/>
      <c r="DC255" s="448"/>
      <c r="DD255" s="448"/>
      <c r="DF255" s="448"/>
      <c r="DG255" s="448"/>
      <c r="DJ255" s="445"/>
      <c r="DK255" s="445"/>
      <c r="DM255" s="447"/>
      <c r="DN255" s="447"/>
      <c r="DO255" s="462">
        <v>353</v>
      </c>
      <c r="DP255" s="461" t="s">
        <v>1362</v>
      </c>
      <c r="DQ255" s="460">
        <v>9</v>
      </c>
      <c r="DR255" s="459"/>
    </row>
    <row r="256" spans="4:12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453"/>
      <c r="O256" s="453"/>
      <c r="P256" s="452"/>
      <c r="Q256" s="446"/>
      <c r="R256" s="446"/>
      <c r="S256" s="602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554"/>
      <c r="AF256" s="448"/>
      <c r="AG256" s="448"/>
      <c r="AH256" s="448"/>
      <c r="CR256" s="445"/>
      <c r="CT256" s="448"/>
      <c r="CU256" s="448"/>
      <c r="CW256" s="448"/>
      <c r="CX256" s="448"/>
      <c r="CZ256" s="448"/>
      <c r="DA256" s="448"/>
      <c r="DC256" s="448"/>
      <c r="DD256" s="448"/>
      <c r="DF256" s="448"/>
      <c r="DG256" s="448"/>
      <c r="DJ256" s="445"/>
      <c r="DK256" s="445"/>
      <c r="DM256" s="447"/>
      <c r="DN256" s="447"/>
      <c r="DO256" s="462">
        <v>354</v>
      </c>
      <c r="DP256" s="461" t="s">
        <v>1363</v>
      </c>
      <c r="DQ256" s="460">
        <v>10</v>
      </c>
      <c r="DR256" s="459"/>
    </row>
    <row r="257" spans="4:12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453"/>
      <c r="O257" s="453"/>
      <c r="P257" s="452"/>
      <c r="Q257" s="446"/>
      <c r="R257" s="446"/>
      <c r="S257" s="602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554"/>
      <c r="AF257" s="448"/>
      <c r="AG257" s="448"/>
      <c r="AH257" s="448"/>
      <c r="CR257" s="445"/>
      <c r="CT257" s="448"/>
      <c r="CU257" s="448"/>
      <c r="CW257" s="448"/>
      <c r="CX257" s="448"/>
      <c r="CZ257" s="448"/>
      <c r="DA257" s="448"/>
      <c r="DC257" s="448"/>
      <c r="DD257" s="448"/>
      <c r="DF257" s="448"/>
      <c r="DG257" s="448"/>
      <c r="DJ257" s="445"/>
      <c r="DK257" s="445"/>
      <c r="DM257" s="447"/>
      <c r="DN257" s="447"/>
      <c r="DO257" s="462">
        <v>355</v>
      </c>
      <c r="DP257" s="461" t="s">
        <v>1364</v>
      </c>
      <c r="DQ257" s="460">
        <v>11</v>
      </c>
      <c r="DR257" s="459"/>
    </row>
    <row r="258" spans="4:12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453"/>
      <c r="O258" s="453"/>
      <c r="P258" s="452"/>
      <c r="Q258" s="446"/>
      <c r="R258" s="446"/>
      <c r="S258" s="602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554"/>
      <c r="AF258" s="448"/>
      <c r="AG258" s="448"/>
      <c r="AH258" s="448"/>
      <c r="CR258" s="445"/>
      <c r="CT258" s="448"/>
      <c r="CU258" s="448"/>
      <c r="CW258" s="448"/>
      <c r="CX258" s="448"/>
      <c r="CZ258" s="448"/>
      <c r="DA258" s="448"/>
      <c r="DC258" s="448"/>
      <c r="DD258" s="448"/>
      <c r="DF258" s="448"/>
      <c r="DG258" s="448"/>
      <c r="DJ258" s="445"/>
      <c r="DK258" s="445"/>
      <c r="DM258" s="447"/>
      <c r="DN258" s="447"/>
      <c r="DO258" s="462">
        <v>356</v>
      </c>
      <c r="DP258" s="461" t="s">
        <v>774</v>
      </c>
      <c r="DQ258" s="460">
        <v>12</v>
      </c>
      <c r="DR258" s="459"/>
    </row>
    <row r="259" spans="4:12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453"/>
      <c r="O259" s="453"/>
      <c r="P259" s="452"/>
      <c r="Q259" s="446"/>
      <c r="R259" s="446"/>
      <c r="S259" s="602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554"/>
      <c r="AF259" s="448"/>
      <c r="AG259" s="448"/>
      <c r="AH259" s="448"/>
      <c r="CR259" s="445"/>
      <c r="CT259" s="448"/>
      <c r="CU259" s="448"/>
      <c r="CW259" s="448"/>
      <c r="CX259" s="448"/>
      <c r="CZ259" s="448"/>
      <c r="DA259" s="448"/>
      <c r="DC259" s="448"/>
      <c r="DD259" s="448"/>
      <c r="DF259" s="448"/>
      <c r="DG259" s="448"/>
      <c r="DJ259" s="445"/>
      <c r="DK259" s="445"/>
      <c r="DM259" s="447"/>
      <c r="DN259" s="447"/>
      <c r="DO259" s="462">
        <v>361</v>
      </c>
      <c r="DP259" s="461" t="s">
        <v>1365</v>
      </c>
      <c r="DQ259" s="460">
        <v>6</v>
      </c>
      <c r="DR259" s="459"/>
    </row>
    <row r="260" spans="4:12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453"/>
      <c r="O260" s="453"/>
      <c r="P260" s="452"/>
      <c r="Q260" s="446"/>
      <c r="R260" s="446"/>
      <c r="S260" s="602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554"/>
      <c r="AF260" s="448"/>
      <c r="AG260" s="448"/>
      <c r="AH260" s="448"/>
      <c r="CR260" s="445"/>
      <c r="CT260" s="448"/>
      <c r="CU260" s="448"/>
      <c r="CW260" s="448"/>
      <c r="CX260" s="448"/>
      <c r="CZ260" s="448"/>
      <c r="DA260" s="448"/>
      <c r="DC260" s="448"/>
      <c r="DD260" s="448"/>
      <c r="DF260" s="448"/>
      <c r="DG260" s="448"/>
      <c r="DJ260" s="445"/>
      <c r="DK260" s="445"/>
      <c r="DM260" s="447"/>
      <c r="DN260" s="447"/>
      <c r="DO260" s="462">
        <v>362</v>
      </c>
      <c r="DP260" s="461" t="s">
        <v>1366</v>
      </c>
      <c r="DQ260" s="460">
        <v>7</v>
      </c>
      <c r="DR260" s="459"/>
    </row>
    <row r="261" spans="4:12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453"/>
      <c r="O261" s="453"/>
      <c r="P261" s="452"/>
      <c r="Q261" s="446"/>
      <c r="R261" s="446"/>
      <c r="S261" s="602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554"/>
      <c r="AF261" s="448"/>
      <c r="AG261" s="448"/>
      <c r="AH261" s="448"/>
      <c r="CR261" s="445"/>
      <c r="CT261" s="448"/>
      <c r="CU261" s="448"/>
      <c r="CW261" s="448"/>
      <c r="CX261" s="448"/>
      <c r="CZ261" s="448"/>
      <c r="DA261" s="448"/>
      <c r="DC261" s="448"/>
      <c r="DD261" s="448"/>
      <c r="DF261" s="448"/>
      <c r="DG261" s="448"/>
      <c r="DJ261" s="445"/>
      <c r="DK261" s="445"/>
      <c r="DM261" s="447"/>
      <c r="DN261" s="447"/>
      <c r="DO261" s="462">
        <v>363</v>
      </c>
      <c r="DP261" s="461" t="s">
        <v>1367</v>
      </c>
      <c r="DQ261" s="460">
        <v>8</v>
      </c>
      <c r="DR261" s="459"/>
    </row>
    <row r="262" spans="4:12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453"/>
      <c r="O262" s="453"/>
      <c r="P262" s="452"/>
      <c r="Q262" s="446"/>
      <c r="R262" s="446"/>
      <c r="S262" s="602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554"/>
      <c r="AF262" s="448"/>
      <c r="AG262" s="448"/>
      <c r="AH262" s="448"/>
      <c r="CR262" s="445"/>
      <c r="CT262" s="448"/>
      <c r="CU262" s="448"/>
      <c r="CW262" s="448"/>
      <c r="CX262" s="448"/>
      <c r="CZ262" s="448"/>
      <c r="DA262" s="448"/>
      <c r="DC262" s="448"/>
      <c r="DD262" s="448"/>
      <c r="DF262" s="448"/>
      <c r="DG262" s="448"/>
      <c r="DJ262" s="445"/>
      <c r="DK262" s="445"/>
      <c r="DM262" s="447"/>
      <c r="DN262" s="447"/>
      <c r="DO262" s="462">
        <v>364</v>
      </c>
      <c r="DP262" s="461" t="s">
        <v>1368</v>
      </c>
      <c r="DQ262" s="460">
        <v>9</v>
      </c>
      <c r="DR262" s="459"/>
    </row>
    <row r="263" spans="4:12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453"/>
      <c r="O263" s="453"/>
      <c r="P263" s="452"/>
      <c r="Q263" s="446"/>
      <c r="R263" s="446"/>
      <c r="S263" s="602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554"/>
      <c r="AF263" s="448"/>
      <c r="AG263" s="448"/>
      <c r="AH263" s="448"/>
      <c r="CR263" s="445"/>
      <c r="CT263" s="448"/>
      <c r="CU263" s="448"/>
      <c r="CW263" s="448"/>
      <c r="CX263" s="448"/>
      <c r="CZ263" s="448"/>
      <c r="DA263" s="448"/>
      <c r="DC263" s="448"/>
      <c r="DD263" s="448"/>
      <c r="DF263" s="448"/>
      <c r="DG263" s="448"/>
      <c r="DJ263" s="445"/>
      <c r="DK263" s="445"/>
      <c r="DM263" s="447"/>
      <c r="DN263" s="447"/>
      <c r="DO263" s="462">
        <v>366</v>
      </c>
      <c r="DP263" s="461" t="s">
        <v>1369</v>
      </c>
      <c r="DQ263" s="460">
        <v>8</v>
      </c>
      <c r="DR263" s="459"/>
    </row>
    <row r="264" spans="4:12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453"/>
      <c r="O264" s="453"/>
      <c r="P264" s="452"/>
      <c r="Q264" s="446"/>
      <c r="R264" s="446"/>
      <c r="S264" s="602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554"/>
      <c r="AF264" s="448"/>
      <c r="AG264" s="448"/>
      <c r="AH264" s="448"/>
      <c r="CR264" s="445"/>
      <c r="CT264" s="448"/>
      <c r="CU264" s="448"/>
      <c r="CW264" s="448"/>
      <c r="CX264" s="448"/>
      <c r="CZ264" s="448"/>
      <c r="DA264" s="448"/>
      <c r="DC264" s="448"/>
      <c r="DD264" s="448"/>
      <c r="DF264" s="448"/>
      <c r="DG264" s="448"/>
      <c r="DJ264" s="445"/>
      <c r="DK264" s="445"/>
      <c r="DM264" s="447"/>
      <c r="DN264" s="447"/>
      <c r="DO264" s="462">
        <v>367</v>
      </c>
      <c r="DP264" s="461" t="s">
        <v>1370</v>
      </c>
      <c r="DQ264" s="460">
        <v>9</v>
      </c>
      <c r="DR264" s="459"/>
    </row>
    <row r="265" spans="4:12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453"/>
      <c r="O265" s="453"/>
      <c r="P265" s="452"/>
      <c r="Q265" s="446"/>
      <c r="R265" s="446"/>
      <c r="S265" s="602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554"/>
      <c r="AF265" s="448"/>
      <c r="AG265" s="448"/>
      <c r="AH265" s="448"/>
      <c r="CR265" s="445"/>
      <c r="CT265" s="448"/>
      <c r="CU265" s="448"/>
      <c r="CW265" s="448"/>
      <c r="CX265" s="448"/>
      <c r="CZ265" s="448"/>
      <c r="DA265" s="448"/>
      <c r="DC265" s="448"/>
      <c r="DD265" s="448"/>
      <c r="DF265" s="448"/>
      <c r="DG265" s="448"/>
      <c r="DJ265" s="445"/>
      <c r="DK265" s="445"/>
      <c r="DM265" s="447"/>
      <c r="DN265" s="447"/>
      <c r="DO265" s="462">
        <v>368</v>
      </c>
      <c r="DP265" s="461" t="s">
        <v>781</v>
      </c>
      <c r="DQ265" s="460">
        <v>10</v>
      </c>
      <c r="DR265" s="459"/>
    </row>
    <row r="266" spans="4:12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453"/>
      <c r="O266" s="453"/>
      <c r="P266" s="452"/>
      <c r="Q266" s="446"/>
      <c r="R266" s="446"/>
      <c r="S266" s="602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554"/>
      <c r="AF266" s="448"/>
      <c r="AG266" s="448"/>
      <c r="AH266" s="448"/>
      <c r="CR266" s="445"/>
      <c r="CT266" s="448"/>
      <c r="CU266" s="448"/>
      <c r="CW266" s="448"/>
      <c r="CX266" s="448"/>
      <c r="CZ266" s="448"/>
      <c r="DA266" s="448"/>
      <c r="DC266" s="448"/>
      <c r="DD266" s="448"/>
      <c r="DF266" s="448"/>
      <c r="DG266" s="448"/>
      <c r="DJ266" s="445"/>
      <c r="DK266" s="445"/>
      <c r="DM266" s="447"/>
      <c r="DN266" s="447"/>
      <c r="DO266" s="462">
        <v>371</v>
      </c>
      <c r="DP266" s="461" t="s">
        <v>1371</v>
      </c>
      <c r="DQ266" s="460">
        <v>7</v>
      </c>
      <c r="DR266" s="459"/>
    </row>
    <row r="267" spans="4:12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453"/>
      <c r="O267" s="453"/>
      <c r="P267" s="452"/>
      <c r="Q267" s="446"/>
      <c r="R267" s="446"/>
      <c r="S267" s="602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554"/>
      <c r="AF267" s="448"/>
      <c r="AG267" s="448"/>
      <c r="AH267" s="448"/>
      <c r="CR267" s="445"/>
      <c r="CT267" s="448"/>
      <c r="CU267" s="448"/>
      <c r="CW267" s="448"/>
      <c r="CX267" s="448"/>
      <c r="CZ267" s="448"/>
      <c r="DA267" s="448"/>
      <c r="DC267" s="448"/>
      <c r="DD267" s="448"/>
      <c r="DF267" s="448"/>
      <c r="DG267" s="448"/>
      <c r="DJ267" s="445"/>
      <c r="DK267" s="445"/>
      <c r="DM267" s="447"/>
      <c r="DN267" s="447"/>
      <c r="DO267" s="462">
        <v>372</v>
      </c>
      <c r="DP267" s="461" t="s">
        <v>1372</v>
      </c>
      <c r="DQ267" s="460">
        <v>8</v>
      </c>
      <c r="DR267" s="459"/>
    </row>
    <row r="268" spans="4:12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453"/>
      <c r="O268" s="453"/>
      <c r="P268" s="452"/>
      <c r="Q268" s="446"/>
      <c r="R268" s="446"/>
      <c r="S268" s="602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554"/>
      <c r="AF268" s="448"/>
      <c r="AG268" s="448"/>
      <c r="AH268" s="448"/>
      <c r="CR268" s="445"/>
      <c r="CT268" s="448"/>
      <c r="CU268" s="448"/>
      <c r="CW268" s="448"/>
      <c r="CX268" s="448"/>
      <c r="CZ268" s="448"/>
      <c r="DA268" s="448"/>
      <c r="DC268" s="448"/>
      <c r="DD268" s="448"/>
      <c r="DF268" s="448"/>
      <c r="DG268" s="448"/>
      <c r="DJ268" s="445"/>
      <c r="DK268" s="445"/>
      <c r="DM268" s="447"/>
      <c r="DN268" s="447"/>
      <c r="DO268" s="462">
        <v>373</v>
      </c>
      <c r="DP268" s="461" t="s">
        <v>1373</v>
      </c>
      <c r="DQ268" s="460">
        <v>9</v>
      </c>
      <c r="DR268" s="459"/>
    </row>
    <row r="269" spans="4:12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453"/>
      <c r="O269" s="453"/>
      <c r="P269" s="452"/>
      <c r="Q269" s="446"/>
      <c r="R269" s="446"/>
      <c r="S269" s="602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554"/>
      <c r="AF269" s="448"/>
      <c r="AG269" s="448"/>
      <c r="AH269" s="448"/>
      <c r="CR269" s="445"/>
      <c r="CT269" s="448"/>
      <c r="CU269" s="448"/>
      <c r="CW269" s="448"/>
      <c r="CX269" s="448"/>
      <c r="CZ269" s="448"/>
      <c r="DA269" s="448"/>
      <c r="DC269" s="448"/>
      <c r="DD269" s="448"/>
      <c r="DF269" s="448"/>
      <c r="DG269" s="448"/>
      <c r="DJ269" s="445"/>
      <c r="DK269" s="445"/>
      <c r="DM269" s="447"/>
      <c r="DN269" s="447"/>
      <c r="DO269" s="462">
        <v>374</v>
      </c>
      <c r="DP269" s="461" t="s">
        <v>1374</v>
      </c>
      <c r="DQ269" s="460">
        <v>10</v>
      </c>
      <c r="DR269" s="459"/>
    </row>
    <row r="270" spans="4:12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453"/>
      <c r="O270" s="453"/>
      <c r="P270" s="452"/>
      <c r="Q270" s="446"/>
      <c r="R270" s="446"/>
      <c r="S270" s="602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554"/>
      <c r="AF270" s="448"/>
      <c r="AG270" s="448"/>
      <c r="AH270" s="448"/>
      <c r="CR270" s="445"/>
      <c r="CT270" s="448"/>
      <c r="CU270" s="448"/>
      <c r="CW270" s="448"/>
      <c r="CX270" s="448"/>
      <c r="CZ270" s="448"/>
      <c r="DA270" s="448"/>
      <c r="DC270" s="448"/>
      <c r="DD270" s="448"/>
      <c r="DF270" s="448"/>
      <c r="DG270" s="448"/>
      <c r="DJ270" s="445"/>
      <c r="DK270" s="445"/>
      <c r="DM270" s="447"/>
      <c r="DN270" s="447"/>
      <c r="DO270" s="462">
        <v>375</v>
      </c>
      <c r="DP270" s="461" t="s">
        <v>786</v>
      </c>
      <c r="DQ270" s="460">
        <v>11</v>
      </c>
      <c r="DR270" s="459"/>
    </row>
    <row r="271" spans="4:12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453"/>
      <c r="O271" s="453"/>
      <c r="P271" s="452"/>
      <c r="Q271" s="446"/>
      <c r="R271" s="446"/>
      <c r="S271" s="602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554"/>
      <c r="AF271" s="448"/>
      <c r="AG271" s="448"/>
      <c r="AH271" s="448"/>
      <c r="CR271" s="445"/>
      <c r="CT271" s="448"/>
      <c r="CU271" s="448"/>
      <c r="CW271" s="448"/>
      <c r="CX271" s="448"/>
      <c r="CZ271" s="448"/>
      <c r="DA271" s="448"/>
      <c r="DC271" s="448"/>
      <c r="DD271" s="448"/>
      <c r="DF271" s="448"/>
      <c r="DG271" s="448"/>
      <c r="DJ271" s="445"/>
      <c r="DK271" s="445"/>
      <c r="DM271" s="447"/>
      <c r="DN271" s="447"/>
      <c r="DO271" s="462">
        <v>376</v>
      </c>
      <c r="DP271" s="461" t="s">
        <v>1375</v>
      </c>
      <c r="DQ271" s="460">
        <v>8</v>
      </c>
      <c r="DR271" s="459"/>
    </row>
    <row r="272" spans="4:12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453"/>
      <c r="O272" s="453"/>
      <c r="P272" s="452"/>
      <c r="Q272" s="446"/>
      <c r="R272" s="446"/>
      <c r="S272" s="602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554"/>
      <c r="AF272" s="448"/>
      <c r="AG272" s="448"/>
      <c r="AH272" s="448"/>
      <c r="CR272" s="445"/>
      <c r="CT272" s="448"/>
      <c r="CU272" s="448"/>
      <c r="CW272" s="448"/>
      <c r="CX272" s="448"/>
      <c r="CZ272" s="448"/>
      <c r="DA272" s="448"/>
      <c r="DC272" s="448"/>
      <c r="DD272" s="448"/>
      <c r="DF272" s="448"/>
      <c r="DG272" s="448"/>
      <c r="DJ272" s="445"/>
      <c r="DK272" s="445"/>
      <c r="DM272" s="447"/>
      <c r="DN272" s="447"/>
      <c r="DO272" s="462">
        <v>377</v>
      </c>
      <c r="DP272" s="461" t="s">
        <v>1376</v>
      </c>
      <c r="DQ272" s="460">
        <v>9</v>
      </c>
      <c r="DR272" s="459"/>
    </row>
    <row r="273" spans="4:12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453"/>
      <c r="O273" s="453"/>
      <c r="P273" s="452"/>
      <c r="Q273" s="446"/>
      <c r="R273" s="446"/>
      <c r="S273" s="602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554"/>
      <c r="AF273" s="448"/>
      <c r="AG273" s="448"/>
      <c r="AH273" s="448"/>
      <c r="CR273" s="445"/>
      <c r="CT273" s="448"/>
      <c r="CU273" s="448"/>
      <c r="CW273" s="448"/>
      <c r="CX273" s="448"/>
      <c r="CZ273" s="448"/>
      <c r="DA273" s="448"/>
      <c r="DC273" s="448"/>
      <c r="DD273" s="448"/>
      <c r="DF273" s="448"/>
      <c r="DG273" s="448"/>
      <c r="DJ273" s="445"/>
      <c r="DK273" s="445"/>
      <c r="DM273" s="447"/>
      <c r="DN273" s="447"/>
      <c r="DO273" s="462">
        <v>378</v>
      </c>
      <c r="DP273" s="461" t="s">
        <v>789</v>
      </c>
      <c r="DQ273" s="460">
        <v>11</v>
      </c>
      <c r="DR273" s="459"/>
    </row>
    <row r="274" spans="4:12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453"/>
      <c r="O274" s="453"/>
      <c r="P274" s="452"/>
      <c r="Q274" s="446"/>
      <c r="R274" s="446"/>
      <c r="S274" s="602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554"/>
      <c r="AF274" s="448"/>
      <c r="AG274" s="448"/>
      <c r="AH274" s="448"/>
      <c r="CR274" s="445"/>
      <c r="CT274" s="448"/>
      <c r="CU274" s="448"/>
      <c r="CW274" s="448"/>
      <c r="CX274" s="448"/>
      <c r="CZ274" s="448"/>
      <c r="DA274" s="448"/>
      <c r="DC274" s="448"/>
      <c r="DD274" s="448"/>
      <c r="DF274" s="448"/>
      <c r="DG274" s="448"/>
      <c r="DJ274" s="445"/>
      <c r="DK274" s="445"/>
      <c r="DM274" s="447"/>
      <c r="DN274" s="447"/>
      <c r="DO274" s="462">
        <v>381</v>
      </c>
      <c r="DP274" s="461" t="s">
        <v>1493</v>
      </c>
      <c r="DQ274" s="460">
        <v>10</v>
      </c>
      <c r="DR274" s="459"/>
    </row>
    <row r="275" spans="4:12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453"/>
      <c r="O275" s="453"/>
      <c r="P275" s="452"/>
      <c r="Q275" s="446"/>
      <c r="R275" s="446"/>
      <c r="S275" s="602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554"/>
      <c r="AF275" s="448"/>
      <c r="AG275" s="448"/>
      <c r="AH275" s="448"/>
      <c r="CR275" s="445"/>
      <c r="CT275" s="448"/>
      <c r="CU275" s="448"/>
      <c r="CW275" s="448"/>
      <c r="CX275" s="448"/>
      <c r="CZ275" s="448"/>
      <c r="DA275" s="448"/>
      <c r="DC275" s="448"/>
      <c r="DD275" s="448"/>
      <c r="DF275" s="448"/>
      <c r="DG275" s="448"/>
      <c r="DJ275" s="445"/>
      <c r="DK275" s="445"/>
      <c r="DM275" s="447"/>
      <c r="DN275" s="447"/>
      <c r="DO275" s="462">
        <v>382</v>
      </c>
      <c r="DP275" s="461" t="s">
        <v>1494</v>
      </c>
      <c r="DQ275" s="460">
        <v>11</v>
      </c>
      <c r="DR275" s="459"/>
    </row>
    <row r="276" spans="4:12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453"/>
      <c r="O276" s="453"/>
      <c r="P276" s="452"/>
      <c r="Q276" s="446"/>
      <c r="R276" s="446"/>
      <c r="S276" s="602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554"/>
      <c r="AF276" s="448"/>
      <c r="AG276" s="448"/>
      <c r="AH276" s="448"/>
      <c r="CR276" s="445"/>
      <c r="CT276" s="448"/>
      <c r="CU276" s="448"/>
      <c r="CW276" s="448"/>
      <c r="CX276" s="448"/>
      <c r="CZ276" s="448"/>
      <c r="DA276" s="448"/>
      <c r="DC276" s="448"/>
      <c r="DD276" s="448"/>
      <c r="DF276" s="448"/>
      <c r="DG276" s="448"/>
      <c r="DJ276" s="445"/>
      <c r="DK276" s="445"/>
      <c r="DM276" s="447"/>
      <c r="DN276" s="447"/>
      <c r="DO276" s="462">
        <v>383</v>
      </c>
      <c r="DP276" s="461" t="s">
        <v>1495</v>
      </c>
      <c r="DQ276" s="460">
        <v>12</v>
      </c>
      <c r="DR276" s="459"/>
    </row>
    <row r="277" spans="4:12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453"/>
      <c r="O277" s="453"/>
      <c r="P277" s="452"/>
      <c r="Q277" s="446"/>
      <c r="R277" s="446"/>
      <c r="S277" s="602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554"/>
      <c r="AF277" s="448"/>
      <c r="AG277" s="448"/>
      <c r="AH277" s="448"/>
      <c r="CR277" s="445"/>
      <c r="CT277" s="448"/>
      <c r="CU277" s="448"/>
      <c r="CW277" s="448"/>
      <c r="CX277" s="448"/>
      <c r="CZ277" s="448"/>
      <c r="DA277" s="448"/>
      <c r="DC277" s="448"/>
      <c r="DD277" s="448"/>
      <c r="DF277" s="448"/>
      <c r="DG277" s="448"/>
      <c r="DJ277" s="445"/>
      <c r="DK277" s="445"/>
      <c r="DM277" s="447"/>
      <c r="DN277" s="447"/>
      <c r="DO277" s="462">
        <v>410</v>
      </c>
      <c r="DP277" s="461" t="s">
        <v>1377</v>
      </c>
      <c r="DQ277" s="460">
        <v>5</v>
      </c>
      <c r="DR277" s="459"/>
    </row>
    <row r="278" spans="4:12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453"/>
      <c r="O278" s="453"/>
      <c r="P278" s="452"/>
      <c r="Q278" s="446"/>
      <c r="R278" s="446"/>
      <c r="S278" s="602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554"/>
      <c r="AF278" s="448"/>
      <c r="AG278" s="448"/>
      <c r="AH278" s="448"/>
      <c r="CR278" s="445"/>
      <c r="CT278" s="448"/>
      <c r="CU278" s="448"/>
      <c r="CW278" s="448"/>
      <c r="CX278" s="448"/>
      <c r="CZ278" s="448"/>
      <c r="DA278" s="448"/>
      <c r="DC278" s="448"/>
      <c r="DD278" s="448"/>
      <c r="DF278" s="448"/>
      <c r="DG278" s="448"/>
      <c r="DJ278" s="445"/>
      <c r="DK278" s="445"/>
      <c r="DM278" s="447"/>
      <c r="DN278" s="447"/>
      <c r="DO278" s="462">
        <v>411</v>
      </c>
      <c r="DP278" s="461" t="s">
        <v>1378</v>
      </c>
      <c r="DQ278" s="460">
        <v>6</v>
      </c>
      <c r="DR278" s="459" t="s">
        <v>961</v>
      </c>
    </row>
    <row r="279" spans="4:12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453"/>
      <c r="O279" s="453"/>
      <c r="P279" s="452"/>
      <c r="Q279" s="446"/>
      <c r="R279" s="446"/>
      <c r="S279" s="602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554"/>
      <c r="AF279" s="448"/>
      <c r="AG279" s="448"/>
      <c r="AH279" s="448"/>
      <c r="CR279" s="445"/>
      <c r="CT279" s="448"/>
      <c r="CU279" s="448"/>
      <c r="CW279" s="448"/>
      <c r="CX279" s="448"/>
      <c r="CZ279" s="448"/>
      <c r="DA279" s="448"/>
      <c r="DC279" s="448"/>
      <c r="DD279" s="448"/>
      <c r="DF279" s="448"/>
      <c r="DG279" s="448"/>
      <c r="DJ279" s="445"/>
      <c r="DK279" s="445"/>
      <c r="DM279" s="447"/>
      <c r="DN279" s="447"/>
      <c r="DO279" s="462">
        <v>412</v>
      </c>
      <c r="DP279" s="461" t="s">
        <v>1379</v>
      </c>
      <c r="DQ279" s="460">
        <v>7</v>
      </c>
      <c r="DR279" s="459" t="s">
        <v>961</v>
      </c>
    </row>
    <row r="280" spans="4:12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453"/>
      <c r="O280" s="453"/>
      <c r="P280" s="452"/>
      <c r="Q280" s="446"/>
      <c r="R280" s="446"/>
      <c r="S280" s="602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554"/>
      <c r="AF280" s="448"/>
      <c r="AG280" s="448"/>
      <c r="AH280" s="448"/>
      <c r="CR280" s="445"/>
      <c r="CT280" s="448"/>
      <c r="CU280" s="448"/>
      <c r="CW280" s="448"/>
      <c r="CX280" s="448"/>
      <c r="CZ280" s="448"/>
      <c r="DA280" s="448"/>
      <c r="DC280" s="448"/>
      <c r="DD280" s="448"/>
      <c r="DF280" s="448"/>
      <c r="DG280" s="448"/>
      <c r="DJ280" s="445"/>
      <c r="DK280" s="445"/>
      <c r="DM280" s="447"/>
      <c r="DN280" s="447"/>
      <c r="DO280" s="462">
        <v>413</v>
      </c>
      <c r="DP280" s="461" t="s">
        <v>793</v>
      </c>
      <c r="DQ280" s="460">
        <v>8</v>
      </c>
      <c r="DR280" s="459" t="s">
        <v>961</v>
      </c>
    </row>
    <row r="281" spans="4:12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453"/>
      <c r="O281" s="453"/>
      <c r="P281" s="452"/>
      <c r="Q281" s="446"/>
      <c r="R281" s="446"/>
      <c r="S281" s="602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554"/>
      <c r="AF281" s="448"/>
      <c r="AG281" s="448"/>
      <c r="AH281" s="448"/>
      <c r="CR281" s="445"/>
      <c r="CT281" s="448"/>
      <c r="CU281" s="448"/>
      <c r="CW281" s="448"/>
      <c r="CX281" s="448"/>
      <c r="CZ281" s="448"/>
      <c r="DA281" s="448"/>
      <c r="DC281" s="448"/>
      <c r="DD281" s="448"/>
      <c r="DF281" s="448"/>
      <c r="DG281" s="448"/>
      <c r="DJ281" s="445"/>
      <c r="DK281" s="445"/>
      <c r="DM281" s="447"/>
      <c r="DN281" s="447"/>
      <c r="DO281" s="462">
        <v>420</v>
      </c>
      <c r="DP281" s="461" t="s">
        <v>794</v>
      </c>
      <c r="DQ281" s="460">
        <v>4</v>
      </c>
      <c r="DR281" s="459" t="s">
        <v>960</v>
      </c>
    </row>
    <row r="282" spans="4:12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453"/>
      <c r="O282" s="453"/>
      <c r="P282" s="452"/>
      <c r="Q282" s="446"/>
      <c r="R282" s="446"/>
      <c r="S282" s="602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554"/>
      <c r="AF282" s="448"/>
      <c r="AG282" s="448"/>
      <c r="AH282" s="448"/>
      <c r="CR282" s="445"/>
      <c r="CT282" s="448"/>
      <c r="CU282" s="448"/>
      <c r="CW282" s="448"/>
      <c r="CX282" s="448"/>
      <c r="CZ282" s="448"/>
      <c r="DA282" s="448"/>
      <c r="DC282" s="448"/>
      <c r="DD282" s="448"/>
      <c r="DF282" s="448"/>
      <c r="DG282" s="448"/>
      <c r="DJ282" s="445"/>
      <c r="DK282" s="445"/>
      <c r="DM282" s="447"/>
      <c r="DN282" s="447"/>
      <c r="DO282" s="462">
        <v>421</v>
      </c>
      <c r="DP282" s="461" t="s">
        <v>1380</v>
      </c>
      <c r="DQ282" s="460">
        <v>5</v>
      </c>
      <c r="DR282" s="459" t="s">
        <v>960</v>
      </c>
    </row>
    <row r="283" spans="4:12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453"/>
      <c r="O283" s="453"/>
      <c r="P283" s="452"/>
      <c r="Q283" s="446"/>
      <c r="R283" s="446"/>
      <c r="S283" s="602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554"/>
      <c r="AF283" s="448"/>
      <c r="AG283" s="448"/>
      <c r="AH283" s="448"/>
      <c r="CR283" s="445"/>
      <c r="CT283" s="448"/>
      <c r="CU283" s="448"/>
      <c r="CW283" s="448"/>
      <c r="CX283" s="448"/>
      <c r="CZ283" s="448"/>
      <c r="DA283" s="448"/>
      <c r="DC283" s="448"/>
      <c r="DD283" s="448"/>
      <c r="DF283" s="448"/>
      <c r="DG283" s="448"/>
      <c r="DJ283" s="445"/>
      <c r="DK283" s="445"/>
      <c r="DM283" s="447"/>
      <c r="DN283" s="447"/>
      <c r="DO283" s="462">
        <v>422</v>
      </c>
      <c r="DP283" s="461" t="s">
        <v>1381</v>
      </c>
      <c r="DQ283" s="460">
        <v>6</v>
      </c>
      <c r="DR283" s="459" t="s">
        <v>960</v>
      </c>
    </row>
    <row r="284" spans="4:12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453"/>
      <c r="O284" s="453"/>
      <c r="P284" s="452"/>
      <c r="Q284" s="446"/>
      <c r="R284" s="446"/>
      <c r="S284" s="602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554"/>
      <c r="AF284" s="448"/>
      <c r="AG284" s="448"/>
      <c r="AH284" s="448"/>
      <c r="CR284" s="445"/>
      <c r="CT284" s="448"/>
      <c r="CU284" s="448"/>
      <c r="CW284" s="448"/>
      <c r="CX284" s="448"/>
      <c r="CZ284" s="448"/>
      <c r="DA284" s="448"/>
      <c r="DC284" s="448"/>
      <c r="DD284" s="448"/>
      <c r="DF284" s="448"/>
      <c r="DG284" s="448"/>
      <c r="DJ284" s="445"/>
      <c r="DK284" s="445"/>
      <c r="DM284" s="447"/>
      <c r="DN284" s="447"/>
      <c r="DO284" s="462">
        <v>423</v>
      </c>
      <c r="DP284" s="461" t="s">
        <v>1382</v>
      </c>
      <c r="DQ284" s="460">
        <v>7</v>
      </c>
      <c r="DR284" s="459" t="s">
        <v>960</v>
      </c>
    </row>
    <row r="285" spans="4:12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453"/>
      <c r="O285" s="453"/>
      <c r="P285" s="452"/>
      <c r="Q285" s="446"/>
      <c r="R285" s="446"/>
      <c r="S285" s="602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554"/>
      <c r="AF285" s="448"/>
      <c r="AG285" s="448"/>
      <c r="AH285" s="448"/>
      <c r="CR285" s="445"/>
      <c r="CT285" s="448"/>
      <c r="CU285" s="448"/>
      <c r="CW285" s="448"/>
      <c r="CX285" s="448"/>
      <c r="CZ285" s="448"/>
      <c r="DA285" s="448"/>
      <c r="DC285" s="448"/>
      <c r="DD285" s="448"/>
      <c r="DF285" s="448"/>
      <c r="DG285" s="448"/>
      <c r="DJ285" s="445"/>
      <c r="DK285" s="445"/>
      <c r="DM285" s="447"/>
      <c r="DN285" s="447"/>
      <c r="DO285" s="462">
        <v>424</v>
      </c>
      <c r="DP285" s="461" t="s">
        <v>1383</v>
      </c>
      <c r="DQ285" s="460">
        <v>8</v>
      </c>
      <c r="DR285" s="459" t="s">
        <v>960</v>
      </c>
    </row>
    <row r="286" spans="4:12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453"/>
      <c r="O286" s="453"/>
      <c r="P286" s="452"/>
      <c r="Q286" s="446"/>
      <c r="R286" s="446"/>
      <c r="S286" s="602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554"/>
      <c r="AF286" s="448"/>
      <c r="AG286" s="448"/>
      <c r="AH286" s="448"/>
      <c r="CR286" s="445"/>
      <c r="CT286" s="448"/>
      <c r="CU286" s="448"/>
      <c r="CW286" s="448"/>
      <c r="CX286" s="448"/>
      <c r="CZ286" s="448"/>
      <c r="DA286" s="448"/>
      <c r="DC286" s="448"/>
      <c r="DD286" s="448"/>
      <c r="DF286" s="448"/>
      <c r="DG286" s="448"/>
      <c r="DJ286" s="445"/>
      <c r="DK286" s="445"/>
      <c r="DM286" s="447"/>
      <c r="DN286" s="447"/>
      <c r="DO286" s="462">
        <v>430</v>
      </c>
      <c r="DP286" s="461" t="s">
        <v>1384</v>
      </c>
      <c r="DQ286" s="460">
        <v>6</v>
      </c>
      <c r="DR286" s="459"/>
    </row>
    <row r="287" spans="4:12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453"/>
      <c r="O287" s="453"/>
      <c r="P287" s="452"/>
      <c r="Q287" s="446"/>
      <c r="R287" s="446"/>
      <c r="S287" s="602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554"/>
      <c r="AF287" s="448"/>
      <c r="AG287" s="448"/>
      <c r="AH287" s="448"/>
      <c r="CR287" s="445"/>
      <c r="CT287" s="448"/>
      <c r="CU287" s="448"/>
      <c r="CW287" s="448"/>
      <c r="CX287" s="448"/>
      <c r="CZ287" s="448"/>
      <c r="DA287" s="448"/>
      <c r="DC287" s="448"/>
      <c r="DD287" s="448"/>
      <c r="DF287" s="448"/>
      <c r="DG287" s="448"/>
      <c r="DJ287" s="445"/>
      <c r="DK287" s="445"/>
      <c r="DM287" s="447"/>
      <c r="DN287" s="447"/>
      <c r="DO287" s="462">
        <v>431</v>
      </c>
      <c r="DP287" s="461" t="s">
        <v>1385</v>
      </c>
      <c r="DQ287" s="460">
        <v>7</v>
      </c>
      <c r="DR287" s="459"/>
    </row>
    <row r="288" spans="4:12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453"/>
      <c r="O288" s="453"/>
      <c r="P288" s="452"/>
      <c r="Q288" s="446"/>
      <c r="R288" s="446"/>
      <c r="S288" s="602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554"/>
      <c r="AF288" s="448"/>
      <c r="AG288" s="448"/>
      <c r="AH288" s="448"/>
      <c r="CR288" s="445"/>
      <c r="CT288" s="448"/>
      <c r="CU288" s="448"/>
      <c r="CW288" s="448"/>
      <c r="CX288" s="448"/>
      <c r="CZ288" s="448"/>
      <c r="DA288" s="448"/>
      <c r="DC288" s="448"/>
      <c r="DD288" s="448"/>
      <c r="DF288" s="448"/>
      <c r="DG288" s="448"/>
      <c r="DJ288" s="445"/>
      <c r="DK288" s="445"/>
      <c r="DM288" s="447"/>
      <c r="DN288" s="447"/>
      <c r="DO288" s="462">
        <v>432</v>
      </c>
      <c r="DP288" s="461" t="s">
        <v>1386</v>
      </c>
      <c r="DQ288" s="460">
        <v>8</v>
      </c>
      <c r="DR288" s="459"/>
    </row>
    <row r="289" spans="4:12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453"/>
      <c r="O289" s="453"/>
      <c r="P289" s="452"/>
      <c r="Q289" s="446"/>
      <c r="R289" s="446"/>
      <c r="S289" s="602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554"/>
      <c r="AF289" s="448"/>
      <c r="AG289" s="448"/>
      <c r="AH289" s="448"/>
      <c r="CR289" s="445"/>
      <c r="CT289" s="448"/>
      <c r="CU289" s="448"/>
      <c r="CW289" s="448"/>
      <c r="CX289" s="448"/>
      <c r="CZ289" s="448"/>
      <c r="DA289" s="448"/>
      <c r="DC289" s="448"/>
      <c r="DD289" s="448"/>
      <c r="DF289" s="448"/>
      <c r="DG289" s="448"/>
      <c r="DJ289" s="445"/>
      <c r="DK289" s="445"/>
      <c r="DM289" s="447"/>
      <c r="DN289" s="447"/>
      <c r="DO289" s="462">
        <v>433</v>
      </c>
      <c r="DP289" s="461" t="s">
        <v>1387</v>
      </c>
      <c r="DQ289" s="460">
        <v>9</v>
      </c>
      <c r="DR289" s="459"/>
    </row>
    <row r="290" spans="4:12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453"/>
      <c r="O290" s="453"/>
      <c r="P290" s="452"/>
      <c r="Q290" s="446"/>
      <c r="R290" s="446"/>
      <c r="S290" s="602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554"/>
      <c r="AF290" s="448"/>
      <c r="AG290" s="448"/>
      <c r="AH290" s="448"/>
      <c r="CR290" s="445"/>
      <c r="CT290" s="448"/>
      <c r="CU290" s="448"/>
      <c r="CW290" s="448"/>
      <c r="CX290" s="448"/>
      <c r="CZ290" s="448"/>
      <c r="DA290" s="448"/>
      <c r="DC290" s="448"/>
      <c r="DD290" s="448"/>
      <c r="DF290" s="448"/>
      <c r="DG290" s="448"/>
      <c r="DJ290" s="445"/>
      <c r="DK290" s="445"/>
      <c r="DM290" s="447"/>
      <c r="DN290" s="447"/>
      <c r="DO290" s="462">
        <v>434</v>
      </c>
      <c r="DP290" s="461" t="s">
        <v>803</v>
      </c>
      <c r="DQ290" s="460">
        <v>10</v>
      </c>
      <c r="DR290" s="459"/>
    </row>
    <row r="291" spans="4:12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453"/>
      <c r="O291" s="453"/>
      <c r="P291" s="452"/>
      <c r="Q291" s="446"/>
      <c r="R291" s="446"/>
      <c r="S291" s="602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554"/>
      <c r="AF291" s="448"/>
      <c r="AG291" s="448"/>
      <c r="AH291" s="448"/>
      <c r="CR291" s="445"/>
      <c r="CT291" s="448"/>
      <c r="CU291" s="448"/>
      <c r="CW291" s="448"/>
      <c r="CX291" s="448"/>
      <c r="CZ291" s="448"/>
      <c r="DA291" s="448"/>
      <c r="DC291" s="448"/>
      <c r="DD291" s="448"/>
      <c r="DF291" s="448"/>
      <c r="DG291" s="448"/>
      <c r="DJ291" s="445"/>
      <c r="DK291" s="445"/>
      <c r="DM291" s="447"/>
      <c r="DN291" s="447"/>
      <c r="DO291" s="462">
        <v>441</v>
      </c>
      <c r="DP291" s="461" t="s">
        <v>1388</v>
      </c>
      <c r="DQ291" s="460">
        <v>7</v>
      </c>
      <c r="DR291" s="459" t="s">
        <v>962</v>
      </c>
    </row>
    <row r="292" spans="4:12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453"/>
      <c r="O292" s="453"/>
      <c r="P292" s="452"/>
      <c r="Q292" s="446"/>
      <c r="R292" s="446"/>
      <c r="S292" s="602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554"/>
      <c r="AF292" s="448"/>
      <c r="AG292" s="448"/>
      <c r="AH292" s="448"/>
      <c r="CR292" s="445"/>
      <c r="CT292" s="448"/>
      <c r="CU292" s="448"/>
      <c r="CW292" s="448"/>
      <c r="CX292" s="448"/>
      <c r="CZ292" s="448"/>
      <c r="DA292" s="448"/>
      <c r="DC292" s="448"/>
      <c r="DD292" s="448"/>
      <c r="DF292" s="448"/>
      <c r="DG292" s="448"/>
      <c r="DJ292" s="445"/>
      <c r="DK292" s="445"/>
      <c r="DM292" s="447"/>
      <c r="DN292" s="447"/>
      <c r="DO292" s="462">
        <v>442</v>
      </c>
      <c r="DP292" s="461" t="s">
        <v>1389</v>
      </c>
      <c r="DQ292" s="460">
        <v>8</v>
      </c>
      <c r="DR292" s="459" t="s">
        <v>962</v>
      </c>
    </row>
    <row r="293" spans="4:12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453"/>
      <c r="O293" s="453"/>
      <c r="P293" s="452"/>
      <c r="Q293" s="446"/>
      <c r="R293" s="446"/>
      <c r="S293" s="602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554"/>
      <c r="AF293" s="448"/>
      <c r="AG293" s="448"/>
      <c r="AH293" s="448"/>
      <c r="CR293" s="445"/>
      <c r="CT293" s="448"/>
      <c r="CU293" s="448"/>
      <c r="CW293" s="448"/>
      <c r="CX293" s="448"/>
      <c r="CZ293" s="448"/>
      <c r="DA293" s="448"/>
      <c r="DC293" s="448"/>
      <c r="DD293" s="448"/>
      <c r="DF293" s="448"/>
      <c r="DG293" s="448"/>
      <c r="DJ293" s="445"/>
      <c r="DK293" s="445"/>
      <c r="DM293" s="447"/>
      <c r="DN293" s="447"/>
      <c r="DO293" s="462">
        <v>443</v>
      </c>
      <c r="DP293" s="461" t="s">
        <v>1390</v>
      </c>
      <c r="DQ293" s="460">
        <v>9</v>
      </c>
      <c r="DR293" s="459" t="s">
        <v>962</v>
      </c>
    </row>
    <row r="294" spans="4:12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453"/>
      <c r="O294" s="453"/>
      <c r="P294" s="452"/>
      <c r="Q294" s="446"/>
      <c r="R294" s="446"/>
      <c r="S294" s="602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554"/>
      <c r="AF294" s="448"/>
      <c r="AG294" s="448"/>
      <c r="AH294" s="448"/>
      <c r="CR294" s="445"/>
      <c r="CT294" s="448"/>
      <c r="CU294" s="448"/>
      <c r="CW294" s="448"/>
      <c r="CX294" s="448"/>
      <c r="CZ294" s="448"/>
      <c r="DA294" s="448"/>
      <c r="DC294" s="448"/>
      <c r="DD294" s="448"/>
      <c r="DF294" s="448"/>
      <c r="DG294" s="448"/>
      <c r="DJ294" s="445"/>
      <c r="DK294" s="445"/>
      <c r="DM294" s="447"/>
      <c r="DN294" s="447"/>
      <c r="DO294" s="462">
        <v>444</v>
      </c>
      <c r="DP294" s="461" t="s">
        <v>807</v>
      </c>
      <c r="DQ294" s="460">
        <v>10</v>
      </c>
      <c r="DR294" s="459" t="s">
        <v>962</v>
      </c>
    </row>
    <row r="295" spans="4:12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453"/>
      <c r="O295" s="453"/>
      <c r="P295" s="452"/>
      <c r="Q295" s="446"/>
      <c r="R295" s="446"/>
      <c r="S295" s="602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554"/>
      <c r="AF295" s="448"/>
      <c r="AG295" s="448"/>
      <c r="AH295" s="448"/>
      <c r="CR295" s="445"/>
      <c r="CT295" s="448"/>
      <c r="CU295" s="448"/>
      <c r="CW295" s="448"/>
      <c r="CX295" s="448"/>
      <c r="CZ295" s="448"/>
      <c r="DA295" s="448"/>
      <c r="DC295" s="448"/>
      <c r="DD295" s="448"/>
      <c r="DF295" s="448"/>
      <c r="DG295" s="448"/>
      <c r="DJ295" s="445"/>
      <c r="DK295" s="445"/>
      <c r="DM295" s="447"/>
      <c r="DN295" s="447"/>
      <c r="DO295" s="462">
        <v>451</v>
      </c>
      <c r="DP295" s="461" t="s">
        <v>1391</v>
      </c>
      <c r="DQ295" s="460">
        <v>7</v>
      </c>
      <c r="DR295" s="459"/>
    </row>
    <row r="296" spans="4:12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453"/>
      <c r="O296" s="453"/>
      <c r="P296" s="452"/>
      <c r="Q296" s="446"/>
      <c r="R296" s="446"/>
      <c r="S296" s="602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554"/>
      <c r="AF296" s="448"/>
      <c r="AG296" s="448"/>
      <c r="AH296" s="448"/>
      <c r="CR296" s="445"/>
      <c r="CT296" s="448"/>
      <c r="CU296" s="448"/>
      <c r="CW296" s="448"/>
      <c r="CX296" s="448"/>
      <c r="CZ296" s="448"/>
      <c r="DA296" s="448"/>
      <c r="DC296" s="448"/>
      <c r="DD296" s="448"/>
      <c r="DF296" s="448"/>
      <c r="DG296" s="448"/>
      <c r="DJ296" s="445"/>
      <c r="DK296" s="445"/>
      <c r="DM296" s="447"/>
      <c r="DN296" s="447"/>
      <c r="DO296" s="462">
        <v>452</v>
      </c>
      <c r="DP296" s="461" t="s">
        <v>1392</v>
      </c>
      <c r="DQ296" s="460">
        <v>8</v>
      </c>
      <c r="DR296" s="459"/>
    </row>
    <row r="297" spans="4:12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453"/>
      <c r="O297" s="453"/>
      <c r="P297" s="452"/>
      <c r="Q297" s="446"/>
      <c r="R297" s="446"/>
      <c r="S297" s="602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554"/>
      <c r="AF297" s="448"/>
      <c r="AG297" s="448"/>
      <c r="AH297" s="448"/>
      <c r="CR297" s="445"/>
      <c r="CT297" s="448"/>
      <c r="CU297" s="448"/>
      <c r="CW297" s="448"/>
      <c r="CX297" s="448"/>
      <c r="CZ297" s="448"/>
      <c r="DA297" s="448"/>
      <c r="DC297" s="448"/>
      <c r="DD297" s="448"/>
      <c r="DF297" s="448"/>
      <c r="DG297" s="448"/>
      <c r="DJ297" s="445"/>
      <c r="DK297" s="445"/>
      <c r="DM297" s="447"/>
      <c r="DN297" s="447"/>
      <c r="DO297" s="462">
        <v>453</v>
      </c>
      <c r="DP297" s="461" t="s">
        <v>1393</v>
      </c>
      <c r="DQ297" s="460">
        <v>9</v>
      </c>
      <c r="DR297" s="459"/>
    </row>
    <row r="298" spans="4:12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453"/>
      <c r="O298" s="453"/>
      <c r="P298" s="452"/>
      <c r="Q298" s="446"/>
      <c r="R298" s="446"/>
      <c r="S298" s="602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554"/>
      <c r="AF298" s="448"/>
      <c r="AG298" s="448"/>
      <c r="AH298" s="448"/>
      <c r="CR298" s="445"/>
      <c r="CT298" s="448"/>
      <c r="CU298" s="448"/>
      <c r="CW298" s="448"/>
      <c r="CX298" s="448"/>
      <c r="CZ298" s="448"/>
      <c r="DA298" s="448"/>
      <c r="DC298" s="448"/>
      <c r="DD298" s="448"/>
      <c r="DF298" s="448"/>
      <c r="DG298" s="448"/>
      <c r="DJ298" s="445"/>
      <c r="DK298" s="445"/>
      <c r="DM298" s="447"/>
      <c r="DN298" s="447"/>
      <c r="DO298" s="462">
        <v>454</v>
      </c>
      <c r="DP298" s="461" t="s">
        <v>811</v>
      </c>
      <c r="DQ298" s="460">
        <v>10</v>
      </c>
      <c r="DR298" s="459"/>
    </row>
    <row r="299" spans="4:12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453"/>
      <c r="O299" s="453"/>
      <c r="P299" s="452"/>
      <c r="Q299" s="446"/>
      <c r="R299" s="446"/>
      <c r="S299" s="602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554"/>
      <c r="AF299" s="448"/>
      <c r="AG299" s="448"/>
      <c r="AH299" s="448"/>
      <c r="CR299" s="445"/>
      <c r="CT299" s="448"/>
      <c r="CU299" s="448"/>
      <c r="CW299" s="448"/>
      <c r="CX299" s="448"/>
      <c r="CZ299" s="448"/>
      <c r="DA299" s="448"/>
      <c r="DC299" s="448"/>
      <c r="DD299" s="448"/>
      <c r="DF299" s="448"/>
      <c r="DG299" s="448"/>
      <c r="DJ299" s="445"/>
      <c r="DK299" s="445"/>
      <c r="DM299" s="447"/>
      <c r="DN299" s="447"/>
      <c r="DO299" s="462">
        <v>460</v>
      </c>
      <c r="DP299" s="461" t="s">
        <v>812</v>
      </c>
      <c r="DQ299" s="460">
        <v>6</v>
      </c>
      <c r="DR299" s="459"/>
    </row>
    <row r="300" spans="4:12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453"/>
      <c r="O300" s="453"/>
      <c r="P300" s="452"/>
      <c r="Q300" s="446"/>
      <c r="R300" s="446"/>
      <c r="S300" s="602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554"/>
      <c r="AF300" s="448"/>
      <c r="AG300" s="448"/>
      <c r="AH300" s="448"/>
      <c r="CR300" s="445"/>
      <c r="CT300" s="448"/>
      <c r="CU300" s="448"/>
      <c r="CW300" s="448"/>
      <c r="CX300" s="448"/>
      <c r="CZ300" s="448"/>
      <c r="DA300" s="448"/>
      <c r="DC300" s="448"/>
      <c r="DD300" s="448"/>
      <c r="DF300" s="448"/>
      <c r="DG300" s="448"/>
      <c r="DJ300" s="445"/>
      <c r="DK300" s="445"/>
      <c r="DM300" s="447"/>
      <c r="DN300" s="447"/>
      <c r="DO300" s="462">
        <v>461</v>
      </c>
      <c r="DP300" s="461" t="s">
        <v>1394</v>
      </c>
      <c r="DQ300" s="460">
        <v>7</v>
      </c>
      <c r="DR300" s="459"/>
    </row>
    <row r="301" spans="4:12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453"/>
      <c r="O301" s="453"/>
      <c r="P301" s="452"/>
      <c r="Q301" s="446"/>
      <c r="R301" s="446"/>
      <c r="S301" s="602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554"/>
      <c r="AF301" s="448"/>
      <c r="AG301" s="448"/>
      <c r="AH301" s="448"/>
      <c r="CR301" s="445"/>
      <c r="CT301" s="448"/>
      <c r="CU301" s="448"/>
      <c r="CW301" s="448"/>
      <c r="CX301" s="448"/>
      <c r="CZ301" s="448"/>
      <c r="DA301" s="448"/>
      <c r="DC301" s="448"/>
      <c r="DD301" s="448"/>
      <c r="DF301" s="448"/>
      <c r="DG301" s="448"/>
      <c r="DJ301" s="445"/>
      <c r="DK301" s="445"/>
      <c r="DM301" s="447"/>
      <c r="DN301" s="447"/>
      <c r="DO301" s="462">
        <v>462</v>
      </c>
      <c r="DP301" s="461" t="s">
        <v>1395</v>
      </c>
      <c r="DQ301" s="460">
        <v>8</v>
      </c>
      <c r="DR301" s="459"/>
    </row>
    <row r="302" spans="4:12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453"/>
      <c r="O302" s="453"/>
      <c r="P302" s="452"/>
      <c r="Q302" s="446"/>
      <c r="R302" s="446"/>
      <c r="S302" s="602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554"/>
      <c r="AF302" s="448"/>
      <c r="AG302" s="448"/>
      <c r="AH302" s="448"/>
      <c r="CR302" s="445"/>
      <c r="CT302" s="448"/>
      <c r="CU302" s="448"/>
      <c r="CW302" s="448"/>
      <c r="CX302" s="448"/>
      <c r="CZ302" s="448"/>
      <c r="DA302" s="448"/>
      <c r="DC302" s="448"/>
      <c r="DD302" s="448"/>
      <c r="DF302" s="448"/>
      <c r="DG302" s="448"/>
      <c r="DJ302" s="445"/>
      <c r="DK302" s="445"/>
      <c r="DM302" s="447"/>
      <c r="DN302" s="447"/>
      <c r="DO302" s="462">
        <v>463</v>
      </c>
      <c r="DP302" s="461" t="s">
        <v>1396</v>
      </c>
      <c r="DQ302" s="460">
        <v>9</v>
      </c>
      <c r="DR302" s="459"/>
    </row>
    <row r="303" spans="4:12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453"/>
      <c r="O303" s="453"/>
      <c r="P303" s="452"/>
      <c r="Q303" s="446"/>
      <c r="R303" s="446"/>
      <c r="S303" s="602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554"/>
      <c r="AF303" s="448"/>
      <c r="AG303" s="448"/>
      <c r="AH303" s="448"/>
      <c r="CR303" s="445"/>
      <c r="CT303" s="448"/>
      <c r="CU303" s="448"/>
      <c r="CW303" s="448"/>
      <c r="CX303" s="448"/>
      <c r="CZ303" s="448"/>
      <c r="DA303" s="448"/>
      <c r="DC303" s="448"/>
      <c r="DD303" s="448"/>
      <c r="DF303" s="448"/>
      <c r="DG303" s="448"/>
      <c r="DJ303" s="445"/>
      <c r="DK303" s="445"/>
      <c r="DM303" s="447"/>
      <c r="DN303" s="447"/>
      <c r="DO303" s="462">
        <v>464</v>
      </c>
      <c r="DP303" s="461" t="s">
        <v>816</v>
      </c>
      <c r="DQ303" s="460">
        <v>10</v>
      </c>
      <c r="DR303" s="459"/>
    </row>
    <row r="304" spans="4:12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453"/>
      <c r="O304" s="453"/>
      <c r="P304" s="452"/>
      <c r="Q304" s="446"/>
      <c r="R304" s="446"/>
      <c r="S304" s="602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554"/>
      <c r="AF304" s="448"/>
      <c r="AG304" s="448"/>
      <c r="AH304" s="448"/>
      <c r="CR304" s="445"/>
      <c r="CT304" s="448"/>
      <c r="CU304" s="448"/>
      <c r="CW304" s="448"/>
      <c r="CX304" s="448"/>
      <c r="CZ304" s="448"/>
      <c r="DA304" s="448"/>
      <c r="DC304" s="448"/>
      <c r="DD304" s="448"/>
      <c r="DF304" s="448"/>
      <c r="DG304" s="448"/>
      <c r="DJ304" s="445"/>
      <c r="DK304" s="445"/>
      <c r="DM304" s="447"/>
      <c r="DN304" s="447"/>
      <c r="DO304" s="462">
        <v>490</v>
      </c>
      <c r="DP304" s="461" t="s">
        <v>1491</v>
      </c>
      <c r="DQ304" s="460">
        <v>8</v>
      </c>
      <c r="DR304" s="459"/>
    </row>
    <row r="305" spans="4:12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453"/>
      <c r="O305" s="453"/>
      <c r="P305" s="452"/>
      <c r="Q305" s="446"/>
      <c r="R305" s="446"/>
      <c r="S305" s="602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554"/>
      <c r="AF305" s="448"/>
      <c r="AG305" s="448"/>
      <c r="AH305" s="448"/>
      <c r="CR305" s="445"/>
      <c r="CT305" s="448"/>
      <c r="CU305" s="448"/>
      <c r="CW305" s="448"/>
      <c r="CX305" s="448"/>
      <c r="CZ305" s="448"/>
      <c r="DA305" s="448"/>
      <c r="DC305" s="448"/>
      <c r="DD305" s="448"/>
      <c r="DF305" s="448"/>
      <c r="DG305" s="448"/>
      <c r="DJ305" s="445"/>
      <c r="DK305" s="445"/>
      <c r="DM305" s="447"/>
      <c r="DN305" s="447"/>
      <c r="DO305" s="462">
        <v>491</v>
      </c>
      <c r="DP305" s="461" t="s">
        <v>1492</v>
      </c>
      <c r="DQ305" s="460">
        <v>9</v>
      </c>
      <c r="DR305" s="459"/>
    </row>
    <row r="306" spans="4:12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453"/>
      <c r="O306" s="453"/>
      <c r="P306" s="452"/>
      <c r="Q306" s="446"/>
      <c r="R306" s="446"/>
      <c r="S306" s="602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554"/>
      <c r="AF306" s="448"/>
      <c r="AG306" s="448"/>
      <c r="AH306" s="448"/>
      <c r="CR306" s="445"/>
      <c r="CT306" s="448"/>
      <c r="CU306" s="448"/>
      <c r="CW306" s="448"/>
      <c r="CX306" s="448"/>
      <c r="CZ306" s="448"/>
      <c r="DA306" s="448"/>
      <c r="DC306" s="448"/>
      <c r="DD306" s="448"/>
      <c r="DF306" s="448"/>
      <c r="DG306" s="448"/>
      <c r="DJ306" s="445"/>
      <c r="DK306" s="445"/>
      <c r="DM306" s="447"/>
      <c r="DN306" s="447"/>
      <c r="DO306" s="462">
        <v>492</v>
      </c>
      <c r="DP306" s="461" t="s">
        <v>1493</v>
      </c>
      <c r="DQ306" s="460">
        <v>10</v>
      </c>
      <c r="DR306" s="459"/>
    </row>
    <row r="307" spans="4:12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453"/>
      <c r="O307" s="453"/>
      <c r="P307" s="452"/>
      <c r="Q307" s="446"/>
      <c r="R307" s="446"/>
      <c r="S307" s="602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554"/>
      <c r="AF307" s="448"/>
      <c r="AG307" s="448"/>
      <c r="AH307" s="448"/>
      <c r="CR307" s="445"/>
      <c r="CT307" s="448"/>
      <c r="CU307" s="448"/>
      <c r="CW307" s="448"/>
      <c r="CX307" s="448"/>
      <c r="CZ307" s="448"/>
      <c r="DA307" s="448"/>
      <c r="DC307" s="448"/>
      <c r="DD307" s="448"/>
      <c r="DF307" s="448"/>
      <c r="DG307" s="448"/>
      <c r="DJ307" s="445"/>
      <c r="DK307" s="445"/>
      <c r="DM307" s="447"/>
      <c r="DN307" s="447"/>
      <c r="DO307" s="462">
        <v>493</v>
      </c>
      <c r="DP307" s="461" t="s">
        <v>1494</v>
      </c>
      <c r="DQ307" s="460">
        <v>11</v>
      </c>
      <c r="DR307" s="459"/>
    </row>
    <row r="308" spans="4:12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453"/>
      <c r="O308" s="453"/>
      <c r="P308" s="452"/>
      <c r="Q308" s="446"/>
      <c r="R308" s="446"/>
      <c r="S308" s="602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554"/>
      <c r="AF308" s="448"/>
      <c r="AG308" s="448"/>
      <c r="AH308" s="448"/>
      <c r="CR308" s="445"/>
      <c r="CT308" s="448"/>
      <c r="CU308" s="448"/>
      <c r="CW308" s="448"/>
      <c r="CX308" s="448"/>
      <c r="CZ308" s="448"/>
      <c r="DA308" s="448"/>
      <c r="DC308" s="448"/>
      <c r="DD308" s="448"/>
      <c r="DF308" s="448"/>
      <c r="DG308" s="448"/>
      <c r="DJ308" s="445"/>
      <c r="DK308" s="445"/>
      <c r="DM308" s="447"/>
      <c r="DN308" s="447"/>
      <c r="DO308" s="462">
        <v>494</v>
      </c>
      <c r="DP308" s="461" t="s">
        <v>1495</v>
      </c>
      <c r="DQ308" s="460">
        <v>12</v>
      </c>
      <c r="DR308" s="459"/>
    </row>
    <row r="309" spans="4:12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453"/>
      <c r="O309" s="453"/>
      <c r="P309" s="452"/>
      <c r="Q309" s="446"/>
      <c r="R309" s="446"/>
      <c r="S309" s="602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554"/>
      <c r="AF309" s="448"/>
      <c r="AG309" s="448"/>
      <c r="AH309" s="448"/>
      <c r="CR309" s="445"/>
      <c r="CT309" s="448"/>
      <c r="CU309" s="448"/>
      <c r="CW309" s="448"/>
      <c r="CX309" s="448"/>
      <c r="CZ309" s="448"/>
      <c r="DA309" s="448"/>
      <c r="DC309" s="448"/>
      <c r="DD309" s="448"/>
      <c r="DF309" s="448"/>
      <c r="DG309" s="448"/>
      <c r="DJ309" s="445"/>
      <c r="DK309" s="445"/>
      <c r="DM309" s="447"/>
      <c r="DN309" s="447"/>
      <c r="DO309" s="462">
        <v>501</v>
      </c>
      <c r="DP309" s="461" t="s">
        <v>818</v>
      </c>
      <c r="DQ309" s="460">
        <v>1</v>
      </c>
      <c r="DR309" s="459"/>
    </row>
    <row r="310" spans="4:12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453"/>
      <c r="O310" s="453"/>
      <c r="P310" s="452"/>
      <c r="Q310" s="446"/>
      <c r="R310" s="446"/>
      <c r="S310" s="602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554"/>
      <c r="AF310" s="448"/>
      <c r="AG310" s="448"/>
      <c r="AH310" s="448"/>
      <c r="CR310" s="445"/>
      <c r="CT310" s="448"/>
      <c r="CU310" s="448"/>
      <c r="CW310" s="448"/>
      <c r="CX310" s="448"/>
      <c r="CZ310" s="448"/>
      <c r="DA310" s="448"/>
      <c r="DC310" s="448"/>
      <c r="DD310" s="448"/>
      <c r="DF310" s="448"/>
      <c r="DG310" s="448"/>
      <c r="DJ310" s="445"/>
      <c r="DK310" s="445"/>
      <c r="DM310" s="447"/>
      <c r="DN310" s="447"/>
      <c r="DO310" s="462">
        <v>502</v>
      </c>
      <c r="DP310" s="461" t="s">
        <v>819</v>
      </c>
      <c r="DQ310" s="460">
        <v>2</v>
      </c>
      <c r="DR310" s="459"/>
    </row>
    <row r="311" spans="4:12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453"/>
      <c r="O311" s="453"/>
      <c r="P311" s="452"/>
      <c r="Q311" s="446"/>
      <c r="R311" s="446"/>
      <c r="S311" s="602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554"/>
      <c r="AF311" s="448"/>
      <c r="AG311" s="448"/>
      <c r="AH311" s="448"/>
      <c r="CR311" s="445"/>
      <c r="CT311" s="448"/>
      <c r="CU311" s="448"/>
      <c r="CW311" s="448"/>
      <c r="CX311" s="448"/>
      <c r="CZ311" s="448"/>
      <c r="DA311" s="448"/>
      <c r="DC311" s="448"/>
      <c r="DD311" s="448"/>
      <c r="DF311" s="448"/>
      <c r="DG311" s="448"/>
      <c r="DJ311" s="445"/>
      <c r="DK311" s="445"/>
      <c r="DM311" s="447"/>
      <c r="DN311" s="447"/>
      <c r="DO311" s="462">
        <v>504</v>
      </c>
      <c r="DP311" s="461" t="s">
        <v>821</v>
      </c>
      <c r="DQ311" s="460">
        <v>4</v>
      </c>
      <c r="DR311" s="459"/>
    </row>
    <row r="312" spans="4:12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453"/>
      <c r="O312" s="453"/>
      <c r="P312" s="452"/>
      <c r="Q312" s="446"/>
      <c r="R312" s="446"/>
      <c r="S312" s="602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554"/>
      <c r="AF312" s="448"/>
      <c r="AG312" s="448"/>
      <c r="AH312" s="448"/>
      <c r="CR312" s="445"/>
      <c r="CT312" s="448"/>
      <c r="CU312" s="448"/>
      <c r="CW312" s="448"/>
      <c r="CX312" s="448"/>
      <c r="CZ312" s="448"/>
      <c r="DA312" s="448"/>
      <c r="DC312" s="448"/>
      <c r="DD312" s="448"/>
      <c r="DF312" s="448"/>
      <c r="DG312" s="448"/>
      <c r="DJ312" s="445"/>
      <c r="DK312" s="445"/>
      <c r="DM312" s="447"/>
      <c r="DN312" s="447"/>
      <c r="DO312" s="462">
        <v>506</v>
      </c>
      <c r="DP312" s="461" t="s">
        <v>1397</v>
      </c>
      <c r="DQ312" s="460">
        <v>3</v>
      </c>
      <c r="DR312" s="459"/>
    </row>
    <row r="313" spans="4:12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453"/>
      <c r="O313" s="453"/>
      <c r="P313" s="452"/>
      <c r="Q313" s="446"/>
      <c r="R313" s="446"/>
      <c r="S313" s="602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554"/>
      <c r="AF313" s="448"/>
      <c r="AG313" s="448"/>
      <c r="AH313" s="448"/>
      <c r="CR313" s="445"/>
      <c r="CT313" s="448"/>
      <c r="CU313" s="448"/>
      <c r="CW313" s="448"/>
      <c r="CX313" s="448"/>
      <c r="CZ313" s="448"/>
      <c r="DA313" s="448"/>
      <c r="DC313" s="448"/>
      <c r="DD313" s="448"/>
      <c r="DF313" s="448"/>
      <c r="DG313" s="448"/>
      <c r="DJ313" s="445"/>
      <c r="DK313" s="445"/>
      <c r="DM313" s="447"/>
      <c r="DN313" s="447"/>
      <c r="DO313" s="462">
        <v>507</v>
      </c>
      <c r="DP313" s="461" t="s">
        <v>1398</v>
      </c>
      <c r="DQ313" s="460">
        <v>4</v>
      </c>
      <c r="DR313" s="459"/>
    </row>
    <row r="314" spans="4:12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453"/>
      <c r="O314" s="453"/>
      <c r="P314" s="452"/>
      <c r="Q314" s="446"/>
      <c r="R314" s="446"/>
      <c r="S314" s="602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554"/>
      <c r="AF314" s="448"/>
      <c r="AG314" s="448"/>
      <c r="AH314" s="448"/>
      <c r="CR314" s="445"/>
      <c r="CT314" s="448"/>
      <c r="CU314" s="448"/>
      <c r="CW314" s="448"/>
      <c r="CX314" s="448"/>
      <c r="CZ314" s="448"/>
      <c r="DA314" s="448"/>
      <c r="DC314" s="448"/>
      <c r="DD314" s="448"/>
      <c r="DF314" s="448"/>
      <c r="DG314" s="448"/>
      <c r="DJ314" s="445"/>
      <c r="DK314" s="445"/>
      <c r="DM314" s="447"/>
      <c r="DN314" s="447"/>
      <c r="DO314" s="462">
        <v>503</v>
      </c>
      <c r="DP314" s="461" t="s">
        <v>820</v>
      </c>
      <c r="DQ314" s="460">
        <v>3</v>
      </c>
      <c r="DR314" s="459"/>
    </row>
    <row r="315" spans="4:12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453"/>
      <c r="O315" s="453"/>
      <c r="P315" s="452"/>
      <c r="Q315" s="446"/>
      <c r="R315" s="446"/>
      <c r="S315" s="602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554"/>
      <c r="AF315" s="448"/>
      <c r="AG315" s="448"/>
      <c r="AH315" s="448"/>
      <c r="CR315" s="445"/>
      <c r="CT315" s="448"/>
      <c r="CU315" s="448"/>
      <c r="CW315" s="448"/>
      <c r="CX315" s="448"/>
      <c r="CZ315" s="448"/>
      <c r="DA315" s="448"/>
      <c r="DC315" s="448"/>
      <c r="DD315" s="448"/>
      <c r="DF315" s="448"/>
      <c r="DG315" s="448"/>
      <c r="DJ315" s="445"/>
      <c r="DK315" s="445"/>
      <c r="DM315" s="447"/>
      <c r="DN315" s="447"/>
      <c r="DO315" s="462">
        <v>508</v>
      </c>
      <c r="DP315" s="461" t="s">
        <v>1399</v>
      </c>
      <c r="DQ315" s="460">
        <v>5</v>
      </c>
      <c r="DR315" s="459"/>
    </row>
    <row r="316" spans="4:12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453"/>
      <c r="O316" s="453"/>
      <c r="P316" s="452"/>
      <c r="Q316" s="446"/>
      <c r="R316" s="446"/>
      <c r="S316" s="602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554"/>
      <c r="AF316" s="448"/>
      <c r="AG316" s="448"/>
      <c r="AH316" s="448"/>
      <c r="CR316" s="445"/>
      <c r="CT316" s="448"/>
      <c r="CU316" s="448"/>
      <c r="CW316" s="448"/>
      <c r="CX316" s="448"/>
      <c r="CZ316" s="448"/>
      <c r="DA316" s="448"/>
      <c r="DC316" s="448"/>
      <c r="DD316" s="448"/>
      <c r="DF316" s="448"/>
      <c r="DG316" s="448"/>
      <c r="DJ316" s="445"/>
      <c r="DK316" s="445"/>
      <c r="DM316" s="447"/>
      <c r="DN316" s="447"/>
      <c r="DO316" s="462">
        <v>509</v>
      </c>
      <c r="DP316" s="461" t="s">
        <v>1400</v>
      </c>
      <c r="DQ316" s="460">
        <v>6</v>
      </c>
      <c r="DR316" s="459"/>
    </row>
    <row r="317" spans="4:12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453"/>
      <c r="O317" s="453"/>
      <c r="P317" s="452"/>
      <c r="Q317" s="446"/>
      <c r="R317" s="446"/>
      <c r="S317" s="602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554"/>
      <c r="AF317" s="448"/>
      <c r="AG317" s="448"/>
      <c r="AH317" s="448"/>
      <c r="CR317" s="445"/>
      <c r="CT317" s="448"/>
      <c r="CU317" s="448"/>
      <c r="CW317" s="448"/>
      <c r="CX317" s="448"/>
      <c r="CZ317" s="448"/>
      <c r="DA317" s="448"/>
      <c r="DC317" s="448"/>
      <c r="DD317" s="448"/>
      <c r="DF317" s="448"/>
      <c r="DG317" s="448"/>
      <c r="DJ317" s="445"/>
      <c r="DK317" s="445"/>
      <c r="DM317" s="447"/>
      <c r="DN317" s="447"/>
      <c r="DO317" s="462">
        <v>511</v>
      </c>
      <c r="DP317" s="461" t="s">
        <v>1401</v>
      </c>
      <c r="DQ317" s="460">
        <v>4</v>
      </c>
      <c r="DR317" s="459"/>
    </row>
    <row r="318" spans="4:12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453"/>
      <c r="O318" s="453"/>
      <c r="P318" s="452"/>
      <c r="Q318" s="446"/>
      <c r="R318" s="446"/>
      <c r="S318" s="602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554"/>
      <c r="AF318" s="448"/>
      <c r="AG318" s="448"/>
      <c r="AH318" s="448"/>
      <c r="CR318" s="445"/>
      <c r="CT318" s="448"/>
      <c r="CU318" s="448"/>
      <c r="CW318" s="448"/>
      <c r="CX318" s="448"/>
      <c r="CZ318" s="448"/>
      <c r="DA318" s="448"/>
      <c r="DC318" s="448"/>
      <c r="DD318" s="448"/>
      <c r="DF318" s="448"/>
      <c r="DG318" s="448"/>
      <c r="DJ318" s="445"/>
      <c r="DK318" s="445"/>
      <c r="DM318" s="447"/>
      <c r="DN318" s="447"/>
      <c r="DO318" s="462">
        <v>512</v>
      </c>
      <c r="DP318" s="461" t="s">
        <v>1402</v>
      </c>
      <c r="DQ318" s="460">
        <v>5</v>
      </c>
      <c r="DR318" s="459"/>
    </row>
    <row r="319" spans="4:12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453"/>
      <c r="O319" s="453"/>
      <c r="P319" s="452"/>
      <c r="Q319" s="446"/>
      <c r="R319" s="446"/>
      <c r="S319" s="602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554"/>
      <c r="AF319" s="448"/>
      <c r="AG319" s="448"/>
      <c r="AH319" s="448"/>
      <c r="CR319" s="445"/>
      <c r="CT319" s="448"/>
      <c r="CU319" s="448"/>
      <c r="CW319" s="448"/>
      <c r="CX319" s="448"/>
      <c r="CZ319" s="448"/>
      <c r="DA319" s="448"/>
      <c r="DC319" s="448"/>
      <c r="DD319" s="448"/>
      <c r="DF319" s="448"/>
      <c r="DG319" s="448"/>
      <c r="DJ319" s="445"/>
      <c r="DK319" s="445"/>
      <c r="DM319" s="447"/>
      <c r="DN319" s="447"/>
      <c r="DO319" s="462">
        <v>513</v>
      </c>
      <c r="DP319" s="461" t="s">
        <v>1403</v>
      </c>
      <c r="DQ319" s="460">
        <v>6</v>
      </c>
      <c r="DR319" s="459"/>
    </row>
    <row r="320" spans="4:12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453"/>
      <c r="O320" s="453"/>
      <c r="P320" s="452"/>
      <c r="Q320" s="446"/>
      <c r="R320" s="446"/>
      <c r="S320" s="602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554"/>
      <c r="AF320" s="448"/>
      <c r="AG320" s="448"/>
      <c r="AH320" s="448"/>
      <c r="CR320" s="445"/>
      <c r="CT320" s="448"/>
      <c r="CU320" s="448"/>
      <c r="CW320" s="448"/>
      <c r="CX320" s="448"/>
      <c r="CZ320" s="448"/>
      <c r="DA320" s="448"/>
      <c r="DC320" s="448"/>
      <c r="DD320" s="448"/>
      <c r="DF320" s="448"/>
      <c r="DG320" s="448"/>
      <c r="DJ320" s="445"/>
      <c r="DK320" s="445"/>
      <c r="DM320" s="447"/>
      <c r="DN320" s="447"/>
      <c r="DO320" s="462">
        <v>514</v>
      </c>
      <c r="DP320" s="461" t="s">
        <v>1404</v>
      </c>
      <c r="DQ320" s="460">
        <v>7</v>
      </c>
      <c r="DR320" s="459"/>
    </row>
    <row r="321" spans="4:12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453"/>
      <c r="O321" s="453"/>
      <c r="P321" s="452"/>
      <c r="Q321" s="446"/>
      <c r="R321" s="446"/>
      <c r="S321" s="602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554"/>
      <c r="AF321" s="448"/>
      <c r="AG321" s="448"/>
      <c r="AH321" s="448"/>
      <c r="CR321" s="445"/>
      <c r="CT321" s="448"/>
      <c r="CU321" s="448"/>
      <c r="CW321" s="448"/>
      <c r="CX321" s="448"/>
      <c r="CZ321" s="448"/>
      <c r="DA321" s="448"/>
      <c r="DC321" s="448"/>
      <c r="DD321" s="448"/>
      <c r="DF321" s="448"/>
      <c r="DG321" s="448"/>
      <c r="DJ321" s="445"/>
      <c r="DK321" s="445"/>
      <c r="DM321" s="447"/>
      <c r="DN321" s="447"/>
      <c r="DO321" s="462">
        <v>516</v>
      </c>
      <c r="DP321" s="461" t="s">
        <v>1405</v>
      </c>
      <c r="DQ321" s="460">
        <v>4</v>
      </c>
      <c r="DR321" s="459"/>
    </row>
    <row r="322" spans="4:12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453"/>
      <c r="O322" s="453"/>
      <c r="P322" s="452"/>
      <c r="Q322" s="446"/>
      <c r="R322" s="446"/>
      <c r="S322" s="602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554"/>
      <c r="AF322" s="448"/>
      <c r="AG322" s="448"/>
      <c r="AH322" s="448"/>
      <c r="CR322" s="445"/>
      <c r="CT322" s="448"/>
      <c r="CU322" s="448"/>
      <c r="CW322" s="448"/>
      <c r="CX322" s="448"/>
      <c r="CZ322" s="448"/>
      <c r="DA322" s="448"/>
      <c r="DC322" s="448"/>
      <c r="DD322" s="448"/>
      <c r="DF322" s="448"/>
      <c r="DG322" s="448"/>
      <c r="DJ322" s="445"/>
      <c r="DK322" s="445"/>
      <c r="DM322" s="447"/>
      <c r="DN322" s="447"/>
      <c r="DO322" s="462">
        <v>517</v>
      </c>
      <c r="DP322" s="461" t="s">
        <v>1406</v>
      </c>
      <c r="DQ322" s="460">
        <v>5</v>
      </c>
      <c r="DR322" s="459"/>
    </row>
    <row r="323" spans="4:12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453"/>
      <c r="O323" s="453"/>
      <c r="P323" s="452"/>
      <c r="Q323" s="446"/>
      <c r="R323" s="446"/>
      <c r="S323" s="602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554"/>
      <c r="AF323" s="448"/>
      <c r="AG323" s="448"/>
      <c r="AH323" s="448"/>
      <c r="CR323" s="445"/>
      <c r="CT323" s="448"/>
      <c r="CU323" s="448"/>
      <c r="CW323" s="448"/>
      <c r="CX323" s="448"/>
      <c r="CZ323" s="448"/>
      <c r="DA323" s="448"/>
      <c r="DC323" s="448"/>
      <c r="DD323" s="448"/>
      <c r="DF323" s="448"/>
      <c r="DG323" s="448"/>
      <c r="DJ323" s="445"/>
      <c r="DK323" s="445"/>
      <c r="DM323" s="447"/>
      <c r="DN323" s="447"/>
      <c r="DO323" s="462">
        <v>518</v>
      </c>
      <c r="DP323" s="461" t="s">
        <v>1407</v>
      </c>
      <c r="DQ323" s="460">
        <v>6</v>
      </c>
      <c r="DR323" s="459"/>
    </row>
    <row r="324" spans="4:12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453"/>
      <c r="O324" s="453"/>
      <c r="P324" s="452"/>
      <c r="Q324" s="446"/>
      <c r="R324" s="446"/>
      <c r="S324" s="602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554"/>
      <c r="AF324" s="448"/>
      <c r="AG324" s="448"/>
      <c r="AH324" s="448"/>
      <c r="CR324" s="445"/>
      <c r="CT324" s="448"/>
      <c r="CU324" s="448"/>
      <c r="CW324" s="448"/>
      <c r="CX324" s="448"/>
      <c r="CZ324" s="448"/>
      <c r="DA324" s="448"/>
      <c r="DC324" s="448"/>
      <c r="DD324" s="448"/>
      <c r="DF324" s="448"/>
      <c r="DG324" s="448"/>
      <c r="DJ324" s="445"/>
      <c r="DK324" s="445"/>
      <c r="DM324" s="447"/>
      <c r="DN324" s="447"/>
      <c r="DO324" s="462">
        <v>521</v>
      </c>
      <c r="DP324" s="461" t="s">
        <v>1408</v>
      </c>
      <c r="DQ324" s="460">
        <v>4</v>
      </c>
      <c r="DR324" s="459"/>
    </row>
    <row r="325" spans="4:12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453"/>
      <c r="O325" s="453"/>
      <c r="P325" s="452"/>
      <c r="Q325" s="446"/>
      <c r="R325" s="446"/>
      <c r="S325" s="602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554"/>
      <c r="AF325" s="448"/>
      <c r="AG325" s="448"/>
      <c r="AH325" s="448"/>
      <c r="CR325" s="445"/>
      <c r="CT325" s="448"/>
      <c r="CU325" s="448"/>
      <c r="CW325" s="448"/>
      <c r="CX325" s="448"/>
      <c r="CZ325" s="448"/>
      <c r="DA325" s="448"/>
      <c r="DC325" s="448"/>
      <c r="DD325" s="448"/>
      <c r="DF325" s="448"/>
      <c r="DG325" s="448"/>
      <c r="DJ325" s="445"/>
      <c r="DK325" s="445"/>
      <c r="DM325" s="447"/>
      <c r="DN325" s="447"/>
      <c r="DO325" s="462">
        <v>522</v>
      </c>
      <c r="DP325" s="461" t="s">
        <v>1409</v>
      </c>
      <c r="DQ325" s="460">
        <v>5</v>
      </c>
      <c r="DR325" s="459"/>
    </row>
    <row r="326" spans="4:12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453"/>
      <c r="O326" s="453"/>
      <c r="P326" s="452"/>
      <c r="Q326" s="446"/>
      <c r="R326" s="446"/>
      <c r="S326" s="602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554"/>
      <c r="AF326" s="448"/>
      <c r="AG326" s="448"/>
      <c r="AH326" s="448"/>
      <c r="CR326" s="445"/>
      <c r="CT326" s="448"/>
      <c r="CU326" s="448"/>
      <c r="CW326" s="448"/>
      <c r="CX326" s="448"/>
      <c r="CZ326" s="448"/>
      <c r="DA326" s="448"/>
      <c r="DC326" s="448"/>
      <c r="DD326" s="448"/>
      <c r="DF326" s="448"/>
      <c r="DG326" s="448"/>
      <c r="DJ326" s="445"/>
      <c r="DK326" s="445"/>
      <c r="DM326" s="447"/>
      <c r="DN326" s="447"/>
      <c r="DO326" s="462">
        <v>523</v>
      </c>
      <c r="DP326" s="461" t="s">
        <v>1410</v>
      </c>
      <c r="DQ326" s="460">
        <v>6</v>
      </c>
      <c r="DR326" s="459"/>
    </row>
    <row r="327" spans="4:12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453"/>
      <c r="O327" s="453"/>
      <c r="P327" s="452"/>
      <c r="Q327" s="446"/>
      <c r="R327" s="446"/>
      <c r="S327" s="602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554"/>
      <c r="AF327" s="448"/>
      <c r="AG327" s="448"/>
      <c r="AH327" s="448"/>
      <c r="CR327" s="445"/>
      <c r="CT327" s="448"/>
      <c r="CU327" s="448"/>
      <c r="CW327" s="448"/>
      <c r="CX327" s="448"/>
      <c r="CZ327" s="448"/>
      <c r="DA327" s="448"/>
      <c r="DC327" s="448"/>
      <c r="DD327" s="448"/>
      <c r="DF327" s="448"/>
      <c r="DG327" s="448"/>
      <c r="DJ327" s="445"/>
      <c r="DK327" s="445"/>
      <c r="DM327" s="447"/>
      <c r="DN327" s="447"/>
      <c r="DO327" s="462">
        <v>524</v>
      </c>
      <c r="DP327" s="461" t="s">
        <v>1411</v>
      </c>
      <c r="DQ327" s="460">
        <v>7</v>
      </c>
      <c r="DR327" s="459"/>
    </row>
    <row r="328" spans="4:12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453"/>
      <c r="O328" s="453"/>
      <c r="P328" s="452"/>
      <c r="Q328" s="446"/>
      <c r="R328" s="446"/>
      <c r="S328" s="602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554"/>
      <c r="AF328" s="448"/>
      <c r="AG328" s="448"/>
      <c r="AH328" s="448"/>
      <c r="CR328" s="445"/>
      <c r="CT328" s="448"/>
      <c r="CU328" s="448"/>
      <c r="CW328" s="448"/>
      <c r="CX328" s="448"/>
      <c r="CZ328" s="448"/>
      <c r="DA328" s="448"/>
      <c r="DC328" s="448"/>
      <c r="DD328" s="448"/>
      <c r="DF328" s="448"/>
      <c r="DG328" s="448"/>
      <c r="DJ328" s="445"/>
      <c r="DK328" s="445"/>
      <c r="DM328" s="447"/>
      <c r="DN328" s="447"/>
      <c r="DO328" s="462">
        <v>531</v>
      </c>
      <c r="DP328" s="461" t="s">
        <v>1412</v>
      </c>
      <c r="DQ328" s="460">
        <v>5</v>
      </c>
      <c r="DR328" s="459"/>
    </row>
    <row r="329" spans="4:12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453"/>
      <c r="O329" s="453"/>
      <c r="P329" s="452"/>
      <c r="Q329" s="446"/>
      <c r="R329" s="446"/>
      <c r="S329" s="602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554"/>
      <c r="AF329" s="448"/>
      <c r="AG329" s="448"/>
      <c r="AH329" s="448"/>
      <c r="CR329" s="445"/>
      <c r="CT329" s="448"/>
      <c r="CU329" s="448"/>
      <c r="CW329" s="448"/>
      <c r="CX329" s="448"/>
      <c r="CZ329" s="448"/>
      <c r="DA329" s="448"/>
      <c r="DC329" s="448"/>
      <c r="DD329" s="448"/>
      <c r="DF329" s="448"/>
      <c r="DG329" s="448"/>
      <c r="DJ329" s="445"/>
      <c r="DK329" s="445"/>
      <c r="DM329" s="447"/>
      <c r="DN329" s="447"/>
      <c r="DO329" s="462">
        <v>532</v>
      </c>
      <c r="DP329" s="461" t="s">
        <v>1413</v>
      </c>
      <c r="DQ329" s="460">
        <v>6</v>
      </c>
      <c r="DR329" s="459"/>
    </row>
    <row r="330" spans="4:12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453"/>
      <c r="O330" s="453"/>
      <c r="P330" s="452"/>
      <c r="Q330" s="446"/>
      <c r="R330" s="446"/>
      <c r="S330" s="602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554"/>
      <c r="AF330" s="448"/>
      <c r="AG330" s="448"/>
      <c r="AH330" s="448"/>
      <c r="CR330" s="445"/>
      <c r="CT330" s="448"/>
      <c r="CU330" s="448"/>
      <c r="CW330" s="448"/>
      <c r="CX330" s="448"/>
      <c r="CZ330" s="448"/>
      <c r="DA330" s="448"/>
      <c r="DC330" s="448"/>
      <c r="DD330" s="448"/>
      <c r="DF330" s="448"/>
      <c r="DG330" s="448"/>
      <c r="DJ330" s="445"/>
      <c r="DK330" s="445"/>
      <c r="DM330" s="447"/>
      <c r="DN330" s="447"/>
      <c r="DO330" s="462">
        <v>533</v>
      </c>
      <c r="DP330" s="461" t="s">
        <v>1414</v>
      </c>
      <c r="DQ330" s="460">
        <v>6</v>
      </c>
      <c r="DR330" s="459"/>
    </row>
    <row r="331" spans="4:12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453"/>
      <c r="O331" s="453"/>
      <c r="P331" s="452"/>
      <c r="Q331" s="446"/>
      <c r="R331" s="446"/>
      <c r="S331" s="602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554"/>
      <c r="AF331" s="448"/>
      <c r="AG331" s="448"/>
      <c r="AH331" s="448"/>
      <c r="CR331" s="445"/>
      <c r="CT331" s="448"/>
      <c r="CU331" s="448"/>
      <c r="CW331" s="448"/>
      <c r="CX331" s="448"/>
      <c r="CZ331" s="448"/>
      <c r="DA331" s="448"/>
      <c r="DC331" s="448"/>
      <c r="DD331" s="448"/>
      <c r="DF331" s="448"/>
      <c r="DG331" s="448"/>
      <c r="DJ331" s="445"/>
      <c r="DK331" s="445"/>
      <c r="DM331" s="447"/>
      <c r="DN331" s="447"/>
      <c r="DO331" s="462">
        <v>534</v>
      </c>
      <c r="DP331" s="461" t="s">
        <v>1415</v>
      </c>
      <c r="DQ331" s="460">
        <v>7</v>
      </c>
      <c r="DR331" s="459"/>
    </row>
    <row r="332" spans="4:12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453"/>
      <c r="O332" s="453"/>
      <c r="P332" s="452"/>
      <c r="Q332" s="446"/>
      <c r="R332" s="446"/>
      <c r="S332" s="602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554"/>
      <c r="AF332" s="448"/>
      <c r="AG332" s="448"/>
      <c r="AH332" s="448"/>
      <c r="CR332" s="445"/>
      <c r="CT332" s="448"/>
      <c r="CU332" s="448"/>
      <c r="CW332" s="448"/>
      <c r="CX332" s="448"/>
      <c r="CZ332" s="448"/>
      <c r="DA332" s="448"/>
      <c r="DC332" s="448"/>
      <c r="DD332" s="448"/>
      <c r="DF332" s="448"/>
      <c r="DG332" s="448"/>
      <c r="DJ332" s="445"/>
      <c r="DK332" s="445"/>
      <c r="DM332" s="447"/>
      <c r="DN332" s="447"/>
      <c r="DO332" s="462">
        <v>541</v>
      </c>
      <c r="DP332" s="461" t="s">
        <v>1416</v>
      </c>
      <c r="DQ332" s="460">
        <v>6</v>
      </c>
      <c r="DR332" s="459"/>
    </row>
    <row r="333" spans="4:12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453"/>
      <c r="O333" s="453"/>
      <c r="P333" s="452"/>
      <c r="Q333" s="446"/>
      <c r="R333" s="446"/>
      <c r="S333" s="602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554"/>
      <c r="AF333" s="448"/>
      <c r="AG333" s="448"/>
      <c r="AH333" s="448"/>
      <c r="CR333" s="445"/>
      <c r="CT333" s="448"/>
      <c r="CU333" s="448"/>
      <c r="CW333" s="448"/>
      <c r="CX333" s="448"/>
      <c r="CZ333" s="448"/>
      <c r="DA333" s="448"/>
      <c r="DC333" s="448"/>
      <c r="DD333" s="448"/>
      <c r="DF333" s="448"/>
      <c r="DG333" s="448"/>
      <c r="DJ333" s="445"/>
      <c r="DK333" s="445"/>
      <c r="DM333" s="447"/>
      <c r="DN333" s="447"/>
      <c r="DO333" s="462">
        <v>542</v>
      </c>
      <c r="DP333" s="461" t="s">
        <v>1417</v>
      </c>
      <c r="DQ333" s="460">
        <v>7</v>
      </c>
      <c r="DR333" s="459" t="s">
        <v>967</v>
      </c>
    </row>
    <row r="334" spans="4:12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453"/>
      <c r="O334" s="453"/>
      <c r="P334" s="452"/>
      <c r="Q334" s="446"/>
      <c r="R334" s="446"/>
      <c r="S334" s="602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554"/>
      <c r="AF334" s="448"/>
      <c r="AG334" s="448"/>
      <c r="AH334" s="448"/>
      <c r="CR334" s="445"/>
      <c r="CT334" s="448"/>
      <c r="CU334" s="448"/>
      <c r="CW334" s="448"/>
      <c r="CX334" s="448"/>
      <c r="CZ334" s="448"/>
      <c r="DA334" s="448"/>
      <c r="DC334" s="448"/>
      <c r="DD334" s="448"/>
      <c r="DF334" s="448"/>
      <c r="DG334" s="448"/>
      <c r="DJ334" s="445"/>
      <c r="DK334" s="445"/>
      <c r="DM334" s="447"/>
      <c r="DN334" s="447"/>
      <c r="DO334" s="462">
        <v>543</v>
      </c>
      <c r="DP334" s="461" t="s">
        <v>1418</v>
      </c>
      <c r="DQ334" s="460">
        <v>8</v>
      </c>
      <c r="DR334" s="459"/>
    </row>
    <row r="335" spans="4:12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453"/>
      <c r="O335" s="453"/>
      <c r="P335" s="452"/>
      <c r="Q335" s="446"/>
      <c r="R335" s="446"/>
      <c r="S335" s="602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554"/>
      <c r="AF335" s="448"/>
      <c r="AG335" s="448"/>
      <c r="AH335" s="448"/>
      <c r="CR335" s="445"/>
      <c r="CT335" s="448"/>
      <c r="CU335" s="448"/>
      <c r="CW335" s="448"/>
      <c r="CX335" s="448"/>
      <c r="CZ335" s="448"/>
      <c r="DA335" s="448"/>
      <c r="DC335" s="448"/>
      <c r="DD335" s="448"/>
      <c r="DF335" s="448"/>
      <c r="DG335" s="448"/>
      <c r="DJ335" s="445"/>
      <c r="DK335" s="445"/>
      <c r="DM335" s="447"/>
      <c r="DN335" s="447"/>
      <c r="DO335" s="462">
        <v>544</v>
      </c>
      <c r="DP335" s="461" t="s">
        <v>1419</v>
      </c>
      <c r="DQ335" s="460">
        <v>9</v>
      </c>
      <c r="DR335" s="459"/>
    </row>
    <row r="336" spans="4:12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453"/>
      <c r="O336" s="453"/>
      <c r="P336" s="452"/>
      <c r="Q336" s="446"/>
      <c r="R336" s="446"/>
      <c r="S336" s="602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554"/>
      <c r="AF336" s="448"/>
      <c r="AG336" s="448"/>
      <c r="AH336" s="448"/>
      <c r="CR336" s="445"/>
      <c r="CT336" s="448"/>
      <c r="CU336" s="448"/>
      <c r="CW336" s="448"/>
      <c r="CX336" s="448"/>
      <c r="CZ336" s="448"/>
      <c r="DA336" s="448"/>
      <c r="DC336" s="448"/>
      <c r="DD336" s="448"/>
      <c r="DF336" s="448"/>
      <c r="DG336" s="448"/>
      <c r="DJ336" s="445"/>
      <c r="DK336" s="445"/>
      <c r="DM336" s="447"/>
      <c r="DN336" s="447"/>
      <c r="DO336" s="462">
        <v>545</v>
      </c>
      <c r="DP336" s="461" t="s">
        <v>1420</v>
      </c>
      <c r="DQ336" s="460">
        <v>10</v>
      </c>
      <c r="DR336" s="459"/>
    </row>
    <row r="337" spans="4:12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453"/>
      <c r="O337" s="453"/>
      <c r="P337" s="452"/>
      <c r="Q337" s="446"/>
      <c r="R337" s="446"/>
      <c r="S337" s="602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554"/>
      <c r="AF337" s="448"/>
      <c r="AG337" s="448"/>
      <c r="AH337" s="448"/>
      <c r="CR337" s="445"/>
      <c r="CT337" s="448"/>
      <c r="CU337" s="448"/>
      <c r="CW337" s="448"/>
      <c r="CX337" s="448"/>
      <c r="CZ337" s="448"/>
      <c r="DA337" s="448"/>
      <c r="DC337" s="448"/>
      <c r="DD337" s="448"/>
      <c r="DF337" s="448"/>
      <c r="DG337" s="448"/>
      <c r="DJ337" s="445"/>
      <c r="DK337" s="445"/>
      <c r="DM337" s="447"/>
      <c r="DN337" s="447"/>
      <c r="DO337" s="462">
        <v>550</v>
      </c>
      <c r="DP337" s="461" t="s">
        <v>846</v>
      </c>
      <c r="DQ337" s="460">
        <v>7</v>
      </c>
      <c r="DR337" s="459"/>
    </row>
    <row r="338" spans="4:12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453"/>
      <c r="O338" s="453"/>
      <c r="P338" s="452"/>
      <c r="Q338" s="446"/>
      <c r="R338" s="446"/>
      <c r="S338" s="602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554"/>
      <c r="AF338" s="448"/>
      <c r="AG338" s="448"/>
      <c r="AH338" s="448"/>
      <c r="CR338" s="445"/>
      <c r="CT338" s="448"/>
      <c r="CU338" s="448"/>
      <c r="CW338" s="448"/>
      <c r="CX338" s="448"/>
      <c r="CZ338" s="448"/>
      <c r="DA338" s="448"/>
      <c r="DC338" s="448"/>
      <c r="DD338" s="448"/>
      <c r="DF338" s="448"/>
      <c r="DG338" s="448"/>
      <c r="DJ338" s="445"/>
      <c r="DK338" s="445"/>
      <c r="DM338" s="447"/>
      <c r="DN338" s="447"/>
      <c r="DO338" s="462">
        <v>551</v>
      </c>
      <c r="DP338" s="461" t="s">
        <v>1491</v>
      </c>
      <c r="DQ338" s="460">
        <v>8</v>
      </c>
      <c r="DR338" s="459"/>
    </row>
    <row r="339" spans="4:12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453"/>
      <c r="O339" s="453"/>
      <c r="P339" s="452"/>
      <c r="Q339" s="446"/>
      <c r="R339" s="446"/>
      <c r="S339" s="602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554"/>
      <c r="AF339" s="448"/>
      <c r="AG339" s="448"/>
      <c r="AH339" s="448"/>
      <c r="CR339" s="445"/>
      <c r="CT339" s="448"/>
      <c r="CU339" s="448"/>
      <c r="CW339" s="448"/>
      <c r="CX339" s="448"/>
      <c r="CZ339" s="448"/>
      <c r="DA339" s="448"/>
      <c r="DC339" s="448"/>
      <c r="DD339" s="448"/>
      <c r="DF339" s="448"/>
      <c r="DG339" s="448"/>
      <c r="DJ339" s="445"/>
      <c r="DK339" s="445"/>
      <c r="DM339" s="447"/>
      <c r="DN339" s="447"/>
      <c r="DO339" s="462">
        <v>552</v>
      </c>
      <c r="DP339" s="461" t="s">
        <v>1492</v>
      </c>
      <c r="DQ339" s="460">
        <v>9</v>
      </c>
      <c r="DR339" s="459"/>
    </row>
    <row r="340" spans="4:12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453"/>
      <c r="O340" s="453"/>
      <c r="P340" s="452"/>
      <c r="Q340" s="446"/>
      <c r="R340" s="446"/>
      <c r="S340" s="602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554"/>
      <c r="AF340" s="448"/>
      <c r="AG340" s="448"/>
      <c r="AH340" s="448"/>
      <c r="CR340" s="445"/>
      <c r="CT340" s="448"/>
      <c r="CU340" s="448"/>
      <c r="CW340" s="448"/>
      <c r="CX340" s="448"/>
      <c r="CZ340" s="448"/>
      <c r="DA340" s="448"/>
      <c r="DC340" s="448"/>
      <c r="DD340" s="448"/>
      <c r="DF340" s="448"/>
      <c r="DG340" s="448"/>
      <c r="DJ340" s="445"/>
      <c r="DK340" s="445"/>
      <c r="DM340" s="447"/>
      <c r="DN340" s="447"/>
      <c r="DO340" s="462">
        <v>553</v>
      </c>
      <c r="DP340" s="461" t="s">
        <v>1493</v>
      </c>
      <c r="DQ340" s="460">
        <v>10</v>
      </c>
      <c r="DR340" s="459"/>
    </row>
    <row r="341" spans="4:12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453"/>
      <c r="O341" s="453"/>
      <c r="P341" s="452"/>
      <c r="Q341" s="446"/>
      <c r="R341" s="446"/>
      <c r="S341" s="602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554"/>
      <c r="AF341" s="448"/>
      <c r="AG341" s="448"/>
      <c r="AH341" s="448"/>
      <c r="CR341" s="445"/>
      <c r="CT341" s="448"/>
      <c r="CU341" s="448"/>
      <c r="CW341" s="448"/>
      <c r="CX341" s="448"/>
      <c r="CZ341" s="448"/>
      <c r="DA341" s="448"/>
      <c r="DC341" s="448"/>
      <c r="DD341" s="448"/>
      <c r="DF341" s="448"/>
      <c r="DG341" s="448"/>
      <c r="DJ341" s="445"/>
      <c r="DK341" s="445"/>
      <c r="DM341" s="447"/>
      <c r="DN341" s="447"/>
      <c r="DO341" s="462">
        <v>554</v>
      </c>
      <c r="DP341" s="461" t="s">
        <v>1494</v>
      </c>
      <c r="DQ341" s="460">
        <v>11</v>
      </c>
      <c r="DR341" s="459"/>
    </row>
    <row r="342" spans="4:12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453"/>
      <c r="O342" s="453"/>
      <c r="P342" s="452"/>
      <c r="Q342" s="446"/>
      <c r="R342" s="446"/>
      <c r="S342" s="602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554"/>
      <c r="AF342" s="448"/>
      <c r="AG342" s="448"/>
      <c r="AH342" s="448"/>
      <c r="CR342" s="445"/>
      <c r="CT342" s="448"/>
      <c r="CU342" s="448"/>
      <c r="CW342" s="448"/>
      <c r="CX342" s="448"/>
      <c r="CZ342" s="448"/>
      <c r="DA342" s="448"/>
      <c r="DC342" s="448"/>
      <c r="DD342" s="448"/>
      <c r="DF342" s="448"/>
      <c r="DG342" s="448"/>
      <c r="DJ342" s="445"/>
      <c r="DK342" s="445"/>
      <c r="DM342" s="447"/>
      <c r="DN342" s="447"/>
      <c r="DO342" s="462">
        <v>555</v>
      </c>
      <c r="DP342" s="464" t="s">
        <v>1495</v>
      </c>
      <c r="DQ342" s="460">
        <v>12</v>
      </c>
      <c r="DR342" s="459"/>
    </row>
    <row r="343" spans="4:12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453"/>
      <c r="O343" s="453"/>
      <c r="P343" s="452"/>
      <c r="Q343" s="446"/>
      <c r="R343" s="446"/>
      <c r="S343" s="602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554"/>
      <c r="AF343" s="448"/>
      <c r="AG343" s="448"/>
      <c r="AH343" s="448"/>
      <c r="CR343" s="445"/>
      <c r="CT343" s="448"/>
      <c r="CU343" s="448"/>
      <c r="CW343" s="448"/>
      <c r="CX343" s="448"/>
      <c r="CZ343" s="448"/>
      <c r="DA343" s="448"/>
      <c r="DC343" s="448"/>
      <c r="DD343" s="448"/>
      <c r="DF343" s="448"/>
      <c r="DG343" s="448"/>
      <c r="DJ343" s="445"/>
      <c r="DK343" s="445"/>
      <c r="DM343" s="447"/>
      <c r="DN343" s="447"/>
      <c r="DO343" s="462">
        <v>561</v>
      </c>
      <c r="DP343" s="461" t="s">
        <v>847</v>
      </c>
      <c r="DQ343" s="460">
        <v>3</v>
      </c>
      <c r="DR343" s="459"/>
    </row>
    <row r="344" spans="4:12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453"/>
      <c r="O344" s="453"/>
      <c r="P344" s="452"/>
      <c r="Q344" s="446"/>
      <c r="R344" s="446"/>
      <c r="S344" s="602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554"/>
      <c r="AF344" s="448"/>
      <c r="AG344" s="448"/>
      <c r="AH344" s="448"/>
      <c r="CR344" s="445"/>
      <c r="CT344" s="448"/>
      <c r="CU344" s="448"/>
      <c r="CW344" s="448"/>
      <c r="CX344" s="448"/>
      <c r="CZ344" s="448"/>
      <c r="DA344" s="448"/>
      <c r="DC344" s="448"/>
      <c r="DD344" s="448"/>
      <c r="DF344" s="448"/>
      <c r="DG344" s="448"/>
      <c r="DJ344" s="445"/>
      <c r="DK344" s="445"/>
      <c r="DM344" s="447"/>
      <c r="DN344" s="447"/>
      <c r="DO344" s="462">
        <v>562</v>
      </c>
      <c r="DP344" s="461" t="s">
        <v>1421</v>
      </c>
      <c r="DQ344" s="460">
        <v>4</v>
      </c>
      <c r="DR344" s="459"/>
    </row>
    <row r="345" spans="4:12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453"/>
      <c r="O345" s="453"/>
      <c r="P345" s="452"/>
      <c r="Q345" s="446"/>
      <c r="R345" s="446"/>
      <c r="S345" s="602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554"/>
      <c r="AF345" s="448"/>
      <c r="AG345" s="448"/>
      <c r="AH345" s="448"/>
      <c r="CR345" s="445"/>
      <c r="CT345" s="448"/>
      <c r="CU345" s="448"/>
      <c r="CW345" s="448"/>
      <c r="CX345" s="448"/>
      <c r="CZ345" s="448"/>
      <c r="DA345" s="448"/>
      <c r="DC345" s="448"/>
      <c r="DD345" s="448"/>
      <c r="DF345" s="448"/>
      <c r="DG345" s="448"/>
      <c r="DJ345" s="445"/>
      <c r="DK345" s="445"/>
      <c r="DM345" s="447"/>
      <c r="DN345" s="447"/>
      <c r="DO345" s="462">
        <v>563</v>
      </c>
      <c r="DP345" s="461" t="s">
        <v>1422</v>
      </c>
      <c r="DQ345" s="460">
        <v>5</v>
      </c>
      <c r="DR345" s="459"/>
    </row>
    <row r="346" spans="4:12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453"/>
      <c r="O346" s="453"/>
      <c r="P346" s="452"/>
      <c r="Q346" s="446"/>
      <c r="R346" s="446"/>
      <c r="S346" s="602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554"/>
      <c r="AF346" s="448"/>
      <c r="AG346" s="448"/>
      <c r="AH346" s="448"/>
      <c r="CR346" s="445"/>
      <c r="CT346" s="448"/>
      <c r="CU346" s="448"/>
      <c r="CW346" s="448"/>
      <c r="CX346" s="448"/>
      <c r="CZ346" s="448"/>
      <c r="DA346" s="448"/>
      <c r="DC346" s="448"/>
      <c r="DD346" s="448"/>
      <c r="DF346" s="448"/>
      <c r="DG346" s="448"/>
      <c r="DJ346" s="445"/>
      <c r="DK346" s="445"/>
      <c r="DM346" s="447"/>
      <c r="DN346" s="447"/>
      <c r="DO346" s="462">
        <v>564</v>
      </c>
      <c r="DP346" s="461" t="s">
        <v>1423</v>
      </c>
      <c r="DQ346" s="460">
        <v>6</v>
      </c>
      <c r="DR346" s="459"/>
    </row>
    <row r="347" spans="4:12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453"/>
      <c r="O347" s="453"/>
      <c r="P347" s="452"/>
      <c r="Q347" s="446"/>
      <c r="R347" s="446"/>
      <c r="S347" s="602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554"/>
      <c r="AF347" s="448"/>
      <c r="AG347" s="448"/>
      <c r="AH347" s="448"/>
      <c r="CR347" s="445"/>
      <c r="CT347" s="448"/>
      <c r="CU347" s="448"/>
      <c r="CW347" s="448"/>
      <c r="CX347" s="448"/>
      <c r="CZ347" s="448"/>
      <c r="DA347" s="448"/>
      <c r="DC347" s="448"/>
      <c r="DD347" s="448"/>
      <c r="DF347" s="448"/>
      <c r="DG347" s="448"/>
      <c r="DJ347" s="445"/>
      <c r="DK347" s="445"/>
      <c r="DM347" s="447"/>
      <c r="DN347" s="447"/>
      <c r="DO347" s="462">
        <v>565</v>
      </c>
      <c r="DP347" s="461" t="s">
        <v>1424</v>
      </c>
      <c r="DQ347" s="460">
        <v>7</v>
      </c>
      <c r="DR347" s="459"/>
    </row>
    <row r="348" spans="4:12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453"/>
      <c r="O348" s="453"/>
      <c r="P348" s="452"/>
      <c r="Q348" s="446"/>
      <c r="R348" s="446"/>
      <c r="S348" s="602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554"/>
      <c r="AF348" s="448"/>
      <c r="AG348" s="448"/>
      <c r="AH348" s="448"/>
      <c r="CR348" s="445"/>
      <c r="CT348" s="448"/>
      <c r="CU348" s="448"/>
      <c r="CW348" s="448"/>
      <c r="CX348" s="448"/>
      <c r="CZ348" s="448"/>
      <c r="DA348" s="448"/>
      <c r="DC348" s="448"/>
      <c r="DD348" s="448"/>
      <c r="DF348" s="448"/>
      <c r="DG348" s="448"/>
      <c r="DJ348" s="445"/>
      <c r="DK348" s="445"/>
      <c r="DM348" s="447"/>
      <c r="DN348" s="447"/>
      <c r="DO348" s="462">
        <v>566</v>
      </c>
      <c r="DP348" s="461" t="s">
        <v>1425</v>
      </c>
      <c r="DQ348" s="460">
        <v>8</v>
      </c>
      <c r="DR348" s="459"/>
    </row>
    <row r="349" spans="4:12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453"/>
      <c r="O349" s="453"/>
      <c r="P349" s="452"/>
      <c r="Q349" s="446"/>
      <c r="R349" s="446"/>
      <c r="S349" s="602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554"/>
      <c r="AF349" s="448"/>
      <c r="AG349" s="448"/>
      <c r="AH349" s="448"/>
      <c r="CR349" s="445"/>
      <c r="CT349" s="448"/>
      <c r="CU349" s="448"/>
      <c r="CW349" s="448"/>
      <c r="CX349" s="448"/>
      <c r="CZ349" s="448"/>
      <c r="DA349" s="448"/>
      <c r="DC349" s="448"/>
      <c r="DD349" s="448"/>
      <c r="DF349" s="448"/>
      <c r="DG349" s="448"/>
      <c r="DJ349" s="445"/>
      <c r="DK349" s="445"/>
      <c r="DM349" s="447"/>
      <c r="DN349" s="447"/>
      <c r="DO349" s="462">
        <v>571</v>
      </c>
      <c r="DP349" s="461" t="s">
        <v>1</v>
      </c>
      <c r="DQ349" s="460">
        <v>3</v>
      </c>
      <c r="DR349" s="459"/>
    </row>
    <row r="350" spans="4:12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453"/>
      <c r="O350" s="453"/>
      <c r="P350" s="452"/>
      <c r="Q350" s="446"/>
      <c r="R350" s="446"/>
      <c r="S350" s="602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554"/>
      <c r="AF350" s="448"/>
      <c r="AG350" s="448"/>
      <c r="AH350" s="448"/>
      <c r="CR350" s="445"/>
      <c r="CT350" s="448"/>
      <c r="CU350" s="448"/>
      <c r="CW350" s="448"/>
      <c r="CX350" s="448"/>
      <c r="CZ350" s="448"/>
      <c r="DA350" s="448"/>
      <c r="DC350" s="448"/>
      <c r="DD350" s="448"/>
      <c r="DF350" s="448"/>
      <c r="DG350" s="448"/>
      <c r="DJ350" s="445"/>
      <c r="DK350" s="445"/>
      <c r="DM350" s="447"/>
      <c r="DN350" s="447"/>
      <c r="DO350" s="462">
        <v>572</v>
      </c>
      <c r="DP350" s="461" t="s">
        <v>1426</v>
      </c>
      <c r="DQ350" s="460">
        <v>4</v>
      </c>
      <c r="DR350" s="459"/>
    </row>
    <row r="351" spans="4:12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453"/>
      <c r="O351" s="453"/>
      <c r="P351" s="452"/>
      <c r="Q351" s="446"/>
      <c r="R351" s="446"/>
      <c r="S351" s="602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554"/>
      <c r="AF351" s="448"/>
      <c r="AG351" s="448"/>
      <c r="AH351" s="448"/>
      <c r="CR351" s="445"/>
      <c r="CT351" s="448"/>
      <c r="CU351" s="448"/>
      <c r="CW351" s="448"/>
      <c r="CX351" s="448"/>
      <c r="CZ351" s="448"/>
      <c r="DA351" s="448"/>
      <c r="DC351" s="448"/>
      <c r="DD351" s="448"/>
      <c r="DF351" s="448"/>
      <c r="DG351" s="448"/>
      <c r="DJ351" s="445"/>
      <c r="DK351" s="445"/>
      <c r="DM351" s="447"/>
      <c r="DN351" s="447"/>
      <c r="DO351" s="462">
        <v>573</v>
      </c>
      <c r="DP351" s="461" t="s">
        <v>1427</v>
      </c>
      <c r="DQ351" s="460">
        <v>5</v>
      </c>
      <c r="DR351" s="459"/>
    </row>
    <row r="352" spans="4:12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453"/>
      <c r="O352" s="453"/>
      <c r="P352" s="452"/>
      <c r="Q352" s="446"/>
      <c r="R352" s="446"/>
      <c r="S352" s="602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554"/>
      <c r="AF352" s="448"/>
      <c r="AG352" s="448"/>
      <c r="AH352" s="448"/>
      <c r="CR352" s="445"/>
      <c r="CT352" s="448"/>
      <c r="CU352" s="448"/>
      <c r="CW352" s="448"/>
      <c r="CX352" s="448"/>
      <c r="CZ352" s="448"/>
      <c r="DA352" s="448"/>
      <c r="DC352" s="448"/>
      <c r="DD352" s="448"/>
      <c r="DF352" s="448"/>
      <c r="DG352" s="448"/>
      <c r="DJ352" s="445"/>
      <c r="DK352" s="445"/>
      <c r="DM352" s="447"/>
      <c r="DN352" s="447"/>
      <c r="DO352" s="462">
        <v>574</v>
      </c>
      <c r="DP352" s="461" t="s">
        <v>1428</v>
      </c>
      <c r="DQ352" s="460">
        <v>6</v>
      </c>
      <c r="DR352" s="459"/>
    </row>
    <row r="353" spans="4:12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453"/>
      <c r="O353" s="453"/>
      <c r="P353" s="452"/>
      <c r="Q353" s="446"/>
      <c r="R353" s="446"/>
      <c r="S353" s="602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554"/>
      <c r="AF353" s="448"/>
      <c r="AG353" s="448"/>
      <c r="AH353" s="448"/>
      <c r="CR353" s="445"/>
      <c r="CT353" s="448"/>
      <c r="CU353" s="448"/>
      <c r="CW353" s="448"/>
      <c r="CX353" s="448"/>
      <c r="CZ353" s="448"/>
      <c r="DA353" s="448"/>
      <c r="DC353" s="448"/>
      <c r="DD353" s="448"/>
      <c r="DF353" s="448"/>
      <c r="DG353" s="448"/>
      <c r="DJ353" s="445"/>
      <c r="DK353" s="445"/>
      <c r="DM353" s="447"/>
      <c r="DN353" s="447"/>
      <c r="DO353" s="462">
        <v>575</v>
      </c>
      <c r="DP353" s="461" t="s">
        <v>1429</v>
      </c>
      <c r="DQ353" s="460">
        <v>7</v>
      </c>
      <c r="DR353" s="459"/>
    </row>
    <row r="354" spans="4:12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453"/>
      <c r="O354" s="453"/>
      <c r="P354" s="452"/>
      <c r="Q354" s="446"/>
      <c r="R354" s="446"/>
      <c r="S354" s="602"/>
      <c r="U354" s="445"/>
      <c r="V354" s="450"/>
      <c r="W354" s="445"/>
      <c r="X354" s="451"/>
      <c r="Y354" s="445"/>
      <c r="Z354" s="439"/>
      <c r="AA354" s="450"/>
      <c r="AB354" s="445"/>
      <c r="AC354" s="449"/>
      <c r="AD354" s="445"/>
      <c r="AE354" s="554"/>
      <c r="AF354" s="448"/>
      <c r="AG354" s="448"/>
      <c r="AH354" s="448"/>
      <c r="CR354" s="445"/>
      <c r="CT354" s="448"/>
      <c r="CU354" s="448"/>
      <c r="CW354" s="448"/>
      <c r="CX354" s="448"/>
      <c r="CZ354" s="448"/>
      <c r="DA354" s="448"/>
      <c r="DC354" s="448"/>
      <c r="DD354" s="448"/>
      <c r="DF354" s="448"/>
      <c r="DG354" s="448"/>
      <c r="DJ354" s="445"/>
      <c r="DK354" s="445"/>
      <c r="DM354" s="447"/>
      <c r="DN354" s="447"/>
      <c r="DO354" s="462">
        <v>576</v>
      </c>
      <c r="DP354" s="461" t="s">
        <v>6</v>
      </c>
      <c r="DQ354" s="460">
        <v>8</v>
      </c>
      <c r="DR354" s="459"/>
    </row>
    <row r="355" spans="4:12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453"/>
      <c r="O355" s="453"/>
      <c r="P355" s="452"/>
      <c r="Q355" s="446"/>
      <c r="R355" s="446"/>
      <c r="S355" s="602"/>
      <c r="U355" s="445"/>
      <c r="V355" s="450"/>
      <c r="W355" s="445"/>
      <c r="X355" s="451"/>
      <c r="Y355" s="445"/>
      <c r="Z355" s="439"/>
      <c r="AA355" s="450"/>
      <c r="AB355" s="445"/>
      <c r="AC355" s="449"/>
      <c r="AD355" s="445"/>
      <c r="AE355" s="554"/>
      <c r="AF355" s="448"/>
      <c r="AG355" s="448"/>
      <c r="AH355" s="448"/>
      <c r="CR355" s="445"/>
      <c r="CT355" s="448"/>
      <c r="CU355" s="448"/>
      <c r="CW355" s="448"/>
      <c r="CX355" s="448"/>
      <c r="CZ355" s="448"/>
      <c r="DA355" s="448"/>
      <c r="DC355" s="448"/>
      <c r="DD355" s="448"/>
      <c r="DF355" s="448"/>
      <c r="DG355" s="448"/>
      <c r="DJ355" s="445"/>
      <c r="DK355" s="445"/>
      <c r="DM355" s="447"/>
      <c r="DN355" s="447"/>
      <c r="DO355" s="462">
        <v>577</v>
      </c>
      <c r="DP355" s="461" t="s">
        <v>7</v>
      </c>
      <c r="DQ355" s="463"/>
      <c r="DR355" s="459"/>
    </row>
    <row r="356" spans="4:12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453"/>
      <c r="O356" s="453"/>
      <c r="P356" s="452"/>
      <c r="Q356" s="446"/>
      <c r="R356" s="446"/>
      <c r="S356" s="602"/>
      <c r="U356" s="445"/>
      <c r="V356" s="450"/>
      <c r="W356" s="445"/>
      <c r="X356" s="451"/>
      <c r="Y356" s="445"/>
      <c r="Z356" s="439"/>
      <c r="AA356" s="450"/>
      <c r="AB356" s="445"/>
      <c r="AC356" s="449"/>
      <c r="AD356" s="445"/>
      <c r="AE356" s="554"/>
      <c r="AF356" s="448"/>
      <c r="AG356" s="448"/>
      <c r="AH356" s="448"/>
      <c r="CR356" s="445"/>
      <c r="CT356" s="448"/>
      <c r="CU356" s="448"/>
      <c r="CW356" s="448"/>
      <c r="CX356" s="448"/>
      <c r="CZ356" s="448"/>
      <c r="DA356" s="448"/>
      <c r="DC356" s="448"/>
      <c r="DD356" s="448"/>
      <c r="DF356" s="448"/>
      <c r="DG356" s="448"/>
      <c r="DJ356" s="445"/>
      <c r="DK356" s="445"/>
      <c r="DM356" s="447"/>
      <c r="DN356" s="447"/>
      <c r="DO356" s="462">
        <v>578</v>
      </c>
      <c r="DP356" s="461" t="s">
        <v>8</v>
      </c>
      <c r="DQ356" s="460">
        <v>7</v>
      </c>
      <c r="DR356" s="459"/>
    </row>
    <row r="357" spans="4:12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453"/>
      <c r="O357" s="453"/>
      <c r="P357" s="452"/>
      <c r="Q357" s="446"/>
      <c r="R357" s="446"/>
      <c r="S357" s="602"/>
      <c r="U357" s="445"/>
      <c r="V357" s="450"/>
      <c r="W357" s="445"/>
      <c r="X357" s="451"/>
      <c r="Y357" s="445"/>
      <c r="Z357" s="439"/>
      <c r="AA357" s="450"/>
      <c r="AB357" s="445"/>
      <c r="AC357" s="449"/>
      <c r="AD357" s="445"/>
      <c r="AE357" s="554"/>
      <c r="AF357" s="448"/>
      <c r="AG357" s="448"/>
      <c r="AH357" s="448"/>
      <c r="CR357" s="445"/>
      <c r="CT357" s="448"/>
      <c r="CU357" s="448"/>
      <c r="CW357" s="448"/>
      <c r="CX357" s="448"/>
      <c r="CZ357" s="448"/>
      <c r="DA357" s="448"/>
      <c r="DC357" s="448"/>
      <c r="DD357" s="448"/>
      <c r="DF357" s="448"/>
      <c r="DG357" s="448"/>
      <c r="DJ357" s="445"/>
      <c r="DK357" s="445"/>
      <c r="DM357" s="447"/>
      <c r="DN357" s="447"/>
      <c r="DO357" s="462">
        <v>580</v>
      </c>
      <c r="DP357" s="461" t="s">
        <v>9</v>
      </c>
      <c r="DQ357" s="460">
        <v>2</v>
      </c>
      <c r="DR357" s="459"/>
    </row>
    <row r="358" spans="4:12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453"/>
      <c r="O358" s="453"/>
      <c r="P358" s="452"/>
      <c r="Q358" s="446"/>
      <c r="R358" s="446"/>
      <c r="S358" s="602"/>
      <c r="U358" s="445"/>
      <c r="V358" s="450"/>
      <c r="W358" s="445"/>
      <c r="X358" s="451"/>
      <c r="Y358" s="445"/>
      <c r="Z358" s="439"/>
      <c r="AA358" s="450"/>
      <c r="AB358" s="445"/>
      <c r="AC358" s="449"/>
      <c r="AD358" s="445"/>
      <c r="AE358" s="554"/>
      <c r="AF358" s="448"/>
      <c r="AG358" s="448"/>
      <c r="AH358" s="448"/>
      <c r="CR358" s="445"/>
      <c r="CT358" s="448"/>
      <c r="CU358" s="448"/>
      <c r="CW358" s="448"/>
      <c r="CX358" s="448"/>
      <c r="CZ358" s="448"/>
      <c r="DA358" s="448"/>
      <c r="DC358" s="448"/>
      <c r="DD358" s="448"/>
      <c r="DF358" s="448"/>
      <c r="DG358" s="448"/>
      <c r="DJ358" s="445"/>
      <c r="DK358" s="445"/>
      <c r="DM358" s="447"/>
      <c r="DN358" s="447"/>
      <c r="DO358" s="462">
        <v>581</v>
      </c>
      <c r="DP358" s="461" t="s">
        <v>10</v>
      </c>
      <c r="DQ358" s="460">
        <v>3</v>
      </c>
      <c r="DR358" s="459"/>
    </row>
    <row r="359" spans="4:12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453"/>
      <c r="O359" s="453"/>
      <c r="P359" s="452"/>
      <c r="Q359" s="446"/>
      <c r="R359" s="446"/>
      <c r="S359" s="602"/>
      <c r="U359" s="445"/>
      <c r="V359" s="450"/>
      <c r="W359" s="445"/>
      <c r="X359" s="451"/>
      <c r="Y359" s="445"/>
      <c r="Z359" s="439"/>
      <c r="AA359" s="450"/>
      <c r="AB359" s="445"/>
      <c r="AC359" s="449"/>
      <c r="AD359" s="445"/>
      <c r="AE359" s="554"/>
      <c r="AF359" s="448"/>
      <c r="AG359" s="448"/>
      <c r="AH359" s="448"/>
      <c r="CR359" s="445"/>
      <c r="CT359" s="448"/>
      <c r="CU359" s="448"/>
      <c r="CW359" s="448"/>
      <c r="CX359" s="448"/>
      <c r="CZ359" s="448"/>
      <c r="DA359" s="448"/>
      <c r="DC359" s="448"/>
      <c r="DD359" s="448"/>
      <c r="DF359" s="448"/>
      <c r="DG359" s="448"/>
      <c r="DJ359" s="445"/>
      <c r="DK359" s="445"/>
      <c r="DM359" s="447"/>
      <c r="DN359" s="447"/>
      <c r="DO359" s="462">
        <v>582</v>
      </c>
      <c r="DP359" s="461" t="s">
        <v>11</v>
      </c>
      <c r="DQ359" s="460">
        <v>4</v>
      </c>
      <c r="DR359" s="459"/>
    </row>
    <row r="360" spans="4:12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453"/>
      <c r="O360" s="453"/>
      <c r="P360" s="452"/>
      <c r="Q360" s="446"/>
      <c r="R360" s="446"/>
      <c r="S360" s="602"/>
      <c r="U360" s="445"/>
      <c r="V360" s="450"/>
      <c r="W360" s="445"/>
      <c r="X360" s="451"/>
      <c r="Y360" s="445"/>
      <c r="Z360" s="439"/>
      <c r="AA360" s="450"/>
      <c r="AB360" s="445"/>
      <c r="AC360" s="449"/>
      <c r="AD360" s="445"/>
      <c r="AE360" s="554"/>
      <c r="AF360" s="448"/>
      <c r="AG360" s="448"/>
      <c r="AH360" s="448"/>
      <c r="CR360" s="445"/>
      <c r="CT360" s="448"/>
      <c r="CU360" s="448"/>
      <c r="CW360" s="448"/>
      <c r="CX360" s="448"/>
      <c r="CZ360" s="448"/>
      <c r="DA360" s="448"/>
      <c r="DC360" s="448"/>
      <c r="DD360" s="448"/>
      <c r="DF360" s="448"/>
      <c r="DG360" s="448"/>
      <c r="DJ360" s="445"/>
      <c r="DK360" s="445"/>
      <c r="DM360" s="447"/>
      <c r="DN360" s="447"/>
      <c r="DO360" s="462">
        <v>583</v>
      </c>
      <c r="DP360" s="461" t="s">
        <v>12</v>
      </c>
      <c r="DQ360" s="460">
        <v>4</v>
      </c>
      <c r="DR360" s="459"/>
    </row>
    <row r="361" spans="4:12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453"/>
      <c r="O361" s="453"/>
      <c r="P361" s="452"/>
      <c r="Q361" s="446"/>
      <c r="R361" s="446"/>
      <c r="S361" s="602"/>
      <c r="U361" s="445"/>
      <c r="V361" s="450"/>
      <c r="W361" s="445"/>
      <c r="X361" s="451"/>
      <c r="Y361" s="445"/>
      <c r="Z361" s="439"/>
      <c r="AA361" s="450"/>
      <c r="AB361" s="445"/>
      <c r="AC361" s="449"/>
      <c r="AD361" s="445"/>
      <c r="AE361" s="554"/>
      <c r="AF361" s="448"/>
      <c r="AG361" s="448"/>
      <c r="AH361" s="448"/>
      <c r="CR361" s="445"/>
      <c r="CT361" s="448"/>
      <c r="CU361" s="448"/>
      <c r="CW361" s="448"/>
      <c r="CX361" s="448"/>
      <c r="CZ361" s="448"/>
      <c r="DA361" s="448"/>
      <c r="DC361" s="448"/>
      <c r="DD361" s="448"/>
      <c r="DF361" s="448"/>
      <c r="DG361" s="448"/>
      <c r="DJ361" s="445"/>
      <c r="DK361" s="445"/>
      <c r="DM361" s="447"/>
      <c r="DN361" s="447"/>
      <c r="DO361" s="462">
        <v>584</v>
      </c>
      <c r="DP361" s="461" t="s">
        <v>13</v>
      </c>
      <c r="DQ361" s="460">
        <v>5</v>
      </c>
      <c r="DR361" s="459"/>
    </row>
    <row r="362" spans="4:12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453"/>
      <c r="O362" s="453"/>
      <c r="P362" s="452"/>
      <c r="Q362" s="446"/>
      <c r="R362" s="446"/>
      <c r="S362" s="602"/>
      <c r="U362" s="445"/>
      <c r="V362" s="450"/>
      <c r="W362" s="445"/>
      <c r="X362" s="451"/>
      <c r="Y362" s="445"/>
      <c r="Z362" s="439"/>
      <c r="AA362" s="450"/>
      <c r="AB362" s="445"/>
      <c r="AC362" s="449"/>
      <c r="AD362" s="445"/>
      <c r="AE362" s="554"/>
      <c r="AF362" s="448"/>
      <c r="AG362" s="448"/>
      <c r="AH362" s="448"/>
      <c r="CR362" s="445"/>
      <c r="CT362" s="448"/>
      <c r="CU362" s="448"/>
      <c r="CW362" s="448"/>
      <c r="CX362" s="448"/>
      <c r="CZ362" s="448"/>
      <c r="DA362" s="448"/>
      <c r="DC362" s="448"/>
      <c r="DD362" s="448"/>
      <c r="DF362" s="448"/>
      <c r="DG362" s="448"/>
      <c r="DJ362" s="445"/>
      <c r="DK362" s="445"/>
      <c r="DM362" s="447"/>
      <c r="DN362" s="447"/>
      <c r="DO362" s="462">
        <v>585</v>
      </c>
      <c r="DP362" s="461" t="s">
        <v>14</v>
      </c>
      <c r="DQ362" s="460">
        <v>6</v>
      </c>
      <c r="DR362" s="459"/>
    </row>
    <row r="363" spans="4:12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453"/>
      <c r="O363" s="453"/>
      <c r="P363" s="452"/>
      <c r="Q363" s="446"/>
      <c r="R363" s="446"/>
      <c r="S363" s="602"/>
      <c r="U363" s="445"/>
      <c r="V363" s="450"/>
      <c r="W363" s="445"/>
      <c r="X363" s="451"/>
      <c r="Y363" s="445"/>
      <c r="Z363" s="439"/>
      <c r="AA363" s="450"/>
      <c r="AB363" s="445"/>
      <c r="AC363" s="449"/>
      <c r="AD363" s="445"/>
      <c r="AE363" s="554"/>
      <c r="AF363" s="448"/>
      <c r="AG363" s="448"/>
      <c r="AH363" s="448"/>
      <c r="CR363" s="445"/>
      <c r="CT363" s="448"/>
      <c r="CU363" s="448"/>
      <c r="CW363" s="448"/>
      <c r="CX363" s="448"/>
      <c r="CZ363" s="448"/>
      <c r="DA363" s="448"/>
      <c r="DC363" s="448"/>
      <c r="DD363" s="448"/>
      <c r="DF363" s="448"/>
      <c r="DG363" s="448"/>
      <c r="DJ363" s="445"/>
      <c r="DK363" s="445"/>
      <c r="DM363" s="447"/>
      <c r="DN363" s="447"/>
      <c r="DO363" s="462">
        <v>586</v>
      </c>
      <c r="DP363" s="461" t="s">
        <v>1430</v>
      </c>
      <c r="DQ363" s="460">
        <v>7</v>
      </c>
      <c r="DR363" s="459"/>
    </row>
    <row r="364" spans="4:12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453"/>
      <c r="O364" s="453"/>
      <c r="P364" s="452"/>
      <c r="Q364" s="446"/>
      <c r="R364" s="446"/>
      <c r="S364" s="602"/>
      <c r="U364" s="445"/>
      <c r="V364" s="450"/>
      <c r="W364" s="445"/>
      <c r="X364" s="451"/>
      <c r="Y364" s="445"/>
      <c r="Z364" s="439"/>
      <c r="AA364" s="450"/>
      <c r="AB364" s="445"/>
      <c r="AC364" s="449"/>
      <c r="AD364" s="445"/>
      <c r="AE364" s="554"/>
      <c r="AF364" s="448"/>
      <c r="AG364" s="448"/>
      <c r="AH364" s="448"/>
      <c r="CR364" s="445"/>
      <c r="CT364" s="448"/>
      <c r="CU364" s="448"/>
      <c r="CW364" s="448"/>
      <c r="CX364" s="448"/>
      <c r="CZ364" s="448"/>
      <c r="DA364" s="448"/>
      <c r="DC364" s="448"/>
      <c r="DD364" s="448"/>
      <c r="DF364" s="448"/>
      <c r="DG364" s="448"/>
      <c r="DJ364" s="445"/>
      <c r="DK364" s="445"/>
      <c r="DM364" s="447"/>
      <c r="DN364" s="447"/>
      <c r="DO364" s="462">
        <v>587</v>
      </c>
      <c r="DP364" s="461" t="s">
        <v>1431</v>
      </c>
      <c r="DQ364" s="460">
        <v>8</v>
      </c>
      <c r="DR364" s="459"/>
    </row>
    <row r="365" spans="4:12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453"/>
      <c r="O365" s="453"/>
      <c r="P365" s="452"/>
      <c r="Q365" s="446"/>
      <c r="R365" s="446"/>
      <c r="S365" s="602"/>
      <c r="U365" s="445"/>
      <c r="V365" s="450"/>
      <c r="W365" s="445"/>
      <c r="X365" s="451"/>
      <c r="Y365" s="445"/>
      <c r="Z365" s="439"/>
      <c r="AA365" s="450"/>
      <c r="AB365" s="445"/>
      <c r="AC365" s="449"/>
      <c r="AD365" s="445"/>
      <c r="AE365" s="554"/>
      <c r="AF365" s="448"/>
      <c r="AG365" s="448"/>
      <c r="AH365" s="448"/>
      <c r="CR365" s="445"/>
      <c r="CT365" s="448"/>
      <c r="CU365" s="448"/>
      <c r="CW365" s="448"/>
      <c r="CX365" s="448"/>
      <c r="CZ365" s="448"/>
      <c r="DA365" s="448"/>
      <c r="DC365" s="448"/>
      <c r="DD365" s="448"/>
      <c r="DF365" s="448"/>
      <c r="DG365" s="448"/>
      <c r="DJ365" s="445"/>
      <c r="DK365" s="445"/>
      <c r="DM365" s="447"/>
      <c r="DN365" s="447"/>
      <c r="DO365" s="462">
        <v>590</v>
      </c>
      <c r="DP365" s="461" t="s">
        <v>846</v>
      </c>
      <c r="DQ365" s="460">
        <v>7</v>
      </c>
      <c r="DR365" s="459"/>
    </row>
    <row r="366" spans="4:12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453"/>
      <c r="O366" s="453"/>
      <c r="P366" s="452"/>
      <c r="Q366" s="446"/>
      <c r="R366" s="446"/>
      <c r="S366" s="602"/>
      <c r="U366" s="445"/>
      <c r="V366" s="450"/>
      <c r="W366" s="445"/>
      <c r="X366" s="451"/>
      <c r="Y366" s="445"/>
      <c r="Z366" s="439"/>
      <c r="AA366" s="450"/>
      <c r="AB366" s="445"/>
      <c r="AC366" s="449"/>
      <c r="AD366" s="445"/>
      <c r="AE366" s="554"/>
      <c r="AF366" s="448"/>
      <c r="AG366" s="448"/>
      <c r="AH366" s="448"/>
      <c r="CR366" s="445"/>
      <c r="CT366" s="448"/>
      <c r="CU366" s="448"/>
      <c r="CW366" s="448"/>
      <c r="CX366" s="448"/>
      <c r="CZ366" s="448"/>
      <c r="DA366" s="448"/>
      <c r="DC366" s="448"/>
      <c r="DD366" s="448"/>
      <c r="DF366" s="448"/>
      <c r="DG366" s="448"/>
      <c r="DJ366" s="445"/>
      <c r="DK366" s="445"/>
      <c r="DM366" s="447"/>
      <c r="DN366" s="447"/>
      <c r="DO366" s="462">
        <v>591</v>
      </c>
      <c r="DP366" s="461" t="s">
        <v>17</v>
      </c>
      <c r="DQ366" s="460">
        <v>8</v>
      </c>
      <c r="DR366" s="459"/>
    </row>
    <row r="367" spans="4:12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453"/>
      <c r="O367" s="453"/>
      <c r="P367" s="452"/>
      <c r="Q367" s="446"/>
      <c r="R367" s="446"/>
      <c r="S367" s="602"/>
      <c r="U367" s="445"/>
      <c r="V367" s="450"/>
      <c r="W367" s="445"/>
      <c r="X367" s="451"/>
      <c r="Y367" s="445"/>
      <c r="Z367" s="439"/>
      <c r="AA367" s="450"/>
      <c r="AB367" s="445"/>
      <c r="AC367" s="449"/>
      <c r="AD367" s="445"/>
      <c r="AE367" s="554"/>
      <c r="AF367" s="448"/>
      <c r="AG367" s="448"/>
      <c r="AH367" s="448"/>
      <c r="CR367" s="445"/>
      <c r="CT367" s="448"/>
      <c r="CU367" s="448"/>
      <c r="CW367" s="448"/>
      <c r="CX367" s="448"/>
      <c r="CZ367" s="448"/>
      <c r="DA367" s="448"/>
      <c r="DC367" s="448"/>
      <c r="DD367" s="448"/>
      <c r="DF367" s="448"/>
      <c r="DG367" s="448"/>
      <c r="DJ367" s="445"/>
      <c r="DK367" s="445"/>
      <c r="DM367" s="447"/>
      <c r="DN367" s="447"/>
      <c r="DO367" s="462">
        <v>592</v>
      </c>
      <c r="DP367" s="461" t="s">
        <v>18</v>
      </c>
      <c r="DQ367" s="460">
        <v>9</v>
      </c>
      <c r="DR367" s="459"/>
    </row>
    <row r="368" spans="4:12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453"/>
      <c r="O368" s="453"/>
      <c r="P368" s="452"/>
      <c r="Q368" s="446"/>
      <c r="R368" s="446"/>
      <c r="S368" s="602"/>
      <c r="U368" s="445"/>
      <c r="V368" s="450"/>
      <c r="W368" s="445"/>
      <c r="X368" s="451"/>
      <c r="Y368" s="445"/>
      <c r="Z368" s="439"/>
      <c r="AA368" s="450"/>
      <c r="AB368" s="445"/>
      <c r="AC368" s="449"/>
      <c r="AD368" s="445"/>
      <c r="AE368" s="554"/>
      <c r="AF368" s="448"/>
      <c r="AG368" s="448"/>
      <c r="AH368" s="448"/>
      <c r="CR368" s="445"/>
      <c r="CT368" s="448"/>
      <c r="CU368" s="448"/>
      <c r="CW368" s="448"/>
      <c r="CX368" s="448"/>
      <c r="CZ368" s="448"/>
      <c r="DA368" s="448"/>
      <c r="DC368" s="448"/>
      <c r="DD368" s="448"/>
      <c r="DF368" s="448"/>
      <c r="DG368" s="448"/>
      <c r="DJ368" s="445"/>
      <c r="DK368" s="445"/>
      <c r="DM368" s="447"/>
      <c r="DN368" s="447"/>
      <c r="DO368" s="462">
        <v>593</v>
      </c>
      <c r="DP368" s="461" t="s">
        <v>19</v>
      </c>
      <c r="DQ368" s="460">
        <v>10</v>
      </c>
      <c r="DR368" s="459"/>
    </row>
    <row r="369" spans="4:12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453"/>
      <c r="O369" s="453"/>
      <c r="P369" s="452"/>
      <c r="Q369" s="446"/>
      <c r="R369" s="446"/>
      <c r="S369" s="602"/>
      <c r="U369" s="445"/>
      <c r="V369" s="450"/>
      <c r="W369" s="445"/>
      <c r="X369" s="451"/>
      <c r="Y369" s="445"/>
      <c r="Z369" s="439"/>
      <c r="AA369" s="450"/>
      <c r="AB369" s="445"/>
      <c r="AC369" s="449"/>
      <c r="AD369" s="445"/>
      <c r="AE369" s="554"/>
      <c r="AF369" s="448"/>
      <c r="AG369" s="448"/>
      <c r="AH369" s="448"/>
      <c r="CR369" s="445"/>
      <c r="CT369" s="448"/>
      <c r="CU369" s="448"/>
      <c r="CW369" s="448"/>
      <c r="CX369" s="448"/>
      <c r="CZ369" s="448"/>
      <c r="DA369" s="448"/>
      <c r="DC369" s="448"/>
      <c r="DD369" s="448"/>
      <c r="DF369" s="448"/>
      <c r="DG369" s="448"/>
      <c r="DJ369" s="445"/>
      <c r="DK369" s="445"/>
      <c r="DM369" s="447"/>
      <c r="DN369" s="447"/>
      <c r="DO369" s="462">
        <v>594</v>
      </c>
      <c r="DP369" s="461" t="s">
        <v>20</v>
      </c>
      <c r="DQ369" s="460">
        <v>11</v>
      </c>
      <c r="DR369" s="459"/>
    </row>
    <row r="370" spans="4:12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453"/>
      <c r="O370" s="453"/>
      <c r="P370" s="452"/>
      <c r="Q370" s="446"/>
      <c r="R370" s="446"/>
      <c r="S370" s="602"/>
      <c r="U370" s="445"/>
      <c r="V370" s="450"/>
      <c r="W370" s="445"/>
      <c r="X370" s="451"/>
      <c r="Y370" s="445"/>
      <c r="Z370" s="439"/>
      <c r="AA370" s="450"/>
      <c r="AB370" s="445"/>
      <c r="AC370" s="449"/>
      <c r="AD370" s="445"/>
      <c r="AE370" s="554"/>
      <c r="AF370" s="448"/>
      <c r="AG370" s="448"/>
      <c r="AH370" s="448"/>
      <c r="CR370" s="445"/>
      <c r="CT370" s="448"/>
      <c r="CU370" s="448"/>
      <c r="CW370" s="448"/>
      <c r="CX370" s="448"/>
      <c r="CZ370" s="448"/>
      <c r="DA370" s="448"/>
      <c r="DC370" s="448"/>
      <c r="DD370" s="448"/>
      <c r="DF370" s="448"/>
      <c r="DG370" s="448"/>
      <c r="DJ370" s="445"/>
      <c r="DK370" s="445"/>
      <c r="DM370" s="447"/>
      <c r="DN370" s="447"/>
      <c r="DO370" s="462">
        <v>601</v>
      </c>
      <c r="DP370" s="461" t="s">
        <v>1432</v>
      </c>
      <c r="DQ370" s="460">
        <v>4</v>
      </c>
      <c r="DR370" s="459"/>
    </row>
    <row r="371" spans="4:12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453"/>
      <c r="O371" s="453"/>
      <c r="P371" s="452"/>
      <c r="Q371" s="446"/>
      <c r="R371" s="446"/>
      <c r="S371" s="602"/>
      <c r="U371" s="445"/>
      <c r="V371" s="450"/>
      <c r="W371" s="445"/>
      <c r="X371" s="451"/>
      <c r="Y371" s="445"/>
      <c r="Z371" s="439"/>
      <c r="AA371" s="450"/>
      <c r="AB371" s="445"/>
      <c r="AC371" s="449"/>
      <c r="AD371" s="445"/>
      <c r="AE371" s="554"/>
      <c r="AF371" s="448"/>
      <c r="AG371" s="448"/>
      <c r="AH371" s="448"/>
      <c r="CR371" s="445"/>
      <c r="CT371" s="448"/>
      <c r="CU371" s="448"/>
      <c r="CW371" s="448"/>
      <c r="CX371" s="448"/>
      <c r="CZ371" s="448"/>
      <c r="DA371" s="448"/>
      <c r="DC371" s="448"/>
      <c r="DD371" s="448"/>
      <c r="DF371" s="448"/>
      <c r="DG371" s="448"/>
      <c r="DJ371" s="445"/>
      <c r="DK371" s="445"/>
      <c r="DM371" s="447"/>
      <c r="DN371" s="447"/>
      <c r="DO371" s="462">
        <v>602</v>
      </c>
      <c r="DP371" s="461" t="s">
        <v>1433</v>
      </c>
      <c r="DQ371" s="460">
        <v>5</v>
      </c>
      <c r="DR371" s="459"/>
    </row>
    <row r="372" spans="4:12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453"/>
      <c r="O372" s="453"/>
      <c r="P372" s="452"/>
      <c r="Q372" s="446"/>
      <c r="R372" s="446"/>
      <c r="S372" s="602"/>
      <c r="U372" s="445"/>
      <c r="V372" s="450"/>
      <c r="W372" s="445"/>
      <c r="X372" s="451"/>
      <c r="Y372" s="445"/>
      <c r="Z372" s="439"/>
      <c r="AA372" s="450"/>
      <c r="AB372" s="445"/>
      <c r="AC372" s="449"/>
      <c r="AD372" s="445"/>
      <c r="AE372" s="554"/>
      <c r="AF372" s="448"/>
      <c r="AG372" s="448"/>
      <c r="AH372" s="448"/>
      <c r="CR372" s="445"/>
      <c r="CT372" s="448"/>
      <c r="CU372" s="448"/>
      <c r="CW372" s="448"/>
      <c r="CX372" s="448"/>
      <c r="CZ372" s="448"/>
      <c r="DA372" s="448"/>
      <c r="DC372" s="448"/>
      <c r="DD372" s="448"/>
      <c r="DF372" s="448"/>
      <c r="DG372" s="448"/>
      <c r="DJ372" s="445"/>
      <c r="DK372" s="445"/>
      <c r="DM372" s="447"/>
      <c r="DN372" s="447"/>
      <c r="DO372" s="462">
        <v>603</v>
      </c>
      <c r="DP372" s="461" t="s">
        <v>1434</v>
      </c>
      <c r="DQ372" s="460">
        <v>6</v>
      </c>
      <c r="DR372" s="459"/>
    </row>
    <row r="373" spans="4:12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453"/>
      <c r="O373" s="453"/>
      <c r="P373" s="452"/>
      <c r="Q373" s="446"/>
      <c r="R373" s="446"/>
      <c r="S373" s="602"/>
      <c r="U373" s="445"/>
      <c r="V373" s="450"/>
      <c r="W373" s="445"/>
      <c r="X373" s="451"/>
      <c r="Y373" s="445"/>
      <c r="Z373" s="439"/>
      <c r="AA373" s="450"/>
      <c r="AB373" s="445"/>
      <c r="AC373" s="449"/>
      <c r="AD373" s="445"/>
      <c r="AE373" s="554"/>
      <c r="AF373" s="448"/>
      <c r="AG373" s="448"/>
      <c r="AH373" s="448"/>
      <c r="CR373" s="445"/>
      <c r="CT373" s="448"/>
      <c r="CU373" s="448"/>
      <c r="CW373" s="448"/>
      <c r="CX373" s="448"/>
      <c r="CZ373" s="448"/>
      <c r="DA373" s="448"/>
      <c r="DC373" s="448"/>
      <c r="DD373" s="448"/>
      <c r="DF373" s="448"/>
      <c r="DG373" s="448"/>
      <c r="DJ373" s="445"/>
      <c r="DK373" s="445"/>
      <c r="DM373" s="447"/>
      <c r="DN373" s="447"/>
      <c r="DO373" s="462">
        <v>604</v>
      </c>
      <c r="DP373" s="461" t="s">
        <v>1435</v>
      </c>
      <c r="DQ373" s="460">
        <v>7</v>
      </c>
      <c r="DR373" s="459"/>
    </row>
    <row r="374" spans="4:12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453"/>
      <c r="O374" s="453"/>
      <c r="P374" s="452"/>
      <c r="Q374" s="446"/>
      <c r="R374" s="446"/>
      <c r="S374" s="602"/>
      <c r="U374" s="445"/>
      <c r="V374" s="450"/>
      <c r="W374" s="445"/>
      <c r="X374" s="451"/>
      <c r="Y374" s="445"/>
      <c r="Z374" s="439"/>
      <c r="AA374" s="450"/>
      <c r="AB374" s="445"/>
      <c r="AC374" s="449"/>
      <c r="AD374" s="445"/>
      <c r="AE374" s="554"/>
      <c r="AF374" s="448"/>
      <c r="AG374" s="448"/>
      <c r="AH374" s="448"/>
      <c r="CR374" s="445"/>
      <c r="CT374" s="448"/>
      <c r="CU374" s="448"/>
      <c r="CW374" s="448"/>
      <c r="CX374" s="448"/>
      <c r="CZ374" s="448"/>
      <c r="DA374" s="448"/>
      <c r="DC374" s="448"/>
      <c r="DD374" s="448"/>
      <c r="DF374" s="448"/>
      <c r="DG374" s="448"/>
      <c r="DJ374" s="445"/>
      <c r="DK374" s="445"/>
      <c r="DM374" s="447"/>
      <c r="DN374" s="447"/>
      <c r="DO374" s="462">
        <v>611</v>
      </c>
      <c r="DP374" s="461" t="s">
        <v>25</v>
      </c>
      <c r="DQ374" s="460">
        <v>1</v>
      </c>
      <c r="DR374" s="459"/>
    </row>
    <row r="375" spans="4:12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453"/>
      <c r="O375" s="453"/>
      <c r="P375" s="452"/>
      <c r="Q375" s="446"/>
      <c r="R375" s="446"/>
      <c r="S375" s="602"/>
      <c r="U375" s="445"/>
      <c r="V375" s="450"/>
      <c r="W375" s="445"/>
      <c r="X375" s="451"/>
      <c r="Y375" s="445"/>
      <c r="Z375" s="439"/>
      <c r="AA375" s="450"/>
      <c r="AB375" s="445"/>
      <c r="AC375" s="449"/>
      <c r="AD375" s="445"/>
      <c r="AE375" s="554"/>
      <c r="AF375" s="448"/>
      <c r="AG375" s="448"/>
      <c r="AH375" s="448"/>
      <c r="CR375" s="445"/>
      <c r="CT375" s="448"/>
      <c r="CU375" s="448"/>
      <c r="CW375" s="448"/>
      <c r="CX375" s="448"/>
      <c r="CZ375" s="448"/>
      <c r="DA375" s="448"/>
      <c r="DC375" s="448"/>
      <c r="DD375" s="448"/>
      <c r="DF375" s="448"/>
      <c r="DG375" s="448"/>
      <c r="DJ375" s="445"/>
      <c r="DK375" s="445"/>
      <c r="DM375" s="447"/>
      <c r="DN375" s="447"/>
      <c r="DO375" s="462">
        <v>612</v>
      </c>
      <c r="DP375" s="461" t="s">
        <v>26</v>
      </c>
      <c r="DQ375" s="460">
        <v>2</v>
      </c>
      <c r="DR375" s="459"/>
    </row>
    <row r="376" spans="4:12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453"/>
      <c r="O376" s="453"/>
      <c r="P376" s="452"/>
      <c r="Q376" s="446"/>
      <c r="R376" s="446"/>
      <c r="S376" s="602"/>
      <c r="U376" s="445"/>
      <c r="V376" s="450"/>
      <c r="W376" s="445"/>
      <c r="X376" s="451"/>
      <c r="Y376" s="445"/>
      <c r="Z376" s="439"/>
      <c r="AA376" s="450"/>
      <c r="AB376" s="445"/>
      <c r="AC376" s="449"/>
      <c r="AD376" s="445"/>
      <c r="AE376" s="554"/>
      <c r="AF376" s="448"/>
      <c r="AG376" s="448"/>
      <c r="AH376" s="448"/>
      <c r="CR376" s="445"/>
      <c r="CT376" s="448"/>
      <c r="CU376" s="448"/>
      <c r="CW376" s="448"/>
      <c r="CX376" s="448"/>
      <c r="CZ376" s="448"/>
      <c r="DA376" s="448"/>
      <c r="DC376" s="448"/>
      <c r="DD376" s="448"/>
      <c r="DF376" s="448"/>
      <c r="DG376" s="448"/>
      <c r="DJ376" s="445"/>
      <c r="DK376" s="445"/>
      <c r="DM376" s="447"/>
      <c r="DN376" s="447"/>
      <c r="DO376" s="462">
        <v>613</v>
      </c>
      <c r="DP376" s="461" t="s">
        <v>1436</v>
      </c>
      <c r="DQ376" s="460">
        <v>3</v>
      </c>
      <c r="DR376" s="459" t="s">
        <v>963</v>
      </c>
    </row>
    <row r="377" spans="4:12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453"/>
      <c r="O377" s="453"/>
      <c r="P377" s="452"/>
      <c r="Q377" s="446"/>
      <c r="R377" s="446"/>
      <c r="S377" s="602"/>
      <c r="U377" s="445"/>
      <c r="V377" s="450"/>
      <c r="W377" s="445"/>
      <c r="X377" s="451"/>
      <c r="Y377" s="445"/>
      <c r="Z377" s="439"/>
      <c r="AA377" s="450"/>
      <c r="AB377" s="445"/>
      <c r="AC377" s="449"/>
      <c r="AD377" s="445"/>
      <c r="AE377" s="554"/>
      <c r="AF377" s="448"/>
      <c r="AG377" s="448"/>
      <c r="AH377" s="448"/>
      <c r="CR377" s="445"/>
      <c r="CT377" s="448"/>
      <c r="CU377" s="448"/>
      <c r="CW377" s="448"/>
      <c r="CX377" s="448"/>
      <c r="CZ377" s="448"/>
      <c r="DA377" s="448"/>
      <c r="DC377" s="448"/>
      <c r="DD377" s="448"/>
      <c r="DF377" s="448"/>
      <c r="DG377" s="448"/>
      <c r="DJ377" s="445"/>
      <c r="DK377" s="445"/>
      <c r="DM377" s="447"/>
      <c r="DN377" s="447"/>
      <c r="DO377" s="462">
        <v>614</v>
      </c>
      <c r="DP377" s="461" t="s">
        <v>1437</v>
      </c>
      <c r="DQ377" s="460">
        <v>4</v>
      </c>
      <c r="DR377" s="459" t="s">
        <v>963</v>
      </c>
    </row>
    <row r="378" spans="4:12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453"/>
      <c r="O378" s="453"/>
      <c r="P378" s="452"/>
      <c r="Q378" s="446"/>
      <c r="R378" s="446"/>
      <c r="S378" s="602"/>
      <c r="U378" s="445"/>
      <c r="V378" s="450"/>
      <c r="W378" s="445"/>
      <c r="X378" s="451"/>
      <c r="Y378" s="445"/>
      <c r="Z378" s="439"/>
      <c r="AA378" s="450"/>
      <c r="AB378" s="445"/>
      <c r="AC378" s="449"/>
      <c r="AD378" s="445"/>
      <c r="AE378" s="554"/>
      <c r="AF378" s="448"/>
      <c r="AG378" s="448"/>
      <c r="AH378" s="448"/>
      <c r="CR378" s="445"/>
      <c r="CT378" s="448"/>
      <c r="CU378" s="448"/>
      <c r="CW378" s="448"/>
      <c r="CX378" s="448"/>
      <c r="CZ378" s="448"/>
      <c r="DA378" s="448"/>
      <c r="DC378" s="448"/>
      <c r="DD378" s="448"/>
      <c r="DF378" s="448"/>
      <c r="DG378" s="448"/>
      <c r="DJ378" s="445"/>
      <c r="DK378" s="445"/>
      <c r="DM378" s="447"/>
      <c r="DN378" s="447"/>
      <c r="DO378" s="462">
        <v>631</v>
      </c>
      <c r="DP378" s="461" t="s">
        <v>29</v>
      </c>
      <c r="DQ378" s="460">
        <v>8</v>
      </c>
      <c r="DR378" s="459"/>
    </row>
    <row r="379" spans="4:12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453"/>
      <c r="O379" s="453"/>
      <c r="P379" s="452"/>
      <c r="Q379" s="446"/>
      <c r="R379" s="446"/>
      <c r="S379" s="602"/>
      <c r="U379" s="445"/>
      <c r="V379" s="450"/>
      <c r="W379" s="445"/>
      <c r="X379" s="451"/>
      <c r="Y379" s="445"/>
      <c r="Z379" s="439"/>
      <c r="AA379" s="450"/>
      <c r="AB379" s="445"/>
      <c r="AC379" s="449"/>
      <c r="AD379" s="445"/>
      <c r="AE379" s="554"/>
      <c r="AF379" s="448"/>
      <c r="AG379" s="448"/>
      <c r="AH379" s="448"/>
      <c r="CR379" s="445"/>
      <c r="CT379" s="448"/>
      <c r="CU379" s="448"/>
      <c r="CW379" s="448"/>
      <c r="CX379" s="448"/>
      <c r="CZ379" s="448"/>
      <c r="DA379" s="448"/>
      <c r="DC379" s="448"/>
      <c r="DD379" s="448"/>
      <c r="DF379" s="448"/>
      <c r="DG379" s="448"/>
      <c r="DJ379" s="445"/>
      <c r="DK379" s="445"/>
      <c r="DM379" s="447"/>
      <c r="DN379" s="447"/>
      <c r="DO379" s="462">
        <v>632</v>
      </c>
      <c r="DP379" s="461" t="s">
        <v>30</v>
      </c>
      <c r="DQ379" s="460">
        <v>9</v>
      </c>
      <c r="DR379" s="459"/>
    </row>
    <row r="380" spans="4:12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453"/>
      <c r="O380" s="453"/>
      <c r="P380" s="452"/>
      <c r="Q380" s="446"/>
      <c r="R380" s="446"/>
      <c r="S380" s="602"/>
      <c r="U380" s="445"/>
      <c r="V380" s="450"/>
      <c r="W380" s="445"/>
      <c r="X380" s="451"/>
      <c r="Y380" s="445"/>
      <c r="Z380" s="439"/>
      <c r="AA380" s="450"/>
      <c r="AB380" s="445"/>
      <c r="AC380" s="449"/>
      <c r="AD380" s="445"/>
      <c r="AE380" s="554"/>
      <c r="AF380" s="448"/>
      <c r="AG380" s="448"/>
      <c r="AH380" s="448"/>
      <c r="CR380" s="445"/>
      <c r="CT380" s="448"/>
      <c r="CU380" s="448"/>
      <c r="CW380" s="448"/>
      <c r="CX380" s="448"/>
      <c r="CZ380" s="448"/>
      <c r="DA380" s="448"/>
      <c r="DC380" s="448"/>
      <c r="DD380" s="448"/>
      <c r="DF380" s="448"/>
      <c r="DG380" s="448"/>
      <c r="DJ380" s="445"/>
      <c r="DK380" s="445"/>
      <c r="DM380" s="447"/>
      <c r="DN380" s="447"/>
      <c r="DO380" s="462">
        <v>633</v>
      </c>
      <c r="DP380" s="461" t="s">
        <v>31</v>
      </c>
      <c r="DQ380" s="460">
        <v>10</v>
      </c>
      <c r="DR380" s="459"/>
    </row>
    <row r="381" spans="4:12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453"/>
      <c r="O381" s="453"/>
      <c r="P381" s="452"/>
      <c r="Q381" s="446"/>
      <c r="R381" s="446"/>
      <c r="S381" s="602"/>
      <c r="U381" s="445"/>
      <c r="V381" s="450"/>
      <c r="W381" s="445"/>
      <c r="X381" s="451"/>
      <c r="Y381" s="445"/>
      <c r="Z381" s="439"/>
      <c r="AA381" s="450"/>
      <c r="AB381" s="445"/>
      <c r="AC381" s="449"/>
      <c r="AD381" s="445"/>
      <c r="AE381" s="554"/>
      <c r="AF381" s="448"/>
      <c r="AG381" s="448"/>
      <c r="AH381" s="448"/>
      <c r="CR381" s="445"/>
      <c r="CT381" s="448"/>
      <c r="CU381" s="448"/>
      <c r="CW381" s="448"/>
      <c r="CX381" s="448"/>
      <c r="CZ381" s="448"/>
      <c r="DA381" s="448"/>
      <c r="DC381" s="448"/>
      <c r="DD381" s="448"/>
      <c r="DF381" s="448"/>
      <c r="DG381" s="448"/>
      <c r="DJ381" s="445"/>
      <c r="DK381" s="445"/>
      <c r="DM381" s="447"/>
      <c r="DN381" s="447"/>
      <c r="DO381" s="462">
        <v>634</v>
      </c>
      <c r="DP381" s="461" t="s">
        <v>32</v>
      </c>
      <c r="DQ381" s="460">
        <v>11</v>
      </c>
      <c r="DR381" s="459"/>
    </row>
    <row r="382" spans="4:12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453"/>
      <c r="O382" s="453"/>
      <c r="P382" s="452"/>
      <c r="Q382" s="446"/>
      <c r="R382" s="446"/>
      <c r="S382" s="602"/>
      <c r="U382" s="445"/>
      <c r="V382" s="450"/>
      <c r="W382" s="445"/>
      <c r="X382" s="451"/>
      <c r="Y382" s="445"/>
      <c r="Z382" s="439"/>
      <c r="AA382" s="450"/>
      <c r="AB382" s="445"/>
      <c r="AC382" s="449"/>
      <c r="AD382" s="445"/>
      <c r="AE382" s="554"/>
      <c r="AF382" s="448"/>
      <c r="AG382" s="448"/>
      <c r="AH382" s="448"/>
      <c r="CR382" s="445"/>
      <c r="CT382" s="448"/>
      <c r="CU382" s="448"/>
      <c r="CW382" s="448"/>
      <c r="CX382" s="448"/>
      <c r="CZ382" s="448"/>
      <c r="DA382" s="448"/>
      <c r="DC382" s="448"/>
      <c r="DD382" s="448"/>
      <c r="DF382" s="448"/>
      <c r="DG382" s="448"/>
      <c r="DJ382" s="445"/>
      <c r="DK382" s="445"/>
      <c r="DM382" s="447"/>
      <c r="DN382" s="447"/>
      <c r="DO382" s="462">
        <v>690</v>
      </c>
      <c r="DP382" s="461" t="s">
        <v>1491</v>
      </c>
      <c r="DQ382" s="460">
        <v>8</v>
      </c>
      <c r="DR382" s="459"/>
    </row>
    <row r="383" spans="4:12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453"/>
      <c r="O383" s="453"/>
      <c r="P383" s="452"/>
      <c r="Q383" s="446"/>
      <c r="R383" s="446"/>
      <c r="S383" s="602"/>
      <c r="U383" s="445"/>
      <c r="V383" s="450"/>
      <c r="W383" s="445"/>
      <c r="X383" s="451"/>
      <c r="Y383" s="445"/>
      <c r="Z383" s="439"/>
      <c r="AA383" s="450"/>
      <c r="AB383" s="445"/>
      <c r="AC383" s="449"/>
      <c r="AD383" s="445"/>
      <c r="AE383" s="554"/>
      <c r="AF383" s="448"/>
      <c r="AG383" s="448"/>
      <c r="AH383" s="448"/>
      <c r="CR383" s="445"/>
      <c r="CT383" s="448"/>
      <c r="CU383" s="448"/>
      <c r="CW383" s="448"/>
      <c r="CX383" s="448"/>
      <c r="CZ383" s="448"/>
      <c r="DA383" s="448"/>
      <c r="DC383" s="448"/>
      <c r="DD383" s="448"/>
      <c r="DF383" s="448"/>
      <c r="DG383" s="448"/>
      <c r="DJ383" s="445"/>
      <c r="DK383" s="445"/>
      <c r="DM383" s="447"/>
      <c r="DN383" s="447"/>
      <c r="DO383" s="462">
        <v>691</v>
      </c>
      <c r="DP383" s="461" t="s">
        <v>1492</v>
      </c>
      <c r="DQ383" s="460">
        <v>9</v>
      </c>
      <c r="DR383" s="459"/>
    </row>
    <row r="384" spans="4:12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453"/>
      <c r="O384" s="453"/>
      <c r="P384" s="452"/>
      <c r="Q384" s="446"/>
      <c r="R384" s="446"/>
      <c r="S384" s="602"/>
      <c r="U384" s="445"/>
      <c r="V384" s="450"/>
      <c r="W384" s="445"/>
      <c r="X384" s="451"/>
      <c r="Y384" s="445"/>
      <c r="Z384" s="439"/>
      <c r="AA384" s="450"/>
      <c r="AB384" s="445"/>
      <c r="AC384" s="449"/>
      <c r="AD384" s="445"/>
      <c r="AE384" s="554"/>
      <c r="AF384" s="448"/>
      <c r="AG384" s="448"/>
      <c r="AH384" s="448"/>
      <c r="CR384" s="445"/>
      <c r="CT384" s="448"/>
      <c r="CU384" s="448"/>
      <c r="CW384" s="448"/>
      <c r="CX384" s="448"/>
      <c r="CZ384" s="448"/>
      <c r="DA384" s="448"/>
      <c r="DC384" s="448"/>
      <c r="DD384" s="448"/>
      <c r="DF384" s="448"/>
      <c r="DG384" s="448"/>
      <c r="DJ384" s="445"/>
      <c r="DK384" s="445"/>
      <c r="DM384" s="447"/>
      <c r="DN384" s="447"/>
      <c r="DO384" s="462">
        <v>692</v>
      </c>
      <c r="DP384" s="461" t="s">
        <v>1493</v>
      </c>
      <c r="DQ384" s="460">
        <v>10</v>
      </c>
      <c r="DR384" s="459"/>
    </row>
    <row r="385" spans="4:12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453"/>
      <c r="O385" s="453"/>
      <c r="P385" s="452"/>
      <c r="Q385" s="446"/>
      <c r="R385" s="446"/>
      <c r="S385" s="602"/>
      <c r="U385" s="445"/>
      <c r="V385" s="450"/>
      <c r="W385" s="445"/>
      <c r="X385" s="451"/>
      <c r="Y385" s="445"/>
      <c r="Z385" s="439"/>
      <c r="AA385" s="450"/>
      <c r="AB385" s="445"/>
      <c r="AC385" s="449"/>
      <c r="AD385" s="445"/>
      <c r="AE385" s="554"/>
      <c r="AF385" s="448"/>
      <c r="AG385" s="448"/>
      <c r="AH385" s="448"/>
      <c r="CR385" s="445"/>
      <c r="CT385" s="448"/>
      <c r="CU385" s="448"/>
      <c r="CW385" s="448"/>
      <c r="CX385" s="448"/>
      <c r="CZ385" s="448"/>
      <c r="DA385" s="448"/>
      <c r="DC385" s="448"/>
      <c r="DD385" s="448"/>
      <c r="DF385" s="448"/>
      <c r="DG385" s="448"/>
      <c r="DJ385" s="445"/>
      <c r="DK385" s="445"/>
      <c r="DM385" s="447"/>
      <c r="DN385" s="447"/>
      <c r="DO385" s="462">
        <v>693</v>
      </c>
      <c r="DP385" s="461" t="s">
        <v>1494</v>
      </c>
      <c r="DQ385" s="460">
        <v>11</v>
      </c>
      <c r="DR385" s="459"/>
    </row>
    <row r="386" spans="4:12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453"/>
      <c r="O386" s="453"/>
      <c r="P386" s="452"/>
      <c r="Q386" s="446"/>
      <c r="R386" s="446"/>
      <c r="S386" s="602"/>
      <c r="U386" s="445"/>
      <c r="V386" s="450"/>
      <c r="W386" s="445"/>
      <c r="X386" s="451"/>
      <c r="Y386" s="445"/>
      <c r="Z386" s="439"/>
      <c r="AA386" s="450"/>
      <c r="AB386" s="445"/>
      <c r="AC386" s="449"/>
      <c r="AD386" s="445"/>
      <c r="AE386" s="554"/>
      <c r="AF386" s="448"/>
      <c r="AG386" s="448"/>
      <c r="AH386" s="448"/>
      <c r="CR386" s="445"/>
      <c r="CT386" s="448"/>
      <c r="CU386" s="448"/>
      <c r="CW386" s="448"/>
      <c r="CX386" s="448"/>
      <c r="CZ386" s="448"/>
      <c r="DA386" s="448"/>
      <c r="DC386" s="448"/>
      <c r="DD386" s="448"/>
      <c r="DF386" s="448"/>
      <c r="DG386" s="448"/>
      <c r="DJ386" s="445"/>
      <c r="DK386" s="445"/>
      <c r="DM386" s="447"/>
      <c r="DN386" s="447"/>
      <c r="DO386" s="462">
        <v>694</v>
      </c>
      <c r="DP386" s="461" t="s">
        <v>1495</v>
      </c>
      <c r="DQ386" s="460">
        <v>12</v>
      </c>
      <c r="DR386" s="459"/>
    </row>
    <row r="387" spans="4:12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453"/>
      <c r="O387" s="453"/>
      <c r="P387" s="452"/>
      <c r="Q387" s="446"/>
      <c r="R387" s="446"/>
      <c r="S387" s="602"/>
      <c r="U387" s="445"/>
      <c r="V387" s="450"/>
      <c r="W387" s="445"/>
      <c r="X387" s="451"/>
      <c r="Y387" s="445"/>
      <c r="Z387" s="439"/>
      <c r="AA387" s="450"/>
      <c r="AB387" s="445"/>
      <c r="AC387" s="449"/>
      <c r="AD387" s="445"/>
      <c r="AE387" s="554"/>
      <c r="AF387" s="448"/>
      <c r="AG387" s="448"/>
      <c r="AH387" s="448"/>
      <c r="CR387" s="445"/>
      <c r="CT387" s="448"/>
      <c r="CU387" s="448"/>
      <c r="CW387" s="448"/>
      <c r="CX387" s="448"/>
      <c r="CZ387" s="448"/>
      <c r="DA387" s="448"/>
      <c r="DC387" s="448"/>
      <c r="DD387" s="448"/>
      <c r="DF387" s="448"/>
      <c r="DG387" s="448"/>
      <c r="DJ387" s="445"/>
      <c r="DK387" s="445"/>
      <c r="DM387" s="447"/>
      <c r="DN387" s="447"/>
      <c r="DO387" s="462">
        <v>706</v>
      </c>
      <c r="DP387" s="461" t="s">
        <v>1438</v>
      </c>
      <c r="DQ387" s="460">
        <v>4</v>
      </c>
      <c r="DR387" s="459"/>
    </row>
    <row r="388" spans="4:12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453"/>
      <c r="O388" s="453"/>
      <c r="P388" s="452"/>
      <c r="Q388" s="446"/>
      <c r="R388" s="446"/>
      <c r="S388" s="602"/>
      <c r="U388" s="445"/>
      <c r="V388" s="450"/>
      <c r="W388" s="445"/>
      <c r="X388" s="451"/>
      <c r="Y388" s="445"/>
      <c r="Z388" s="439"/>
      <c r="AA388" s="450"/>
      <c r="AB388" s="445"/>
      <c r="AC388" s="449"/>
      <c r="AD388" s="445"/>
      <c r="AE388" s="554"/>
      <c r="AF388" s="448"/>
      <c r="AG388" s="448"/>
      <c r="AH388" s="448"/>
      <c r="CR388" s="445"/>
      <c r="CT388" s="448"/>
      <c r="CU388" s="448"/>
      <c r="CW388" s="448"/>
      <c r="CX388" s="448"/>
      <c r="CZ388" s="448"/>
      <c r="DA388" s="448"/>
      <c r="DC388" s="448"/>
      <c r="DD388" s="448"/>
      <c r="DF388" s="448"/>
      <c r="DG388" s="448"/>
      <c r="DJ388" s="445"/>
      <c r="DK388" s="445"/>
      <c r="DM388" s="447"/>
      <c r="DN388" s="447"/>
      <c r="DO388" s="462">
        <v>707</v>
      </c>
      <c r="DP388" s="461" t="s">
        <v>1439</v>
      </c>
      <c r="DQ388" s="460">
        <v>5</v>
      </c>
      <c r="DR388" s="459"/>
    </row>
    <row r="389" spans="4:12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453"/>
      <c r="O389" s="453"/>
      <c r="P389" s="452"/>
      <c r="Q389" s="446"/>
      <c r="R389" s="446"/>
      <c r="S389" s="602"/>
      <c r="U389" s="445"/>
      <c r="V389" s="450"/>
      <c r="W389" s="445"/>
      <c r="X389" s="451"/>
      <c r="Y389" s="445"/>
      <c r="Z389" s="439"/>
      <c r="AA389" s="450"/>
      <c r="AB389" s="445"/>
      <c r="AC389" s="449"/>
      <c r="AD389" s="445"/>
      <c r="AE389" s="554"/>
      <c r="AF389" s="448"/>
      <c r="AG389" s="448"/>
      <c r="AH389" s="448"/>
      <c r="CR389" s="445"/>
      <c r="CT389" s="448"/>
      <c r="CU389" s="448"/>
      <c r="CW389" s="448"/>
      <c r="CX389" s="448"/>
      <c r="CZ389" s="448"/>
      <c r="DA389" s="448"/>
      <c r="DC389" s="448"/>
      <c r="DD389" s="448"/>
      <c r="DF389" s="448"/>
      <c r="DG389" s="448"/>
      <c r="DJ389" s="445"/>
      <c r="DK389" s="445"/>
      <c r="DM389" s="447"/>
      <c r="DN389" s="447"/>
      <c r="DO389" s="462">
        <v>708</v>
      </c>
      <c r="DP389" s="461" t="s">
        <v>1440</v>
      </c>
      <c r="DQ389" s="460">
        <v>6</v>
      </c>
      <c r="DR389" s="459"/>
    </row>
    <row r="390" spans="4:12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453"/>
      <c r="O390" s="453"/>
      <c r="P390" s="452"/>
      <c r="Q390" s="446"/>
      <c r="R390" s="446"/>
      <c r="S390" s="602"/>
      <c r="U390" s="445"/>
      <c r="V390" s="450"/>
      <c r="W390" s="445"/>
      <c r="X390" s="451"/>
      <c r="Y390" s="445"/>
      <c r="Z390" s="439"/>
      <c r="AA390" s="450"/>
      <c r="AB390" s="445"/>
      <c r="AC390" s="449"/>
      <c r="AD390" s="445"/>
      <c r="AE390" s="554"/>
      <c r="AF390" s="448"/>
      <c r="AG390" s="448"/>
      <c r="AH390" s="448"/>
      <c r="CR390" s="445"/>
      <c r="CT390" s="448"/>
      <c r="CU390" s="448"/>
      <c r="CW390" s="448"/>
      <c r="CX390" s="448"/>
      <c r="CZ390" s="448"/>
      <c r="DA390" s="448"/>
      <c r="DC390" s="448"/>
      <c r="DD390" s="448"/>
      <c r="DF390" s="448"/>
      <c r="DG390" s="448"/>
      <c r="DJ390" s="445"/>
      <c r="DK390" s="445"/>
      <c r="DM390" s="447"/>
      <c r="DN390" s="447"/>
      <c r="DO390" s="462">
        <v>709</v>
      </c>
      <c r="DP390" s="461" t="s">
        <v>1441</v>
      </c>
      <c r="DQ390" s="460">
        <v>7</v>
      </c>
      <c r="DR390" s="459"/>
    </row>
    <row r="391" spans="4:12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453"/>
      <c r="O391" s="453"/>
      <c r="P391" s="452"/>
      <c r="Q391" s="446"/>
      <c r="R391" s="446"/>
      <c r="S391" s="602"/>
      <c r="U391" s="445"/>
      <c r="V391" s="450"/>
      <c r="W391" s="445"/>
      <c r="X391" s="451"/>
      <c r="Y391" s="445"/>
      <c r="Z391" s="439"/>
      <c r="AA391" s="450"/>
      <c r="AB391" s="445"/>
      <c r="AC391" s="449"/>
      <c r="AD391" s="445"/>
      <c r="AE391" s="554"/>
      <c r="AF391" s="448"/>
      <c r="AG391" s="448"/>
      <c r="AH391" s="448"/>
      <c r="CR391" s="445"/>
      <c r="CT391" s="448"/>
      <c r="CU391" s="448"/>
      <c r="CW391" s="448"/>
      <c r="CX391" s="448"/>
      <c r="CZ391" s="448"/>
      <c r="DA391" s="448"/>
      <c r="DC391" s="448"/>
      <c r="DD391" s="448"/>
      <c r="DF391" s="448"/>
      <c r="DG391" s="448"/>
      <c r="DJ391" s="445"/>
      <c r="DK391" s="445"/>
      <c r="DM391" s="447"/>
      <c r="DN391" s="447"/>
      <c r="DO391" s="462">
        <v>710</v>
      </c>
      <c r="DP391" s="461" t="s">
        <v>37</v>
      </c>
      <c r="DQ391" s="460">
        <v>6</v>
      </c>
      <c r="DR391" s="459"/>
    </row>
    <row r="392" spans="4:12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453"/>
      <c r="O392" s="453"/>
      <c r="P392" s="452"/>
      <c r="Q392" s="446"/>
      <c r="R392" s="446"/>
      <c r="S392" s="602"/>
      <c r="U392" s="445"/>
      <c r="V392" s="450"/>
      <c r="W392" s="445"/>
      <c r="X392" s="451"/>
      <c r="Y392" s="445"/>
      <c r="Z392" s="439"/>
      <c r="AA392" s="450"/>
      <c r="AB392" s="445"/>
      <c r="AC392" s="449"/>
      <c r="AD392" s="445"/>
      <c r="AE392" s="554"/>
      <c r="AF392" s="448"/>
      <c r="AG392" s="448"/>
      <c r="AH392" s="448"/>
      <c r="CR392" s="445"/>
      <c r="CT392" s="448"/>
      <c r="CU392" s="448"/>
      <c r="CW392" s="448"/>
      <c r="CX392" s="448"/>
      <c r="CZ392" s="448"/>
      <c r="DA392" s="448"/>
      <c r="DC392" s="448"/>
      <c r="DD392" s="448"/>
      <c r="DF392" s="448"/>
      <c r="DG392" s="448"/>
      <c r="DJ392" s="445"/>
      <c r="DK392" s="445"/>
      <c r="DM392" s="447"/>
      <c r="DN392" s="447"/>
      <c r="DO392" s="462">
        <v>711</v>
      </c>
      <c r="DP392" s="461" t="s">
        <v>1442</v>
      </c>
      <c r="DQ392" s="460">
        <v>7</v>
      </c>
      <c r="DR392" s="459"/>
    </row>
    <row r="393" spans="4:12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453"/>
      <c r="O393" s="453"/>
      <c r="P393" s="452"/>
      <c r="Q393" s="446"/>
      <c r="R393" s="446"/>
      <c r="S393" s="602"/>
      <c r="U393" s="445"/>
      <c r="V393" s="450"/>
      <c r="W393" s="445"/>
      <c r="X393" s="451"/>
      <c r="Y393" s="445"/>
      <c r="Z393" s="439"/>
      <c r="AA393" s="450"/>
      <c r="AB393" s="445"/>
      <c r="AC393" s="449"/>
      <c r="AD393" s="445"/>
      <c r="AE393" s="554"/>
      <c r="AF393" s="448"/>
      <c r="AG393" s="448"/>
      <c r="AH393" s="448"/>
      <c r="CR393" s="445"/>
      <c r="CT393" s="448"/>
      <c r="CU393" s="448"/>
      <c r="CW393" s="448"/>
      <c r="CX393" s="448"/>
      <c r="CZ393" s="448"/>
      <c r="DA393" s="448"/>
      <c r="DC393" s="448"/>
      <c r="DD393" s="448"/>
      <c r="DF393" s="448"/>
      <c r="DG393" s="448"/>
      <c r="DJ393" s="445"/>
      <c r="DK393" s="445"/>
      <c r="DM393" s="447"/>
      <c r="DN393" s="447"/>
      <c r="DO393" s="462">
        <v>712</v>
      </c>
      <c r="DP393" s="461" t="s">
        <v>1443</v>
      </c>
      <c r="DQ393" s="460">
        <v>8</v>
      </c>
      <c r="DR393" s="459"/>
    </row>
    <row r="394" spans="4:12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453"/>
      <c r="O394" s="453"/>
      <c r="P394" s="452"/>
      <c r="Q394" s="446"/>
      <c r="R394" s="446"/>
      <c r="S394" s="602"/>
      <c r="U394" s="445"/>
      <c r="V394" s="450"/>
      <c r="W394" s="445"/>
      <c r="X394" s="451"/>
      <c r="Y394" s="445"/>
      <c r="Z394" s="439"/>
      <c r="AA394" s="450"/>
      <c r="AB394" s="445"/>
      <c r="AC394" s="449"/>
      <c r="AD394" s="445"/>
      <c r="AE394" s="554"/>
      <c r="AF394" s="448"/>
      <c r="AG394" s="448"/>
      <c r="AH394" s="448"/>
      <c r="CR394" s="445"/>
      <c r="CT394" s="448"/>
      <c r="CU394" s="448"/>
      <c r="CW394" s="448"/>
      <c r="CX394" s="448"/>
      <c r="CZ394" s="448"/>
      <c r="DA394" s="448"/>
      <c r="DC394" s="448"/>
      <c r="DD394" s="448"/>
      <c r="DF394" s="448"/>
      <c r="DG394" s="448"/>
      <c r="DJ394" s="445"/>
      <c r="DK394" s="445"/>
      <c r="DM394" s="447"/>
      <c r="DN394" s="447"/>
      <c r="DO394" s="462">
        <v>713</v>
      </c>
      <c r="DP394" s="461" t="s">
        <v>1444</v>
      </c>
      <c r="DQ394" s="460">
        <v>9</v>
      </c>
      <c r="DR394" s="459"/>
    </row>
    <row r="395" spans="4:12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453"/>
      <c r="O395" s="453"/>
      <c r="P395" s="452"/>
      <c r="Q395" s="446"/>
      <c r="R395" s="446"/>
      <c r="S395" s="602"/>
      <c r="U395" s="445"/>
      <c r="V395" s="450"/>
      <c r="W395" s="445"/>
      <c r="X395" s="451"/>
      <c r="Y395" s="445"/>
      <c r="Z395" s="439"/>
      <c r="AA395" s="450"/>
      <c r="AB395" s="445"/>
      <c r="AC395" s="449"/>
      <c r="AD395" s="445"/>
      <c r="AE395" s="554"/>
      <c r="AF395" s="448"/>
      <c r="AG395" s="448"/>
      <c r="AH395" s="448"/>
      <c r="CR395" s="445"/>
      <c r="CT395" s="448"/>
      <c r="CU395" s="448"/>
      <c r="CW395" s="448"/>
      <c r="CX395" s="448"/>
      <c r="CZ395" s="448"/>
      <c r="DA395" s="448"/>
      <c r="DC395" s="448"/>
      <c r="DD395" s="448"/>
      <c r="DF395" s="448"/>
      <c r="DG395" s="448"/>
      <c r="DJ395" s="445"/>
      <c r="DK395" s="445"/>
      <c r="DM395" s="447"/>
      <c r="DN395" s="447"/>
      <c r="DO395" s="462">
        <v>714</v>
      </c>
      <c r="DP395" s="461" t="s">
        <v>41</v>
      </c>
      <c r="DQ395" s="460">
        <v>10</v>
      </c>
      <c r="DR395" s="459"/>
    </row>
    <row r="396" spans="4:12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453"/>
      <c r="O396" s="453"/>
      <c r="P396" s="452"/>
      <c r="Q396" s="446"/>
      <c r="R396" s="446"/>
      <c r="S396" s="602"/>
      <c r="U396" s="445"/>
      <c r="V396" s="450"/>
      <c r="W396" s="445"/>
      <c r="X396" s="451"/>
      <c r="Y396" s="445"/>
      <c r="Z396" s="439"/>
      <c r="AA396" s="450"/>
      <c r="AB396" s="445"/>
      <c r="AC396" s="449"/>
      <c r="AD396" s="445"/>
      <c r="AE396" s="554"/>
      <c r="AF396" s="448"/>
      <c r="AG396" s="448"/>
      <c r="AH396" s="448"/>
      <c r="CR396" s="445"/>
      <c r="CT396" s="448"/>
      <c r="CU396" s="448"/>
      <c r="CW396" s="448"/>
      <c r="CX396" s="448"/>
      <c r="CZ396" s="448"/>
      <c r="DA396" s="448"/>
      <c r="DC396" s="448"/>
      <c r="DD396" s="448"/>
      <c r="DF396" s="448"/>
      <c r="DG396" s="448"/>
      <c r="DJ396" s="445"/>
      <c r="DK396" s="445"/>
      <c r="DM396" s="447"/>
      <c r="DN396" s="447"/>
      <c r="DO396" s="462">
        <v>720</v>
      </c>
      <c r="DP396" s="461" t="s">
        <v>1445</v>
      </c>
      <c r="DQ396" s="460">
        <v>6</v>
      </c>
      <c r="DR396" s="459"/>
    </row>
    <row r="397" spans="4:12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453"/>
      <c r="O397" s="453"/>
      <c r="P397" s="452"/>
      <c r="Q397" s="446"/>
      <c r="R397" s="446"/>
      <c r="S397" s="602"/>
      <c r="U397" s="445"/>
      <c r="V397" s="450"/>
      <c r="W397" s="445"/>
      <c r="X397" s="451"/>
      <c r="Y397" s="445"/>
      <c r="Z397" s="439"/>
      <c r="AA397" s="450"/>
      <c r="AB397" s="445"/>
      <c r="AC397" s="449"/>
      <c r="AD397" s="445"/>
      <c r="AE397" s="554"/>
      <c r="AF397" s="448"/>
      <c r="AG397" s="448"/>
      <c r="AH397" s="448"/>
      <c r="CR397" s="445"/>
      <c r="CT397" s="448"/>
      <c r="CU397" s="448"/>
      <c r="CW397" s="448"/>
      <c r="CX397" s="448"/>
      <c r="CZ397" s="448"/>
      <c r="DA397" s="448"/>
      <c r="DC397" s="448"/>
      <c r="DD397" s="448"/>
      <c r="DF397" s="448"/>
      <c r="DG397" s="448"/>
      <c r="DJ397" s="445"/>
      <c r="DK397" s="445"/>
      <c r="DM397" s="447"/>
      <c r="DN397" s="447"/>
      <c r="DO397" s="462">
        <v>721</v>
      </c>
      <c r="DP397" s="461" t="s">
        <v>1446</v>
      </c>
      <c r="DQ397" s="460">
        <v>7</v>
      </c>
      <c r="DR397" s="459"/>
    </row>
    <row r="398" spans="4:12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453"/>
      <c r="O398" s="453"/>
      <c r="P398" s="452"/>
      <c r="Q398" s="446"/>
      <c r="R398" s="446"/>
      <c r="S398" s="602"/>
      <c r="U398" s="445"/>
      <c r="V398" s="450"/>
      <c r="W398" s="445"/>
      <c r="X398" s="451"/>
      <c r="Y398" s="445"/>
      <c r="Z398" s="439"/>
      <c r="AA398" s="450"/>
      <c r="AB398" s="445"/>
      <c r="AC398" s="449"/>
      <c r="AD398" s="445"/>
      <c r="AE398" s="554"/>
      <c r="AF398" s="448"/>
      <c r="AG398" s="448"/>
      <c r="AH398" s="448"/>
      <c r="CR398" s="445"/>
      <c r="CT398" s="448"/>
      <c r="CU398" s="448"/>
      <c r="CW398" s="448"/>
      <c r="CX398" s="448"/>
      <c r="CZ398" s="448"/>
      <c r="DA398" s="448"/>
      <c r="DC398" s="448"/>
      <c r="DD398" s="448"/>
      <c r="DF398" s="448"/>
      <c r="DG398" s="448"/>
      <c r="DJ398" s="445"/>
      <c r="DK398" s="445"/>
      <c r="DM398" s="447"/>
      <c r="DN398" s="447"/>
      <c r="DO398" s="462">
        <v>722</v>
      </c>
      <c r="DP398" s="461" t="s">
        <v>1447</v>
      </c>
      <c r="DQ398" s="460">
        <v>8</v>
      </c>
      <c r="DR398" s="459"/>
    </row>
    <row r="399" spans="4:12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453"/>
      <c r="O399" s="453"/>
      <c r="P399" s="452"/>
      <c r="Q399" s="446"/>
      <c r="R399" s="446"/>
      <c r="S399" s="602"/>
      <c r="U399" s="445"/>
      <c r="V399" s="450"/>
      <c r="W399" s="445"/>
      <c r="X399" s="451"/>
      <c r="Y399" s="445"/>
      <c r="Z399" s="439"/>
      <c r="AA399" s="450"/>
      <c r="AB399" s="445"/>
      <c r="AC399" s="449"/>
      <c r="AD399" s="445"/>
      <c r="AE399" s="554"/>
      <c r="AF399" s="448"/>
      <c r="AG399" s="448"/>
      <c r="AH399" s="448"/>
      <c r="CR399" s="445"/>
      <c r="CT399" s="448"/>
      <c r="CU399" s="448"/>
      <c r="CW399" s="448"/>
      <c r="CX399" s="448"/>
      <c r="CZ399" s="448"/>
      <c r="DA399" s="448"/>
      <c r="DC399" s="448"/>
      <c r="DD399" s="448"/>
      <c r="DF399" s="448"/>
      <c r="DG399" s="448"/>
      <c r="DJ399" s="445"/>
      <c r="DK399" s="445"/>
      <c r="DM399" s="447"/>
      <c r="DN399" s="447"/>
      <c r="DO399" s="462">
        <v>723</v>
      </c>
      <c r="DP399" s="461" t="s">
        <v>1448</v>
      </c>
      <c r="DQ399" s="460">
        <v>9</v>
      </c>
      <c r="DR399" s="459"/>
    </row>
    <row r="400" spans="4:12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453"/>
      <c r="O400" s="453"/>
      <c r="P400" s="452"/>
      <c r="Q400" s="446"/>
      <c r="R400" s="446"/>
      <c r="S400" s="602"/>
      <c r="U400" s="445"/>
      <c r="V400" s="450"/>
      <c r="W400" s="445"/>
      <c r="X400" s="451"/>
      <c r="Y400" s="445"/>
      <c r="Z400" s="439"/>
      <c r="AA400" s="450"/>
      <c r="AB400" s="445"/>
      <c r="AC400" s="449"/>
      <c r="AD400" s="445"/>
      <c r="AE400" s="554"/>
      <c r="AF400" s="448"/>
      <c r="AG400" s="448"/>
      <c r="AH400" s="448"/>
      <c r="CR400" s="445"/>
      <c r="CT400" s="448"/>
      <c r="CU400" s="448"/>
      <c r="CW400" s="448"/>
      <c r="CX400" s="448"/>
      <c r="CZ400" s="448"/>
      <c r="DA400" s="448"/>
      <c r="DC400" s="448"/>
      <c r="DD400" s="448"/>
      <c r="DF400" s="448"/>
      <c r="DG400" s="448"/>
      <c r="DJ400" s="445"/>
      <c r="DK400" s="445"/>
      <c r="DM400" s="447"/>
      <c r="DN400" s="447"/>
      <c r="DO400" s="462">
        <v>724</v>
      </c>
      <c r="DP400" s="461" t="s">
        <v>1449</v>
      </c>
      <c r="DQ400" s="460">
        <v>10</v>
      </c>
      <c r="DR400" s="459"/>
    </row>
    <row r="401" spans="4:12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453"/>
      <c r="O401" s="453"/>
      <c r="P401" s="452"/>
      <c r="Q401" s="446"/>
      <c r="R401" s="446"/>
      <c r="S401" s="602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554"/>
      <c r="AF401" s="448"/>
      <c r="AG401" s="448"/>
      <c r="AH401" s="448"/>
      <c r="CR401" s="445"/>
      <c r="CT401" s="448"/>
      <c r="CU401" s="448"/>
      <c r="CW401" s="448"/>
      <c r="CX401" s="448"/>
      <c r="CZ401" s="448"/>
      <c r="DA401" s="448"/>
      <c r="DC401" s="448"/>
      <c r="DD401" s="448"/>
      <c r="DF401" s="448"/>
      <c r="DG401" s="448"/>
      <c r="DJ401" s="445"/>
      <c r="DK401" s="445"/>
      <c r="DM401" s="447"/>
      <c r="DN401" s="447"/>
      <c r="DO401" s="462">
        <v>731</v>
      </c>
      <c r="DP401" s="461" t="s">
        <v>1450</v>
      </c>
      <c r="DQ401" s="460">
        <v>4</v>
      </c>
      <c r="DR401" s="459" t="s">
        <v>964</v>
      </c>
    </row>
    <row r="402" spans="4:12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453"/>
      <c r="O402" s="453"/>
      <c r="P402" s="452"/>
      <c r="Q402" s="446"/>
      <c r="R402" s="446"/>
      <c r="S402" s="602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554"/>
      <c r="AF402" s="448"/>
      <c r="AG402" s="448"/>
      <c r="AH402" s="448"/>
      <c r="CR402" s="445"/>
      <c r="CT402" s="448"/>
      <c r="CU402" s="448"/>
      <c r="CW402" s="448"/>
      <c r="CX402" s="448"/>
      <c r="CZ402" s="448"/>
      <c r="DA402" s="448"/>
      <c r="DC402" s="448"/>
      <c r="DD402" s="448"/>
      <c r="DF402" s="448"/>
      <c r="DG402" s="448"/>
      <c r="DJ402" s="445"/>
      <c r="DK402" s="445"/>
      <c r="DM402" s="447"/>
      <c r="DN402" s="447"/>
      <c r="DO402" s="462">
        <v>732</v>
      </c>
      <c r="DP402" s="461" t="s">
        <v>1451</v>
      </c>
      <c r="DQ402" s="460">
        <v>5</v>
      </c>
      <c r="DR402" s="459" t="s">
        <v>964</v>
      </c>
    </row>
    <row r="403" spans="4:12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453"/>
      <c r="O403" s="453"/>
      <c r="P403" s="452"/>
      <c r="Q403" s="446"/>
      <c r="R403" s="446"/>
      <c r="S403" s="602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554"/>
      <c r="AF403" s="448"/>
      <c r="AG403" s="448"/>
      <c r="AH403" s="448"/>
      <c r="CR403" s="445"/>
      <c r="CT403" s="448"/>
      <c r="CU403" s="448"/>
      <c r="CW403" s="448"/>
      <c r="CX403" s="448"/>
      <c r="CZ403" s="448"/>
      <c r="DA403" s="448"/>
      <c r="DC403" s="448"/>
      <c r="DD403" s="448"/>
      <c r="DF403" s="448"/>
      <c r="DG403" s="448"/>
      <c r="DJ403" s="445"/>
      <c r="DK403" s="445"/>
      <c r="DM403" s="447"/>
      <c r="DN403" s="447"/>
      <c r="DO403" s="462">
        <v>733</v>
      </c>
      <c r="DP403" s="461" t="s">
        <v>1452</v>
      </c>
      <c r="DQ403" s="460">
        <v>6</v>
      </c>
      <c r="DR403" s="459" t="s">
        <v>964</v>
      </c>
    </row>
    <row r="404" spans="4:12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453"/>
      <c r="O404" s="453"/>
      <c r="P404" s="452"/>
      <c r="Q404" s="446"/>
      <c r="R404" s="446"/>
      <c r="S404" s="602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554"/>
      <c r="AF404" s="448"/>
      <c r="AG404" s="448"/>
      <c r="AH404" s="448"/>
      <c r="CR404" s="445"/>
      <c r="CT404" s="448"/>
      <c r="CU404" s="448"/>
      <c r="CW404" s="448"/>
      <c r="CX404" s="448"/>
      <c r="CZ404" s="448"/>
      <c r="DA404" s="448"/>
      <c r="DC404" s="448"/>
      <c r="DD404" s="448"/>
      <c r="DF404" s="448"/>
      <c r="DG404" s="448"/>
      <c r="DJ404" s="445"/>
      <c r="DK404" s="445"/>
      <c r="DM404" s="447"/>
      <c r="DN404" s="447"/>
      <c r="DO404" s="462">
        <v>741</v>
      </c>
      <c r="DP404" s="461" t="s">
        <v>1453</v>
      </c>
      <c r="DQ404" s="460">
        <v>7</v>
      </c>
      <c r="DR404" s="459" t="s">
        <v>965</v>
      </c>
    </row>
    <row r="405" spans="4:12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453"/>
      <c r="O405" s="453"/>
      <c r="P405" s="452"/>
      <c r="Q405" s="446"/>
      <c r="R405" s="446"/>
      <c r="S405" s="602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554"/>
      <c r="AF405" s="448"/>
      <c r="AG405" s="448"/>
      <c r="AH405" s="448"/>
      <c r="CR405" s="445"/>
      <c r="CT405" s="448"/>
      <c r="CU405" s="448"/>
      <c r="CW405" s="448"/>
      <c r="CX405" s="448"/>
      <c r="CZ405" s="448"/>
      <c r="DA405" s="448"/>
      <c r="DC405" s="448"/>
      <c r="DD405" s="448"/>
      <c r="DF405" s="448"/>
      <c r="DG405" s="448"/>
      <c r="DJ405" s="445"/>
      <c r="DK405" s="445"/>
      <c r="DM405" s="447"/>
      <c r="DN405" s="447"/>
      <c r="DO405" s="462">
        <v>742</v>
      </c>
      <c r="DP405" s="461" t="s">
        <v>1454</v>
      </c>
      <c r="DQ405" s="460">
        <v>8</v>
      </c>
      <c r="DR405" s="459" t="s">
        <v>966</v>
      </c>
    </row>
    <row r="406" spans="4:12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453"/>
      <c r="O406" s="453"/>
      <c r="P406" s="452"/>
      <c r="Q406" s="446"/>
      <c r="R406" s="446"/>
      <c r="S406" s="602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554"/>
      <c r="AF406" s="448"/>
      <c r="AG406" s="448"/>
      <c r="AH406" s="448"/>
      <c r="CR406" s="445"/>
      <c r="CT406" s="448"/>
      <c r="CU406" s="448"/>
      <c r="CW406" s="448"/>
      <c r="CX406" s="448"/>
      <c r="CZ406" s="448"/>
      <c r="DA406" s="448"/>
      <c r="DC406" s="448"/>
      <c r="DD406" s="448"/>
      <c r="DF406" s="448"/>
      <c r="DG406" s="448"/>
      <c r="DJ406" s="445"/>
      <c r="DK406" s="445"/>
      <c r="DM406" s="447"/>
      <c r="DN406" s="447"/>
      <c r="DO406" s="462">
        <v>743</v>
      </c>
      <c r="DP406" s="461" t="s">
        <v>52</v>
      </c>
      <c r="DQ406" s="460">
        <v>9</v>
      </c>
      <c r="DR406" s="459"/>
    </row>
    <row r="407" spans="4:12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453"/>
      <c r="O407" s="453"/>
      <c r="P407" s="452"/>
      <c r="Q407" s="446"/>
      <c r="R407" s="446"/>
      <c r="S407" s="602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554"/>
      <c r="AF407" s="448"/>
      <c r="AG407" s="448"/>
      <c r="AH407" s="448"/>
      <c r="CR407" s="445"/>
      <c r="CT407" s="448"/>
      <c r="CU407" s="448"/>
      <c r="CW407" s="448"/>
      <c r="CX407" s="448"/>
      <c r="CZ407" s="448"/>
      <c r="DA407" s="448"/>
      <c r="DC407" s="448"/>
      <c r="DD407" s="448"/>
      <c r="DF407" s="448"/>
      <c r="DG407" s="448"/>
      <c r="DJ407" s="445"/>
      <c r="DK407" s="445"/>
      <c r="DM407" s="447"/>
      <c r="DN407" s="447"/>
      <c r="DO407" s="462">
        <v>746</v>
      </c>
      <c r="DP407" s="461" t="s">
        <v>1455</v>
      </c>
      <c r="DQ407" s="460">
        <v>4</v>
      </c>
      <c r="DR407" s="459"/>
    </row>
    <row r="408" spans="4:12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453"/>
      <c r="O408" s="453"/>
      <c r="P408" s="452"/>
      <c r="Q408" s="446"/>
      <c r="R408" s="446"/>
      <c r="S408" s="602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554"/>
      <c r="AF408" s="448"/>
      <c r="AG408" s="448"/>
      <c r="AH408" s="448"/>
      <c r="CR408" s="445"/>
      <c r="CT408" s="448"/>
      <c r="CU408" s="448"/>
      <c r="CW408" s="448"/>
      <c r="CX408" s="448"/>
      <c r="CZ408" s="448"/>
      <c r="DA408" s="448"/>
      <c r="DC408" s="448"/>
      <c r="DD408" s="448"/>
      <c r="DF408" s="448"/>
      <c r="DG408" s="448"/>
      <c r="DJ408" s="445"/>
      <c r="DK408" s="445"/>
      <c r="DM408" s="447"/>
      <c r="DN408" s="447"/>
      <c r="DO408" s="462">
        <v>747</v>
      </c>
      <c r="DP408" s="461" t="s">
        <v>1456</v>
      </c>
      <c r="DQ408" s="460">
        <v>5</v>
      </c>
      <c r="DR408" s="459"/>
    </row>
    <row r="409" spans="4:12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453"/>
      <c r="O409" s="453"/>
      <c r="P409" s="452"/>
      <c r="Q409" s="446"/>
      <c r="R409" s="446"/>
      <c r="S409" s="602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554"/>
      <c r="AF409" s="448"/>
      <c r="AG409" s="448"/>
      <c r="AH409" s="448"/>
      <c r="CR409" s="445"/>
      <c r="CT409" s="448"/>
      <c r="CU409" s="448"/>
      <c r="CW409" s="448"/>
      <c r="CX409" s="448"/>
      <c r="CZ409" s="448"/>
      <c r="DA409" s="448"/>
      <c r="DC409" s="448"/>
      <c r="DD409" s="448"/>
      <c r="DF409" s="448"/>
      <c r="DG409" s="448"/>
      <c r="DJ409" s="445"/>
      <c r="DK409" s="445"/>
      <c r="DM409" s="447"/>
      <c r="DN409" s="447"/>
      <c r="DO409" s="462">
        <v>748</v>
      </c>
      <c r="DP409" s="461" t="s">
        <v>1457</v>
      </c>
      <c r="DQ409" s="460">
        <v>6</v>
      </c>
      <c r="DR409" s="459"/>
    </row>
    <row r="410" spans="4:12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453"/>
      <c r="O410" s="453"/>
      <c r="P410" s="452"/>
      <c r="Q410" s="446"/>
      <c r="R410" s="446"/>
      <c r="S410" s="602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554"/>
      <c r="AF410" s="448"/>
      <c r="AG410" s="448"/>
      <c r="AH410" s="448"/>
      <c r="CR410" s="445"/>
      <c r="CT410" s="448"/>
      <c r="CU410" s="448"/>
      <c r="CW410" s="448"/>
      <c r="CX410" s="448"/>
      <c r="CZ410" s="448"/>
      <c r="DA410" s="448"/>
      <c r="DC410" s="448"/>
      <c r="DD410" s="448"/>
      <c r="DF410" s="448"/>
      <c r="DG410" s="448"/>
      <c r="DJ410" s="445"/>
      <c r="DK410" s="445"/>
      <c r="DM410" s="447"/>
      <c r="DN410" s="447"/>
      <c r="DO410" s="462">
        <v>749</v>
      </c>
      <c r="DP410" s="461" t="s">
        <v>1458</v>
      </c>
      <c r="DQ410" s="460">
        <v>7</v>
      </c>
      <c r="DR410" s="459"/>
    </row>
    <row r="411" spans="4:12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453"/>
      <c r="O411" s="453"/>
      <c r="P411" s="452"/>
      <c r="Q411" s="446"/>
      <c r="R411" s="446"/>
      <c r="S411" s="602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554"/>
      <c r="AF411" s="448"/>
      <c r="AG411" s="448"/>
      <c r="AH411" s="448"/>
      <c r="CR411" s="445"/>
      <c r="CT411" s="448"/>
      <c r="CU411" s="448"/>
      <c r="CW411" s="448"/>
      <c r="CX411" s="448"/>
      <c r="CZ411" s="448"/>
      <c r="DA411" s="448"/>
      <c r="DC411" s="448"/>
      <c r="DD411" s="448"/>
      <c r="DF411" s="448"/>
      <c r="DG411" s="448"/>
      <c r="DJ411" s="445"/>
      <c r="DK411" s="445"/>
      <c r="DM411" s="447"/>
      <c r="DN411" s="447"/>
      <c r="DO411" s="462">
        <v>750</v>
      </c>
      <c r="DP411" s="461" t="s">
        <v>1492</v>
      </c>
      <c r="DQ411" s="460">
        <v>9</v>
      </c>
      <c r="DR411" s="459" t="s">
        <v>951</v>
      </c>
    </row>
    <row r="412" spans="4:12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453"/>
      <c r="O412" s="453"/>
      <c r="P412" s="452"/>
      <c r="Q412" s="446"/>
      <c r="R412" s="446"/>
      <c r="S412" s="602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554"/>
      <c r="AF412" s="448"/>
      <c r="AG412" s="448"/>
      <c r="AH412" s="448"/>
      <c r="CR412" s="445"/>
      <c r="CT412" s="448"/>
      <c r="CU412" s="448"/>
      <c r="CW412" s="448"/>
      <c r="CX412" s="448"/>
      <c r="CZ412" s="448"/>
      <c r="DA412" s="448"/>
      <c r="DC412" s="448"/>
      <c r="DD412" s="448"/>
      <c r="DF412" s="448"/>
      <c r="DG412" s="448"/>
      <c r="DJ412" s="445"/>
      <c r="DK412" s="445"/>
      <c r="DM412" s="447"/>
      <c r="DN412" s="447"/>
      <c r="DO412" s="462">
        <v>751</v>
      </c>
      <c r="DP412" s="461" t="s">
        <v>1493</v>
      </c>
      <c r="DQ412" s="460">
        <v>10</v>
      </c>
      <c r="DR412" s="459" t="s">
        <v>951</v>
      </c>
    </row>
    <row r="413" spans="4:12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453"/>
      <c r="O413" s="453"/>
      <c r="P413" s="452"/>
      <c r="Q413" s="446"/>
      <c r="R413" s="446"/>
      <c r="S413" s="602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554"/>
      <c r="AF413" s="448"/>
      <c r="AG413" s="448"/>
      <c r="AH413" s="448"/>
      <c r="CR413" s="445"/>
      <c r="CT413" s="448"/>
      <c r="CU413" s="448"/>
      <c r="CW413" s="448"/>
      <c r="CX413" s="448"/>
      <c r="CZ413" s="448"/>
      <c r="DA413" s="448"/>
      <c r="DC413" s="448"/>
      <c r="DD413" s="448"/>
      <c r="DF413" s="448"/>
      <c r="DG413" s="448"/>
      <c r="DJ413" s="445"/>
      <c r="DK413" s="445"/>
      <c r="DM413" s="447"/>
      <c r="DN413" s="447"/>
      <c r="DO413" s="462">
        <v>752</v>
      </c>
      <c r="DP413" s="461" t="s">
        <v>1494</v>
      </c>
      <c r="DQ413" s="460">
        <v>11</v>
      </c>
      <c r="DR413" s="459" t="s">
        <v>951</v>
      </c>
    </row>
    <row r="414" spans="4:12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453"/>
      <c r="O414" s="453"/>
      <c r="P414" s="452"/>
      <c r="Q414" s="446"/>
      <c r="R414" s="446"/>
      <c r="S414" s="602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554"/>
      <c r="AF414" s="448"/>
      <c r="AG414" s="448"/>
      <c r="AH414" s="448"/>
      <c r="CR414" s="445"/>
      <c r="CT414" s="448"/>
      <c r="CU414" s="448"/>
      <c r="CW414" s="448"/>
      <c r="CX414" s="448"/>
      <c r="CZ414" s="448"/>
      <c r="DA414" s="448"/>
      <c r="DC414" s="448"/>
      <c r="DD414" s="448"/>
      <c r="DF414" s="448"/>
      <c r="DG414" s="448"/>
      <c r="DJ414" s="445"/>
      <c r="DK414" s="445"/>
      <c r="DM414" s="447"/>
      <c r="DN414" s="447"/>
      <c r="DO414" s="462">
        <v>753</v>
      </c>
      <c r="DP414" s="461" t="s">
        <v>1495</v>
      </c>
      <c r="DQ414" s="460">
        <v>12</v>
      </c>
      <c r="DR414" s="459" t="s">
        <v>951</v>
      </c>
    </row>
    <row r="415" spans="4:12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453"/>
      <c r="O415" s="453"/>
      <c r="P415" s="452"/>
      <c r="Q415" s="446"/>
      <c r="R415" s="446"/>
      <c r="S415" s="602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554"/>
      <c r="AF415" s="448"/>
      <c r="AG415" s="448"/>
      <c r="AH415" s="448"/>
      <c r="CR415" s="445"/>
      <c r="CT415" s="448"/>
      <c r="CU415" s="448"/>
      <c r="CW415" s="448"/>
      <c r="CX415" s="448"/>
      <c r="CZ415" s="448"/>
      <c r="DA415" s="448"/>
      <c r="DC415" s="448"/>
      <c r="DD415" s="448"/>
      <c r="DF415" s="448"/>
      <c r="DG415" s="448"/>
      <c r="DJ415" s="445"/>
      <c r="DK415" s="445"/>
      <c r="DM415" s="447"/>
      <c r="DN415" s="447"/>
      <c r="DO415" s="462">
        <v>755</v>
      </c>
      <c r="DP415" s="461" t="s">
        <v>1459</v>
      </c>
      <c r="DQ415" s="460">
        <v>6</v>
      </c>
      <c r="DR415" s="459"/>
    </row>
    <row r="416" spans="4:12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453"/>
      <c r="O416" s="453"/>
      <c r="P416" s="452"/>
      <c r="Q416" s="446"/>
      <c r="R416" s="446"/>
      <c r="S416" s="602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554"/>
      <c r="AF416" s="448"/>
      <c r="AG416" s="448"/>
      <c r="AH416" s="448"/>
      <c r="CR416" s="445"/>
      <c r="CT416" s="448"/>
      <c r="CU416" s="448"/>
      <c r="CW416" s="448"/>
      <c r="CX416" s="448"/>
      <c r="CZ416" s="448"/>
      <c r="DA416" s="448"/>
      <c r="DC416" s="448"/>
      <c r="DD416" s="448"/>
      <c r="DF416" s="448"/>
      <c r="DG416" s="448"/>
      <c r="DJ416" s="445"/>
      <c r="DK416" s="445"/>
      <c r="DM416" s="447"/>
      <c r="DN416" s="447"/>
      <c r="DO416" s="462">
        <v>756</v>
      </c>
      <c r="DP416" s="461" t="s">
        <v>1460</v>
      </c>
      <c r="DQ416" s="460">
        <v>7</v>
      </c>
      <c r="DR416" s="459"/>
    </row>
    <row r="417" spans="4:12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453"/>
      <c r="O417" s="453"/>
      <c r="P417" s="452"/>
      <c r="Q417" s="446"/>
      <c r="R417" s="446"/>
      <c r="S417" s="602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554"/>
      <c r="AF417" s="448"/>
      <c r="AG417" s="448"/>
      <c r="AH417" s="448"/>
      <c r="CR417" s="445"/>
      <c r="CT417" s="448"/>
      <c r="CU417" s="448"/>
      <c r="CW417" s="448"/>
      <c r="CX417" s="448"/>
      <c r="CZ417" s="448"/>
      <c r="DA417" s="448"/>
      <c r="DC417" s="448"/>
      <c r="DD417" s="448"/>
      <c r="DF417" s="448"/>
      <c r="DG417" s="448"/>
      <c r="DJ417" s="445"/>
      <c r="DK417" s="445"/>
      <c r="DM417" s="447"/>
      <c r="DN417" s="447"/>
      <c r="DO417" s="462">
        <v>757</v>
      </c>
      <c r="DP417" s="461" t="s">
        <v>1461</v>
      </c>
      <c r="DQ417" s="460">
        <v>8</v>
      </c>
      <c r="DR417" s="459"/>
    </row>
    <row r="418" spans="4:12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453"/>
      <c r="O418" s="453"/>
      <c r="P418" s="452"/>
      <c r="Q418" s="446"/>
      <c r="R418" s="446"/>
      <c r="S418" s="602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554"/>
      <c r="AF418" s="448"/>
      <c r="AG418" s="448"/>
      <c r="AH418" s="448"/>
      <c r="CR418" s="445"/>
      <c r="CT418" s="448"/>
      <c r="CU418" s="448"/>
      <c r="CW418" s="448"/>
      <c r="CX418" s="448"/>
      <c r="CZ418" s="448"/>
      <c r="DA418" s="448"/>
      <c r="DC418" s="448"/>
      <c r="DD418" s="448"/>
      <c r="DF418" s="448"/>
      <c r="DG418" s="448"/>
      <c r="DJ418" s="445"/>
      <c r="DK418" s="445"/>
      <c r="DM418" s="447"/>
      <c r="DN418" s="447"/>
      <c r="DO418" s="462">
        <v>758</v>
      </c>
      <c r="DP418" s="461" t="s">
        <v>1462</v>
      </c>
      <c r="DQ418" s="460">
        <v>9</v>
      </c>
      <c r="DR418" s="459"/>
    </row>
    <row r="419" spans="4:12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453"/>
      <c r="O419" s="453"/>
      <c r="P419" s="452"/>
      <c r="Q419" s="446"/>
      <c r="R419" s="446"/>
      <c r="S419" s="602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554"/>
      <c r="AF419" s="448"/>
      <c r="AG419" s="448"/>
      <c r="AH419" s="448"/>
      <c r="CR419" s="445"/>
      <c r="CT419" s="448"/>
      <c r="CU419" s="448"/>
      <c r="CW419" s="448"/>
      <c r="CX419" s="448"/>
      <c r="CZ419" s="448"/>
      <c r="DA419" s="448"/>
      <c r="DC419" s="448"/>
      <c r="DD419" s="448"/>
      <c r="DF419" s="448"/>
      <c r="DG419" s="448"/>
      <c r="DJ419" s="445"/>
      <c r="DK419" s="445"/>
      <c r="DM419" s="447"/>
      <c r="DN419" s="447"/>
      <c r="DO419" s="462">
        <v>759</v>
      </c>
      <c r="DP419" s="461" t="s">
        <v>1463</v>
      </c>
      <c r="DQ419" s="460">
        <v>10</v>
      </c>
      <c r="DR419" s="459"/>
    </row>
    <row r="420" spans="4:12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453"/>
      <c r="O420" s="453"/>
      <c r="P420" s="452"/>
      <c r="Q420" s="446"/>
      <c r="R420" s="446"/>
      <c r="S420" s="602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554"/>
      <c r="AF420" s="448"/>
      <c r="AG420" s="448"/>
      <c r="AH420" s="448"/>
      <c r="CR420" s="445"/>
      <c r="CT420" s="448"/>
      <c r="CU420" s="448"/>
      <c r="CW420" s="448"/>
      <c r="CX420" s="448"/>
      <c r="CZ420" s="448"/>
      <c r="DA420" s="448"/>
      <c r="DC420" s="448"/>
      <c r="DD420" s="448"/>
      <c r="DF420" s="448"/>
      <c r="DG420" s="448"/>
      <c r="DJ420" s="445"/>
      <c r="DK420" s="445"/>
      <c r="DM420" s="447"/>
      <c r="DN420" s="447"/>
      <c r="DO420" s="462">
        <v>760</v>
      </c>
      <c r="DP420" s="461" t="s">
        <v>1464</v>
      </c>
      <c r="DQ420" s="460">
        <v>6</v>
      </c>
      <c r="DR420" s="459"/>
    </row>
    <row r="421" spans="4:12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453"/>
      <c r="O421" s="453"/>
      <c r="P421" s="452"/>
      <c r="Q421" s="446"/>
      <c r="R421" s="446"/>
      <c r="S421" s="602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554"/>
      <c r="AF421" s="448"/>
      <c r="AG421" s="448"/>
      <c r="AH421" s="448"/>
      <c r="CR421" s="445"/>
      <c r="CT421" s="448"/>
      <c r="CU421" s="448"/>
      <c r="CW421" s="448"/>
      <c r="CX421" s="448"/>
      <c r="CZ421" s="448"/>
      <c r="DA421" s="448"/>
      <c r="DC421" s="448"/>
      <c r="DD421" s="448"/>
      <c r="DF421" s="448"/>
      <c r="DG421" s="448"/>
      <c r="DJ421" s="445"/>
      <c r="DK421" s="445"/>
      <c r="DM421" s="447"/>
      <c r="DN421" s="447"/>
      <c r="DO421" s="462">
        <v>761</v>
      </c>
      <c r="DP421" s="461" t="s">
        <v>1465</v>
      </c>
      <c r="DQ421" s="460">
        <v>7</v>
      </c>
      <c r="DR421" s="459"/>
    </row>
    <row r="422" spans="4:122" s="435" customFormat="1" x14ac:dyDescent="0.25">
      <c r="D422" s="448"/>
      <c r="E422" s="448"/>
      <c r="F422" s="453"/>
      <c r="G422" s="454"/>
      <c r="H422" s="454"/>
      <c r="I422" s="453"/>
      <c r="J422" s="454"/>
      <c r="K422" s="453"/>
      <c r="L422" s="453"/>
      <c r="M422" s="453"/>
      <c r="N422" s="453"/>
      <c r="O422" s="453"/>
      <c r="P422" s="452"/>
      <c r="Q422" s="446"/>
      <c r="R422" s="446"/>
      <c r="S422" s="602"/>
      <c r="U422" s="445"/>
      <c r="V422" s="450"/>
      <c r="W422" s="434"/>
      <c r="X422" s="451"/>
      <c r="Y422" s="445"/>
      <c r="Z422" s="439"/>
      <c r="AA422" s="450"/>
      <c r="AB422" s="445"/>
      <c r="AC422" s="449"/>
      <c r="AD422" s="445"/>
      <c r="AE422" s="554"/>
      <c r="AF422" s="448"/>
      <c r="AG422" s="448"/>
      <c r="AH422" s="448"/>
      <c r="CR422" s="445"/>
      <c r="CT422" s="448"/>
      <c r="CU422" s="448"/>
      <c r="CW422" s="448"/>
      <c r="CX422" s="448"/>
      <c r="CZ422" s="448"/>
      <c r="DA422" s="448"/>
      <c r="DC422" s="448"/>
      <c r="DD422" s="448"/>
      <c r="DF422" s="448"/>
      <c r="DG422" s="448"/>
      <c r="DJ422" s="445"/>
      <c r="DK422" s="445"/>
      <c r="DM422" s="447"/>
      <c r="DN422" s="447"/>
      <c r="DO422" s="462">
        <v>762</v>
      </c>
      <c r="DP422" s="461" t="s">
        <v>1466</v>
      </c>
      <c r="DQ422" s="460">
        <v>8</v>
      </c>
      <c r="DR422" s="459"/>
    </row>
    <row r="423" spans="4:122" s="435" customFormat="1" x14ac:dyDescent="0.25">
      <c r="D423" s="448"/>
      <c r="E423" s="448"/>
      <c r="F423" s="453"/>
      <c r="G423" s="454"/>
      <c r="H423" s="454"/>
      <c r="I423" s="453"/>
      <c r="J423" s="454"/>
      <c r="K423" s="453"/>
      <c r="L423" s="453"/>
      <c r="M423" s="453"/>
      <c r="N423" s="453"/>
      <c r="O423" s="453"/>
      <c r="P423" s="452"/>
      <c r="Q423" s="446"/>
      <c r="R423" s="446"/>
      <c r="S423" s="602"/>
      <c r="U423" s="445"/>
      <c r="V423" s="450"/>
      <c r="W423" s="434"/>
      <c r="X423" s="451"/>
      <c r="Y423" s="445"/>
      <c r="Z423" s="439"/>
      <c r="AA423" s="450"/>
      <c r="AB423" s="445"/>
      <c r="AC423" s="449"/>
      <c r="AD423" s="445"/>
      <c r="AE423" s="554"/>
      <c r="AF423" s="448"/>
      <c r="AG423" s="448"/>
      <c r="AH423" s="448"/>
      <c r="CR423" s="445"/>
      <c r="CT423" s="448"/>
      <c r="CU423" s="448"/>
      <c r="CW423" s="448"/>
      <c r="CX423" s="448"/>
      <c r="CZ423" s="448"/>
      <c r="DA423" s="448"/>
      <c r="DC423" s="448"/>
      <c r="DD423" s="448"/>
      <c r="DF423" s="448"/>
      <c r="DG423" s="448"/>
      <c r="DJ423" s="445"/>
      <c r="DK423" s="445"/>
      <c r="DM423" s="447"/>
      <c r="DN423" s="447"/>
      <c r="DO423" s="462">
        <v>763</v>
      </c>
      <c r="DP423" s="461" t="s">
        <v>1467</v>
      </c>
      <c r="DQ423" s="460">
        <v>9</v>
      </c>
      <c r="DR423" s="459"/>
    </row>
    <row r="424" spans="4:122" s="435" customFormat="1" x14ac:dyDescent="0.25">
      <c r="D424" s="448"/>
      <c r="E424" s="448"/>
      <c r="F424" s="453"/>
      <c r="G424" s="454"/>
      <c r="H424" s="454"/>
      <c r="I424" s="453"/>
      <c r="J424" s="454"/>
      <c r="K424" s="453"/>
      <c r="L424" s="453"/>
      <c r="M424" s="453"/>
      <c r="N424" s="453"/>
      <c r="O424" s="453"/>
      <c r="P424" s="452"/>
      <c r="Q424" s="446"/>
      <c r="R424" s="446"/>
      <c r="S424" s="602"/>
      <c r="U424" s="445"/>
      <c r="V424" s="450"/>
      <c r="W424" s="434"/>
      <c r="X424" s="451"/>
      <c r="Y424" s="445"/>
      <c r="Z424" s="439"/>
      <c r="AA424" s="450"/>
      <c r="AB424" s="445"/>
      <c r="AC424" s="449"/>
      <c r="AD424" s="445"/>
      <c r="AE424" s="554"/>
      <c r="AF424" s="448"/>
      <c r="AG424" s="448"/>
      <c r="AH424" s="448"/>
      <c r="CR424" s="445"/>
      <c r="CT424" s="448"/>
      <c r="CU424" s="448"/>
      <c r="CW424" s="448"/>
      <c r="CX424" s="448"/>
      <c r="CZ424" s="448"/>
      <c r="DA424" s="448"/>
      <c r="DC424" s="448"/>
      <c r="DD424" s="448"/>
      <c r="DF424" s="448"/>
      <c r="DG424" s="448"/>
      <c r="DJ424" s="445"/>
      <c r="DK424" s="445"/>
      <c r="DM424" s="447"/>
      <c r="DN424" s="447"/>
      <c r="DO424" s="462">
        <v>764</v>
      </c>
      <c r="DP424" s="461" t="s">
        <v>1468</v>
      </c>
      <c r="DQ424" s="460">
        <v>10</v>
      </c>
      <c r="DR424" s="459"/>
    </row>
    <row r="425" spans="4:122" s="435" customFormat="1" x14ac:dyDescent="0.25">
      <c r="D425" s="448"/>
      <c r="E425" s="448"/>
      <c r="F425" s="453"/>
      <c r="G425" s="454"/>
      <c r="H425" s="454"/>
      <c r="I425" s="453"/>
      <c r="J425" s="454"/>
      <c r="K425" s="453"/>
      <c r="L425" s="453"/>
      <c r="M425" s="453"/>
      <c r="N425" s="453"/>
      <c r="O425" s="453"/>
      <c r="P425" s="452"/>
      <c r="Q425" s="446"/>
      <c r="R425" s="446"/>
      <c r="S425" s="602"/>
      <c r="U425" s="445"/>
      <c r="V425" s="450"/>
      <c r="W425" s="434"/>
      <c r="X425" s="451"/>
      <c r="Y425" s="445"/>
      <c r="Z425" s="439"/>
      <c r="AA425" s="450"/>
      <c r="AB425" s="445"/>
      <c r="AC425" s="449"/>
      <c r="AD425" s="445"/>
      <c r="AE425" s="554"/>
      <c r="AF425" s="448"/>
      <c r="AG425" s="448"/>
      <c r="AH425" s="448"/>
      <c r="CR425" s="445"/>
      <c r="CT425" s="448"/>
      <c r="CU425" s="448"/>
      <c r="CW425" s="448"/>
      <c r="CX425" s="448"/>
      <c r="CZ425" s="448"/>
      <c r="DA425" s="448"/>
      <c r="DC425" s="448"/>
      <c r="DD425" s="448"/>
      <c r="DF425" s="448"/>
      <c r="DG425" s="448"/>
      <c r="DJ425" s="445"/>
      <c r="DK425" s="445"/>
      <c r="DM425" s="447"/>
      <c r="DN425" s="447"/>
      <c r="DO425" s="462">
        <v>770</v>
      </c>
      <c r="DP425" s="461" t="s">
        <v>1469</v>
      </c>
      <c r="DQ425" s="460">
        <v>6</v>
      </c>
      <c r="DR425" s="459"/>
    </row>
    <row r="426" spans="4:122" s="435" customFormat="1" x14ac:dyDescent="0.25">
      <c r="D426" s="448"/>
      <c r="E426" s="448"/>
      <c r="F426" s="453"/>
      <c r="G426" s="454"/>
      <c r="H426" s="454"/>
      <c r="I426" s="453"/>
      <c r="J426" s="454"/>
      <c r="K426" s="453"/>
      <c r="L426" s="453"/>
      <c r="M426" s="453"/>
      <c r="N426" s="453"/>
      <c r="O426" s="453"/>
      <c r="P426" s="452"/>
      <c r="Q426" s="446"/>
      <c r="R426" s="446"/>
      <c r="S426" s="602"/>
      <c r="U426" s="445"/>
      <c r="V426" s="450"/>
      <c r="W426" s="434"/>
      <c r="X426" s="451"/>
      <c r="Y426" s="445"/>
      <c r="Z426" s="439"/>
      <c r="AA426" s="450"/>
      <c r="AB426" s="445"/>
      <c r="AC426" s="449"/>
      <c r="AD426" s="445"/>
      <c r="AE426" s="554"/>
      <c r="AF426" s="448"/>
      <c r="AG426" s="448"/>
      <c r="AH426" s="448"/>
      <c r="CR426" s="445"/>
      <c r="CT426" s="448"/>
      <c r="CU426" s="448"/>
      <c r="CW426" s="448"/>
      <c r="CX426" s="448"/>
      <c r="CZ426" s="448"/>
      <c r="DA426" s="448"/>
      <c r="DC426" s="448"/>
      <c r="DD426" s="448"/>
      <c r="DF426" s="448"/>
      <c r="DG426" s="448"/>
      <c r="DJ426" s="445"/>
      <c r="DK426" s="445"/>
      <c r="DM426" s="447"/>
      <c r="DN426" s="447"/>
      <c r="DO426" s="462">
        <v>771</v>
      </c>
      <c r="DP426" s="461" t="s">
        <v>1470</v>
      </c>
      <c r="DQ426" s="460">
        <v>7</v>
      </c>
      <c r="DR426" s="459" t="s">
        <v>951</v>
      </c>
    </row>
    <row r="427" spans="4:122" s="435" customFormat="1" x14ac:dyDescent="0.25">
      <c r="D427" s="448"/>
      <c r="E427" s="448"/>
      <c r="F427" s="453"/>
      <c r="G427" s="454"/>
      <c r="H427" s="454"/>
      <c r="I427" s="453"/>
      <c r="J427" s="454"/>
      <c r="K427" s="453"/>
      <c r="L427" s="453"/>
      <c r="M427" s="453"/>
      <c r="N427" s="453"/>
      <c r="O427" s="453"/>
      <c r="P427" s="452"/>
      <c r="Q427" s="446"/>
      <c r="R427" s="446"/>
      <c r="S427" s="602"/>
      <c r="U427" s="445"/>
      <c r="V427" s="450"/>
      <c r="W427" s="434"/>
      <c r="X427" s="451"/>
      <c r="Y427" s="445"/>
      <c r="Z427" s="439"/>
      <c r="AA427" s="450"/>
      <c r="AB427" s="445"/>
      <c r="AC427" s="449"/>
      <c r="AD427" s="445"/>
      <c r="AE427" s="554"/>
      <c r="AF427" s="448"/>
      <c r="AG427" s="448"/>
      <c r="AH427" s="448"/>
      <c r="CR427" s="445"/>
      <c r="CT427" s="448"/>
      <c r="CU427" s="448"/>
      <c r="CW427" s="448"/>
      <c r="CX427" s="448"/>
      <c r="CZ427" s="448"/>
      <c r="DA427" s="448"/>
      <c r="DC427" s="448"/>
      <c r="DD427" s="448"/>
      <c r="DF427" s="448"/>
      <c r="DG427" s="448"/>
      <c r="DJ427" s="445"/>
      <c r="DK427" s="445"/>
      <c r="DM427" s="447"/>
      <c r="DN427" s="447"/>
      <c r="DO427" s="462">
        <v>772</v>
      </c>
      <c r="DP427" s="461" t="s">
        <v>1471</v>
      </c>
      <c r="DQ427" s="460">
        <v>8</v>
      </c>
      <c r="DR427" s="459" t="s">
        <v>951</v>
      </c>
    </row>
    <row r="428" spans="4:122" s="435" customFormat="1" x14ac:dyDescent="0.25">
      <c r="D428" s="448"/>
      <c r="E428" s="448"/>
      <c r="F428" s="453"/>
      <c r="G428" s="454"/>
      <c r="H428" s="454"/>
      <c r="I428" s="453"/>
      <c r="J428" s="454"/>
      <c r="K428" s="453"/>
      <c r="L428" s="453"/>
      <c r="M428" s="453"/>
      <c r="N428" s="453"/>
      <c r="O428" s="453"/>
      <c r="P428" s="452"/>
      <c r="Q428" s="446"/>
      <c r="R428" s="446"/>
      <c r="S428" s="602"/>
      <c r="U428" s="445"/>
      <c r="V428" s="450"/>
      <c r="W428" s="434"/>
      <c r="X428" s="451"/>
      <c r="Y428" s="445"/>
      <c r="Z428" s="439"/>
      <c r="AA428" s="450"/>
      <c r="AB428" s="445"/>
      <c r="AC428" s="449"/>
      <c r="AD428" s="445"/>
      <c r="AE428" s="554"/>
      <c r="AF428" s="448"/>
      <c r="AG428" s="448"/>
      <c r="AH428" s="448"/>
      <c r="CR428" s="445"/>
      <c r="CT428" s="448"/>
      <c r="CU428" s="448"/>
      <c r="CW428" s="448"/>
      <c r="CX428" s="448"/>
      <c r="CZ428" s="448"/>
      <c r="DA428" s="448"/>
      <c r="DC428" s="448"/>
      <c r="DD428" s="448"/>
      <c r="DF428" s="448"/>
      <c r="DG428" s="448"/>
      <c r="DJ428" s="445"/>
      <c r="DK428" s="445"/>
      <c r="DM428" s="447"/>
      <c r="DN428" s="447"/>
      <c r="DO428" s="462">
        <v>773</v>
      </c>
      <c r="DP428" s="461" t="s">
        <v>1472</v>
      </c>
      <c r="DQ428" s="460">
        <v>9</v>
      </c>
      <c r="DR428" s="459" t="s">
        <v>951</v>
      </c>
    </row>
    <row r="429" spans="4:122" s="435" customFormat="1" x14ac:dyDescent="0.25">
      <c r="D429" s="448"/>
      <c r="E429" s="448"/>
      <c r="F429" s="453"/>
      <c r="G429" s="454"/>
      <c r="H429" s="454"/>
      <c r="I429" s="453"/>
      <c r="J429" s="454"/>
      <c r="K429" s="453"/>
      <c r="L429" s="453"/>
      <c r="M429" s="453"/>
      <c r="N429" s="453"/>
      <c r="O429" s="453"/>
      <c r="P429" s="452"/>
      <c r="Q429" s="446"/>
      <c r="R429" s="446"/>
      <c r="S429" s="602"/>
      <c r="U429" s="445"/>
      <c r="V429" s="450"/>
      <c r="W429" s="434"/>
      <c r="X429" s="451"/>
      <c r="Y429" s="445"/>
      <c r="Z429" s="439"/>
      <c r="AA429" s="450"/>
      <c r="AB429" s="445"/>
      <c r="AC429" s="449"/>
      <c r="AD429" s="445"/>
      <c r="AE429" s="554"/>
      <c r="AF429" s="448"/>
      <c r="AG429" s="448"/>
      <c r="AH429" s="448"/>
      <c r="CR429" s="445"/>
      <c r="CT429" s="448"/>
      <c r="CU429" s="448"/>
      <c r="CW429" s="448"/>
      <c r="CX429" s="448"/>
      <c r="CZ429" s="448"/>
      <c r="DA429" s="448"/>
      <c r="DC429" s="448"/>
      <c r="DD429" s="448"/>
      <c r="DF429" s="448"/>
      <c r="DG429" s="448"/>
      <c r="DJ429" s="445"/>
      <c r="DK429" s="445"/>
      <c r="DM429" s="447"/>
      <c r="DN429" s="447"/>
      <c r="DO429" s="462">
        <v>774</v>
      </c>
      <c r="DP429" s="461" t="s">
        <v>1473</v>
      </c>
      <c r="DQ429" s="460">
        <v>10</v>
      </c>
      <c r="DR429" s="459" t="s">
        <v>951</v>
      </c>
    </row>
    <row r="430" spans="4:122" s="435" customFormat="1" x14ac:dyDescent="0.25">
      <c r="D430" s="448"/>
      <c r="E430" s="448"/>
      <c r="F430" s="453"/>
      <c r="G430" s="454"/>
      <c r="H430" s="454"/>
      <c r="I430" s="453"/>
      <c r="J430" s="454"/>
      <c r="K430" s="453"/>
      <c r="L430" s="453"/>
      <c r="M430" s="453"/>
      <c r="N430" s="453"/>
      <c r="O430" s="453"/>
      <c r="P430" s="452"/>
      <c r="Q430" s="446"/>
      <c r="R430" s="446"/>
      <c r="S430" s="602"/>
      <c r="U430" s="445"/>
      <c r="V430" s="450"/>
      <c r="W430" s="434"/>
      <c r="X430" s="451"/>
      <c r="Y430" s="445"/>
      <c r="Z430" s="439"/>
      <c r="AA430" s="450"/>
      <c r="AB430" s="445"/>
      <c r="AC430" s="449"/>
      <c r="AD430" s="445"/>
      <c r="AE430" s="554"/>
      <c r="AF430" s="448"/>
      <c r="AG430" s="448"/>
      <c r="AH430" s="448"/>
      <c r="CR430" s="445"/>
      <c r="CT430" s="448"/>
      <c r="CU430" s="448"/>
      <c r="CW430" s="448"/>
      <c r="CX430" s="448"/>
      <c r="CZ430" s="448"/>
      <c r="DA430" s="448"/>
      <c r="DC430" s="448"/>
      <c r="DD430" s="448"/>
      <c r="DF430" s="448"/>
      <c r="DG430" s="448"/>
      <c r="DJ430" s="445"/>
      <c r="DK430" s="445"/>
      <c r="DM430" s="447"/>
      <c r="DN430" s="447"/>
      <c r="DO430" s="462">
        <v>775</v>
      </c>
      <c r="DP430" s="461" t="s">
        <v>1474</v>
      </c>
      <c r="DQ430" s="460">
        <v>11</v>
      </c>
      <c r="DR430" s="459" t="s">
        <v>951</v>
      </c>
    </row>
    <row r="431" spans="4:122" s="435" customFormat="1" x14ac:dyDescent="0.25">
      <c r="D431" s="448"/>
      <c r="E431" s="448"/>
      <c r="F431" s="453"/>
      <c r="G431" s="454"/>
      <c r="H431" s="454"/>
      <c r="I431" s="453"/>
      <c r="J431" s="454"/>
      <c r="K431" s="453"/>
      <c r="L431" s="453"/>
      <c r="M431" s="453"/>
      <c r="N431" s="453"/>
      <c r="O431" s="453"/>
      <c r="P431" s="452"/>
      <c r="Q431" s="446"/>
      <c r="R431" s="446"/>
      <c r="S431" s="602"/>
      <c r="U431" s="445"/>
      <c r="V431" s="450"/>
      <c r="W431" s="434"/>
      <c r="X431" s="451"/>
      <c r="Y431" s="445"/>
      <c r="Z431" s="439"/>
      <c r="AA431" s="450"/>
      <c r="AB431" s="445"/>
      <c r="AC431" s="449"/>
      <c r="AD431" s="445"/>
      <c r="AE431" s="554"/>
      <c r="AF431" s="448"/>
      <c r="AG431" s="448"/>
      <c r="AH431" s="448"/>
      <c r="CR431" s="445"/>
      <c r="CT431" s="448"/>
      <c r="CU431" s="448"/>
      <c r="CW431" s="448"/>
      <c r="CX431" s="448"/>
      <c r="CZ431" s="448"/>
      <c r="DA431" s="448"/>
      <c r="DC431" s="448"/>
      <c r="DD431" s="448"/>
      <c r="DF431" s="448"/>
      <c r="DG431" s="448"/>
      <c r="DJ431" s="445"/>
      <c r="DK431" s="445"/>
      <c r="DM431" s="447"/>
      <c r="DN431" s="447"/>
      <c r="DO431" s="462">
        <v>780</v>
      </c>
      <c r="DP431" s="461" t="s">
        <v>1475</v>
      </c>
      <c r="DQ431" s="460">
        <v>6</v>
      </c>
      <c r="DR431" s="459"/>
    </row>
    <row r="432" spans="4:122" s="435" customFormat="1" x14ac:dyDescent="0.25">
      <c r="D432" s="448"/>
      <c r="E432" s="448"/>
      <c r="F432" s="453"/>
      <c r="G432" s="454"/>
      <c r="H432" s="454"/>
      <c r="I432" s="453"/>
      <c r="J432" s="454"/>
      <c r="K432" s="453"/>
      <c r="L432" s="453"/>
      <c r="M432" s="453"/>
      <c r="N432" s="453"/>
      <c r="O432" s="453"/>
      <c r="P432" s="452"/>
      <c r="Q432" s="446"/>
      <c r="R432" s="446"/>
      <c r="S432" s="602"/>
      <c r="U432" s="445"/>
      <c r="V432" s="450"/>
      <c r="W432" s="434"/>
      <c r="X432" s="451"/>
      <c r="Y432" s="445"/>
      <c r="Z432" s="439"/>
      <c r="AA432" s="450"/>
      <c r="AB432" s="445"/>
      <c r="AC432" s="449"/>
      <c r="AD432" s="445"/>
      <c r="AE432" s="554"/>
      <c r="AF432" s="448"/>
      <c r="AG432" s="448"/>
      <c r="AH432" s="448"/>
      <c r="CR432" s="445"/>
      <c r="CT432" s="448"/>
      <c r="CU432" s="448"/>
      <c r="CW432" s="448"/>
      <c r="CX432" s="448"/>
      <c r="CZ432" s="448"/>
      <c r="DA432" s="448"/>
      <c r="DC432" s="448"/>
      <c r="DD432" s="448"/>
      <c r="DF432" s="448"/>
      <c r="DG432" s="448"/>
      <c r="DJ432" s="445"/>
      <c r="DK432" s="445"/>
      <c r="DM432" s="447"/>
      <c r="DN432" s="447"/>
      <c r="DO432" s="462">
        <v>781</v>
      </c>
      <c r="DP432" s="461" t="s">
        <v>1476</v>
      </c>
      <c r="DQ432" s="460">
        <v>7</v>
      </c>
      <c r="DR432" s="459" t="s">
        <v>952</v>
      </c>
    </row>
    <row r="433" spans="4:122" s="435" customFormat="1" x14ac:dyDescent="0.25">
      <c r="D433" s="448"/>
      <c r="E433" s="448"/>
      <c r="F433" s="453"/>
      <c r="G433" s="454"/>
      <c r="H433" s="454"/>
      <c r="I433" s="453"/>
      <c r="J433" s="454"/>
      <c r="K433" s="453"/>
      <c r="L433" s="453"/>
      <c r="M433" s="453"/>
      <c r="N433" s="453"/>
      <c r="O433" s="453"/>
      <c r="P433" s="452"/>
      <c r="Q433" s="446"/>
      <c r="R433" s="446"/>
      <c r="S433" s="602"/>
      <c r="U433" s="445"/>
      <c r="V433" s="450"/>
      <c r="W433" s="434"/>
      <c r="X433" s="451"/>
      <c r="Y433" s="445"/>
      <c r="Z433" s="439"/>
      <c r="AA433" s="450"/>
      <c r="AB433" s="445"/>
      <c r="AC433" s="449"/>
      <c r="AD433" s="445"/>
      <c r="AE433" s="554"/>
      <c r="AF433" s="448"/>
      <c r="AG433" s="448"/>
      <c r="AH433" s="448"/>
      <c r="CR433" s="445"/>
      <c r="CT433" s="448"/>
      <c r="CU433" s="448"/>
      <c r="CW433" s="448"/>
      <c r="CX433" s="448"/>
      <c r="CZ433" s="448"/>
      <c r="DA433" s="448"/>
      <c r="DC433" s="448"/>
      <c r="DD433" s="448"/>
      <c r="DF433" s="448"/>
      <c r="DG433" s="448"/>
      <c r="DJ433" s="445"/>
      <c r="DK433" s="445"/>
      <c r="DM433" s="447"/>
      <c r="DN433" s="447"/>
      <c r="DO433" s="462">
        <v>782</v>
      </c>
      <c r="DP433" s="461" t="s">
        <v>1477</v>
      </c>
      <c r="DQ433" s="460">
        <v>8</v>
      </c>
      <c r="DR433" s="459" t="s">
        <v>952</v>
      </c>
    </row>
    <row r="434" spans="4:122" s="435" customFormat="1" x14ac:dyDescent="0.25">
      <c r="D434" s="448"/>
      <c r="E434" s="448"/>
      <c r="F434" s="453"/>
      <c r="G434" s="454"/>
      <c r="H434" s="454"/>
      <c r="I434" s="453"/>
      <c r="J434" s="454"/>
      <c r="K434" s="453"/>
      <c r="L434" s="453"/>
      <c r="M434" s="453"/>
      <c r="N434" s="453"/>
      <c r="O434" s="453"/>
      <c r="P434" s="452"/>
      <c r="Q434" s="446"/>
      <c r="R434" s="446"/>
      <c r="S434" s="602"/>
      <c r="U434" s="445"/>
      <c r="V434" s="450"/>
      <c r="W434" s="434"/>
      <c r="X434" s="451"/>
      <c r="Y434" s="445"/>
      <c r="Z434" s="439"/>
      <c r="AA434" s="450"/>
      <c r="AB434" s="445"/>
      <c r="AC434" s="449"/>
      <c r="AD434" s="445"/>
      <c r="AE434" s="554"/>
      <c r="AF434" s="448"/>
      <c r="AG434" s="448"/>
      <c r="AH434" s="448"/>
      <c r="CR434" s="445"/>
      <c r="CT434" s="448"/>
      <c r="CU434" s="448"/>
      <c r="CW434" s="448"/>
      <c r="CX434" s="448"/>
      <c r="CZ434" s="448"/>
      <c r="DA434" s="448"/>
      <c r="DC434" s="448"/>
      <c r="DD434" s="448"/>
      <c r="DF434" s="448"/>
      <c r="DG434" s="448"/>
      <c r="DJ434" s="445"/>
      <c r="DK434" s="445"/>
      <c r="DM434" s="447"/>
      <c r="DN434" s="447"/>
      <c r="DO434" s="462">
        <v>783</v>
      </c>
      <c r="DP434" s="461" t="s">
        <v>1478</v>
      </c>
      <c r="DQ434" s="460">
        <v>9</v>
      </c>
      <c r="DR434" s="459" t="s">
        <v>952</v>
      </c>
    </row>
    <row r="435" spans="4:122" s="435" customFormat="1" x14ac:dyDescent="0.25">
      <c r="D435" s="448"/>
      <c r="E435" s="448"/>
      <c r="F435" s="453"/>
      <c r="G435" s="454"/>
      <c r="H435" s="454"/>
      <c r="I435" s="453"/>
      <c r="J435" s="454"/>
      <c r="K435" s="453"/>
      <c r="L435" s="453"/>
      <c r="M435" s="453"/>
      <c r="N435" s="453"/>
      <c r="O435" s="453"/>
      <c r="P435" s="452"/>
      <c r="Q435" s="446"/>
      <c r="R435" s="446"/>
      <c r="S435" s="602"/>
      <c r="U435" s="445"/>
      <c r="V435" s="450"/>
      <c r="W435" s="434"/>
      <c r="X435" s="451"/>
      <c r="Y435" s="445"/>
      <c r="Z435" s="439"/>
      <c r="AA435" s="450"/>
      <c r="AB435" s="445"/>
      <c r="AC435" s="449"/>
      <c r="AD435" s="445"/>
      <c r="AE435" s="554"/>
      <c r="AF435" s="448"/>
      <c r="AG435" s="448"/>
      <c r="AH435" s="448"/>
      <c r="CR435" s="445"/>
      <c r="CT435" s="448"/>
      <c r="CU435" s="448"/>
      <c r="CW435" s="448"/>
      <c r="CX435" s="448"/>
      <c r="CZ435" s="448"/>
      <c r="DA435" s="448"/>
      <c r="DC435" s="448"/>
      <c r="DD435" s="448"/>
      <c r="DF435" s="448"/>
      <c r="DG435" s="448"/>
      <c r="DJ435" s="445"/>
      <c r="DK435" s="445"/>
      <c r="DM435" s="447"/>
      <c r="DN435" s="447"/>
      <c r="DO435" s="462">
        <v>784</v>
      </c>
      <c r="DP435" s="461" t="s">
        <v>1479</v>
      </c>
      <c r="DQ435" s="460">
        <v>10</v>
      </c>
      <c r="DR435" s="459" t="s">
        <v>952</v>
      </c>
    </row>
    <row r="436" spans="4:122" s="435" customFormat="1" x14ac:dyDescent="0.25">
      <c r="D436" s="448"/>
      <c r="E436" s="448"/>
      <c r="F436" s="453"/>
      <c r="G436" s="454"/>
      <c r="H436" s="454"/>
      <c r="I436" s="453"/>
      <c r="J436" s="454"/>
      <c r="K436" s="453"/>
      <c r="L436" s="453"/>
      <c r="M436" s="453"/>
      <c r="N436" s="453"/>
      <c r="O436" s="453"/>
      <c r="P436" s="452"/>
      <c r="Q436" s="446"/>
      <c r="R436" s="446"/>
      <c r="S436" s="602"/>
      <c r="U436" s="445"/>
      <c r="V436" s="450"/>
      <c r="W436" s="434"/>
      <c r="X436" s="451"/>
      <c r="Y436" s="445"/>
      <c r="Z436" s="439"/>
      <c r="AA436" s="450"/>
      <c r="AB436" s="445"/>
      <c r="AC436" s="449"/>
      <c r="AD436" s="445"/>
      <c r="AE436" s="554"/>
      <c r="AF436" s="448"/>
      <c r="AG436" s="448"/>
      <c r="AH436" s="448"/>
      <c r="CR436" s="445"/>
      <c r="CT436" s="448"/>
      <c r="CU436" s="448"/>
      <c r="CW436" s="448"/>
      <c r="CX436" s="448"/>
      <c r="CZ436" s="448"/>
      <c r="DA436" s="448"/>
      <c r="DC436" s="448"/>
      <c r="DD436" s="448"/>
      <c r="DF436" s="448"/>
      <c r="DG436" s="448"/>
      <c r="DJ436" s="445"/>
      <c r="DK436" s="445"/>
      <c r="DM436" s="447"/>
      <c r="DN436" s="447"/>
      <c r="DO436" s="462">
        <v>785</v>
      </c>
      <c r="DP436" s="461" t="s">
        <v>1480</v>
      </c>
      <c r="DQ436" s="460">
        <v>11</v>
      </c>
      <c r="DR436" s="459" t="s">
        <v>952</v>
      </c>
    </row>
    <row r="437" spans="4:122" s="435" customFormat="1" x14ac:dyDescent="0.25">
      <c r="D437" s="448"/>
      <c r="E437" s="448"/>
      <c r="F437" s="453"/>
      <c r="G437" s="454"/>
      <c r="H437" s="454"/>
      <c r="I437" s="453"/>
      <c r="J437" s="454"/>
      <c r="K437" s="453"/>
      <c r="L437" s="453"/>
      <c r="M437" s="453"/>
      <c r="N437" s="453"/>
      <c r="O437" s="453"/>
      <c r="P437" s="452"/>
      <c r="Q437" s="446"/>
      <c r="R437" s="446"/>
      <c r="S437" s="602"/>
      <c r="U437" s="445"/>
      <c r="V437" s="450"/>
      <c r="W437" s="434"/>
      <c r="X437" s="451"/>
      <c r="Y437" s="445"/>
      <c r="Z437" s="439"/>
      <c r="AA437" s="450"/>
      <c r="AB437" s="445"/>
      <c r="AC437" s="449"/>
      <c r="AD437" s="445"/>
      <c r="AE437" s="554"/>
      <c r="AF437" s="448"/>
      <c r="AG437" s="448"/>
      <c r="AH437" s="448"/>
      <c r="CR437" s="445"/>
      <c r="CT437" s="448"/>
      <c r="CU437" s="448"/>
      <c r="CW437" s="448"/>
      <c r="CX437" s="448"/>
      <c r="CZ437" s="448"/>
      <c r="DA437" s="448"/>
      <c r="DC437" s="448"/>
      <c r="DD437" s="448"/>
      <c r="DF437" s="448"/>
      <c r="DG437" s="448"/>
      <c r="DJ437" s="445"/>
      <c r="DK437" s="445"/>
      <c r="DM437" s="447"/>
      <c r="DN437" s="447"/>
      <c r="DO437" s="462">
        <v>811</v>
      </c>
      <c r="DP437" s="461" t="s">
        <v>1481</v>
      </c>
      <c r="DQ437" s="460">
        <v>4</v>
      </c>
      <c r="DR437" s="459"/>
    </row>
    <row r="438" spans="4:122" s="435" customFormat="1" x14ac:dyDescent="0.25">
      <c r="D438" s="448"/>
      <c r="E438" s="448"/>
      <c r="F438" s="453"/>
      <c r="G438" s="454"/>
      <c r="H438" s="454"/>
      <c r="I438" s="453"/>
      <c r="J438" s="454"/>
      <c r="K438" s="453"/>
      <c r="L438" s="453"/>
      <c r="M438" s="453"/>
      <c r="N438" s="453"/>
      <c r="O438" s="453"/>
      <c r="P438" s="452"/>
      <c r="Q438" s="446"/>
      <c r="R438" s="446"/>
      <c r="S438" s="602"/>
      <c r="U438" s="445"/>
      <c r="V438" s="450"/>
      <c r="W438" s="434"/>
      <c r="X438" s="451"/>
      <c r="Y438" s="445"/>
      <c r="Z438" s="439"/>
      <c r="AA438" s="450"/>
      <c r="AB438" s="445"/>
      <c r="AC438" s="449"/>
      <c r="AD438" s="445"/>
      <c r="AE438" s="554"/>
      <c r="AF438" s="448"/>
      <c r="AG438" s="448"/>
      <c r="AH438" s="448"/>
      <c r="CR438" s="445"/>
      <c r="CT438" s="448"/>
      <c r="CU438" s="448"/>
      <c r="CW438" s="448"/>
      <c r="CX438" s="448"/>
      <c r="CZ438" s="448"/>
      <c r="DA438" s="448"/>
      <c r="DC438" s="448"/>
      <c r="DD438" s="448"/>
      <c r="DF438" s="448"/>
      <c r="DG438" s="448"/>
      <c r="DJ438" s="445"/>
      <c r="DK438" s="445"/>
      <c r="DM438" s="447"/>
      <c r="DN438" s="447"/>
      <c r="DO438" s="462">
        <v>812</v>
      </c>
      <c r="DP438" s="461" t="s">
        <v>1482</v>
      </c>
      <c r="DQ438" s="460">
        <v>5</v>
      </c>
      <c r="DR438" s="459"/>
    </row>
    <row r="439" spans="4:122" s="435" customFormat="1" x14ac:dyDescent="0.25">
      <c r="D439" s="448"/>
      <c r="E439" s="448"/>
      <c r="F439" s="453"/>
      <c r="G439" s="454"/>
      <c r="H439" s="454"/>
      <c r="I439" s="453"/>
      <c r="J439" s="454"/>
      <c r="K439" s="453"/>
      <c r="L439" s="453"/>
      <c r="M439" s="453"/>
      <c r="N439" s="453"/>
      <c r="O439" s="453"/>
      <c r="P439" s="452"/>
      <c r="Q439" s="446"/>
      <c r="R439" s="446"/>
      <c r="S439" s="602"/>
      <c r="U439" s="445"/>
      <c r="V439" s="450"/>
      <c r="W439" s="434"/>
      <c r="X439" s="451"/>
      <c r="Y439" s="445"/>
      <c r="Z439" s="439"/>
      <c r="AA439" s="450"/>
      <c r="AB439" s="445"/>
      <c r="AC439" s="449"/>
      <c r="AD439" s="445"/>
      <c r="AE439" s="554"/>
      <c r="AF439" s="448"/>
      <c r="AG439" s="448"/>
      <c r="AH439" s="448"/>
      <c r="CR439" s="445"/>
      <c r="CT439" s="448"/>
      <c r="CU439" s="448"/>
      <c r="CW439" s="448"/>
      <c r="CX439" s="448"/>
      <c r="CZ439" s="448"/>
      <c r="DA439" s="448"/>
      <c r="DC439" s="448"/>
      <c r="DD439" s="448"/>
      <c r="DF439" s="448"/>
      <c r="DG439" s="448"/>
      <c r="DJ439" s="445"/>
      <c r="DK439" s="445"/>
      <c r="DM439" s="447"/>
      <c r="DN439" s="447"/>
      <c r="DO439" s="462">
        <v>813</v>
      </c>
      <c r="DP439" s="461" t="s">
        <v>1483</v>
      </c>
      <c r="DQ439" s="460">
        <v>6</v>
      </c>
      <c r="DR439" s="459"/>
    </row>
    <row r="440" spans="4:122" s="435" customFormat="1" x14ac:dyDescent="0.25">
      <c r="D440" s="448"/>
      <c r="E440" s="448"/>
      <c r="F440" s="453"/>
      <c r="G440" s="454"/>
      <c r="H440" s="454"/>
      <c r="I440" s="453"/>
      <c r="J440" s="454"/>
      <c r="K440" s="453"/>
      <c r="L440" s="453"/>
      <c r="M440" s="453"/>
      <c r="N440" s="453"/>
      <c r="O440" s="453"/>
      <c r="P440" s="452"/>
      <c r="Q440" s="446"/>
      <c r="R440" s="446"/>
      <c r="S440" s="602"/>
      <c r="U440" s="445"/>
      <c r="V440" s="450"/>
      <c r="W440" s="434"/>
      <c r="X440" s="451"/>
      <c r="Y440" s="445"/>
      <c r="Z440" s="439"/>
      <c r="AA440" s="450"/>
      <c r="AB440" s="445"/>
      <c r="AC440" s="449"/>
      <c r="AD440" s="445"/>
      <c r="AE440" s="554"/>
      <c r="AF440" s="448"/>
      <c r="AG440" s="448"/>
      <c r="AH440" s="448"/>
      <c r="CR440" s="445"/>
      <c r="CT440" s="448"/>
      <c r="CU440" s="448"/>
      <c r="CW440" s="448"/>
      <c r="CX440" s="448"/>
      <c r="CZ440" s="448"/>
      <c r="DA440" s="448"/>
      <c r="DC440" s="448"/>
      <c r="DD440" s="448"/>
      <c r="DF440" s="448"/>
      <c r="DG440" s="448"/>
      <c r="DJ440" s="445"/>
      <c r="DK440" s="445"/>
      <c r="DM440" s="447"/>
      <c r="DN440" s="447"/>
      <c r="DO440" s="462">
        <v>814</v>
      </c>
      <c r="DP440" s="461" t="s">
        <v>1484</v>
      </c>
      <c r="DQ440" s="460">
        <v>7</v>
      </c>
      <c r="DR440" s="459"/>
    </row>
    <row r="441" spans="4:122" s="435" customFormat="1" x14ac:dyDescent="0.25">
      <c r="D441" s="448"/>
      <c r="E441" s="448"/>
      <c r="F441" s="453"/>
      <c r="G441" s="454"/>
      <c r="H441" s="454"/>
      <c r="I441" s="453"/>
      <c r="J441" s="454"/>
      <c r="K441" s="453"/>
      <c r="L441" s="453"/>
      <c r="M441" s="453"/>
      <c r="N441" s="453"/>
      <c r="O441" s="453"/>
      <c r="P441" s="452"/>
      <c r="Q441" s="446"/>
      <c r="R441" s="446"/>
      <c r="S441" s="602"/>
      <c r="U441" s="445"/>
      <c r="V441" s="450"/>
      <c r="W441" s="434"/>
      <c r="X441" s="451"/>
      <c r="Y441" s="445"/>
      <c r="Z441" s="439"/>
      <c r="AA441" s="450"/>
      <c r="AB441" s="445"/>
      <c r="AC441" s="449"/>
      <c r="AD441" s="445"/>
      <c r="AE441" s="554"/>
      <c r="AF441" s="448"/>
      <c r="AG441" s="448"/>
      <c r="AH441" s="448"/>
      <c r="CR441" s="445"/>
      <c r="CT441" s="448"/>
      <c r="CU441" s="448"/>
      <c r="CW441" s="448"/>
      <c r="CX441" s="448"/>
      <c r="CZ441" s="448"/>
      <c r="DA441" s="448"/>
      <c r="DC441" s="448"/>
      <c r="DD441" s="448"/>
      <c r="DF441" s="448"/>
      <c r="DG441" s="448"/>
      <c r="DJ441" s="445"/>
      <c r="DK441" s="445"/>
      <c r="DM441" s="447"/>
      <c r="DN441" s="447"/>
      <c r="DO441" s="462">
        <v>821</v>
      </c>
      <c r="DP441" s="461" t="s">
        <v>1485</v>
      </c>
      <c r="DQ441" s="460">
        <v>7</v>
      </c>
      <c r="DR441" s="459"/>
    </row>
    <row r="442" spans="4:122" s="435" customFormat="1" x14ac:dyDescent="0.25">
      <c r="D442" s="448"/>
      <c r="E442" s="448"/>
      <c r="F442" s="453"/>
      <c r="G442" s="454"/>
      <c r="H442" s="454"/>
      <c r="I442" s="453"/>
      <c r="J442" s="454"/>
      <c r="K442" s="453"/>
      <c r="L442" s="453"/>
      <c r="M442" s="453"/>
      <c r="N442" s="453"/>
      <c r="O442" s="453"/>
      <c r="P442" s="452"/>
      <c r="Q442" s="446"/>
      <c r="R442" s="446"/>
      <c r="S442" s="602"/>
      <c r="U442" s="445"/>
      <c r="V442" s="450"/>
      <c r="W442" s="434"/>
      <c r="X442" s="451"/>
      <c r="Y442" s="445"/>
      <c r="Z442" s="439"/>
      <c r="AA442" s="450"/>
      <c r="AB442" s="445"/>
      <c r="AC442" s="449"/>
      <c r="AD442" s="445"/>
      <c r="AE442" s="554"/>
      <c r="AF442" s="448"/>
      <c r="AG442" s="448"/>
      <c r="AH442" s="448"/>
      <c r="CR442" s="445"/>
      <c r="CT442" s="448"/>
      <c r="CU442" s="448"/>
      <c r="CW442" s="448"/>
      <c r="CX442" s="448"/>
      <c r="CZ442" s="448"/>
      <c r="DA442" s="448"/>
      <c r="DC442" s="448"/>
      <c r="DD442" s="448"/>
      <c r="DF442" s="448"/>
      <c r="DG442" s="448"/>
      <c r="DJ442" s="445"/>
      <c r="DK442" s="445"/>
      <c r="DM442" s="447"/>
      <c r="DN442" s="447"/>
      <c r="DO442" s="462">
        <v>822</v>
      </c>
      <c r="DP442" s="461" t="s">
        <v>1486</v>
      </c>
      <c r="DQ442" s="460">
        <v>8</v>
      </c>
      <c r="DR442" s="459"/>
    </row>
    <row r="443" spans="4:122" s="435" customFormat="1" x14ac:dyDescent="0.25">
      <c r="D443" s="448"/>
      <c r="E443" s="448"/>
      <c r="F443" s="453"/>
      <c r="G443" s="454"/>
      <c r="H443" s="454"/>
      <c r="I443" s="453"/>
      <c r="J443" s="454"/>
      <c r="K443" s="453"/>
      <c r="L443" s="453"/>
      <c r="M443" s="453"/>
      <c r="N443" s="453"/>
      <c r="O443" s="453"/>
      <c r="P443" s="452"/>
      <c r="Q443" s="446"/>
      <c r="R443" s="446"/>
      <c r="S443" s="602"/>
      <c r="U443" s="445"/>
      <c r="V443" s="450"/>
      <c r="W443" s="434"/>
      <c r="X443" s="451"/>
      <c r="Y443" s="445"/>
      <c r="Z443" s="439"/>
      <c r="AA443" s="450"/>
      <c r="AB443" s="445"/>
      <c r="AC443" s="449"/>
      <c r="AD443" s="445"/>
      <c r="AE443" s="554"/>
      <c r="AF443" s="448"/>
      <c r="AG443" s="448"/>
      <c r="AH443" s="448"/>
      <c r="CR443" s="445"/>
      <c r="CT443" s="448"/>
      <c r="CU443" s="448"/>
      <c r="CW443" s="448"/>
      <c r="CX443" s="448"/>
      <c r="CZ443" s="448"/>
      <c r="DA443" s="448"/>
      <c r="DC443" s="448"/>
      <c r="DD443" s="448"/>
      <c r="DF443" s="448"/>
      <c r="DG443" s="448"/>
      <c r="DJ443" s="445"/>
      <c r="DK443" s="445"/>
      <c r="DM443" s="447"/>
      <c r="DN443" s="447"/>
      <c r="DO443" s="462">
        <v>823</v>
      </c>
      <c r="DP443" s="461" t="s">
        <v>1487</v>
      </c>
      <c r="DQ443" s="460">
        <v>9</v>
      </c>
      <c r="DR443" s="459"/>
    </row>
    <row r="444" spans="4:122" s="435" customFormat="1" x14ac:dyDescent="0.25">
      <c r="D444" s="448"/>
      <c r="E444" s="448"/>
      <c r="F444" s="453"/>
      <c r="G444" s="454"/>
      <c r="H444" s="454"/>
      <c r="I444" s="453"/>
      <c r="J444" s="454"/>
      <c r="K444" s="453"/>
      <c r="L444" s="453"/>
      <c r="M444" s="453"/>
      <c r="N444" s="453"/>
      <c r="O444" s="453"/>
      <c r="P444" s="452"/>
      <c r="Q444" s="446"/>
      <c r="R444" s="446"/>
      <c r="S444" s="602"/>
      <c r="U444" s="445"/>
      <c r="V444" s="450"/>
      <c r="W444" s="434"/>
      <c r="X444" s="451"/>
      <c r="Y444" s="445"/>
      <c r="Z444" s="439"/>
      <c r="AA444" s="450"/>
      <c r="AB444" s="445"/>
      <c r="AC444" s="449"/>
      <c r="AD444" s="445"/>
      <c r="AE444" s="554"/>
      <c r="AF444" s="448"/>
      <c r="AG444" s="448"/>
      <c r="AH444" s="448"/>
      <c r="CR444" s="445"/>
      <c r="CT444" s="448"/>
      <c r="CU444" s="448"/>
      <c r="CW444" s="448"/>
      <c r="CX444" s="448"/>
      <c r="CZ444" s="448"/>
      <c r="DA444" s="448"/>
      <c r="DC444" s="448"/>
      <c r="DD444" s="448"/>
      <c r="DF444" s="448"/>
      <c r="DG444" s="448"/>
      <c r="DJ444" s="445"/>
      <c r="DK444" s="445"/>
      <c r="DM444" s="447"/>
      <c r="DN444" s="447"/>
      <c r="DO444" s="462">
        <v>824</v>
      </c>
      <c r="DP444" s="461" t="s">
        <v>1488</v>
      </c>
      <c r="DQ444" s="460">
        <v>10</v>
      </c>
      <c r="DR444" s="459"/>
    </row>
    <row r="445" spans="4:122" s="435" customFormat="1" x14ac:dyDescent="0.25">
      <c r="D445" s="448"/>
      <c r="E445" s="448"/>
      <c r="F445" s="453"/>
      <c r="G445" s="454"/>
      <c r="H445" s="454"/>
      <c r="I445" s="453"/>
      <c r="J445" s="454"/>
      <c r="K445" s="453"/>
      <c r="L445" s="453"/>
      <c r="M445" s="453"/>
      <c r="N445" s="453"/>
      <c r="O445" s="453"/>
      <c r="P445" s="452"/>
      <c r="Q445" s="446"/>
      <c r="R445" s="446"/>
      <c r="S445" s="602"/>
      <c r="U445" s="445"/>
      <c r="V445" s="450"/>
      <c r="W445" s="434"/>
      <c r="X445" s="451"/>
      <c r="Y445" s="445"/>
      <c r="Z445" s="439"/>
      <c r="AA445" s="450"/>
      <c r="AB445" s="445"/>
      <c r="AC445" s="449"/>
      <c r="AD445" s="445"/>
      <c r="AE445" s="554"/>
      <c r="AF445" s="448"/>
      <c r="AG445" s="448"/>
      <c r="AH445" s="448"/>
      <c r="CR445" s="445"/>
      <c r="CT445" s="448"/>
      <c r="CU445" s="448"/>
      <c r="CW445" s="448"/>
      <c r="CX445" s="448"/>
      <c r="CZ445" s="448"/>
      <c r="DA445" s="448"/>
      <c r="DC445" s="448"/>
      <c r="DD445" s="448"/>
      <c r="DF445" s="448"/>
      <c r="DG445" s="448"/>
      <c r="DJ445" s="445"/>
      <c r="DK445" s="445"/>
      <c r="DM445" s="447"/>
      <c r="DN445" s="447"/>
      <c r="DO445" s="462">
        <v>850</v>
      </c>
      <c r="DP445" s="461" t="s">
        <v>1491</v>
      </c>
      <c r="DQ445" s="460">
        <v>8</v>
      </c>
      <c r="DR445" s="459"/>
    </row>
    <row r="446" spans="4:122" s="435" customFormat="1" x14ac:dyDescent="0.25">
      <c r="D446" s="448"/>
      <c r="E446" s="448"/>
      <c r="F446" s="453"/>
      <c r="G446" s="454"/>
      <c r="H446" s="454"/>
      <c r="I446" s="453"/>
      <c r="J446" s="454"/>
      <c r="K446" s="453"/>
      <c r="L446" s="453"/>
      <c r="M446" s="453"/>
      <c r="N446" s="453"/>
      <c r="O446" s="453"/>
      <c r="P446" s="452"/>
      <c r="Q446" s="446"/>
      <c r="R446" s="446"/>
      <c r="S446" s="602"/>
      <c r="U446" s="445"/>
      <c r="V446" s="450"/>
      <c r="W446" s="434"/>
      <c r="X446" s="451"/>
      <c r="Y446" s="445"/>
      <c r="Z446" s="439"/>
      <c r="AA446" s="450"/>
      <c r="AB446" s="445"/>
      <c r="AC446" s="449"/>
      <c r="AD446" s="445"/>
      <c r="AE446" s="554"/>
      <c r="AF446" s="448"/>
      <c r="AG446" s="448"/>
      <c r="AH446" s="448"/>
      <c r="CR446" s="445"/>
      <c r="CT446" s="448"/>
      <c r="CU446" s="448"/>
      <c r="CW446" s="448"/>
      <c r="CX446" s="448"/>
      <c r="CZ446" s="448"/>
      <c r="DA446" s="448"/>
      <c r="DC446" s="448"/>
      <c r="DD446" s="448"/>
      <c r="DF446" s="448"/>
      <c r="DG446" s="448"/>
      <c r="DJ446" s="445"/>
      <c r="DK446" s="445"/>
      <c r="DM446" s="447"/>
      <c r="DN446" s="447"/>
      <c r="DO446" s="462">
        <v>851</v>
      </c>
      <c r="DP446" s="461" t="s">
        <v>1492</v>
      </c>
      <c r="DQ446" s="460">
        <v>9</v>
      </c>
      <c r="DR446" s="459"/>
    </row>
    <row r="447" spans="4:122" s="435" customFormat="1" x14ac:dyDescent="0.25">
      <c r="D447" s="448"/>
      <c r="E447" s="448"/>
      <c r="F447" s="453"/>
      <c r="G447" s="454"/>
      <c r="H447" s="454"/>
      <c r="I447" s="453"/>
      <c r="J447" s="454"/>
      <c r="K447" s="453"/>
      <c r="L447" s="453"/>
      <c r="M447" s="453"/>
      <c r="N447" s="453"/>
      <c r="O447" s="453"/>
      <c r="P447" s="452"/>
      <c r="Q447" s="446"/>
      <c r="R447" s="446"/>
      <c r="S447" s="602"/>
      <c r="U447" s="445"/>
      <c r="V447" s="450"/>
      <c r="W447" s="434"/>
      <c r="X447" s="451"/>
      <c r="Y447" s="445"/>
      <c r="Z447" s="439"/>
      <c r="AA447" s="450"/>
      <c r="AB447" s="445"/>
      <c r="AC447" s="449"/>
      <c r="AD447" s="445"/>
      <c r="AE447" s="554"/>
      <c r="AF447" s="448"/>
      <c r="AG447" s="448"/>
      <c r="AH447" s="448"/>
      <c r="CR447" s="445"/>
      <c r="CT447" s="448"/>
      <c r="CU447" s="448"/>
      <c r="CW447" s="448"/>
      <c r="CX447" s="448"/>
      <c r="CZ447" s="448"/>
      <c r="DA447" s="448"/>
      <c r="DC447" s="448"/>
      <c r="DD447" s="448"/>
      <c r="DF447" s="448"/>
      <c r="DG447" s="448"/>
      <c r="DJ447" s="445"/>
      <c r="DK447" s="445"/>
      <c r="DM447" s="447"/>
      <c r="DN447" s="447"/>
      <c r="DO447" s="462">
        <v>852</v>
      </c>
      <c r="DP447" s="461" t="s">
        <v>1493</v>
      </c>
      <c r="DQ447" s="460">
        <v>10</v>
      </c>
      <c r="DR447" s="459"/>
    </row>
    <row r="448" spans="4:122" s="435" customFormat="1" x14ac:dyDescent="0.25">
      <c r="D448" s="448"/>
      <c r="E448" s="448"/>
      <c r="F448" s="453"/>
      <c r="G448" s="454"/>
      <c r="H448" s="454"/>
      <c r="I448" s="453"/>
      <c r="J448" s="454"/>
      <c r="K448" s="453"/>
      <c r="L448" s="453"/>
      <c r="M448" s="453"/>
      <c r="N448" s="453"/>
      <c r="O448" s="453"/>
      <c r="P448" s="452"/>
      <c r="Q448" s="446"/>
      <c r="R448" s="446"/>
      <c r="S448" s="602"/>
      <c r="U448" s="445"/>
      <c r="V448" s="450"/>
      <c r="W448" s="434"/>
      <c r="X448" s="451"/>
      <c r="Y448" s="445"/>
      <c r="Z448" s="439"/>
      <c r="AA448" s="450"/>
      <c r="AB448" s="445"/>
      <c r="AC448" s="449"/>
      <c r="AD448" s="445"/>
      <c r="AE448" s="554"/>
      <c r="AF448" s="448"/>
      <c r="AG448" s="448"/>
      <c r="AH448" s="448"/>
      <c r="CR448" s="445"/>
      <c r="CT448" s="448"/>
      <c r="CU448" s="448"/>
      <c r="CW448" s="448"/>
      <c r="CX448" s="448"/>
      <c r="CZ448" s="448"/>
      <c r="DA448" s="448"/>
      <c r="DC448" s="448"/>
      <c r="DD448" s="448"/>
      <c r="DF448" s="448"/>
      <c r="DG448" s="448"/>
      <c r="DJ448" s="445"/>
      <c r="DK448" s="445"/>
      <c r="DM448" s="447"/>
      <c r="DN448" s="447"/>
      <c r="DO448" s="462">
        <v>853</v>
      </c>
      <c r="DP448" s="461" t="s">
        <v>1494</v>
      </c>
      <c r="DQ448" s="460">
        <v>11</v>
      </c>
      <c r="DR448" s="459"/>
    </row>
    <row r="449" spans="4:122" s="435" customFormat="1" x14ac:dyDescent="0.25">
      <c r="D449" s="448"/>
      <c r="E449" s="448"/>
      <c r="F449" s="453"/>
      <c r="G449" s="454"/>
      <c r="H449" s="454"/>
      <c r="I449" s="453"/>
      <c r="J449" s="454"/>
      <c r="K449" s="453"/>
      <c r="L449" s="453"/>
      <c r="M449" s="453"/>
      <c r="N449" s="453"/>
      <c r="O449" s="453"/>
      <c r="P449" s="452"/>
      <c r="Q449" s="446"/>
      <c r="R449" s="446"/>
      <c r="S449" s="602"/>
      <c r="U449" s="445"/>
      <c r="V449" s="450"/>
      <c r="W449" s="434"/>
      <c r="X449" s="451"/>
      <c r="Y449" s="445"/>
      <c r="Z449" s="439"/>
      <c r="AA449" s="450"/>
      <c r="AB449" s="445"/>
      <c r="AC449" s="449"/>
      <c r="AD449" s="445"/>
      <c r="AE449" s="554"/>
      <c r="AF449" s="448"/>
      <c r="AG449" s="448"/>
      <c r="AH449" s="448"/>
      <c r="CR449" s="445"/>
      <c r="CT449" s="448"/>
      <c r="CU449" s="448"/>
      <c r="CW449" s="448"/>
      <c r="CX449" s="448"/>
      <c r="CZ449" s="448"/>
      <c r="DA449" s="448"/>
      <c r="DC449" s="448"/>
      <c r="DD449" s="448"/>
      <c r="DF449" s="448"/>
      <c r="DG449" s="448"/>
      <c r="DJ449" s="445"/>
      <c r="DK449" s="445"/>
      <c r="DM449" s="447"/>
      <c r="DN449" s="447"/>
      <c r="DO449" s="462">
        <v>951</v>
      </c>
      <c r="DP449" s="461" t="s">
        <v>66</v>
      </c>
      <c r="DQ449" s="460">
        <v>6</v>
      </c>
      <c r="DR449" s="459"/>
    </row>
    <row r="450" spans="4:122" s="435" customFormat="1" x14ac:dyDescent="0.25">
      <c r="D450" s="448"/>
      <c r="E450" s="448"/>
      <c r="F450" s="453"/>
      <c r="G450" s="454"/>
      <c r="H450" s="454"/>
      <c r="I450" s="453"/>
      <c r="J450" s="454"/>
      <c r="K450" s="453"/>
      <c r="L450" s="453"/>
      <c r="M450" s="453"/>
      <c r="N450" s="453"/>
      <c r="O450" s="453"/>
      <c r="P450" s="452"/>
      <c r="Q450" s="446"/>
      <c r="R450" s="446"/>
      <c r="S450" s="602"/>
      <c r="U450" s="445"/>
      <c r="V450" s="450"/>
      <c r="W450" s="434"/>
      <c r="X450" s="451"/>
      <c r="Y450" s="445"/>
      <c r="Z450" s="439"/>
      <c r="AA450" s="450"/>
      <c r="AB450" s="445"/>
      <c r="AC450" s="449"/>
      <c r="AD450" s="445"/>
      <c r="AE450" s="554"/>
      <c r="AF450" s="448"/>
      <c r="AG450" s="448"/>
      <c r="AH450" s="448"/>
      <c r="CR450" s="445"/>
      <c r="CT450" s="448"/>
      <c r="CU450" s="448"/>
      <c r="CW450" s="448"/>
      <c r="CX450" s="448"/>
      <c r="CZ450" s="448"/>
      <c r="DA450" s="448"/>
      <c r="DC450" s="448"/>
      <c r="DD450" s="448"/>
      <c r="DF450" s="448"/>
      <c r="DG450" s="448"/>
      <c r="DJ450" s="445"/>
      <c r="DK450" s="445"/>
      <c r="DM450" s="447"/>
      <c r="DN450" s="447"/>
      <c r="DO450" s="462">
        <v>952</v>
      </c>
      <c r="DP450" s="461" t="s">
        <v>67</v>
      </c>
      <c r="DQ450" s="460">
        <v>7</v>
      </c>
      <c r="DR450" s="459"/>
    </row>
    <row r="451" spans="4:122" s="435" customFormat="1" x14ac:dyDescent="0.25">
      <c r="D451" s="448"/>
      <c r="E451" s="448"/>
      <c r="F451" s="453"/>
      <c r="G451" s="454"/>
      <c r="H451" s="454"/>
      <c r="I451" s="453"/>
      <c r="J451" s="454"/>
      <c r="K451" s="453"/>
      <c r="L451" s="453"/>
      <c r="M451" s="453"/>
      <c r="N451" s="453"/>
      <c r="O451" s="453"/>
      <c r="P451" s="452"/>
      <c r="Q451" s="446"/>
      <c r="R451" s="446"/>
      <c r="S451" s="602"/>
      <c r="U451" s="445"/>
      <c r="V451" s="450"/>
      <c r="W451" s="434"/>
      <c r="X451" s="451"/>
      <c r="Y451" s="445"/>
      <c r="Z451" s="439"/>
      <c r="AA451" s="450"/>
      <c r="AB451" s="445"/>
      <c r="AC451" s="449"/>
      <c r="AD451" s="445"/>
      <c r="AE451" s="554"/>
      <c r="AF451" s="448"/>
      <c r="AG451" s="448"/>
      <c r="AH451" s="448"/>
      <c r="CR451" s="445"/>
      <c r="CT451" s="448"/>
      <c r="CU451" s="448"/>
      <c r="CW451" s="448"/>
      <c r="CX451" s="448"/>
      <c r="CZ451" s="448"/>
      <c r="DA451" s="448"/>
      <c r="DC451" s="448"/>
      <c r="DD451" s="448"/>
      <c r="DF451" s="448"/>
      <c r="DG451" s="448"/>
      <c r="DJ451" s="445"/>
      <c r="DK451" s="445"/>
      <c r="DM451" s="447"/>
      <c r="DN451" s="447"/>
      <c r="DO451" s="462">
        <v>953</v>
      </c>
      <c r="DP451" s="461" t="s">
        <v>68</v>
      </c>
      <c r="DQ451" s="460">
        <v>8</v>
      </c>
      <c r="DR451" s="459"/>
    </row>
    <row r="452" spans="4:122" s="435" customFormat="1" x14ac:dyDescent="0.25">
      <c r="D452" s="448"/>
      <c r="E452" s="448"/>
      <c r="F452" s="453"/>
      <c r="G452" s="454"/>
      <c r="H452" s="454"/>
      <c r="I452" s="453"/>
      <c r="J452" s="454"/>
      <c r="K452" s="453"/>
      <c r="L452" s="453"/>
      <c r="M452" s="453"/>
      <c r="N452" s="453"/>
      <c r="O452" s="453"/>
      <c r="P452" s="452"/>
      <c r="Q452" s="446"/>
      <c r="R452" s="446"/>
      <c r="S452" s="602"/>
      <c r="U452" s="445"/>
      <c r="V452" s="450"/>
      <c r="W452" s="434"/>
      <c r="X452" s="451"/>
      <c r="Y452" s="445"/>
      <c r="Z452" s="439"/>
      <c r="AA452" s="450"/>
      <c r="AB452" s="445"/>
      <c r="AC452" s="449"/>
      <c r="AD452" s="445"/>
      <c r="AE452" s="554"/>
      <c r="AF452" s="448"/>
      <c r="AG452" s="448"/>
      <c r="AH452" s="448"/>
      <c r="CR452" s="445"/>
      <c r="CT452" s="448"/>
      <c r="CU452" s="448"/>
      <c r="CW452" s="448"/>
      <c r="CX452" s="448"/>
      <c r="CZ452" s="448"/>
      <c r="DA452" s="448"/>
      <c r="DC452" s="448"/>
      <c r="DD452" s="448"/>
      <c r="DF452" s="448"/>
      <c r="DG452" s="448"/>
      <c r="DJ452" s="445"/>
      <c r="DK452" s="445"/>
      <c r="DM452" s="447"/>
      <c r="DN452" s="447"/>
      <c r="DO452" s="462">
        <v>954</v>
      </c>
      <c r="DP452" s="461" t="s">
        <v>1489</v>
      </c>
      <c r="DQ452" s="460">
        <v>8</v>
      </c>
      <c r="DR452" s="459"/>
    </row>
    <row r="453" spans="4:122" s="435" customFormat="1" x14ac:dyDescent="0.25">
      <c r="D453" s="448"/>
      <c r="E453" s="448"/>
      <c r="F453" s="453"/>
      <c r="G453" s="454"/>
      <c r="H453" s="454"/>
      <c r="I453" s="453"/>
      <c r="J453" s="454"/>
      <c r="K453" s="453"/>
      <c r="L453" s="453"/>
      <c r="M453" s="453"/>
      <c r="N453" s="453"/>
      <c r="O453" s="453"/>
      <c r="P453" s="452"/>
      <c r="Q453" s="446"/>
      <c r="R453" s="446"/>
      <c r="S453" s="602"/>
      <c r="U453" s="445"/>
      <c r="V453" s="450"/>
      <c r="W453" s="434"/>
      <c r="X453" s="451"/>
      <c r="Y453" s="445"/>
      <c r="Z453" s="439"/>
      <c r="AA453" s="450"/>
      <c r="AB453" s="445"/>
      <c r="AC453" s="449"/>
      <c r="AD453" s="445"/>
      <c r="AE453" s="554"/>
      <c r="AF453" s="448"/>
      <c r="AG453" s="448"/>
      <c r="AH453" s="448"/>
      <c r="CR453" s="445"/>
      <c r="CT453" s="448"/>
      <c r="CU453" s="448"/>
      <c r="CW453" s="448"/>
      <c r="CX453" s="448"/>
      <c r="CZ453" s="448"/>
      <c r="DA453" s="448"/>
      <c r="DC453" s="448"/>
      <c r="DD453" s="448"/>
      <c r="DF453" s="448"/>
      <c r="DG453" s="448"/>
      <c r="DJ453" s="445"/>
      <c r="DK453" s="445"/>
      <c r="DM453" s="447"/>
      <c r="DN453" s="447"/>
      <c r="DO453" s="462">
        <v>955</v>
      </c>
      <c r="DP453" s="461" t="s">
        <v>1490</v>
      </c>
      <c r="DQ453" s="460">
        <v>9</v>
      </c>
      <c r="DR453" s="459"/>
    </row>
    <row r="454" spans="4:122" s="435" customFormat="1" x14ac:dyDescent="0.25">
      <c r="D454" s="448"/>
      <c r="E454" s="448"/>
      <c r="F454" s="453"/>
      <c r="G454" s="454"/>
      <c r="H454" s="454"/>
      <c r="I454" s="453"/>
      <c r="J454" s="454"/>
      <c r="K454" s="453"/>
      <c r="L454" s="453"/>
      <c r="M454" s="453"/>
      <c r="N454" s="453"/>
      <c r="O454" s="453"/>
      <c r="P454" s="452"/>
      <c r="Q454" s="446"/>
      <c r="R454" s="446"/>
      <c r="S454" s="602"/>
      <c r="U454" s="445"/>
      <c r="V454" s="450"/>
      <c r="W454" s="434"/>
      <c r="X454" s="451"/>
      <c r="Y454" s="445"/>
      <c r="Z454" s="439"/>
      <c r="AA454" s="450"/>
      <c r="AB454" s="445"/>
      <c r="AC454" s="449"/>
      <c r="AD454" s="445"/>
      <c r="AE454" s="554"/>
      <c r="AF454" s="448"/>
      <c r="AG454" s="448"/>
      <c r="AH454" s="448"/>
      <c r="CR454" s="445"/>
      <c r="CT454" s="448"/>
      <c r="CU454" s="448"/>
      <c r="CW454" s="448"/>
      <c r="CX454" s="448"/>
      <c r="CZ454" s="448"/>
      <c r="DA454" s="448"/>
      <c r="DC454" s="448"/>
      <c r="DD454" s="448"/>
      <c r="DF454" s="448"/>
      <c r="DG454" s="448"/>
      <c r="DJ454" s="445"/>
      <c r="DK454" s="445"/>
      <c r="DM454" s="447"/>
      <c r="DN454" s="447"/>
      <c r="DO454" s="462">
        <v>961</v>
      </c>
      <c r="DP454" s="461" t="s">
        <v>71</v>
      </c>
      <c r="DQ454" s="460">
        <v>6</v>
      </c>
      <c r="DR454" s="459"/>
    </row>
    <row r="455" spans="4:122" s="435" customFormat="1" x14ac:dyDescent="0.25">
      <c r="D455" s="448"/>
      <c r="E455" s="448"/>
      <c r="F455" s="453"/>
      <c r="G455" s="454"/>
      <c r="H455" s="454"/>
      <c r="I455" s="453"/>
      <c r="J455" s="454"/>
      <c r="K455" s="453"/>
      <c r="L455" s="453"/>
      <c r="M455" s="453"/>
      <c r="N455" s="453"/>
      <c r="O455" s="453"/>
      <c r="P455" s="452"/>
      <c r="Q455" s="446"/>
      <c r="R455" s="446"/>
      <c r="S455" s="602"/>
      <c r="U455" s="445"/>
      <c r="V455" s="450"/>
      <c r="W455" s="434"/>
      <c r="X455" s="451"/>
      <c r="Y455" s="445"/>
      <c r="Z455" s="439"/>
      <c r="AA455" s="450"/>
      <c r="AB455" s="445"/>
      <c r="AC455" s="449"/>
      <c r="AD455" s="445"/>
      <c r="AE455" s="554"/>
      <c r="AF455" s="448"/>
      <c r="AG455" s="448"/>
      <c r="AH455" s="448"/>
      <c r="CR455" s="445"/>
      <c r="CT455" s="448"/>
      <c r="CU455" s="448"/>
      <c r="CW455" s="448"/>
      <c r="CX455" s="448"/>
      <c r="CZ455" s="448"/>
      <c r="DA455" s="448"/>
      <c r="DC455" s="448"/>
      <c r="DD455" s="448"/>
      <c r="DF455" s="448"/>
      <c r="DG455" s="448"/>
      <c r="DJ455" s="445"/>
      <c r="DK455" s="445"/>
      <c r="DM455" s="447"/>
      <c r="DN455" s="447"/>
      <c r="DO455" s="462">
        <v>962</v>
      </c>
      <c r="DP455" s="461" t="s">
        <v>72</v>
      </c>
      <c r="DQ455" s="460">
        <v>7</v>
      </c>
      <c r="DR455" s="459"/>
    </row>
    <row r="456" spans="4:122" s="435" customFormat="1" x14ac:dyDescent="0.25">
      <c r="D456" s="448"/>
      <c r="E456" s="448"/>
      <c r="F456" s="453"/>
      <c r="G456" s="454"/>
      <c r="H456" s="454"/>
      <c r="I456" s="453"/>
      <c r="J456" s="454"/>
      <c r="K456" s="453"/>
      <c r="L456" s="453"/>
      <c r="M456" s="453"/>
      <c r="N456" s="453"/>
      <c r="O456" s="453"/>
      <c r="P456" s="452"/>
      <c r="Q456" s="446"/>
      <c r="R456" s="446"/>
      <c r="S456" s="602"/>
      <c r="U456" s="445"/>
      <c r="V456" s="450"/>
      <c r="W456" s="434"/>
      <c r="X456" s="451"/>
      <c r="Y456" s="445"/>
      <c r="Z456" s="439"/>
      <c r="AA456" s="450"/>
      <c r="AB456" s="445"/>
      <c r="AC456" s="449"/>
      <c r="AD456" s="445"/>
      <c r="AE456" s="554"/>
      <c r="AF456" s="448"/>
      <c r="AG456" s="448"/>
      <c r="AH456" s="448"/>
      <c r="CR456" s="445"/>
      <c r="CT456" s="448"/>
      <c r="CU456" s="448"/>
      <c r="CW456" s="448"/>
      <c r="CX456" s="448"/>
      <c r="CZ456" s="448"/>
      <c r="DA456" s="448"/>
      <c r="DC456" s="448"/>
      <c r="DD456" s="448"/>
      <c r="DF456" s="448"/>
      <c r="DG456" s="448"/>
      <c r="DJ456" s="445"/>
      <c r="DK456" s="445"/>
      <c r="DM456" s="447"/>
      <c r="DN456" s="447"/>
      <c r="DO456" s="462">
        <v>963</v>
      </c>
      <c r="DP456" s="461" t="s">
        <v>73</v>
      </c>
      <c r="DQ456" s="460">
        <v>8</v>
      </c>
      <c r="DR456" s="459"/>
    </row>
    <row r="457" spans="4:122" s="435" customFormat="1" x14ac:dyDescent="0.25">
      <c r="D457" s="448"/>
      <c r="E457" s="448"/>
      <c r="F457" s="453"/>
      <c r="G457" s="454"/>
      <c r="H457" s="454"/>
      <c r="I457" s="453"/>
      <c r="J457" s="454"/>
      <c r="K457" s="453"/>
      <c r="L457" s="453"/>
      <c r="M457" s="453"/>
      <c r="N457" s="453"/>
      <c r="O457" s="453"/>
      <c r="P457" s="452"/>
      <c r="Q457" s="446"/>
      <c r="R457" s="446"/>
      <c r="S457" s="602"/>
      <c r="U457" s="445"/>
      <c r="V457" s="450"/>
      <c r="W457" s="434"/>
      <c r="X457" s="451"/>
      <c r="Y457" s="445"/>
      <c r="Z457" s="439"/>
      <c r="AA457" s="450"/>
      <c r="AB457" s="445"/>
      <c r="AC457" s="449"/>
      <c r="AD457" s="445"/>
      <c r="AE457" s="554"/>
      <c r="AF457" s="448"/>
      <c r="AG457" s="448"/>
      <c r="AH457" s="448"/>
      <c r="CR457" s="445"/>
      <c r="CT457" s="448"/>
      <c r="CU457" s="448"/>
      <c r="CW457" s="448"/>
      <c r="CX457" s="448"/>
      <c r="CZ457" s="448"/>
      <c r="DA457" s="448"/>
      <c r="DC457" s="448"/>
      <c r="DD457" s="448"/>
      <c r="DF457" s="448"/>
      <c r="DG457" s="448"/>
      <c r="DJ457" s="445"/>
      <c r="DK457" s="445"/>
      <c r="DM457" s="447"/>
      <c r="DN457" s="447"/>
      <c r="DO457" s="462">
        <v>971</v>
      </c>
      <c r="DP457" s="461" t="s">
        <v>74</v>
      </c>
      <c r="DQ457" s="460">
        <v>6</v>
      </c>
      <c r="DR457" s="459"/>
    </row>
    <row r="458" spans="4:122" s="435" customFormat="1" x14ac:dyDescent="0.25">
      <c r="D458" s="448"/>
      <c r="E458" s="448"/>
      <c r="F458" s="453"/>
      <c r="G458" s="454"/>
      <c r="H458" s="454"/>
      <c r="I458" s="453"/>
      <c r="J458" s="454"/>
      <c r="K458" s="453"/>
      <c r="L458" s="453"/>
      <c r="M458" s="453"/>
      <c r="N458" s="453"/>
      <c r="O458" s="453"/>
      <c r="P458" s="452"/>
      <c r="Q458" s="446"/>
      <c r="R458" s="446"/>
      <c r="S458" s="602"/>
      <c r="U458" s="445"/>
      <c r="V458" s="450"/>
      <c r="W458" s="434"/>
      <c r="X458" s="451"/>
      <c r="Y458" s="445"/>
      <c r="Z458" s="439"/>
      <c r="AA458" s="450"/>
      <c r="AB458" s="445"/>
      <c r="AC458" s="449"/>
      <c r="AD458" s="445"/>
      <c r="AE458" s="554"/>
      <c r="AF458" s="448"/>
      <c r="AG458" s="448"/>
      <c r="AH458" s="448"/>
      <c r="CR458" s="445"/>
      <c r="CT458" s="448"/>
      <c r="CU458" s="448"/>
      <c r="CW458" s="448"/>
      <c r="CX458" s="448"/>
      <c r="CZ458" s="448"/>
      <c r="DA458" s="448"/>
      <c r="DC458" s="448"/>
      <c r="DD458" s="448"/>
      <c r="DF458" s="448"/>
      <c r="DG458" s="448"/>
      <c r="DJ458" s="445"/>
      <c r="DK458" s="445"/>
      <c r="DM458" s="447"/>
      <c r="DN458" s="447"/>
      <c r="DO458" s="458">
        <v>972</v>
      </c>
      <c r="DP458" s="457" t="s">
        <v>75</v>
      </c>
      <c r="DQ458" s="456">
        <v>7</v>
      </c>
      <c r="DR458" s="455"/>
    </row>
    <row r="459" spans="4:122" s="435" customFormat="1" x14ac:dyDescent="0.25">
      <c r="D459" s="448"/>
      <c r="E459" s="448"/>
      <c r="F459" s="453"/>
      <c r="G459" s="454"/>
      <c r="H459" s="454"/>
      <c r="I459" s="453"/>
      <c r="J459" s="454"/>
      <c r="K459" s="453"/>
      <c r="L459" s="453"/>
      <c r="M459" s="453"/>
      <c r="N459" s="453"/>
      <c r="O459" s="453"/>
      <c r="P459" s="452"/>
      <c r="Q459" s="446"/>
      <c r="R459" s="446"/>
      <c r="S459" s="602"/>
      <c r="U459" s="445"/>
      <c r="V459" s="450"/>
      <c r="W459" s="434"/>
      <c r="X459" s="451"/>
      <c r="Y459" s="445"/>
      <c r="Z459" s="439"/>
      <c r="AA459" s="450"/>
      <c r="AB459" s="445"/>
      <c r="AC459" s="449"/>
      <c r="AD459" s="445"/>
      <c r="AE459" s="554"/>
      <c r="AF459" s="448"/>
      <c r="AG459" s="448"/>
      <c r="AH459" s="448"/>
      <c r="CR459" s="445"/>
      <c r="CT459" s="448"/>
      <c r="CU459" s="448"/>
      <c r="CW459" s="448"/>
      <c r="CX459" s="448"/>
      <c r="CZ459" s="448"/>
      <c r="DA459" s="448"/>
      <c r="DC459" s="448"/>
      <c r="DD459" s="448"/>
      <c r="DF459" s="448"/>
      <c r="DG459" s="448"/>
      <c r="DJ459" s="445"/>
      <c r="DK459" s="445"/>
      <c r="DM459" s="447"/>
      <c r="DN459" s="447"/>
    </row>
    <row r="460" spans="4:122" s="435" customFormat="1" x14ac:dyDescent="0.25">
      <c r="D460" s="448"/>
      <c r="E460" s="448"/>
      <c r="F460" s="453"/>
      <c r="G460" s="454"/>
      <c r="H460" s="454"/>
      <c r="I460" s="453"/>
      <c r="J460" s="454"/>
      <c r="K460" s="453"/>
      <c r="L460" s="453"/>
      <c r="M460" s="453"/>
      <c r="N460" s="453"/>
      <c r="O460" s="453"/>
      <c r="P460" s="452"/>
      <c r="Q460" s="446"/>
      <c r="R460" s="446"/>
      <c r="S460" s="602"/>
      <c r="U460" s="445"/>
      <c r="V460" s="450"/>
      <c r="W460" s="434"/>
      <c r="X460" s="451"/>
      <c r="Y460" s="445"/>
      <c r="Z460" s="439"/>
      <c r="AA460" s="450"/>
      <c r="AB460" s="445"/>
      <c r="AC460" s="449"/>
      <c r="AD460" s="445"/>
      <c r="AE460" s="554"/>
      <c r="AF460" s="448"/>
      <c r="AG460" s="448"/>
      <c r="AH460" s="448"/>
      <c r="CR460" s="445"/>
      <c r="CT460" s="448"/>
      <c r="CU460" s="448"/>
      <c r="CW460" s="448"/>
      <c r="CX460" s="448"/>
      <c r="CZ460" s="448"/>
      <c r="DA460" s="448"/>
      <c r="DC460" s="448"/>
      <c r="DD460" s="448"/>
      <c r="DF460" s="448"/>
      <c r="DG460" s="448"/>
      <c r="DJ460" s="445"/>
      <c r="DK460" s="445"/>
      <c r="DM460" s="447"/>
      <c r="DN460" s="447"/>
    </row>
    <row r="461" spans="4:122" s="435" customFormat="1" x14ac:dyDescent="0.25">
      <c r="D461" s="448"/>
      <c r="E461" s="448"/>
      <c r="F461" s="453"/>
      <c r="G461" s="454"/>
      <c r="H461" s="454"/>
      <c r="I461" s="453"/>
      <c r="J461" s="454"/>
      <c r="K461" s="453"/>
      <c r="L461" s="453"/>
      <c r="M461" s="453"/>
      <c r="N461" s="453"/>
      <c r="O461" s="453"/>
      <c r="P461" s="452"/>
      <c r="Q461" s="446"/>
      <c r="R461" s="446"/>
      <c r="S461" s="602"/>
      <c r="U461" s="445"/>
      <c r="V461" s="450"/>
      <c r="W461" s="434"/>
      <c r="X461" s="451"/>
      <c r="Y461" s="445"/>
      <c r="Z461" s="439"/>
      <c r="AA461" s="450"/>
      <c r="AB461" s="445"/>
      <c r="AC461" s="449"/>
      <c r="AD461" s="445"/>
      <c r="AE461" s="554"/>
      <c r="AF461" s="448"/>
      <c r="AG461" s="448"/>
      <c r="AH461" s="448"/>
      <c r="CR461" s="445"/>
      <c r="CT461" s="448"/>
      <c r="CU461" s="448"/>
      <c r="CW461" s="448"/>
      <c r="CX461" s="448"/>
      <c r="CZ461" s="448"/>
      <c r="DA461" s="448"/>
      <c r="DC461" s="448"/>
      <c r="DD461" s="448"/>
      <c r="DF461" s="448"/>
      <c r="DG461" s="448"/>
      <c r="DJ461" s="445"/>
      <c r="DK461" s="445"/>
      <c r="DM461" s="447"/>
      <c r="DN461" s="447"/>
    </row>
    <row r="462" spans="4:122" s="435" customFormat="1" x14ac:dyDescent="0.25">
      <c r="D462" s="448"/>
      <c r="E462" s="448"/>
      <c r="F462" s="453"/>
      <c r="G462" s="454"/>
      <c r="H462" s="454"/>
      <c r="I462" s="453"/>
      <c r="J462" s="454"/>
      <c r="K462" s="453"/>
      <c r="L462" s="453"/>
      <c r="M462" s="453"/>
      <c r="N462" s="453"/>
      <c r="O462" s="453"/>
      <c r="P462" s="452"/>
      <c r="Q462" s="446"/>
      <c r="R462" s="446"/>
      <c r="S462" s="602"/>
      <c r="U462" s="445"/>
      <c r="V462" s="450"/>
      <c r="W462" s="434"/>
      <c r="X462" s="451"/>
      <c r="Y462" s="445"/>
      <c r="Z462" s="439"/>
      <c r="AA462" s="450"/>
      <c r="AB462" s="445"/>
      <c r="AC462" s="449"/>
      <c r="AD462" s="445"/>
      <c r="AE462" s="554"/>
      <c r="AF462" s="448"/>
      <c r="AG462" s="448"/>
      <c r="AH462" s="448"/>
      <c r="CR462" s="445"/>
      <c r="CT462" s="448"/>
      <c r="CU462" s="448"/>
      <c r="CW462" s="448"/>
      <c r="CX462" s="448"/>
      <c r="CZ462" s="448"/>
      <c r="DA462" s="448"/>
      <c r="DC462" s="448"/>
      <c r="DD462" s="448"/>
      <c r="DF462" s="448"/>
      <c r="DG462" s="448"/>
      <c r="DJ462" s="445"/>
      <c r="DK462" s="445"/>
      <c r="DM462" s="447"/>
      <c r="DN462" s="447"/>
    </row>
    <row r="463" spans="4:122" s="435" customFormat="1" x14ac:dyDescent="0.25">
      <c r="D463" s="448"/>
      <c r="E463" s="448"/>
      <c r="F463" s="453"/>
      <c r="G463" s="454"/>
      <c r="H463" s="454"/>
      <c r="I463" s="453"/>
      <c r="J463" s="454"/>
      <c r="K463" s="453"/>
      <c r="L463" s="453"/>
      <c r="M463" s="453"/>
      <c r="N463" s="453"/>
      <c r="O463" s="453"/>
      <c r="P463" s="452"/>
      <c r="Q463" s="446"/>
      <c r="R463" s="446"/>
      <c r="S463" s="602"/>
      <c r="U463" s="445"/>
      <c r="V463" s="450"/>
      <c r="W463" s="434"/>
      <c r="X463" s="451"/>
      <c r="Y463" s="445"/>
      <c r="Z463" s="439"/>
      <c r="AA463" s="450"/>
      <c r="AB463" s="445"/>
      <c r="AC463" s="449"/>
      <c r="AD463" s="445"/>
      <c r="AE463" s="554"/>
      <c r="AF463" s="448"/>
      <c r="AG463" s="448"/>
      <c r="AH463" s="448"/>
      <c r="CR463" s="445"/>
      <c r="CT463" s="448"/>
      <c r="CU463" s="448"/>
      <c r="CW463" s="448"/>
      <c r="CX463" s="448"/>
      <c r="CZ463" s="448"/>
      <c r="DA463" s="448"/>
      <c r="DC463" s="448"/>
      <c r="DD463" s="448"/>
      <c r="DF463" s="448"/>
      <c r="DG463" s="448"/>
      <c r="DJ463" s="445"/>
      <c r="DK463" s="445"/>
      <c r="DM463" s="447"/>
      <c r="DN463" s="447"/>
    </row>
    <row r="464" spans="4:122" s="435" customFormat="1" x14ac:dyDescent="0.25">
      <c r="D464" s="448"/>
      <c r="E464" s="448"/>
      <c r="F464" s="453"/>
      <c r="G464" s="454"/>
      <c r="H464" s="454"/>
      <c r="I464" s="453"/>
      <c r="J464" s="454"/>
      <c r="K464" s="453"/>
      <c r="L464" s="453"/>
      <c r="M464" s="453"/>
      <c r="N464" s="453"/>
      <c r="O464" s="453"/>
      <c r="P464" s="452"/>
      <c r="Q464" s="446"/>
      <c r="R464" s="446"/>
      <c r="S464" s="602"/>
      <c r="U464" s="445"/>
      <c r="V464" s="450"/>
      <c r="W464" s="434"/>
      <c r="X464" s="451"/>
      <c r="Y464" s="445"/>
      <c r="Z464" s="439"/>
      <c r="AA464" s="450"/>
      <c r="AB464" s="445"/>
      <c r="AC464" s="449"/>
      <c r="AD464" s="445"/>
      <c r="AE464" s="554"/>
      <c r="AF464" s="448"/>
      <c r="AG464" s="448"/>
      <c r="AH464" s="448"/>
      <c r="CR464" s="445"/>
      <c r="CT464" s="448"/>
      <c r="CU464" s="448"/>
      <c r="CW464" s="448"/>
      <c r="CX464" s="448"/>
      <c r="CZ464" s="448"/>
      <c r="DA464" s="448"/>
      <c r="DC464" s="448"/>
      <c r="DD464" s="448"/>
      <c r="DF464" s="448"/>
      <c r="DG464" s="448"/>
      <c r="DJ464" s="445"/>
      <c r="DK464" s="445"/>
      <c r="DM464" s="447"/>
      <c r="DN464" s="447"/>
    </row>
    <row r="465" spans="1:16367" s="435" customFormat="1" x14ac:dyDescent="0.25">
      <c r="D465" s="448"/>
      <c r="E465" s="448"/>
      <c r="F465" s="453"/>
      <c r="G465" s="454"/>
      <c r="H465" s="454"/>
      <c r="I465" s="453"/>
      <c r="J465" s="454"/>
      <c r="K465" s="453"/>
      <c r="L465" s="453"/>
      <c r="M465" s="453"/>
      <c r="N465" s="453"/>
      <c r="O465" s="453"/>
      <c r="P465" s="452"/>
      <c r="Q465" s="446"/>
      <c r="R465" s="446"/>
      <c r="S465" s="602"/>
      <c r="U465" s="445"/>
      <c r="V465" s="450"/>
      <c r="W465" s="434"/>
      <c r="X465" s="451"/>
      <c r="Y465" s="445"/>
      <c r="Z465" s="439"/>
      <c r="AA465" s="450"/>
      <c r="AB465" s="445"/>
      <c r="AC465" s="449"/>
      <c r="AD465" s="445"/>
      <c r="AE465" s="554"/>
      <c r="AF465" s="448"/>
      <c r="AG465" s="448"/>
      <c r="AH465" s="448"/>
      <c r="CR465" s="445"/>
      <c r="CT465" s="448"/>
      <c r="CU465" s="448"/>
      <c r="CW465" s="448"/>
      <c r="CX465" s="448"/>
      <c r="CZ465" s="448"/>
      <c r="DA465" s="448"/>
      <c r="DC465" s="448"/>
      <c r="DD465" s="448"/>
      <c r="DF465" s="448"/>
      <c r="DG465" s="448"/>
      <c r="DJ465" s="445"/>
      <c r="DK465" s="445"/>
      <c r="DM465" s="447"/>
      <c r="DN465" s="447"/>
    </row>
    <row r="466" spans="1:16367" s="435" customFormat="1" x14ac:dyDescent="0.25">
      <c r="D466" s="448"/>
      <c r="E466" s="448"/>
      <c r="F466" s="453"/>
      <c r="G466" s="454"/>
      <c r="H466" s="454"/>
      <c r="I466" s="453"/>
      <c r="J466" s="454"/>
      <c r="K466" s="453"/>
      <c r="L466" s="453"/>
      <c r="M466" s="453"/>
      <c r="N466" s="453"/>
      <c r="O466" s="453"/>
      <c r="P466" s="452"/>
      <c r="Q466" s="446"/>
      <c r="R466" s="446"/>
      <c r="S466" s="602"/>
      <c r="U466" s="445"/>
      <c r="V466" s="450"/>
      <c r="W466" s="434"/>
      <c r="X466" s="451"/>
      <c r="Y466" s="445"/>
      <c r="Z466" s="439"/>
      <c r="AA466" s="450"/>
      <c r="AB466" s="445"/>
      <c r="AC466" s="449"/>
      <c r="AD466" s="445"/>
      <c r="AE466" s="554"/>
      <c r="AF466" s="448"/>
      <c r="AG466" s="448"/>
      <c r="AH466" s="448"/>
      <c r="CR466" s="445"/>
      <c r="CT466" s="448"/>
      <c r="CU466" s="448"/>
      <c r="CW466" s="448"/>
      <c r="CX466" s="448"/>
      <c r="CZ466" s="448"/>
      <c r="DA466" s="448"/>
      <c r="DC466" s="448"/>
      <c r="DD466" s="448"/>
      <c r="DF466" s="448"/>
      <c r="DG466" s="448"/>
      <c r="DJ466" s="445"/>
      <c r="DK466" s="445"/>
      <c r="DM466" s="447"/>
      <c r="DN466" s="447"/>
    </row>
    <row r="467" spans="1:16367" x14ac:dyDescent="0.25">
      <c r="A467" s="435"/>
      <c r="B467" s="435"/>
      <c r="C467" s="435"/>
      <c r="D467" s="448"/>
      <c r="E467" s="448"/>
      <c r="F467" s="453"/>
      <c r="G467" s="454"/>
      <c r="H467" s="454"/>
      <c r="I467" s="453"/>
      <c r="J467" s="454"/>
      <c r="K467" s="453"/>
      <c r="L467" s="453"/>
      <c r="M467" s="453"/>
      <c r="N467" s="453"/>
      <c r="O467" s="453"/>
      <c r="P467" s="452"/>
      <c r="Q467" s="446"/>
      <c r="R467" s="446"/>
      <c r="S467" s="602"/>
      <c r="T467" s="435"/>
      <c r="U467" s="445"/>
      <c r="V467" s="450"/>
      <c r="X467" s="451"/>
      <c r="Y467" s="445"/>
      <c r="AA467" s="450"/>
      <c r="AB467" s="445"/>
      <c r="AC467" s="449"/>
      <c r="AD467" s="445"/>
      <c r="AE467" s="554"/>
      <c r="AF467" s="448"/>
      <c r="AG467" s="448"/>
      <c r="AH467" s="448"/>
      <c r="AI467" s="435"/>
      <c r="AJ467" s="435"/>
      <c r="AK467" s="435"/>
      <c r="AL467" s="435"/>
      <c r="AM467" s="435"/>
      <c r="AN467" s="435"/>
      <c r="AO467" s="435"/>
      <c r="AP467" s="435"/>
      <c r="AQ467" s="435"/>
      <c r="AR467" s="435"/>
      <c r="AS467" s="435"/>
      <c r="AT467" s="435"/>
      <c r="AU467" s="435"/>
      <c r="AV467" s="435"/>
      <c r="AW467" s="435"/>
      <c r="AX467" s="435"/>
      <c r="AY467" s="435"/>
      <c r="AZ467" s="435"/>
      <c r="BA467" s="435"/>
      <c r="BB467" s="435"/>
      <c r="BC467" s="435"/>
      <c r="BD467" s="435"/>
      <c r="BE467" s="435"/>
      <c r="BF467" s="435"/>
      <c r="BG467" s="435"/>
      <c r="BH467" s="435"/>
      <c r="BI467" s="435"/>
      <c r="BJ467" s="435"/>
      <c r="BK467" s="435"/>
      <c r="BL467" s="435"/>
      <c r="BM467" s="435"/>
      <c r="BN467" s="435"/>
      <c r="BO467" s="435"/>
      <c r="BP467" s="435"/>
      <c r="BQ467" s="435"/>
      <c r="BR467" s="435"/>
      <c r="BS467" s="435"/>
      <c r="BT467" s="435"/>
      <c r="BU467" s="435"/>
      <c r="BV467" s="435"/>
      <c r="BW467" s="435"/>
      <c r="BX467" s="435"/>
      <c r="BY467" s="435"/>
      <c r="BZ467" s="435"/>
      <c r="CA467" s="435"/>
      <c r="CB467" s="435"/>
      <c r="CC467" s="435"/>
      <c r="CD467" s="435"/>
      <c r="CE467" s="435"/>
      <c r="CF467" s="435"/>
      <c r="CG467" s="435"/>
      <c r="CH467" s="435"/>
      <c r="CI467" s="435"/>
      <c r="CJ467" s="435"/>
      <c r="CK467" s="435"/>
      <c r="CL467" s="435"/>
      <c r="CM467" s="435"/>
      <c r="CN467" s="435"/>
      <c r="CO467" s="435"/>
      <c r="CP467" s="435"/>
      <c r="CQ467" s="435"/>
      <c r="CR467" s="445"/>
      <c r="CS467" s="435"/>
      <c r="CT467" s="448"/>
      <c r="CU467" s="448"/>
      <c r="CV467" s="435"/>
      <c r="CW467" s="448"/>
      <c r="CX467" s="448"/>
      <c r="CY467" s="435"/>
      <c r="CZ467" s="448"/>
      <c r="DA467" s="448"/>
      <c r="DB467" s="435"/>
      <c r="DC467" s="448"/>
      <c r="DD467" s="448"/>
      <c r="DE467" s="435"/>
      <c r="DF467" s="448"/>
      <c r="DG467" s="448"/>
      <c r="DH467" s="435"/>
      <c r="DJ467" s="445"/>
      <c r="DK467" s="445"/>
      <c r="DL467" s="435"/>
      <c r="DM467" s="447"/>
      <c r="DN467" s="447"/>
      <c r="DO467" s="435"/>
      <c r="DP467" s="435"/>
      <c r="DQ467" s="435"/>
      <c r="DR467" s="435"/>
      <c r="DS467" s="435"/>
      <c r="DT467" s="435"/>
      <c r="DU467" s="435"/>
      <c r="DV467" s="435"/>
      <c r="DW467" s="435"/>
      <c r="DX467" s="435"/>
      <c r="DY467" s="435"/>
      <c r="DZ467" s="435"/>
      <c r="EA467" s="435"/>
      <c r="EB467" s="435"/>
      <c r="EC467" s="435"/>
      <c r="ED467" s="435"/>
      <c r="EE467" s="435"/>
      <c r="EF467" s="435"/>
      <c r="EG467" s="435"/>
      <c r="EH467" s="435"/>
      <c r="EI467" s="435"/>
      <c r="EJ467" s="435"/>
      <c r="EK467" s="435"/>
      <c r="EL467" s="435"/>
      <c r="EM467" s="435"/>
      <c r="EN467" s="435"/>
      <c r="EO467" s="435"/>
      <c r="EP467" s="435"/>
      <c r="EQ467" s="435"/>
      <c r="ER467" s="435"/>
      <c r="ES467" s="435"/>
      <c r="ET467" s="435"/>
      <c r="EU467" s="435"/>
      <c r="EV467" s="435"/>
      <c r="EW467" s="435"/>
      <c r="EX467" s="435"/>
      <c r="EY467" s="435"/>
      <c r="EZ467" s="435"/>
      <c r="FA467" s="435"/>
      <c r="FB467" s="435"/>
      <c r="FC467" s="435"/>
      <c r="FD467" s="435"/>
      <c r="FE467" s="435"/>
      <c r="FF467" s="435"/>
      <c r="FG467" s="435"/>
      <c r="FH467" s="435"/>
      <c r="FI467" s="435"/>
      <c r="FJ467" s="435"/>
      <c r="FK467" s="435"/>
      <c r="FL467" s="435"/>
      <c r="FM467" s="435"/>
      <c r="FN467" s="435"/>
      <c r="FO467" s="435"/>
      <c r="FP467" s="435"/>
      <c r="FQ467" s="435"/>
      <c r="FR467" s="435"/>
      <c r="FS467" s="435"/>
      <c r="FT467" s="435"/>
      <c r="FU467" s="435"/>
      <c r="FV467" s="435"/>
      <c r="FW467" s="435"/>
      <c r="FX467" s="435"/>
      <c r="FY467" s="435"/>
      <c r="FZ467" s="435"/>
      <c r="GA467" s="435"/>
      <c r="GB467" s="435"/>
      <c r="GC467" s="435"/>
      <c r="GD467" s="435"/>
      <c r="GE467" s="435"/>
      <c r="GF467" s="435"/>
      <c r="GG467" s="435"/>
      <c r="GH467" s="435"/>
      <c r="GI467" s="435"/>
      <c r="GJ467" s="435"/>
      <c r="GK467" s="435"/>
      <c r="GL467" s="435"/>
      <c r="GM467" s="435"/>
      <c r="GN467" s="435"/>
      <c r="GO467" s="435"/>
      <c r="GP467" s="435"/>
      <c r="GQ467" s="435"/>
      <c r="GR467" s="435"/>
      <c r="GS467" s="435"/>
      <c r="GT467" s="435"/>
      <c r="GU467" s="435"/>
      <c r="GV467" s="435"/>
      <c r="GW467" s="435"/>
      <c r="GX467" s="435"/>
      <c r="GY467" s="435"/>
      <c r="GZ467" s="435"/>
      <c r="HA467" s="435"/>
      <c r="HB467" s="435"/>
      <c r="HC467" s="435"/>
      <c r="HD467" s="435"/>
      <c r="HE467" s="435"/>
      <c r="HF467" s="435"/>
      <c r="HG467" s="435"/>
      <c r="HH467" s="435"/>
      <c r="HI467" s="435"/>
      <c r="HJ467" s="435"/>
      <c r="HK467" s="435"/>
      <c r="HL467" s="435"/>
      <c r="HM467" s="435"/>
      <c r="HN467" s="435"/>
      <c r="HO467" s="435"/>
      <c r="HP467" s="435"/>
      <c r="HQ467" s="435"/>
      <c r="HR467" s="435"/>
      <c r="HS467" s="435"/>
      <c r="HT467" s="435"/>
      <c r="HU467" s="435"/>
      <c r="HV467" s="435"/>
      <c r="HW467" s="435"/>
      <c r="HX467" s="435"/>
      <c r="HY467" s="435"/>
      <c r="HZ467" s="435"/>
      <c r="IA467" s="435"/>
      <c r="IB467" s="435"/>
      <c r="IC467" s="435"/>
      <c r="ID467" s="435"/>
      <c r="IE467" s="435"/>
      <c r="IF467" s="435"/>
      <c r="IG467" s="435"/>
      <c r="IH467" s="435"/>
      <c r="II467" s="435"/>
      <c r="IJ467" s="435"/>
      <c r="IK467" s="435"/>
      <c r="IL467" s="435"/>
      <c r="IM467" s="435"/>
      <c r="IN467" s="435"/>
      <c r="IO467" s="435"/>
      <c r="IP467" s="435"/>
      <c r="IQ467" s="435"/>
      <c r="IR467" s="435"/>
      <c r="IS467" s="435"/>
      <c r="IT467" s="435"/>
      <c r="IU467" s="435"/>
      <c r="IV467" s="435"/>
      <c r="IW467" s="435"/>
      <c r="IX467" s="435"/>
      <c r="IY467" s="435"/>
      <c r="IZ467" s="435"/>
      <c r="JA467" s="435"/>
      <c r="JB467" s="435"/>
      <c r="JC467" s="435"/>
      <c r="JD467" s="435"/>
      <c r="JE467" s="435"/>
      <c r="JF467" s="435"/>
      <c r="JG467" s="435"/>
      <c r="JH467" s="435"/>
      <c r="JI467" s="435"/>
      <c r="JJ467" s="435"/>
      <c r="JK467" s="435"/>
      <c r="JL467" s="435"/>
      <c r="JM467" s="435"/>
      <c r="JN467" s="435"/>
      <c r="JO467" s="435"/>
      <c r="JP467" s="435"/>
      <c r="JQ467" s="435"/>
      <c r="JR467" s="435"/>
      <c r="JS467" s="435"/>
      <c r="JT467" s="435"/>
      <c r="JU467" s="435"/>
      <c r="JV467" s="435"/>
      <c r="JW467" s="435"/>
      <c r="JX467" s="435"/>
      <c r="JY467" s="435"/>
      <c r="JZ467" s="435"/>
      <c r="KA467" s="435"/>
      <c r="KB467" s="435"/>
      <c r="KC467" s="435"/>
      <c r="KD467" s="435"/>
      <c r="KE467" s="435"/>
      <c r="KF467" s="435"/>
      <c r="KG467" s="435"/>
      <c r="KH467" s="435"/>
      <c r="KI467" s="435"/>
      <c r="KJ467" s="435"/>
      <c r="KK467" s="435"/>
      <c r="KL467" s="435"/>
      <c r="KM467" s="435"/>
      <c r="KN467" s="435"/>
      <c r="KO467" s="435"/>
      <c r="KP467" s="435"/>
      <c r="KQ467" s="435"/>
      <c r="KR467" s="435"/>
      <c r="KS467" s="435"/>
      <c r="KT467" s="435"/>
      <c r="KU467" s="435"/>
      <c r="KV467" s="435"/>
      <c r="KW467" s="435"/>
      <c r="KX467" s="435"/>
      <c r="KY467" s="435"/>
      <c r="KZ467" s="435"/>
      <c r="LA467" s="435"/>
      <c r="LB467" s="435"/>
      <c r="LC467" s="435"/>
      <c r="LD467" s="435"/>
      <c r="LE467" s="435"/>
      <c r="LF467" s="435"/>
      <c r="LG467" s="435"/>
      <c r="LH467" s="435"/>
      <c r="LI467" s="435"/>
      <c r="LJ467" s="435"/>
      <c r="LK467" s="435"/>
      <c r="LL467" s="435"/>
      <c r="LM467" s="435"/>
      <c r="LN467" s="435"/>
      <c r="LO467" s="435"/>
      <c r="LP467" s="435"/>
      <c r="LQ467" s="435"/>
      <c r="LR467" s="435"/>
      <c r="LS467" s="435"/>
      <c r="LT467" s="435"/>
      <c r="LU467" s="435"/>
      <c r="LV467" s="435"/>
      <c r="LW467" s="435"/>
      <c r="LX467" s="435"/>
      <c r="LY467" s="435"/>
      <c r="LZ467" s="435"/>
      <c r="MA467" s="435"/>
      <c r="MB467" s="435"/>
      <c r="MC467" s="435"/>
      <c r="MD467" s="435"/>
      <c r="ME467" s="435"/>
      <c r="MF467" s="435"/>
      <c r="MG467" s="435"/>
      <c r="MH467" s="435"/>
      <c r="MI467" s="435"/>
      <c r="MJ467" s="435"/>
      <c r="MK467" s="435"/>
      <c r="ML467" s="435"/>
      <c r="MM467" s="435"/>
      <c r="MN467" s="435"/>
      <c r="MO467" s="435"/>
      <c r="MP467" s="435"/>
      <c r="MQ467" s="435"/>
      <c r="MR467" s="435"/>
      <c r="MS467" s="435"/>
      <c r="MT467" s="435"/>
      <c r="MU467" s="435"/>
      <c r="MV467" s="435"/>
      <c r="MW467" s="435"/>
      <c r="MX467" s="435"/>
      <c r="MY467" s="435"/>
      <c r="MZ467" s="435"/>
      <c r="NA467" s="435"/>
      <c r="NB467" s="435"/>
      <c r="NC467" s="435"/>
      <c r="ND467" s="435"/>
      <c r="NE467" s="435"/>
      <c r="NF467" s="435"/>
      <c r="NG467" s="435"/>
      <c r="NH467" s="435"/>
      <c r="NI467" s="435"/>
      <c r="NJ467" s="435"/>
      <c r="NK467" s="435"/>
      <c r="NL467" s="435"/>
      <c r="NM467" s="435"/>
      <c r="NN467" s="435"/>
      <c r="NO467" s="435"/>
      <c r="NP467" s="435"/>
      <c r="NQ467" s="435"/>
      <c r="NR467" s="435"/>
      <c r="NS467" s="435"/>
      <c r="NT467" s="435"/>
      <c r="NU467" s="435"/>
      <c r="NV467" s="435"/>
      <c r="NW467" s="435"/>
      <c r="NX467" s="435"/>
      <c r="NY467" s="435"/>
      <c r="NZ467" s="435"/>
      <c r="OA467" s="435"/>
      <c r="OB467" s="435"/>
      <c r="OC467" s="435"/>
      <c r="OD467" s="435"/>
      <c r="OE467" s="435"/>
      <c r="OF467" s="435"/>
      <c r="OG467" s="435"/>
      <c r="OH467" s="435"/>
      <c r="OI467" s="435"/>
      <c r="OJ467" s="435"/>
      <c r="OK467" s="435"/>
      <c r="OL467" s="435"/>
      <c r="OM467" s="435"/>
      <c r="ON467" s="435"/>
      <c r="OO467" s="435"/>
      <c r="OP467" s="435"/>
      <c r="OQ467" s="435"/>
      <c r="OR467" s="435"/>
      <c r="OS467" s="435"/>
      <c r="OT467" s="435"/>
      <c r="OU467" s="435"/>
      <c r="OV467" s="435"/>
      <c r="OW467" s="435"/>
      <c r="OX467" s="435"/>
      <c r="OY467" s="435"/>
      <c r="OZ467" s="435"/>
      <c r="PA467" s="435"/>
      <c r="PB467" s="435"/>
      <c r="PC467" s="435"/>
      <c r="PD467" s="435"/>
      <c r="PE467" s="435"/>
      <c r="PF467" s="435"/>
      <c r="PG467" s="435"/>
      <c r="PH467" s="435"/>
      <c r="PI467" s="435"/>
      <c r="PJ467" s="435"/>
      <c r="PK467" s="435"/>
      <c r="PL467" s="435"/>
      <c r="PM467" s="435"/>
      <c r="PN467" s="435"/>
      <c r="PO467" s="435"/>
      <c r="PP467" s="435"/>
      <c r="PQ467" s="435"/>
      <c r="PR467" s="435"/>
      <c r="PS467" s="435"/>
      <c r="PT467" s="435"/>
      <c r="PU467" s="435"/>
      <c r="PV467" s="435"/>
      <c r="PW467" s="435"/>
      <c r="PX467" s="435"/>
      <c r="PY467" s="435"/>
      <c r="PZ467" s="435"/>
      <c r="QA467" s="435"/>
      <c r="QB467" s="435"/>
      <c r="QC467" s="435"/>
      <c r="QD467" s="435"/>
      <c r="QE467" s="435"/>
      <c r="QF467" s="435"/>
      <c r="QG467" s="435"/>
      <c r="QH467" s="435"/>
      <c r="QI467" s="435"/>
      <c r="QJ467" s="435"/>
      <c r="QK467" s="435"/>
      <c r="QL467" s="435"/>
      <c r="QM467" s="435"/>
      <c r="QN467" s="435"/>
      <c r="QO467" s="435"/>
      <c r="QP467" s="435"/>
      <c r="QQ467" s="435"/>
      <c r="QR467" s="435"/>
      <c r="QS467" s="435"/>
      <c r="QT467" s="435"/>
      <c r="QU467" s="435"/>
      <c r="QV467" s="435"/>
      <c r="QW467" s="435"/>
      <c r="QX467" s="435"/>
      <c r="QY467" s="435"/>
      <c r="QZ467" s="435"/>
      <c r="RA467" s="435"/>
      <c r="RB467" s="435"/>
      <c r="RC467" s="435"/>
      <c r="RD467" s="435"/>
      <c r="RE467" s="435"/>
      <c r="RF467" s="435"/>
      <c r="RG467" s="435"/>
      <c r="RH467" s="435"/>
      <c r="RI467" s="435"/>
      <c r="RJ467" s="435"/>
      <c r="RK467" s="435"/>
      <c r="RL467" s="435"/>
      <c r="RM467" s="435"/>
      <c r="RN467" s="435"/>
      <c r="RO467" s="435"/>
      <c r="RP467" s="435"/>
      <c r="RQ467" s="435"/>
      <c r="RR467" s="435"/>
      <c r="RS467" s="435"/>
      <c r="RT467" s="435"/>
      <c r="RU467" s="435"/>
      <c r="RV467" s="435"/>
      <c r="RW467" s="435"/>
      <c r="RX467" s="435"/>
      <c r="RY467" s="435"/>
      <c r="RZ467" s="435"/>
      <c r="SA467" s="435"/>
      <c r="SB467" s="435"/>
      <c r="SC467" s="435"/>
      <c r="SD467" s="435"/>
      <c r="SE467" s="435"/>
      <c r="SF467" s="435"/>
      <c r="SG467" s="435"/>
      <c r="SH467" s="435"/>
      <c r="SI467" s="435"/>
      <c r="SJ467" s="435"/>
      <c r="SK467" s="435"/>
      <c r="SL467" s="435"/>
      <c r="SM467" s="435"/>
      <c r="SN467" s="435"/>
      <c r="SO467" s="435"/>
      <c r="SP467" s="435"/>
      <c r="SQ467" s="435"/>
      <c r="SR467" s="435"/>
      <c r="SS467" s="435"/>
      <c r="ST467" s="435"/>
      <c r="SU467" s="435"/>
      <c r="SV467" s="435"/>
      <c r="SW467" s="435"/>
      <c r="SX467" s="435"/>
      <c r="SY467" s="435"/>
      <c r="SZ467" s="435"/>
      <c r="TA467" s="435"/>
      <c r="TB467" s="435"/>
      <c r="TC467" s="435"/>
      <c r="TD467" s="435"/>
      <c r="TE467" s="435"/>
      <c r="TF467" s="435"/>
      <c r="TG467" s="435"/>
      <c r="TH467" s="435"/>
      <c r="TI467" s="435"/>
      <c r="TJ467" s="435"/>
      <c r="TK467" s="435"/>
      <c r="TL467" s="435"/>
      <c r="TM467" s="435"/>
      <c r="TN467" s="435"/>
      <c r="TO467" s="435"/>
      <c r="TP467" s="435"/>
      <c r="TQ467" s="435"/>
      <c r="TR467" s="435"/>
      <c r="TS467" s="435"/>
      <c r="TT467" s="435"/>
      <c r="TU467" s="435"/>
      <c r="TV467" s="435"/>
      <c r="TW467" s="435"/>
      <c r="TX467" s="435"/>
      <c r="TY467" s="435"/>
      <c r="TZ467" s="435"/>
      <c r="UA467" s="435"/>
      <c r="UB467" s="435"/>
      <c r="UC467" s="435"/>
      <c r="UD467" s="435"/>
      <c r="UE467" s="435"/>
      <c r="UF467" s="435"/>
      <c r="UG467" s="435"/>
      <c r="UH467" s="435"/>
      <c r="UI467" s="435"/>
      <c r="UJ467" s="435"/>
      <c r="UK467" s="435"/>
      <c r="UL467" s="435"/>
      <c r="UM467" s="435"/>
      <c r="UN467" s="435"/>
      <c r="UO467" s="435"/>
      <c r="UP467" s="435"/>
      <c r="UQ467" s="435"/>
      <c r="UR467" s="435"/>
      <c r="US467" s="435"/>
      <c r="UT467" s="435"/>
      <c r="UU467" s="435"/>
      <c r="UV467" s="435"/>
      <c r="UW467" s="435"/>
      <c r="UX467" s="435"/>
      <c r="UY467" s="435"/>
      <c r="UZ467" s="435"/>
      <c r="VA467" s="435"/>
      <c r="VB467" s="435"/>
      <c r="VC467" s="435"/>
      <c r="VD467" s="435"/>
      <c r="VE467" s="435"/>
      <c r="VF467" s="435"/>
      <c r="VG467" s="435"/>
      <c r="VH467" s="435"/>
      <c r="VI467" s="435"/>
      <c r="VJ467" s="435"/>
      <c r="VK467" s="435"/>
      <c r="VL467" s="435"/>
      <c r="VM467" s="435"/>
      <c r="VN467" s="435"/>
      <c r="VO467" s="435"/>
      <c r="VP467" s="435"/>
      <c r="VQ467" s="435"/>
      <c r="VR467" s="435"/>
      <c r="VS467" s="435"/>
      <c r="VT467" s="435"/>
      <c r="VU467" s="435"/>
      <c r="VV467" s="435"/>
      <c r="VW467" s="435"/>
      <c r="VX467" s="435"/>
      <c r="VY467" s="435"/>
      <c r="VZ467" s="435"/>
      <c r="WA467" s="435"/>
      <c r="WB467" s="435"/>
      <c r="WC467" s="435"/>
      <c r="WD467" s="435"/>
      <c r="WE467" s="435"/>
      <c r="WF467" s="435"/>
      <c r="WG467" s="435"/>
      <c r="WH467" s="435"/>
      <c r="WI467" s="435"/>
      <c r="WJ467" s="435"/>
      <c r="WK467" s="435"/>
      <c r="WL467" s="435"/>
      <c r="WM467" s="435"/>
      <c r="WN467" s="435"/>
      <c r="WO467" s="435"/>
      <c r="WP467" s="435"/>
      <c r="WQ467" s="435"/>
      <c r="WR467" s="435"/>
      <c r="WS467" s="435"/>
      <c r="WT467" s="435"/>
      <c r="WU467" s="435"/>
      <c r="WV467" s="435"/>
      <c r="WW467" s="435"/>
      <c r="WX467" s="435"/>
      <c r="WY467" s="435"/>
      <c r="WZ467" s="435"/>
      <c r="XA467" s="435"/>
      <c r="XB467" s="435"/>
      <c r="XC467" s="435"/>
      <c r="XD467" s="435"/>
      <c r="XE467" s="435"/>
      <c r="XF467" s="435"/>
      <c r="XG467" s="435"/>
      <c r="XH467" s="435"/>
      <c r="XI467" s="435"/>
      <c r="XJ467" s="435"/>
      <c r="XK467" s="435"/>
      <c r="XL467" s="435"/>
      <c r="XM467" s="435"/>
      <c r="XN467" s="435"/>
      <c r="XO467" s="435"/>
      <c r="XP467" s="435"/>
      <c r="XQ467" s="435"/>
      <c r="XR467" s="435"/>
      <c r="XS467" s="435"/>
      <c r="XT467" s="435"/>
      <c r="XU467" s="435"/>
      <c r="XV467" s="435"/>
      <c r="XW467" s="435"/>
      <c r="XX467" s="435"/>
      <c r="XY467" s="435"/>
      <c r="XZ467" s="435"/>
      <c r="YA467" s="435"/>
      <c r="YB467" s="435"/>
      <c r="YC467" s="435"/>
      <c r="YD467" s="435"/>
      <c r="YE467" s="435"/>
      <c r="YF467" s="435"/>
      <c r="YG467" s="435"/>
      <c r="YH467" s="435"/>
      <c r="YI467" s="435"/>
      <c r="YJ467" s="435"/>
      <c r="YK467" s="435"/>
      <c r="YL467" s="435"/>
      <c r="YM467" s="435"/>
      <c r="YN467" s="435"/>
      <c r="YO467" s="435"/>
      <c r="YP467" s="435"/>
      <c r="YQ467" s="435"/>
      <c r="YR467" s="435"/>
      <c r="YS467" s="435"/>
      <c r="YT467" s="435"/>
      <c r="YU467" s="435"/>
      <c r="YV467" s="435"/>
      <c r="YW467" s="435"/>
      <c r="YX467" s="435"/>
      <c r="YY467" s="435"/>
      <c r="YZ467" s="435"/>
      <c r="ZA467" s="435"/>
      <c r="ZB467" s="435"/>
      <c r="ZC467" s="435"/>
      <c r="ZD467" s="435"/>
      <c r="ZE467" s="435"/>
      <c r="ZF467" s="435"/>
      <c r="ZG467" s="435"/>
      <c r="ZH467" s="435"/>
      <c r="ZI467" s="435"/>
      <c r="ZJ467" s="435"/>
      <c r="ZK467" s="435"/>
      <c r="ZL467" s="435"/>
      <c r="ZM467" s="435"/>
      <c r="ZN467" s="435"/>
      <c r="ZO467" s="435"/>
      <c r="ZP467" s="435"/>
      <c r="ZQ467" s="435"/>
      <c r="ZR467" s="435"/>
      <c r="ZS467" s="435"/>
      <c r="ZT467" s="435"/>
      <c r="ZU467" s="435"/>
      <c r="ZV467" s="435"/>
      <c r="ZW467" s="435"/>
      <c r="ZX467" s="435"/>
      <c r="ZY467" s="435"/>
      <c r="ZZ467" s="435"/>
      <c r="AAA467" s="435"/>
      <c r="AAB467" s="435"/>
      <c r="AAC467" s="435"/>
      <c r="AAD467" s="435"/>
      <c r="AAE467" s="435"/>
      <c r="AAF467" s="435"/>
      <c r="AAG467" s="435"/>
      <c r="AAH467" s="435"/>
      <c r="AAI467" s="435"/>
      <c r="AAJ467" s="435"/>
      <c r="AAK467" s="435"/>
      <c r="AAL467" s="435"/>
      <c r="AAM467" s="435"/>
      <c r="AAN467" s="435"/>
      <c r="AAO467" s="435"/>
      <c r="AAP467" s="435"/>
      <c r="AAQ467" s="435"/>
      <c r="AAR467" s="435"/>
      <c r="AAS467" s="435"/>
      <c r="AAT467" s="435"/>
      <c r="AAU467" s="435"/>
      <c r="AAV467" s="435"/>
      <c r="AAW467" s="435"/>
      <c r="AAX467" s="435"/>
      <c r="AAY467" s="435"/>
      <c r="AAZ467" s="435"/>
      <c r="ABA467" s="435"/>
      <c r="ABB467" s="435"/>
      <c r="ABC467" s="435"/>
      <c r="ABD467" s="435"/>
      <c r="ABE467" s="435"/>
      <c r="ABF467" s="435"/>
      <c r="ABG467" s="435"/>
      <c r="ABH467" s="435"/>
      <c r="ABI467" s="435"/>
      <c r="ABJ467" s="435"/>
      <c r="ABK467" s="435"/>
      <c r="ABL467" s="435"/>
      <c r="ABM467" s="435"/>
      <c r="ABN467" s="435"/>
      <c r="ABO467" s="435"/>
      <c r="ABP467" s="435"/>
      <c r="ABQ467" s="435"/>
      <c r="ABR467" s="435"/>
      <c r="ABS467" s="435"/>
      <c r="ABT467" s="435"/>
      <c r="ABU467" s="435"/>
      <c r="ABV467" s="435"/>
      <c r="ABW467" s="435"/>
      <c r="ABX467" s="435"/>
      <c r="ABY467" s="435"/>
      <c r="ABZ467" s="435"/>
      <c r="ACA467" s="435"/>
      <c r="ACB467" s="435"/>
      <c r="ACC467" s="435"/>
      <c r="ACD467" s="435"/>
      <c r="ACE467" s="435"/>
      <c r="ACF467" s="435"/>
      <c r="ACG467" s="435"/>
      <c r="ACH467" s="435"/>
      <c r="ACI467" s="435"/>
      <c r="ACJ467" s="435"/>
      <c r="ACK467" s="435"/>
      <c r="ACL467" s="435"/>
      <c r="ACM467" s="435"/>
      <c r="ACN467" s="435"/>
      <c r="ACO467" s="435"/>
      <c r="ACP467" s="435"/>
      <c r="ACQ467" s="435"/>
      <c r="ACR467" s="435"/>
      <c r="ACS467" s="435"/>
      <c r="ACT467" s="435"/>
      <c r="ACU467" s="435"/>
      <c r="ACV467" s="435"/>
      <c r="ACW467" s="435"/>
      <c r="ACX467" s="435"/>
      <c r="ACY467" s="435"/>
      <c r="ACZ467" s="435"/>
      <c r="ADA467" s="435"/>
      <c r="ADB467" s="435"/>
      <c r="ADC467" s="435"/>
      <c r="ADD467" s="435"/>
      <c r="ADE467" s="435"/>
      <c r="ADF467" s="435"/>
      <c r="ADG467" s="435"/>
      <c r="ADH467" s="435"/>
      <c r="ADI467" s="435"/>
      <c r="ADJ467" s="435"/>
      <c r="ADK467" s="435"/>
      <c r="ADL467" s="435"/>
      <c r="ADM467" s="435"/>
      <c r="ADN467" s="435"/>
      <c r="ADO467" s="435"/>
      <c r="ADP467" s="435"/>
      <c r="ADQ467" s="435"/>
      <c r="ADR467" s="435"/>
      <c r="ADS467" s="435"/>
      <c r="ADT467" s="435"/>
      <c r="ADU467" s="435"/>
      <c r="ADV467" s="435"/>
      <c r="ADW467" s="435"/>
      <c r="ADX467" s="435"/>
      <c r="ADY467" s="435"/>
      <c r="ADZ467" s="435"/>
      <c r="AEA467" s="435"/>
      <c r="AEB467" s="435"/>
      <c r="AEC467" s="435"/>
      <c r="AED467" s="435"/>
      <c r="AEE467" s="435"/>
      <c r="AEF467" s="435"/>
      <c r="AEG467" s="435"/>
      <c r="AEH467" s="435"/>
      <c r="AEI467" s="435"/>
      <c r="AEJ467" s="435"/>
      <c r="AEK467" s="435"/>
      <c r="AEL467" s="435"/>
      <c r="AEM467" s="435"/>
      <c r="AEN467" s="435"/>
      <c r="AEO467" s="435"/>
      <c r="AEP467" s="435"/>
      <c r="AEQ467" s="435"/>
      <c r="AER467" s="435"/>
      <c r="AES467" s="435"/>
      <c r="AET467" s="435"/>
      <c r="AEU467" s="435"/>
      <c r="AEV467" s="435"/>
      <c r="AEW467" s="435"/>
      <c r="AEX467" s="435"/>
      <c r="AEY467" s="435"/>
      <c r="AEZ467" s="435"/>
      <c r="AFA467" s="435"/>
      <c r="AFB467" s="435"/>
      <c r="AFC467" s="435"/>
      <c r="AFD467" s="435"/>
      <c r="AFE467" s="435"/>
      <c r="AFF467" s="435"/>
      <c r="AFG467" s="435"/>
      <c r="AFH467" s="435"/>
      <c r="AFI467" s="435"/>
      <c r="AFJ467" s="435"/>
      <c r="AFK467" s="435"/>
      <c r="AFL467" s="435"/>
      <c r="AFM467" s="435"/>
      <c r="AFN467" s="435"/>
      <c r="AFO467" s="435"/>
      <c r="AFP467" s="435"/>
      <c r="AFQ467" s="435"/>
      <c r="AFR467" s="435"/>
      <c r="AFS467" s="435"/>
      <c r="AFT467" s="435"/>
      <c r="AFU467" s="435"/>
      <c r="AFV467" s="435"/>
      <c r="AFW467" s="435"/>
      <c r="AFX467" s="435"/>
      <c r="AFY467" s="435"/>
      <c r="AFZ467" s="435"/>
      <c r="AGA467" s="435"/>
      <c r="AGB467" s="435"/>
      <c r="AGC467" s="435"/>
      <c r="AGD467" s="435"/>
      <c r="AGE467" s="435"/>
      <c r="AGF467" s="435"/>
      <c r="AGG467" s="435"/>
      <c r="AGH467" s="435"/>
      <c r="AGI467" s="435"/>
      <c r="AGJ467" s="435"/>
      <c r="AGK467" s="435"/>
      <c r="AGL467" s="435"/>
      <c r="AGM467" s="435"/>
      <c r="AGN467" s="435"/>
      <c r="AGO467" s="435"/>
      <c r="AGP467" s="435"/>
      <c r="AGQ467" s="435"/>
      <c r="AGR467" s="435"/>
      <c r="AGS467" s="435"/>
      <c r="AGT467" s="435"/>
      <c r="AGU467" s="435"/>
      <c r="AGV467" s="435"/>
      <c r="AGW467" s="435"/>
      <c r="AGX467" s="435"/>
      <c r="AGY467" s="435"/>
      <c r="AGZ467" s="435"/>
      <c r="AHA467" s="435"/>
      <c r="AHB467" s="435"/>
      <c r="AHC467" s="435"/>
      <c r="AHD467" s="435"/>
      <c r="AHE467" s="435"/>
      <c r="AHF467" s="435"/>
      <c r="AHG467" s="435"/>
      <c r="AHH467" s="435"/>
      <c r="AHI467" s="435"/>
      <c r="AHJ467" s="435"/>
      <c r="AHK467" s="435"/>
      <c r="AHL467" s="435"/>
      <c r="AHM467" s="435"/>
      <c r="AHN467" s="435"/>
      <c r="AHO467" s="435"/>
      <c r="AHP467" s="435"/>
      <c r="AHQ467" s="435"/>
      <c r="AHR467" s="435"/>
      <c r="AHS467" s="435"/>
      <c r="AHT467" s="435"/>
      <c r="AHU467" s="435"/>
      <c r="AHV467" s="435"/>
      <c r="AHW467" s="435"/>
      <c r="AHX467" s="435"/>
      <c r="AHY467" s="435"/>
      <c r="AHZ467" s="435"/>
      <c r="AIA467" s="435"/>
      <c r="AIB467" s="435"/>
      <c r="AIC467" s="435"/>
      <c r="AID467" s="435"/>
      <c r="AIE467" s="435"/>
      <c r="AIF467" s="435"/>
      <c r="AIG467" s="435"/>
      <c r="AIH467" s="435"/>
      <c r="AII467" s="435"/>
      <c r="AIJ467" s="435"/>
      <c r="AIK467" s="435"/>
      <c r="AIL467" s="435"/>
      <c r="AIM467" s="435"/>
      <c r="AIN467" s="435"/>
      <c r="AIO467" s="435"/>
      <c r="AIP467" s="435"/>
      <c r="AIQ467" s="435"/>
      <c r="AIR467" s="435"/>
      <c r="AIS467" s="435"/>
      <c r="AIT467" s="435"/>
      <c r="AIU467" s="435"/>
      <c r="AIV467" s="435"/>
      <c r="AIW467" s="435"/>
      <c r="AIX467" s="435"/>
      <c r="AIY467" s="435"/>
      <c r="AIZ467" s="435"/>
      <c r="AJA467" s="435"/>
      <c r="AJB467" s="435"/>
      <c r="AJC467" s="435"/>
      <c r="AJD467" s="435"/>
      <c r="AJE467" s="435"/>
      <c r="AJF467" s="435"/>
      <c r="AJG467" s="435"/>
      <c r="AJH467" s="435"/>
      <c r="AJI467" s="435"/>
      <c r="AJJ467" s="435"/>
      <c r="AJK467" s="435"/>
      <c r="AJL467" s="435"/>
      <c r="AJM467" s="435"/>
      <c r="AJN467" s="435"/>
      <c r="AJO467" s="435"/>
      <c r="AJP467" s="435"/>
      <c r="AJQ467" s="435"/>
      <c r="AJR467" s="435"/>
      <c r="AJS467" s="435"/>
      <c r="AJT467" s="435"/>
      <c r="AJU467" s="435"/>
      <c r="AJV467" s="435"/>
      <c r="AJW467" s="435"/>
      <c r="AJX467" s="435"/>
      <c r="AJY467" s="435"/>
      <c r="AJZ467" s="435"/>
      <c r="AKA467" s="435"/>
      <c r="AKB467" s="435"/>
      <c r="AKC467" s="435"/>
      <c r="AKD467" s="435"/>
      <c r="AKE467" s="435"/>
      <c r="AKF467" s="435"/>
      <c r="AKG467" s="435"/>
      <c r="AKH467" s="435"/>
      <c r="AKI467" s="435"/>
      <c r="AKJ467" s="435"/>
      <c r="AKK467" s="435"/>
      <c r="AKL467" s="435"/>
      <c r="AKM467" s="435"/>
      <c r="AKN467" s="435"/>
      <c r="AKO467" s="435"/>
      <c r="AKP467" s="435"/>
      <c r="AKQ467" s="435"/>
      <c r="AKR467" s="435"/>
      <c r="AKS467" s="435"/>
      <c r="AKT467" s="435"/>
      <c r="AKU467" s="435"/>
      <c r="AKV467" s="435"/>
      <c r="AKW467" s="435"/>
      <c r="AKX467" s="435"/>
      <c r="AKY467" s="435"/>
      <c r="AKZ467" s="435"/>
      <c r="ALA467" s="435"/>
      <c r="ALB467" s="435"/>
      <c r="ALC467" s="435"/>
      <c r="ALD467" s="435"/>
      <c r="ALE467" s="435"/>
      <c r="ALF467" s="435"/>
      <c r="ALG467" s="435"/>
      <c r="ALH467" s="435"/>
      <c r="ALI467" s="435"/>
      <c r="ALJ467" s="435"/>
      <c r="ALK467" s="435"/>
      <c r="ALL467" s="435"/>
      <c r="ALM467" s="435"/>
      <c r="ALN467" s="435"/>
      <c r="ALO467" s="435"/>
      <c r="ALP467" s="435"/>
      <c r="ALQ467" s="435"/>
      <c r="ALR467" s="435"/>
      <c r="ALS467" s="435"/>
      <c r="ALT467" s="435"/>
      <c r="ALU467" s="435"/>
      <c r="ALV467" s="435"/>
      <c r="ALW467" s="435"/>
      <c r="ALX467" s="435"/>
      <c r="ALY467" s="435"/>
      <c r="ALZ467" s="435"/>
      <c r="AMA467" s="435"/>
      <c r="AMB467" s="435"/>
      <c r="AMC467" s="435"/>
      <c r="AMD467" s="435"/>
      <c r="AME467" s="435"/>
      <c r="AMF467" s="435"/>
      <c r="AMG467" s="435"/>
      <c r="AMH467" s="435"/>
      <c r="AMI467" s="435"/>
      <c r="AMJ467" s="435"/>
      <c r="AMK467" s="435"/>
      <c r="AML467" s="435"/>
      <c r="AMM467" s="435"/>
      <c r="AMN467" s="435"/>
      <c r="AMO467" s="435"/>
      <c r="AMP467" s="435"/>
      <c r="AMQ467" s="435"/>
      <c r="AMR467" s="435"/>
      <c r="AMS467" s="435"/>
      <c r="AMT467" s="435"/>
      <c r="AMU467" s="435"/>
      <c r="AMV467" s="435"/>
      <c r="AMW467" s="435"/>
      <c r="AMX467" s="435"/>
      <c r="AMY467" s="435"/>
      <c r="AMZ467" s="435"/>
      <c r="ANA467" s="435"/>
      <c r="ANB467" s="435"/>
      <c r="ANC467" s="435"/>
      <c r="AND467" s="435"/>
      <c r="ANE467" s="435"/>
      <c r="ANF467" s="435"/>
      <c r="ANG467" s="435"/>
      <c r="ANH467" s="435"/>
      <c r="ANI467" s="435"/>
      <c r="ANJ467" s="435"/>
      <c r="ANK467" s="435"/>
      <c r="ANL467" s="435"/>
      <c r="ANM467" s="435"/>
      <c r="ANN467" s="435"/>
      <c r="ANO467" s="435"/>
      <c r="ANP467" s="435"/>
      <c r="ANQ467" s="435"/>
      <c r="ANR467" s="435"/>
      <c r="ANS467" s="435"/>
      <c r="ANT467" s="435"/>
      <c r="ANU467" s="435"/>
      <c r="ANV467" s="435"/>
      <c r="ANW467" s="435"/>
      <c r="ANX467" s="435"/>
      <c r="ANY467" s="435"/>
      <c r="ANZ467" s="435"/>
      <c r="AOA467" s="435"/>
      <c r="AOB467" s="435"/>
      <c r="AOC467" s="435"/>
      <c r="AOD467" s="435"/>
      <c r="AOE467" s="435"/>
      <c r="AOF467" s="435"/>
      <c r="AOG467" s="435"/>
      <c r="AOH467" s="435"/>
      <c r="AOI467" s="435"/>
      <c r="AOJ467" s="435"/>
      <c r="AOK467" s="435"/>
      <c r="AOL467" s="435"/>
      <c r="AOM467" s="435"/>
      <c r="AON467" s="435"/>
      <c r="AOO467" s="435"/>
      <c r="AOP467" s="435"/>
      <c r="AOQ467" s="435"/>
      <c r="AOR467" s="435"/>
      <c r="AOS467" s="435"/>
      <c r="AOT467" s="435"/>
      <c r="AOU467" s="435"/>
      <c r="AOV467" s="435"/>
      <c r="AOW467" s="435"/>
      <c r="AOX467" s="435"/>
      <c r="AOY467" s="435"/>
      <c r="AOZ467" s="435"/>
      <c r="APA467" s="435"/>
      <c r="APB467" s="435"/>
      <c r="APC467" s="435"/>
      <c r="APD467" s="435"/>
      <c r="APE467" s="435"/>
      <c r="APF467" s="435"/>
      <c r="APG467" s="435"/>
      <c r="APH467" s="435"/>
      <c r="API467" s="435"/>
      <c r="APJ467" s="435"/>
      <c r="APK467" s="435"/>
      <c r="APL467" s="435"/>
      <c r="APM467" s="435"/>
      <c r="APN467" s="435"/>
      <c r="APO467" s="435"/>
      <c r="APP467" s="435"/>
      <c r="APQ467" s="435"/>
      <c r="APR467" s="435"/>
      <c r="APS467" s="435"/>
      <c r="APT467" s="435"/>
      <c r="APU467" s="435"/>
      <c r="APV467" s="435"/>
      <c r="APW467" s="435"/>
      <c r="APX467" s="435"/>
      <c r="APY467" s="435"/>
      <c r="APZ467" s="435"/>
      <c r="AQA467" s="435"/>
      <c r="AQB467" s="435"/>
      <c r="AQC467" s="435"/>
      <c r="AQD467" s="435"/>
      <c r="AQE467" s="435"/>
      <c r="AQF467" s="435"/>
      <c r="AQG467" s="435"/>
      <c r="AQH467" s="435"/>
      <c r="AQI467" s="435"/>
      <c r="AQJ467" s="435"/>
      <c r="AQK467" s="435"/>
      <c r="AQL467" s="435"/>
      <c r="AQM467" s="435"/>
      <c r="AQN467" s="435"/>
      <c r="AQO467" s="435"/>
      <c r="AQP467" s="435"/>
      <c r="AQQ467" s="435"/>
      <c r="AQR467" s="435"/>
      <c r="AQS467" s="435"/>
      <c r="AQT467" s="435"/>
      <c r="AQU467" s="435"/>
      <c r="AQV467" s="435"/>
      <c r="AQW467" s="435"/>
      <c r="AQX467" s="435"/>
      <c r="AQY467" s="435"/>
      <c r="AQZ467" s="435"/>
      <c r="ARA467" s="435"/>
      <c r="ARB467" s="435"/>
      <c r="ARC467" s="435"/>
      <c r="ARD467" s="435"/>
      <c r="ARE467" s="435"/>
      <c r="ARF467" s="435"/>
      <c r="ARG467" s="435"/>
      <c r="ARH467" s="435"/>
      <c r="ARI467" s="435"/>
      <c r="ARJ467" s="435"/>
      <c r="ARK467" s="435"/>
      <c r="ARL467" s="435"/>
      <c r="ARM467" s="435"/>
      <c r="ARN467" s="435"/>
      <c r="ARO467" s="435"/>
      <c r="ARP467" s="435"/>
      <c r="ARQ467" s="435"/>
      <c r="ARR467" s="435"/>
      <c r="ARS467" s="435"/>
      <c r="ART467" s="435"/>
      <c r="ARU467" s="435"/>
      <c r="ARV467" s="435"/>
      <c r="ARW467" s="435"/>
      <c r="ARX467" s="435"/>
      <c r="ARY467" s="435"/>
      <c r="ARZ467" s="435"/>
      <c r="ASA467" s="435"/>
      <c r="ASB467" s="435"/>
      <c r="ASC467" s="435"/>
      <c r="ASD467" s="435"/>
      <c r="ASE467" s="435"/>
      <c r="ASF467" s="435"/>
      <c r="ASG467" s="435"/>
      <c r="ASH467" s="435"/>
      <c r="ASI467" s="435"/>
      <c r="ASJ467" s="435"/>
      <c r="ASK467" s="435"/>
      <c r="ASL467" s="435"/>
      <c r="ASM467" s="435"/>
      <c r="ASN467" s="435"/>
      <c r="ASO467" s="435"/>
      <c r="ASP467" s="435"/>
      <c r="ASQ467" s="435"/>
      <c r="ASR467" s="435"/>
      <c r="ASS467" s="435"/>
      <c r="AST467" s="435"/>
      <c r="ASU467" s="435"/>
      <c r="ASV467" s="435"/>
      <c r="ASW467" s="435"/>
      <c r="ASX467" s="435"/>
      <c r="ASY467" s="435"/>
      <c r="ASZ467" s="435"/>
      <c r="ATA467" s="435"/>
      <c r="ATB467" s="435"/>
      <c r="ATC467" s="435"/>
      <c r="ATD467" s="435"/>
      <c r="ATE467" s="435"/>
      <c r="ATF467" s="435"/>
      <c r="ATG467" s="435"/>
      <c r="ATH467" s="435"/>
      <c r="ATI467" s="435"/>
      <c r="ATJ467" s="435"/>
      <c r="ATK467" s="435"/>
      <c r="ATL467" s="435"/>
      <c r="ATM467" s="435"/>
      <c r="ATN467" s="435"/>
      <c r="ATO467" s="435"/>
      <c r="ATP467" s="435"/>
      <c r="ATQ467" s="435"/>
      <c r="ATR467" s="435"/>
      <c r="ATS467" s="435"/>
      <c r="ATT467" s="435"/>
      <c r="ATU467" s="435"/>
      <c r="ATV467" s="435"/>
      <c r="ATW467" s="435"/>
      <c r="ATX467" s="435"/>
      <c r="ATY467" s="435"/>
      <c r="ATZ467" s="435"/>
      <c r="AUA467" s="435"/>
      <c r="AUB467" s="435"/>
      <c r="AUC467" s="435"/>
      <c r="AUD467" s="435"/>
      <c r="AUE467" s="435"/>
      <c r="AUF467" s="435"/>
      <c r="AUG467" s="435"/>
      <c r="AUH467" s="435"/>
      <c r="AUI467" s="435"/>
      <c r="AUJ467" s="435"/>
      <c r="AUK467" s="435"/>
      <c r="AUL467" s="435"/>
      <c r="AUM467" s="435"/>
      <c r="AUN467" s="435"/>
      <c r="AUO467" s="435"/>
      <c r="AUP467" s="435"/>
      <c r="AUQ467" s="435"/>
      <c r="AUR467" s="435"/>
      <c r="AUS467" s="435"/>
      <c r="AUT467" s="435"/>
      <c r="AUU467" s="435"/>
      <c r="AUV467" s="435"/>
      <c r="AUW467" s="435"/>
      <c r="AUX467" s="435"/>
      <c r="AUY467" s="435"/>
      <c r="AUZ467" s="435"/>
      <c r="AVA467" s="435"/>
      <c r="AVB467" s="435"/>
      <c r="AVC467" s="435"/>
      <c r="AVD467" s="435"/>
      <c r="AVE467" s="435"/>
      <c r="AVF467" s="435"/>
      <c r="AVG467" s="435"/>
      <c r="AVH467" s="435"/>
      <c r="AVI467" s="435"/>
      <c r="AVJ467" s="435"/>
      <c r="AVK467" s="435"/>
      <c r="AVL467" s="435"/>
      <c r="AVM467" s="435"/>
      <c r="AVN467" s="435"/>
      <c r="AVO467" s="435"/>
      <c r="AVP467" s="435"/>
      <c r="AVQ467" s="435"/>
      <c r="AVR467" s="435"/>
      <c r="AVS467" s="435"/>
      <c r="AVT467" s="435"/>
      <c r="AVU467" s="435"/>
      <c r="AVV467" s="435"/>
      <c r="AVW467" s="435"/>
      <c r="AVX467" s="435"/>
      <c r="AVY467" s="435"/>
      <c r="AVZ467" s="435"/>
      <c r="AWA467" s="435"/>
      <c r="AWB467" s="435"/>
      <c r="AWC467" s="435"/>
      <c r="AWD467" s="435"/>
      <c r="AWE467" s="435"/>
      <c r="AWF467" s="435"/>
      <c r="AWG467" s="435"/>
      <c r="AWH467" s="435"/>
      <c r="AWI467" s="435"/>
      <c r="AWJ467" s="435"/>
      <c r="AWK467" s="435"/>
      <c r="AWL467" s="435"/>
      <c r="AWM467" s="435"/>
      <c r="AWN467" s="435"/>
      <c r="AWO467" s="435"/>
      <c r="AWP467" s="435"/>
      <c r="AWQ467" s="435"/>
      <c r="AWR467" s="435"/>
      <c r="AWS467" s="435"/>
      <c r="AWT467" s="435"/>
      <c r="AWU467" s="435"/>
      <c r="AWV467" s="435"/>
      <c r="AWW467" s="435"/>
      <c r="AWX467" s="435"/>
      <c r="AWY467" s="435"/>
      <c r="AWZ467" s="435"/>
      <c r="AXA467" s="435"/>
      <c r="AXB467" s="435"/>
      <c r="AXC467" s="435"/>
      <c r="AXD467" s="435"/>
      <c r="AXE467" s="435"/>
      <c r="AXF467" s="435"/>
      <c r="AXG467" s="435"/>
      <c r="AXH467" s="435"/>
      <c r="AXI467" s="435"/>
      <c r="AXJ467" s="435"/>
      <c r="AXK467" s="435"/>
      <c r="AXL467" s="435"/>
      <c r="AXM467" s="435"/>
      <c r="AXN467" s="435"/>
      <c r="AXO467" s="435"/>
      <c r="AXP467" s="435"/>
      <c r="AXQ467" s="435"/>
      <c r="AXR467" s="435"/>
      <c r="AXS467" s="435"/>
      <c r="AXT467" s="435"/>
      <c r="AXU467" s="435"/>
      <c r="AXV467" s="435"/>
      <c r="AXW467" s="435"/>
      <c r="AXX467" s="435"/>
      <c r="AXY467" s="435"/>
      <c r="AXZ467" s="435"/>
      <c r="AYA467" s="435"/>
      <c r="AYB467" s="435"/>
      <c r="AYC467" s="435"/>
      <c r="AYD467" s="435"/>
      <c r="AYE467" s="435"/>
      <c r="AYF467" s="435"/>
      <c r="AYG467" s="435"/>
      <c r="AYH467" s="435"/>
      <c r="AYI467" s="435"/>
      <c r="AYJ467" s="435"/>
      <c r="AYK467" s="435"/>
      <c r="AYL467" s="435"/>
      <c r="AYM467" s="435"/>
      <c r="AYN467" s="435"/>
      <c r="AYO467" s="435"/>
      <c r="AYP467" s="435"/>
      <c r="AYQ467" s="435"/>
      <c r="AYR467" s="435"/>
      <c r="AYS467" s="435"/>
      <c r="AYT467" s="435"/>
      <c r="AYU467" s="435"/>
      <c r="AYV467" s="435"/>
      <c r="AYW467" s="435"/>
      <c r="AYX467" s="435"/>
      <c r="AYY467" s="435"/>
      <c r="AYZ467" s="435"/>
      <c r="AZA467" s="435"/>
      <c r="AZB467" s="435"/>
      <c r="AZC467" s="435"/>
      <c r="AZD467" s="435"/>
      <c r="AZE467" s="435"/>
      <c r="AZF467" s="435"/>
      <c r="AZG467" s="435"/>
      <c r="AZH467" s="435"/>
      <c r="AZI467" s="435"/>
      <c r="AZJ467" s="435"/>
      <c r="AZK467" s="435"/>
      <c r="AZL467" s="435"/>
      <c r="AZM467" s="435"/>
      <c r="AZN467" s="435"/>
      <c r="AZO467" s="435"/>
      <c r="AZP467" s="435"/>
      <c r="AZQ467" s="435"/>
      <c r="AZR467" s="435"/>
      <c r="AZS467" s="435"/>
      <c r="AZT467" s="435"/>
      <c r="AZU467" s="435"/>
      <c r="AZV467" s="435"/>
      <c r="AZW467" s="435"/>
      <c r="AZX467" s="435"/>
      <c r="AZY467" s="435"/>
      <c r="AZZ467" s="435"/>
      <c r="BAA467" s="435"/>
      <c r="BAB467" s="435"/>
      <c r="BAC467" s="435"/>
      <c r="BAD467" s="435"/>
      <c r="BAE467" s="435"/>
      <c r="BAF467" s="435"/>
      <c r="BAG467" s="435"/>
      <c r="BAH467" s="435"/>
      <c r="BAI467" s="435"/>
      <c r="BAJ467" s="435"/>
      <c r="BAK467" s="435"/>
      <c r="BAL467" s="435"/>
      <c r="BAM467" s="435"/>
      <c r="BAN467" s="435"/>
      <c r="BAO467" s="435"/>
      <c r="BAP467" s="435"/>
      <c r="BAQ467" s="435"/>
      <c r="BAR467" s="435"/>
      <c r="BAS467" s="435"/>
      <c r="BAT467" s="435"/>
      <c r="BAU467" s="435"/>
      <c r="BAV467" s="435"/>
      <c r="BAW467" s="435"/>
      <c r="BAX467" s="435"/>
      <c r="BAY467" s="435"/>
      <c r="BAZ467" s="435"/>
      <c r="BBA467" s="435"/>
      <c r="BBB467" s="435"/>
      <c r="BBC467" s="435"/>
      <c r="BBD467" s="435"/>
      <c r="BBE467" s="435"/>
      <c r="BBF467" s="435"/>
      <c r="BBG467" s="435"/>
      <c r="BBH467" s="435"/>
      <c r="BBI467" s="435"/>
      <c r="BBJ467" s="435"/>
      <c r="BBK467" s="435"/>
      <c r="BBL467" s="435"/>
      <c r="BBM467" s="435"/>
      <c r="BBN467" s="435"/>
      <c r="BBO467" s="435"/>
      <c r="BBP467" s="435"/>
      <c r="BBQ467" s="435"/>
      <c r="BBR467" s="435"/>
      <c r="BBS467" s="435"/>
      <c r="BBT467" s="435"/>
      <c r="BBU467" s="435"/>
      <c r="BBV467" s="435"/>
      <c r="BBW467" s="435"/>
      <c r="BBX467" s="435"/>
      <c r="BBY467" s="435"/>
      <c r="BBZ467" s="435"/>
      <c r="BCA467" s="435"/>
      <c r="BCB467" s="435"/>
      <c r="BCC467" s="435"/>
      <c r="BCD467" s="435"/>
      <c r="BCE467" s="435"/>
      <c r="BCF467" s="435"/>
      <c r="BCG467" s="435"/>
      <c r="BCH467" s="435"/>
      <c r="BCI467" s="435"/>
      <c r="BCJ467" s="435"/>
      <c r="BCK467" s="435"/>
      <c r="BCL467" s="435"/>
      <c r="BCM467" s="435"/>
      <c r="BCN467" s="435"/>
      <c r="BCO467" s="435"/>
      <c r="BCP467" s="435"/>
      <c r="BCQ467" s="435"/>
      <c r="BCR467" s="435"/>
      <c r="BCS467" s="435"/>
      <c r="BCT467" s="435"/>
      <c r="BCU467" s="435"/>
      <c r="BCV467" s="435"/>
      <c r="BCW467" s="435"/>
      <c r="BCX467" s="435"/>
      <c r="BCY467" s="435"/>
      <c r="BCZ467" s="435"/>
      <c r="BDA467" s="435"/>
      <c r="BDB467" s="435"/>
      <c r="BDC467" s="435"/>
      <c r="BDD467" s="435"/>
      <c r="BDE467" s="435"/>
      <c r="BDF467" s="435"/>
      <c r="BDG467" s="435"/>
      <c r="BDH467" s="435"/>
      <c r="BDI467" s="435"/>
      <c r="BDJ467" s="435"/>
      <c r="BDK467" s="435"/>
      <c r="BDL467" s="435"/>
      <c r="BDM467" s="435"/>
      <c r="BDN467" s="435"/>
      <c r="BDO467" s="435"/>
      <c r="BDP467" s="435"/>
      <c r="BDQ467" s="435"/>
      <c r="BDR467" s="435"/>
      <c r="BDS467" s="435"/>
      <c r="BDT467" s="435"/>
      <c r="BDU467" s="435"/>
      <c r="BDV467" s="435"/>
      <c r="BDW467" s="435"/>
      <c r="BDX467" s="435"/>
      <c r="BDY467" s="435"/>
      <c r="BDZ467" s="435"/>
      <c r="BEA467" s="435"/>
      <c r="BEB467" s="435"/>
      <c r="BEC467" s="435"/>
      <c r="BED467" s="435"/>
      <c r="BEE467" s="435"/>
      <c r="BEF467" s="435"/>
      <c r="BEG467" s="435"/>
      <c r="BEH467" s="435"/>
      <c r="BEI467" s="435"/>
      <c r="BEJ467" s="435"/>
      <c r="BEK467" s="435"/>
      <c r="BEL467" s="435"/>
      <c r="BEM467" s="435"/>
      <c r="BEN467" s="435"/>
      <c r="BEO467" s="435"/>
      <c r="BEP467" s="435"/>
      <c r="BEQ467" s="435"/>
      <c r="BER467" s="435"/>
      <c r="BES467" s="435"/>
      <c r="BET467" s="435"/>
      <c r="BEU467" s="435"/>
      <c r="BEV467" s="435"/>
      <c r="BEW467" s="435"/>
      <c r="BEX467" s="435"/>
      <c r="BEY467" s="435"/>
      <c r="BEZ467" s="435"/>
      <c r="BFA467" s="435"/>
      <c r="BFB467" s="435"/>
      <c r="BFC467" s="435"/>
      <c r="BFD467" s="435"/>
      <c r="BFE467" s="435"/>
      <c r="BFF467" s="435"/>
      <c r="BFG467" s="435"/>
      <c r="BFH467" s="435"/>
      <c r="BFI467" s="435"/>
      <c r="BFJ467" s="435"/>
      <c r="BFK467" s="435"/>
      <c r="BFL467" s="435"/>
      <c r="BFM467" s="435"/>
      <c r="BFN467" s="435"/>
      <c r="BFO467" s="435"/>
      <c r="BFP467" s="435"/>
      <c r="BFQ467" s="435"/>
      <c r="BFR467" s="435"/>
      <c r="BFS467" s="435"/>
      <c r="BFT467" s="435"/>
      <c r="BFU467" s="435"/>
      <c r="BFV467" s="435"/>
      <c r="BFW467" s="435"/>
      <c r="BFX467" s="435"/>
      <c r="BFY467" s="435"/>
      <c r="BFZ467" s="435"/>
      <c r="BGA467" s="435"/>
      <c r="BGB467" s="435"/>
      <c r="BGC467" s="435"/>
      <c r="BGD467" s="435"/>
      <c r="BGE467" s="435"/>
      <c r="BGF467" s="435"/>
      <c r="BGG467" s="435"/>
      <c r="BGH467" s="435"/>
      <c r="BGI467" s="435"/>
      <c r="BGJ467" s="435"/>
      <c r="BGK467" s="435"/>
      <c r="BGL467" s="435"/>
      <c r="BGM467" s="435"/>
      <c r="BGN467" s="435"/>
      <c r="BGO467" s="435"/>
      <c r="BGP467" s="435"/>
      <c r="BGQ467" s="435"/>
      <c r="BGR467" s="435"/>
      <c r="BGS467" s="435"/>
      <c r="BGT467" s="435"/>
      <c r="BGU467" s="435"/>
      <c r="BGV467" s="435"/>
      <c r="BGW467" s="435"/>
      <c r="BGX467" s="435"/>
      <c r="BGY467" s="435"/>
      <c r="BGZ467" s="435"/>
      <c r="BHA467" s="435"/>
      <c r="BHB467" s="435"/>
      <c r="BHC467" s="435"/>
      <c r="BHD467" s="435"/>
      <c r="BHE467" s="435"/>
      <c r="BHF467" s="435"/>
      <c r="BHG467" s="435"/>
      <c r="BHH467" s="435"/>
      <c r="BHI467" s="435"/>
      <c r="BHJ467" s="435"/>
      <c r="BHK467" s="435"/>
      <c r="BHL467" s="435"/>
      <c r="BHM467" s="435"/>
      <c r="BHN467" s="435"/>
      <c r="BHO467" s="435"/>
      <c r="BHP467" s="435"/>
      <c r="BHQ467" s="435"/>
      <c r="BHR467" s="435"/>
      <c r="BHS467" s="435"/>
      <c r="BHT467" s="435"/>
      <c r="BHU467" s="435"/>
      <c r="BHV467" s="435"/>
      <c r="BHW467" s="435"/>
      <c r="BHX467" s="435"/>
      <c r="BHY467" s="435"/>
      <c r="BHZ467" s="435"/>
      <c r="BIA467" s="435"/>
      <c r="BIB467" s="435"/>
      <c r="BIC467" s="435"/>
      <c r="BID467" s="435"/>
      <c r="BIE467" s="435"/>
      <c r="BIF467" s="435"/>
      <c r="BIG467" s="435"/>
      <c r="BIH467" s="435"/>
      <c r="BII467" s="435"/>
      <c r="BIJ467" s="435"/>
      <c r="BIK467" s="435"/>
      <c r="BIL467" s="435"/>
      <c r="BIM467" s="435"/>
      <c r="BIN467" s="435"/>
      <c r="BIO467" s="435"/>
      <c r="BIP467" s="435"/>
      <c r="BIQ467" s="435"/>
      <c r="BIR467" s="435"/>
      <c r="BIS467" s="435"/>
      <c r="BIT467" s="435"/>
      <c r="BIU467" s="435"/>
      <c r="BIV467" s="435"/>
      <c r="BIW467" s="435"/>
      <c r="BIX467" s="435"/>
      <c r="BIY467" s="435"/>
      <c r="BIZ467" s="435"/>
      <c r="BJA467" s="435"/>
      <c r="BJB467" s="435"/>
      <c r="BJC467" s="435"/>
      <c r="BJD467" s="435"/>
      <c r="BJE467" s="435"/>
      <c r="BJF467" s="435"/>
      <c r="BJG467" s="435"/>
      <c r="BJH467" s="435"/>
      <c r="BJI467" s="435"/>
      <c r="BJJ467" s="435"/>
      <c r="BJK467" s="435"/>
      <c r="BJL467" s="435"/>
      <c r="BJM467" s="435"/>
      <c r="BJN467" s="435"/>
      <c r="BJO467" s="435"/>
      <c r="BJP467" s="435"/>
      <c r="BJQ467" s="435"/>
      <c r="BJR467" s="435"/>
      <c r="BJS467" s="435"/>
      <c r="BJT467" s="435"/>
      <c r="BJU467" s="435"/>
      <c r="BJV467" s="435"/>
      <c r="BJW467" s="435"/>
      <c r="BJX467" s="435"/>
      <c r="BJY467" s="435"/>
      <c r="BJZ467" s="435"/>
      <c r="BKA467" s="435"/>
      <c r="BKB467" s="435"/>
      <c r="BKC467" s="435"/>
      <c r="BKD467" s="435"/>
      <c r="BKE467" s="435"/>
      <c r="BKF467" s="435"/>
      <c r="BKG467" s="435"/>
      <c r="BKH467" s="435"/>
      <c r="BKI467" s="435"/>
      <c r="BKJ467" s="435"/>
      <c r="BKK467" s="435"/>
      <c r="BKL467" s="435"/>
      <c r="BKM467" s="435"/>
      <c r="BKN467" s="435"/>
      <c r="BKO467" s="435"/>
      <c r="BKP467" s="435"/>
      <c r="BKQ467" s="435"/>
      <c r="BKR467" s="435"/>
      <c r="BKS467" s="435"/>
      <c r="BKT467" s="435"/>
      <c r="BKU467" s="435"/>
      <c r="BKV467" s="435"/>
      <c r="BKW467" s="435"/>
      <c r="BKX467" s="435"/>
      <c r="BKY467" s="435"/>
      <c r="BKZ467" s="435"/>
      <c r="BLA467" s="435"/>
      <c r="BLB467" s="435"/>
      <c r="BLC467" s="435"/>
      <c r="BLD467" s="435"/>
      <c r="BLE467" s="435"/>
      <c r="BLF467" s="435"/>
      <c r="BLG467" s="435"/>
      <c r="BLH467" s="435"/>
      <c r="BLI467" s="435"/>
      <c r="BLJ467" s="435"/>
      <c r="BLK467" s="435"/>
      <c r="BLL467" s="435"/>
      <c r="BLM467" s="435"/>
      <c r="BLN467" s="435"/>
      <c r="BLO467" s="435"/>
      <c r="BLP467" s="435"/>
      <c r="BLQ467" s="435"/>
      <c r="BLR467" s="435"/>
      <c r="BLS467" s="435"/>
      <c r="BLT467" s="435"/>
      <c r="BLU467" s="435"/>
      <c r="BLV467" s="435"/>
      <c r="BLW467" s="435"/>
      <c r="BLX467" s="435"/>
      <c r="BLY467" s="435"/>
      <c r="BLZ467" s="435"/>
      <c r="BMA467" s="435"/>
      <c r="BMB467" s="435"/>
      <c r="BMC467" s="435"/>
      <c r="BMD467" s="435"/>
      <c r="BME467" s="435"/>
      <c r="BMF467" s="435"/>
      <c r="BMG467" s="435"/>
      <c r="BMH467" s="435"/>
      <c r="BMI467" s="435"/>
      <c r="BMJ467" s="435"/>
      <c r="BMK467" s="435"/>
      <c r="BML467" s="435"/>
      <c r="BMM467" s="435"/>
      <c r="BMN467" s="435"/>
      <c r="BMO467" s="435"/>
      <c r="BMP467" s="435"/>
      <c r="BMQ467" s="435"/>
      <c r="BMR467" s="435"/>
      <c r="BMS467" s="435"/>
      <c r="BMT467" s="435"/>
      <c r="BMU467" s="435"/>
      <c r="BMV467" s="435"/>
      <c r="BMW467" s="435"/>
      <c r="BMX467" s="435"/>
      <c r="BMY467" s="435"/>
      <c r="BMZ467" s="435"/>
      <c r="BNA467" s="435"/>
      <c r="BNB467" s="435"/>
      <c r="BNC467" s="435"/>
      <c r="BND467" s="435"/>
      <c r="BNE467" s="435"/>
      <c r="BNF467" s="435"/>
      <c r="BNG467" s="435"/>
      <c r="BNH467" s="435"/>
      <c r="BNI467" s="435"/>
      <c r="BNJ467" s="435"/>
      <c r="BNK467" s="435"/>
      <c r="BNL467" s="435"/>
      <c r="BNM467" s="435"/>
      <c r="BNN467" s="435"/>
      <c r="BNO467" s="435"/>
      <c r="BNP467" s="435"/>
      <c r="BNQ467" s="435"/>
      <c r="BNR467" s="435"/>
      <c r="BNS467" s="435"/>
      <c r="BNT467" s="435"/>
      <c r="BNU467" s="435"/>
      <c r="BNV467" s="435"/>
      <c r="BNW467" s="435"/>
      <c r="BNX467" s="435"/>
      <c r="BNY467" s="435"/>
      <c r="BNZ467" s="435"/>
      <c r="BOA467" s="435"/>
      <c r="BOB467" s="435"/>
      <c r="BOC467" s="435"/>
      <c r="BOD467" s="435"/>
      <c r="BOE467" s="435"/>
      <c r="BOF467" s="435"/>
      <c r="BOG467" s="435"/>
      <c r="BOH467" s="435"/>
      <c r="BOI467" s="435"/>
      <c r="BOJ467" s="435"/>
      <c r="BOK467" s="435"/>
      <c r="BOL467" s="435"/>
      <c r="BOM467" s="435"/>
      <c r="BON467" s="435"/>
      <c r="BOO467" s="435"/>
      <c r="BOP467" s="435"/>
      <c r="BOQ467" s="435"/>
      <c r="BOR467" s="435"/>
      <c r="BOS467" s="435"/>
      <c r="BOT467" s="435"/>
      <c r="BOU467" s="435"/>
      <c r="BOV467" s="435"/>
      <c r="BOW467" s="435"/>
      <c r="BOX467" s="435"/>
      <c r="BOY467" s="435"/>
      <c r="BOZ467" s="435"/>
      <c r="BPA467" s="435"/>
      <c r="BPB467" s="435"/>
      <c r="BPC467" s="435"/>
      <c r="BPD467" s="435"/>
      <c r="BPE467" s="435"/>
      <c r="BPF467" s="435"/>
      <c r="BPG467" s="435"/>
      <c r="BPH467" s="435"/>
      <c r="BPI467" s="435"/>
      <c r="BPJ467" s="435"/>
      <c r="BPK467" s="435"/>
      <c r="BPL467" s="435"/>
      <c r="BPM467" s="435"/>
      <c r="BPN467" s="435"/>
      <c r="BPO467" s="435"/>
      <c r="BPP467" s="435"/>
      <c r="BPQ467" s="435"/>
      <c r="BPR467" s="435"/>
      <c r="BPS467" s="435"/>
      <c r="BPT467" s="435"/>
      <c r="BPU467" s="435"/>
      <c r="BPV467" s="435"/>
      <c r="BPW467" s="435"/>
      <c r="BPX467" s="435"/>
      <c r="BPY467" s="435"/>
      <c r="BPZ467" s="435"/>
      <c r="BQA467" s="435"/>
      <c r="BQB467" s="435"/>
      <c r="BQC467" s="435"/>
      <c r="BQD467" s="435"/>
      <c r="BQE467" s="435"/>
      <c r="BQF467" s="435"/>
      <c r="BQG467" s="435"/>
      <c r="BQH467" s="435"/>
      <c r="BQI467" s="435"/>
      <c r="BQJ467" s="435"/>
      <c r="BQK467" s="435"/>
      <c r="BQL467" s="435"/>
      <c r="BQM467" s="435"/>
      <c r="BQN467" s="435"/>
      <c r="BQO467" s="435"/>
      <c r="BQP467" s="435"/>
      <c r="BQQ467" s="435"/>
      <c r="BQR467" s="435"/>
      <c r="BQS467" s="435"/>
      <c r="BQT467" s="435"/>
      <c r="BQU467" s="435"/>
      <c r="BQV467" s="435"/>
      <c r="BQW467" s="435"/>
      <c r="BQX467" s="435"/>
      <c r="BQY467" s="435"/>
      <c r="BQZ467" s="435"/>
      <c r="BRA467" s="435"/>
      <c r="BRB467" s="435"/>
      <c r="BRC467" s="435"/>
      <c r="BRD467" s="435"/>
      <c r="BRE467" s="435"/>
      <c r="BRF467" s="435"/>
      <c r="BRG467" s="435"/>
      <c r="BRH467" s="435"/>
      <c r="BRI467" s="435"/>
      <c r="BRJ467" s="435"/>
      <c r="BRK467" s="435"/>
      <c r="BRL467" s="435"/>
      <c r="BRM467" s="435"/>
      <c r="BRN467" s="435"/>
      <c r="BRO467" s="435"/>
      <c r="BRP467" s="435"/>
      <c r="BRQ467" s="435"/>
      <c r="BRR467" s="435"/>
      <c r="BRS467" s="435"/>
      <c r="BRT467" s="435"/>
      <c r="BRU467" s="435"/>
      <c r="BRV467" s="435"/>
      <c r="BRW467" s="435"/>
      <c r="BRX467" s="435"/>
      <c r="BRY467" s="435"/>
      <c r="BRZ467" s="435"/>
      <c r="BSA467" s="435"/>
      <c r="BSB467" s="435"/>
      <c r="BSC467" s="435"/>
      <c r="BSD467" s="435"/>
      <c r="BSE467" s="435"/>
      <c r="BSF467" s="435"/>
      <c r="BSG467" s="435"/>
      <c r="BSH467" s="435"/>
      <c r="BSI467" s="435"/>
      <c r="BSJ467" s="435"/>
      <c r="BSK467" s="435"/>
      <c r="BSL467" s="435"/>
      <c r="BSM467" s="435"/>
      <c r="BSN467" s="435"/>
      <c r="BSO467" s="435"/>
      <c r="BSP467" s="435"/>
      <c r="BSQ467" s="435"/>
      <c r="BSR467" s="435"/>
      <c r="BSS467" s="435"/>
      <c r="BST467" s="435"/>
      <c r="BSU467" s="435"/>
      <c r="BSV467" s="435"/>
      <c r="BSW467" s="435"/>
      <c r="BSX467" s="435"/>
      <c r="BSY467" s="435"/>
      <c r="BSZ467" s="435"/>
      <c r="BTA467" s="435"/>
      <c r="BTB467" s="435"/>
      <c r="BTC467" s="435"/>
      <c r="BTD467" s="435"/>
      <c r="BTE467" s="435"/>
      <c r="BTF467" s="435"/>
      <c r="BTG467" s="435"/>
      <c r="BTH467" s="435"/>
      <c r="BTI467" s="435"/>
      <c r="BTJ467" s="435"/>
      <c r="BTK467" s="435"/>
      <c r="BTL467" s="435"/>
      <c r="BTM467" s="435"/>
      <c r="BTN467" s="435"/>
      <c r="BTO467" s="435"/>
      <c r="BTP467" s="435"/>
      <c r="BTQ467" s="435"/>
      <c r="BTR467" s="435"/>
      <c r="BTS467" s="435"/>
      <c r="BTT467" s="435"/>
      <c r="BTU467" s="435"/>
      <c r="BTV467" s="435"/>
      <c r="BTW467" s="435"/>
      <c r="BTX467" s="435"/>
      <c r="BTY467" s="435"/>
      <c r="BTZ467" s="435"/>
      <c r="BUA467" s="435"/>
      <c r="BUB467" s="435"/>
      <c r="BUC467" s="435"/>
      <c r="BUD467" s="435"/>
      <c r="BUE467" s="435"/>
      <c r="BUF467" s="435"/>
      <c r="BUG467" s="435"/>
      <c r="BUH467" s="435"/>
      <c r="BUI467" s="435"/>
      <c r="BUJ467" s="435"/>
      <c r="BUK467" s="435"/>
      <c r="BUL467" s="435"/>
      <c r="BUM467" s="435"/>
      <c r="BUN467" s="435"/>
      <c r="BUO467" s="435"/>
      <c r="BUP467" s="435"/>
      <c r="BUQ467" s="435"/>
      <c r="BUR467" s="435"/>
      <c r="BUS467" s="435"/>
      <c r="BUT467" s="435"/>
      <c r="BUU467" s="435"/>
      <c r="BUV467" s="435"/>
      <c r="BUW467" s="435"/>
      <c r="BUX467" s="435"/>
      <c r="BUY467" s="435"/>
      <c r="BUZ467" s="435"/>
      <c r="BVA467" s="435"/>
      <c r="BVB467" s="435"/>
      <c r="BVC467" s="435"/>
      <c r="BVD467" s="435"/>
      <c r="BVE467" s="435"/>
      <c r="BVF467" s="435"/>
      <c r="BVG467" s="435"/>
      <c r="BVH467" s="435"/>
      <c r="BVI467" s="435"/>
      <c r="BVJ467" s="435"/>
      <c r="BVK467" s="435"/>
      <c r="BVL467" s="435"/>
      <c r="BVM467" s="435"/>
      <c r="BVN467" s="435"/>
      <c r="BVO467" s="435"/>
      <c r="BVP467" s="435"/>
      <c r="BVQ467" s="435"/>
      <c r="BVR467" s="435"/>
      <c r="BVS467" s="435"/>
      <c r="BVT467" s="435"/>
      <c r="BVU467" s="435"/>
      <c r="BVV467" s="435"/>
      <c r="BVW467" s="435"/>
      <c r="BVX467" s="435"/>
      <c r="BVY467" s="435"/>
      <c r="BVZ467" s="435"/>
      <c r="BWA467" s="435"/>
      <c r="BWB467" s="435"/>
      <c r="BWC467" s="435"/>
      <c r="BWD467" s="435"/>
      <c r="BWE467" s="435"/>
      <c r="BWF467" s="435"/>
      <c r="BWG467" s="435"/>
      <c r="BWH467" s="435"/>
      <c r="BWI467" s="435"/>
      <c r="BWJ467" s="435"/>
      <c r="BWK467" s="435"/>
      <c r="BWL467" s="435"/>
      <c r="BWM467" s="435"/>
      <c r="BWN467" s="435"/>
      <c r="BWO467" s="435"/>
      <c r="BWP467" s="435"/>
      <c r="BWQ467" s="435"/>
      <c r="BWR467" s="435"/>
      <c r="BWS467" s="435"/>
      <c r="BWT467" s="435"/>
      <c r="BWU467" s="435"/>
      <c r="BWV467" s="435"/>
      <c r="BWW467" s="435"/>
      <c r="BWX467" s="435"/>
      <c r="BWY467" s="435"/>
      <c r="BWZ467" s="435"/>
      <c r="BXA467" s="435"/>
      <c r="BXB467" s="435"/>
      <c r="BXC467" s="435"/>
      <c r="BXD467" s="435"/>
      <c r="BXE467" s="435"/>
      <c r="BXF467" s="435"/>
      <c r="BXG467" s="435"/>
      <c r="BXH467" s="435"/>
      <c r="BXI467" s="435"/>
      <c r="BXJ467" s="435"/>
      <c r="BXK467" s="435"/>
      <c r="BXL467" s="435"/>
      <c r="BXM467" s="435"/>
      <c r="BXN467" s="435"/>
      <c r="BXO467" s="435"/>
      <c r="BXP467" s="435"/>
      <c r="BXQ467" s="435"/>
      <c r="BXR467" s="435"/>
      <c r="BXS467" s="435"/>
      <c r="BXT467" s="435"/>
      <c r="BXU467" s="435"/>
      <c r="BXV467" s="435"/>
      <c r="BXW467" s="435"/>
      <c r="BXX467" s="435"/>
      <c r="BXY467" s="435"/>
      <c r="BXZ467" s="435"/>
      <c r="BYA467" s="435"/>
      <c r="BYB467" s="435"/>
      <c r="BYC467" s="435"/>
      <c r="BYD467" s="435"/>
      <c r="BYE467" s="435"/>
      <c r="BYF467" s="435"/>
      <c r="BYG467" s="435"/>
      <c r="BYH467" s="435"/>
      <c r="BYI467" s="435"/>
      <c r="BYJ467" s="435"/>
      <c r="BYK467" s="435"/>
      <c r="BYL467" s="435"/>
      <c r="BYM467" s="435"/>
      <c r="BYN467" s="435"/>
      <c r="BYO467" s="435"/>
      <c r="BYP467" s="435"/>
      <c r="BYQ467" s="435"/>
      <c r="BYR467" s="435"/>
      <c r="BYS467" s="435"/>
      <c r="BYT467" s="435"/>
      <c r="BYU467" s="435"/>
      <c r="BYV467" s="435"/>
      <c r="BYW467" s="435"/>
      <c r="BYX467" s="435"/>
      <c r="BYY467" s="435"/>
      <c r="BYZ467" s="435"/>
      <c r="BZA467" s="435"/>
      <c r="BZB467" s="435"/>
      <c r="BZC467" s="435"/>
      <c r="BZD467" s="435"/>
      <c r="BZE467" s="435"/>
      <c r="BZF467" s="435"/>
      <c r="BZG467" s="435"/>
      <c r="BZH467" s="435"/>
      <c r="BZI467" s="435"/>
      <c r="BZJ467" s="435"/>
      <c r="BZK467" s="435"/>
      <c r="BZL467" s="435"/>
      <c r="BZM467" s="435"/>
      <c r="BZN467" s="435"/>
      <c r="BZO467" s="435"/>
      <c r="BZP467" s="435"/>
      <c r="BZQ467" s="435"/>
      <c r="BZR467" s="435"/>
      <c r="BZS467" s="435"/>
      <c r="BZT467" s="435"/>
      <c r="BZU467" s="435"/>
      <c r="BZV467" s="435"/>
      <c r="BZW467" s="435"/>
      <c r="BZX467" s="435"/>
      <c r="BZY467" s="435"/>
      <c r="BZZ467" s="435"/>
      <c r="CAA467" s="435"/>
      <c r="CAB467" s="435"/>
      <c r="CAC467" s="435"/>
      <c r="CAD467" s="435"/>
      <c r="CAE467" s="435"/>
      <c r="CAF467" s="435"/>
      <c r="CAG467" s="435"/>
      <c r="CAH467" s="435"/>
      <c r="CAI467" s="435"/>
      <c r="CAJ467" s="435"/>
      <c r="CAK467" s="435"/>
      <c r="CAL467" s="435"/>
      <c r="CAM467" s="435"/>
      <c r="CAN467" s="435"/>
      <c r="CAO467" s="435"/>
      <c r="CAP467" s="435"/>
      <c r="CAQ467" s="435"/>
      <c r="CAR467" s="435"/>
      <c r="CAS467" s="435"/>
      <c r="CAT467" s="435"/>
      <c r="CAU467" s="435"/>
      <c r="CAV467" s="435"/>
      <c r="CAW467" s="435"/>
      <c r="CAX467" s="435"/>
      <c r="CAY467" s="435"/>
      <c r="CAZ467" s="435"/>
      <c r="CBA467" s="435"/>
      <c r="CBB467" s="435"/>
      <c r="CBC467" s="435"/>
      <c r="CBD467" s="435"/>
      <c r="CBE467" s="435"/>
      <c r="CBF467" s="435"/>
      <c r="CBG467" s="435"/>
      <c r="CBH467" s="435"/>
      <c r="CBI467" s="435"/>
      <c r="CBJ467" s="435"/>
      <c r="CBK467" s="435"/>
      <c r="CBL467" s="435"/>
      <c r="CBM467" s="435"/>
      <c r="CBN467" s="435"/>
      <c r="CBO467" s="435"/>
      <c r="CBP467" s="435"/>
      <c r="CBQ467" s="435"/>
      <c r="CBR467" s="435"/>
      <c r="CBS467" s="435"/>
      <c r="CBT467" s="435"/>
      <c r="CBU467" s="435"/>
      <c r="CBV467" s="435"/>
      <c r="CBW467" s="435"/>
      <c r="CBX467" s="435"/>
      <c r="CBY467" s="435"/>
      <c r="CBZ467" s="435"/>
      <c r="CCA467" s="435"/>
      <c r="CCB467" s="435"/>
      <c r="CCC467" s="435"/>
      <c r="CCD467" s="435"/>
      <c r="CCE467" s="435"/>
      <c r="CCF467" s="435"/>
      <c r="CCG467" s="435"/>
      <c r="CCH467" s="435"/>
      <c r="CCI467" s="435"/>
      <c r="CCJ467" s="435"/>
      <c r="CCK467" s="435"/>
      <c r="CCL467" s="435"/>
      <c r="CCM467" s="435"/>
      <c r="CCN467" s="435"/>
      <c r="CCO467" s="435"/>
      <c r="CCP467" s="435"/>
      <c r="CCQ467" s="435"/>
      <c r="CCR467" s="435"/>
      <c r="CCS467" s="435"/>
      <c r="CCT467" s="435"/>
      <c r="CCU467" s="435"/>
      <c r="CCV467" s="435"/>
      <c r="CCW467" s="435"/>
      <c r="CCX467" s="435"/>
      <c r="CCY467" s="435"/>
      <c r="CCZ467" s="435"/>
      <c r="CDA467" s="435"/>
      <c r="CDB467" s="435"/>
      <c r="CDC467" s="435"/>
      <c r="CDD467" s="435"/>
      <c r="CDE467" s="435"/>
      <c r="CDF467" s="435"/>
      <c r="CDG467" s="435"/>
      <c r="CDH467" s="435"/>
      <c r="CDI467" s="435"/>
      <c r="CDJ467" s="435"/>
      <c r="CDK467" s="435"/>
      <c r="CDL467" s="435"/>
      <c r="CDM467" s="435"/>
      <c r="CDN467" s="435"/>
      <c r="CDO467" s="435"/>
      <c r="CDP467" s="435"/>
      <c r="CDQ467" s="435"/>
      <c r="CDR467" s="435"/>
      <c r="CDS467" s="435"/>
      <c r="CDT467" s="435"/>
      <c r="CDU467" s="435"/>
      <c r="CDV467" s="435"/>
      <c r="CDW467" s="435"/>
      <c r="CDX467" s="435"/>
      <c r="CDY467" s="435"/>
      <c r="CDZ467" s="435"/>
      <c r="CEA467" s="435"/>
      <c r="CEB467" s="435"/>
      <c r="CEC467" s="435"/>
      <c r="CED467" s="435"/>
      <c r="CEE467" s="435"/>
      <c r="CEF467" s="435"/>
      <c r="CEG467" s="435"/>
      <c r="CEH467" s="435"/>
      <c r="CEI467" s="435"/>
      <c r="CEJ467" s="435"/>
      <c r="CEK467" s="435"/>
      <c r="CEL467" s="435"/>
      <c r="CEM467" s="435"/>
      <c r="CEN467" s="435"/>
      <c r="CEO467" s="435"/>
      <c r="CEP467" s="435"/>
      <c r="CEQ467" s="435"/>
      <c r="CER467" s="435"/>
      <c r="CES467" s="435"/>
      <c r="CET467" s="435"/>
      <c r="CEU467" s="435"/>
      <c r="CEV467" s="435"/>
      <c r="CEW467" s="435"/>
      <c r="CEX467" s="435"/>
      <c r="CEY467" s="435"/>
      <c r="CEZ467" s="435"/>
      <c r="CFA467" s="435"/>
      <c r="CFB467" s="435"/>
      <c r="CFC467" s="435"/>
      <c r="CFD467" s="435"/>
      <c r="CFE467" s="435"/>
      <c r="CFF467" s="435"/>
      <c r="CFG467" s="435"/>
      <c r="CFH467" s="435"/>
      <c r="CFI467" s="435"/>
      <c r="CFJ467" s="435"/>
      <c r="CFK467" s="435"/>
      <c r="CFL467" s="435"/>
      <c r="CFM467" s="435"/>
      <c r="CFN467" s="435"/>
      <c r="CFO467" s="435"/>
      <c r="CFP467" s="435"/>
      <c r="CFQ467" s="435"/>
      <c r="CFR467" s="435"/>
      <c r="CFS467" s="435"/>
      <c r="CFT467" s="435"/>
      <c r="CFU467" s="435"/>
      <c r="CFV467" s="435"/>
      <c r="CFW467" s="435"/>
      <c r="CFX467" s="435"/>
      <c r="CFY467" s="435"/>
      <c r="CFZ467" s="435"/>
      <c r="CGA467" s="435"/>
      <c r="CGB467" s="435"/>
      <c r="CGC467" s="435"/>
      <c r="CGD467" s="435"/>
      <c r="CGE467" s="435"/>
      <c r="CGF467" s="435"/>
      <c r="CGG467" s="435"/>
      <c r="CGH467" s="435"/>
      <c r="CGI467" s="435"/>
      <c r="CGJ467" s="435"/>
      <c r="CGK467" s="435"/>
      <c r="CGL467" s="435"/>
      <c r="CGM467" s="435"/>
      <c r="CGN467" s="435"/>
      <c r="CGO467" s="435"/>
      <c r="CGP467" s="435"/>
      <c r="CGQ467" s="435"/>
      <c r="CGR467" s="435"/>
      <c r="CGS467" s="435"/>
      <c r="CGT467" s="435"/>
      <c r="CGU467" s="435"/>
      <c r="CGV467" s="435"/>
      <c r="CGW467" s="435"/>
      <c r="CGX467" s="435"/>
      <c r="CGY467" s="435"/>
      <c r="CGZ467" s="435"/>
      <c r="CHA467" s="435"/>
      <c r="CHB467" s="435"/>
      <c r="CHC467" s="435"/>
      <c r="CHD467" s="435"/>
      <c r="CHE467" s="435"/>
      <c r="CHF467" s="435"/>
      <c r="CHG467" s="435"/>
      <c r="CHH467" s="435"/>
      <c r="CHI467" s="435"/>
      <c r="CHJ467" s="435"/>
      <c r="CHK467" s="435"/>
      <c r="CHL467" s="435"/>
      <c r="CHM467" s="435"/>
      <c r="CHN467" s="435"/>
      <c r="CHO467" s="435"/>
      <c r="CHP467" s="435"/>
      <c r="CHQ467" s="435"/>
      <c r="CHR467" s="435"/>
      <c r="CHS467" s="435"/>
      <c r="CHT467" s="435"/>
      <c r="CHU467" s="435"/>
      <c r="CHV467" s="435"/>
      <c r="CHW467" s="435"/>
      <c r="CHX467" s="435"/>
      <c r="CHY467" s="435"/>
      <c r="CHZ467" s="435"/>
      <c r="CIA467" s="435"/>
      <c r="CIB467" s="435"/>
      <c r="CIC467" s="435"/>
      <c r="CID467" s="435"/>
      <c r="CIE467" s="435"/>
      <c r="CIF467" s="435"/>
      <c r="CIG467" s="435"/>
      <c r="CIH467" s="435"/>
      <c r="CII467" s="435"/>
      <c r="CIJ467" s="435"/>
      <c r="CIK467" s="435"/>
      <c r="CIL467" s="435"/>
      <c r="CIM467" s="435"/>
      <c r="CIN467" s="435"/>
      <c r="CIO467" s="435"/>
      <c r="CIP467" s="435"/>
      <c r="CIQ467" s="435"/>
      <c r="CIR467" s="435"/>
      <c r="CIS467" s="435"/>
      <c r="CIT467" s="435"/>
      <c r="CIU467" s="435"/>
      <c r="CIV467" s="435"/>
      <c r="CIW467" s="435"/>
      <c r="CIX467" s="435"/>
      <c r="CIY467" s="435"/>
      <c r="CIZ467" s="435"/>
      <c r="CJA467" s="435"/>
      <c r="CJB467" s="435"/>
      <c r="CJC467" s="435"/>
      <c r="CJD467" s="435"/>
      <c r="CJE467" s="435"/>
      <c r="CJF467" s="435"/>
      <c r="CJG467" s="435"/>
      <c r="CJH467" s="435"/>
      <c r="CJI467" s="435"/>
      <c r="CJJ467" s="435"/>
      <c r="CJK467" s="435"/>
      <c r="CJL467" s="435"/>
      <c r="CJM467" s="435"/>
      <c r="CJN467" s="435"/>
      <c r="CJO467" s="435"/>
      <c r="CJP467" s="435"/>
      <c r="CJQ467" s="435"/>
      <c r="CJR467" s="435"/>
      <c r="CJS467" s="435"/>
      <c r="CJT467" s="435"/>
      <c r="CJU467" s="435"/>
      <c r="CJV467" s="435"/>
      <c r="CJW467" s="435"/>
      <c r="CJX467" s="435"/>
      <c r="CJY467" s="435"/>
      <c r="CJZ467" s="435"/>
      <c r="CKA467" s="435"/>
      <c r="CKB467" s="435"/>
      <c r="CKC467" s="435"/>
      <c r="CKD467" s="435"/>
      <c r="CKE467" s="435"/>
      <c r="CKF467" s="435"/>
      <c r="CKG467" s="435"/>
      <c r="CKH467" s="435"/>
      <c r="CKI467" s="435"/>
      <c r="CKJ467" s="435"/>
      <c r="CKK467" s="435"/>
      <c r="CKL467" s="435"/>
      <c r="CKM467" s="435"/>
      <c r="CKN467" s="435"/>
      <c r="CKO467" s="435"/>
      <c r="CKP467" s="435"/>
      <c r="CKQ467" s="435"/>
      <c r="CKR467" s="435"/>
      <c r="CKS467" s="435"/>
      <c r="CKT467" s="435"/>
      <c r="CKU467" s="435"/>
      <c r="CKV467" s="435"/>
      <c r="CKW467" s="435"/>
      <c r="CKX467" s="435"/>
      <c r="CKY467" s="435"/>
      <c r="CKZ467" s="435"/>
      <c r="CLA467" s="435"/>
      <c r="CLB467" s="435"/>
      <c r="CLC467" s="435"/>
      <c r="CLD467" s="435"/>
      <c r="CLE467" s="435"/>
      <c r="CLF467" s="435"/>
      <c r="CLG467" s="435"/>
      <c r="CLH467" s="435"/>
      <c r="CLI467" s="435"/>
      <c r="CLJ467" s="435"/>
      <c r="CLK467" s="435"/>
      <c r="CLL467" s="435"/>
      <c r="CLM467" s="435"/>
      <c r="CLN467" s="435"/>
      <c r="CLO467" s="435"/>
      <c r="CLP467" s="435"/>
      <c r="CLQ467" s="435"/>
      <c r="CLR467" s="435"/>
      <c r="CLS467" s="435"/>
      <c r="CLT467" s="435"/>
      <c r="CLU467" s="435"/>
      <c r="CLV467" s="435"/>
      <c r="CLW467" s="435"/>
      <c r="CLX467" s="435"/>
      <c r="CLY467" s="435"/>
      <c r="CLZ467" s="435"/>
      <c r="CMA467" s="435"/>
      <c r="CMB467" s="435"/>
      <c r="CMC467" s="435"/>
      <c r="CMD467" s="435"/>
      <c r="CME467" s="435"/>
      <c r="CMF467" s="435"/>
      <c r="CMG467" s="435"/>
      <c r="CMH467" s="435"/>
      <c r="CMI467" s="435"/>
      <c r="CMJ467" s="435"/>
      <c r="CMK467" s="435"/>
      <c r="CML467" s="435"/>
      <c r="CMM467" s="435"/>
      <c r="CMN467" s="435"/>
      <c r="CMO467" s="435"/>
      <c r="CMP467" s="435"/>
      <c r="CMQ467" s="435"/>
      <c r="CMR467" s="435"/>
      <c r="CMS467" s="435"/>
      <c r="CMT467" s="435"/>
      <c r="CMU467" s="435"/>
      <c r="CMV467" s="435"/>
      <c r="CMW467" s="435"/>
      <c r="CMX467" s="435"/>
      <c r="CMY467" s="435"/>
      <c r="CMZ467" s="435"/>
      <c r="CNA467" s="435"/>
      <c r="CNB467" s="435"/>
      <c r="CNC467" s="435"/>
      <c r="CND467" s="435"/>
      <c r="CNE467" s="435"/>
      <c r="CNF467" s="435"/>
      <c r="CNG467" s="435"/>
      <c r="CNH467" s="435"/>
      <c r="CNI467" s="435"/>
      <c r="CNJ467" s="435"/>
      <c r="CNK467" s="435"/>
      <c r="CNL467" s="435"/>
      <c r="CNM467" s="435"/>
      <c r="CNN467" s="435"/>
      <c r="CNO467" s="435"/>
      <c r="CNP467" s="435"/>
      <c r="CNQ467" s="435"/>
      <c r="CNR467" s="435"/>
      <c r="CNS467" s="435"/>
      <c r="CNT467" s="435"/>
      <c r="CNU467" s="435"/>
      <c r="CNV467" s="435"/>
      <c r="CNW467" s="435"/>
      <c r="CNX467" s="435"/>
      <c r="CNY467" s="435"/>
      <c r="CNZ467" s="435"/>
      <c r="COA467" s="435"/>
      <c r="COB467" s="435"/>
      <c r="COC467" s="435"/>
      <c r="COD467" s="435"/>
      <c r="COE467" s="435"/>
      <c r="COF467" s="435"/>
      <c r="COG467" s="435"/>
      <c r="COH467" s="435"/>
      <c r="COI467" s="435"/>
      <c r="COJ467" s="435"/>
      <c r="COK467" s="435"/>
      <c r="COL467" s="435"/>
      <c r="COM467" s="435"/>
      <c r="CON467" s="435"/>
      <c r="COO467" s="435"/>
      <c r="COP467" s="435"/>
      <c r="COQ467" s="435"/>
      <c r="COR467" s="435"/>
      <c r="COS467" s="435"/>
      <c r="COT467" s="435"/>
      <c r="COU467" s="435"/>
      <c r="COV467" s="435"/>
      <c r="COW467" s="435"/>
      <c r="COX467" s="435"/>
      <c r="COY467" s="435"/>
      <c r="COZ467" s="435"/>
      <c r="CPA467" s="435"/>
      <c r="CPB467" s="435"/>
      <c r="CPC467" s="435"/>
      <c r="CPD467" s="435"/>
      <c r="CPE467" s="435"/>
      <c r="CPF467" s="435"/>
      <c r="CPG467" s="435"/>
      <c r="CPH467" s="435"/>
      <c r="CPI467" s="435"/>
      <c r="CPJ467" s="435"/>
      <c r="CPK467" s="435"/>
      <c r="CPL467" s="435"/>
      <c r="CPM467" s="435"/>
      <c r="CPN467" s="435"/>
      <c r="CPO467" s="435"/>
      <c r="CPP467" s="435"/>
      <c r="CPQ467" s="435"/>
      <c r="CPR467" s="435"/>
      <c r="CPS467" s="435"/>
      <c r="CPT467" s="435"/>
      <c r="CPU467" s="435"/>
      <c r="CPV467" s="435"/>
      <c r="CPW467" s="435"/>
      <c r="CPX467" s="435"/>
      <c r="CPY467" s="435"/>
      <c r="CPZ467" s="435"/>
      <c r="CQA467" s="435"/>
      <c r="CQB467" s="435"/>
      <c r="CQC467" s="435"/>
      <c r="CQD467" s="435"/>
      <c r="CQE467" s="435"/>
      <c r="CQF467" s="435"/>
      <c r="CQG467" s="435"/>
      <c r="CQH467" s="435"/>
      <c r="CQI467" s="435"/>
      <c r="CQJ467" s="435"/>
      <c r="CQK467" s="435"/>
      <c r="CQL467" s="435"/>
      <c r="CQM467" s="435"/>
      <c r="CQN467" s="435"/>
      <c r="CQO467" s="435"/>
      <c r="CQP467" s="435"/>
      <c r="CQQ467" s="435"/>
      <c r="CQR467" s="435"/>
      <c r="CQS467" s="435"/>
      <c r="CQT467" s="435"/>
      <c r="CQU467" s="435"/>
      <c r="CQV467" s="435"/>
      <c r="CQW467" s="435"/>
      <c r="CQX467" s="435"/>
      <c r="CQY467" s="435"/>
      <c r="CQZ467" s="435"/>
      <c r="CRA467" s="435"/>
      <c r="CRB467" s="435"/>
      <c r="CRC467" s="435"/>
      <c r="CRD467" s="435"/>
      <c r="CRE467" s="435"/>
      <c r="CRF467" s="435"/>
      <c r="CRG467" s="435"/>
      <c r="CRH467" s="435"/>
      <c r="CRI467" s="435"/>
      <c r="CRJ467" s="435"/>
      <c r="CRK467" s="435"/>
      <c r="CRL467" s="435"/>
      <c r="CRM467" s="435"/>
      <c r="CRN467" s="435"/>
      <c r="CRO467" s="435"/>
      <c r="CRP467" s="435"/>
      <c r="CRQ467" s="435"/>
      <c r="CRR467" s="435"/>
      <c r="CRS467" s="435"/>
      <c r="CRT467" s="435"/>
      <c r="CRU467" s="435"/>
      <c r="CRV467" s="435"/>
      <c r="CRW467" s="435"/>
      <c r="CRX467" s="435"/>
      <c r="CRY467" s="435"/>
      <c r="CRZ467" s="435"/>
      <c r="CSA467" s="435"/>
      <c r="CSB467" s="435"/>
      <c r="CSC467" s="435"/>
      <c r="CSD467" s="435"/>
      <c r="CSE467" s="435"/>
      <c r="CSF467" s="435"/>
      <c r="CSG467" s="435"/>
      <c r="CSH467" s="435"/>
      <c r="CSI467" s="435"/>
      <c r="CSJ467" s="435"/>
      <c r="CSK467" s="435"/>
      <c r="CSL467" s="435"/>
      <c r="CSM467" s="435"/>
      <c r="CSN467" s="435"/>
      <c r="CSO467" s="435"/>
      <c r="CSP467" s="435"/>
      <c r="CSQ467" s="435"/>
      <c r="CSR467" s="435"/>
      <c r="CSS467" s="435"/>
      <c r="CST467" s="435"/>
      <c r="CSU467" s="435"/>
      <c r="CSV467" s="435"/>
      <c r="CSW467" s="435"/>
      <c r="CSX467" s="435"/>
      <c r="CSY467" s="435"/>
      <c r="CSZ467" s="435"/>
      <c r="CTA467" s="435"/>
      <c r="CTB467" s="435"/>
      <c r="CTC467" s="435"/>
      <c r="CTD467" s="435"/>
      <c r="CTE467" s="435"/>
      <c r="CTF467" s="435"/>
      <c r="CTG467" s="435"/>
      <c r="CTH467" s="435"/>
      <c r="CTI467" s="435"/>
      <c r="CTJ467" s="435"/>
      <c r="CTK467" s="435"/>
      <c r="CTL467" s="435"/>
      <c r="CTM467" s="435"/>
      <c r="CTN467" s="435"/>
      <c r="CTO467" s="435"/>
      <c r="CTP467" s="435"/>
      <c r="CTQ467" s="435"/>
      <c r="CTR467" s="435"/>
      <c r="CTS467" s="435"/>
      <c r="CTT467" s="435"/>
      <c r="CTU467" s="435"/>
      <c r="CTV467" s="435"/>
      <c r="CTW467" s="435"/>
      <c r="CTX467" s="435"/>
      <c r="CTY467" s="435"/>
      <c r="CTZ467" s="435"/>
      <c r="CUA467" s="435"/>
      <c r="CUB467" s="435"/>
      <c r="CUC467" s="435"/>
      <c r="CUD467" s="435"/>
      <c r="CUE467" s="435"/>
      <c r="CUF467" s="435"/>
      <c r="CUG467" s="435"/>
      <c r="CUH467" s="435"/>
      <c r="CUI467" s="435"/>
      <c r="CUJ467" s="435"/>
      <c r="CUK467" s="435"/>
      <c r="CUL467" s="435"/>
      <c r="CUM467" s="435"/>
      <c r="CUN467" s="435"/>
      <c r="CUO467" s="435"/>
      <c r="CUP467" s="435"/>
      <c r="CUQ467" s="435"/>
      <c r="CUR467" s="435"/>
      <c r="CUS467" s="435"/>
      <c r="CUT467" s="435"/>
      <c r="CUU467" s="435"/>
      <c r="CUV467" s="435"/>
      <c r="CUW467" s="435"/>
      <c r="CUX467" s="435"/>
      <c r="CUY467" s="435"/>
      <c r="CUZ467" s="435"/>
      <c r="CVA467" s="435"/>
      <c r="CVB467" s="435"/>
      <c r="CVC467" s="435"/>
      <c r="CVD467" s="435"/>
      <c r="CVE467" s="435"/>
      <c r="CVF467" s="435"/>
      <c r="CVG467" s="435"/>
      <c r="CVH467" s="435"/>
      <c r="CVI467" s="435"/>
      <c r="CVJ467" s="435"/>
      <c r="CVK467" s="435"/>
      <c r="CVL467" s="435"/>
      <c r="CVM467" s="435"/>
      <c r="CVN467" s="435"/>
      <c r="CVO467" s="435"/>
      <c r="CVP467" s="435"/>
      <c r="CVQ467" s="435"/>
      <c r="CVR467" s="435"/>
      <c r="CVS467" s="435"/>
      <c r="CVT467" s="435"/>
      <c r="CVU467" s="435"/>
      <c r="CVV467" s="435"/>
      <c r="CVW467" s="435"/>
      <c r="CVX467" s="435"/>
      <c r="CVY467" s="435"/>
      <c r="CVZ467" s="435"/>
      <c r="CWA467" s="435"/>
      <c r="CWB467" s="435"/>
      <c r="CWC467" s="435"/>
      <c r="CWD467" s="435"/>
      <c r="CWE467" s="435"/>
      <c r="CWF467" s="435"/>
      <c r="CWG467" s="435"/>
      <c r="CWH467" s="435"/>
      <c r="CWI467" s="435"/>
      <c r="CWJ467" s="435"/>
      <c r="CWK467" s="435"/>
      <c r="CWL467" s="435"/>
      <c r="CWM467" s="435"/>
      <c r="CWN467" s="435"/>
      <c r="CWO467" s="435"/>
      <c r="CWP467" s="435"/>
      <c r="CWQ467" s="435"/>
      <c r="CWR467" s="435"/>
      <c r="CWS467" s="435"/>
      <c r="CWT467" s="435"/>
      <c r="CWU467" s="435"/>
      <c r="CWV467" s="435"/>
      <c r="CWW467" s="435"/>
      <c r="CWX467" s="435"/>
      <c r="CWY467" s="435"/>
      <c r="CWZ467" s="435"/>
      <c r="CXA467" s="435"/>
      <c r="CXB467" s="435"/>
      <c r="CXC467" s="435"/>
      <c r="CXD467" s="435"/>
      <c r="CXE467" s="435"/>
      <c r="CXF467" s="435"/>
      <c r="CXG467" s="435"/>
      <c r="CXH467" s="435"/>
      <c r="CXI467" s="435"/>
      <c r="CXJ467" s="435"/>
      <c r="CXK467" s="435"/>
      <c r="CXL467" s="435"/>
      <c r="CXM467" s="435"/>
      <c r="CXN467" s="435"/>
      <c r="CXO467" s="435"/>
      <c r="CXP467" s="435"/>
      <c r="CXQ467" s="435"/>
      <c r="CXR467" s="435"/>
      <c r="CXS467" s="435"/>
      <c r="CXT467" s="435"/>
      <c r="CXU467" s="435"/>
      <c r="CXV467" s="435"/>
      <c r="CXW467" s="435"/>
      <c r="CXX467" s="435"/>
      <c r="CXY467" s="435"/>
      <c r="CXZ467" s="435"/>
      <c r="CYA467" s="435"/>
      <c r="CYB467" s="435"/>
      <c r="CYC467" s="435"/>
      <c r="CYD467" s="435"/>
      <c r="CYE467" s="435"/>
      <c r="CYF467" s="435"/>
      <c r="CYG467" s="435"/>
      <c r="CYH467" s="435"/>
      <c r="CYI467" s="435"/>
      <c r="CYJ467" s="435"/>
      <c r="CYK467" s="435"/>
      <c r="CYL467" s="435"/>
      <c r="CYM467" s="435"/>
      <c r="CYN467" s="435"/>
      <c r="CYO467" s="435"/>
      <c r="CYP467" s="435"/>
      <c r="CYQ467" s="435"/>
      <c r="CYR467" s="435"/>
      <c r="CYS467" s="435"/>
      <c r="CYT467" s="435"/>
      <c r="CYU467" s="435"/>
      <c r="CYV467" s="435"/>
      <c r="CYW467" s="435"/>
      <c r="CYX467" s="435"/>
      <c r="CYY467" s="435"/>
      <c r="CYZ467" s="435"/>
      <c r="CZA467" s="435"/>
      <c r="CZB467" s="435"/>
      <c r="CZC467" s="435"/>
      <c r="CZD467" s="435"/>
      <c r="CZE467" s="435"/>
      <c r="CZF467" s="435"/>
      <c r="CZG467" s="435"/>
      <c r="CZH467" s="435"/>
      <c r="CZI467" s="435"/>
      <c r="CZJ467" s="435"/>
      <c r="CZK467" s="435"/>
      <c r="CZL467" s="435"/>
      <c r="CZM467" s="435"/>
      <c r="CZN467" s="435"/>
      <c r="CZO467" s="435"/>
      <c r="CZP467" s="435"/>
      <c r="CZQ467" s="435"/>
      <c r="CZR467" s="435"/>
      <c r="CZS467" s="435"/>
      <c r="CZT467" s="435"/>
      <c r="CZU467" s="435"/>
      <c r="CZV467" s="435"/>
      <c r="CZW467" s="435"/>
      <c r="CZX467" s="435"/>
      <c r="CZY467" s="435"/>
      <c r="CZZ467" s="435"/>
      <c r="DAA467" s="435"/>
      <c r="DAB467" s="435"/>
      <c r="DAC467" s="435"/>
      <c r="DAD467" s="435"/>
      <c r="DAE467" s="435"/>
      <c r="DAF467" s="435"/>
      <c r="DAG467" s="435"/>
      <c r="DAH467" s="435"/>
      <c r="DAI467" s="435"/>
      <c r="DAJ467" s="435"/>
      <c r="DAK467" s="435"/>
      <c r="DAL467" s="435"/>
      <c r="DAM467" s="435"/>
      <c r="DAN467" s="435"/>
      <c r="DAO467" s="435"/>
      <c r="DAP467" s="435"/>
      <c r="DAQ467" s="435"/>
      <c r="DAR467" s="435"/>
      <c r="DAS467" s="435"/>
      <c r="DAT467" s="435"/>
      <c r="DAU467" s="435"/>
      <c r="DAV467" s="435"/>
      <c r="DAW467" s="435"/>
      <c r="DAX467" s="435"/>
      <c r="DAY467" s="435"/>
      <c r="DAZ467" s="435"/>
      <c r="DBA467" s="435"/>
      <c r="DBB467" s="435"/>
      <c r="DBC467" s="435"/>
      <c r="DBD467" s="435"/>
      <c r="DBE467" s="435"/>
      <c r="DBF467" s="435"/>
      <c r="DBG467" s="435"/>
      <c r="DBH467" s="435"/>
      <c r="DBI467" s="435"/>
      <c r="DBJ467" s="435"/>
      <c r="DBK467" s="435"/>
      <c r="DBL467" s="435"/>
      <c r="DBM467" s="435"/>
      <c r="DBN467" s="435"/>
      <c r="DBO467" s="435"/>
      <c r="DBP467" s="435"/>
      <c r="DBQ467" s="435"/>
      <c r="DBR467" s="435"/>
      <c r="DBS467" s="435"/>
      <c r="DBT467" s="435"/>
      <c r="DBU467" s="435"/>
      <c r="DBV467" s="435"/>
      <c r="DBW467" s="435"/>
      <c r="DBX467" s="435"/>
      <c r="DBY467" s="435"/>
      <c r="DBZ467" s="435"/>
      <c r="DCA467" s="435"/>
      <c r="DCB467" s="435"/>
      <c r="DCC467" s="435"/>
      <c r="DCD467" s="435"/>
      <c r="DCE467" s="435"/>
      <c r="DCF467" s="435"/>
      <c r="DCG467" s="435"/>
      <c r="DCH467" s="435"/>
      <c r="DCI467" s="435"/>
      <c r="DCJ467" s="435"/>
      <c r="DCK467" s="435"/>
      <c r="DCL467" s="435"/>
      <c r="DCM467" s="435"/>
      <c r="DCN467" s="435"/>
      <c r="DCO467" s="435"/>
      <c r="DCP467" s="435"/>
      <c r="DCQ467" s="435"/>
      <c r="DCR467" s="435"/>
      <c r="DCS467" s="435"/>
      <c r="DCT467" s="435"/>
      <c r="DCU467" s="435"/>
      <c r="DCV467" s="435"/>
      <c r="DCW467" s="435"/>
      <c r="DCX467" s="435"/>
      <c r="DCY467" s="435"/>
      <c r="DCZ467" s="435"/>
      <c r="DDA467" s="435"/>
      <c r="DDB467" s="435"/>
      <c r="DDC467" s="435"/>
      <c r="DDD467" s="435"/>
      <c r="DDE467" s="435"/>
      <c r="DDF467" s="435"/>
      <c r="DDG467" s="435"/>
      <c r="DDH467" s="435"/>
      <c r="DDI467" s="435"/>
      <c r="DDJ467" s="435"/>
      <c r="DDK467" s="435"/>
      <c r="DDL467" s="435"/>
      <c r="DDM467" s="435"/>
      <c r="DDN467" s="435"/>
      <c r="DDO467" s="435"/>
      <c r="DDP467" s="435"/>
      <c r="DDQ467" s="435"/>
      <c r="DDR467" s="435"/>
      <c r="DDS467" s="435"/>
      <c r="DDT467" s="435"/>
      <c r="DDU467" s="435"/>
      <c r="DDV467" s="435"/>
      <c r="DDW467" s="435"/>
      <c r="DDX467" s="435"/>
      <c r="DDY467" s="435"/>
      <c r="DDZ467" s="435"/>
      <c r="DEA467" s="435"/>
      <c r="DEB467" s="435"/>
      <c r="DEC467" s="435"/>
      <c r="DED467" s="435"/>
      <c r="DEE467" s="435"/>
      <c r="DEF467" s="435"/>
      <c r="DEG467" s="435"/>
      <c r="DEH467" s="435"/>
      <c r="DEI467" s="435"/>
      <c r="DEJ467" s="435"/>
      <c r="DEK467" s="435"/>
      <c r="DEL467" s="435"/>
      <c r="DEM467" s="435"/>
      <c r="DEN467" s="435"/>
      <c r="DEO467" s="435"/>
      <c r="DEP467" s="435"/>
      <c r="DEQ467" s="435"/>
      <c r="DER467" s="435"/>
      <c r="DES467" s="435"/>
      <c r="DET467" s="435"/>
      <c r="DEU467" s="435"/>
      <c r="DEV467" s="435"/>
      <c r="DEW467" s="435"/>
      <c r="DEX467" s="435"/>
      <c r="DEY467" s="435"/>
      <c r="DEZ467" s="435"/>
      <c r="DFA467" s="435"/>
      <c r="DFB467" s="435"/>
      <c r="DFC467" s="435"/>
      <c r="DFD467" s="435"/>
      <c r="DFE467" s="435"/>
      <c r="DFF467" s="435"/>
      <c r="DFG467" s="435"/>
      <c r="DFH467" s="435"/>
      <c r="DFI467" s="435"/>
      <c r="DFJ467" s="435"/>
      <c r="DFK467" s="435"/>
      <c r="DFL467" s="435"/>
      <c r="DFM467" s="435"/>
      <c r="DFN467" s="435"/>
      <c r="DFO467" s="435"/>
      <c r="DFP467" s="435"/>
      <c r="DFQ467" s="435"/>
      <c r="DFR467" s="435"/>
      <c r="DFS467" s="435"/>
      <c r="DFT467" s="435"/>
      <c r="DFU467" s="435"/>
      <c r="DFV467" s="435"/>
      <c r="DFW467" s="435"/>
      <c r="DFX467" s="435"/>
      <c r="DFY467" s="435"/>
      <c r="DFZ467" s="435"/>
      <c r="DGA467" s="435"/>
      <c r="DGB467" s="435"/>
      <c r="DGC467" s="435"/>
      <c r="DGD467" s="435"/>
      <c r="DGE467" s="435"/>
      <c r="DGF467" s="435"/>
      <c r="DGG467" s="435"/>
      <c r="DGH467" s="435"/>
      <c r="DGI467" s="435"/>
      <c r="DGJ467" s="435"/>
      <c r="DGK467" s="435"/>
      <c r="DGL467" s="435"/>
      <c r="DGM467" s="435"/>
      <c r="DGN467" s="435"/>
      <c r="DGO467" s="435"/>
      <c r="DGP467" s="435"/>
      <c r="DGQ467" s="435"/>
      <c r="DGR467" s="435"/>
      <c r="DGS467" s="435"/>
      <c r="DGT467" s="435"/>
      <c r="DGU467" s="435"/>
      <c r="DGV467" s="435"/>
      <c r="DGW467" s="435"/>
      <c r="DGX467" s="435"/>
      <c r="DGY467" s="435"/>
      <c r="DGZ467" s="435"/>
      <c r="DHA467" s="435"/>
      <c r="DHB467" s="435"/>
      <c r="DHC467" s="435"/>
      <c r="DHD467" s="435"/>
      <c r="DHE467" s="435"/>
      <c r="DHF467" s="435"/>
      <c r="DHG467" s="435"/>
      <c r="DHH467" s="435"/>
      <c r="DHI467" s="435"/>
      <c r="DHJ467" s="435"/>
      <c r="DHK467" s="435"/>
      <c r="DHL467" s="435"/>
      <c r="DHM467" s="435"/>
      <c r="DHN467" s="435"/>
      <c r="DHO467" s="435"/>
      <c r="DHP467" s="435"/>
      <c r="DHQ467" s="435"/>
      <c r="DHR467" s="435"/>
      <c r="DHS467" s="435"/>
      <c r="DHT467" s="435"/>
      <c r="DHU467" s="435"/>
      <c r="DHV467" s="435"/>
      <c r="DHW467" s="435"/>
      <c r="DHX467" s="435"/>
      <c r="DHY467" s="435"/>
      <c r="DHZ467" s="435"/>
      <c r="DIA467" s="435"/>
      <c r="DIB467" s="435"/>
      <c r="DIC467" s="435"/>
      <c r="DID467" s="435"/>
      <c r="DIE467" s="435"/>
      <c r="DIF467" s="435"/>
      <c r="DIG467" s="435"/>
      <c r="DIH467" s="435"/>
      <c r="DII467" s="435"/>
      <c r="DIJ467" s="435"/>
      <c r="DIK467" s="435"/>
      <c r="DIL467" s="435"/>
      <c r="DIM467" s="435"/>
      <c r="DIN467" s="435"/>
      <c r="DIO467" s="435"/>
      <c r="DIP467" s="435"/>
      <c r="DIQ467" s="435"/>
      <c r="DIR467" s="435"/>
      <c r="DIS467" s="435"/>
      <c r="DIT467" s="435"/>
      <c r="DIU467" s="435"/>
      <c r="DIV467" s="435"/>
      <c r="DIW467" s="435"/>
      <c r="DIX467" s="435"/>
      <c r="DIY467" s="435"/>
      <c r="DIZ467" s="435"/>
      <c r="DJA467" s="435"/>
      <c r="DJB467" s="435"/>
      <c r="DJC467" s="435"/>
      <c r="DJD467" s="435"/>
      <c r="DJE467" s="435"/>
      <c r="DJF467" s="435"/>
      <c r="DJG467" s="435"/>
      <c r="DJH467" s="435"/>
      <c r="DJI467" s="435"/>
      <c r="DJJ467" s="435"/>
      <c r="DJK467" s="435"/>
      <c r="DJL467" s="435"/>
      <c r="DJM467" s="435"/>
      <c r="DJN467" s="435"/>
      <c r="DJO467" s="435"/>
      <c r="DJP467" s="435"/>
      <c r="DJQ467" s="435"/>
      <c r="DJR467" s="435"/>
      <c r="DJS467" s="435"/>
      <c r="DJT467" s="435"/>
      <c r="DJU467" s="435"/>
      <c r="DJV467" s="435"/>
      <c r="DJW467" s="435"/>
      <c r="DJX467" s="435"/>
      <c r="DJY467" s="435"/>
      <c r="DJZ467" s="435"/>
      <c r="DKA467" s="435"/>
      <c r="DKB467" s="435"/>
      <c r="DKC467" s="435"/>
      <c r="DKD467" s="435"/>
      <c r="DKE467" s="435"/>
      <c r="DKF467" s="435"/>
      <c r="DKG467" s="435"/>
      <c r="DKH467" s="435"/>
      <c r="DKI467" s="435"/>
      <c r="DKJ467" s="435"/>
      <c r="DKK467" s="435"/>
      <c r="DKL467" s="435"/>
      <c r="DKM467" s="435"/>
      <c r="DKN467" s="435"/>
      <c r="DKO467" s="435"/>
      <c r="DKP467" s="435"/>
      <c r="DKQ467" s="435"/>
      <c r="DKR467" s="435"/>
      <c r="DKS467" s="435"/>
      <c r="DKT467" s="435"/>
      <c r="DKU467" s="435"/>
      <c r="DKV467" s="435"/>
      <c r="DKW467" s="435"/>
      <c r="DKX467" s="435"/>
      <c r="DKY467" s="435"/>
      <c r="DKZ467" s="435"/>
      <c r="DLA467" s="435"/>
      <c r="DLB467" s="435"/>
      <c r="DLC467" s="435"/>
      <c r="DLD467" s="435"/>
      <c r="DLE467" s="435"/>
      <c r="DLF467" s="435"/>
      <c r="DLG467" s="435"/>
      <c r="DLH467" s="435"/>
      <c r="DLI467" s="435"/>
      <c r="DLJ467" s="435"/>
      <c r="DLK467" s="435"/>
      <c r="DLL467" s="435"/>
      <c r="DLM467" s="435"/>
      <c r="DLN467" s="435"/>
      <c r="DLO467" s="435"/>
      <c r="DLP467" s="435"/>
      <c r="DLQ467" s="435"/>
      <c r="DLR467" s="435"/>
      <c r="DLS467" s="435"/>
      <c r="DLT467" s="435"/>
      <c r="DLU467" s="435"/>
      <c r="DLV467" s="435"/>
      <c r="DLW467" s="435"/>
      <c r="DLX467" s="435"/>
      <c r="DLY467" s="435"/>
      <c r="DLZ467" s="435"/>
      <c r="DMA467" s="435"/>
      <c r="DMB467" s="435"/>
      <c r="DMC467" s="435"/>
      <c r="DMD467" s="435"/>
      <c r="DME467" s="435"/>
      <c r="DMF467" s="435"/>
      <c r="DMG467" s="435"/>
      <c r="DMH467" s="435"/>
      <c r="DMI467" s="435"/>
      <c r="DMJ467" s="435"/>
      <c r="DMK467" s="435"/>
      <c r="DML467" s="435"/>
      <c r="DMM467" s="435"/>
      <c r="DMN467" s="435"/>
      <c r="DMO467" s="435"/>
      <c r="DMP467" s="435"/>
      <c r="DMQ467" s="435"/>
      <c r="DMR467" s="435"/>
      <c r="DMS467" s="435"/>
      <c r="DMT467" s="435"/>
      <c r="DMU467" s="435"/>
      <c r="DMV467" s="435"/>
      <c r="DMW467" s="435"/>
      <c r="DMX467" s="435"/>
      <c r="DMY467" s="435"/>
      <c r="DMZ467" s="435"/>
      <c r="DNA467" s="435"/>
      <c r="DNB467" s="435"/>
      <c r="DNC467" s="435"/>
      <c r="DND467" s="435"/>
      <c r="DNE467" s="435"/>
      <c r="DNF467" s="435"/>
      <c r="DNG467" s="435"/>
      <c r="DNH467" s="435"/>
      <c r="DNI467" s="435"/>
      <c r="DNJ467" s="435"/>
      <c r="DNK467" s="435"/>
      <c r="DNL467" s="435"/>
      <c r="DNM467" s="435"/>
      <c r="DNN467" s="435"/>
      <c r="DNO467" s="435"/>
      <c r="DNP467" s="435"/>
      <c r="DNQ467" s="435"/>
      <c r="DNR467" s="435"/>
      <c r="DNS467" s="435"/>
      <c r="DNT467" s="435"/>
      <c r="DNU467" s="435"/>
      <c r="DNV467" s="435"/>
      <c r="DNW467" s="435"/>
      <c r="DNX467" s="435"/>
      <c r="DNY467" s="435"/>
      <c r="DNZ467" s="435"/>
      <c r="DOA467" s="435"/>
      <c r="DOB467" s="435"/>
      <c r="DOC467" s="435"/>
      <c r="DOD467" s="435"/>
      <c r="DOE467" s="435"/>
      <c r="DOF467" s="435"/>
      <c r="DOG467" s="435"/>
      <c r="DOH467" s="435"/>
      <c r="DOI467" s="435"/>
      <c r="DOJ467" s="435"/>
      <c r="DOK467" s="435"/>
      <c r="DOL467" s="435"/>
      <c r="DOM467" s="435"/>
      <c r="DON467" s="435"/>
      <c r="DOO467" s="435"/>
      <c r="DOP467" s="435"/>
      <c r="DOQ467" s="435"/>
      <c r="DOR467" s="435"/>
      <c r="DOS467" s="435"/>
      <c r="DOT467" s="435"/>
      <c r="DOU467" s="435"/>
      <c r="DOV467" s="435"/>
      <c r="DOW467" s="435"/>
      <c r="DOX467" s="435"/>
      <c r="DOY467" s="435"/>
      <c r="DOZ467" s="435"/>
      <c r="DPA467" s="435"/>
      <c r="DPB467" s="435"/>
      <c r="DPC467" s="435"/>
      <c r="DPD467" s="435"/>
      <c r="DPE467" s="435"/>
      <c r="DPF467" s="435"/>
      <c r="DPG467" s="435"/>
      <c r="DPH467" s="435"/>
      <c r="DPI467" s="435"/>
      <c r="DPJ467" s="435"/>
      <c r="DPK467" s="435"/>
      <c r="DPL467" s="435"/>
      <c r="DPM467" s="435"/>
      <c r="DPN467" s="435"/>
      <c r="DPO467" s="435"/>
      <c r="DPP467" s="435"/>
      <c r="DPQ467" s="435"/>
      <c r="DPR467" s="435"/>
      <c r="DPS467" s="435"/>
      <c r="DPT467" s="435"/>
      <c r="DPU467" s="435"/>
      <c r="DPV467" s="435"/>
      <c r="DPW467" s="435"/>
      <c r="DPX467" s="435"/>
      <c r="DPY467" s="435"/>
      <c r="DPZ467" s="435"/>
      <c r="DQA467" s="435"/>
      <c r="DQB467" s="435"/>
      <c r="DQC467" s="435"/>
      <c r="DQD467" s="435"/>
      <c r="DQE467" s="435"/>
      <c r="DQF467" s="435"/>
      <c r="DQG467" s="435"/>
      <c r="DQH467" s="435"/>
      <c r="DQI467" s="435"/>
      <c r="DQJ467" s="435"/>
      <c r="DQK467" s="435"/>
      <c r="DQL467" s="435"/>
      <c r="DQM467" s="435"/>
      <c r="DQN467" s="435"/>
      <c r="DQO467" s="435"/>
      <c r="DQP467" s="435"/>
      <c r="DQQ467" s="435"/>
      <c r="DQR467" s="435"/>
      <c r="DQS467" s="435"/>
      <c r="DQT467" s="435"/>
      <c r="DQU467" s="435"/>
      <c r="DQV467" s="435"/>
      <c r="DQW467" s="435"/>
      <c r="DQX467" s="435"/>
      <c r="DQY467" s="435"/>
      <c r="DQZ467" s="435"/>
      <c r="DRA467" s="435"/>
      <c r="DRB467" s="435"/>
      <c r="DRC467" s="435"/>
      <c r="DRD467" s="435"/>
      <c r="DRE467" s="435"/>
      <c r="DRF467" s="435"/>
      <c r="DRG467" s="435"/>
      <c r="DRH467" s="435"/>
      <c r="DRI467" s="435"/>
      <c r="DRJ467" s="435"/>
      <c r="DRK467" s="435"/>
      <c r="DRL467" s="435"/>
      <c r="DRM467" s="435"/>
      <c r="DRN467" s="435"/>
      <c r="DRO467" s="435"/>
      <c r="DRP467" s="435"/>
      <c r="DRQ467" s="435"/>
      <c r="DRR467" s="435"/>
      <c r="DRS467" s="435"/>
      <c r="DRT467" s="435"/>
      <c r="DRU467" s="435"/>
      <c r="DRV467" s="435"/>
      <c r="DRW467" s="435"/>
      <c r="DRX467" s="435"/>
      <c r="DRY467" s="435"/>
      <c r="DRZ467" s="435"/>
      <c r="DSA467" s="435"/>
      <c r="DSB467" s="435"/>
      <c r="DSC467" s="435"/>
      <c r="DSD467" s="435"/>
      <c r="DSE467" s="435"/>
      <c r="DSF467" s="435"/>
      <c r="DSG467" s="435"/>
      <c r="DSH467" s="435"/>
      <c r="DSI467" s="435"/>
      <c r="DSJ467" s="435"/>
      <c r="DSK467" s="435"/>
      <c r="DSL467" s="435"/>
      <c r="DSM467" s="435"/>
      <c r="DSN467" s="435"/>
      <c r="DSO467" s="435"/>
      <c r="DSP467" s="435"/>
      <c r="DSQ467" s="435"/>
      <c r="DSR467" s="435"/>
      <c r="DSS467" s="435"/>
      <c r="DST467" s="435"/>
      <c r="DSU467" s="435"/>
      <c r="DSV467" s="435"/>
      <c r="DSW467" s="435"/>
      <c r="DSX467" s="435"/>
      <c r="DSY467" s="435"/>
      <c r="DSZ467" s="435"/>
      <c r="DTA467" s="435"/>
      <c r="DTB467" s="435"/>
      <c r="DTC467" s="435"/>
      <c r="DTD467" s="435"/>
      <c r="DTE467" s="435"/>
      <c r="DTF467" s="435"/>
      <c r="DTG467" s="435"/>
      <c r="DTH467" s="435"/>
      <c r="DTI467" s="435"/>
      <c r="DTJ467" s="435"/>
      <c r="DTK467" s="435"/>
      <c r="DTL467" s="435"/>
      <c r="DTM467" s="435"/>
      <c r="DTN467" s="435"/>
      <c r="DTO467" s="435"/>
      <c r="DTP467" s="435"/>
      <c r="DTQ467" s="435"/>
      <c r="DTR467" s="435"/>
      <c r="DTS467" s="435"/>
      <c r="DTT467" s="435"/>
      <c r="DTU467" s="435"/>
      <c r="DTV467" s="435"/>
      <c r="DTW467" s="435"/>
      <c r="DTX467" s="435"/>
      <c r="DTY467" s="435"/>
      <c r="DTZ467" s="435"/>
      <c r="DUA467" s="435"/>
      <c r="DUB467" s="435"/>
      <c r="DUC467" s="435"/>
      <c r="DUD467" s="435"/>
      <c r="DUE467" s="435"/>
      <c r="DUF467" s="435"/>
      <c r="DUG467" s="435"/>
      <c r="DUH467" s="435"/>
      <c r="DUI467" s="435"/>
      <c r="DUJ467" s="435"/>
      <c r="DUK467" s="435"/>
      <c r="DUL467" s="435"/>
      <c r="DUM467" s="435"/>
      <c r="DUN467" s="435"/>
      <c r="DUO467" s="435"/>
      <c r="DUP467" s="435"/>
      <c r="DUQ467" s="435"/>
      <c r="DUR467" s="435"/>
      <c r="DUS467" s="435"/>
      <c r="DUT467" s="435"/>
      <c r="DUU467" s="435"/>
      <c r="DUV467" s="435"/>
      <c r="DUW467" s="435"/>
      <c r="DUX467" s="435"/>
      <c r="DUY467" s="435"/>
      <c r="DUZ467" s="435"/>
      <c r="DVA467" s="435"/>
      <c r="DVB467" s="435"/>
      <c r="DVC467" s="435"/>
      <c r="DVD467" s="435"/>
      <c r="DVE467" s="435"/>
      <c r="DVF467" s="435"/>
      <c r="DVG467" s="435"/>
      <c r="DVH467" s="435"/>
      <c r="DVI467" s="435"/>
      <c r="DVJ467" s="435"/>
      <c r="DVK467" s="435"/>
      <c r="DVL467" s="435"/>
      <c r="DVM467" s="435"/>
      <c r="DVN467" s="435"/>
      <c r="DVO467" s="435"/>
      <c r="DVP467" s="435"/>
      <c r="DVQ467" s="435"/>
      <c r="DVR467" s="435"/>
      <c r="DVS467" s="435"/>
      <c r="DVT467" s="435"/>
      <c r="DVU467" s="435"/>
      <c r="DVV467" s="435"/>
      <c r="DVW467" s="435"/>
      <c r="DVX467" s="435"/>
      <c r="DVY467" s="435"/>
      <c r="DVZ467" s="435"/>
      <c r="DWA467" s="435"/>
      <c r="DWB467" s="435"/>
      <c r="DWC467" s="435"/>
      <c r="DWD467" s="435"/>
      <c r="DWE467" s="435"/>
      <c r="DWF467" s="435"/>
      <c r="DWG467" s="435"/>
      <c r="DWH467" s="435"/>
      <c r="DWI467" s="435"/>
      <c r="DWJ467" s="435"/>
      <c r="DWK467" s="435"/>
      <c r="DWL467" s="435"/>
      <c r="DWM467" s="435"/>
      <c r="DWN467" s="435"/>
      <c r="DWO467" s="435"/>
      <c r="DWP467" s="435"/>
      <c r="DWQ467" s="435"/>
      <c r="DWR467" s="435"/>
      <c r="DWS467" s="435"/>
      <c r="DWT467" s="435"/>
      <c r="DWU467" s="435"/>
      <c r="DWV467" s="435"/>
      <c r="DWW467" s="435"/>
      <c r="DWX467" s="435"/>
      <c r="DWY467" s="435"/>
      <c r="DWZ467" s="435"/>
      <c r="DXA467" s="435"/>
      <c r="DXB467" s="435"/>
      <c r="DXC467" s="435"/>
      <c r="DXD467" s="435"/>
      <c r="DXE467" s="435"/>
      <c r="DXF467" s="435"/>
      <c r="DXG467" s="435"/>
      <c r="DXH467" s="435"/>
      <c r="DXI467" s="435"/>
      <c r="DXJ467" s="435"/>
      <c r="DXK467" s="435"/>
      <c r="DXL467" s="435"/>
      <c r="DXM467" s="435"/>
      <c r="DXN467" s="435"/>
      <c r="DXO467" s="435"/>
      <c r="DXP467" s="435"/>
      <c r="DXQ467" s="435"/>
      <c r="DXR467" s="435"/>
      <c r="DXS467" s="435"/>
      <c r="DXT467" s="435"/>
      <c r="DXU467" s="435"/>
      <c r="DXV467" s="435"/>
      <c r="DXW467" s="435"/>
      <c r="DXX467" s="435"/>
      <c r="DXY467" s="435"/>
      <c r="DXZ467" s="435"/>
      <c r="DYA467" s="435"/>
      <c r="DYB467" s="435"/>
      <c r="DYC467" s="435"/>
      <c r="DYD467" s="435"/>
      <c r="DYE467" s="435"/>
      <c r="DYF467" s="435"/>
      <c r="DYG467" s="435"/>
      <c r="DYH467" s="435"/>
      <c r="DYI467" s="435"/>
      <c r="DYJ467" s="435"/>
      <c r="DYK467" s="435"/>
      <c r="DYL467" s="435"/>
      <c r="DYM467" s="435"/>
      <c r="DYN467" s="435"/>
      <c r="DYO467" s="435"/>
      <c r="DYP467" s="435"/>
      <c r="DYQ467" s="435"/>
      <c r="DYR467" s="435"/>
      <c r="DYS467" s="435"/>
      <c r="DYT467" s="435"/>
      <c r="DYU467" s="435"/>
      <c r="DYV467" s="435"/>
      <c r="DYW467" s="435"/>
      <c r="DYX467" s="435"/>
      <c r="DYY467" s="435"/>
      <c r="DYZ467" s="435"/>
      <c r="DZA467" s="435"/>
      <c r="DZB467" s="435"/>
      <c r="DZC467" s="435"/>
      <c r="DZD467" s="435"/>
      <c r="DZE467" s="435"/>
      <c r="DZF467" s="435"/>
      <c r="DZG467" s="435"/>
      <c r="DZH467" s="435"/>
      <c r="DZI467" s="435"/>
      <c r="DZJ467" s="435"/>
      <c r="DZK467" s="435"/>
      <c r="DZL467" s="435"/>
      <c r="DZM467" s="435"/>
      <c r="DZN467" s="435"/>
      <c r="DZO467" s="435"/>
      <c r="DZP467" s="435"/>
      <c r="DZQ467" s="435"/>
      <c r="DZR467" s="435"/>
      <c r="DZS467" s="435"/>
      <c r="DZT467" s="435"/>
      <c r="DZU467" s="435"/>
      <c r="DZV467" s="435"/>
      <c r="DZW467" s="435"/>
      <c r="DZX467" s="435"/>
      <c r="DZY467" s="435"/>
      <c r="DZZ467" s="435"/>
      <c r="EAA467" s="435"/>
      <c r="EAB467" s="435"/>
      <c r="EAC467" s="435"/>
      <c r="EAD467" s="435"/>
      <c r="EAE467" s="435"/>
      <c r="EAF467" s="435"/>
      <c r="EAG467" s="435"/>
      <c r="EAH467" s="435"/>
      <c r="EAI467" s="435"/>
      <c r="EAJ467" s="435"/>
      <c r="EAK467" s="435"/>
      <c r="EAL467" s="435"/>
      <c r="EAM467" s="435"/>
      <c r="EAN467" s="435"/>
      <c r="EAO467" s="435"/>
      <c r="EAP467" s="435"/>
      <c r="EAQ467" s="435"/>
      <c r="EAR467" s="435"/>
      <c r="EAS467" s="435"/>
      <c r="EAT467" s="435"/>
      <c r="EAU467" s="435"/>
      <c r="EAV467" s="435"/>
      <c r="EAW467" s="435"/>
      <c r="EAX467" s="435"/>
      <c r="EAY467" s="435"/>
      <c r="EAZ467" s="435"/>
      <c r="EBA467" s="435"/>
      <c r="EBB467" s="435"/>
      <c r="EBC467" s="435"/>
      <c r="EBD467" s="435"/>
      <c r="EBE467" s="435"/>
      <c r="EBF467" s="435"/>
      <c r="EBG467" s="435"/>
      <c r="EBH467" s="435"/>
      <c r="EBI467" s="435"/>
      <c r="EBJ467" s="435"/>
      <c r="EBK467" s="435"/>
      <c r="EBL467" s="435"/>
      <c r="EBM467" s="435"/>
      <c r="EBN467" s="435"/>
      <c r="EBO467" s="435"/>
      <c r="EBP467" s="435"/>
      <c r="EBQ467" s="435"/>
      <c r="EBR467" s="435"/>
      <c r="EBS467" s="435"/>
      <c r="EBT467" s="435"/>
      <c r="EBU467" s="435"/>
      <c r="EBV467" s="435"/>
      <c r="EBW467" s="435"/>
      <c r="EBX467" s="435"/>
      <c r="EBY467" s="435"/>
      <c r="EBZ467" s="435"/>
      <c r="ECA467" s="435"/>
      <c r="ECB467" s="435"/>
      <c r="ECC467" s="435"/>
      <c r="ECD467" s="435"/>
      <c r="ECE467" s="435"/>
      <c r="ECF467" s="435"/>
      <c r="ECG467" s="435"/>
      <c r="ECH467" s="435"/>
      <c r="ECI467" s="435"/>
      <c r="ECJ467" s="435"/>
      <c r="ECK467" s="435"/>
      <c r="ECL467" s="435"/>
      <c r="ECM467" s="435"/>
      <c r="ECN467" s="435"/>
      <c r="ECO467" s="435"/>
      <c r="ECP467" s="435"/>
      <c r="ECQ467" s="435"/>
      <c r="ECR467" s="435"/>
      <c r="ECS467" s="435"/>
      <c r="ECT467" s="435"/>
      <c r="ECU467" s="435"/>
      <c r="ECV467" s="435"/>
      <c r="ECW467" s="435"/>
      <c r="ECX467" s="435"/>
      <c r="ECY467" s="435"/>
      <c r="ECZ467" s="435"/>
      <c r="EDA467" s="435"/>
      <c r="EDB467" s="435"/>
      <c r="EDC467" s="435"/>
      <c r="EDD467" s="435"/>
      <c r="EDE467" s="435"/>
      <c r="EDF467" s="435"/>
      <c r="EDG467" s="435"/>
      <c r="EDH467" s="435"/>
      <c r="EDI467" s="435"/>
      <c r="EDJ467" s="435"/>
      <c r="EDK467" s="435"/>
      <c r="EDL467" s="435"/>
      <c r="EDM467" s="435"/>
      <c r="EDN467" s="435"/>
      <c r="EDO467" s="435"/>
      <c r="EDP467" s="435"/>
      <c r="EDQ467" s="435"/>
      <c r="EDR467" s="435"/>
      <c r="EDS467" s="435"/>
      <c r="EDT467" s="435"/>
      <c r="EDU467" s="435"/>
      <c r="EDV467" s="435"/>
      <c r="EDW467" s="435"/>
      <c r="EDX467" s="435"/>
      <c r="EDY467" s="435"/>
      <c r="EDZ467" s="435"/>
      <c r="EEA467" s="435"/>
      <c r="EEB467" s="435"/>
      <c r="EEC467" s="435"/>
      <c r="EED467" s="435"/>
      <c r="EEE467" s="435"/>
      <c r="EEF467" s="435"/>
      <c r="EEG467" s="435"/>
      <c r="EEH467" s="435"/>
      <c r="EEI467" s="435"/>
      <c r="EEJ467" s="435"/>
      <c r="EEK467" s="435"/>
      <c r="EEL467" s="435"/>
      <c r="EEM467" s="435"/>
      <c r="EEN467" s="435"/>
      <c r="EEO467" s="435"/>
      <c r="EEP467" s="435"/>
      <c r="EEQ467" s="435"/>
      <c r="EER467" s="435"/>
      <c r="EES467" s="435"/>
      <c r="EET467" s="435"/>
      <c r="EEU467" s="435"/>
      <c r="EEV467" s="435"/>
      <c r="EEW467" s="435"/>
      <c r="EEX467" s="435"/>
      <c r="EEY467" s="435"/>
      <c r="EEZ467" s="435"/>
      <c r="EFA467" s="435"/>
      <c r="EFB467" s="435"/>
      <c r="EFC467" s="435"/>
      <c r="EFD467" s="435"/>
      <c r="EFE467" s="435"/>
      <c r="EFF467" s="435"/>
      <c r="EFG467" s="435"/>
      <c r="EFH467" s="435"/>
      <c r="EFI467" s="435"/>
      <c r="EFJ467" s="435"/>
      <c r="EFK467" s="435"/>
      <c r="EFL467" s="435"/>
      <c r="EFM467" s="435"/>
      <c r="EFN467" s="435"/>
      <c r="EFO467" s="435"/>
      <c r="EFP467" s="435"/>
      <c r="EFQ467" s="435"/>
      <c r="EFR467" s="435"/>
      <c r="EFS467" s="435"/>
      <c r="EFT467" s="435"/>
      <c r="EFU467" s="435"/>
      <c r="EFV467" s="435"/>
      <c r="EFW467" s="435"/>
      <c r="EFX467" s="435"/>
      <c r="EFY467" s="435"/>
      <c r="EFZ467" s="435"/>
      <c r="EGA467" s="435"/>
      <c r="EGB467" s="435"/>
      <c r="EGC467" s="435"/>
      <c r="EGD467" s="435"/>
      <c r="EGE467" s="435"/>
      <c r="EGF467" s="435"/>
      <c r="EGG467" s="435"/>
      <c r="EGH467" s="435"/>
      <c r="EGI467" s="435"/>
      <c r="EGJ467" s="435"/>
      <c r="EGK467" s="435"/>
      <c r="EGL467" s="435"/>
      <c r="EGM467" s="435"/>
      <c r="EGN467" s="435"/>
      <c r="EGO467" s="435"/>
      <c r="EGP467" s="435"/>
      <c r="EGQ467" s="435"/>
      <c r="EGR467" s="435"/>
      <c r="EGS467" s="435"/>
      <c r="EGT467" s="435"/>
      <c r="EGU467" s="435"/>
      <c r="EGV467" s="435"/>
      <c r="EGW467" s="435"/>
      <c r="EGX467" s="435"/>
      <c r="EGY467" s="435"/>
      <c r="EGZ467" s="435"/>
      <c r="EHA467" s="435"/>
      <c r="EHB467" s="435"/>
      <c r="EHC467" s="435"/>
      <c r="EHD467" s="435"/>
      <c r="EHE467" s="435"/>
      <c r="EHF467" s="435"/>
      <c r="EHG467" s="435"/>
      <c r="EHH467" s="435"/>
      <c r="EHI467" s="435"/>
      <c r="EHJ467" s="435"/>
      <c r="EHK467" s="435"/>
      <c r="EHL467" s="435"/>
      <c r="EHM467" s="435"/>
      <c r="EHN467" s="435"/>
      <c r="EHO467" s="435"/>
      <c r="EHP467" s="435"/>
      <c r="EHQ467" s="435"/>
      <c r="EHR467" s="435"/>
      <c r="EHS467" s="435"/>
      <c r="EHT467" s="435"/>
      <c r="EHU467" s="435"/>
      <c r="EHV467" s="435"/>
      <c r="EHW467" s="435"/>
      <c r="EHX467" s="435"/>
      <c r="EHY467" s="435"/>
      <c r="EHZ467" s="435"/>
      <c r="EIA467" s="435"/>
      <c r="EIB467" s="435"/>
      <c r="EIC467" s="435"/>
      <c r="EID467" s="435"/>
      <c r="EIE467" s="435"/>
      <c r="EIF467" s="435"/>
      <c r="EIG467" s="435"/>
      <c r="EIH467" s="435"/>
      <c r="EII467" s="435"/>
      <c r="EIJ467" s="435"/>
      <c r="EIK467" s="435"/>
      <c r="EIL467" s="435"/>
      <c r="EIM467" s="435"/>
      <c r="EIN467" s="435"/>
      <c r="EIO467" s="435"/>
      <c r="EIP467" s="435"/>
      <c r="EIQ467" s="435"/>
      <c r="EIR467" s="435"/>
      <c r="EIS467" s="435"/>
      <c r="EIT467" s="435"/>
      <c r="EIU467" s="435"/>
      <c r="EIV467" s="435"/>
      <c r="EIW467" s="435"/>
      <c r="EIX467" s="435"/>
      <c r="EIY467" s="435"/>
      <c r="EIZ467" s="435"/>
      <c r="EJA467" s="435"/>
      <c r="EJB467" s="435"/>
      <c r="EJC467" s="435"/>
      <c r="EJD467" s="435"/>
      <c r="EJE467" s="435"/>
      <c r="EJF467" s="435"/>
      <c r="EJG467" s="435"/>
      <c r="EJH467" s="435"/>
      <c r="EJI467" s="435"/>
      <c r="EJJ467" s="435"/>
      <c r="EJK467" s="435"/>
      <c r="EJL467" s="435"/>
      <c r="EJM467" s="435"/>
      <c r="EJN467" s="435"/>
      <c r="EJO467" s="435"/>
      <c r="EJP467" s="435"/>
      <c r="EJQ467" s="435"/>
      <c r="EJR467" s="435"/>
      <c r="EJS467" s="435"/>
      <c r="EJT467" s="435"/>
      <c r="EJU467" s="435"/>
      <c r="EJV467" s="435"/>
      <c r="EJW467" s="435"/>
      <c r="EJX467" s="435"/>
      <c r="EJY467" s="435"/>
      <c r="EJZ467" s="435"/>
      <c r="EKA467" s="435"/>
      <c r="EKB467" s="435"/>
      <c r="EKC467" s="435"/>
      <c r="EKD467" s="435"/>
      <c r="EKE467" s="435"/>
      <c r="EKF467" s="435"/>
      <c r="EKG467" s="435"/>
      <c r="EKH467" s="435"/>
      <c r="EKI467" s="435"/>
      <c r="EKJ467" s="435"/>
      <c r="EKK467" s="435"/>
      <c r="EKL467" s="435"/>
      <c r="EKM467" s="435"/>
      <c r="EKN467" s="435"/>
      <c r="EKO467" s="435"/>
      <c r="EKP467" s="435"/>
      <c r="EKQ467" s="435"/>
      <c r="EKR467" s="435"/>
      <c r="EKS467" s="435"/>
      <c r="EKT467" s="435"/>
      <c r="EKU467" s="435"/>
      <c r="EKV467" s="435"/>
      <c r="EKW467" s="435"/>
      <c r="EKX467" s="435"/>
      <c r="EKY467" s="435"/>
      <c r="EKZ467" s="435"/>
      <c r="ELA467" s="435"/>
      <c r="ELB467" s="435"/>
      <c r="ELC467" s="435"/>
      <c r="ELD467" s="435"/>
      <c r="ELE467" s="435"/>
      <c r="ELF467" s="435"/>
      <c r="ELG467" s="435"/>
      <c r="ELH467" s="435"/>
      <c r="ELI467" s="435"/>
      <c r="ELJ467" s="435"/>
      <c r="ELK467" s="435"/>
      <c r="ELL467" s="435"/>
      <c r="ELM467" s="435"/>
      <c r="ELN467" s="435"/>
      <c r="ELO467" s="435"/>
      <c r="ELP467" s="435"/>
      <c r="ELQ467" s="435"/>
      <c r="ELR467" s="435"/>
      <c r="ELS467" s="435"/>
      <c r="ELT467" s="435"/>
      <c r="ELU467" s="435"/>
      <c r="ELV467" s="435"/>
      <c r="ELW467" s="435"/>
      <c r="ELX467" s="435"/>
      <c r="ELY467" s="435"/>
      <c r="ELZ467" s="435"/>
      <c r="EMA467" s="435"/>
      <c r="EMB467" s="435"/>
      <c r="EMC467" s="435"/>
      <c r="EMD467" s="435"/>
      <c r="EME467" s="435"/>
      <c r="EMF467" s="435"/>
      <c r="EMG467" s="435"/>
      <c r="EMH467" s="435"/>
      <c r="EMI467" s="435"/>
      <c r="EMJ467" s="435"/>
      <c r="EMK467" s="435"/>
      <c r="EML467" s="435"/>
      <c r="EMM467" s="435"/>
      <c r="EMN467" s="435"/>
      <c r="EMO467" s="435"/>
      <c r="EMP467" s="435"/>
      <c r="EMQ467" s="435"/>
      <c r="EMR467" s="435"/>
      <c r="EMS467" s="435"/>
      <c r="EMT467" s="435"/>
      <c r="EMU467" s="435"/>
      <c r="EMV467" s="435"/>
      <c r="EMW467" s="435"/>
      <c r="EMX467" s="435"/>
      <c r="EMY467" s="435"/>
      <c r="EMZ467" s="435"/>
      <c r="ENA467" s="435"/>
      <c r="ENB467" s="435"/>
      <c r="ENC467" s="435"/>
      <c r="END467" s="435"/>
      <c r="ENE467" s="435"/>
      <c r="ENF467" s="435"/>
      <c r="ENG467" s="435"/>
      <c r="ENH467" s="435"/>
      <c r="ENI467" s="435"/>
      <c r="ENJ467" s="435"/>
      <c r="ENK467" s="435"/>
      <c r="ENL467" s="435"/>
      <c r="ENM467" s="435"/>
      <c r="ENN467" s="435"/>
      <c r="ENO467" s="435"/>
      <c r="ENP467" s="435"/>
      <c r="ENQ467" s="435"/>
      <c r="ENR467" s="435"/>
      <c r="ENS467" s="435"/>
      <c r="ENT467" s="435"/>
      <c r="ENU467" s="435"/>
      <c r="ENV467" s="435"/>
      <c r="ENW467" s="435"/>
      <c r="ENX467" s="435"/>
      <c r="ENY467" s="435"/>
      <c r="ENZ467" s="435"/>
      <c r="EOA467" s="435"/>
      <c r="EOB467" s="435"/>
      <c r="EOC467" s="435"/>
      <c r="EOD467" s="435"/>
      <c r="EOE467" s="435"/>
      <c r="EOF467" s="435"/>
      <c r="EOG467" s="435"/>
      <c r="EOH467" s="435"/>
      <c r="EOI467" s="435"/>
      <c r="EOJ467" s="435"/>
      <c r="EOK467" s="435"/>
      <c r="EOL467" s="435"/>
      <c r="EOM467" s="435"/>
      <c r="EON467" s="435"/>
      <c r="EOO467" s="435"/>
      <c r="EOP467" s="435"/>
      <c r="EOQ467" s="435"/>
      <c r="EOR467" s="435"/>
      <c r="EOS467" s="435"/>
      <c r="EOT467" s="435"/>
      <c r="EOU467" s="435"/>
      <c r="EOV467" s="435"/>
      <c r="EOW467" s="435"/>
      <c r="EOX467" s="435"/>
      <c r="EOY467" s="435"/>
      <c r="EOZ467" s="435"/>
      <c r="EPA467" s="435"/>
      <c r="EPB467" s="435"/>
      <c r="EPC467" s="435"/>
      <c r="EPD467" s="435"/>
      <c r="EPE467" s="435"/>
      <c r="EPF467" s="435"/>
      <c r="EPG467" s="435"/>
      <c r="EPH467" s="435"/>
      <c r="EPI467" s="435"/>
      <c r="EPJ467" s="435"/>
      <c r="EPK467" s="435"/>
      <c r="EPL467" s="435"/>
      <c r="EPM467" s="435"/>
      <c r="EPN467" s="435"/>
      <c r="EPO467" s="435"/>
      <c r="EPP467" s="435"/>
      <c r="EPQ467" s="435"/>
      <c r="EPR467" s="435"/>
      <c r="EPS467" s="435"/>
      <c r="EPT467" s="435"/>
      <c r="EPU467" s="435"/>
      <c r="EPV467" s="435"/>
      <c r="EPW467" s="435"/>
      <c r="EPX467" s="435"/>
      <c r="EPY467" s="435"/>
      <c r="EPZ467" s="435"/>
      <c r="EQA467" s="435"/>
      <c r="EQB467" s="435"/>
      <c r="EQC467" s="435"/>
      <c r="EQD467" s="435"/>
      <c r="EQE467" s="435"/>
      <c r="EQF467" s="435"/>
      <c r="EQG467" s="435"/>
      <c r="EQH467" s="435"/>
      <c r="EQI467" s="435"/>
      <c r="EQJ467" s="435"/>
      <c r="EQK467" s="435"/>
      <c r="EQL467" s="435"/>
      <c r="EQM467" s="435"/>
      <c r="EQN467" s="435"/>
      <c r="EQO467" s="435"/>
      <c r="EQP467" s="435"/>
      <c r="EQQ467" s="435"/>
      <c r="EQR467" s="435"/>
      <c r="EQS467" s="435"/>
      <c r="EQT467" s="435"/>
      <c r="EQU467" s="435"/>
      <c r="EQV467" s="435"/>
      <c r="EQW467" s="435"/>
      <c r="EQX467" s="435"/>
      <c r="EQY467" s="435"/>
      <c r="EQZ467" s="435"/>
      <c r="ERA467" s="435"/>
      <c r="ERB467" s="435"/>
      <c r="ERC467" s="435"/>
      <c r="ERD467" s="435"/>
      <c r="ERE467" s="435"/>
      <c r="ERF467" s="435"/>
      <c r="ERG467" s="435"/>
      <c r="ERH467" s="435"/>
      <c r="ERI467" s="435"/>
      <c r="ERJ467" s="435"/>
      <c r="ERK467" s="435"/>
      <c r="ERL467" s="435"/>
      <c r="ERM467" s="435"/>
      <c r="ERN467" s="435"/>
      <c r="ERO467" s="435"/>
      <c r="ERP467" s="435"/>
      <c r="ERQ467" s="435"/>
      <c r="ERR467" s="435"/>
      <c r="ERS467" s="435"/>
      <c r="ERT467" s="435"/>
      <c r="ERU467" s="435"/>
      <c r="ERV467" s="435"/>
      <c r="ERW467" s="435"/>
      <c r="ERX467" s="435"/>
      <c r="ERY467" s="435"/>
      <c r="ERZ467" s="435"/>
      <c r="ESA467" s="435"/>
      <c r="ESB467" s="435"/>
      <c r="ESC467" s="435"/>
      <c r="ESD467" s="435"/>
      <c r="ESE467" s="435"/>
      <c r="ESF467" s="435"/>
      <c r="ESG467" s="435"/>
      <c r="ESH467" s="435"/>
      <c r="ESI467" s="435"/>
      <c r="ESJ467" s="435"/>
      <c r="ESK467" s="435"/>
      <c r="ESL467" s="435"/>
      <c r="ESM467" s="435"/>
      <c r="ESN467" s="435"/>
      <c r="ESO467" s="435"/>
      <c r="ESP467" s="435"/>
      <c r="ESQ467" s="435"/>
      <c r="ESR467" s="435"/>
      <c r="ESS467" s="435"/>
      <c r="EST467" s="435"/>
      <c r="ESU467" s="435"/>
      <c r="ESV467" s="435"/>
      <c r="ESW467" s="435"/>
      <c r="ESX467" s="435"/>
      <c r="ESY467" s="435"/>
      <c r="ESZ467" s="435"/>
      <c r="ETA467" s="435"/>
      <c r="ETB467" s="435"/>
      <c r="ETC467" s="435"/>
      <c r="ETD467" s="435"/>
      <c r="ETE467" s="435"/>
      <c r="ETF467" s="435"/>
      <c r="ETG467" s="435"/>
      <c r="ETH467" s="435"/>
      <c r="ETI467" s="435"/>
      <c r="ETJ467" s="435"/>
      <c r="ETK467" s="435"/>
      <c r="ETL467" s="435"/>
      <c r="ETM467" s="435"/>
      <c r="ETN467" s="435"/>
      <c r="ETO467" s="435"/>
      <c r="ETP467" s="435"/>
      <c r="ETQ467" s="435"/>
      <c r="ETR467" s="435"/>
      <c r="ETS467" s="435"/>
      <c r="ETT467" s="435"/>
      <c r="ETU467" s="435"/>
      <c r="ETV467" s="435"/>
      <c r="ETW467" s="435"/>
      <c r="ETX467" s="435"/>
      <c r="ETY467" s="435"/>
      <c r="ETZ467" s="435"/>
      <c r="EUA467" s="435"/>
      <c r="EUB467" s="435"/>
      <c r="EUC467" s="435"/>
      <c r="EUD467" s="435"/>
      <c r="EUE467" s="435"/>
      <c r="EUF467" s="435"/>
      <c r="EUG467" s="435"/>
      <c r="EUH467" s="435"/>
      <c r="EUI467" s="435"/>
      <c r="EUJ467" s="435"/>
      <c r="EUK467" s="435"/>
      <c r="EUL467" s="435"/>
      <c r="EUM467" s="435"/>
      <c r="EUN467" s="435"/>
      <c r="EUO467" s="435"/>
      <c r="EUP467" s="435"/>
      <c r="EUQ467" s="435"/>
      <c r="EUR467" s="435"/>
      <c r="EUS467" s="435"/>
      <c r="EUT467" s="435"/>
      <c r="EUU467" s="435"/>
      <c r="EUV467" s="435"/>
      <c r="EUW467" s="435"/>
      <c r="EUX467" s="435"/>
      <c r="EUY467" s="435"/>
      <c r="EUZ467" s="435"/>
      <c r="EVA467" s="435"/>
      <c r="EVB467" s="435"/>
      <c r="EVC467" s="435"/>
      <c r="EVD467" s="435"/>
      <c r="EVE467" s="435"/>
      <c r="EVF467" s="435"/>
      <c r="EVG467" s="435"/>
      <c r="EVH467" s="435"/>
      <c r="EVI467" s="435"/>
      <c r="EVJ467" s="435"/>
      <c r="EVK467" s="435"/>
      <c r="EVL467" s="435"/>
      <c r="EVM467" s="435"/>
      <c r="EVN467" s="435"/>
      <c r="EVO467" s="435"/>
      <c r="EVP467" s="435"/>
      <c r="EVQ467" s="435"/>
      <c r="EVR467" s="435"/>
      <c r="EVS467" s="435"/>
      <c r="EVT467" s="435"/>
      <c r="EVU467" s="435"/>
      <c r="EVV467" s="435"/>
      <c r="EVW467" s="435"/>
      <c r="EVX467" s="435"/>
      <c r="EVY467" s="435"/>
      <c r="EVZ467" s="435"/>
      <c r="EWA467" s="435"/>
      <c r="EWB467" s="435"/>
      <c r="EWC467" s="435"/>
      <c r="EWD467" s="435"/>
      <c r="EWE467" s="435"/>
      <c r="EWF467" s="435"/>
      <c r="EWG467" s="435"/>
      <c r="EWH467" s="435"/>
      <c r="EWI467" s="435"/>
      <c r="EWJ467" s="435"/>
      <c r="EWK467" s="435"/>
      <c r="EWL467" s="435"/>
      <c r="EWM467" s="435"/>
      <c r="EWN467" s="435"/>
      <c r="EWO467" s="435"/>
      <c r="EWP467" s="435"/>
      <c r="EWQ467" s="435"/>
      <c r="EWR467" s="435"/>
      <c r="EWS467" s="435"/>
      <c r="EWT467" s="435"/>
      <c r="EWU467" s="435"/>
      <c r="EWV467" s="435"/>
      <c r="EWW467" s="435"/>
      <c r="EWX467" s="435"/>
      <c r="EWY467" s="435"/>
      <c r="EWZ467" s="435"/>
      <c r="EXA467" s="435"/>
      <c r="EXB467" s="435"/>
      <c r="EXC467" s="435"/>
      <c r="EXD467" s="435"/>
      <c r="EXE467" s="435"/>
      <c r="EXF467" s="435"/>
      <c r="EXG467" s="435"/>
      <c r="EXH467" s="435"/>
      <c r="EXI467" s="435"/>
      <c r="EXJ467" s="435"/>
      <c r="EXK467" s="435"/>
      <c r="EXL467" s="435"/>
      <c r="EXM467" s="435"/>
      <c r="EXN467" s="435"/>
      <c r="EXO467" s="435"/>
      <c r="EXP467" s="435"/>
      <c r="EXQ467" s="435"/>
      <c r="EXR467" s="435"/>
      <c r="EXS467" s="435"/>
      <c r="EXT467" s="435"/>
      <c r="EXU467" s="435"/>
      <c r="EXV467" s="435"/>
      <c r="EXW467" s="435"/>
      <c r="EXX467" s="435"/>
      <c r="EXY467" s="435"/>
      <c r="EXZ467" s="435"/>
      <c r="EYA467" s="435"/>
      <c r="EYB467" s="435"/>
      <c r="EYC467" s="435"/>
      <c r="EYD467" s="435"/>
      <c r="EYE467" s="435"/>
      <c r="EYF467" s="435"/>
      <c r="EYG467" s="435"/>
      <c r="EYH467" s="435"/>
      <c r="EYI467" s="435"/>
      <c r="EYJ467" s="435"/>
      <c r="EYK467" s="435"/>
      <c r="EYL467" s="435"/>
      <c r="EYM467" s="435"/>
      <c r="EYN467" s="435"/>
      <c r="EYO467" s="435"/>
      <c r="EYP467" s="435"/>
      <c r="EYQ467" s="435"/>
      <c r="EYR467" s="435"/>
      <c r="EYS467" s="435"/>
      <c r="EYT467" s="435"/>
      <c r="EYU467" s="435"/>
      <c r="EYV467" s="435"/>
      <c r="EYW467" s="435"/>
      <c r="EYX467" s="435"/>
      <c r="EYY467" s="435"/>
      <c r="EYZ467" s="435"/>
      <c r="EZA467" s="435"/>
      <c r="EZB467" s="435"/>
      <c r="EZC467" s="435"/>
      <c r="EZD467" s="435"/>
      <c r="EZE467" s="435"/>
      <c r="EZF467" s="435"/>
      <c r="EZG467" s="435"/>
      <c r="EZH467" s="435"/>
      <c r="EZI467" s="435"/>
      <c r="EZJ467" s="435"/>
      <c r="EZK467" s="435"/>
      <c r="EZL467" s="435"/>
      <c r="EZM467" s="435"/>
      <c r="EZN467" s="435"/>
      <c r="EZO467" s="435"/>
      <c r="EZP467" s="435"/>
      <c r="EZQ467" s="435"/>
      <c r="EZR467" s="435"/>
      <c r="EZS467" s="435"/>
      <c r="EZT467" s="435"/>
      <c r="EZU467" s="435"/>
      <c r="EZV467" s="435"/>
      <c r="EZW467" s="435"/>
      <c r="EZX467" s="435"/>
      <c r="EZY467" s="435"/>
      <c r="EZZ467" s="435"/>
      <c r="FAA467" s="435"/>
      <c r="FAB467" s="435"/>
      <c r="FAC467" s="435"/>
      <c r="FAD467" s="435"/>
      <c r="FAE467" s="435"/>
      <c r="FAF467" s="435"/>
      <c r="FAG467" s="435"/>
      <c r="FAH467" s="435"/>
      <c r="FAI467" s="435"/>
      <c r="FAJ467" s="435"/>
      <c r="FAK467" s="435"/>
      <c r="FAL467" s="435"/>
      <c r="FAM467" s="435"/>
      <c r="FAN467" s="435"/>
      <c r="FAO467" s="435"/>
      <c r="FAP467" s="435"/>
      <c r="FAQ467" s="435"/>
      <c r="FAR467" s="435"/>
      <c r="FAS467" s="435"/>
      <c r="FAT467" s="435"/>
      <c r="FAU467" s="435"/>
      <c r="FAV467" s="435"/>
      <c r="FAW467" s="435"/>
      <c r="FAX467" s="435"/>
      <c r="FAY467" s="435"/>
      <c r="FAZ467" s="435"/>
      <c r="FBA467" s="435"/>
      <c r="FBB467" s="435"/>
      <c r="FBC467" s="435"/>
      <c r="FBD467" s="435"/>
      <c r="FBE467" s="435"/>
      <c r="FBF467" s="435"/>
      <c r="FBG467" s="435"/>
      <c r="FBH467" s="435"/>
      <c r="FBI467" s="435"/>
      <c r="FBJ467" s="435"/>
      <c r="FBK467" s="435"/>
      <c r="FBL467" s="435"/>
      <c r="FBM467" s="435"/>
      <c r="FBN467" s="435"/>
      <c r="FBO467" s="435"/>
      <c r="FBP467" s="435"/>
      <c r="FBQ467" s="435"/>
      <c r="FBR467" s="435"/>
      <c r="FBS467" s="435"/>
      <c r="FBT467" s="435"/>
      <c r="FBU467" s="435"/>
      <c r="FBV467" s="435"/>
      <c r="FBW467" s="435"/>
      <c r="FBX467" s="435"/>
      <c r="FBY467" s="435"/>
      <c r="FBZ467" s="435"/>
      <c r="FCA467" s="435"/>
      <c r="FCB467" s="435"/>
      <c r="FCC467" s="435"/>
      <c r="FCD467" s="435"/>
      <c r="FCE467" s="435"/>
      <c r="FCF467" s="435"/>
      <c r="FCG467" s="435"/>
      <c r="FCH467" s="435"/>
      <c r="FCI467" s="435"/>
      <c r="FCJ467" s="435"/>
      <c r="FCK467" s="435"/>
      <c r="FCL467" s="435"/>
      <c r="FCM467" s="435"/>
      <c r="FCN467" s="435"/>
      <c r="FCO467" s="435"/>
      <c r="FCP467" s="435"/>
      <c r="FCQ467" s="435"/>
      <c r="FCR467" s="435"/>
      <c r="FCS467" s="435"/>
      <c r="FCT467" s="435"/>
      <c r="FCU467" s="435"/>
      <c r="FCV467" s="435"/>
      <c r="FCW467" s="435"/>
      <c r="FCX467" s="435"/>
      <c r="FCY467" s="435"/>
      <c r="FCZ467" s="435"/>
      <c r="FDA467" s="435"/>
      <c r="FDB467" s="435"/>
      <c r="FDC467" s="435"/>
      <c r="FDD467" s="435"/>
      <c r="FDE467" s="435"/>
      <c r="FDF467" s="435"/>
      <c r="FDG467" s="435"/>
      <c r="FDH467" s="435"/>
      <c r="FDI467" s="435"/>
      <c r="FDJ467" s="435"/>
      <c r="FDK467" s="435"/>
      <c r="FDL467" s="435"/>
      <c r="FDM467" s="435"/>
      <c r="FDN467" s="435"/>
      <c r="FDO467" s="435"/>
      <c r="FDP467" s="435"/>
      <c r="FDQ467" s="435"/>
      <c r="FDR467" s="435"/>
      <c r="FDS467" s="435"/>
      <c r="FDT467" s="435"/>
      <c r="FDU467" s="435"/>
      <c r="FDV467" s="435"/>
      <c r="FDW467" s="435"/>
      <c r="FDX467" s="435"/>
      <c r="FDY467" s="435"/>
      <c r="FDZ467" s="435"/>
      <c r="FEA467" s="435"/>
      <c r="FEB467" s="435"/>
      <c r="FEC467" s="435"/>
      <c r="FED467" s="435"/>
      <c r="FEE467" s="435"/>
      <c r="FEF467" s="435"/>
      <c r="FEG467" s="435"/>
      <c r="FEH467" s="435"/>
      <c r="FEI467" s="435"/>
      <c r="FEJ467" s="435"/>
      <c r="FEK467" s="435"/>
      <c r="FEL467" s="435"/>
      <c r="FEM467" s="435"/>
      <c r="FEN467" s="435"/>
      <c r="FEO467" s="435"/>
      <c r="FEP467" s="435"/>
      <c r="FEQ467" s="435"/>
      <c r="FER467" s="435"/>
      <c r="FES467" s="435"/>
      <c r="FET467" s="435"/>
      <c r="FEU467" s="435"/>
      <c r="FEV467" s="435"/>
      <c r="FEW467" s="435"/>
      <c r="FEX467" s="435"/>
      <c r="FEY467" s="435"/>
      <c r="FEZ467" s="435"/>
      <c r="FFA467" s="435"/>
      <c r="FFB467" s="435"/>
      <c r="FFC467" s="435"/>
      <c r="FFD467" s="435"/>
      <c r="FFE467" s="435"/>
      <c r="FFF467" s="435"/>
      <c r="FFG467" s="435"/>
      <c r="FFH467" s="435"/>
      <c r="FFI467" s="435"/>
      <c r="FFJ467" s="435"/>
      <c r="FFK467" s="435"/>
      <c r="FFL467" s="435"/>
      <c r="FFM467" s="435"/>
      <c r="FFN467" s="435"/>
      <c r="FFO467" s="435"/>
      <c r="FFP467" s="435"/>
      <c r="FFQ467" s="435"/>
      <c r="FFR467" s="435"/>
      <c r="FFS467" s="435"/>
      <c r="FFT467" s="435"/>
      <c r="FFU467" s="435"/>
      <c r="FFV467" s="435"/>
      <c r="FFW467" s="435"/>
      <c r="FFX467" s="435"/>
      <c r="FFY467" s="435"/>
      <c r="FFZ467" s="435"/>
      <c r="FGA467" s="435"/>
      <c r="FGB467" s="435"/>
      <c r="FGC467" s="435"/>
      <c r="FGD467" s="435"/>
      <c r="FGE467" s="435"/>
      <c r="FGF467" s="435"/>
      <c r="FGG467" s="435"/>
      <c r="FGH467" s="435"/>
      <c r="FGI467" s="435"/>
      <c r="FGJ467" s="435"/>
      <c r="FGK467" s="435"/>
      <c r="FGL467" s="435"/>
      <c r="FGM467" s="435"/>
      <c r="FGN467" s="435"/>
      <c r="FGO467" s="435"/>
      <c r="FGP467" s="435"/>
      <c r="FGQ467" s="435"/>
      <c r="FGR467" s="435"/>
      <c r="FGS467" s="435"/>
      <c r="FGT467" s="435"/>
      <c r="FGU467" s="435"/>
      <c r="FGV467" s="435"/>
      <c r="FGW467" s="435"/>
      <c r="FGX467" s="435"/>
      <c r="FGY467" s="435"/>
      <c r="FGZ467" s="435"/>
      <c r="FHA467" s="435"/>
      <c r="FHB467" s="435"/>
      <c r="FHC467" s="435"/>
      <c r="FHD467" s="435"/>
      <c r="FHE467" s="435"/>
      <c r="FHF467" s="435"/>
      <c r="FHG467" s="435"/>
      <c r="FHH467" s="435"/>
      <c r="FHI467" s="435"/>
      <c r="FHJ467" s="435"/>
      <c r="FHK467" s="435"/>
      <c r="FHL467" s="435"/>
      <c r="FHM467" s="435"/>
      <c r="FHN467" s="435"/>
      <c r="FHO467" s="435"/>
      <c r="FHP467" s="435"/>
      <c r="FHQ467" s="435"/>
      <c r="FHR467" s="435"/>
      <c r="FHS467" s="435"/>
      <c r="FHT467" s="435"/>
      <c r="FHU467" s="435"/>
      <c r="FHV467" s="435"/>
      <c r="FHW467" s="435"/>
      <c r="FHX467" s="435"/>
      <c r="FHY467" s="435"/>
      <c r="FHZ467" s="435"/>
      <c r="FIA467" s="435"/>
      <c r="FIB467" s="435"/>
      <c r="FIC467" s="435"/>
      <c r="FID467" s="435"/>
      <c r="FIE467" s="435"/>
      <c r="FIF467" s="435"/>
      <c r="FIG467" s="435"/>
      <c r="FIH467" s="435"/>
      <c r="FII467" s="435"/>
      <c r="FIJ467" s="435"/>
      <c r="FIK467" s="435"/>
      <c r="FIL467" s="435"/>
      <c r="FIM467" s="435"/>
      <c r="FIN467" s="435"/>
      <c r="FIO467" s="435"/>
      <c r="FIP467" s="435"/>
      <c r="FIQ467" s="435"/>
      <c r="FIR467" s="435"/>
      <c r="FIS467" s="435"/>
      <c r="FIT467" s="435"/>
      <c r="FIU467" s="435"/>
      <c r="FIV467" s="435"/>
      <c r="FIW467" s="435"/>
      <c r="FIX467" s="435"/>
      <c r="FIY467" s="435"/>
      <c r="FIZ467" s="435"/>
      <c r="FJA467" s="435"/>
      <c r="FJB467" s="435"/>
      <c r="FJC467" s="435"/>
      <c r="FJD467" s="435"/>
      <c r="FJE467" s="435"/>
      <c r="FJF467" s="435"/>
      <c r="FJG467" s="435"/>
      <c r="FJH467" s="435"/>
      <c r="FJI467" s="435"/>
      <c r="FJJ467" s="435"/>
      <c r="FJK467" s="435"/>
      <c r="FJL467" s="435"/>
      <c r="FJM467" s="435"/>
      <c r="FJN467" s="435"/>
      <c r="FJO467" s="435"/>
      <c r="FJP467" s="435"/>
      <c r="FJQ467" s="435"/>
      <c r="FJR467" s="435"/>
      <c r="FJS467" s="435"/>
      <c r="FJT467" s="435"/>
      <c r="FJU467" s="435"/>
      <c r="FJV467" s="435"/>
      <c r="FJW467" s="435"/>
      <c r="FJX467" s="435"/>
      <c r="FJY467" s="435"/>
      <c r="FJZ467" s="435"/>
      <c r="FKA467" s="435"/>
      <c r="FKB467" s="435"/>
      <c r="FKC467" s="435"/>
      <c r="FKD467" s="435"/>
      <c r="FKE467" s="435"/>
      <c r="FKF467" s="435"/>
      <c r="FKG467" s="435"/>
      <c r="FKH467" s="435"/>
      <c r="FKI467" s="435"/>
      <c r="FKJ467" s="435"/>
      <c r="FKK467" s="435"/>
      <c r="FKL467" s="435"/>
      <c r="FKM467" s="435"/>
      <c r="FKN467" s="435"/>
      <c r="FKO467" s="435"/>
      <c r="FKP467" s="435"/>
      <c r="FKQ467" s="435"/>
      <c r="FKR467" s="435"/>
      <c r="FKS467" s="435"/>
      <c r="FKT467" s="435"/>
      <c r="FKU467" s="435"/>
      <c r="FKV467" s="435"/>
      <c r="FKW467" s="435"/>
      <c r="FKX467" s="435"/>
      <c r="FKY467" s="435"/>
      <c r="FKZ467" s="435"/>
      <c r="FLA467" s="435"/>
      <c r="FLB467" s="435"/>
      <c r="FLC467" s="435"/>
      <c r="FLD467" s="435"/>
      <c r="FLE467" s="435"/>
      <c r="FLF467" s="435"/>
      <c r="FLG467" s="435"/>
      <c r="FLH467" s="435"/>
      <c r="FLI467" s="435"/>
      <c r="FLJ467" s="435"/>
      <c r="FLK467" s="435"/>
      <c r="FLL467" s="435"/>
      <c r="FLM467" s="435"/>
      <c r="FLN467" s="435"/>
      <c r="FLO467" s="435"/>
      <c r="FLP467" s="435"/>
      <c r="FLQ467" s="435"/>
      <c r="FLR467" s="435"/>
      <c r="FLS467" s="435"/>
      <c r="FLT467" s="435"/>
      <c r="FLU467" s="435"/>
      <c r="FLV467" s="435"/>
      <c r="FLW467" s="435"/>
      <c r="FLX467" s="435"/>
      <c r="FLY467" s="435"/>
      <c r="FLZ467" s="435"/>
      <c r="FMA467" s="435"/>
      <c r="FMB467" s="435"/>
      <c r="FMC467" s="435"/>
      <c r="FMD467" s="435"/>
      <c r="FME467" s="435"/>
      <c r="FMF467" s="435"/>
      <c r="FMG467" s="435"/>
      <c r="FMH467" s="435"/>
      <c r="FMI467" s="435"/>
      <c r="FMJ467" s="435"/>
      <c r="FMK467" s="435"/>
      <c r="FML467" s="435"/>
      <c r="FMM467" s="435"/>
      <c r="FMN467" s="435"/>
      <c r="FMO467" s="435"/>
      <c r="FMP467" s="435"/>
      <c r="FMQ467" s="435"/>
      <c r="FMR467" s="435"/>
      <c r="FMS467" s="435"/>
      <c r="FMT467" s="435"/>
      <c r="FMU467" s="435"/>
      <c r="FMV467" s="435"/>
      <c r="FMW467" s="435"/>
      <c r="FMX467" s="435"/>
      <c r="FMY467" s="435"/>
      <c r="FMZ467" s="435"/>
      <c r="FNA467" s="435"/>
      <c r="FNB467" s="435"/>
      <c r="FNC467" s="435"/>
      <c r="FND467" s="435"/>
      <c r="FNE467" s="435"/>
      <c r="FNF467" s="435"/>
      <c r="FNG467" s="435"/>
      <c r="FNH467" s="435"/>
      <c r="FNI467" s="435"/>
      <c r="FNJ467" s="435"/>
      <c r="FNK467" s="435"/>
      <c r="FNL467" s="435"/>
      <c r="FNM467" s="435"/>
      <c r="FNN467" s="435"/>
      <c r="FNO467" s="435"/>
      <c r="FNP467" s="435"/>
      <c r="FNQ467" s="435"/>
      <c r="FNR467" s="435"/>
      <c r="FNS467" s="435"/>
      <c r="FNT467" s="435"/>
      <c r="FNU467" s="435"/>
      <c r="FNV467" s="435"/>
      <c r="FNW467" s="435"/>
      <c r="FNX467" s="435"/>
      <c r="FNY467" s="435"/>
      <c r="FNZ467" s="435"/>
      <c r="FOA467" s="435"/>
      <c r="FOB467" s="435"/>
      <c r="FOC467" s="435"/>
      <c r="FOD467" s="435"/>
      <c r="FOE467" s="435"/>
      <c r="FOF467" s="435"/>
      <c r="FOG467" s="435"/>
      <c r="FOH467" s="435"/>
      <c r="FOI467" s="435"/>
      <c r="FOJ467" s="435"/>
      <c r="FOK467" s="435"/>
      <c r="FOL467" s="435"/>
      <c r="FOM467" s="435"/>
      <c r="FON467" s="435"/>
      <c r="FOO467" s="435"/>
      <c r="FOP467" s="435"/>
      <c r="FOQ467" s="435"/>
      <c r="FOR467" s="435"/>
      <c r="FOS467" s="435"/>
      <c r="FOT467" s="435"/>
      <c r="FOU467" s="435"/>
      <c r="FOV467" s="435"/>
      <c r="FOW467" s="435"/>
      <c r="FOX467" s="435"/>
      <c r="FOY467" s="435"/>
      <c r="FOZ467" s="435"/>
      <c r="FPA467" s="435"/>
      <c r="FPB467" s="435"/>
      <c r="FPC467" s="435"/>
      <c r="FPD467" s="435"/>
      <c r="FPE467" s="435"/>
      <c r="FPF467" s="435"/>
      <c r="FPG467" s="435"/>
      <c r="FPH467" s="435"/>
      <c r="FPI467" s="435"/>
      <c r="FPJ467" s="435"/>
      <c r="FPK467" s="435"/>
      <c r="FPL467" s="435"/>
      <c r="FPM467" s="435"/>
      <c r="FPN467" s="435"/>
      <c r="FPO467" s="435"/>
      <c r="FPP467" s="435"/>
      <c r="FPQ467" s="435"/>
      <c r="FPR467" s="435"/>
      <c r="FPS467" s="435"/>
      <c r="FPT467" s="435"/>
      <c r="FPU467" s="435"/>
      <c r="FPV467" s="435"/>
      <c r="FPW467" s="435"/>
      <c r="FPX467" s="435"/>
      <c r="FPY467" s="435"/>
      <c r="FPZ467" s="435"/>
      <c r="FQA467" s="435"/>
      <c r="FQB467" s="435"/>
      <c r="FQC467" s="435"/>
      <c r="FQD467" s="435"/>
      <c r="FQE467" s="435"/>
      <c r="FQF467" s="435"/>
      <c r="FQG467" s="435"/>
      <c r="FQH467" s="435"/>
      <c r="FQI467" s="435"/>
      <c r="FQJ467" s="435"/>
      <c r="FQK467" s="435"/>
      <c r="FQL467" s="435"/>
      <c r="FQM467" s="435"/>
      <c r="FQN467" s="435"/>
      <c r="FQO467" s="435"/>
      <c r="FQP467" s="435"/>
      <c r="FQQ467" s="435"/>
      <c r="FQR467" s="435"/>
      <c r="FQS467" s="435"/>
      <c r="FQT467" s="435"/>
      <c r="FQU467" s="435"/>
      <c r="FQV467" s="435"/>
      <c r="FQW467" s="435"/>
      <c r="FQX467" s="435"/>
      <c r="FQY467" s="435"/>
      <c r="FQZ467" s="435"/>
      <c r="FRA467" s="435"/>
      <c r="FRB467" s="435"/>
      <c r="FRC467" s="435"/>
      <c r="FRD467" s="435"/>
      <c r="FRE467" s="435"/>
      <c r="FRF467" s="435"/>
      <c r="FRG467" s="435"/>
      <c r="FRH467" s="435"/>
      <c r="FRI467" s="435"/>
      <c r="FRJ467" s="435"/>
      <c r="FRK467" s="435"/>
      <c r="FRL467" s="435"/>
      <c r="FRM467" s="435"/>
      <c r="FRN467" s="435"/>
      <c r="FRO467" s="435"/>
      <c r="FRP467" s="435"/>
      <c r="FRQ467" s="435"/>
      <c r="FRR467" s="435"/>
      <c r="FRS467" s="435"/>
      <c r="FRT467" s="435"/>
      <c r="FRU467" s="435"/>
      <c r="FRV467" s="435"/>
      <c r="FRW467" s="435"/>
      <c r="FRX467" s="435"/>
      <c r="FRY467" s="435"/>
      <c r="FRZ467" s="435"/>
      <c r="FSA467" s="435"/>
      <c r="FSB467" s="435"/>
      <c r="FSC467" s="435"/>
      <c r="FSD467" s="435"/>
      <c r="FSE467" s="435"/>
      <c r="FSF467" s="435"/>
      <c r="FSG467" s="435"/>
      <c r="FSH467" s="435"/>
      <c r="FSI467" s="435"/>
      <c r="FSJ467" s="435"/>
      <c r="FSK467" s="435"/>
      <c r="FSL467" s="435"/>
      <c r="FSM467" s="435"/>
      <c r="FSN467" s="435"/>
      <c r="FSO467" s="435"/>
      <c r="FSP467" s="435"/>
      <c r="FSQ467" s="435"/>
      <c r="FSR467" s="435"/>
      <c r="FSS467" s="435"/>
      <c r="FST467" s="435"/>
      <c r="FSU467" s="435"/>
      <c r="FSV467" s="435"/>
      <c r="FSW467" s="435"/>
      <c r="FSX467" s="435"/>
      <c r="FSY467" s="435"/>
      <c r="FSZ467" s="435"/>
      <c r="FTA467" s="435"/>
      <c r="FTB467" s="435"/>
      <c r="FTC467" s="435"/>
      <c r="FTD467" s="435"/>
      <c r="FTE467" s="435"/>
      <c r="FTF467" s="435"/>
      <c r="FTG467" s="435"/>
      <c r="FTH467" s="435"/>
      <c r="FTI467" s="435"/>
      <c r="FTJ467" s="435"/>
      <c r="FTK467" s="435"/>
      <c r="FTL467" s="435"/>
      <c r="FTM467" s="435"/>
      <c r="FTN467" s="435"/>
      <c r="FTO467" s="435"/>
      <c r="FTP467" s="435"/>
      <c r="FTQ467" s="435"/>
      <c r="FTR467" s="435"/>
      <c r="FTS467" s="435"/>
      <c r="FTT467" s="435"/>
      <c r="FTU467" s="435"/>
      <c r="FTV467" s="435"/>
      <c r="FTW467" s="435"/>
      <c r="FTX467" s="435"/>
      <c r="FTY467" s="435"/>
      <c r="FTZ467" s="435"/>
      <c r="FUA467" s="435"/>
      <c r="FUB467" s="435"/>
      <c r="FUC467" s="435"/>
      <c r="FUD467" s="435"/>
      <c r="FUE467" s="435"/>
      <c r="FUF467" s="435"/>
      <c r="FUG467" s="435"/>
      <c r="FUH467" s="435"/>
      <c r="FUI467" s="435"/>
      <c r="FUJ467" s="435"/>
      <c r="FUK467" s="435"/>
      <c r="FUL467" s="435"/>
      <c r="FUM467" s="435"/>
      <c r="FUN467" s="435"/>
      <c r="FUO467" s="435"/>
      <c r="FUP467" s="435"/>
      <c r="FUQ467" s="435"/>
      <c r="FUR467" s="435"/>
      <c r="FUS467" s="435"/>
      <c r="FUT467" s="435"/>
      <c r="FUU467" s="435"/>
      <c r="FUV467" s="435"/>
      <c r="FUW467" s="435"/>
      <c r="FUX467" s="435"/>
      <c r="FUY467" s="435"/>
      <c r="FUZ467" s="435"/>
      <c r="FVA467" s="435"/>
      <c r="FVB467" s="435"/>
      <c r="FVC467" s="435"/>
      <c r="FVD467" s="435"/>
      <c r="FVE467" s="435"/>
      <c r="FVF467" s="435"/>
      <c r="FVG467" s="435"/>
      <c r="FVH467" s="435"/>
      <c r="FVI467" s="435"/>
      <c r="FVJ467" s="435"/>
      <c r="FVK467" s="435"/>
      <c r="FVL467" s="435"/>
      <c r="FVM467" s="435"/>
      <c r="FVN467" s="435"/>
      <c r="FVO467" s="435"/>
      <c r="FVP467" s="435"/>
      <c r="FVQ467" s="435"/>
      <c r="FVR467" s="435"/>
      <c r="FVS467" s="435"/>
      <c r="FVT467" s="435"/>
      <c r="FVU467" s="435"/>
      <c r="FVV467" s="435"/>
      <c r="FVW467" s="435"/>
      <c r="FVX467" s="435"/>
      <c r="FVY467" s="435"/>
      <c r="FVZ467" s="435"/>
      <c r="FWA467" s="435"/>
      <c r="FWB467" s="435"/>
      <c r="FWC467" s="435"/>
      <c r="FWD467" s="435"/>
      <c r="FWE467" s="435"/>
      <c r="FWF467" s="435"/>
      <c r="FWG467" s="435"/>
      <c r="FWH467" s="435"/>
      <c r="FWI467" s="435"/>
      <c r="FWJ467" s="435"/>
      <c r="FWK467" s="435"/>
      <c r="FWL467" s="435"/>
      <c r="FWM467" s="435"/>
      <c r="FWN467" s="435"/>
      <c r="FWO467" s="435"/>
      <c r="FWP467" s="435"/>
      <c r="FWQ467" s="435"/>
      <c r="FWR467" s="435"/>
      <c r="FWS467" s="435"/>
      <c r="FWT467" s="435"/>
      <c r="FWU467" s="435"/>
      <c r="FWV467" s="435"/>
      <c r="FWW467" s="435"/>
      <c r="FWX467" s="435"/>
      <c r="FWY467" s="435"/>
      <c r="FWZ467" s="435"/>
      <c r="FXA467" s="435"/>
      <c r="FXB467" s="435"/>
      <c r="FXC467" s="435"/>
      <c r="FXD467" s="435"/>
      <c r="FXE467" s="435"/>
      <c r="FXF467" s="435"/>
      <c r="FXG467" s="435"/>
      <c r="FXH467" s="435"/>
      <c r="FXI467" s="435"/>
      <c r="FXJ467" s="435"/>
      <c r="FXK467" s="435"/>
      <c r="FXL467" s="435"/>
      <c r="FXM467" s="435"/>
      <c r="FXN467" s="435"/>
      <c r="FXO467" s="435"/>
      <c r="FXP467" s="435"/>
      <c r="FXQ467" s="435"/>
      <c r="FXR467" s="435"/>
      <c r="FXS467" s="435"/>
      <c r="FXT467" s="435"/>
      <c r="FXU467" s="435"/>
      <c r="FXV467" s="435"/>
      <c r="FXW467" s="435"/>
      <c r="FXX467" s="435"/>
      <c r="FXY467" s="435"/>
      <c r="FXZ467" s="435"/>
      <c r="FYA467" s="435"/>
      <c r="FYB467" s="435"/>
      <c r="FYC467" s="435"/>
      <c r="FYD467" s="435"/>
      <c r="FYE467" s="435"/>
      <c r="FYF467" s="435"/>
      <c r="FYG467" s="435"/>
      <c r="FYH467" s="435"/>
      <c r="FYI467" s="435"/>
      <c r="FYJ467" s="435"/>
      <c r="FYK467" s="435"/>
      <c r="FYL467" s="435"/>
      <c r="FYM467" s="435"/>
      <c r="FYN467" s="435"/>
      <c r="FYO467" s="435"/>
      <c r="FYP467" s="435"/>
      <c r="FYQ467" s="435"/>
      <c r="FYR467" s="435"/>
      <c r="FYS467" s="435"/>
      <c r="FYT467" s="435"/>
      <c r="FYU467" s="435"/>
      <c r="FYV467" s="435"/>
      <c r="FYW467" s="435"/>
      <c r="FYX467" s="435"/>
      <c r="FYY467" s="435"/>
      <c r="FYZ467" s="435"/>
      <c r="FZA467" s="435"/>
      <c r="FZB467" s="435"/>
      <c r="FZC467" s="435"/>
      <c r="FZD467" s="435"/>
      <c r="FZE467" s="435"/>
      <c r="FZF467" s="435"/>
      <c r="FZG467" s="435"/>
      <c r="FZH467" s="435"/>
      <c r="FZI467" s="435"/>
      <c r="FZJ467" s="435"/>
      <c r="FZK467" s="435"/>
      <c r="FZL467" s="435"/>
      <c r="FZM467" s="435"/>
      <c r="FZN467" s="435"/>
      <c r="FZO467" s="435"/>
      <c r="FZP467" s="435"/>
      <c r="FZQ467" s="435"/>
      <c r="FZR467" s="435"/>
      <c r="FZS467" s="435"/>
      <c r="FZT467" s="435"/>
      <c r="FZU467" s="435"/>
      <c r="FZV467" s="435"/>
      <c r="FZW467" s="435"/>
      <c r="FZX467" s="435"/>
      <c r="FZY467" s="435"/>
      <c r="FZZ467" s="435"/>
      <c r="GAA467" s="435"/>
      <c r="GAB467" s="435"/>
      <c r="GAC467" s="435"/>
      <c r="GAD467" s="435"/>
      <c r="GAE467" s="435"/>
      <c r="GAF467" s="435"/>
      <c r="GAG467" s="435"/>
      <c r="GAH467" s="435"/>
      <c r="GAI467" s="435"/>
      <c r="GAJ467" s="435"/>
      <c r="GAK467" s="435"/>
      <c r="GAL467" s="435"/>
      <c r="GAM467" s="435"/>
      <c r="GAN467" s="435"/>
      <c r="GAO467" s="435"/>
      <c r="GAP467" s="435"/>
      <c r="GAQ467" s="435"/>
      <c r="GAR467" s="435"/>
      <c r="GAS467" s="435"/>
      <c r="GAT467" s="435"/>
      <c r="GAU467" s="435"/>
      <c r="GAV467" s="435"/>
      <c r="GAW467" s="435"/>
      <c r="GAX467" s="435"/>
      <c r="GAY467" s="435"/>
      <c r="GAZ467" s="435"/>
      <c r="GBA467" s="435"/>
      <c r="GBB467" s="435"/>
      <c r="GBC467" s="435"/>
      <c r="GBD467" s="435"/>
      <c r="GBE467" s="435"/>
      <c r="GBF467" s="435"/>
      <c r="GBG467" s="435"/>
      <c r="GBH467" s="435"/>
      <c r="GBI467" s="435"/>
      <c r="GBJ467" s="435"/>
      <c r="GBK467" s="435"/>
      <c r="GBL467" s="435"/>
      <c r="GBM467" s="435"/>
      <c r="GBN467" s="435"/>
      <c r="GBO467" s="435"/>
      <c r="GBP467" s="435"/>
      <c r="GBQ467" s="435"/>
      <c r="GBR467" s="435"/>
      <c r="GBS467" s="435"/>
      <c r="GBT467" s="435"/>
      <c r="GBU467" s="435"/>
      <c r="GBV467" s="435"/>
      <c r="GBW467" s="435"/>
      <c r="GBX467" s="435"/>
      <c r="GBY467" s="435"/>
      <c r="GBZ467" s="435"/>
      <c r="GCA467" s="435"/>
      <c r="GCB467" s="435"/>
      <c r="GCC467" s="435"/>
      <c r="GCD467" s="435"/>
      <c r="GCE467" s="435"/>
      <c r="GCF467" s="435"/>
      <c r="GCG467" s="435"/>
      <c r="GCH467" s="435"/>
      <c r="GCI467" s="435"/>
      <c r="GCJ467" s="435"/>
      <c r="GCK467" s="435"/>
      <c r="GCL467" s="435"/>
      <c r="GCM467" s="435"/>
      <c r="GCN467" s="435"/>
      <c r="GCO467" s="435"/>
      <c r="GCP467" s="435"/>
      <c r="GCQ467" s="435"/>
      <c r="GCR467" s="435"/>
      <c r="GCS467" s="435"/>
      <c r="GCT467" s="435"/>
      <c r="GCU467" s="435"/>
      <c r="GCV467" s="435"/>
      <c r="GCW467" s="435"/>
      <c r="GCX467" s="435"/>
      <c r="GCY467" s="435"/>
      <c r="GCZ467" s="435"/>
      <c r="GDA467" s="435"/>
      <c r="GDB467" s="435"/>
      <c r="GDC467" s="435"/>
      <c r="GDD467" s="435"/>
      <c r="GDE467" s="435"/>
      <c r="GDF467" s="435"/>
      <c r="GDG467" s="435"/>
      <c r="GDH467" s="435"/>
      <c r="GDI467" s="435"/>
      <c r="GDJ467" s="435"/>
      <c r="GDK467" s="435"/>
      <c r="GDL467" s="435"/>
      <c r="GDM467" s="435"/>
      <c r="GDN467" s="435"/>
      <c r="GDO467" s="435"/>
      <c r="GDP467" s="435"/>
      <c r="GDQ467" s="435"/>
      <c r="GDR467" s="435"/>
      <c r="GDS467" s="435"/>
      <c r="GDT467" s="435"/>
      <c r="GDU467" s="435"/>
      <c r="GDV467" s="435"/>
      <c r="GDW467" s="435"/>
      <c r="GDX467" s="435"/>
      <c r="GDY467" s="435"/>
      <c r="GDZ467" s="435"/>
      <c r="GEA467" s="435"/>
      <c r="GEB467" s="435"/>
      <c r="GEC467" s="435"/>
      <c r="GED467" s="435"/>
      <c r="GEE467" s="435"/>
      <c r="GEF467" s="435"/>
      <c r="GEG467" s="435"/>
      <c r="GEH467" s="435"/>
      <c r="GEI467" s="435"/>
      <c r="GEJ467" s="435"/>
      <c r="GEK467" s="435"/>
      <c r="GEL467" s="435"/>
      <c r="GEM467" s="435"/>
      <c r="GEN467" s="435"/>
      <c r="GEO467" s="435"/>
      <c r="GEP467" s="435"/>
      <c r="GEQ467" s="435"/>
      <c r="GER467" s="435"/>
      <c r="GES467" s="435"/>
      <c r="GET467" s="435"/>
      <c r="GEU467" s="435"/>
      <c r="GEV467" s="435"/>
      <c r="GEW467" s="435"/>
      <c r="GEX467" s="435"/>
      <c r="GEY467" s="435"/>
      <c r="GEZ467" s="435"/>
      <c r="GFA467" s="435"/>
      <c r="GFB467" s="435"/>
      <c r="GFC467" s="435"/>
      <c r="GFD467" s="435"/>
      <c r="GFE467" s="435"/>
      <c r="GFF467" s="435"/>
      <c r="GFG467" s="435"/>
      <c r="GFH467" s="435"/>
      <c r="GFI467" s="435"/>
      <c r="GFJ467" s="435"/>
      <c r="GFK467" s="435"/>
      <c r="GFL467" s="435"/>
      <c r="GFM467" s="435"/>
      <c r="GFN467" s="435"/>
      <c r="GFO467" s="435"/>
      <c r="GFP467" s="435"/>
      <c r="GFQ467" s="435"/>
      <c r="GFR467" s="435"/>
      <c r="GFS467" s="435"/>
      <c r="GFT467" s="435"/>
      <c r="GFU467" s="435"/>
      <c r="GFV467" s="435"/>
      <c r="GFW467" s="435"/>
      <c r="GFX467" s="435"/>
      <c r="GFY467" s="435"/>
      <c r="GFZ467" s="435"/>
      <c r="GGA467" s="435"/>
      <c r="GGB467" s="435"/>
      <c r="GGC467" s="435"/>
      <c r="GGD467" s="435"/>
      <c r="GGE467" s="435"/>
      <c r="GGF467" s="435"/>
      <c r="GGG467" s="435"/>
      <c r="GGH467" s="435"/>
      <c r="GGI467" s="435"/>
      <c r="GGJ467" s="435"/>
      <c r="GGK467" s="435"/>
      <c r="GGL467" s="435"/>
      <c r="GGM467" s="435"/>
      <c r="GGN467" s="435"/>
      <c r="GGO467" s="435"/>
      <c r="GGP467" s="435"/>
      <c r="GGQ467" s="435"/>
      <c r="GGR467" s="435"/>
      <c r="GGS467" s="435"/>
      <c r="GGT467" s="435"/>
      <c r="GGU467" s="435"/>
      <c r="GGV467" s="435"/>
      <c r="GGW467" s="435"/>
      <c r="GGX467" s="435"/>
      <c r="GGY467" s="435"/>
      <c r="GGZ467" s="435"/>
      <c r="GHA467" s="435"/>
      <c r="GHB467" s="435"/>
      <c r="GHC467" s="435"/>
      <c r="GHD467" s="435"/>
      <c r="GHE467" s="435"/>
      <c r="GHF467" s="435"/>
      <c r="GHG467" s="435"/>
      <c r="GHH467" s="435"/>
      <c r="GHI467" s="435"/>
      <c r="GHJ467" s="435"/>
      <c r="GHK467" s="435"/>
      <c r="GHL467" s="435"/>
      <c r="GHM467" s="435"/>
      <c r="GHN467" s="435"/>
      <c r="GHO467" s="435"/>
      <c r="GHP467" s="435"/>
      <c r="GHQ467" s="435"/>
      <c r="GHR467" s="435"/>
      <c r="GHS467" s="435"/>
      <c r="GHT467" s="435"/>
      <c r="GHU467" s="435"/>
      <c r="GHV467" s="435"/>
      <c r="GHW467" s="435"/>
      <c r="GHX467" s="435"/>
      <c r="GHY467" s="435"/>
      <c r="GHZ467" s="435"/>
      <c r="GIA467" s="435"/>
      <c r="GIB467" s="435"/>
      <c r="GIC467" s="435"/>
      <c r="GID467" s="435"/>
      <c r="GIE467" s="435"/>
      <c r="GIF467" s="435"/>
      <c r="GIG467" s="435"/>
      <c r="GIH467" s="435"/>
      <c r="GII467" s="435"/>
      <c r="GIJ467" s="435"/>
      <c r="GIK467" s="435"/>
      <c r="GIL467" s="435"/>
      <c r="GIM467" s="435"/>
      <c r="GIN467" s="435"/>
      <c r="GIO467" s="435"/>
      <c r="GIP467" s="435"/>
      <c r="GIQ467" s="435"/>
      <c r="GIR467" s="435"/>
      <c r="GIS467" s="435"/>
      <c r="GIT467" s="435"/>
      <c r="GIU467" s="435"/>
      <c r="GIV467" s="435"/>
      <c r="GIW467" s="435"/>
      <c r="GIX467" s="435"/>
      <c r="GIY467" s="435"/>
      <c r="GIZ467" s="435"/>
      <c r="GJA467" s="435"/>
      <c r="GJB467" s="435"/>
      <c r="GJC467" s="435"/>
      <c r="GJD467" s="435"/>
      <c r="GJE467" s="435"/>
      <c r="GJF467" s="435"/>
      <c r="GJG467" s="435"/>
      <c r="GJH467" s="435"/>
      <c r="GJI467" s="435"/>
      <c r="GJJ467" s="435"/>
      <c r="GJK467" s="435"/>
      <c r="GJL467" s="435"/>
      <c r="GJM467" s="435"/>
      <c r="GJN467" s="435"/>
      <c r="GJO467" s="435"/>
      <c r="GJP467" s="435"/>
      <c r="GJQ467" s="435"/>
      <c r="GJR467" s="435"/>
      <c r="GJS467" s="435"/>
      <c r="GJT467" s="435"/>
      <c r="GJU467" s="435"/>
      <c r="GJV467" s="435"/>
      <c r="GJW467" s="435"/>
      <c r="GJX467" s="435"/>
      <c r="GJY467" s="435"/>
      <c r="GJZ467" s="435"/>
      <c r="GKA467" s="435"/>
      <c r="GKB467" s="435"/>
      <c r="GKC467" s="435"/>
      <c r="GKD467" s="435"/>
      <c r="GKE467" s="435"/>
      <c r="GKF467" s="435"/>
      <c r="GKG467" s="435"/>
      <c r="GKH467" s="435"/>
      <c r="GKI467" s="435"/>
      <c r="GKJ467" s="435"/>
      <c r="GKK467" s="435"/>
      <c r="GKL467" s="435"/>
      <c r="GKM467" s="435"/>
      <c r="GKN467" s="435"/>
      <c r="GKO467" s="435"/>
      <c r="GKP467" s="435"/>
      <c r="GKQ467" s="435"/>
      <c r="GKR467" s="435"/>
      <c r="GKS467" s="435"/>
      <c r="GKT467" s="435"/>
      <c r="GKU467" s="435"/>
      <c r="GKV467" s="435"/>
      <c r="GKW467" s="435"/>
      <c r="GKX467" s="435"/>
      <c r="GKY467" s="435"/>
      <c r="GKZ467" s="435"/>
      <c r="GLA467" s="435"/>
      <c r="GLB467" s="435"/>
      <c r="GLC467" s="435"/>
      <c r="GLD467" s="435"/>
      <c r="GLE467" s="435"/>
      <c r="GLF467" s="435"/>
      <c r="GLG467" s="435"/>
      <c r="GLH467" s="435"/>
      <c r="GLI467" s="435"/>
      <c r="GLJ467" s="435"/>
      <c r="GLK467" s="435"/>
      <c r="GLL467" s="435"/>
      <c r="GLM467" s="435"/>
      <c r="GLN467" s="435"/>
      <c r="GLO467" s="435"/>
      <c r="GLP467" s="435"/>
      <c r="GLQ467" s="435"/>
      <c r="GLR467" s="435"/>
      <c r="GLS467" s="435"/>
      <c r="GLT467" s="435"/>
      <c r="GLU467" s="435"/>
      <c r="GLV467" s="435"/>
      <c r="GLW467" s="435"/>
      <c r="GLX467" s="435"/>
      <c r="GLY467" s="435"/>
      <c r="GLZ467" s="435"/>
      <c r="GMA467" s="435"/>
      <c r="GMB467" s="435"/>
      <c r="GMC467" s="435"/>
      <c r="GMD467" s="435"/>
      <c r="GME467" s="435"/>
      <c r="GMF467" s="435"/>
      <c r="GMG467" s="435"/>
      <c r="GMH467" s="435"/>
      <c r="GMI467" s="435"/>
      <c r="GMJ467" s="435"/>
      <c r="GMK467" s="435"/>
      <c r="GML467" s="435"/>
      <c r="GMM467" s="435"/>
      <c r="GMN467" s="435"/>
      <c r="GMO467" s="435"/>
      <c r="GMP467" s="435"/>
      <c r="GMQ467" s="435"/>
      <c r="GMR467" s="435"/>
      <c r="GMS467" s="435"/>
      <c r="GMT467" s="435"/>
      <c r="GMU467" s="435"/>
      <c r="GMV467" s="435"/>
      <c r="GMW467" s="435"/>
      <c r="GMX467" s="435"/>
      <c r="GMY467" s="435"/>
      <c r="GMZ467" s="435"/>
      <c r="GNA467" s="435"/>
      <c r="GNB467" s="435"/>
      <c r="GNC467" s="435"/>
      <c r="GND467" s="435"/>
      <c r="GNE467" s="435"/>
      <c r="GNF467" s="435"/>
      <c r="GNG467" s="435"/>
      <c r="GNH467" s="435"/>
      <c r="GNI467" s="435"/>
      <c r="GNJ467" s="435"/>
      <c r="GNK467" s="435"/>
      <c r="GNL467" s="435"/>
      <c r="GNM467" s="435"/>
      <c r="GNN467" s="435"/>
      <c r="GNO467" s="435"/>
      <c r="GNP467" s="435"/>
      <c r="GNQ467" s="435"/>
      <c r="GNR467" s="435"/>
      <c r="GNS467" s="435"/>
      <c r="GNT467" s="435"/>
      <c r="GNU467" s="435"/>
      <c r="GNV467" s="435"/>
      <c r="GNW467" s="435"/>
      <c r="GNX467" s="435"/>
      <c r="GNY467" s="435"/>
      <c r="GNZ467" s="435"/>
      <c r="GOA467" s="435"/>
      <c r="GOB467" s="435"/>
      <c r="GOC467" s="435"/>
      <c r="GOD467" s="435"/>
      <c r="GOE467" s="435"/>
      <c r="GOF467" s="435"/>
      <c r="GOG467" s="435"/>
      <c r="GOH467" s="435"/>
      <c r="GOI467" s="435"/>
      <c r="GOJ467" s="435"/>
      <c r="GOK467" s="435"/>
      <c r="GOL467" s="435"/>
      <c r="GOM467" s="435"/>
      <c r="GON467" s="435"/>
      <c r="GOO467" s="435"/>
      <c r="GOP467" s="435"/>
      <c r="GOQ467" s="435"/>
      <c r="GOR467" s="435"/>
      <c r="GOS467" s="435"/>
      <c r="GOT467" s="435"/>
      <c r="GOU467" s="435"/>
      <c r="GOV467" s="435"/>
      <c r="GOW467" s="435"/>
      <c r="GOX467" s="435"/>
      <c r="GOY467" s="435"/>
      <c r="GOZ467" s="435"/>
      <c r="GPA467" s="435"/>
      <c r="GPB467" s="435"/>
      <c r="GPC467" s="435"/>
      <c r="GPD467" s="435"/>
      <c r="GPE467" s="435"/>
      <c r="GPF467" s="435"/>
      <c r="GPG467" s="435"/>
      <c r="GPH467" s="435"/>
      <c r="GPI467" s="435"/>
      <c r="GPJ467" s="435"/>
      <c r="GPK467" s="435"/>
      <c r="GPL467" s="435"/>
      <c r="GPM467" s="435"/>
      <c r="GPN467" s="435"/>
      <c r="GPO467" s="435"/>
      <c r="GPP467" s="435"/>
      <c r="GPQ467" s="435"/>
      <c r="GPR467" s="435"/>
      <c r="GPS467" s="435"/>
      <c r="GPT467" s="435"/>
      <c r="GPU467" s="435"/>
      <c r="GPV467" s="435"/>
      <c r="GPW467" s="435"/>
      <c r="GPX467" s="435"/>
      <c r="GPY467" s="435"/>
      <c r="GPZ467" s="435"/>
      <c r="GQA467" s="435"/>
      <c r="GQB467" s="435"/>
      <c r="GQC467" s="435"/>
      <c r="GQD467" s="435"/>
      <c r="GQE467" s="435"/>
      <c r="GQF467" s="435"/>
      <c r="GQG467" s="435"/>
      <c r="GQH467" s="435"/>
      <c r="GQI467" s="435"/>
      <c r="GQJ467" s="435"/>
      <c r="GQK467" s="435"/>
      <c r="GQL467" s="435"/>
      <c r="GQM467" s="435"/>
      <c r="GQN467" s="435"/>
      <c r="GQO467" s="435"/>
      <c r="GQP467" s="435"/>
      <c r="GQQ467" s="435"/>
      <c r="GQR467" s="435"/>
      <c r="GQS467" s="435"/>
      <c r="GQT467" s="435"/>
      <c r="GQU467" s="435"/>
      <c r="GQV467" s="435"/>
      <c r="GQW467" s="435"/>
      <c r="GQX467" s="435"/>
      <c r="GQY467" s="435"/>
      <c r="GQZ467" s="435"/>
      <c r="GRA467" s="435"/>
      <c r="GRB467" s="435"/>
      <c r="GRC467" s="435"/>
      <c r="GRD467" s="435"/>
      <c r="GRE467" s="435"/>
      <c r="GRF467" s="435"/>
      <c r="GRG467" s="435"/>
      <c r="GRH467" s="435"/>
      <c r="GRI467" s="435"/>
      <c r="GRJ467" s="435"/>
      <c r="GRK467" s="435"/>
      <c r="GRL467" s="435"/>
      <c r="GRM467" s="435"/>
      <c r="GRN467" s="435"/>
      <c r="GRO467" s="435"/>
      <c r="GRP467" s="435"/>
      <c r="GRQ467" s="435"/>
      <c r="GRR467" s="435"/>
      <c r="GRS467" s="435"/>
      <c r="GRT467" s="435"/>
      <c r="GRU467" s="435"/>
      <c r="GRV467" s="435"/>
      <c r="GRW467" s="435"/>
      <c r="GRX467" s="435"/>
      <c r="GRY467" s="435"/>
      <c r="GRZ467" s="435"/>
      <c r="GSA467" s="435"/>
      <c r="GSB467" s="435"/>
      <c r="GSC467" s="435"/>
      <c r="GSD467" s="435"/>
      <c r="GSE467" s="435"/>
      <c r="GSF467" s="435"/>
      <c r="GSG467" s="435"/>
      <c r="GSH467" s="435"/>
      <c r="GSI467" s="435"/>
      <c r="GSJ467" s="435"/>
      <c r="GSK467" s="435"/>
      <c r="GSL467" s="435"/>
      <c r="GSM467" s="435"/>
      <c r="GSN467" s="435"/>
      <c r="GSO467" s="435"/>
      <c r="GSP467" s="435"/>
      <c r="GSQ467" s="435"/>
      <c r="GSR467" s="435"/>
      <c r="GSS467" s="435"/>
      <c r="GST467" s="435"/>
      <c r="GSU467" s="435"/>
      <c r="GSV467" s="435"/>
      <c r="GSW467" s="435"/>
      <c r="GSX467" s="435"/>
      <c r="GSY467" s="435"/>
      <c r="GSZ467" s="435"/>
      <c r="GTA467" s="435"/>
      <c r="GTB467" s="435"/>
      <c r="GTC467" s="435"/>
      <c r="GTD467" s="435"/>
      <c r="GTE467" s="435"/>
      <c r="GTF467" s="435"/>
      <c r="GTG467" s="435"/>
      <c r="GTH467" s="435"/>
      <c r="GTI467" s="435"/>
      <c r="GTJ467" s="435"/>
      <c r="GTK467" s="435"/>
      <c r="GTL467" s="435"/>
      <c r="GTM467" s="435"/>
      <c r="GTN467" s="435"/>
      <c r="GTO467" s="435"/>
      <c r="GTP467" s="435"/>
      <c r="GTQ467" s="435"/>
      <c r="GTR467" s="435"/>
      <c r="GTS467" s="435"/>
      <c r="GTT467" s="435"/>
      <c r="GTU467" s="435"/>
      <c r="GTV467" s="435"/>
      <c r="GTW467" s="435"/>
      <c r="GTX467" s="435"/>
      <c r="GTY467" s="435"/>
      <c r="GTZ467" s="435"/>
      <c r="GUA467" s="435"/>
      <c r="GUB467" s="435"/>
      <c r="GUC467" s="435"/>
      <c r="GUD467" s="435"/>
      <c r="GUE467" s="435"/>
      <c r="GUF467" s="435"/>
      <c r="GUG467" s="435"/>
      <c r="GUH467" s="435"/>
      <c r="GUI467" s="435"/>
      <c r="GUJ467" s="435"/>
      <c r="GUK467" s="435"/>
      <c r="GUL467" s="435"/>
      <c r="GUM467" s="435"/>
      <c r="GUN467" s="435"/>
      <c r="GUO467" s="435"/>
      <c r="GUP467" s="435"/>
      <c r="GUQ467" s="435"/>
      <c r="GUR467" s="435"/>
      <c r="GUS467" s="435"/>
      <c r="GUT467" s="435"/>
      <c r="GUU467" s="435"/>
      <c r="GUV467" s="435"/>
      <c r="GUW467" s="435"/>
      <c r="GUX467" s="435"/>
      <c r="GUY467" s="435"/>
      <c r="GUZ467" s="435"/>
      <c r="GVA467" s="435"/>
      <c r="GVB467" s="435"/>
      <c r="GVC467" s="435"/>
      <c r="GVD467" s="435"/>
      <c r="GVE467" s="435"/>
      <c r="GVF467" s="435"/>
      <c r="GVG467" s="435"/>
      <c r="GVH467" s="435"/>
      <c r="GVI467" s="435"/>
      <c r="GVJ467" s="435"/>
      <c r="GVK467" s="435"/>
      <c r="GVL467" s="435"/>
      <c r="GVM467" s="435"/>
      <c r="GVN467" s="435"/>
      <c r="GVO467" s="435"/>
      <c r="GVP467" s="435"/>
      <c r="GVQ467" s="435"/>
      <c r="GVR467" s="435"/>
      <c r="GVS467" s="435"/>
      <c r="GVT467" s="435"/>
      <c r="GVU467" s="435"/>
      <c r="GVV467" s="435"/>
      <c r="GVW467" s="435"/>
      <c r="GVX467" s="435"/>
      <c r="GVY467" s="435"/>
      <c r="GVZ467" s="435"/>
      <c r="GWA467" s="435"/>
      <c r="GWB467" s="435"/>
      <c r="GWC467" s="435"/>
      <c r="GWD467" s="435"/>
      <c r="GWE467" s="435"/>
      <c r="GWF467" s="435"/>
      <c r="GWG467" s="435"/>
      <c r="GWH467" s="435"/>
      <c r="GWI467" s="435"/>
      <c r="GWJ467" s="435"/>
      <c r="GWK467" s="435"/>
      <c r="GWL467" s="435"/>
      <c r="GWM467" s="435"/>
      <c r="GWN467" s="435"/>
      <c r="GWO467" s="435"/>
      <c r="GWP467" s="435"/>
      <c r="GWQ467" s="435"/>
      <c r="GWR467" s="435"/>
      <c r="GWS467" s="435"/>
      <c r="GWT467" s="435"/>
      <c r="GWU467" s="435"/>
      <c r="GWV467" s="435"/>
      <c r="GWW467" s="435"/>
      <c r="GWX467" s="435"/>
      <c r="GWY467" s="435"/>
      <c r="GWZ467" s="435"/>
      <c r="GXA467" s="435"/>
      <c r="GXB467" s="435"/>
      <c r="GXC467" s="435"/>
      <c r="GXD467" s="435"/>
      <c r="GXE467" s="435"/>
      <c r="GXF467" s="435"/>
      <c r="GXG467" s="435"/>
      <c r="GXH467" s="435"/>
      <c r="GXI467" s="435"/>
      <c r="GXJ467" s="435"/>
      <c r="GXK467" s="435"/>
      <c r="GXL467" s="435"/>
      <c r="GXM467" s="435"/>
      <c r="GXN467" s="435"/>
      <c r="GXO467" s="435"/>
      <c r="GXP467" s="435"/>
      <c r="GXQ467" s="435"/>
      <c r="GXR467" s="435"/>
      <c r="GXS467" s="435"/>
      <c r="GXT467" s="435"/>
      <c r="GXU467" s="435"/>
      <c r="GXV467" s="435"/>
      <c r="GXW467" s="435"/>
      <c r="GXX467" s="435"/>
      <c r="GXY467" s="435"/>
      <c r="GXZ467" s="435"/>
      <c r="GYA467" s="435"/>
      <c r="GYB467" s="435"/>
      <c r="GYC467" s="435"/>
      <c r="GYD467" s="435"/>
      <c r="GYE467" s="435"/>
      <c r="GYF467" s="435"/>
      <c r="GYG467" s="435"/>
      <c r="GYH467" s="435"/>
      <c r="GYI467" s="435"/>
      <c r="GYJ467" s="435"/>
      <c r="GYK467" s="435"/>
      <c r="GYL467" s="435"/>
      <c r="GYM467" s="435"/>
      <c r="GYN467" s="435"/>
      <c r="GYO467" s="435"/>
      <c r="GYP467" s="435"/>
      <c r="GYQ467" s="435"/>
      <c r="GYR467" s="435"/>
      <c r="GYS467" s="435"/>
      <c r="GYT467" s="435"/>
      <c r="GYU467" s="435"/>
      <c r="GYV467" s="435"/>
      <c r="GYW467" s="435"/>
      <c r="GYX467" s="435"/>
      <c r="GYY467" s="435"/>
      <c r="GYZ467" s="435"/>
      <c r="GZA467" s="435"/>
      <c r="GZB467" s="435"/>
      <c r="GZC467" s="435"/>
      <c r="GZD467" s="435"/>
      <c r="GZE467" s="435"/>
      <c r="GZF467" s="435"/>
      <c r="GZG467" s="435"/>
      <c r="GZH467" s="435"/>
      <c r="GZI467" s="435"/>
      <c r="GZJ467" s="435"/>
      <c r="GZK467" s="435"/>
      <c r="GZL467" s="435"/>
      <c r="GZM467" s="435"/>
      <c r="GZN467" s="435"/>
      <c r="GZO467" s="435"/>
      <c r="GZP467" s="435"/>
      <c r="GZQ467" s="435"/>
      <c r="GZR467" s="435"/>
      <c r="GZS467" s="435"/>
      <c r="GZT467" s="435"/>
      <c r="GZU467" s="435"/>
      <c r="GZV467" s="435"/>
      <c r="GZW467" s="435"/>
      <c r="GZX467" s="435"/>
      <c r="GZY467" s="435"/>
      <c r="GZZ467" s="435"/>
      <c r="HAA467" s="435"/>
      <c r="HAB467" s="435"/>
      <c r="HAC467" s="435"/>
      <c r="HAD467" s="435"/>
      <c r="HAE467" s="435"/>
      <c r="HAF467" s="435"/>
      <c r="HAG467" s="435"/>
      <c r="HAH467" s="435"/>
      <c r="HAI467" s="435"/>
      <c r="HAJ467" s="435"/>
      <c r="HAK467" s="435"/>
      <c r="HAL467" s="435"/>
      <c r="HAM467" s="435"/>
      <c r="HAN467" s="435"/>
      <c r="HAO467" s="435"/>
      <c r="HAP467" s="435"/>
      <c r="HAQ467" s="435"/>
      <c r="HAR467" s="435"/>
      <c r="HAS467" s="435"/>
      <c r="HAT467" s="435"/>
      <c r="HAU467" s="435"/>
      <c r="HAV467" s="435"/>
      <c r="HAW467" s="435"/>
      <c r="HAX467" s="435"/>
      <c r="HAY467" s="435"/>
      <c r="HAZ467" s="435"/>
      <c r="HBA467" s="435"/>
      <c r="HBB467" s="435"/>
      <c r="HBC467" s="435"/>
      <c r="HBD467" s="435"/>
      <c r="HBE467" s="435"/>
      <c r="HBF467" s="435"/>
      <c r="HBG467" s="435"/>
      <c r="HBH467" s="435"/>
      <c r="HBI467" s="435"/>
      <c r="HBJ467" s="435"/>
      <c r="HBK467" s="435"/>
      <c r="HBL467" s="435"/>
      <c r="HBM467" s="435"/>
      <c r="HBN467" s="435"/>
      <c r="HBO467" s="435"/>
      <c r="HBP467" s="435"/>
      <c r="HBQ467" s="435"/>
      <c r="HBR467" s="435"/>
      <c r="HBS467" s="435"/>
      <c r="HBT467" s="435"/>
      <c r="HBU467" s="435"/>
      <c r="HBV467" s="435"/>
      <c r="HBW467" s="435"/>
      <c r="HBX467" s="435"/>
      <c r="HBY467" s="435"/>
      <c r="HBZ467" s="435"/>
      <c r="HCA467" s="435"/>
      <c r="HCB467" s="435"/>
      <c r="HCC467" s="435"/>
      <c r="HCD467" s="435"/>
      <c r="HCE467" s="435"/>
      <c r="HCF467" s="435"/>
      <c r="HCG467" s="435"/>
      <c r="HCH467" s="435"/>
      <c r="HCI467" s="435"/>
      <c r="HCJ467" s="435"/>
      <c r="HCK467" s="435"/>
      <c r="HCL467" s="435"/>
      <c r="HCM467" s="435"/>
      <c r="HCN467" s="435"/>
      <c r="HCO467" s="435"/>
      <c r="HCP467" s="435"/>
      <c r="HCQ467" s="435"/>
      <c r="HCR467" s="435"/>
      <c r="HCS467" s="435"/>
      <c r="HCT467" s="435"/>
      <c r="HCU467" s="435"/>
      <c r="HCV467" s="435"/>
      <c r="HCW467" s="435"/>
      <c r="HCX467" s="435"/>
      <c r="HCY467" s="435"/>
      <c r="HCZ467" s="435"/>
      <c r="HDA467" s="435"/>
      <c r="HDB467" s="435"/>
      <c r="HDC467" s="435"/>
      <c r="HDD467" s="435"/>
      <c r="HDE467" s="435"/>
      <c r="HDF467" s="435"/>
      <c r="HDG467" s="435"/>
      <c r="HDH467" s="435"/>
      <c r="HDI467" s="435"/>
      <c r="HDJ467" s="435"/>
      <c r="HDK467" s="435"/>
      <c r="HDL467" s="435"/>
      <c r="HDM467" s="435"/>
      <c r="HDN467" s="435"/>
      <c r="HDO467" s="435"/>
      <c r="HDP467" s="435"/>
      <c r="HDQ467" s="435"/>
      <c r="HDR467" s="435"/>
      <c r="HDS467" s="435"/>
      <c r="HDT467" s="435"/>
      <c r="HDU467" s="435"/>
      <c r="HDV467" s="435"/>
      <c r="HDW467" s="435"/>
      <c r="HDX467" s="435"/>
      <c r="HDY467" s="435"/>
      <c r="HDZ467" s="435"/>
      <c r="HEA467" s="435"/>
      <c r="HEB467" s="435"/>
      <c r="HEC467" s="435"/>
      <c r="HED467" s="435"/>
      <c r="HEE467" s="435"/>
      <c r="HEF467" s="435"/>
      <c r="HEG467" s="435"/>
      <c r="HEH467" s="435"/>
      <c r="HEI467" s="435"/>
      <c r="HEJ467" s="435"/>
      <c r="HEK467" s="435"/>
      <c r="HEL467" s="435"/>
      <c r="HEM467" s="435"/>
      <c r="HEN467" s="435"/>
      <c r="HEO467" s="435"/>
      <c r="HEP467" s="435"/>
      <c r="HEQ467" s="435"/>
      <c r="HER467" s="435"/>
      <c r="HES467" s="435"/>
      <c r="HET467" s="435"/>
      <c r="HEU467" s="435"/>
      <c r="HEV467" s="435"/>
      <c r="HEW467" s="435"/>
      <c r="HEX467" s="435"/>
      <c r="HEY467" s="435"/>
      <c r="HEZ467" s="435"/>
      <c r="HFA467" s="435"/>
      <c r="HFB467" s="435"/>
      <c r="HFC467" s="435"/>
      <c r="HFD467" s="435"/>
      <c r="HFE467" s="435"/>
      <c r="HFF467" s="435"/>
      <c r="HFG467" s="435"/>
      <c r="HFH467" s="435"/>
      <c r="HFI467" s="435"/>
      <c r="HFJ467" s="435"/>
      <c r="HFK467" s="435"/>
      <c r="HFL467" s="435"/>
      <c r="HFM467" s="435"/>
      <c r="HFN467" s="435"/>
      <c r="HFO467" s="435"/>
      <c r="HFP467" s="435"/>
      <c r="HFQ467" s="435"/>
      <c r="HFR467" s="435"/>
      <c r="HFS467" s="435"/>
      <c r="HFT467" s="435"/>
      <c r="HFU467" s="435"/>
      <c r="HFV467" s="435"/>
      <c r="HFW467" s="435"/>
      <c r="HFX467" s="435"/>
      <c r="HFY467" s="435"/>
      <c r="HFZ467" s="435"/>
      <c r="HGA467" s="435"/>
      <c r="HGB467" s="435"/>
      <c r="HGC467" s="435"/>
      <c r="HGD467" s="435"/>
      <c r="HGE467" s="435"/>
      <c r="HGF467" s="435"/>
      <c r="HGG467" s="435"/>
      <c r="HGH467" s="435"/>
      <c r="HGI467" s="435"/>
      <c r="HGJ467" s="435"/>
      <c r="HGK467" s="435"/>
      <c r="HGL467" s="435"/>
      <c r="HGM467" s="435"/>
      <c r="HGN467" s="435"/>
      <c r="HGO467" s="435"/>
      <c r="HGP467" s="435"/>
      <c r="HGQ467" s="435"/>
      <c r="HGR467" s="435"/>
      <c r="HGS467" s="435"/>
      <c r="HGT467" s="435"/>
      <c r="HGU467" s="435"/>
      <c r="HGV467" s="435"/>
      <c r="HGW467" s="435"/>
      <c r="HGX467" s="435"/>
      <c r="HGY467" s="435"/>
      <c r="HGZ467" s="435"/>
      <c r="HHA467" s="435"/>
      <c r="HHB467" s="435"/>
      <c r="HHC467" s="435"/>
      <c r="HHD467" s="435"/>
      <c r="HHE467" s="435"/>
      <c r="HHF467" s="435"/>
      <c r="HHG467" s="435"/>
      <c r="HHH467" s="435"/>
      <c r="HHI467" s="435"/>
      <c r="HHJ467" s="435"/>
      <c r="HHK467" s="435"/>
      <c r="HHL467" s="435"/>
      <c r="HHM467" s="435"/>
      <c r="HHN467" s="435"/>
      <c r="HHO467" s="435"/>
      <c r="HHP467" s="435"/>
      <c r="HHQ467" s="435"/>
      <c r="HHR467" s="435"/>
      <c r="HHS467" s="435"/>
      <c r="HHT467" s="435"/>
      <c r="HHU467" s="435"/>
      <c r="HHV467" s="435"/>
      <c r="HHW467" s="435"/>
      <c r="HHX467" s="435"/>
      <c r="HHY467" s="435"/>
      <c r="HHZ467" s="435"/>
      <c r="HIA467" s="435"/>
      <c r="HIB467" s="435"/>
      <c r="HIC467" s="435"/>
      <c r="HID467" s="435"/>
      <c r="HIE467" s="435"/>
      <c r="HIF467" s="435"/>
      <c r="HIG467" s="435"/>
      <c r="HIH467" s="435"/>
      <c r="HII467" s="435"/>
      <c r="HIJ467" s="435"/>
      <c r="HIK467" s="435"/>
      <c r="HIL467" s="435"/>
      <c r="HIM467" s="435"/>
      <c r="HIN467" s="435"/>
      <c r="HIO467" s="435"/>
      <c r="HIP467" s="435"/>
      <c r="HIQ467" s="435"/>
      <c r="HIR467" s="435"/>
      <c r="HIS467" s="435"/>
      <c r="HIT467" s="435"/>
      <c r="HIU467" s="435"/>
      <c r="HIV467" s="435"/>
      <c r="HIW467" s="435"/>
      <c r="HIX467" s="435"/>
      <c r="HIY467" s="435"/>
      <c r="HIZ467" s="435"/>
      <c r="HJA467" s="435"/>
      <c r="HJB467" s="435"/>
      <c r="HJC467" s="435"/>
      <c r="HJD467" s="435"/>
      <c r="HJE467" s="435"/>
      <c r="HJF467" s="435"/>
      <c r="HJG467" s="435"/>
      <c r="HJH467" s="435"/>
      <c r="HJI467" s="435"/>
      <c r="HJJ467" s="435"/>
      <c r="HJK467" s="435"/>
      <c r="HJL467" s="435"/>
      <c r="HJM467" s="435"/>
      <c r="HJN467" s="435"/>
      <c r="HJO467" s="435"/>
      <c r="HJP467" s="435"/>
      <c r="HJQ467" s="435"/>
      <c r="HJR467" s="435"/>
      <c r="HJS467" s="435"/>
      <c r="HJT467" s="435"/>
      <c r="HJU467" s="435"/>
      <c r="HJV467" s="435"/>
      <c r="HJW467" s="435"/>
      <c r="HJX467" s="435"/>
      <c r="HJY467" s="435"/>
      <c r="HJZ467" s="435"/>
      <c r="HKA467" s="435"/>
      <c r="HKB467" s="435"/>
      <c r="HKC467" s="435"/>
      <c r="HKD467" s="435"/>
      <c r="HKE467" s="435"/>
      <c r="HKF467" s="435"/>
      <c r="HKG467" s="435"/>
      <c r="HKH467" s="435"/>
      <c r="HKI467" s="435"/>
      <c r="HKJ467" s="435"/>
      <c r="HKK467" s="435"/>
      <c r="HKL467" s="435"/>
      <c r="HKM467" s="435"/>
      <c r="HKN467" s="435"/>
      <c r="HKO467" s="435"/>
      <c r="HKP467" s="435"/>
      <c r="HKQ467" s="435"/>
      <c r="HKR467" s="435"/>
      <c r="HKS467" s="435"/>
      <c r="HKT467" s="435"/>
      <c r="HKU467" s="435"/>
      <c r="HKV467" s="435"/>
      <c r="HKW467" s="435"/>
      <c r="HKX467" s="435"/>
      <c r="HKY467" s="435"/>
      <c r="HKZ467" s="435"/>
      <c r="HLA467" s="435"/>
      <c r="HLB467" s="435"/>
      <c r="HLC467" s="435"/>
      <c r="HLD467" s="435"/>
      <c r="HLE467" s="435"/>
      <c r="HLF467" s="435"/>
      <c r="HLG467" s="435"/>
      <c r="HLH467" s="435"/>
      <c r="HLI467" s="435"/>
      <c r="HLJ467" s="435"/>
      <c r="HLK467" s="435"/>
      <c r="HLL467" s="435"/>
      <c r="HLM467" s="435"/>
      <c r="HLN467" s="435"/>
      <c r="HLO467" s="435"/>
      <c r="HLP467" s="435"/>
      <c r="HLQ467" s="435"/>
      <c r="HLR467" s="435"/>
      <c r="HLS467" s="435"/>
      <c r="HLT467" s="435"/>
      <c r="HLU467" s="435"/>
      <c r="HLV467" s="435"/>
      <c r="HLW467" s="435"/>
      <c r="HLX467" s="435"/>
      <c r="HLY467" s="435"/>
      <c r="HLZ467" s="435"/>
      <c r="HMA467" s="435"/>
      <c r="HMB467" s="435"/>
      <c r="HMC467" s="435"/>
      <c r="HMD467" s="435"/>
      <c r="HME467" s="435"/>
      <c r="HMF467" s="435"/>
      <c r="HMG467" s="435"/>
      <c r="HMH467" s="435"/>
      <c r="HMI467" s="435"/>
      <c r="HMJ467" s="435"/>
      <c r="HMK467" s="435"/>
      <c r="HML467" s="435"/>
      <c r="HMM467" s="435"/>
      <c r="HMN467" s="435"/>
      <c r="HMO467" s="435"/>
      <c r="HMP467" s="435"/>
      <c r="HMQ467" s="435"/>
      <c r="HMR467" s="435"/>
      <c r="HMS467" s="435"/>
      <c r="HMT467" s="435"/>
      <c r="HMU467" s="435"/>
      <c r="HMV467" s="435"/>
      <c r="HMW467" s="435"/>
      <c r="HMX467" s="435"/>
      <c r="HMY467" s="435"/>
      <c r="HMZ467" s="435"/>
      <c r="HNA467" s="435"/>
      <c r="HNB467" s="435"/>
      <c r="HNC467" s="435"/>
      <c r="HND467" s="435"/>
      <c r="HNE467" s="435"/>
      <c r="HNF467" s="435"/>
      <c r="HNG467" s="435"/>
      <c r="HNH467" s="435"/>
      <c r="HNI467" s="435"/>
      <c r="HNJ467" s="435"/>
      <c r="HNK467" s="435"/>
      <c r="HNL467" s="435"/>
      <c r="HNM467" s="435"/>
      <c r="HNN467" s="435"/>
      <c r="HNO467" s="435"/>
      <c r="HNP467" s="435"/>
      <c r="HNQ467" s="435"/>
      <c r="HNR467" s="435"/>
      <c r="HNS467" s="435"/>
      <c r="HNT467" s="435"/>
      <c r="HNU467" s="435"/>
      <c r="HNV467" s="435"/>
      <c r="HNW467" s="435"/>
      <c r="HNX467" s="435"/>
      <c r="HNY467" s="435"/>
      <c r="HNZ467" s="435"/>
      <c r="HOA467" s="435"/>
      <c r="HOB467" s="435"/>
      <c r="HOC467" s="435"/>
      <c r="HOD467" s="435"/>
      <c r="HOE467" s="435"/>
      <c r="HOF467" s="435"/>
      <c r="HOG467" s="435"/>
      <c r="HOH467" s="435"/>
      <c r="HOI467" s="435"/>
      <c r="HOJ467" s="435"/>
      <c r="HOK467" s="435"/>
      <c r="HOL467" s="435"/>
      <c r="HOM467" s="435"/>
      <c r="HON467" s="435"/>
      <c r="HOO467" s="435"/>
      <c r="HOP467" s="435"/>
      <c r="HOQ467" s="435"/>
      <c r="HOR467" s="435"/>
      <c r="HOS467" s="435"/>
      <c r="HOT467" s="435"/>
      <c r="HOU467" s="435"/>
      <c r="HOV467" s="435"/>
      <c r="HOW467" s="435"/>
      <c r="HOX467" s="435"/>
      <c r="HOY467" s="435"/>
      <c r="HOZ467" s="435"/>
      <c r="HPA467" s="435"/>
      <c r="HPB467" s="435"/>
      <c r="HPC467" s="435"/>
      <c r="HPD467" s="435"/>
      <c r="HPE467" s="435"/>
      <c r="HPF467" s="435"/>
      <c r="HPG467" s="435"/>
      <c r="HPH467" s="435"/>
      <c r="HPI467" s="435"/>
      <c r="HPJ467" s="435"/>
      <c r="HPK467" s="435"/>
      <c r="HPL467" s="435"/>
      <c r="HPM467" s="435"/>
      <c r="HPN467" s="435"/>
      <c r="HPO467" s="435"/>
      <c r="HPP467" s="435"/>
      <c r="HPQ467" s="435"/>
      <c r="HPR467" s="435"/>
      <c r="HPS467" s="435"/>
      <c r="HPT467" s="435"/>
      <c r="HPU467" s="435"/>
      <c r="HPV467" s="435"/>
      <c r="HPW467" s="435"/>
      <c r="HPX467" s="435"/>
      <c r="HPY467" s="435"/>
      <c r="HPZ467" s="435"/>
      <c r="HQA467" s="435"/>
      <c r="HQB467" s="435"/>
      <c r="HQC467" s="435"/>
      <c r="HQD467" s="435"/>
      <c r="HQE467" s="435"/>
      <c r="HQF467" s="435"/>
      <c r="HQG467" s="435"/>
      <c r="HQH467" s="435"/>
      <c r="HQI467" s="435"/>
      <c r="HQJ467" s="435"/>
      <c r="HQK467" s="435"/>
      <c r="HQL467" s="435"/>
      <c r="HQM467" s="435"/>
      <c r="HQN467" s="435"/>
      <c r="HQO467" s="435"/>
      <c r="HQP467" s="435"/>
      <c r="HQQ467" s="435"/>
      <c r="HQR467" s="435"/>
      <c r="HQS467" s="435"/>
      <c r="HQT467" s="435"/>
      <c r="HQU467" s="435"/>
      <c r="HQV467" s="435"/>
      <c r="HQW467" s="435"/>
      <c r="HQX467" s="435"/>
      <c r="HQY467" s="435"/>
      <c r="HQZ467" s="435"/>
      <c r="HRA467" s="435"/>
      <c r="HRB467" s="435"/>
      <c r="HRC467" s="435"/>
      <c r="HRD467" s="435"/>
      <c r="HRE467" s="435"/>
      <c r="HRF467" s="435"/>
      <c r="HRG467" s="435"/>
      <c r="HRH467" s="435"/>
      <c r="HRI467" s="435"/>
      <c r="HRJ467" s="435"/>
      <c r="HRK467" s="435"/>
      <c r="HRL467" s="435"/>
      <c r="HRM467" s="435"/>
      <c r="HRN467" s="435"/>
      <c r="HRO467" s="435"/>
      <c r="HRP467" s="435"/>
      <c r="HRQ467" s="435"/>
      <c r="HRR467" s="435"/>
      <c r="HRS467" s="435"/>
      <c r="HRT467" s="435"/>
      <c r="HRU467" s="435"/>
      <c r="HRV467" s="435"/>
      <c r="HRW467" s="435"/>
      <c r="HRX467" s="435"/>
      <c r="HRY467" s="435"/>
      <c r="HRZ467" s="435"/>
      <c r="HSA467" s="435"/>
      <c r="HSB467" s="435"/>
      <c r="HSC467" s="435"/>
      <c r="HSD467" s="435"/>
      <c r="HSE467" s="435"/>
      <c r="HSF467" s="435"/>
      <c r="HSG467" s="435"/>
      <c r="HSH467" s="435"/>
      <c r="HSI467" s="435"/>
      <c r="HSJ467" s="435"/>
      <c r="HSK467" s="435"/>
      <c r="HSL467" s="435"/>
      <c r="HSM467" s="435"/>
      <c r="HSN467" s="435"/>
      <c r="HSO467" s="435"/>
      <c r="HSP467" s="435"/>
      <c r="HSQ467" s="435"/>
      <c r="HSR467" s="435"/>
      <c r="HSS467" s="435"/>
      <c r="HST467" s="435"/>
      <c r="HSU467" s="435"/>
      <c r="HSV467" s="435"/>
      <c r="HSW467" s="435"/>
      <c r="HSX467" s="435"/>
      <c r="HSY467" s="435"/>
      <c r="HSZ467" s="435"/>
      <c r="HTA467" s="435"/>
      <c r="HTB467" s="435"/>
      <c r="HTC467" s="435"/>
      <c r="HTD467" s="435"/>
      <c r="HTE467" s="435"/>
      <c r="HTF467" s="435"/>
      <c r="HTG467" s="435"/>
      <c r="HTH467" s="435"/>
      <c r="HTI467" s="435"/>
      <c r="HTJ467" s="435"/>
      <c r="HTK467" s="435"/>
      <c r="HTL467" s="435"/>
      <c r="HTM467" s="435"/>
      <c r="HTN467" s="435"/>
      <c r="HTO467" s="435"/>
      <c r="HTP467" s="435"/>
      <c r="HTQ467" s="435"/>
      <c r="HTR467" s="435"/>
      <c r="HTS467" s="435"/>
      <c r="HTT467" s="435"/>
      <c r="HTU467" s="435"/>
      <c r="HTV467" s="435"/>
      <c r="HTW467" s="435"/>
      <c r="HTX467" s="435"/>
      <c r="HTY467" s="435"/>
      <c r="HTZ467" s="435"/>
      <c r="HUA467" s="435"/>
      <c r="HUB467" s="435"/>
      <c r="HUC467" s="435"/>
      <c r="HUD467" s="435"/>
      <c r="HUE467" s="435"/>
      <c r="HUF467" s="435"/>
      <c r="HUG467" s="435"/>
      <c r="HUH467" s="435"/>
      <c r="HUI467" s="435"/>
      <c r="HUJ467" s="435"/>
      <c r="HUK467" s="435"/>
      <c r="HUL467" s="435"/>
      <c r="HUM467" s="435"/>
      <c r="HUN467" s="435"/>
      <c r="HUO467" s="435"/>
      <c r="HUP467" s="435"/>
      <c r="HUQ467" s="435"/>
      <c r="HUR467" s="435"/>
      <c r="HUS467" s="435"/>
      <c r="HUT467" s="435"/>
      <c r="HUU467" s="435"/>
      <c r="HUV467" s="435"/>
      <c r="HUW467" s="435"/>
      <c r="HUX467" s="435"/>
      <c r="HUY467" s="435"/>
      <c r="HUZ467" s="435"/>
      <c r="HVA467" s="435"/>
      <c r="HVB467" s="435"/>
      <c r="HVC467" s="435"/>
      <c r="HVD467" s="435"/>
      <c r="HVE467" s="435"/>
      <c r="HVF467" s="435"/>
      <c r="HVG467" s="435"/>
      <c r="HVH467" s="435"/>
      <c r="HVI467" s="435"/>
      <c r="HVJ467" s="435"/>
      <c r="HVK467" s="435"/>
      <c r="HVL467" s="435"/>
      <c r="HVM467" s="435"/>
      <c r="HVN467" s="435"/>
      <c r="HVO467" s="435"/>
      <c r="HVP467" s="435"/>
      <c r="HVQ467" s="435"/>
      <c r="HVR467" s="435"/>
      <c r="HVS467" s="435"/>
      <c r="HVT467" s="435"/>
      <c r="HVU467" s="435"/>
      <c r="HVV467" s="435"/>
      <c r="HVW467" s="435"/>
      <c r="HVX467" s="435"/>
      <c r="HVY467" s="435"/>
      <c r="HVZ467" s="435"/>
      <c r="HWA467" s="435"/>
      <c r="HWB467" s="435"/>
      <c r="HWC467" s="435"/>
      <c r="HWD467" s="435"/>
      <c r="HWE467" s="435"/>
      <c r="HWF467" s="435"/>
      <c r="HWG467" s="435"/>
      <c r="HWH467" s="435"/>
      <c r="HWI467" s="435"/>
      <c r="HWJ467" s="435"/>
      <c r="HWK467" s="435"/>
      <c r="HWL467" s="435"/>
      <c r="HWM467" s="435"/>
      <c r="HWN467" s="435"/>
      <c r="HWO467" s="435"/>
      <c r="HWP467" s="435"/>
      <c r="HWQ467" s="435"/>
      <c r="HWR467" s="435"/>
      <c r="HWS467" s="435"/>
      <c r="HWT467" s="435"/>
      <c r="HWU467" s="435"/>
      <c r="HWV467" s="435"/>
      <c r="HWW467" s="435"/>
      <c r="HWX467" s="435"/>
      <c r="HWY467" s="435"/>
      <c r="HWZ467" s="435"/>
      <c r="HXA467" s="435"/>
      <c r="HXB467" s="435"/>
      <c r="HXC467" s="435"/>
      <c r="HXD467" s="435"/>
      <c r="HXE467" s="435"/>
      <c r="HXF467" s="435"/>
      <c r="HXG467" s="435"/>
      <c r="HXH467" s="435"/>
      <c r="HXI467" s="435"/>
      <c r="HXJ467" s="435"/>
      <c r="HXK467" s="435"/>
      <c r="HXL467" s="435"/>
      <c r="HXM467" s="435"/>
      <c r="HXN467" s="435"/>
      <c r="HXO467" s="435"/>
      <c r="HXP467" s="435"/>
      <c r="HXQ467" s="435"/>
      <c r="HXR467" s="435"/>
      <c r="HXS467" s="435"/>
      <c r="HXT467" s="435"/>
      <c r="HXU467" s="435"/>
      <c r="HXV467" s="435"/>
      <c r="HXW467" s="435"/>
      <c r="HXX467" s="435"/>
      <c r="HXY467" s="435"/>
      <c r="HXZ467" s="435"/>
      <c r="HYA467" s="435"/>
      <c r="HYB467" s="435"/>
      <c r="HYC467" s="435"/>
      <c r="HYD467" s="435"/>
      <c r="HYE467" s="435"/>
      <c r="HYF467" s="435"/>
      <c r="HYG467" s="435"/>
      <c r="HYH467" s="435"/>
      <c r="HYI467" s="435"/>
      <c r="HYJ467" s="435"/>
      <c r="HYK467" s="435"/>
      <c r="HYL467" s="435"/>
      <c r="HYM467" s="435"/>
      <c r="HYN467" s="435"/>
      <c r="HYO467" s="435"/>
      <c r="HYP467" s="435"/>
      <c r="HYQ467" s="435"/>
      <c r="HYR467" s="435"/>
      <c r="HYS467" s="435"/>
      <c r="HYT467" s="435"/>
      <c r="HYU467" s="435"/>
      <c r="HYV467" s="435"/>
      <c r="HYW467" s="435"/>
      <c r="HYX467" s="435"/>
      <c r="HYY467" s="435"/>
      <c r="HYZ467" s="435"/>
      <c r="HZA467" s="435"/>
      <c r="HZB467" s="435"/>
      <c r="HZC467" s="435"/>
      <c r="HZD467" s="435"/>
      <c r="HZE467" s="435"/>
      <c r="HZF467" s="435"/>
      <c r="HZG467" s="435"/>
      <c r="HZH467" s="435"/>
      <c r="HZI467" s="435"/>
      <c r="HZJ467" s="435"/>
      <c r="HZK467" s="435"/>
      <c r="HZL467" s="435"/>
      <c r="HZM467" s="435"/>
      <c r="HZN467" s="435"/>
      <c r="HZO467" s="435"/>
      <c r="HZP467" s="435"/>
      <c r="HZQ467" s="435"/>
      <c r="HZR467" s="435"/>
      <c r="HZS467" s="435"/>
      <c r="HZT467" s="435"/>
      <c r="HZU467" s="435"/>
      <c r="HZV467" s="435"/>
      <c r="HZW467" s="435"/>
      <c r="HZX467" s="435"/>
      <c r="HZY467" s="435"/>
      <c r="HZZ467" s="435"/>
      <c r="IAA467" s="435"/>
      <c r="IAB467" s="435"/>
      <c r="IAC467" s="435"/>
      <c r="IAD467" s="435"/>
      <c r="IAE467" s="435"/>
      <c r="IAF467" s="435"/>
      <c r="IAG467" s="435"/>
      <c r="IAH467" s="435"/>
      <c r="IAI467" s="435"/>
      <c r="IAJ467" s="435"/>
      <c r="IAK467" s="435"/>
      <c r="IAL467" s="435"/>
      <c r="IAM467" s="435"/>
      <c r="IAN467" s="435"/>
      <c r="IAO467" s="435"/>
      <c r="IAP467" s="435"/>
      <c r="IAQ467" s="435"/>
      <c r="IAR467" s="435"/>
      <c r="IAS467" s="435"/>
      <c r="IAT467" s="435"/>
      <c r="IAU467" s="435"/>
      <c r="IAV467" s="435"/>
      <c r="IAW467" s="435"/>
      <c r="IAX467" s="435"/>
      <c r="IAY467" s="435"/>
      <c r="IAZ467" s="435"/>
      <c r="IBA467" s="435"/>
      <c r="IBB467" s="435"/>
      <c r="IBC467" s="435"/>
      <c r="IBD467" s="435"/>
      <c r="IBE467" s="435"/>
      <c r="IBF467" s="435"/>
      <c r="IBG467" s="435"/>
      <c r="IBH467" s="435"/>
      <c r="IBI467" s="435"/>
      <c r="IBJ467" s="435"/>
      <c r="IBK467" s="435"/>
      <c r="IBL467" s="435"/>
      <c r="IBM467" s="435"/>
      <c r="IBN467" s="435"/>
      <c r="IBO467" s="435"/>
      <c r="IBP467" s="435"/>
      <c r="IBQ467" s="435"/>
      <c r="IBR467" s="435"/>
      <c r="IBS467" s="435"/>
      <c r="IBT467" s="435"/>
      <c r="IBU467" s="435"/>
      <c r="IBV467" s="435"/>
      <c r="IBW467" s="435"/>
      <c r="IBX467" s="435"/>
      <c r="IBY467" s="435"/>
      <c r="IBZ467" s="435"/>
      <c r="ICA467" s="435"/>
      <c r="ICB467" s="435"/>
      <c r="ICC467" s="435"/>
      <c r="ICD467" s="435"/>
      <c r="ICE467" s="435"/>
      <c r="ICF467" s="435"/>
      <c r="ICG467" s="435"/>
      <c r="ICH467" s="435"/>
      <c r="ICI467" s="435"/>
      <c r="ICJ467" s="435"/>
      <c r="ICK467" s="435"/>
      <c r="ICL467" s="435"/>
      <c r="ICM467" s="435"/>
      <c r="ICN467" s="435"/>
      <c r="ICO467" s="435"/>
      <c r="ICP467" s="435"/>
      <c r="ICQ467" s="435"/>
      <c r="ICR467" s="435"/>
      <c r="ICS467" s="435"/>
      <c r="ICT467" s="435"/>
      <c r="ICU467" s="435"/>
      <c r="ICV467" s="435"/>
      <c r="ICW467" s="435"/>
      <c r="ICX467" s="435"/>
      <c r="ICY467" s="435"/>
      <c r="ICZ467" s="435"/>
      <c r="IDA467" s="435"/>
      <c r="IDB467" s="435"/>
      <c r="IDC467" s="435"/>
      <c r="IDD467" s="435"/>
      <c r="IDE467" s="435"/>
      <c r="IDF467" s="435"/>
      <c r="IDG467" s="435"/>
      <c r="IDH467" s="435"/>
      <c r="IDI467" s="435"/>
      <c r="IDJ467" s="435"/>
      <c r="IDK467" s="435"/>
      <c r="IDL467" s="435"/>
      <c r="IDM467" s="435"/>
      <c r="IDN467" s="435"/>
      <c r="IDO467" s="435"/>
      <c r="IDP467" s="435"/>
      <c r="IDQ467" s="435"/>
      <c r="IDR467" s="435"/>
      <c r="IDS467" s="435"/>
      <c r="IDT467" s="435"/>
      <c r="IDU467" s="435"/>
      <c r="IDV467" s="435"/>
      <c r="IDW467" s="435"/>
      <c r="IDX467" s="435"/>
      <c r="IDY467" s="435"/>
      <c r="IDZ467" s="435"/>
      <c r="IEA467" s="435"/>
      <c r="IEB467" s="435"/>
      <c r="IEC467" s="435"/>
      <c r="IED467" s="435"/>
      <c r="IEE467" s="435"/>
      <c r="IEF467" s="435"/>
      <c r="IEG467" s="435"/>
      <c r="IEH467" s="435"/>
      <c r="IEI467" s="435"/>
      <c r="IEJ467" s="435"/>
      <c r="IEK467" s="435"/>
      <c r="IEL467" s="435"/>
      <c r="IEM467" s="435"/>
      <c r="IEN467" s="435"/>
      <c r="IEO467" s="435"/>
      <c r="IEP467" s="435"/>
      <c r="IEQ467" s="435"/>
      <c r="IER467" s="435"/>
      <c r="IES467" s="435"/>
      <c r="IET467" s="435"/>
      <c r="IEU467" s="435"/>
      <c r="IEV467" s="435"/>
      <c r="IEW467" s="435"/>
      <c r="IEX467" s="435"/>
      <c r="IEY467" s="435"/>
      <c r="IEZ467" s="435"/>
      <c r="IFA467" s="435"/>
      <c r="IFB467" s="435"/>
      <c r="IFC467" s="435"/>
      <c r="IFD467" s="435"/>
      <c r="IFE467" s="435"/>
      <c r="IFF467" s="435"/>
      <c r="IFG467" s="435"/>
      <c r="IFH467" s="435"/>
      <c r="IFI467" s="435"/>
      <c r="IFJ467" s="435"/>
      <c r="IFK467" s="435"/>
      <c r="IFL467" s="435"/>
      <c r="IFM467" s="435"/>
      <c r="IFN467" s="435"/>
      <c r="IFO467" s="435"/>
      <c r="IFP467" s="435"/>
      <c r="IFQ467" s="435"/>
      <c r="IFR467" s="435"/>
      <c r="IFS467" s="435"/>
      <c r="IFT467" s="435"/>
      <c r="IFU467" s="435"/>
      <c r="IFV467" s="435"/>
      <c r="IFW467" s="435"/>
      <c r="IFX467" s="435"/>
      <c r="IFY467" s="435"/>
      <c r="IFZ467" s="435"/>
      <c r="IGA467" s="435"/>
      <c r="IGB467" s="435"/>
      <c r="IGC467" s="435"/>
      <c r="IGD467" s="435"/>
      <c r="IGE467" s="435"/>
      <c r="IGF467" s="435"/>
      <c r="IGG467" s="435"/>
      <c r="IGH467" s="435"/>
      <c r="IGI467" s="435"/>
      <c r="IGJ467" s="435"/>
      <c r="IGK467" s="435"/>
      <c r="IGL467" s="435"/>
      <c r="IGM467" s="435"/>
      <c r="IGN467" s="435"/>
      <c r="IGO467" s="435"/>
      <c r="IGP467" s="435"/>
      <c r="IGQ467" s="435"/>
      <c r="IGR467" s="435"/>
      <c r="IGS467" s="435"/>
      <c r="IGT467" s="435"/>
      <c r="IGU467" s="435"/>
      <c r="IGV467" s="435"/>
      <c r="IGW467" s="435"/>
      <c r="IGX467" s="435"/>
      <c r="IGY467" s="435"/>
      <c r="IGZ467" s="435"/>
      <c r="IHA467" s="435"/>
      <c r="IHB467" s="435"/>
      <c r="IHC467" s="435"/>
      <c r="IHD467" s="435"/>
      <c r="IHE467" s="435"/>
      <c r="IHF467" s="435"/>
      <c r="IHG467" s="435"/>
      <c r="IHH467" s="435"/>
      <c r="IHI467" s="435"/>
      <c r="IHJ467" s="435"/>
      <c r="IHK467" s="435"/>
      <c r="IHL467" s="435"/>
      <c r="IHM467" s="435"/>
      <c r="IHN467" s="435"/>
      <c r="IHO467" s="435"/>
      <c r="IHP467" s="435"/>
      <c r="IHQ467" s="435"/>
      <c r="IHR467" s="435"/>
      <c r="IHS467" s="435"/>
      <c r="IHT467" s="435"/>
      <c r="IHU467" s="435"/>
      <c r="IHV467" s="435"/>
      <c r="IHW467" s="435"/>
      <c r="IHX467" s="435"/>
      <c r="IHY467" s="435"/>
      <c r="IHZ467" s="435"/>
      <c r="IIA467" s="435"/>
      <c r="IIB467" s="435"/>
      <c r="IIC467" s="435"/>
      <c r="IID467" s="435"/>
      <c r="IIE467" s="435"/>
      <c r="IIF467" s="435"/>
      <c r="IIG467" s="435"/>
      <c r="IIH467" s="435"/>
      <c r="III467" s="435"/>
      <c r="IIJ467" s="435"/>
      <c r="IIK467" s="435"/>
      <c r="IIL467" s="435"/>
      <c r="IIM467" s="435"/>
      <c r="IIN467" s="435"/>
      <c r="IIO467" s="435"/>
      <c r="IIP467" s="435"/>
      <c r="IIQ467" s="435"/>
      <c r="IIR467" s="435"/>
      <c r="IIS467" s="435"/>
      <c r="IIT467" s="435"/>
      <c r="IIU467" s="435"/>
      <c r="IIV467" s="435"/>
      <c r="IIW467" s="435"/>
      <c r="IIX467" s="435"/>
      <c r="IIY467" s="435"/>
      <c r="IIZ467" s="435"/>
      <c r="IJA467" s="435"/>
      <c r="IJB467" s="435"/>
      <c r="IJC467" s="435"/>
      <c r="IJD467" s="435"/>
      <c r="IJE467" s="435"/>
      <c r="IJF467" s="435"/>
      <c r="IJG467" s="435"/>
      <c r="IJH467" s="435"/>
      <c r="IJI467" s="435"/>
      <c r="IJJ467" s="435"/>
      <c r="IJK467" s="435"/>
      <c r="IJL467" s="435"/>
      <c r="IJM467" s="435"/>
      <c r="IJN467" s="435"/>
      <c r="IJO467" s="435"/>
      <c r="IJP467" s="435"/>
      <c r="IJQ467" s="435"/>
      <c r="IJR467" s="435"/>
      <c r="IJS467" s="435"/>
      <c r="IJT467" s="435"/>
      <c r="IJU467" s="435"/>
      <c r="IJV467" s="435"/>
      <c r="IJW467" s="435"/>
      <c r="IJX467" s="435"/>
      <c r="IJY467" s="435"/>
      <c r="IJZ467" s="435"/>
      <c r="IKA467" s="435"/>
      <c r="IKB467" s="435"/>
      <c r="IKC467" s="435"/>
      <c r="IKD467" s="435"/>
      <c r="IKE467" s="435"/>
      <c r="IKF467" s="435"/>
      <c r="IKG467" s="435"/>
      <c r="IKH467" s="435"/>
      <c r="IKI467" s="435"/>
      <c r="IKJ467" s="435"/>
      <c r="IKK467" s="435"/>
      <c r="IKL467" s="435"/>
      <c r="IKM467" s="435"/>
      <c r="IKN467" s="435"/>
      <c r="IKO467" s="435"/>
      <c r="IKP467" s="435"/>
      <c r="IKQ467" s="435"/>
      <c r="IKR467" s="435"/>
      <c r="IKS467" s="435"/>
      <c r="IKT467" s="435"/>
      <c r="IKU467" s="435"/>
      <c r="IKV467" s="435"/>
      <c r="IKW467" s="435"/>
      <c r="IKX467" s="435"/>
      <c r="IKY467" s="435"/>
      <c r="IKZ467" s="435"/>
      <c r="ILA467" s="435"/>
      <c r="ILB467" s="435"/>
      <c r="ILC467" s="435"/>
      <c r="ILD467" s="435"/>
      <c r="ILE467" s="435"/>
      <c r="ILF467" s="435"/>
      <c r="ILG467" s="435"/>
      <c r="ILH467" s="435"/>
      <c r="ILI467" s="435"/>
      <c r="ILJ467" s="435"/>
      <c r="ILK467" s="435"/>
      <c r="ILL467" s="435"/>
      <c r="ILM467" s="435"/>
      <c r="ILN467" s="435"/>
      <c r="ILO467" s="435"/>
      <c r="ILP467" s="435"/>
      <c r="ILQ467" s="435"/>
      <c r="ILR467" s="435"/>
      <c r="ILS467" s="435"/>
      <c r="ILT467" s="435"/>
      <c r="ILU467" s="435"/>
      <c r="ILV467" s="435"/>
      <c r="ILW467" s="435"/>
      <c r="ILX467" s="435"/>
      <c r="ILY467" s="435"/>
      <c r="ILZ467" s="435"/>
      <c r="IMA467" s="435"/>
      <c r="IMB467" s="435"/>
      <c r="IMC467" s="435"/>
      <c r="IMD467" s="435"/>
      <c r="IME467" s="435"/>
      <c r="IMF467" s="435"/>
      <c r="IMG467" s="435"/>
      <c r="IMH467" s="435"/>
      <c r="IMI467" s="435"/>
      <c r="IMJ467" s="435"/>
      <c r="IMK467" s="435"/>
      <c r="IML467" s="435"/>
      <c r="IMM467" s="435"/>
      <c r="IMN467" s="435"/>
      <c r="IMO467" s="435"/>
      <c r="IMP467" s="435"/>
      <c r="IMQ467" s="435"/>
      <c r="IMR467" s="435"/>
      <c r="IMS467" s="435"/>
      <c r="IMT467" s="435"/>
      <c r="IMU467" s="435"/>
      <c r="IMV467" s="435"/>
      <c r="IMW467" s="435"/>
      <c r="IMX467" s="435"/>
      <c r="IMY467" s="435"/>
      <c r="IMZ467" s="435"/>
      <c r="INA467" s="435"/>
      <c r="INB467" s="435"/>
      <c r="INC467" s="435"/>
      <c r="IND467" s="435"/>
      <c r="INE467" s="435"/>
      <c r="INF467" s="435"/>
      <c r="ING467" s="435"/>
      <c r="INH467" s="435"/>
      <c r="INI467" s="435"/>
      <c r="INJ467" s="435"/>
      <c r="INK467" s="435"/>
      <c r="INL467" s="435"/>
      <c r="INM467" s="435"/>
      <c r="INN467" s="435"/>
      <c r="INO467" s="435"/>
      <c r="INP467" s="435"/>
      <c r="INQ467" s="435"/>
      <c r="INR467" s="435"/>
      <c r="INS467" s="435"/>
      <c r="INT467" s="435"/>
      <c r="INU467" s="435"/>
      <c r="INV467" s="435"/>
      <c r="INW467" s="435"/>
      <c r="INX467" s="435"/>
      <c r="INY467" s="435"/>
      <c r="INZ467" s="435"/>
      <c r="IOA467" s="435"/>
      <c r="IOB467" s="435"/>
      <c r="IOC467" s="435"/>
      <c r="IOD467" s="435"/>
      <c r="IOE467" s="435"/>
      <c r="IOF467" s="435"/>
      <c r="IOG467" s="435"/>
      <c r="IOH467" s="435"/>
      <c r="IOI467" s="435"/>
      <c r="IOJ467" s="435"/>
      <c r="IOK467" s="435"/>
      <c r="IOL467" s="435"/>
      <c r="IOM467" s="435"/>
      <c r="ION467" s="435"/>
      <c r="IOO467" s="435"/>
      <c r="IOP467" s="435"/>
      <c r="IOQ467" s="435"/>
      <c r="IOR467" s="435"/>
      <c r="IOS467" s="435"/>
      <c r="IOT467" s="435"/>
      <c r="IOU467" s="435"/>
      <c r="IOV467" s="435"/>
      <c r="IOW467" s="435"/>
      <c r="IOX467" s="435"/>
      <c r="IOY467" s="435"/>
      <c r="IOZ467" s="435"/>
      <c r="IPA467" s="435"/>
      <c r="IPB467" s="435"/>
      <c r="IPC467" s="435"/>
      <c r="IPD467" s="435"/>
      <c r="IPE467" s="435"/>
      <c r="IPF467" s="435"/>
      <c r="IPG467" s="435"/>
      <c r="IPH467" s="435"/>
      <c r="IPI467" s="435"/>
      <c r="IPJ467" s="435"/>
      <c r="IPK467" s="435"/>
      <c r="IPL467" s="435"/>
      <c r="IPM467" s="435"/>
      <c r="IPN467" s="435"/>
      <c r="IPO467" s="435"/>
      <c r="IPP467" s="435"/>
      <c r="IPQ467" s="435"/>
      <c r="IPR467" s="435"/>
      <c r="IPS467" s="435"/>
      <c r="IPT467" s="435"/>
      <c r="IPU467" s="435"/>
      <c r="IPV467" s="435"/>
      <c r="IPW467" s="435"/>
      <c r="IPX467" s="435"/>
      <c r="IPY467" s="435"/>
      <c r="IPZ467" s="435"/>
      <c r="IQA467" s="435"/>
      <c r="IQB467" s="435"/>
      <c r="IQC467" s="435"/>
      <c r="IQD467" s="435"/>
      <c r="IQE467" s="435"/>
      <c r="IQF467" s="435"/>
      <c r="IQG467" s="435"/>
      <c r="IQH467" s="435"/>
      <c r="IQI467" s="435"/>
      <c r="IQJ467" s="435"/>
      <c r="IQK467" s="435"/>
      <c r="IQL467" s="435"/>
      <c r="IQM467" s="435"/>
      <c r="IQN467" s="435"/>
      <c r="IQO467" s="435"/>
      <c r="IQP467" s="435"/>
      <c r="IQQ467" s="435"/>
      <c r="IQR467" s="435"/>
      <c r="IQS467" s="435"/>
      <c r="IQT467" s="435"/>
      <c r="IQU467" s="435"/>
      <c r="IQV467" s="435"/>
      <c r="IQW467" s="435"/>
      <c r="IQX467" s="435"/>
      <c r="IQY467" s="435"/>
      <c r="IQZ467" s="435"/>
      <c r="IRA467" s="435"/>
      <c r="IRB467" s="435"/>
      <c r="IRC467" s="435"/>
      <c r="IRD467" s="435"/>
      <c r="IRE467" s="435"/>
      <c r="IRF467" s="435"/>
      <c r="IRG467" s="435"/>
      <c r="IRH467" s="435"/>
      <c r="IRI467" s="435"/>
      <c r="IRJ467" s="435"/>
      <c r="IRK467" s="435"/>
      <c r="IRL467" s="435"/>
      <c r="IRM467" s="435"/>
      <c r="IRN467" s="435"/>
      <c r="IRO467" s="435"/>
      <c r="IRP467" s="435"/>
      <c r="IRQ467" s="435"/>
      <c r="IRR467" s="435"/>
      <c r="IRS467" s="435"/>
      <c r="IRT467" s="435"/>
      <c r="IRU467" s="435"/>
      <c r="IRV467" s="435"/>
      <c r="IRW467" s="435"/>
      <c r="IRX467" s="435"/>
      <c r="IRY467" s="435"/>
      <c r="IRZ467" s="435"/>
      <c r="ISA467" s="435"/>
      <c r="ISB467" s="435"/>
      <c r="ISC467" s="435"/>
      <c r="ISD467" s="435"/>
      <c r="ISE467" s="435"/>
      <c r="ISF467" s="435"/>
      <c r="ISG467" s="435"/>
      <c r="ISH467" s="435"/>
      <c r="ISI467" s="435"/>
      <c r="ISJ467" s="435"/>
      <c r="ISK467" s="435"/>
      <c r="ISL467" s="435"/>
      <c r="ISM467" s="435"/>
      <c r="ISN467" s="435"/>
      <c r="ISO467" s="435"/>
      <c r="ISP467" s="435"/>
      <c r="ISQ467" s="435"/>
      <c r="ISR467" s="435"/>
      <c r="ISS467" s="435"/>
      <c r="IST467" s="435"/>
      <c r="ISU467" s="435"/>
      <c r="ISV467" s="435"/>
      <c r="ISW467" s="435"/>
      <c r="ISX467" s="435"/>
      <c r="ISY467" s="435"/>
      <c r="ISZ467" s="435"/>
      <c r="ITA467" s="435"/>
      <c r="ITB467" s="435"/>
      <c r="ITC467" s="435"/>
      <c r="ITD467" s="435"/>
      <c r="ITE467" s="435"/>
      <c r="ITF467" s="435"/>
      <c r="ITG467" s="435"/>
      <c r="ITH467" s="435"/>
      <c r="ITI467" s="435"/>
      <c r="ITJ467" s="435"/>
      <c r="ITK467" s="435"/>
      <c r="ITL467" s="435"/>
      <c r="ITM467" s="435"/>
      <c r="ITN467" s="435"/>
      <c r="ITO467" s="435"/>
      <c r="ITP467" s="435"/>
      <c r="ITQ467" s="435"/>
      <c r="ITR467" s="435"/>
      <c r="ITS467" s="435"/>
      <c r="ITT467" s="435"/>
      <c r="ITU467" s="435"/>
      <c r="ITV467" s="435"/>
      <c r="ITW467" s="435"/>
      <c r="ITX467" s="435"/>
      <c r="ITY467" s="435"/>
      <c r="ITZ467" s="435"/>
      <c r="IUA467" s="435"/>
      <c r="IUB467" s="435"/>
      <c r="IUC467" s="435"/>
      <c r="IUD467" s="435"/>
      <c r="IUE467" s="435"/>
      <c r="IUF467" s="435"/>
      <c r="IUG467" s="435"/>
      <c r="IUH467" s="435"/>
      <c r="IUI467" s="435"/>
      <c r="IUJ467" s="435"/>
      <c r="IUK467" s="435"/>
      <c r="IUL467" s="435"/>
      <c r="IUM467" s="435"/>
      <c r="IUN467" s="435"/>
      <c r="IUO467" s="435"/>
      <c r="IUP467" s="435"/>
      <c r="IUQ467" s="435"/>
      <c r="IUR467" s="435"/>
      <c r="IUS467" s="435"/>
      <c r="IUT467" s="435"/>
      <c r="IUU467" s="435"/>
      <c r="IUV467" s="435"/>
      <c r="IUW467" s="435"/>
      <c r="IUX467" s="435"/>
      <c r="IUY467" s="435"/>
      <c r="IUZ467" s="435"/>
      <c r="IVA467" s="435"/>
      <c r="IVB467" s="435"/>
      <c r="IVC467" s="435"/>
      <c r="IVD467" s="435"/>
      <c r="IVE467" s="435"/>
      <c r="IVF467" s="435"/>
      <c r="IVG467" s="435"/>
      <c r="IVH467" s="435"/>
      <c r="IVI467" s="435"/>
      <c r="IVJ467" s="435"/>
      <c r="IVK467" s="435"/>
      <c r="IVL467" s="435"/>
      <c r="IVM467" s="435"/>
      <c r="IVN467" s="435"/>
      <c r="IVO467" s="435"/>
      <c r="IVP467" s="435"/>
      <c r="IVQ467" s="435"/>
      <c r="IVR467" s="435"/>
      <c r="IVS467" s="435"/>
      <c r="IVT467" s="435"/>
      <c r="IVU467" s="435"/>
      <c r="IVV467" s="435"/>
      <c r="IVW467" s="435"/>
      <c r="IVX467" s="435"/>
      <c r="IVY467" s="435"/>
      <c r="IVZ467" s="435"/>
      <c r="IWA467" s="435"/>
      <c r="IWB467" s="435"/>
      <c r="IWC467" s="435"/>
      <c r="IWD467" s="435"/>
      <c r="IWE467" s="435"/>
      <c r="IWF467" s="435"/>
      <c r="IWG467" s="435"/>
      <c r="IWH467" s="435"/>
      <c r="IWI467" s="435"/>
      <c r="IWJ467" s="435"/>
      <c r="IWK467" s="435"/>
      <c r="IWL467" s="435"/>
      <c r="IWM467" s="435"/>
      <c r="IWN467" s="435"/>
      <c r="IWO467" s="435"/>
      <c r="IWP467" s="435"/>
      <c r="IWQ467" s="435"/>
      <c r="IWR467" s="435"/>
      <c r="IWS467" s="435"/>
      <c r="IWT467" s="435"/>
      <c r="IWU467" s="435"/>
      <c r="IWV467" s="435"/>
      <c r="IWW467" s="435"/>
      <c r="IWX467" s="435"/>
      <c r="IWY467" s="435"/>
      <c r="IWZ467" s="435"/>
      <c r="IXA467" s="435"/>
      <c r="IXB467" s="435"/>
      <c r="IXC467" s="435"/>
      <c r="IXD467" s="435"/>
      <c r="IXE467" s="435"/>
      <c r="IXF467" s="435"/>
      <c r="IXG467" s="435"/>
      <c r="IXH467" s="435"/>
      <c r="IXI467" s="435"/>
      <c r="IXJ467" s="435"/>
      <c r="IXK467" s="435"/>
      <c r="IXL467" s="435"/>
      <c r="IXM467" s="435"/>
      <c r="IXN467" s="435"/>
      <c r="IXO467" s="435"/>
      <c r="IXP467" s="435"/>
      <c r="IXQ467" s="435"/>
      <c r="IXR467" s="435"/>
      <c r="IXS467" s="435"/>
      <c r="IXT467" s="435"/>
      <c r="IXU467" s="435"/>
      <c r="IXV467" s="435"/>
      <c r="IXW467" s="435"/>
      <c r="IXX467" s="435"/>
      <c r="IXY467" s="435"/>
      <c r="IXZ467" s="435"/>
      <c r="IYA467" s="435"/>
      <c r="IYB467" s="435"/>
      <c r="IYC467" s="435"/>
      <c r="IYD467" s="435"/>
      <c r="IYE467" s="435"/>
      <c r="IYF467" s="435"/>
      <c r="IYG467" s="435"/>
      <c r="IYH467" s="435"/>
      <c r="IYI467" s="435"/>
      <c r="IYJ467" s="435"/>
      <c r="IYK467" s="435"/>
      <c r="IYL467" s="435"/>
      <c r="IYM467" s="435"/>
      <c r="IYN467" s="435"/>
      <c r="IYO467" s="435"/>
      <c r="IYP467" s="435"/>
      <c r="IYQ467" s="435"/>
      <c r="IYR467" s="435"/>
      <c r="IYS467" s="435"/>
      <c r="IYT467" s="435"/>
      <c r="IYU467" s="435"/>
      <c r="IYV467" s="435"/>
      <c r="IYW467" s="435"/>
      <c r="IYX467" s="435"/>
      <c r="IYY467" s="435"/>
      <c r="IYZ467" s="435"/>
      <c r="IZA467" s="435"/>
      <c r="IZB467" s="435"/>
      <c r="IZC467" s="435"/>
      <c r="IZD467" s="435"/>
      <c r="IZE467" s="435"/>
      <c r="IZF467" s="435"/>
      <c r="IZG467" s="435"/>
      <c r="IZH467" s="435"/>
      <c r="IZI467" s="435"/>
      <c r="IZJ467" s="435"/>
      <c r="IZK467" s="435"/>
      <c r="IZL467" s="435"/>
      <c r="IZM467" s="435"/>
      <c r="IZN467" s="435"/>
      <c r="IZO467" s="435"/>
      <c r="IZP467" s="435"/>
      <c r="IZQ467" s="435"/>
      <c r="IZR467" s="435"/>
      <c r="IZS467" s="435"/>
      <c r="IZT467" s="435"/>
      <c r="IZU467" s="435"/>
      <c r="IZV467" s="435"/>
      <c r="IZW467" s="435"/>
      <c r="IZX467" s="435"/>
      <c r="IZY467" s="435"/>
      <c r="IZZ467" s="435"/>
      <c r="JAA467" s="435"/>
      <c r="JAB467" s="435"/>
      <c r="JAC467" s="435"/>
      <c r="JAD467" s="435"/>
      <c r="JAE467" s="435"/>
      <c r="JAF467" s="435"/>
      <c r="JAG467" s="435"/>
      <c r="JAH467" s="435"/>
      <c r="JAI467" s="435"/>
      <c r="JAJ467" s="435"/>
      <c r="JAK467" s="435"/>
      <c r="JAL467" s="435"/>
      <c r="JAM467" s="435"/>
      <c r="JAN467" s="435"/>
      <c r="JAO467" s="435"/>
      <c r="JAP467" s="435"/>
      <c r="JAQ467" s="435"/>
      <c r="JAR467" s="435"/>
      <c r="JAS467" s="435"/>
      <c r="JAT467" s="435"/>
      <c r="JAU467" s="435"/>
      <c r="JAV467" s="435"/>
      <c r="JAW467" s="435"/>
      <c r="JAX467" s="435"/>
      <c r="JAY467" s="435"/>
      <c r="JAZ467" s="435"/>
      <c r="JBA467" s="435"/>
      <c r="JBB467" s="435"/>
      <c r="JBC467" s="435"/>
      <c r="JBD467" s="435"/>
      <c r="JBE467" s="435"/>
      <c r="JBF467" s="435"/>
      <c r="JBG467" s="435"/>
      <c r="JBH467" s="435"/>
      <c r="JBI467" s="435"/>
      <c r="JBJ467" s="435"/>
      <c r="JBK467" s="435"/>
      <c r="JBL467" s="435"/>
      <c r="JBM467" s="435"/>
      <c r="JBN467" s="435"/>
      <c r="JBO467" s="435"/>
      <c r="JBP467" s="435"/>
      <c r="JBQ467" s="435"/>
      <c r="JBR467" s="435"/>
      <c r="JBS467" s="435"/>
      <c r="JBT467" s="435"/>
      <c r="JBU467" s="435"/>
      <c r="JBV467" s="435"/>
      <c r="JBW467" s="435"/>
      <c r="JBX467" s="435"/>
      <c r="JBY467" s="435"/>
      <c r="JBZ467" s="435"/>
      <c r="JCA467" s="435"/>
      <c r="JCB467" s="435"/>
      <c r="JCC467" s="435"/>
      <c r="JCD467" s="435"/>
      <c r="JCE467" s="435"/>
      <c r="JCF467" s="435"/>
      <c r="JCG467" s="435"/>
      <c r="JCH467" s="435"/>
      <c r="JCI467" s="435"/>
      <c r="JCJ467" s="435"/>
      <c r="JCK467" s="435"/>
      <c r="JCL467" s="435"/>
      <c r="JCM467" s="435"/>
      <c r="JCN467" s="435"/>
      <c r="JCO467" s="435"/>
      <c r="JCP467" s="435"/>
      <c r="JCQ467" s="435"/>
      <c r="JCR467" s="435"/>
      <c r="JCS467" s="435"/>
      <c r="JCT467" s="435"/>
      <c r="JCU467" s="435"/>
      <c r="JCV467" s="435"/>
      <c r="JCW467" s="435"/>
      <c r="JCX467" s="435"/>
      <c r="JCY467" s="435"/>
      <c r="JCZ467" s="435"/>
      <c r="JDA467" s="435"/>
      <c r="JDB467" s="435"/>
      <c r="JDC467" s="435"/>
      <c r="JDD467" s="435"/>
      <c r="JDE467" s="435"/>
      <c r="JDF467" s="435"/>
      <c r="JDG467" s="435"/>
      <c r="JDH467" s="435"/>
      <c r="JDI467" s="435"/>
      <c r="JDJ467" s="435"/>
      <c r="JDK467" s="435"/>
      <c r="JDL467" s="435"/>
      <c r="JDM467" s="435"/>
      <c r="JDN467" s="435"/>
      <c r="JDO467" s="435"/>
      <c r="JDP467" s="435"/>
      <c r="JDQ467" s="435"/>
      <c r="JDR467" s="435"/>
      <c r="JDS467" s="435"/>
      <c r="JDT467" s="435"/>
      <c r="JDU467" s="435"/>
      <c r="JDV467" s="435"/>
      <c r="JDW467" s="435"/>
      <c r="JDX467" s="435"/>
      <c r="JDY467" s="435"/>
      <c r="JDZ467" s="435"/>
      <c r="JEA467" s="435"/>
      <c r="JEB467" s="435"/>
      <c r="JEC467" s="435"/>
      <c r="JED467" s="435"/>
      <c r="JEE467" s="435"/>
      <c r="JEF467" s="435"/>
      <c r="JEG467" s="435"/>
      <c r="JEH467" s="435"/>
      <c r="JEI467" s="435"/>
      <c r="JEJ467" s="435"/>
      <c r="JEK467" s="435"/>
      <c r="JEL467" s="435"/>
      <c r="JEM467" s="435"/>
      <c r="JEN467" s="435"/>
      <c r="JEO467" s="435"/>
      <c r="JEP467" s="435"/>
      <c r="JEQ467" s="435"/>
      <c r="JER467" s="435"/>
      <c r="JES467" s="435"/>
      <c r="JET467" s="435"/>
      <c r="JEU467" s="435"/>
      <c r="JEV467" s="435"/>
      <c r="JEW467" s="435"/>
      <c r="JEX467" s="435"/>
      <c r="JEY467" s="435"/>
      <c r="JEZ467" s="435"/>
      <c r="JFA467" s="435"/>
      <c r="JFB467" s="435"/>
      <c r="JFC467" s="435"/>
      <c r="JFD467" s="435"/>
      <c r="JFE467" s="435"/>
      <c r="JFF467" s="435"/>
      <c r="JFG467" s="435"/>
      <c r="JFH467" s="435"/>
      <c r="JFI467" s="435"/>
      <c r="JFJ467" s="435"/>
      <c r="JFK467" s="435"/>
      <c r="JFL467" s="435"/>
      <c r="JFM467" s="435"/>
      <c r="JFN467" s="435"/>
      <c r="JFO467" s="435"/>
      <c r="JFP467" s="435"/>
      <c r="JFQ467" s="435"/>
      <c r="JFR467" s="435"/>
      <c r="JFS467" s="435"/>
      <c r="JFT467" s="435"/>
      <c r="JFU467" s="435"/>
      <c r="JFV467" s="435"/>
      <c r="JFW467" s="435"/>
      <c r="JFX467" s="435"/>
      <c r="JFY467" s="435"/>
      <c r="JFZ467" s="435"/>
      <c r="JGA467" s="435"/>
      <c r="JGB467" s="435"/>
      <c r="JGC467" s="435"/>
      <c r="JGD467" s="435"/>
      <c r="JGE467" s="435"/>
      <c r="JGF467" s="435"/>
      <c r="JGG467" s="435"/>
      <c r="JGH467" s="435"/>
      <c r="JGI467" s="435"/>
      <c r="JGJ467" s="435"/>
      <c r="JGK467" s="435"/>
      <c r="JGL467" s="435"/>
      <c r="JGM467" s="435"/>
      <c r="JGN467" s="435"/>
      <c r="JGO467" s="435"/>
      <c r="JGP467" s="435"/>
      <c r="JGQ467" s="435"/>
      <c r="JGR467" s="435"/>
      <c r="JGS467" s="435"/>
      <c r="JGT467" s="435"/>
      <c r="JGU467" s="435"/>
      <c r="JGV467" s="435"/>
      <c r="JGW467" s="435"/>
      <c r="JGX467" s="435"/>
      <c r="JGY467" s="435"/>
      <c r="JGZ467" s="435"/>
      <c r="JHA467" s="435"/>
      <c r="JHB467" s="435"/>
      <c r="JHC467" s="435"/>
      <c r="JHD467" s="435"/>
      <c r="JHE467" s="435"/>
      <c r="JHF467" s="435"/>
      <c r="JHG467" s="435"/>
      <c r="JHH467" s="435"/>
      <c r="JHI467" s="435"/>
      <c r="JHJ467" s="435"/>
      <c r="JHK467" s="435"/>
      <c r="JHL467" s="435"/>
      <c r="JHM467" s="435"/>
      <c r="JHN467" s="435"/>
      <c r="JHO467" s="435"/>
      <c r="JHP467" s="435"/>
      <c r="JHQ467" s="435"/>
      <c r="JHR467" s="435"/>
      <c r="JHS467" s="435"/>
      <c r="JHT467" s="435"/>
      <c r="JHU467" s="435"/>
      <c r="JHV467" s="435"/>
      <c r="JHW467" s="435"/>
      <c r="JHX467" s="435"/>
      <c r="JHY467" s="435"/>
      <c r="JHZ467" s="435"/>
      <c r="JIA467" s="435"/>
      <c r="JIB467" s="435"/>
      <c r="JIC467" s="435"/>
      <c r="JID467" s="435"/>
      <c r="JIE467" s="435"/>
      <c r="JIF467" s="435"/>
      <c r="JIG467" s="435"/>
      <c r="JIH467" s="435"/>
      <c r="JII467" s="435"/>
      <c r="JIJ467" s="435"/>
      <c r="JIK467" s="435"/>
      <c r="JIL467" s="435"/>
      <c r="JIM467" s="435"/>
      <c r="JIN467" s="435"/>
      <c r="JIO467" s="435"/>
      <c r="JIP467" s="435"/>
      <c r="JIQ467" s="435"/>
      <c r="JIR467" s="435"/>
      <c r="JIS467" s="435"/>
      <c r="JIT467" s="435"/>
      <c r="JIU467" s="435"/>
      <c r="JIV467" s="435"/>
      <c r="JIW467" s="435"/>
      <c r="JIX467" s="435"/>
      <c r="JIY467" s="435"/>
      <c r="JIZ467" s="435"/>
      <c r="JJA467" s="435"/>
      <c r="JJB467" s="435"/>
      <c r="JJC467" s="435"/>
      <c r="JJD467" s="435"/>
      <c r="JJE467" s="435"/>
      <c r="JJF467" s="435"/>
      <c r="JJG467" s="435"/>
      <c r="JJH467" s="435"/>
      <c r="JJI467" s="435"/>
      <c r="JJJ467" s="435"/>
      <c r="JJK467" s="435"/>
      <c r="JJL467" s="435"/>
      <c r="JJM467" s="435"/>
      <c r="JJN467" s="435"/>
      <c r="JJO467" s="435"/>
      <c r="JJP467" s="435"/>
      <c r="JJQ467" s="435"/>
      <c r="JJR467" s="435"/>
      <c r="JJS467" s="435"/>
      <c r="JJT467" s="435"/>
      <c r="JJU467" s="435"/>
      <c r="JJV467" s="435"/>
      <c r="JJW467" s="435"/>
      <c r="JJX467" s="435"/>
      <c r="JJY467" s="435"/>
      <c r="JJZ467" s="435"/>
      <c r="JKA467" s="435"/>
      <c r="JKB467" s="435"/>
      <c r="JKC467" s="435"/>
      <c r="JKD467" s="435"/>
      <c r="JKE467" s="435"/>
      <c r="JKF467" s="435"/>
      <c r="JKG467" s="435"/>
      <c r="JKH467" s="435"/>
      <c r="JKI467" s="435"/>
      <c r="JKJ467" s="435"/>
      <c r="JKK467" s="435"/>
      <c r="JKL467" s="435"/>
      <c r="JKM467" s="435"/>
      <c r="JKN467" s="435"/>
      <c r="JKO467" s="435"/>
      <c r="JKP467" s="435"/>
      <c r="JKQ467" s="435"/>
      <c r="JKR467" s="435"/>
      <c r="JKS467" s="435"/>
      <c r="JKT467" s="435"/>
      <c r="JKU467" s="435"/>
      <c r="JKV467" s="435"/>
      <c r="JKW467" s="435"/>
      <c r="JKX467" s="435"/>
      <c r="JKY467" s="435"/>
      <c r="JKZ467" s="435"/>
      <c r="JLA467" s="435"/>
      <c r="JLB467" s="435"/>
      <c r="JLC467" s="435"/>
      <c r="JLD467" s="435"/>
      <c r="JLE467" s="435"/>
      <c r="JLF467" s="435"/>
      <c r="JLG467" s="435"/>
      <c r="JLH467" s="435"/>
      <c r="JLI467" s="435"/>
      <c r="JLJ467" s="435"/>
      <c r="JLK467" s="435"/>
      <c r="JLL467" s="435"/>
      <c r="JLM467" s="435"/>
      <c r="JLN467" s="435"/>
      <c r="JLO467" s="435"/>
      <c r="JLP467" s="435"/>
      <c r="JLQ467" s="435"/>
      <c r="JLR467" s="435"/>
      <c r="JLS467" s="435"/>
      <c r="JLT467" s="435"/>
      <c r="JLU467" s="435"/>
      <c r="JLV467" s="435"/>
      <c r="JLW467" s="435"/>
      <c r="JLX467" s="435"/>
      <c r="JLY467" s="435"/>
      <c r="JLZ467" s="435"/>
      <c r="JMA467" s="435"/>
      <c r="JMB467" s="435"/>
      <c r="JMC467" s="435"/>
      <c r="JMD467" s="435"/>
      <c r="JME467" s="435"/>
      <c r="JMF467" s="435"/>
      <c r="JMG467" s="435"/>
      <c r="JMH467" s="435"/>
      <c r="JMI467" s="435"/>
      <c r="JMJ467" s="435"/>
      <c r="JMK467" s="435"/>
      <c r="JML467" s="435"/>
      <c r="JMM467" s="435"/>
      <c r="JMN467" s="435"/>
      <c r="JMO467" s="435"/>
      <c r="JMP467" s="435"/>
      <c r="JMQ467" s="435"/>
      <c r="JMR467" s="435"/>
      <c r="JMS467" s="435"/>
      <c r="JMT467" s="435"/>
      <c r="JMU467" s="435"/>
      <c r="JMV467" s="435"/>
      <c r="JMW467" s="435"/>
      <c r="JMX467" s="435"/>
      <c r="JMY467" s="435"/>
      <c r="JMZ467" s="435"/>
      <c r="JNA467" s="435"/>
      <c r="JNB467" s="435"/>
      <c r="JNC467" s="435"/>
      <c r="JND467" s="435"/>
      <c r="JNE467" s="435"/>
      <c r="JNF467" s="435"/>
      <c r="JNG467" s="435"/>
      <c r="JNH467" s="435"/>
      <c r="JNI467" s="435"/>
      <c r="JNJ467" s="435"/>
      <c r="JNK467" s="435"/>
      <c r="JNL467" s="435"/>
      <c r="JNM467" s="435"/>
      <c r="JNN467" s="435"/>
      <c r="JNO467" s="435"/>
      <c r="JNP467" s="435"/>
      <c r="JNQ467" s="435"/>
      <c r="JNR467" s="435"/>
      <c r="JNS467" s="435"/>
      <c r="JNT467" s="435"/>
      <c r="JNU467" s="435"/>
      <c r="JNV467" s="435"/>
      <c r="JNW467" s="435"/>
      <c r="JNX467" s="435"/>
      <c r="JNY467" s="435"/>
      <c r="JNZ467" s="435"/>
      <c r="JOA467" s="435"/>
      <c r="JOB467" s="435"/>
      <c r="JOC467" s="435"/>
      <c r="JOD467" s="435"/>
      <c r="JOE467" s="435"/>
      <c r="JOF467" s="435"/>
      <c r="JOG467" s="435"/>
      <c r="JOH467" s="435"/>
      <c r="JOI467" s="435"/>
      <c r="JOJ467" s="435"/>
      <c r="JOK467" s="435"/>
      <c r="JOL467" s="435"/>
      <c r="JOM467" s="435"/>
      <c r="JON467" s="435"/>
      <c r="JOO467" s="435"/>
      <c r="JOP467" s="435"/>
      <c r="JOQ467" s="435"/>
      <c r="JOR467" s="435"/>
      <c r="JOS467" s="435"/>
      <c r="JOT467" s="435"/>
      <c r="JOU467" s="435"/>
      <c r="JOV467" s="435"/>
      <c r="JOW467" s="435"/>
      <c r="JOX467" s="435"/>
      <c r="JOY467" s="435"/>
      <c r="JOZ467" s="435"/>
      <c r="JPA467" s="435"/>
      <c r="JPB467" s="435"/>
      <c r="JPC467" s="435"/>
      <c r="JPD467" s="435"/>
      <c r="JPE467" s="435"/>
      <c r="JPF467" s="435"/>
      <c r="JPG467" s="435"/>
      <c r="JPH467" s="435"/>
      <c r="JPI467" s="435"/>
      <c r="JPJ467" s="435"/>
      <c r="JPK467" s="435"/>
      <c r="JPL467" s="435"/>
      <c r="JPM467" s="435"/>
      <c r="JPN467" s="435"/>
      <c r="JPO467" s="435"/>
      <c r="JPP467" s="435"/>
      <c r="JPQ467" s="435"/>
      <c r="JPR467" s="435"/>
      <c r="JPS467" s="435"/>
      <c r="JPT467" s="435"/>
      <c r="JPU467" s="435"/>
      <c r="JPV467" s="435"/>
      <c r="JPW467" s="435"/>
      <c r="JPX467" s="435"/>
      <c r="JPY467" s="435"/>
      <c r="JPZ467" s="435"/>
      <c r="JQA467" s="435"/>
      <c r="JQB467" s="435"/>
      <c r="JQC467" s="435"/>
      <c r="JQD467" s="435"/>
      <c r="JQE467" s="435"/>
      <c r="JQF467" s="435"/>
      <c r="JQG467" s="435"/>
      <c r="JQH467" s="435"/>
      <c r="JQI467" s="435"/>
      <c r="JQJ467" s="435"/>
      <c r="JQK467" s="435"/>
      <c r="JQL467" s="435"/>
      <c r="JQM467" s="435"/>
      <c r="JQN467" s="435"/>
      <c r="JQO467" s="435"/>
      <c r="JQP467" s="435"/>
      <c r="JQQ467" s="435"/>
      <c r="JQR467" s="435"/>
      <c r="JQS467" s="435"/>
      <c r="JQT467" s="435"/>
      <c r="JQU467" s="435"/>
      <c r="JQV467" s="435"/>
      <c r="JQW467" s="435"/>
      <c r="JQX467" s="435"/>
      <c r="JQY467" s="435"/>
      <c r="JQZ467" s="435"/>
      <c r="JRA467" s="435"/>
      <c r="JRB467" s="435"/>
      <c r="JRC467" s="435"/>
      <c r="JRD467" s="435"/>
      <c r="JRE467" s="435"/>
      <c r="JRF467" s="435"/>
      <c r="JRG467" s="435"/>
      <c r="JRH467" s="435"/>
      <c r="JRI467" s="435"/>
      <c r="JRJ467" s="435"/>
      <c r="JRK467" s="435"/>
      <c r="JRL467" s="435"/>
      <c r="JRM467" s="435"/>
      <c r="JRN467" s="435"/>
      <c r="JRO467" s="435"/>
      <c r="JRP467" s="435"/>
      <c r="JRQ467" s="435"/>
      <c r="JRR467" s="435"/>
      <c r="JRS467" s="435"/>
      <c r="JRT467" s="435"/>
      <c r="JRU467" s="435"/>
      <c r="JRV467" s="435"/>
      <c r="JRW467" s="435"/>
      <c r="JRX467" s="435"/>
      <c r="JRY467" s="435"/>
      <c r="JRZ467" s="435"/>
      <c r="JSA467" s="435"/>
      <c r="JSB467" s="435"/>
      <c r="JSC467" s="435"/>
      <c r="JSD467" s="435"/>
      <c r="JSE467" s="435"/>
      <c r="JSF467" s="435"/>
      <c r="JSG467" s="435"/>
      <c r="JSH467" s="435"/>
      <c r="JSI467" s="435"/>
      <c r="JSJ467" s="435"/>
      <c r="JSK467" s="435"/>
      <c r="JSL467" s="435"/>
      <c r="JSM467" s="435"/>
      <c r="JSN467" s="435"/>
      <c r="JSO467" s="435"/>
      <c r="JSP467" s="435"/>
      <c r="JSQ467" s="435"/>
      <c r="JSR467" s="435"/>
      <c r="JSS467" s="435"/>
      <c r="JST467" s="435"/>
      <c r="JSU467" s="435"/>
      <c r="JSV467" s="435"/>
      <c r="JSW467" s="435"/>
      <c r="JSX467" s="435"/>
      <c r="JSY467" s="435"/>
      <c r="JSZ467" s="435"/>
      <c r="JTA467" s="435"/>
      <c r="JTB467" s="435"/>
      <c r="JTC467" s="435"/>
      <c r="JTD467" s="435"/>
      <c r="JTE467" s="435"/>
      <c r="JTF467" s="435"/>
      <c r="JTG467" s="435"/>
      <c r="JTH467" s="435"/>
      <c r="JTI467" s="435"/>
      <c r="JTJ467" s="435"/>
      <c r="JTK467" s="435"/>
      <c r="JTL467" s="435"/>
      <c r="JTM467" s="435"/>
      <c r="JTN467" s="435"/>
      <c r="JTO467" s="435"/>
      <c r="JTP467" s="435"/>
      <c r="JTQ467" s="435"/>
      <c r="JTR467" s="435"/>
      <c r="JTS467" s="435"/>
      <c r="JTT467" s="435"/>
      <c r="JTU467" s="435"/>
      <c r="JTV467" s="435"/>
      <c r="JTW467" s="435"/>
      <c r="JTX467" s="435"/>
      <c r="JTY467" s="435"/>
      <c r="JTZ467" s="435"/>
      <c r="JUA467" s="435"/>
      <c r="JUB467" s="435"/>
      <c r="JUC467" s="435"/>
      <c r="JUD467" s="435"/>
      <c r="JUE467" s="435"/>
      <c r="JUF467" s="435"/>
      <c r="JUG467" s="435"/>
      <c r="JUH467" s="435"/>
      <c r="JUI467" s="435"/>
      <c r="JUJ467" s="435"/>
      <c r="JUK467" s="435"/>
      <c r="JUL467" s="435"/>
      <c r="JUM467" s="435"/>
      <c r="JUN467" s="435"/>
      <c r="JUO467" s="435"/>
      <c r="JUP467" s="435"/>
      <c r="JUQ467" s="435"/>
      <c r="JUR467" s="435"/>
      <c r="JUS467" s="435"/>
      <c r="JUT467" s="435"/>
      <c r="JUU467" s="435"/>
      <c r="JUV467" s="435"/>
      <c r="JUW467" s="435"/>
      <c r="JUX467" s="435"/>
      <c r="JUY467" s="435"/>
      <c r="JUZ467" s="435"/>
      <c r="JVA467" s="435"/>
      <c r="JVB467" s="435"/>
      <c r="JVC467" s="435"/>
      <c r="JVD467" s="435"/>
      <c r="JVE467" s="435"/>
      <c r="JVF467" s="435"/>
      <c r="JVG467" s="435"/>
      <c r="JVH467" s="435"/>
      <c r="JVI467" s="435"/>
      <c r="JVJ467" s="435"/>
      <c r="JVK467" s="435"/>
      <c r="JVL467" s="435"/>
      <c r="JVM467" s="435"/>
      <c r="JVN467" s="435"/>
      <c r="JVO467" s="435"/>
      <c r="JVP467" s="435"/>
      <c r="JVQ467" s="435"/>
      <c r="JVR467" s="435"/>
      <c r="JVS467" s="435"/>
      <c r="JVT467" s="435"/>
      <c r="JVU467" s="435"/>
      <c r="JVV467" s="435"/>
      <c r="JVW467" s="435"/>
      <c r="JVX467" s="435"/>
      <c r="JVY467" s="435"/>
      <c r="JVZ467" s="435"/>
      <c r="JWA467" s="435"/>
      <c r="JWB467" s="435"/>
      <c r="JWC467" s="435"/>
      <c r="JWD467" s="435"/>
      <c r="JWE467" s="435"/>
      <c r="JWF467" s="435"/>
      <c r="JWG467" s="435"/>
      <c r="JWH467" s="435"/>
      <c r="JWI467" s="435"/>
      <c r="JWJ467" s="435"/>
      <c r="JWK467" s="435"/>
      <c r="JWL467" s="435"/>
      <c r="JWM467" s="435"/>
      <c r="JWN467" s="435"/>
      <c r="JWO467" s="435"/>
      <c r="JWP467" s="435"/>
      <c r="JWQ467" s="435"/>
      <c r="JWR467" s="435"/>
      <c r="JWS467" s="435"/>
      <c r="JWT467" s="435"/>
      <c r="JWU467" s="435"/>
      <c r="JWV467" s="435"/>
      <c r="JWW467" s="435"/>
      <c r="JWX467" s="435"/>
      <c r="JWY467" s="435"/>
      <c r="JWZ467" s="435"/>
      <c r="JXA467" s="435"/>
      <c r="JXB467" s="435"/>
      <c r="JXC467" s="435"/>
      <c r="JXD467" s="435"/>
      <c r="JXE467" s="435"/>
      <c r="JXF467" s="435"/>
      <c r="JXG467" s="435"/>
      <c r="JXH467" s="435"/>
      <c r="JXI467" s="435"/>
      <c r="JXJ467" s="435"/>
      <c r="JXK467" s="435"/>
      <c r="JXL467" s="435"/>
      <c r="JXM467" s="435"/>
      <c r="JXN467" s="435"/>
      <c r="JXO467" s="435"/>
      <c r="JXP467" s="435"/>
      <c r="JXQ467" s="435"/>
      <c r="JXR467" s="435"/>
      <c r="JXS467" s="435"/>
      <c r="JXT467" s="435"/>
      <c r="JXU467" s="435"/>
      <c r="JXV467" s="435"/>
      <c r="JXW467" s="435"/>
      <c r="JXX467" s="435"/>
      <c r="JXY467" s="435"/>
      <c r="JXZ467" s="435"/>
      <c r="JYA467" s="435"/>
      <c r="JYB467" s="435"/>
      <c r="JYC467" s="435"/>
      <c r="JYD467" s="435"/>
      <c r="JYE467" s="435"/>
      <c r="JYF467" s="435"/>
      <c r="JYG467" s="435"/>
      <c r="JYH467" s="435"/>
      <c r="JYI467" s="435"/>
      <c r="JYJ467" s="435"/>
      <c r="JYK467" s="435"/>
      <c r="JYL467" s="435"/>
      <c r="JYM467" s="435"/>
      <c r="JYN467" s="435"/>
      <c r="JYO467" s="435"/>
      <c r="JYP467" s="435"/>
      <c r="JYQ467" s="435"/>
      <c r="JYR467" s="435"/>
      <c r="JYS467" s="435"/>
      <c r="JYT467" s="435"/>
      <c r="JYU467" s="435"/>
      <c r="JYV467" s="435"/>
      <c r="JYW467" s="435"/>
      <c r="JYX467" s="435"/>
      <c r="JYY467" s="435"/>
      <c r="JYZ467" s="435"/>
      <c r="JZA467" s="435"/>
      <c r="JZB467" s="435"/>
      <c r="JZC467" s="435"/>
      <c r="JZD467" s="435"/>
      <c r="JZE467" s="435"/>
      <c r="JZF467" s="435"/>
      <c r="JZG467" s="435"/>
      <c r="JZH467" s="435"/>
      <c r="JZI467" s="435"/>
      <c r="JZJ467" s="435"/>
      <c r="JZK467" s="435"/>
      <c r="JZL467" s="435"/>
      <c r="JZM467" s="435"/>
      <c r="JZN467" s="435"/>
      <c r="JZO467" s="435"/>
      <c r="JZP467" s="435"/>
      <c r="JZQ467" s="435"/>
      <c r="JZR467" s="435"/>
      <c r="JZS467" s="435"/>
      <c r="JZT467" s="435"/>
      <c r="JZU467" s="435"/>
      <c r="JZV467" s="435"/>
      <c r="JZW467" s="435"/>
      <c r="JZX467" s="435"/>
      <c r="JZY467" s="435"/>
      <c r="JZZ467" s="435"/>
      <c r="KAA467" s="435"/>
      <c r="KAB467" s="435"/>
      <c r="KAC467" s="435"/>
      <c r="KAD467" s="435"/>
      <c r="KAE467" s="435"/>
      <c r="KAF467" s="435"/>
      <c r="KAG467" s="435"/>
      <c r="KAH467" s="435"/>
      <c r="KAI467" s="435"/>
      <c r="KAJ467" s="435"/>
      <c r="KAK467" s="435"/>
      <c r="KAL467" s="435"/>
      <c r="KAM467" s="435"/>
      <c r="KAN467" s="435"/>
      <c r="KAO467" s="435"/>
      <c r="KAP467" s="435"/>
      <c r="KAQ467" s="435"/>
      <c r="KAR467" s="435"/>
      <c r="KAS467" s="435"/>
      <c r="KAT467" s="435"/>
      <c r="KAU467" s="435"/>
      <c r="KAV467" s="435"/>
      <c r="KAW467" s="435"/>
      <c r="KAX467" s="435"/>
      <c r="KAY467" s="435"/>
      <c r="KAZ467" s="435"/>
      <c r="KBA467" s="435"/>
      <c r="KBB467" s="435"/>
      <c r="KBC467" s="435"/>
      <c r="KBD467" s="435"/>
      <c r="KBE467" s="435"/>
      <c r="KBF467" s="435"/>
      <c r="KBG467" s="435"/>
      <c r="KBH467" s="435"/>
      <c r="KBI467" s="435"/>
      <c r="KBJ467" s="435"/>
      <c r="KBK467" s="435"/>
      <c r="KBL467" s="435"/>
      <c r="KBM467" s="435"/>
      <c r="KBN467" s="435"/>
      <c r="KBO467" s="435"/>
      <c r="KBP467" s="435"/>
      <c r="KBQ467" s="435"/>
      <c r="KBR467" s="435"/>
      <c r="KBS467" s="435"/>
      <c r="KBT467" s="435"/>
      <c r="KBU467" s="435"/>
      <c r="KBV467" s="435"/>
      <c r="KBW467" s="435"/>
      <c r="KBX467" s="435"/>
      <c r="KBY467" s="435"/>
      <c r="KBZ467" s="435"/>
      <c r="KCA467" s="435"/>
      <c r="KCB467" s="435"/>
      <c r="KCC467" s="435"/>
      <c r="KCD467" s="435"/>
      <c r="KCE467" s="435"/>
      <c r="KCF467" s="435"/>
      <c r="KCG467" s="435"/>
      <c r="KCH467" s="435"/>
      <c r="KCI467" s="435"/>
      <c r="KCJ467" s="435"/>
      <c r="KCK467" s="435"/>
      <c r="KCL467" s="435"/>
      <c r="KCM467" s="435"/>
      <c r="KCN467" s="435"/>
      <c r="KCO467" s="435"/>
      <c r="KCP467" s="435"/>
      <c r="KCQ467" s="435"/>
      <c r="KCR467" s="435"/>
      <c r="KCS467" s="435"/>
      <c r="KCT467" s="435"/>
      <c r="KCU467" s="435"/>
      <c r="KCV467" s="435"/>
      <c r="KCW467" s="435"/>
      <c r="KCX467" s="435"/>
      <c r="KCY467" s="435"/>
      <c r="KCZ467" s="435"/>
      <c r="KDA467" s="435"/>
      <c r="KDB467" s="435"/>
      <c r="KDC467" s="435"/>
      <c r="KDD467" s="435"/>
      <c r="KDE467" s="435"/>
      <c r="KDF467" s="435"/>
      <c r="KDG467" s="435"/>
      <c r="KDH467" s="435"/>
      <c r="KDI467" s="435"/>
      <c r="KDJ467" s="435"/>
      <c r="KDK467" s="435"/>
      <c r="KDL467" s="435"/>
      <c r="KDM467" s="435"/>
      <c r="KDN467" s="435"/>
      <c r="KDO467" s="435"/>
      <c r="KDP467" s="435"/>
      <c r="KDQ467" s="435"/>
      <c r="KDR467" s="435"/>
      <c r="KDS467" s="435"/>
      <c r="KDT467" s="435"/>
      <c r="KDU467" s="435"/>
      <c r="KDV467" s="435"/>
      <c r="KDW467" s="435"/>
      <c r="KDX467" s="435"/>
      <c r="KDY467" s="435"/>
      <c r="KDZ467" s="435"/>
      <c r="KEA467" s="435"/>
      <c r="KEB467" s="435"/>
      <c r="KEC467" s="435"/>
      <c r="KED467" s="435"/>
      <c r="KEE467" s="435"/>
      <c r="KEF467" s="435"/>
      <c r="KEG467" s="435"/>
      <c r="KEH467" s="435"/>
      <c r="KEI467" s="435"/>
      <c r="KEJ467" s="435"/>
      <c r="KEK467" s="435"/>
      <c r="KEL467" s="435"/>
      <c r="KEM467" s="435"/>
      <c r="KEN467" s="435"/>
      <c r="KEO467" s="435"/>
      <c r="KEP467" s="435"/>
      <c r="KEQ467" s="435"/>
      <c r="KER467" s="435"/>
      <c r="KES467" s="435"/>
      <c r="KET467" s="435"/>
      <c r="KEU467" s="435"/>
      <c r="KEV467" s="435"/>
      <c r="KEW467" s="435"/>
      <c r="KEX467" s="435"/>
      <c r="KEY467" s="435"/>
      <c r="KEZ467" s="435"/>
      <c r="KFA467" s="435"/>
      <c r="KFB467" s="435"/>
      <c r="KFC467" s="435"/>
      <c r="KFD467" s="435"/>
      <c r="KFE467" s="435"/>
      <c r="KFF467" s="435"/>
      <c r="KFG467" s="435"/>
      <c r="KFH467" s="435"/>
      <c r="KFI467" s="435"/>
      <c r="KFJ467" s="435"/>
      <c r="KFK467" s="435"/>
      <c r="KFL467" s="435"/>
      <c r="KFM467" s="435"/>
      <c r="KFN467" s="435"/>
      <c r="KFO467" s="435"/>
      <c r="KFP467" s="435"/>
      <c r="KFQ467" s="435"/>
      <c r="KFR467" s="435"/>
      <c r="KFS467" s="435"/>
      <c r="KFT467" s="435"/>
      <c r="KFU467" s="435"/>
      <c r="KFV467" s="435"/>
      <c r="KFW467" s="435"/>
      <c r="KFX467" s="435"/>
      <c r="KFY467" s="435"/>
      <c r="KFZ467" s="435"/>
      <c r="KGA467" s="435"/>
      <c r="KGB467" s="435"/>
      <c r="KGC467" s="435"/>
      <c r="KGD467" s="435"/>
      <c r="KGE467" s="435"/>
      <c r="KGF467" s="435"/>
      <c r="KGG467" s="435"/>
      <c r="KGH467" s="435"/>
      <c r="KGI467" s="435"/>
      <c r="KGJ467" s="435"/>
      <c r="KGK467" s="435"/>
      <c r="KGL467" s="435"/>
      <c r="KGM467" s="435"/>
      <c r="KGN467" s="435"/>
      <c r="KGO467" s="435"/>
      <c r="KGP467" s="435"/>
      <c r="KGQ467" s="435"/>
      <c r="KGR467" s="435"/>
      <c r="KGS467" s="435"/>
      <c r="KGT467" s="435"/>
      <c r="KGU467" s="435"/>
      <c r="KGV467" s="435"/>
      <c r="KGW467" s="435"/>
      <c r="KGX467" s="435"/>
      <c r="KGY467" s="435"/>
      <c r="KGZ467" s="435"/>
      <c r="KHA467" s="435"/>
      <c r="KHB467" s="435"/>
      <c r="KHC467" s="435"/>
      <c r="KHD467" s="435"/>
      <c r="KHE467" s="435"/>
      <c r="KHF467" s="435"/>
      <c r="KHG467" s="435"/>
      <c r="KHH467" s="435"/>
      <c r="KHI467" s="435"/>
      <c r="KHJ467" s="435"/>
      <c r="KHK467" s="435"/>
      <c r="KHL467" s="435"/>
      <c r="KHM467" s="435"/>
      <c r="KHN467" s="435"/>
      <c r="KHO467" s="435"/>
      <c r="KHP467" s="435"/>
      <c r="KHQ467" s="435"/>
      <c r="KHR467" s="435"/>
      <c r="KHS467" s="435"/>
      <c r="KHT467" s="435"/>
      <c r="KHU467" s="435"/>
      <c r="KHV467" s="435"/>
      <c r="KHW467" s="435"/>
      <c r="KHX467" s="435"/>
      <c r="KHY467" s="435"/>
      <c r="KHZ467" s="435"/>
      <c r="KIA467" s="435"/>
      <c r="KIB467" s="435"/>
      <c r="KIC467" s="435"/>
      <c r="KID467" s="435"/>
      <c r="KIE467" s="435"/>
      <c r="KIF467" s="435"/>
      <c r="KIG467" s="435"/>
      <c r="KIH467" s="435"/>
      <c r="KII467" s="435"/>
      <c r="KIJ467" s="435"/>
      <c r="KIK467" s="435"/>
      <c r="KIL467" s="435"/>
      <c r="KIM467" s="435"/>
      <c r="KIN467" s="435"/>
      <c r="KIO467" s="435"/>
      <c r="KIP467" s="435"/>
      <c r="KIQ467" s="435"/>
      <c r="KIR467" s="435"/>
      <c r="KIS467" s="435"/>
      <c r="KIT467" s="435"/>
      <c r="KIU467" s="435"/>
      <c r="KIV467" s="435"/>
      <c r="KIW467" s="435"/>
      <c r="KIX467" s="435"/>
      <c r="KIY467" s="435"/>
      <c r="KIZ467" s="435"/>
      <c r="KJA467" s="435"/>
      <c r="KJB467" s="435"/>
      <c r="KJC467" s="435"/>
      <c r="KJD467" s="435"/>
      <c r="KJE467" s="435"/>
      <c r="KJF467" s="435"/>
      <c r="KJG467" s="435"/>
      <c r="KJH467" s="435"/>
      <c r="KJI467" s="435"/>
      <c r="KJJ467" s="435"/>
      <c r="KJK467" s="435"/>
      <c r="KJL467" s="435"/>
      <c r="KJM467" s="435"/>
      <c r="KJN467" s="435"/>
      <c r="KJO467" s="435"/>
      <c r="KJP467" s="435"/>
      <c r="KJQ467" s="435"/>
      <c r="KJR467" s="435"/>
      <c r="KJS467" s="435"/>
      <c r="KJT467" s="435"/>
      <c r="KJU467" s="435"/>
      <c r="KJV467" s="435"/>
      <c r="KJW467" s="435"/>
      <c r="KJX467" s="435"/>
      <c r="KJY467" s="435"/>
      <c r="KJZ467" s="435"/>
      <c r="KKA467" s="435"/>
      <c r="KKB467" s="435"/>
      <c r="KKC467" s="435"/>
      <c r="KKD467" s="435"/>
      <c r="KKE467" s="435"/>
      <c r="KKF467" s="435"/>
      <c r="KKG467" s="435"/>
      <c r="KKH467" s="435"/>
      <c r="KKI467" s="435"/>
      <c r="KKJ467" s="435"/>
      <c r="KKK467" s="435"/>
      <c r="KKL467" s="435"/>
      <c r="KKM467" s="435"/>
      <c r="KKN467" s="435"/>
      <c r="KKO467" s="435"/>
      <c r="KKP467" s="435"/>
      <c r="KKQ467" s="435"/>
      <c r="KKR467" s="435"/>
      <c r="KKS467" s="435"/>
      <c r="KKT467" s="435"/>
      <c r="KKU467" s="435"/>
      <c r="KKV467" s="435"/>
      <c r="KKW467" s="435"/>
      <c r="KKX467" s="435"/>
      <c r="KKY467" s="435"/>
      <c r="KKZ467" s="435"/>
      <c r="KLA467" s="435"/>
      <c r="KLB467" s="435"/>
      <c r="KLC467" s="435"/>
      <c r="KLD467" s="435"/>
      <c r="KLE467" s="435"/>
      <c r="KLF467" s="435"/>
      <c r="KLG467" s="435"/>
      <c r="KLH467" s="435"/>
      <c r="KLI467" s="435"/>
      <c r="KLJ467" s="435"/>
      <c r="KLK467" s="435"/>
      <c r="KLL467" s="435"/>
      <c r="KLM467" s="435"/>
      <c r="KLN467" s="435"/>
      <c r="KLO467" s="435"/>
      <c r="KLP467" s="435"/>
      <c r="KLQ467" s="435"/>
      <c r="KLR467" s="435"/>
      <c r="KLS467" s="435"/>
      <c r="KLT467" s="435"/>
      <c r="KLU467" s="435"/>
      <c r="KLV467" s="435"/>
      <c r="KLW467" s="435"/>
      <c r="KLX467" s="435"/>
      <c r="KLY467" s="435"/>
      <c r="KLZ467" s="435"/>
      <c r="KMA467" s="435"/>
      <c r="KMB467" s="435"/>
      <c r="KMC467" s="435"/>
      <c r="KMD467" s="435"/>
      <c r="KME467" s="435"/>
      <c r="KMF467" s="435"/>
      <c r="KMG467" s="435"/>
      <c r="KMH467" s="435"/>
      <c r="KMI467" s="435"/>
      <c r="KMJ467" s="435"/>
      <c r="KMK467" s="435"/>
      <c r="KML467" s="435"/>
      <c r="KMM467" s="435"/>
      <c r="KMN467" s="435"/>
      <c r="KMO467" s="435"/>
      <c r="KMP467" s="435"/>
      <c r="KMQ467" s="435"/>
      <c r="KMR467" s="435"/>
      <c r="KMS467" s="435"/>
      <c r="KMT467" s="435"/>
      <c r="KMU467" s="435"/>
      <c r="KMV467" s="435"/>
      <c r="KMW467" s="435"/>
      <c r="KMX467" s="435"/>
      <c r="KMY467" s="435"/>
      <c r="KMZ467" s="435"/>
      <c r="KNA467" s="435"/>
      <c r="KNB467" s="435"/>
      <c r="KNC467" s="435"/>
      <c r="KND467" s="435"/>
      <c r="KNE467" s="435"/>
      <c r="KNF467" s="435"/>
      <c r="KNG467" s="435"/>
      <c r="KNH467" s="435"/>
      <c r="KNI467" s="435"/>
      <c r="KNJ467" s="435"/>
      <c r="KNK467" s="435"/>
      <c r="KNL467" s="435"/>
      <c r="KNM467" s="435"/>
      <c r="KNN467" s="435"/>
      <c r="KNO467" s="435"/>
      <c r="KNP467" s="435"/>
      <c r="KNQ467" s="435"/>
      <c r="KNR467" s="435"/>
      <c r="KNS467" s="435"/>
      <c r="KNT467" s="435"/>
      <c r="KNU467" s="435"/>
      <c r="KNV467" s="435"/>
      <c r="KNW467" s="435"/>
      <c r="KNX467" s="435"/>
      <c r="KNY467" s="435"/>
      <c r="KNZ467" s="435"/>
      <c r="KOA467" s="435"/>
      <c r="KOB467" s="435"/>
      <c r="KOC467" s="435"/>
      <c r="KOD467" s="435"/>
      <c r="KOE467" s="435"/>
      <c r="KOF467" s="435"/>
      <c r="KOG467" s="435"/>
      <c r="KOH467" s="435"/>
      <c r="KOI467" s="435"/>
      <c r="KOJ467" s="435"/>
      <c r="KOK467" s="435"/>
      <c r="KOL467" s="435"/>
      <c r="KOM467" s="435"/>
      <c r="KON467" s="435"/>
      <c r="KOO467" s="435"/>
      <c r="KOP467" s="435"/>
      <c r="KOQ467" s="435"/>
      <c r="KOR467" s="435"/>
      <c r="KOS467" s="435"/>
      <c r="KOT467" s="435"/>
      <c r="KOU467" s="435"/>
      <c r="KOV467" s="435"/>
      <c r="KOW467" s="435"/>
      <c r="KOX467" s="435"/>
      <c r="KOY467" s="435"/>
      <c r="KOZ467" s="435"/>
      <c r="KPA467" s="435"/>
      <c r="KPB467" s="435"/>
      <c r="KPC467" s="435"/>
      <c r="KPD467" s="435"/>
      <c r="KPE467" s="435"/>
      <c r="KPF467" s="435"/>
      <c r="KPG467" s="435"/>
      <c r="KPH467" s="435"/>
      <c r="KPI467" s="435"/>
      <c r="KPJ467" s="435"/>
      <c r="KPK467" s="435"/>
      <c r="KPL467" s="435"/>
      <c r="KPM467" s="435"/>
      <c r="KPN467" s="435"/>
      <c r="KPO467" s="435"/>
      <c r="KPP467" s="435"/>
      <c r="KPQ467" s="435"/>
      <c r="KPR467" s="435"/>
      <c r="KPS467" s="435"/>
      <c r="KPT467" s="435"/>
      <c r="KPU467" s="435"/>
      <c r="KPV467" s="435"/>
      <c r="KPW467" s="435"/>
      <c r="KPX467" s="435"/>
      <c r="KPY467" s="435"/>
      <c r="KPZ467" s="435"/>
      <c r="KQA467" s="435"/>
      <c r="KQB467" s="435"/>
      <c r="KQC467" s="435"/>
      <c r="KQD467" s="435"/>
      <c r="KQE467" s="435"/>
      <c r="KQF467" s="435"/>
      <c r="KQG467" s="435"/>
      <c r="KQH467" s="435"/>
      <c r="KQI467" s="435"/>
      <c r="KQJ467" s="435"/>
      <c r="KQK467" s="435"/>
      <c r="KQL467" s="435"/>
      <c r="KQM467" s="435"/>
      <c r="KQN467" s="435"/>
      <c r="KQO467" s="435"/>
      <c r="KQP467" s="435"/>
      <c r="KQQ467" s="435"/>
      <c r="KQR467" s="435"/>
      <c r="KQS467" s="435"/>
      <c r="KQT467" s="435"/>
      <c r="KQU467" s="435"/>
      <c r="KQV467" s="435"/>
      <c r="KQW467" s="435"/>
      <c r="KQX467" s="435"/>
      <c r="KQY467" s="435"/>
      <c r="KQZ467" s="435"/>
      <c r="KRA467" s="435"/>
      <c r="KRB467" s="435"/>
      <c r="KRC467" s="435"/>
      <c r="KRD467" s="435"/>
      <c r="KRE467" s="435"/>
      <c r="KRF467" s="435"/>
      <c r="KRG467" s="435"/>
      <c r="KRH467" s="435"/>
      <c r="KRI467" s="435"/>
      <c r="KRJ467" s="435"/>
      <c r="KRK467" s="435"/>
      <c r="KRL467" s="435"/>
      <c r="KRM467" s="435"/>
      <c r="KRN467" s="435"/>
      <c r="KRO467" s="435"/>
      <c r="KRP467" s="435"/>
      <c r="KRQ467" s="435"/>
      <c r="KRR467" s="435"/>
      <c r="KRS467" s="435"/>
      <c r="KRT467" s="435"/>
      <c r="KRU467" s="435"/>
      <c r="KRV467" s="435"/>
      <c r="KRW467" s="435"/>
      <c r="KRX467" s="435"/>
      <c r="KRY467" s="435"/>
      <c r="KRZ467" s="435"/>
      <c r="KSA467" s="435"/>
      <c r="KSB467" s="435"/>
      <c r="KSC467" s="435"/>
      <c r="KSD467" s="435"/>
      <c r="KSE467" s="435"/>
      <c r="KSF467" s="435"/>
      <c r="KSG467" s="435"/>
      <c r="KSH467" s="435"/>
      <c r="KSI467" s="435"/>
      <c r="KSJ467" s="435"/>
      <c r="KSK467" s="435"/>
      <c r="KSL467" s="435"/>
      <c r="KSM467" s="435"/>
      <c r="KSN467" s="435"/>
      <c r="KSO467" s="435"/>
      <c r="KSP467" s="435"/>
      <c r="KSQ467" s="435"/>
      <c r="KSR467" s="435"/>
      <c r="KSS467" s="435"/>
      <c r="KST467" s="435"/>
      <c r="KSU467" s="435"/>
      <c r="KSV467" s="435"/>
      <c r="KSW467" s="435"/>
      <c r="KSX467" s="435"/>
      <c r="KSY467" s="435"/>
      <c r="KSZ467" s="435"/>
      <c r="KTA467" s="435"/>
      <c r="KTB467" s="435"/>
      <c r="KTC467" s="435"/>
      <c r="KTD467" s="435"/>
      <c r="KTE467" s="435"/>
      <c r="KTF467" s="435"/>
      <c r="KTG467" s="435"/>
      <c r="KTH467" s="435"/>
      <c r="KTI467" s="435"/>
      <c r="KTJ467" s="435"/>
      <c r="KTK467" s="435"/>
      <c r="KTL467" s="435"/>
      <c r="KTM467" s="435"/>
      <c r="KTN467" s="435"/>
      <c r="KTO467" s="435"/>
      <c r="KTP467" s="435"/>
      <c r="KTQ467" s="435"/>
      <c r="KTR467" s="435"/>
      <c r="KTS467" s="435"/>
      <c r="KTT467" s="435"/>
      <c r="KTU467" s="435"/>
      <c r="KTV467" s="435"/>
      <c r="KTW467" s="435"/>
      <c r="KTX467" s="435"/>
      <c r="KTY467" s="435"/>
      <c r="KTZ467" s="435"/>
      <c r="KUA467" s="435"/>
      <c r="KUB467" s="435"/>
      <c r="KUC467" s="435"/>
      <c r="KUD467" s="435"/>
      <c r="KUE467" s="435"/>
      <c r="KUF467" s="435"/>
      <c r="KUG467" s="435"/>
      <c r="KUH467" s="435"/>
      <c r="KUI467" s="435"/>
      <c r="KUJ467" s="435"/>
      <c r="KUK467" s="435"/>
      <c r="KUL467" s="435"/>
      <c r="KUM467" s="435"/>
      <c r="KUN467" s="435"/>
      <c r="KUO467" s="435"/>
      <c r="KUP467" s="435"/>
      <c r="KUQ467" s="435"/>
      <c r="KUR467" s="435"/>
      <c r="KUS467" s="435"/>
      <c r="KUT467" s="435"/>
      <c r="KUU467" s="435"/>
      <c r="KUV467" s="435"/>
      <c r="KUW467" s="435"/>
      <c r="KUX467" s="435"/>
      <c r="KUY467" s="435"/>
      <c r="KUZ467" s="435"/>
      <c r="KVA467" s="435"/>
      <c r="KVB467" s="435"/>
      <c r="KVC467" s="435"/>
      <c r="KVD467" s="435"/>
      <c r="KVE467" s="435"/>
      <c r="KVF467" s="435"/>
      <c r="KVG467" s="435"/>
      <c r="KVH467" s="435"/>
      <c r="KVI467" s="435"/>
      <c r="KVJ467" s="435"/>
      <c r="KVK467" s="435"/>
      <c r="KVL467" s="435"/>
      <c r="KVM467" s="435"/>
      <c r="KVN467" s="435"/>
      <c r="KVO467" s="435"/>
      <c r="KVP467" s="435"/>
      <c r="KVQ467" s="435"/>
      <c r="KVR467" s="435"/>
      <c r="KVS467" s="435"/>
      <c r="KVT467" s="435"/>
      <c r="KVU467" s="435"/>
      <c r="KVV467" s="435"/>
      <c r="KVW467" s="435"/>
      <c r="KVX467" s="435"/>
      <c r="KVY467" s="435"/>
      <c r="KVZ467" s="435"/>
      <c r="KWA467" s="435"/>
      <c r="KWB467" s="435"/>
      <c r="KWC467" s="435"/>
      <c r="KWD467" s="435"/>
      <c r="KWE467" s="435"/>
      <c r="KWF467" s="435"/>
      <c r="KWG467" s="435"/>
      <c r="KWH467" s="435"/>
      <c r="KWI467" s="435"/>
      <c r="KWJ467" s="435"/>
      <c r="KWK467" s="435"/>
      <c r="KWL467" s="435"/>
      <c r="KWM467" s="435"/>
      <c r="KWN467" s="435"/>
      <c r="KWO467" s="435"/>
      <c r="KWP467" s="435"/>
      <c r="KWQ467" s="435"/>
      <c r="KWR467" s="435"/>
      <c r="KWS467" s="435"/>
      <c r="KWT467" s="435"/>
      <c r="KWU467" s="435"/>
      <c r="KWV467" s="435"/>
      <c r="KWW467" s="435"/>
      <c r="KWX467" s="435"/>
      <c r="KWY467" s="435"/>
      <c r="KWZ467" s="435"/>
      <c r="KXA467" s="435"/>
      <c r="KXB467" s="435"/>
      <c r="KXC467" s="435"/>
      <c r="KXD467" s="435"/>
      <c r="KXE467" s="435"/>
      <c r="KXF467" s="435"/>
      <c r="KXG467" s="435"/>
      <c r="KXH467" s="435"/>
      <c r="KXI467" s="435"/>
      <c r="KXJ467" s="435"/>
      <c r="KXK467" s="435"/>
      <c r="KXL467" s="435"/>
      <c r="KXM467" s="435"/>
      <c r="KXN467" s="435"/>
      <c r="KXO467" s="435"/>
      <c r="KXP467" s="435"/>
      <c r="KXQ467" s="435"/>
      <c r="KXR467" s="435"/>
      <c r="KXS467" s="435"/>
      <c r="KXT467" s="435"/>
      <c r="KXU467" s="435"/>
      <c r="KXV467" s="435"/>
      <c r="KXW467" s="435"/>
      <c r="KXX467" s="435"/>
      <c r="KXY467" s="435"/>
      <c r="KXZ467" s="435"/>
      <c r="KYA467" s="435"/>
      <c r="KYB467" s="435"/>
      <c r="KYC467" s="435"/>
      <c r="KYD467" s="435"/>
      <c r="KYE467" s="435"/>
      <c r="KYF467" s="435"/>
      <c r="KYG467" s="435"/>
      <c r="KYH467" s="435"/>
      <c r="KYI467" s="435"/>
      <c r="KYJ467" s="435"/>
      <c r="KYK467" s="435"/>
      <c r="KYL467" s="435"/>
      <c r="KYM467" s="435"/>
      <c r="KYN467" s="435"/>
      <c r="KYO467" s="435"/>
      <c r="KYP467" s="435"/>
      <c r="KYQ467" s="435"/>
      <c r="KYR467" s="435"/>
      <c r="KYS467" s="435"/>
      <c r="KYT467" s="435"/>
      <c r="KYU467" s="435"/>
      <c r="KYV467" s="435"/>
      <c r="KYW467" s="435"/>
      <c r="KYX467" s="435"/>
      <c r="KYY467" s="435"/>
      <c r="KYZ467" s="435"/>
      <c r="KZA467" s="435"/>
      <c r="KZB467" s="435"/>
      <c r="KZC467" s="435"/>
      <c r="KZD467" s="435"/>
      <c r="KZE467" s="435"/>
      <c r="KZF467" s="435"/>
      <c r="KZG467" s="435"/>
      <c r="KZH467" s="435"/>
      <c r="KZI467" s="435"/>
      <c r="KZJ467" s="435"/>
      <c r="KZK467" s="435"/>
      <c r="KZL467" s="435"/>
      <c r="KZM467" s="435"/>
      <c r="KZN467" s="435"/>
      <c r="KZO467" s="435"/>
      <c r="KZP467" s="435"/>
      <c r="KZQ467" s="435"/>
      <c r="KZR467" s="435"/>
      <c r="KZS467" s="435"/>
      <c r="KZT467" s="435"/>
      <c r="KZU467" s="435"/>
      <c r="KZV467" s="435"/>
      <c r="KZW467" s="435"/>
      <c r="KZX467" s="435"/>
      <c r="KZY467" s="435"/>
      <c r="KZZ467" s="435"/>
      <c r="LAA467" s="435"/>
      <c r="LAB467" s="435"/>
      <c r="LAC467" s="435"/>
      <c r="LAD467" s="435"/>
      <c r="LAE467" s="435"/>
      <c r="LAF467" s="435"/>
      <c r="LAG467" s="435"/>
      <c r="LAH467" s="435"/>
      <c r="LAI467" s="435"/>
      <c r="LAJ467" s="435"/>
      <c r="LAK467" s="435"/>
      <c r="LAL467" s="435"/>
      <c r="LAM467" s="435"/>
      <c r="LAN467" s="435"/>
      <c r="LAO467" s="435"/>
      <c r="LAP467" s="435"/>
      <c r="LAQ467" s="435"/>
      <c r="LAR467" s="435"/>
      <c r="LAS467" s="435"/>
      <c r="LAT467" s="435"/>
      <c r="LAU467" s="435"/>
      <c r="LAV467" s="435"/>
      <c r="LAW467" s="435"/>
      <c r="LAX467" s="435"/>
      <c r="LAY467" s="435"/>
      <c r="LAZ467" s="435"/>
      <c r="LBA467" s="435"/>
      <c r="LBB467" s="435"/>
      <c r="LBC467" s="435"/>
      <c r="LBD467" s="435"/>
      <c r="LBE467" s="435"/>
      <c r="LBF467" s="435"/>
      <c r="LBG467" s="435"/>
      <c r="LBH467" s="435"/>
      <c r="LBI467" s="435"/>
      <c r="LBJ467" s="435"/>
      <c r="LBK467" s="435"/>
      <c r="LBL467" s="435"/>
      <c r="LBM467" s="435"/>
      <c r="LBN467" s="435"/>
      <c r="LBO467" s="435"/>
      <c r="LBP467" s="435"/>
      <c r="LBQ467" s="435"/>
      <c r="LBR467" s="435"/>
      <c r="LBS467" s="435"/>
      <c r="LBT467" s="435"/>
      <c r="LBU467" s="435"/>
      <c r="LBV467" s="435"/>
      <c r="LBW467" s="435"/>
      <c r="LBX467" s="435"/>
      <c r="LBY467" s="435"/>
      <c r="LBZ467" s="435"/>
      <c r="LCA467" s="435"/>
      <c r="LCB467" s="435"/>
      <c r="LCC467" s="435"/>
      <c r="LCD467" s="435"/>
      <c r="LCE467" s="435"/>
      <c r="LCF467" s="435"/>
      <c r="LCG467" s="435"/>
      <c r="LCH467" s="435"/>
      <c r="LCI467" s="435"/>
      <c r="LCJ467" s="435"/>
      <c r="LCK467" s="435"/>
      <c r="LCL467" s="435"/>
      <c r="LCM467" s="435"/>
      <c r="LCN467" s="435"/>
      <c r="LCO467" s="435"/>
      <c r="LCP467" s="435"/>
      <c r="LCQ467" s="435"/>
      <c r="LCR467" s="435"/>
      <c r="LCS467" s="435"/>
      <c r="LCT467" s="435"/>
      <c r="LCU467" s="435"/>
      <c r="LCV467" s="435"/>
      <c r="LCW467" s="435"/>
      <c r="LCX467" s="435"/>
      <c r="LCY467" s="435"/>
      <c r="LCZ467" s="435"/>
      <c r="LDA467" s="435"/>
      <c r="LDB467" s="435"/>
      <c r="LDC467" s="435"/>
      <c r="LDD467" s="435"/>
      <c r="LDE467" s="435"/>
      <c r="LDF467" s="435"/>
      <c r="LDG467" s="435"/>
      <c r="LDH467" s="435"/>
      <c r="LDI467" s="435"/>
      <c r="LDJ467" s="435"/>
      <c r="LDK467" s="435"/>
      <c r="LDL467" s="435"/>
      <c r="LDM467" s="435"/>
      <c r="LDN467" s="435"/>
      <c r="LDO467" s="435"/>
      <c r="LDP467" s="435"/>
      <c r="LDQ467" s="435"/>
      <c r="LDR467" s="435"/>
      <c r="LDS467" s="435"/>
      <c r="LDT467" s="435"/>
      <c r="LDU467" s="435"/>
      <c r="LDV467" s="435"/>
      <c r="LDW467" s="435"/>
      <c r="LDX467" s="435"/>
      <c r="LDY467" s="435"/>
      <c r="LDZ467" s="435"/>
      <c r="LEA467" s="435"/>
      <c r="LEB467" s="435"/>
      <c r="LEC467" s="435"/>
      <c r="LED467" s="435"/>
      <c r="LEE467" s="435"/>
      <c r="LEF467" s="435"/>
      <c r="LEG467" s="435"/>
      <c r="LEH467" s="435"/>
      <c r="LEI467" s="435"/>
      <c r="LEJ467" s="435"/>
      <c r="LEK467" s="435"/>
      <c r="LEL467" s="435"/>
      <c r="LEM467" s="435"/>
      <c r="LEN467" s="435"/>
      <c r="LEO467" s="435"/>
      <c r="LEP467" s="435"/>
      <c r="LEQ467" s="435"/>
      <c r="LER467" s="435"/>
      <c r="LES467" s="435"/>
      <c r="LET467" s="435"/>
      <c r="LEU467" s="435"/>
      <c r="LEV467" s="435"/>
      <c r="LEW467" s="435"/>
      <c r="LEX467" s="435"/>
      <c r="LEY467" s="435"/>
      <c r="LEZ467" s="435"/>
      <c r="LFA467" s="435"/>
      <c r="LFB467" s="435"/>
      <c r="LFC467" s="435"/>
      <c r="LFD467" s="435"/>
      <c r="LFE467" s="435"/>
      <c r="LFF467" s="435"/>
      <c r="LFG467" s="435"/>
      <c r="LFH467" s="435"/>
      <c r="LFI467" s="435"/>
      <c r="LFJ467" s="435"/>
      <c r="LFK467" s="435"/>
      <c r="LFL467" s="435"/>
      <c r="LFM467" s="435"/>
      <c r="LFN467" s="435"/>
      <c r="LFO467" s="435"/>
      <c r="LFP467" s="435"/>
      <c r="LFQ467" s="435"/>
      <c r="LFR467" s="435"/>
      <c r="LFS467" s="435"/>
      <c r="LFT467" s="435"/>
      <c r="LFU467" s="435"/>
      <c r="LFV467" s="435"/>
      <c r="LFW467" s="435"/>
      <c r="LFX467" s="435"/>
      <c r="LFY467" s="435"/>
      <c r="LFZ467" s="435"/>
      <c r="LGA467" s="435"/>
      <c r="LGB467" s="435"/>
      <c r="LGC467" s="435"/>
      <c r="LGD467" s="435"/>
      <c r="LGE467" s="435"/>
      <c r="LGF467" s="435"/>
      <c r="LGG467" s="435"/>
      <c r="LGH467" s="435"/>
      <c r="LGI467" s="435"/>
      <c r="LGJ467" s="435"/>
      <c r="LGK467" s="435"/>
      <c r="LGL467" s="435"/>
      <c r="LGM467" s="435"/>
      <c r="LGN467" s="435"/>
      <c r="LGO467" s="435"/>
      <c r="LGP467" s="435"/>
      <c r="LGQ467" s="435"/>
      <c r="LGR467" s="435"/>
      <c r="LGS467" s="435"/>
      <c r="LGT467" s="435"/>
      <c r="LGU467" s="435"/>
      <c r="LGV467" s="435"/>
      <c r="LGW467" s="435"/>
      <c r="LGX467" s="435"/>
      <c r="LGY467" s="435"/>
      <c r="LGZ467" s="435"/>
      <c r="LHA467" s="435"/>
      <c r="LHB467" s="435"/>
      <c r="LHC467" s="435"/>
      <c r="LHD467" s="435"/>
      <c r="LHE467" s="435"/>
      <c r="LHF467" s="435"/>
      <c r="LHG467" s="435"/>
      <c r="LHH467" s="435"/>
      <c r="LHI467" s="435"/>
      <c r="LHJ467" s="435"/>
      <c r="LHK467" s="435"/>
      <c r="LHL467" s="435"/>
      <c r="LHM467" s="435"/>
      <c r="LHN467" s="435"/>
      <c r="LHO467" s="435"/>
      <c r="LHP467" s="435"/>
      <c r="LHQ467" s="435"/>
      <c r="LHR467" s="435"/>
      <c r="LHS467" s="435"/>
      <c r="LHT467" s="435"/>
      <c r="LHU467" s="435"/>
      <c r="LHV467" s="435"/>
      <c r="LHW467" s="435"/>
      <c r="LHX467" s="435"/>
      <c r="LHY467" s="435"/>
      <c r="LHZ467" s="435"/>
      <c r="LIA467" s="435"/>
      <c r="LIB467" s="435"/>
      <c r="LIC467" s="435"/>
      <c r="LID467" s="435"/>
      <c r="LIE467" s="435"/>
      <c r="LIF467" s="435"/>
      <c r="LIG467" s="435"/>
      <c r="LIH467" s="435"/>
      <c r="LII467" s="435"/>
      <c r="LIJ467" s="435"/>
      <c r="LIK467" s="435"/>
      <c r="LIL467" s="435"/>
      <c r="LIM467" s="435"/>
      <c r="LIN467" s="435"/>
      <c r="LIO467" s="435"/>
      <c r="LIP467" s="435"/>
      <c r="LIQ467" s="435"/>
      <c r="LIR467" s="435"/>
      <c r="LIS467" s="435"/>
      <c r="LIT467" s="435"/>
      <c r="LIU467" s="435"/>
      <c r="LIV467" s="435"/>
      <c r="LIW467" s="435"/>
      <c r="LIX467" s="435"/>
      <c r="LIY467" s="435"/>
      <c r="LIZ467" s="435"/>
      <c r="LJA467" s="435"/>
      <c r="LJB467" s="435"/>
      <c r="LJC467" s="435"/>
      <c r="LJD467" s="435"/>
      <c r="LJE467" s="435"/>
      <c r="LJF467" s="435"/>
      <c r="LJG467" s="435"/>
      <c r="LJH467" s="435"/>
      <c r="LJI467" s="435"/>
      <c r="LJJ467" s="435"/>
      <c r="LJK467" s="435"/>
      <c r="LJL467" s="435"/>
      <c r="LJM467" s="435"/>
      <c r="LJN467" s="435"/>
      <c r="LJO467" s="435"/>
      <c r="LJP467" s="435"/>
      <c r="LJQ467" s="435"/>
      <c r="LJR467" s="435"/>
      <c r="LJS467" s="435"/>
      <c r="LJT467" s="435"/>
      <c r="LJU467" s="435"/>
      <c r="LJV467" s="435"/>
      <c r="LJW467" s="435"/>
      <c r="LJX467" s="435"/>
      <c r="LJY467" s="435"/>
      <c r="LJZ467" s="435"/>
      <c r="LKA467" s="435"/>
      <c r="LKB467" s="435"/>
      <c r="LKC467" s="435"/>
      <c r="LKD467" s="435"/>
      <c r="LKE467" s="435"/>
      <c r="LKF467" s="435"/>
      <c r="LKG467" s="435"/>
      <c r="LKH467" s="435"/>
      <c r="LKI467" s="435"/>
      <c r="LKJ467" s="435"/>
      <c r="LKK467" s="435"/>
      <c r="LKL467" s="435"/>
      <c r="LKM467" s="435"/>
      <c r="LKN467" s="435"/>
      <c r="LKO467" s="435"/>
      <c r="LKP467" s="435"/>
      <c r="LKQ467" s="435"/>
      <c r="LKR467" s="435"/>
      <c r="LKS467" s="435"/>
      <c r="LKT467" s="435"/>
      <c r="LKU467" s="435"/>
      <c r="LKV467" s="435"/>
      <c r="LKW467" s="435"/>
      <c r="LKX467" s="435"/>
      <c r="LKY467" s="435"/>
      <c r="LKZ467" s="435"/>
      <c r="LLA467" s="435"/>
      <c r="LLB467" s="435"/>
      <c r="LLC467" s="435"/>
      <c r="LLD467" s="435"/>
      <c r="LLE467" s="435"/>
      <c r="LLF467" s="435"/>
      <c r="LLG467" s="435"/>
      <c r="LLH467" s="435"/>
      <c r="LLI467" s="435"/>
      <c r="LLJ467" s="435"/>
      <c r="LLK467" s="435"/>
      <c r="LLL467" s="435"/>
      <c r="LLM467" s="435"/>
      <c r="LLN467" s="435"/>
      <c r="LLO467" s="435"/>
      <c r="LLP467" s="435"/>
      <c r="LLQ467" s="435"/>
      <c r="LLR467" s="435"/>
      <c r="LLS467" s="435"/>
      <c r="LLT467" s="435"/>
      <c r="LLU467" s="435"/>
      <c r="LLV467" s="435"/>
      <c r="LLW467" s="435"/>
      <c r="LLX467" s="435"/>
      <c r="LLY467" s="435"/>
      <c r="LLZ467" s="435"/>
      <c r="LMA467" s="435"/>
      <c r="LMB467" s="435"/>
      <c r="LMC467" s="435"/>
      <c r="LMD467" s="435"/>
      <c r="LME467" s="435"/>
      <c r="LMF467" s="435"/>
      <c r="LMG467" s="435"/>
      <c r="LMH467" s="435"/>
      <c r="LMI467" s="435"/>
      <c r="LMJ467" s="435"/>
      <c r="LMK467" s="435"/>
      <c r="LML467" s="435"/>
      <c r="LMM467" s="435"/>
      <c r="LMN467" s="435"/>
      <c r="LMO467" s="435"/>
      <c r="LMP467" s="435"/>
      <c r="LMQ467" s="435"/>
      <c r="LMR467" s="435"/>
      <c r="LMS467" s="435"/>
      <c r="LMT467" s="435"/>
      <c r="LMU467" s="435"/>
      <c r="LMV467" s="435"/>
      <c r="LMW467" s="435"/>
      <c r="LMX467" s="435"/>
      <c r="LMY467" s="435"/>
      <c r="LMZ467" s="435"/>
      <c r="LNA467" s="435"/>
      <c r="LNB467" s="435"/>
      <c r="LNC467" s="435"/>
      <c r="LND467" s="435"/>
      <c r="LNE467" s="435"/>
      <c r="LNF467" s="435"/>
      <c r="LNG467" s="435"/>
      <c r="LNH467" s="435"/>
      <c r="LNI467" s="435"/>
      <c r="LNJ467" s="435"/>
      <c r="LNK467" s="435"/>
      <c r="LNL467" s="435"/>
      <c r="LNM467" s="435"/>
      <c r="LNN467" s="435"/>
      <c r="LNO467" s="435"/>
      <c r="LNP467" s="435"/>
      <c r="LNQ467" s="435"/>
      <c r="LNR467" s="435"/>
      <c r="LNS467" s="435"/>
      <c r="LNT467" s="435"/>
      <c r="LNU467" s="435"/>
      <c r="LNV467" s="435"/>
      <c r="LNW467" s="435"/>
      <c r="LNX467" s="435"/>
      <c r="LNY467" s="435"/>
      <c r="LNZ467" s="435"/>
      <c r="LOA467" s="435"/>
      <c r="LOB467" s="435"/>
      <c r="LOC467" s="435"/>
      <c r="LOD467" s="435"/>
      <c r="LOE467" s="435"/>
      <c r="LOF467" s="435"/>
      <c r="LOG467" s="435"/>
      <c r="LOH467" s="435"/>
      <c r="LOI467" s="435"/>
      <c r="LOJ467" s="435"/>
      <c r="LOK467" s="435"/>
      <c r="LOL467" s="435"/>
      <c r="LOM467" s="435"/>
      <c r="LON467" s="435"/>
      <c r="LOO467" s="435"/>
      <c r="LOP467" s="435"/>
      <c r="LOQ467" s="435"/>
      <c r="LOR467" s="435"/>
      <c r="LOS467" s="435"/>
      <c r="LOT467" s="435"/>
      <c r="LOU467" s="435"/>
      <c r="LOV467" s="435"/>
      <c r="LOW467" s="435"/>
      <c r="LOX467" s="435"/>
      <c r="LOY467" s="435"/>
      <c r="LOZ467" s="435"/>
      <c r="LPA467" s="435"/>
      <c r="LPB467" s="435"/>
      <c r="LPC467" s="435"/>
      <c r="LPD467" s="435"/>
      <c r="LPE467" s="435"/>
      <c r="LPF467" s="435"/>
      <c r="LPG467" s="435"/>
      <c r="LPH467" s="435"/>
      <c r="LPI467" s="435"/>
      <c r="LPJ467" s="435"/>
      <c r="LPK467" s="435"/>
      <c r="LPL467" s="435"/>
      <c r="LPM467" s="435"/>
      <c r="LPN467" s="435"/>
      <c r="LPO467" s="435"/>
      <c r="LPP467" s="435"/>
      <c r="LPQ467" s="435"/>
      <c r="LPR467" s="435"/>
      <c r="LPS467" s="435"/>
      <c r="LPT467" s="435"/>
      <c r="LPU467" s="435"/>
      <c r="LPV467" s="435"/>
      <c r="LPW467" s="435"/>
      <c r="LPX467" s="435"/>
      <c r="LPY467" s="435"/>
      <c r="LPZ467" s="435"/>
      <c r="LQA467" s="435"/>
      <c r="LQB467" s="435"/>
      <c r="LQC467" s="435"/>
      <c r="LQD467" s="435"/>
      <c r="LQE467" s="435"/>
      <c r="LQF467" s="435"/>
      <c r="LQG467" s="435"/>
      <c r="LQH467" s="435"/>
      <c r="LQI467" s="435"/>
      <c r="LQJ467" s="435"/>
      <c r="LQK467" s="435"/>
      <c r="LQL467" s="435"/>
      <c r="LQM467" s="435"/>
      <c r="LQN467" s="435"/>
      <c r="LQO467" s="435"/>
      <c r="LQP467" s="435"/>
      <c r="LQQ467" s="435"/>
      <c r="LQR467" s="435"/>
      <c r="LQS467" s="435"/>
      <c r="LQT467" s="435"/>
      <c r="LQU467" s="435"/>
      <c r="LQV467" s="435"/>
      <c r="LQW467" s="435"/>
      <c r="LQX467" s="435"/>
      <c r="LQY467" s="435"/>
      <c r="LQZ467" s="435"/>
      <c r="LRA467" s="435"/>
      <c r="LRB467" s="435"/>
      <c r="LRC467" s="435"/>
      <c r="LRD467" s="435"/>
      <c r="LRE467" s="435"/>
      <c r="LRF467" s="435"/>
      <c r="LRG467" s="435"/>
      <c r="LRH467" s="435"/>
      <c r="LRI467" s="435"/>
      <c r="LRJ467" s="435"/>
      <c r="LRK467" s="435"/>
      <c r="LRL467" s="435"/>
      <c r="LRM467" s="435"/>
      <c r="LRN467" s="435"/>
      <c r="LRO467" s="435"/>
      <c r="LRP467" s="435"/>
      <c r="LRQ467" s="435"/>
      <c r="LRR467" s="435"/>
      <c r="LRS467" s="435"/>
      <c r="LRT467" s="435"/>
      <c r="LRU467" s="435"/>
      <c r="LRV467" s="435"/>
      <c r="LRW467" s="435"/>
      <c r="LRX467" s="435"/>
      <c r="LRY467" s="435"/>
      <c r="LRZ467" s="435"/>
      <c r="LSA467" s="435"/>
      <c r="LSB467" s="435"/>
      <c r="LSC467" s="435"/>
      <c r="LSD467" s="435"/>
      <c r="LSE467" s="435"/>
      <c r="LSF467" s="435"/>
      <c r="LSG467" s="435"/>
      <c r="LSH467" s="435"/>
      <c r="LSI467" s="435"/>
      <c r="LSJ467" s="435"/>
      <c r="LSK467" s="435"/>
      <c r="LSL467" s="435"/>
      <c r="LSM467" s="435"/>
      <c r="LSN467" s="435"/>
      <c r="LSO467" s="435"/>
      <c r="LSP467" s="435"/>
      <c r="LSQ467" s="435"/>
      <c r="LSR467" s="435"/>
      <c r="LSS467" s="435"/>
      <c r="LST467" s="435"/>
      <c r="LSU467" s="435"/>
      <c r="LSV467" s="435"/>
      <c r="LSW467" s="435"/>
      <c r="LSX467" s="435"/>
      <c r="LSY467" s="435"/>
      <c r="LSZ467" s="435"/>
      <c r="LTA467" s="435"/>
      <c r="LTB467" s="435"/>
      <c r="LTC467" s="435"/>
      <c r="LTD467" s="435"/>
      <c r="LTE467" s="435"/>
      <c r="LTF467" s="435"/>
      <c r="LTG467" s="435"/>
      <c r="LTH467" s="435"/>
      <c r="LTI467" s="435"/>
      <c r="LTJ467" s="435"/>
      <c r="LTK467" s="435"/>
      <c r="LTL467" s="435"/>
      <c r="LTM467" s="435"/>
      <c r="LTN467" s="435"/>
      <c r="LTO467" s="435"/>
      <c r="LTP467" s="435"/>
      <c r="LTQ467" s="435"/>
      <c r="LTR467" s="435"/>
      <c r="LTS467" s="435"/>
      <c r="LTT467" s="435"/>
      <c r="LTU467" s="435"/>
      <c r="LTV467" s="435"/>
      <c r="LTW467" s="435"/>
      <c r="LTX467" s="435"/>
      <c r="LTY467" s="435"/>
      <c r="LTZ467" s="435"/>
      <c r="LUA467" s="435"/>
      <c r="LUB467" s="435"/>
      <c r="LUC467" s="435"/>
      <c r="LUD467" s="435"/>
      <c r="LUE467" s="435"/>
      <c r="LUF467" s="435"/>
      <c r="LUG467" s="435"/>
      <c r="LUH467" s="435"/>
      <c r="LUI467" s="435"/>
      <c r="LUJ467" s="435"/>
      <c r="LUK467" s="435"/>
      <c r="LUL467" s="435"/>
      <c r="LUM467" s="435"/>
      <c r="LUN467" s="435"/>
      <c r="LUO467" s="435"/>
      <c r="LUP467" s="435"/>
      <c r="LUQ467" s="435"/>
      <c r="LUR467" s="435"/>
      <c r="LUS467" s="435"/>
      <c r="LUT467" s="435"/>
      <c r="LUU467" s="435"/>
      <c r="LUV467" s="435"/>
      <c r="LUW467" s="435"/>
      <c r="LUX467" s="435"/>
      <c r="LUY467" s="435"/>
      <c r="LUZ467" s="435"/>
      <c r="LVA467" s="435"/>
      <c r="LVB467" s="435"/>
      <c r="LVC467" s="435"/>
      <c r="LVD467" s="435"/>
      <c r="LVE467" s="435"/>
      <c r="LVF467" s="435"/>
      <c r="LVG467" s="435"/>
      <c r="LVH467" s="435"/>
      <c r="LVI467" s="435"/>
      <c r="LVJ467" s="435"/>
      <c r="LVK467" s="435"/>
      <c r="LVL467" s="435"/>
      <c r="LVM467" s="435"/>
      <c r="LVN467" s="435"/>
      <c r="LVO467" s="435"/>
      <c r="LVP467" s="435"/>
      <c r="LVQ467" s="435"/>
      <c r="LVR467" s="435"/>
      <c r="LVS467" s="435"/>
      <c r="LVT467" s="435"/>
      <c r="LVU467" s="435"/>
      <c r="LVV467" s="435"/>
      <c r="LVW467" s="435"/>
      <c r="LVX467" s="435"/>
      <c r="LVY467" s="435"/>
      <c r="LVZ467" s="435"/>
      <c r="LWA467" s="435"/>
      <c r="LWB467" s="435"/>
      <c r="LWC467" s="435"/>
      <c r="LWD467" s="435"/>
      <c r="LWE467" s="435"/>
      <c r="LWF467" s="435"/>
      <c r="LWG467" s="435"/>
      <c r="LWH467" s="435"/>
      <c r="LWI467" s="435"/>
      <c r="LWJ467" s="435"/>
      <c r="LWK467" s="435"/>
      <c r="LWL467" s="435"/>
      <c r="LWM467" s="435"/>
      <c r="LWN467" s="435"/>
      <c r="LWO467" s="435"/>
      <c r="LWP467" s="435"/>
      <c r="LWQ467" s="435"/>
      <c r="LWR467" s="435"/>
      <c r="LWS467" s="435"/>
      <c r="LWT467" s="435"/>
      <c r="LWU467" s="435"/>
      <c r="LWV467" s="435"/>
      <c r="LWW467" s="435"/>
      <c r="LWX467" s="435"/>
      <c r="LWY467" s="435"/>
      <c r="LWZ467" s="435"/>
      <c r="LXA467" s="435"/>
      <c r="LXB467" s="435"/>
      <c r="LXC467" s="435"/>
      <c r="LXD467" s="435"/>
      <c r="LXE467" s="435"/>
      <c r="LXF467" s="435"/>
      <c r="LXG467" s="435"/>
      <c r="LXH467" s="435"/>
      <c r="LXI467" s="435"/>
      <c r="LXJ467" s="435"/>
      <c r="LXK467" s="435"/>
      <c r="LXL467" s="435"/>
      <c r="LXM467" s="435"/>
      <c r="LXN467" s="435"/>
      <c r="LXO467" s="435"/>
      <c r="LXP467" s="435"/>
      <c r="LXQ467" s="435"/>
      <c r="LXR467" s="435"/>
      <c r="LXS467" s="435"/>
      <c r="LXT467" s="435"/>
      <c r="LXU467" s="435"/>
      <c r="LXV467" s="435"/>
      <c r="LXW467" s="435"/>
      <c r="LXX467" s="435"/>
      <c r="LXY467" s="435"/>
      <c r="LXZ467" s="435"/>
      <c r="LYA467" s="435"/>
      <c r="LYB467" s="435"/>
      <c r="LYC467" s="435"/>
      <c r="LYD467" s="435"/>
      <c r="LYE467" s="435"/>
      <c r="LYF467" s="435"/>
      <c r="LYG467" s="435"/>
      <c r="LYH467" s="435"/>
      <c r="LYI467" s="435"/>
      <c r="LYJ467" s="435"/>
      <c r="LYK467" s="435"/>
      <c r="LYL467" s="435"/>
      <c r="LYM467" s="435"/>
      <c r="LYN467" s="435"/>
      <c r="LYO467" s="435"/>
      <c r="LYP467" s="435"/>
      <c r="LYQ467" s="435"/>
      <c r="LYR467" s="435"/>
      <c r="LYS467" s="435"/>
      <c r="LYT467" s="435"/>
      <c r="LYU467" s="435"/>
      <c r="LYV467" s="435"/>
      <c r="LYW467" s="435"/>
      <c r="LYX467" s="435"/>
      <c r="LYY467" s="435"/>
      <c r="LYZ467" s="435"/>
      <c r="LZA467" s="435"/>
      <c r="LZB467" s="435"/>
      <c r="LZC467" s="435"/>
      <c r="LZD467" s="435"/>
      <c r="LZE467" s="435"/>
      <c r="LZF467" s="435"/>
      <c r="LZG467" s="435"/>
      <c r="LZH467" s="435"/>
      <c r="LZI467" s="435"/>
      <c r="LZJ467" s="435"/>
      <c r="LZK467" s="435"/>
      <c r="LZL467" s="435"/>
      <c r="LZM467" s="435"/>
      <c r="LZN467" s="435"/>
      <c r="LZO467" s="435"/>
      <c r="LZP467" s="435"/>
      <c r="LZQ467" s="435"/>
      <c r="LZR467" s="435"/>
      <c r="LZS467" s="435"/>
      <c r="LZT467" s="435"/>
      <c r="LZU467" s="435"/>
      <c r="LZV467" s="435"/>
      <c r="LZW467" s="435"/>
      <c r="LZX467" s="435"/>
      <c r="LZY467" s="435"/>
      <c r="LZZ467" s="435"/>
      <c r="MAA467" s="435"/>
      <c r="MAB467" s="435"/>
      <c r="MAC467" s="435"/>
      <c r="MAD467" s="435"/>
      <c r="MAE467" s="435"/>
      <c r="MAF467" s="435"/>
      <c r="MAG467" s="435"/>
      <c r="MAH467" s="435"/>
      <c r="MAI467" s="435"/>
      <c r="MAJ467" s="435"/>
      <c r="MAK467" s="435"/>
      <c r="MAL467" s="435"/>
      <c r="MAM467" s="435"/>
      <c r="MAN467" s="435"/>
      <c r="MAO467" s="435"/>
      <c r="MAP467" s="435"/>
      <c r="MAQ467" s="435"/>
      <c r="MAR467" s="435"/>
      <c r="MAS467" s="435"/>
      <c r="MAT467" s="435"/>
      <c r="MAU467" s="435"/>
      <c r="MAV467" s="435"/>
      <c r="MAW467" s="435"/>
      <c r="MAX467" s="435"/>
      <c r="MAY467" s="435"/>
      <c r="MAZ467" s="435"/>
      <c r="MBA467" s="435"/>
      <c r="MBB467" s="435"/>
      <c r="MBC467" s="435"/>
      <c r="MBD467" s="435"/>
      <c r="MBE467" s="435"/>
      <c r="MBF467" s="435"/>
      <c r="MBG467" s="435"/>
      <c r="MBH467" s="435"/>
      <c r="MBI467" s="435"/>
      <c r="MBJ467" s="435"/>
      <c r="MBK467" s="435"/>
      <c r="MBL467" s="435"/>
      <c r="MBM467" s="435"/>
      <c r="MBN467" s="435"/>
      <c r="MBO467" s="435"/>
      <c r="MBP467" s="435"/>
      <c r="MBQ467" s="435"/>
      <c r="MBR467" s="435"/>
      <c r="MBS467" s="435"/>
      <c r="MBT467" s="435"/>
      <c r="MBU467" s="435"/>
      <c r="MBV467" s="435"/>
      <c r="MBW467" s="435"/>
      <c r="MBX467" s="435"/>
      <c r="MBY467" s="435"/>
      <c r="MBZ467" s="435"/>
      <c r="MCA467" s="435"/>
      <c r="MCB467" s="435"/>
      <c r="MCC467" s="435"/>
      <c r="MCD467" s="435"/>
      <c r="MCE467" s="435"/>
      <c r="MCF467" s="435"/>
      <c r="MCG467" s="435"/>
      <c r="MCH467" s="435"/>
      <c r="MCI467" s="435"/>
      <c r="MCJ467" s="435"/>
      <c r="MCK467" s="435"/>
      <c r="MCL467" s="435"/>
      <c r="MCM467" s="435"/>
      <c r="MCN467" s="435"/>
      <c r="MCO467" s="435"/>
      <c r="MCP467" s="435"/>
      <c r="MCQ467" s="435"/>
      <c r="MCR467" s="435"/>
      <c r="MCS467" s="435"/>
      <c r="MCT467" s="435"/>
      <c r="MCU467" s="435"/>
      <c r="MCV467" s="435"/>
      <c r="MCW467" s="435"/>
      <c r="MCX467" s="435"/>
      <c r="MCY467" s="435"/>
      <c r="MCZ467" s="435"/>
      <c r="MDA467" s="435"/>
      <c r="MDB467" s="435"/>
      <c r="MDC467" s="435"/>
      <c r="MDD467" s="435"/>
      <c r="MDE467" s="435"/>
      <c r="MDF467" s="435"/>
      <c r="MDG467" s="435"/>
      <c r="MDH467" s="435"/>
      <c r="MDI467" s="435"/>
      <c r="MDJ467" s="435"/>
      <c r="MDK467" s="435"/>
      <c r="MDL467" s="435"/>
      <c r="MDM467" s="435"/>
      <c r="MDN467" s="435"/>
      <c r="MDO467" s="435"/>
      <c r="MDP467" s="435"/>
      <c r="MDQ467" s="435"/>
      <c r="MDR467" s="435"/>
      <c r="MDS467" s="435"/>
      <c r="MDT467" s="435"/>
      <c r="MDU467" s="435"/>
      <c r="MDV467" s="435"/>
      <c r="MDW467" s="435"/>
      <c r="MDX467" s="435"/>
      <c r="MDY467" s="435"/>
      <c r="MDZ467" s="435"/>
      <c r="MEA467" s="435"/>
      <c r="MEB467" s="435"/>
      <c r="MEC467" s="435"/>
      <c r="MED467" s="435"/>
      <c r="MEE467" s="435"/>
      <c r="MEF467" s="435"/>
      <c r="MEG467" s="435"/>
      <c r="MEH467" s="435"/>
      <c r="MEI467" s="435"/>
      <c r="MEJ467" s="435"/>
      <c r="MEK467" s="435"/>
      <c r="MEL467" s="435"/>
      <c r="MEM467" s="435"/>
      <c r="MEN467" s="435"/>
      <c r="MEO467" s="435"/>
      <c r="MEP467" s="435"/>
      <c r="MEQ467" s="435"/>
      <c r="MER467" s="435"/>
      <c r="MES467" s="435"/>
      <c r="MET467" s="435"/>
      <c r="MEU467" s="435"/>
      <c r="MEV467" s="435"/>
      <c r="MEW467" s="435"/>
      <c r="MEX467" s="435"/>
      <c r="MEY467" s="435"/>
      <c r="MEZ467" s="435"/>
      <c r="MFA467" s="435"/>
      <c r="MFB467" s="435"/>
      <c r="MFC467" s="435"/>
      <c r="MFD467" s="435"/>
      <c r="MFE467" s="435"/>
      <c r="MFF467" s="435"/>
      <c r="MFG467" s="435"/>
      <c r="MFH467" s="435"/>
      <c r="MFI467" s="435"/>
      <c r="MFJ467" s="435"/>
      <c r="MFK467" s="435"/>
      <c r="MFL467" s="435"/>
      <c r="MFM467" s="435"/>
      <c r="MFN467" s="435"/>
      <c r="MFO467" s="435"/>
      <c r="MFP467" s="435"/>
      <c r="MFQ467" s="435"/>
      <c r="MFR467" s="435"/>
      <c r="MFS467" s="435"/>
      <c r="MFT467" s="435"/>
      <c r="MFU467" s="435"/>
      <c r="MFV467" s="435"/>
      <c r="MFW467" s="435"/>
      <c r="MFX467" s="435"/>
      <c r="MFY467" s="435"/>
      <c r="MFZ467" s="435"/>
      <c r="MGA467" s="435"/>
      <c r="MGB467" s="435"/>
      <c r="MGC467" s="435"/>
      <c r="MGD467" s="435"/>
      <c r="MGE467" s="435"/>
      <c r="MGF467" s="435"/>
      <c r="MGG467" s="435"/>
      <c r="MGH467" s="435"/>
      <c r="MGI467" s="435"/>
      <c r="MGJ467" s="435"/>
      <c r="MGK467" s="435"/>
      <c r="MGL467" s="435"/>
      <c r="MGM467" s="435"/>
      <c r="MGN467" s="435"/>
      <c r="MGO467" s="435"/>
      <c r="MGP467" s="435"/>
      <c r="MGQ467" s="435"/>
      <c r="MGR467" s="435"/>
      <c r="MGS467" s="435"/>
      <c r="MGT467" s="435"/>
      <c r="MGU467" s="435"/>
      <c r="MGV467" s="435"/>
      <c r="MGW467" s="435"/>
      <c r="MGX467" s="435"/>
      <c r="MGY467" s="435"/>
      <c r="MGZ467" s="435"/>
      <c r="MHA467" s="435"/>
      <c r="MHB467" s="435"/>
      <c r="MHC467" s="435"/>
      <c r="MHD467" s="435"/>
      <c r="MHE467" s="435"/>
      <c r="MHF467" s="435"/>
      <c r="MHG467" s="435"/>
      <c r="MHH467" s="435"/>
      <c r="MHI467" s="435"/>
      <c r="MHJ467" s="435"/>
      <c r="MHK467" s="435"/>
      <c r="MHL467" s="435"/>
      <c r="MHM467" s="435"/>
      <c r="MHN467" s="435"/>
      <c r="MHO467" s="435"/>
      <c r="MHP467" s="435"/>
      <c r="MHQ467" s="435"/>
      <c r="MHR467" s="435"/>
      <c r="MHS467" s="435"/>
      <c r="MHT467" s="435"/>
      <c r="MHU467" s="435"/>
      <c r="MHV467" s="435"/>
      <c r="MHW467" s="435"/>
      <c r="MHX467" s="435"/>
      <c r="MHY467" s="435"/>
      <c r="MHZ467" s="435"/>
      <c r="MIA467" s="435"/>
      <c r="MIB467" s="435"/>
      <c r="MIC467" s="435"/>
      <c r="MID467" s="435"/>
      <c r="MIE467" s="435"/>
      <c r="MIF467" s="435"/>
      <c r="MIG467" s="435"/>
      <c r="MIH467" s="435"/>
      <c r="MII467" s="435"/>
      <c r="MIJ467" s="435"/>
      <c r="MIK467" s="435"/>
      <c r="MIL467" s="435"/>
      <c r="MIM467" s="435"/>
      <c r="MIN467" s="435"/>
      <c r="MIO467" s="435"/>
      <c r="MIP467" s="435"/>
      <c r="MIQ467" s="435"/>
      <c r="MIR467" s="435"/>
      <c r="MIS467" s="435"/>
      <c r="MIT467" s="435"/>
      <c r="MIU467" s="435"/>
      <c r="MIV467" s="435"/>
      <c r="MIW467" s="435"/>
      <c r="MIX467" s="435"/>
      <c r="MIY467" s="435"/>
      <c r="MIZ467" s="435"/>
      <c r="MJA467" s="435"/>
      <c r="MJB467" s="435"/>
      <c r="MJC467" s="435"/>
      <c r="MJD467" s="435"/>
      <c r="MJE467" s="435"/>
      <c r="MJF467" s="435"/>
      <c r="MJG467" s="435"/>
      <c r="MJH467" s="435"/>
      <c r="MJI467" s="435"/>
      <c r="MJJ467" s="435"/>
      <c r="MJK467" s="435"/>
      <c r="MJL467" s="435"/>
      <c r="MJM467" s="435"/>
      <c r="MJN467" s="435"/>
      <c r="MJO467" s="435"/>
      <c r="MJP467" s="435"/>
      <c r="MJQ467" s="435"/>
      <c r="MJR467" s="435"/>
      <c r="MJS467" s="435"/>
      <c r="MJT467" s="435"/>
      <c r="MJU467" s="435"/>
      <c r="MJV467" s="435"/>
      <c r="MJW467" s="435"/>
      <c r="MJX467" s="435"/>
      <c r="MJY467" s="435"/>
      <c r="MJZ467" s="435"/>
      <c r="MKA467" s="435"/>
      <c r="MKB467" s="435"/>
      <c r="MKC467" s="435"/>
      <c r="MKD467" s="435"/>
      <c r="MKE467" s="435"/>
      <c r="MKF467" s="435"/>
      <c r="MKG467" s="435"/>
      <c r="MKH467" s="435"/>
      <c r="MKI467" s="435"/>
      <c r="MKJ467" s="435"/>
      <c r="MKK467" s="435"/>
      <c r="MKL467" s="435"/>
      <c r="MKM467" s="435"/>
      <c r="MKN467" s="435"/>
      <c r="MKO467" s="435"/>
      <c r="MKP467" s="435"/>
      <c r="MKQ467" s="435"/>
      <c r="MKR467" s="435"/>
      <c r="MKS467" s="435"/>
      <c r="MKT467" s="435"/>
      <c r="MKU467" s="435"/>
      <c r="MKV467" s="435"/>
      <c r="MKW467" s="435"/>
      <c r="MKX467" s="435"/>
      <c r="MKY467" s="435"/>
      <c r="MKZ467" s="435"/>
      <c r="MLA467" s="435"/>
      <c r="MLB467" s="435"/>
      <c r="MLC467" s="435"/>
      <c r="MLD467" s="435"/>
      <c r="MLE467" s="435"/>
      <c r="MLF467" s="435"/>
      <c r="MLG467" s="435"/>
      <c r="MLH467" s="435"/>
      <c r="MLI467" s="435"/>
      <c r="MLJ467" s="435"/>
      <c r="MLK467" s="435"/>
      <c r="MLL467" s="435"/>
      <c r="MLM467" s="435"/>
      <c r="MLN467" s="435"/>
      <c r="MLO467" s="435"/>
      <c r="MLP467" s="435"/>
      <c r="MLQ467" s="435"/>
      <c r="MLR467" s="435"/>
      <c r="MLS467" s="435"/>
      <c r="MLT467" s="435"/>
      <c r="MLU467" s="435"/>
      <c r="MLV467" s="435"/>
      <c r="MLW467" s="435"/>
      <c r="MLX467" s="435"/>
      <c r="MLY467" s="435"/>
      <c r="MLZ467" s="435"/>
      <c r="MMA467" s="435"/>
      <c r="MMB467" s="435"/>
      <c r="MMC467" s="435"/>
      <c r="MMD467" s="435"/>
      <c r="MME467" s="435"/>
      <c r="MMF467" s="435"/>
      <c r="MMG467" s="435"/>
      <c r="MMH467" s="435"/>
      <c r="MMI467" s="435"/>
      <c r="MMJ467" s="435"/>
      <c r="MMK467" s="435"/>
      <c r="MML467" s="435"/>
      <c r="MMM467" s="435"/>
      <c r="MMN467" s="435"/>
      <c r="MMO467" s="435"/>
      <c r="MMP467" s="435"/>
      <c r="MMQ467" s="435"/>
      <c r="MMR467" s="435"/>
      <c r="MMS467" s="435"/>
      <c r="MMT467" s="435"/>
      <c r="MMU467" s="435"/>
      <c r="MMV467" s="435"/>
      <c r="MMW467" s="435"/>
      <c r="MMX467" s="435"/>
      <c r="MMY467" s="435"/>
      <c r="MMZ467" s="435"/>
      <c r="MNA467" s="435"/>
      <c r="MNB467" s="435"/>
      <c r="MNC467" s="435"/>
      <c r="MND467" s="435"/>
      <c r="MNE467" s="435"/>
      <c r="MNF467" s="435"/>
      <c r="MNG467" s="435"/>
      <c r="MNH467" s="435"/>
      <c r="MNI467" s="435"/>
      <c r="MNJ467" s="435"/>
      <c r="MNK467" s="435"/>
      <c r="MNL467" s="435"/>
      <c r="MNM467" s="435"/>
      <c r="MNN467" s="435"/>
      <c r="MNO467" s="435"/>
      <c r="MNP467" s="435"/>
      <c r="MNQ467" s="435"/>
      <c r="MNR467" s="435"/>
      <c r="MNS467" s="435"/>
      <c r="MNT467" s="435"/>
      <c r="MNU467" s="435"/>
      <c r="MNV467" s="435"/>
      <c r="MNW467" s="435"/>
      <c r="MNX467" s="435"/>
      <c r="MNY467" s="435"/>
      <c r="MNZ467" s="435"/>
      <c r="MOA467" s="435"/>
      <c r="MOB467" s="435"/>
      <c r="MOC467" s="435"/>
      <c r="MOD467" s="435"/>
      <c r="MOE467" s="435"/>
      <c r="MOF467" s="435"/>
      <c r="MOG467" s="435"/>
      <c r="MOH467" s="435"/>
      <c r="MOI467" s="435"/>
      <c r="MOJ467" s="435"/>
      <c r="MOK467" s="435"/>
      <c r="MOL467" s="435"/>
      <c r="MOM467" s="435"/>
      <c r="MON467" s="435"/>
      <c r="MOO467" s="435"/>
      <c r="MOP467" s="435"/>
      <c r="MOQ467" s="435"/>
      <c r="MOR467" s="435"/>
      <c r="MOS467" s="435"/>
      <c r="MOT467" s="435"/>
      <c r="MOU467" s="435"/>
      <c r="MOV467" s="435"/>
      <c r="MOW467" s="435"/>
      <c r="MOX467" s="435"/>
      <c r="MOY467" s="435"/>
      <c r="MOZ467" s="435"/>
      <c r="MPA467" s="435"/>
      <c r="MPB467" s="435"/>
      <c r="MPC467" s="435"/>
      <c r="MPD467" s="435"/>
      <c r="MPE467" s="435"/>
      <c r="MPF467" s="435"/>
      <c r="MPG467" s="435"/>
      <c r="MPH467" s="435"/>
      <c r="MPI467" s="435"/>
      <c r="MPJ467" s="435"/>
      <c r="MPK467" s="435"/>
      <c r="MPL467" s="435"/>
      <c r="MPM467" s="435"/>
      <c r="MPN467" s="435"/>
      <c r="MPO467" s="435"/>
      <c r="MPP467" s="435"/>
      <c r="MPQ467" s="435"/>
      <c r="MPR467" s="435"/>
      <c r="MPS467" s="435"/>
      <c r="MPT467" s="435"/>
      <c r="MPU467" s="435"/>
      <c r="MPV467" s="435"/>
      <c r="MPW467" s="435"/>
      <c r="MPX467" s="435"/>
      <c r="MPY467" s="435"/>
      <c r="MPZ467" s="435"/>
      <c r="MQA467" s="435"/>
      <c r="MQB467" s="435"/>
      <c r="MQC467" s="435"/>
      <c r="MQD467" s="435"/>
      <c r="MQE467" s="435"/>
      <c r="MQF467" s="435"/>
      <c r="MQG467" s="435"/>
      <c r="MQH467" s="435"/>
      <c r="MQI467" s="435"/>
      <c r="MQJ467" s="435"/>
      <c r="MQK467" s="435"/>
      <c r="MQL467" s="435"/>
      <c r="MQM467" s="435"/>
      <c r="MQN467" s="435"/>
      <c r="MQO467" s="435"/>
      <c r="MQP467" s="435"/>
      <c r="MQQ467" s="435"/>
      <c r="MQR467" s="435"/>
      <c r="MQS467" s="435"/>
      <c r="MQT467" s="435"/>
      <c r="MQU467" s="435"/>
      <c r="MQV467" s="435"/>
      <c r="MQW467" s="435"/>
      <c r="MQX467" s="435"/>
      <c r="MQY467" s="435"/>
      <c r="MQZ467" s="435"/>
      <c r="MRA467" s="435"/>
      <c r="MRB467" s="435"/>
      <c r="MRC467" s="435"/>
      <c r="MRD467" s="435"/>
      <c r="MRE467" s="435"/>
      <c r="MRF467" s="435"/>
      <c r="MRG467" s="435"/>
      <c r="MRH467" s="435"/>
      <c r="MRI467" s="435"/>
      <c r="MRJ467" s="435"/>
      <c r="MRK467" s="435"/>
      <c r="MRL467" s="435"/>
      <c r="MRM467" s="435"/>
      <c r="MRN467" s="435"/>
      <c r="MRO467" s="435"/>
      <c r="MRP467" s="435"/>
      <c r="MRQ467" s="435"/>
      <c r="MRR467" s="435"/>
      <c r="MRS467" s="435"/>
      <c r="MRT467" s="435"/>
      <c r="MRU467" s="435"/>
      <c r="MRV467" s="435"/>
      <c r="MRW467" s="435"/>
      <c r="MRX467" s="435"/>
      <c r="MRY467" s="435"/>
      <c r="MRZ467" s="435"/>
      <c r="MSA467" s="435"/>
      <c r="MSB467" s="435"/>
      <c r="MSC467" s="435"/>
      <c r="MSD467" s="435"/>
      <c r="MSE467" s="435"/>
      <c r="MSF467" s="435"/>
      <c r="MSG467" s="435"/>
      <c r="MSH467" s="435"/>
      <c r="MSI467" s="435"/>
      <c r="MSJ467" s="435"/>
      <c r="MSK467" s="435"/>
      <c r="MSL467" s="435"/>
      <c r="MSM467" s="435"/>
      <c r="MSN467" s="435"/>
      <c r="MSO467" s="435"/>
      <c r="MSP467" s="435"/>
      <c r="MSQ467" s="435"/>
      <c r="MSR467" s="435"/>
      <c r="MSS467" s="435"/>
      <c r="MST467" s="435"/>
      <c r="MSU467" s="435"/>
      <c r="MSV467" s="435"/>
      <c r="MSW467" s="435"/>
      <c r="MSX467" s="435"/>
      <c r="MSY467" s="435"/>
      <c r="MSZ467" s="435"/>
      <c r="MTA467" s="435"/>
      <c r="MTB467" s="435"/>
      <c r="MTC467" s="435"/>
      <c r="MTD467" s="435"/>
      <c r="MTE467" s="435"/>
      <c r="MTF467" s="435"/>
      <c r="MTG467" s="435"/>
      <c r="MTH467" s="435"/>
      <c r="MTI467" s="435"/>
      <c r="MTJ467" s="435"/>
      <c r="MTK467" s="435"/>
      <c r="MTL467" s="435"/>
      <c r="MTM467" s="435"/>
      <c r="MTN467" s="435"/>
      <c r="MTO467" s="435"/>
      <c r="MTP467" s="435"/>
      <c r="MTQ467" s="435"/>
      <c r="MTR467" s="435"/>
      <c r="MTS467" s="435"/>
      <c r="MTT467" s="435"/>
      <c r="MTU467" s="435"/>
      <c r="MTV467" s="435"/>
      <c r="MTW467" s="435"/>
      <c r="MTX467" s="435"/>
      <c r="MTY467" s="435"/>
      <c r="MTZ467" s="435"/>
      <c r="MUA467" s="435"/>
      <c r="MUB467" s="435"/>
      <c r="MUC467" s="435"/>
      <c r="MUD467" s="435"/>
      <c r="MUE467" s="435"/>
      <c r="MUF467" s="435"/>
      <c r="MUG467" s="435"/>
      <c r="MUH467" s="435"/>
      <c r="MUI467" s="435"/>
      <c r="MUJ467" s="435"/>
      <c r="MUK467" s="435"/>
      <c r="MUL467" s="435"/>
      <c r="MUM467" s="435"/>
      <c r="MUN467" s="435"/>
      <c r="MUO467" s="435"/>
      <c r="MUP467" s="435"/>
      <c r="MUQ467" s="435"/>
      <c r="MUR467" s="435"/>
      <c r="MUS467" s="435"/>
      <c r="MUT467" s="435"/>
      <c r="MUU467" s="435"/>
      <c r="MUV467" s="435"/>
      <c r="MUW467" s="435"/>
      <c r="MUX467" s="435"/>
      <c r="MUY467" s="435"/>
      <c r="MUZ467" s="435"/>
      <c r="MVA467" s="435"/>
      <c r="MVB467" s="435"/>
      <c r="MVC467" s="435"/>
      <c r="MVD467" s="435"/>
      <c r="MVE467" s="435"/>
      <c r="MVF467" s="435"/>
      <c r="MVG467" s="435"/>
      <c r="MVH467" s="435"/>
      <c r="MVI467" s="435"/>
      <c r="MVJ467" s="435"/>
      <c r="MVK467" s="435"/>
      <c r="MVL467" s="435"/>
      <c r="MVM467" s="435"/>
      <c r="MVN467" s="435"/>
      <c r="MVO467" s="435"/>
      <c r="MVP467" s="435"/>
      <c r="MVQ467" s="435"/>
      <c r="MVR467" s="435"/>
      <c r="MVS467" s="435"/>
      <c r="MVT467" s="435"/>
      <c r="MVU467" s="435"/>
      <c r="MVV467" s="435"/>
      <c r="MVW467" s="435"/>
      <c r="MVX467" s="435"/>
      <c r="MVY467" s="435"/>
      <c r="MVZ467" s="435"/>
      <c r="MWA467" s="435"/>
      <c r="MWB467" s="435"/>
      <c r="MWC467" s="435"/>
      <c r="MWD467" s="435"/>
      <c r="MWE467" s="435"/>
      <c r="MWF467" s="435"/>
      <c r="MWG467" s="435"/>
      <c r="MWH467" s="435"/>
      <c r="MWI467" s="435"/>
      <c r="MWJ467" s="435"/>
      <c r="MWK467" s="435"/>
      <c r="MWL467" s="435"/>
      <c r="MWM467" s="435"/>
      <c r="MWN467" s="435"/>
      <c r="MWO467" s="435"/>
      <c r="MWP467" s="435"/>
      <c r="MWQ467" s="435"/>
      <c r="MWR467" s="435"/>
      <c r="MWS467" s="435"/>
      <c r="MWT467" s="435"/>
      <c r="MWU467" s="435"/>
      <c r="MWV467" s="435"/>
      <c r="MWW467" s="435"/>
      <c r="MWX467" s="435"/>
      <c r="MWY467" s="435"/>
      <c r="MWZ467" s="435"/>
      <c r="MXA467" s="435"/>
      <c r="MXB467" s="435"/>
      <c r="MXC467" s="435"/>
      <c r="MXD467" s="435"/>
      <c r="MXE467" s="435"/>
      <c r="MXF467" s="435"/>
      <c r="MXG467" s="435"/>
      <c r="MXH467" s="435"/>
      <c r="MXI467" s="435"/>
      <c r="MXJ467" s="435"/>
      <c r="MXK467" s="435"/>
      <c r="MXL467" s="435"/>
      <c r="MXM467" s="435"/>
      <c r="MXN467" s="435"/>
      <c r="MXO467" s="435"/>
      <c r="MXP467" s="435"/>
      <c r="MXQ467" s="435"/>
      <c r="MXR467" s="435"/>
      <c r="MXS467" s="435"/>
      <c r="MXT467" s="435"/>
      <c r="MXU467" s="435"/>
      <c r="MXV467" s="435"/>
      <c r="MXW467" s="435"/>
      <c r="MXX467" s="435"/>
      <c r="MXY467" s="435"/>
      <c r="MXZ467" s="435"/>
      <c r="MYA467" s="435"/>
      <c r="MYB467" s="435"/>
      <c r="MYC467" s="435"/>
      <c r="MYD467" s="435"/>
      <c r="MYE467" s="435"/>
      <c r="MYF467" s="435"/>
      <c r="MYG467" s="435"/>
      <c r="MYH467" s="435"/>
      <c r="MYI467" s="435"/>
      <c r="MYJ467" s="435"/>
      <c r="MYK467" s="435"/>
      <c r="MYL467" s="435"/>
      <c r="MYM467" s="435"/>
      <c r="MYN467" s="435"/>
      <c r="MYO467" s="435"/>
      <c r="MYP467" s="435"/>
      <c r="MYQ467" s="435"/>
      <c r="MYR467" s="435"/>
      <c r="MYS467" s="435"/>
      <c r="MYT467" s="435"/>
      <c r="MYU467" s="435"/>
      <c r="MYV467" s="435"/>
      <c r="MYW467" s="435"/>
      <c r="MYX467" s="435"/>
      <c r="MYY467" s="435"/>
      <c r="MYZ467" s="435"/>
      <c r="MZA467" s="435"/>
      <c r="MZB467" s="435"/>
      <c r="MZC467" s="435"/>
      <c r="MZD467" s="435"/>
      <c r="MZE467" s="435"/>
      <c r="MZF467" s="435"/>
      <c r="MZG467" s="435"/>
      <c r="MZH467" s="435"/>
      <c r="MZI467" s="435"/>
      <c r="MZJ467" s="435"/>
      <c r="MZK467" s="435"/>
      <c r="MZL467" s="435"/>
      <c r="MZM467" s="435"/>
      <c r="MZN467" s="435"/>
      <c r="MZO467" s="435"/>
      <c r="MZP467" s="435"/>
      <c r="MZQ467" s="435"/>
      <c r="MZR467" s="435"/>
      <c r="MZS467" s="435"/>
      <c r="MZT467" s="435"/>
      <c r="MZU467" s="435"/>
      <c r="MZV467" s="435"/>
      <c r="MZW467" s="435"/>
      <c r="MZX467" s="435"/>
      <c r="MZY467" s="435"/>
      <c r="MZZ467" s="435"/>
      <c r="NAA467" s="435"/>
      <c r="NAB467" s="435"/>
      <c r="NAC467" s="435"/>
      <c r="NAD467" s="435"/>
      <c r="NAE467" s="435"/>
      <c r="NAF467" s="435"/>
      <c r="NAG467" s="435"/>
      <c r="NAH467" s="435"/>
      <c r="NAI467" s="435"/>
      <c r="NAJ467" s="435"/>
      <c r="NAK467" s="435"/>
      <c r="NAL467" s="435"/>
      <c r="NAM467" s="435"/>
      <c r="NAN467" s="435"/>
      <c r="NAO467" s="435"/>
      <c r="NAP467" s="435"/>
      <c r="NAQ467" s="435"/>
      <c r="NAR467" s="435"/>
      <c r="NAS467" s="435"/>
      <c r="NAT467" s="435"/>
      <c r="NAU467" s="435"/>
      <c r="NAV467" s="435"/>
      <c r="NAW467" s="435"/>
      <c r="NAX467" s="435"/>
      <c r="NAY467" s="435"/>
      <c r="NAZ467" s="435"/>
      <c r="NBA467" s="435"/>
      <c r="NBB467" s="435"/>
      <c r="NBC467" s="435"/>
      <c r="NBD467" s="435"/>
      <c r="NBE467" s="435"/>
      <c r="NBF467" s="435"/>
      <c r="NBG467" s="435"/>
      <c r="NBH467" s="435"/>
      <c r="NBI467" s="435"/>
      <c r="NBJ467" s="435"/>
      <c r="NBK467" s="435"/>
      <c r="NBL467" s="435"/>
      <c r="NBM467" s="435"/>
      <c r="NBN467" s="435"/>
      <c r="NBO467" s="435"/>
      <c r="NBP467" s="435"/>
      <c r="NBQ467" s="435"/>
      <c r="NBR467" s="435"/>
      <c r="NBS467" s="435"/>
      <c r="NBT467" s="435"/>
      <c r="NBU467" s="435"/>
      <c r="NBV467" s="435"/>
      <c r="NBW467" s="435"/>
      <c r="NBX467" s="435"/>
      <c r="NBY467" s="435"/>
      <c r="NBZ467" s="435"/>
      <c r="NCA467" s="435"/>
      <c r="NCB467" s="435"/>
      <c r="NCC467" s="435"/>
      <c r="NCD467" s="435"/>
      <c r="NCE467" s="435"/>
      <c r="NCF467" s="435"/>
      <c r="NCG467" s="435"/>
      <c r="NCH467" s="435"/>
      <c r="NCI467" s="435"/>
      <c r="NCJ467" s="435"/>
      <c r="NCK467" s="435"/>
      <c r="NCL467" s="435"/>
      <c r="NCM467" s="435"/>
      <c r="NCN467" s="435"/>
      <c r="NCO467" s="435"/>
      <c r="NCP467" s="435"/>
      <c r="NCQ467" s="435"/>
      <c r="NCR467" s="435"/>
      <c r="NCS467" s="435"/>
      <c r="NCT467" s="435"/>
      <c r="NCU467" s="435"/>
      <c r="NCV467" s="435"/>
      <c r="NCW467" s="435"/>
      <c r="NCX467" s="435"/>
      <c r="NCY467" s="435"/>
      <c r="NCZ467" s="435"/>
      <c r="NDA467" s="435"/>
      <c r="NDB467" s="435"/>
      <c r="NDC467" s="435"/>
      <c r="NDD467" s="435"/>
      <c r="NDE467" s="435"/>
      <c r="NDF467" s="435"/>
      <c r="NDG467" s="435"/>
      <c r="NDH467" s="435"/>
      <c r="NDI467" s="435"/>
      <c r="NDJ467" s="435"/>
      <c r="NDK467" s="435"/>
      <c r="NDL467" s="435"/>
      <c r="NDM467" s="435"/>
      <c r="NDN467" s="435"/>
      <c r="NDO467" s="435"/>
      <c r="NDP467" s="435"/>
      <c r="NDQ467" s="435"/>
      <c r="NDR467" s="435"/>
      <c r="NDS467" s="435"/>
      <c r="NDT467" s="435"/>
      <c r="NDU467" s="435"/>
      <c r="NDV467" s="435"/>
      <c r="NDW467" s="435"/>
      <c r="NDX467" s="435"/>
      <c r="NDY467" s="435"/>
      <c r="NDZ467" s="435"/>
      <c r="NEA467" s="435"/>
      <c r="NEB467" s="435"/>
      <c r="NEC467" s="435"/>
      <c r="NED467" s="435"/>
      <c r="NEE467" s="435"/>
      <c r="NEF467" s="435"/>
      <c r="NEG467" s="435"/>
      <c r="NEH467" s="435"/>
      <c r="NEI467" s="435"/>
      <c r="NEJ467" s="435"/>
      <c r="NEK467" s="435"/>
      <c r="NEL467" s="435"/>
      <c r="NEM467" s="435"/>
      <c r="NEN467" s="435"/>
      <c r="NEO467" s="435"/>
      <c r="NEP467" s="435"/>
      <c r="NEQ467" s="435"/>
      <c r="NER467" s="435"/>
      <c r="NES467" s="435"/>
      <c r="NET467" s="435"/>
      <c r="NEU467" s="435"/>
      <c r="NEV467" s="435"/>
      <c r="NEW467" s="435"/>
      <c r="NEX467" s="435"/>
      <c r="NEY467" s="435"/>
      <c r="NEZ467" s="435"/>
      <c r="NFA467" s="435"/>
      <c r="NFB467" s="435"/>
      <c r="NFC467" s="435"/>
      <c r="NFD467" s="435"/>
      <c r="NFE467" s="435"/>
      <c r="NFF467" s="435"/>
      <c r="NFG467" s="435"/>
      <c r="NFH467" s="435"/>
      <c r="NFI467" s="435"/>
      <c r="NFJ467" s="435"/>
      <c r="NFK467" s="435"/>
      <c r="NFL467" s="435"/>
      <c r="NFM467" s="435"/>
      <c r="NFN467" s="435"/>
      <c r="NFO467" s="435"/>
      <c r="NFP467" s="435"/>
      <c r="NFQ467" s="435"/>
      <c r="NFR467" s="435"/>
      <c r="NFS467" s="435"/>
      <c r="NFT467" s="435"/>
      <c r="NFU467" s="435"/>
      <c r="NFV467" s="435"/>
      <c r="NFW467" s="435"/>
      <c r="NFX467" s="435"/>
      <c r="NFY467" s="435"/>
      <c r="NFZ467" s="435"/>
      <c r="NGA467" s="435"/>
      <c r="NGB467" s="435"/>
      <c r="NGC467" s="435"/>
      <c r="NGD467" s="435"/>
      <c r="NGE467" s="435"/>
      <c r="NGF467" s="435"/>
      <c r="NGG467" s="435"/>
      <c r="NGH467" s="435"/>
      <c r="NGI467" s="435"/>
      <c r="NGJ467" s="435"/>
      <c r="NGK467" s="435"/>
      <c r="NGL467" s="435"/>
      <c r="NGM467" s="435"/>
      <c r="NGN467" s="435"/>
      <c r="NGO467" s="435"/>
      <c r="NGP467" s="435"/>
      <c r="NGQ467" s="435"/>
      <c r="NGR467" s="435"/>
      <c r="NGS467" s="435"/>
      <c r="NGT467" s="435"/>
      <c r="NGU467" s="435"/>
      <c r="NGV467" s="435"/>
      <c r="NGW467" s="435"/>
      <c r="NGX467" s="435"/>
      <c r="NGY467" s="435"/>
      <c r="NGZ467" s="435"/>
      <c r="NHA467" s="435"/>
      <c r="NHB467" s="435"/>
      <c r="NHC467" s="435"/>
      <c r="NHD467" s="435"/>
      <c r="NHE467" s="435"/>
      <c r="NHF467" s="435"/>
      <c r="NHG467" s="435"/>
      <c r="NHH467" s="435"/>
      <c r="NHI467" s="435"/>
      <c r="NHJ467" s="435"/>
      <c r="NHK467" s="435"/>
      <c r="NHL467" s="435"/>
      <c r="NHM467" s="435"/>
      <c r="NHN467" s="435"/>
      <c r="NHO467" s="435"/>
      <c r="NHP467" s="435"/>
      <c r="NHQ467" s="435"/>
      <c r="NHR467" s="435"/>
      <c r="NHS467" s="435"/>
      <c r="NHT467" s="435"/>
      <c r="NHU467" s="435"/>
      <c r="NHV467" s="435"/>
      <c r="NHW467" s="435"/>
      <c r="NHX467" s="435"/>
      <c r="NHY467" s="435"/>
      <c r="NHZ467" s="435"/>
      <c r="NIA467" s="435"/>
      <c r="NIB467" s="435"/>
      <c r="NIC467" s="435"/>
      <c r="NID467" s="435"/>
      <c r="NIE467" s="435"/>
      <c r="NIF467" s="435"/>
      <c r="NIG467" s="435"/>
      <c r="NIH467" s="435"/>
      <c r="NII467" s="435"/>
      <c r="NIJ467" s="435"/>
      <c r="NIK467" s="435"/>
      <c r="NIL467" s="435"/>
      <c r="NIM467" s="435"/>
      <c r="NIN467" s="435"/>
      <c r="NIO467" s="435"/>
      <c r="NIP467" s="435"/>
      <c r="NIQ467" s="435"/>
      <c r="NIR467" s="435"/>
      <c r="NIS467" s="435"/>
      <c r="NIT467" s="435"/>
      <c r="NIU467" s="435"/>
      <c r="NIV467" s="435"/>
      <c r="NIW467" s="435"/>
      <c r="NIX467" s="435"/>
      <c r="NIY467" s="435"/>
      <c r="NIZ467" s="435"/>
      <c r="NJA467" s="435"/>
      <c r="NJB467" s="435"/>
      <c r="NJC467" s="435"/>
      <c r="NJD467" s="435"/>
      <c r="NJE467" s="435"/>
      <c r="NJF467" s="435"/>
      <c r="NJG467" s="435"/>
      <c r="NJH467" s="435"/>
      <c r="NJI467" s="435"/>
      <c r="NJJ467" s="435"/>
      <c r="NJK467" s="435"/>
      <c r="NJL467" s="435"/>
      <c r="NJM467" s="435"/>
      <c r="NJN467" s="435"/>
      <c r="NJO467" s="435"/>
      <c r="NJP467" s="435"/>
      <c r="NJQ467" s="435"/>
      <c r="NJR467" s="435"/>
      <c r="NJS467" s="435"/>
      <c r="NJT467" s="435"/>
      <c r="NJU467" s="435"/>
      <c r="NJV467" s="435"/>
      <c r="NJW467" s="435"/>
      <c r="NJX467" s="435"/>
      <c r="NJY467" s="435"/>
      <c r="NJZ467" s="435"/>
      <c r="NKA467" s="435"/>
      <c r="NKB467" s="435"/>
      <c r="NKC467" s="435"/>
      <c r="NKD467" s="435"/>
      <c r="NKE467" s="435"/>
      <c r="NKF467" s="435"/>
      <c r="NKG467" s="435"/>
      <c r="NKH467" s="435"/>
      <c r="NKI467" s="435"/>
      <c r="NKJ467" s="435"/>
      <c r="NKK467" s="435"/>
      <c r="NKL467" s="435"/>
      <c r="NKM467" s="435"/>
      <c r="NKN467" s="435"/>
      <c r="NKO467" s="435"/>
      <c r="NKP467" s="435"/>
      <c r="NKQ467" s="435"/>
      <c r="NKR467" s="435"/>
      <c r="NKS467" s="435"/>
      <c r="NKT467" s="435"/>
      <c r="NKU467" s="435"/>
      <c r="NKV467" s="435"/>
      <c r="NKW467" s="435"/>
      <c r="NKX467" s="435"/>
      <c r="NKY467" s="435"/>
      <c r="NKZ467" s="435"/>
      <c r="NLA467" s="435"/>
      <c r="NLB467" s="435"/>
      <c r="NLC467" s="435"/>
      <c r="NLD467" s="435"/>
      <c r="NLE467" s="435"/>
      <c r="NLF467" s="435"/>
      <c r="NLG467" s="435"/>
      <c r="NLH467" s="435"/>
      <c r="NLI467" s="435"/>
      <c r="NLJ467" s="435"/>
      <c r="NLK467" s="435"/>
      <c r="NLL467" s="435"/>
      <c r="NLM467" s="435"/>
      <c r="NLN467" s="435"/>
      <c r="NLO467" s="435"/>
      <c r="NLP467" s="435"/>
      <c r="NLQ467" s="435"/>
      <c r="NLR467" s="435"/>
      <c r="NLS467" s="435"/>
      <c r="NLT467" s="435"/>
      <c r="NLU467" s="435"/>
      <c r="NLV467" s="435"/>
      <c r="NLW467" s="435"/>
      <c r="NLX467" s="435"/>
      <c r="NLY467" s="435"/>
      <c r="NLZ467" s="435"/>
      <c r="NMA467" s="435"/>
      <c r="NMB467" s="435"/>
      <c r="NMC467" s="435"/>
      <c r="NMD467" s="435"/>
      <c r="NME467" s="435"/>
      <c r="NMF467" s="435"/>
      <c r="NMG467" s="435"/>
      <c r="NMH467" s="435"/>
      <c r="NMI467" s="435"/>
      <c r="NMJ467" s="435"/>
      <c r="NMK467" s="435"/>
      <c r="NML467" s="435"/>
      <c r="NMM467" s="435"/>
      <c r="NMN467" s="435"/>
      <c r="NMO467" s="435"/>
      <c r="NMP467" s="435"/>
      <c r="NMQ467" s="435"/>
      <c r="NMR467" s="435"/>
      <c r="NMS467" s="435"/>
      <c r="NMT467" s="435"/>
      <c r="NMU467" s="435"/>
      <c r="NMV467" s="435"/>
      <c r="NMW467" s="435"/>
      <c r="NMX467" s="435"/>
      <c r="NMY467" s="435"/>
      <c r="NMZ467" s="435"/>
      <c r="NNA467" s="435"/>
      <c r="NNB467" s="435"/>
      <c r="NNC467" s="435"/>
      <c r="NND467" s="435"/>
      <c r="NNE467" s="435"/>
      <c r="NNF467" s="435"/>
      <c r="NNG467" s="435"/>
      <c r="NNH467" s="435"/>
      <c r="NNI467" s="435"/>
      <c r="NNJ467" s="435"/>
      <c r="NNK467" s="435"/>
      <c r="NNL467" s="435"/>
      <c r="NNM467" s="435"/>
      <c r="NNN467" s="435"/>
      <c r="NNO467" s="435"/>
      <c r="NNP467" s="435"/>
      <c r="NNQ467" s="435"/>
      <c r="NNR467" s="435"/>
      <c r="NNS467" s="435"/>
      <c r="NNT467" s="435"/>
      <c r="NNU467" s="435"/>
      <c r="NNV467" s="435"/>
      <c r="NNW467" s="435"/>
      <c r="NNX467" s="435"/>
      <c r="NNY467" s="435"/>
      <c r="NNZ467" s="435"/>
      <c r="NOA467" s="435"/>
      <c r="NOB467" s="435"/>
      <c r="NOC467" s="435"/>
      <c r="NOD467" s="435"/>
      <c r="NOE467" s="435"/>
      <c r="NOF467" s="435"/>
      <c r="NOG467" s="435"/>
      <c r="NOH467" s="435"/>
      <c r="NOI467" s="435"/>
      <c r="NOJ467" s="435"/>
      <c r="NOK467" s="435"/>
      <c r="NOL467" s="435"/>
      <c r="NOM467" s="435"/>
      <c r="NON467" s="435"/>
      <c r="NOO467" s="435"/>
      <c r="NOP467" s="435"/>
      <c r="NOQ467" s="435"/>
      <c r="NOR467" s="435"/>
      <c r="NOS467" s="435"/>
      <c r="NOT467" s="435"/>
      <c r="NOU467" s="435"/>
      <c r="NOV467" s="435"/>
      <c r="NOW467" s="435"/>
      <c r="NOX467" s="435"/>
      <c r="NOY467" s="435"/>
      <c r="NOZ467" s="435"/>
      <c r="NPA467" s="435"/>
      <c r="NPB467" s="435"/>
      <c r="NPC467" s="435"/>
      <c r="NPD467" s="435"/>
      <c r="NPE467" s="435"/>
      <c r="NPF467" s="435"/>
      <c r="NPG467" s="435"/>
      <c r="NPH467" s="435"/>
      <c r="NPI467" s="435"/>
      <c r="NPJ467" s="435"/>
      <c r="NPK467" s="435"/>
      <c r="NPL467" s="435"/>
      <c r="NPM467" s="435"/>
      <c r="NPN467" s="435"/>
      <c r="NPO467" s="435"/>
      <c r="NPP467" s="435"/>
      <c r="NPQ467" s="435"/>
      <c r="NPR467" s="435"/>
      <c r="NPS467" s="435"/>
      <c r="NPT467" s="435"/>
      <c r="NPU467" s="435"/>
      <c r="NPV467" s="435"/>
      <c r="NPW467" s="435"/>
      <c r="NPX467" s="435"/>
      <c r="NPY467" s="435"/>
      <c r="NPZ467" s="435"/>
      <c r="NQA467" s="435"/>
      <c r="NQB467" s="435"/>
      <c r="NQC467" s="435"/>
      <c r="NQD467" s="435"/>
      <c r="NQE467" s="435"/>
      <c r="NQF467" s="435"/>
      <c r="NQG467" s="435"/>
      <c r="NQH467" s="435"/>
      <c r="NQI467" s="435"/>
      <c r="NQJ467" s="435"/>
      <c r="NQK467" s="435"/>
      <c r="NQL467" s="435"/>
      <c r="NQM467" s="435"/>
      <c r="NQN467" s="435"/>
      <c r="NQO467" s="435"/>
      <c r="NQP467" s="435"/>
      <c r="NQQ467" s="435"/>
      <c r="NQR467" s="435"/>
      <c r="NQS467" s="435"/>
      <c r="NQT467" s="435"/>
      <c r="NQU467" s="435"/>
      <c r="NQV467" s="435"/>
      <c r="NQW467" s="435"/>
      <c r="NQX467" s="435"/>
      <c r="NQY467" s="435"/>
      <c r="NQZ467" s="435"/>
      <c r="NRA467" s="435"/>
      <c r="NRB467" s="435"/>
      <c r="NRC467" s="435"/>
      <c r="NRD467" s="435"/>
      <c r="NRE467" s="435"/>
      <c r="NRF467" s="435"/>
      <c r="NRG467" s="435"/>
      <c r="NRH467" s="435"/>
      <c r="NRI467" s="435"/>
      <c r="NRJ467" s="435"/>
      <c r="NRK467" s="435"/>
      <c r="NRL467" s="435"/>
      <c r="NRM467" s="435"/>
      <c r="NRN467" s="435"/>
      <c r="NRO467" s="435"/>
      <c r="NRP467" s="435"/>
      <c r="NRQ467" s="435"/>
      <c r="NRR467" s="435"/>
      <c r="NRS467" s="435"/>
      <c r="NRT467" s="435"/>
      <c r="NRU467" s="435"/>
      <c r="NRV467" s="435"/>
      <c r="NRW467" s="435"/>
      <c r="NRX467" s="435"/>
      <c r="NRY467" s="435"/>
      <c r="NRZ467" s="435"/>
      <c r="NSA467" s="435"/>
      <c r="NSB467" s="435"/>
      <c r="NSC467" s="435"/>
      <c r="NSD467" s="435"/>
      <c r="NSE467" s="435"/>
      <c r="NSF467" s="435"/>
      <c r="NSG467" s="435"/>
      <c r="NSH467" s="435"/>
      <c r="NSI467" s="435"/>
      <c r="NSJ467" s="435"/>
      <c r="NSK467" s="435"/>
      <c r="NSL467" s="435"/>
      <c r="NSM467" s="435"/>
      <c r="NSN467" s="435"/>
      <c r="NSO467" s="435"/>
      <c r="NSP467" s="435"/>
      <c r="NSQ467" s="435"/>
      <c r="NSR467" s="435"/>
      <c r="NSS467" s="435"/>
      <c r="NST467" s="435"/>
      <c r="NSU467" s="435"/>
      <c r="NSV467" s="435"/>
      <c r="NSW467" s="435"/>
      <c r="NSX467" s="435"/>
      <c r="NSY467" s="435"/>
      <c r="NSZ467" s="435"/>
      <c r="NTA467" s="435"/>
      <c r="NTB467" s="435"/>
      <c r="NTC467" s="435"/>
      <c r="NTD467" s="435"/>
      <c r="NTE467" s="435"/>
      <c r="NTF467" s="435"/>
      <c r="NTG467" s="435"/>
      <c r="NTH467" s="435"/>
      <c r="NTI467" s="435"/>
      <c r="NTJ467" s="435"/>
      <c r="NTK467" s="435"/>
      <c r="NTL467" s="435"/>
      <c r="NTM467" s="435"/>
      <c r="NTN467" s="435"/>
      <c r="NTO467" s="435"/>
      <c r="NTP467" s="435"/>
      <c r="NTQ467" s="435"/>
      <c r="NTR467" s="435"/>
      <c r="NTS467" s="435"/>
      <c r="NTT467" s="435"/>
      <c r="NTU467" s="435"/>
      <c r="NTV467" s="435"/>
      <c r="NTW467" s="435"/>
      <c r="NTX467" s="435"/>
      <c r="NTY467" s="435"/>
      <c r="NTZ467" s="435"/>
      <c r="NUA467" s="435"/>
      <c r="NUB467" s="435"/>
      <c r="NUC467" s="435"/>
      <c r="NUD467" s="435"/>
      <c r="NUE467" s="435"/>
      <c r="NUF467" s="435"/>
      <c r="NUG467" s="435"/>
      <c r="NUH467" s="435"/>
      <c r="NUI467" s="435"/>
      <c r="NUJ467" s="435"/>
      <c r="NUK467" s="435"/>
      <c r="NUL467" s="435"/>
      <c r="NUM467" s="435"/>
      <c r="NUN467" s="435"/>
      <c r="NUO467" s="435"/>
      <c r="NUP467" s="435"/>
      <c r="NUQ467" s="435"/>
      <c r="NUR467" s="435"/>
      <c r="NUS467" s="435"/>
      <c r="NUT467" s="435"/>
      <c r="NUU467" s="435"/>
      <c r="NUV467" s="435"/>
      <c r="NUW467" s="435"/>
      <c r="NUX467" s="435"/>
      <c r="NUY467" s="435"/>
      <c r="NUZ467" s="435"/>
      <c r="NVA467" s="435"/>
      <c r="NVB467" s="435"/>
      <c r="NVC467" s="435"/>
      <c r="NVD467" s="435"/>
      <c r="NVE467" s="435"/>
      <c r="NVF467" s="435"/>
      <c r="NVG467" s="435"/>
      <c r="NVH467" s="435"/>
      <c r="NVI467" s="435"/>
      <c r="NVJ467" s="435"/>
      <c r="NVK467" s="435"/>
      <c r="NVL467" s="435"/>
      <c r="NVM467" s="435"/>
      <c r="NVN467" s="435"/>
      <c r="NVO467" s="435"/>
      <c r="NVP467" s="435"/>
      <c r="NVQ467" s="435"/>
      <c r="NVR467" s="435"/>
      <c r="NVS467" s="435"/>
      <c r="NVT467" s="435"/>
      <c r="NVU467" s="435"/>
      <c r="NVV467" s="435"/>
      <c r="NVW467" s="435"/>
      <c r="NVX467" s="435"/>
      <c r="NVY467" s="435"/>
      <c r="NVZ467" s="435"/>
      <c r="NWA467" s="435"/>
      <c r="NWB467" s="435"/>
      <c r="NWC467" s="435"/>
      <c r="NWD467" s="435"/>
      <c r="NWE467" s="435"/>
      <c r="NWF467" s="435"/>
      <c r="NWG467" s="435"/>
      <c r="NWH467" s="435"/>
      <c r="NWI467" s="435"/>
      <c r="NWJ467" s="435"/>
      <c r="NWK467" s="435"/>
      <c r="NWL467" s="435"/>
      <c r="NWM467" s="435"/>
      <c r="NWN467" s="435"/>
      <c r="NWO467" s="435"/>
      <c r="NWP467" s="435"/>
      <c r="NWQ467" s="435"/>
      <c r="NWR467" s="435"/>
      <c r="NWS467" s="435"/>
      <c r="NWT467" s="435"/>
      <c r="NWU467" s="435"/>
      <c r="NWV467" s="435"/>
      <c r="NWW467" s="435"/>
      <c r="NWX467" s="435"/>
      <c r="NWY467" s="435"/>
      <c r="NWZ467" s="435"/>
      <c r="NXA467" s="435"/>
      <c r="NXB467" s="435"/>
      <c r="NXC467" s="435"/>
      <c r="NXD467" s="435"/>
      <c r="NXE467" s="435"/>
      <c r="NXF467" s="435"/>
      <c r="NXG467" s="435"/>
      <c r="NXH467" s="435"/>
      <c r="NXI467" s="435"/>
      <c r="NXJ467" s="435"/>
      <c r="NXK467" s="435"/>
      <c r="NXL467" s="435"/>
      <c r="NXM467" s="435"/>
      <c r="NXN467" s="435"/>
      <c r="NXO467" s="435"/>
      <c r="NXP467" s="435"/>
      <c r="NXQ467" s="435"/>
      <c r="NXR467" s="435"/>
      <c r="NXS467" s="435"/>
      <c r="NXT467" s="435"/>
      <c r="NXU467" s="435"/>
      <c r="NXV467" s="435"/>
      <c r="NXW467" s="435"/>
      <c r="NXX467" s="435"/>
      <c r="NXY467" s="435"/>
      <c r="NXZ467" s="435"/>
      <c r="NYA467" s="435"/>
      <c r="NYB467" s="435"/>
      <c r="NYC467" s="435"/>
      <c r="NYD467" s="435"/>
      <c r="NYE467" s="435"/>
      <c r="NYF467" s="435"/>
      <c r="NYG467" s="435"/>
      <c r="NYH467" s="435"/>
      <c r="NYI467" s="435"/>
      <c r="NYJ467" s="435"/>
      <c r="NYK467" s="435"/>
      <c r="NYL467" s="435"/>
      <c r="NYM467" s="435"/>
      <c r="NYN467" s="435"/>
      <c r="NYO467" s="435"/>
      <c r="NYP467" s="435"/>
      <c r="NYQ467" s="435"/>
      <c r="NYR467" s="435"/>
      <c r="NYS467" s="435"/>
      <c r="NYT467" s="435"/>
      <c r="NYU467" s="435"/>
      <c r="NYV467" s="435"/>
      <c r="NYW467" s="435"/>
      <c r="NYX467" s="435"/>
      <c r="NYY467" s="435"/>
      <c r="NYZ467" s="435"/>
      <c r="NZA467" s="435"/>
      <c r="NZB467" s="435"/>
      <c r="NZC467" s="435"/>
      <c r="NZD467" s="435"/>
      <c r="NZE467" s="435"/>
      <c r="NZF467" s="435"/>
      <c r="NZG467" s="435"/>
      <c r="NZH467" s="435"/>
      <c r="NZI467" s="435"/>
      <c r="NZJ467" s="435"/>
      <c r="NZK467" s="435"/>
      <c r="NZL467" s="435"/>
      <c r="NZM467" s="435"/>
      <c r="NZN467" s="435"/>
      <c r="NZO467" s="435"/>
      <c r="NZP467" s="435"/>
      <c r="NZQ467" s="435"/>
      <c r="NZR467" s="435"/>
      <c r="NZS467" s="435"/>
      <c r="NZT467" s="435"/>
      <c r="NZU467" s="435"/>
      <c r="NZV467" s="435"/>
      <c r="NZW467" s="435"/>
      <c r="NZX467" s="435"/>
      <c r="NZY467" s="435"/>
      <c r="NZZ467" s="435"/>
      <c r="OAA467" s="435"/>
      <c r="OAB467" s="435"/>
      <c r="OAC467" s="435"/>
      <c r="OAD467" s="435"/>
      <c r="OAE467" s="435"/>
      <c r="OAF467" s="435"/>
      <c r="OAG467" s="435"/>
      <c r="OAH467" s="435"/>
      <c r="OAI467" s="435"/>
      <c r="OAJ467" s="435"/>
      <c r="OAK467" s="435"/>
      <c r="OAL467" s="435"/>
      <c r="OAM467" s="435"/>
      <c r="OAN467" s="435"/>
      <c r="OAO467" s="435"/>
      <c r="OAP467" s="435"/>
      <c r="OAQ467" s="435"/>
      <c r="OAR467" s="435"/>
      <c r="OAS467" s="435"/>
      <c r="OAT467" s="435"/>
      <c r="OAU467" s="435"/>
      <c r="OAV467" s="435"/>
      <c r="OAW467" s="435"/>
      <c r="OAX467" s="435"/>
      <c r="OAY467" s="435"/>
      <c r="OAZ467" s="435"/>
      <c r="OBA467" s="435"/>
      <c r="OBB467" s="435"/>
      <c r="OBC467" s="435"/>
      <c r="OBD467" s="435"/>
      <c r="OBE467" s="435"/>
      <c r="OBF467" s="435"/>
      <c r="OBG467" s="435"/>
      <c r="OBH467" s="435"/>
      <c r="OBI467" s="435"/>
      <c r="OBJ467" s="435"/>
      <c r="OBK467" s="435"/>
      <c r="OBL467" s="435"/>
      <c r="OBM467" s="435"/>
      <c r="OBN467" s="435"/>
      <c r="OBO467" s="435"/>
      <c r="OBP467" s="435"/>
      <c r="OBQ467" s="435"/>
      <c r="OBR467" s="435"/>
      <c r="OBS467" s="435"/>
      <c r="OBT467" s="435"/>
      <c r="OBU467" s="435"/>
      <c r="OBV467" s="435"/>
      <c r="OBW467" s="435"/>
      <c r="OBX467" s="435"/>
      <c r="OBY467" s="435"/>
      <c r="OBZ467" s="435"/>
      <c r="OCA467" s="435"/>
      <c r="OCB467" s="435"/>
      <c r="OCC467" s="435"/>
      <c r="OCD467" s="435"/>
      <c r="OCE467" s="435"/>
      <c r="OCF467" s="435"/>
      <c r="OCG467" s="435"/>
      <c r="OCH467" s="435"/>
      <c r="OCI467" s="435"/>
      <c r="OCJ467" s="435"/>
      <c r="OCK467" s="435"/>
      <c r="OCL467" s="435"/>
      <c r="OCM467" s="435"/>
      <c r="OCN467" s="435"/>
      <c r="OCO467" s="435"/>
      <c r="OCP467" s="435"/>
      <c r="OCQ467" s="435"/>
      <c r="OCR467" s="435"/>
      <c r="OCS467" s="435"/>
      <c r="OCT467" s="435"/>
      <c r="OCU467" s="435"/>
      <c r="OCV467" s="435"/>
      <c r="OCW467" s="435"/>
      <c r="OCX467" s="435"/>
      <c r="OCY467" s="435"/>
      <c r="OCZ467" s="435"/>
      <c r="ODA467" s="435"/>
      <c r="ODB467" s="435"/>
      <c r="ODC467" s="435"/>
      <c r="ODD467" s="435"/>
      <c r="ODE467" s="435"/>
      <c r="ODF467" s="435"/>
      <c r="ODG467" s="435"/>
      <c r="ODH467" s="435"/>
      <c r="ODI467" s="435"/>
      <c r="ODJ467" s="435"/>
      <c r="ODK467" s="435"/>
      <c r="ODL467" s="435"/>
      <c r="ODM467" s="435"/>
      <c r="ODN467" s="435"/>
      <c r="ODO467" s="435"/>
      <c r="ODP467" s="435"/>
      <c r="ODQ467" s="435"/>
      <c r="ODR467" s="435"/>
      <c r="ODS467" s="435"/>
      <c r="ODT467" s="435"/>
      <c r="ODU467" s="435"/>
      <c r="ODV467" s="435"/>
      <c r="ODW467" s="435"/>
      <c r="ODX467" s="435"/>
      <c r="ODY467" s="435"/>
      <c r="ODZ467" s="435"/>
      <c r="OEA467" s="435"/>
      <c r="OEB467" s="435"/>
      <c r="OEC467" s="435"/>
      <c r="OED467" s="435"/>
      <c r="OEE467" s="435"/>
      <c r="OEF467" s="435"/>
      <c r="OEG467" s="435"/>
      <c r="OEH467" s="435"/>
      <c r="OEI467" s="435"/>
      <c r="OEJ467" s="435"/>
      <c r="OEK467" s="435"/>
      <c r="OEL467" s="435"/>
      <c r="OEM467" s="435"/>
      <c r="OEN467" s="435"/>
      <c r="OEO467" s="435"/>
      <c r="OEP467" s="435"/>
      <c r="OEQ467" s="435"/>
      <c r="OER467" s="435"/>
      <c r="OES467" s="435"/>
      <c r="OET467" s="435"/>
      <c r="OEU467" s="435"/>
      <c r="OEV467" s="435"/>
      <c r="OEW467" s="435"/>
      <c r="OEX467" s="435"/>
      <c r="OEY467" s="435"/>
      <c r="OEZ467" s="435"/>
      <c r="OFA467" s="435"/>
      <c r="OFB467" s="435"/>
      <c r="OFC467" s="435"/>
      <c r="OFD467" s="435"/>
      <c r="OFE467" s="435"/>
      <c r="OFF467" s="435"/>
      <c r="OFG467" s="435"/>
      <c r="OFH467" s="435"/>
      <c r="OFI467" s="435"/>
      <c r="OFJ467" s="435"/>
      <c r="OFK467" s="435"/>
      <c r="OFL467" s="435"/>
      <c r="OFM467" s="435"/>
      <c r="OFN467" s="435"/>
      <c r="OFO467" s="435"/>
      <c r="OFP467" s="435"/>
      <c r="OFQ467" s="435"/>
      <c r="OFR467" s="435"/>
      <c r="OFS467" s="435"/>
      <c r="OFT467" s="435"/>
      <c r="OFU467" s="435"/>
      <c r="OFV467" s="435"/>
      <c r="OFW467" s="435"/>
      <c r="OFX467" s="435"/>
      <c r="OFY467" s="435"/>
      <c r="OFZ467" s="435"/>
      <c r="OGA467" s="435"/>
      <c r="OGB467" s="435"/>
      <c r="OGC467" s="435"/>
      <c r="OGD467" s="435"/>
      <c r="OGE467" s="435"/>
      <c r="OGF467" s="435"/>
      <c r="OGG467" s="435"/>
      <c r="OGH467" s="435"/>
      <c r="OGI467" s="435"/>
      <c r="OGJ467" s="435"/>
      <c r="OGK467" s="435"/>
      <c r="OGL467" s="435"/>
      <c r="OGM467" s="435"/>
      <c r="OGN467" s="435"/>
      <c r="OGO467" s="435"/>
      <c r="OGP467" s="435"/>
      <c r="OGQ467" s="435"/>
      <c r="OGR467" s="435"/>
      <c r="OGS467" s="435"/>
      <c r="OGT467" s="435"/>
      <c r="OGU467" s="435"/>
      <c r="OGV467" s="435"/>
      <c r="OGW467" s="435"/>
      <c r="OGX467" s="435"/>
      <c r="OGY467" s="435"/>
      <c r="OGZ467" s="435"/>
      <c r="OHA467" s="435"/>
      <c r="OHB467" s="435"/>
      <c r="OHC467" s="435"/>
      <c r="OHD467" s="435"/>
      <c r="OHE467" s="435"/>
      <c r="OHF467" s="435"/>
      <c r="OHG467" s="435"/>
      <c r="OHH467" s="435"/>
      <c r="OHI467" s="435"/>
      <c r="OHJ467" s="435"/>
      <c r="OHK467" s="435"/>
      <c r="OHL467" s="435"/>
      <c r="OHM467" s="435"/>
      <c r="OHN467" s="435"/>
      <c r="OHO467" s="435"/>
      <c r="OHP467" s="435"/>
      <c r="OHQ467" s="435"/>
      <c r="OHR467" s="435"/>
      <c r="OHS467" s="435"/>
      <c r="OHT467" s="435"/>
      <c r="OHU467" s="435"/>
      <c r="OHV467" s="435"/>
      <c r="OHW467" s="435"/>
      <c r="OHX467" s="435"/>
      <c r="OHY467" s="435"/>
      <c r="OHZ467" s="435"/>
      <c r="OIA467" s="435"/>
      <c r="OIB467" s="435"/>
      <c r="OIC467" s="435"/>
      <c r="OID467" s="435"/>
      <c r="OIE467" s="435"/>
      <c r="OIF467" s="435"/>
      <c r="OIG467" s="435"/>
      <c r="OIH467" s="435"/>
      <c r="OII467" s="435"/>
      <c r="OIJ467" s="435"/>
      <c r="OIK467" s="435"/>
      <c r="OIL467" s="435"/>
      <c r="OIM467" s="435"/>
      <c r="OIN467" s="435"/>
      <c r="OIO467" s="435"/>
      <c r="OIP467" s="435"/>
      <c r="OIQ467" s="435"/>
      <c r="OIR467" s="435"/>
      <c r="OIS467" s="435"/>
      <c r="OIT467" s="435"/>
      <c r="OIU467" s="435"/>
      <c r="OIV467" s="435"/>
      <c r="OIW467" s="435"/>
      <c r="OIX467" s="435"/>
      <c r="OIY467" s="435"/>
      <c r="OIZ467" s="435"/>
      <c r="OJA467" s="435"/>
      <c r="OJB467" s="435"/>
      <c r="OJC467" s="435"/>
      <c r="OJD467" s="435"/>
      <c r="OJE467" s="435"/>
      <c r="OJF467" s="435"/>
      <c r="OJG467" s="435"/>
      <c r="OJH467" s="435"/>
      <c r="OJI467" s="435"/>
      <c r="OJJ467" s="435"/>
      <c r="OJK467" s="435"/>
      <c r="OJL467" s="435"/>
      <c r="OJM467" s="435"/>
      <c r="OJN467" s="435"/>
      <c r="OJO467" s="435"/>
      <c r="OJP467" s="435"/>
      <c r="OJQ467" s="435"/>
      <c r="OJR467" s="435"/>
      <c r="OJS467" s="435"/>
      <c r="OJT467" s="435"/>
      <c r="OJU467" s="435"/>
      <c r="OJV467" s="435"/>
      <c r="OJW467" s="435"/>
      <c r="OJX467" s="435"/>
      <c r="OJY467" s="435"/>
      <c r="OJZ467" s="435"/>
      <c r="OKA467" s="435"/>
      <c r="OKB467" s="435"/>
      <c r="OKC467" s="435"/>
      <c r="OKD467" s="435"/>
      <c r="OKE467" s="435"/>
      <c r="OKF467" s="435"/>
      <c r="OKG467" s="435"/>
      <c r="OKH467" s="435"/>
      <c r="OKI467" s="435"/>
      <c r="OKJ467" s="435"/>
      <c r="OKK467" s="435"/>
      <c r="OKL467" s="435"/>
      <c r="OKM467" s="435"/>
      <c r="OKN467" s="435"/>
      <c r="OKO467" s="435"/>
      <c r="OKP467" s="435"/>
      <c r="OKQ467" s="435"/>
      <c r="OKR467" s="435"/>
      <c r="OKS467" s="435"/>
      <c r="OKT467" s="435"/>
      <c r="OKU467" s="435"/>
      <c r="OKV467" s="435"/>
      <c r="OKW467" s="435"/>
      <c r="OKX467" s="435"/>
      <c r="OKY467" s="435"/>
      <c r="OKZ467" s="435"/>
      <c r="OLA467" s="435"/>
      <c r="OLB467" s="435"/>
      <c r="OLC467" s="435"/>
      <c r="OLD467" s="435"/>
      <c r="OLE467" s="435"/>
      <c r="OLF467" s="435"/>
      <c r="OLG467" s="435"/>
      <c r="OLH467" s="435"/>
      <c r="OLI467" s="435"/>
      <c r="OLJ467" s="435"/>
      <c r="OLK467" s="435"/>
      <c r="OLL467" s="435"/>
      <c r="OLM467" s="435"/>
      <c r="OLN467" s="435"/>
      <c r="OLO467" s="435"/>
      <c r="OLP467" s="435"/>
      <c r="OLQ467" s="435"/>
      <c r="OLR467" s="435"/>
      <c r="OLS467" s="435"/>
      <c r="OLT467" s="435"/>
      <c r="OLU467" s="435"/>
      <c r="OLV467" s="435"/>
      <c r="OLW467" s="435"/>
      <c r="OLX467" s="435"/>
      <c r="OLY467" s="435"/>
      <c r="OLZ467" s="435"/>
      <c r="OMA467" s="435"/>
      <c r="OMB467" s="435"/>
      <c r="OMC467" s="435"/>
      <c r="OMD467" s="435"/>
      <c r="OME467" s="435"/>
      <c r="OMF467" s="435"/>
      <c r="OMG467" s="435"/>
      <c r="OMH467" s="435"/>
      <c r="OMI467" s="435"/>
      <c r="OMJ467" s="435"/>
      <c r="OMK467" s="435"/>
      <c r="OML467" s="435"/>
      <c r="OMM467" s="435"/>
      <c r="OMN467" s="435"/>
      <c r="OMO467" s="435"/>
      <c r="OMP467" s="435"/>
      <c r="OMQ467" s="435"/>
      <c r="OMR467" s="435"/>
      <c r="OMS467" s="435"/>
      <c r="OMT467" s="435"/>
      <c r="OMU467" s="435"/>
      <c r="OMV467" s="435"/>
      <c r="OMW467" s="435"/>
      <c r="OMX467" s="435"/>
      <c r="OMY467" s="435"/>
      <c r="OMZ467" s="435"/>
      <c r="ONA467" s="435"/>
      <c r="ONB467" s="435"/>
      <c r="ONC467" s="435"/>
      <c r="OND467" s="435"/>
      <c r="ONE467" s="435"/>
      <c r="ONF467" s="435"/>
      <c r="ONG467" s="435"/>
      <c r="ONH467" s="435"/>
      <c r="ONI467" s="435"/>
      <c r="ONJ467" s="435"/>
      <c r="ONK467" s="435"/>
      <c r="ONL467" s="435"/>
      <c r="ONM467" s="435"/>
      <c r="ONN467" s="435"/>
      <c r="ONO467" s="435"/>
      <c r="ONP467" s="435"/>
      <c r="ONQ467" s="435"/>
      <c r="ONR467" s="435"/>
      <c r="ONS467" s="435"/>
      <c r="ONT467" s="435"/>
      <c r="ONU467" s="435"/>
      <c r="ONV467" s="435"/>
      <c r="ONW467" s="435"/>
      <c r="ONX467" s="435"/>
      <c r="ONY467" s="435"/>
      <c r="ONZ467" s="435"/>
      <c r="OOA467" s="435"/>
      <c r="OOB467" s="435"/>
      <c r="OOC467" s="435"/>
      <c r="OOD467" s="435"/>
      <c r="OOE467" s="435"/>
      <c r="OOF467" s="435"/>
      <c r="OOG467" s="435"/>
      <c r="OOH467" s="435"/>
      <c r="OOI467" s="435"/>
      <c r="OOJ467" s="435"/>
      <c r="OOK467" s="435"/>
      <c r="OOL467" s="435"/>
      <c r="OOM467" s="435"/>
      <c r="OON467" s="435"/>
      <c r="OOO467" s="435"/>
      <c r="OOP467" s="435"/>
      <c r="OOQ467" s="435"/>
      <c r="OOR467" s="435"/>
      <c r="OOS467" s="435"/>
      <c r="OOT467" s="435"/>
      <c r="OOU467" s="435"/>
      <c r="OOV467" s="435"/>
      <c r="OOW467" s="435"/>
      <c r="OOX467" s="435"/>
      <c r="OOY467" s="435"/>
      <c r="OOZ467" s="435"/>
      <c r="OPA467" s="435"/>
      <c r="OPB467" s="435"/>
      <c r="OPC467" s="435"/>
      <c r="OPD467" s="435"/>
      <c r="OPE467" s="435"/>
      <c r="OPF467" s="435"/>
      <c r="OPG467" s="435"/>
      <c r="OPH467" s="435"/>
      <c r="OPI467" s="435"/>
      <c r="OPJ467" s="435"/>
      <c r="OPK467" s="435"/>
      <c r="OPL467" s="435"/>
      <c r="OPM467" s="435"/>
      <c r="OPN467" s="435"/>
      <c r="OPO467" s="435"/>
      <c r="OPP467" s="435"/>
      <c r="OPQ467" s="435"/>
      <c r="OPR467" s="435"/>
      <c r="OPS467" s="435"/>
      <c r="OPT467" s="435"/>
      <c r="OPU467" s="435"/>
      <c r="OPV467" s="435"/>
      <c r="OPW467" s="435"/>
      <c r="OPX467" s="435"/>
      <c r="OPY467" s="435"/>
      <c r="OPZ467" s="435"/>
      <c r="OQA467" s="435"/>
      <c r="OQB467" s="435"/>
      <c r="OQC467" s="435"/>
      <c r="OQD467" s="435"/>
      <c r="OQE467" s="435"/>
      <c r="OQF467" s="435"/>
      <c r="OQG467" s="435"/>
      <c r="OQH467" s="435"/>
      <c r="OQI467" s="435"/>
      <c r="OQJ467" s="435"/>
      <c r="OQK467" s="435"/>
      <c r="OQL467" s="435"/>
      <c r="OQM467" s="435"/>
      <c r="OQN467" s="435"/>
      <c r="OQO467" s="435"/>
      <c r="OQP467" s="435"/>
      <c r="OQQ467" s="435"/>
      <c r="OQR467" s="435"/>
      <c r="OQS467" s="435"/>
      <c r="OQT467" s="435"/>
      <c r="OQU467" s="435"/>
      <c r="OQV467" s="435"/>
      <c r="OQW467" s="435"/>
      <c r="OQX467" s="435"/>
      <c r="OQY467" s="435"/>
      <c r="OQZ467" s="435"/>
      <c r="ORA467" s="435"/>
      <c r="ORB467" s="435"/>
      <c r="ORC467" s="435"/>
      <c r="ORD467" s="435"/>
      <c r="ORE467" s="435"/>
      <c r="ORF467" s="435"/>
      <c r="ORG467" s="435"/>
      <c r="ORH467" s="435"/>
      <c r="ORI467" s="435"/>
      <c r="ORJ467" s="435"/>
      <c r="ORK467" s="435"/>
      <c r="ORL467" s="435"/>
      <c r="ORM467" s="435"/>
      <c r="ORN467" s="435"/>
      <c r="ORO467" s="435"/>
      <c r="ORP467" s="435"/>
      <c r="ORQ467" s="435"/>
      <c r="ORR467" s="435"/>
      <c r="ORS467" s="435"/>
      <c r="ORT467" s="435"/>
      <c r="ORU467" s="435"/>
      <c r="ORV467" s="435"/>
      <c r="ORW467" s="435"/>
      <c r="ORX467" s="435"/>
      <c r="ORY467" s="435"/>
      <c r="ORZ467" s="435"/>
      <c r="OSA467" s="435"/>
      <c r="OSB467" s="435"/>
      <c r="OSC467" s="435"/>
      <c r="OSD467" s="435"/>
      <c r="OSE467" s="435"/>
      <c r="OSF467" s="435"/>
      <c r="OSG467" s="435"/>
      <c r="OSH467" s="435"/>
      <c r="OSI467" s="435"/>
      <c r="OSJ467" s="435"/>
      <c r="OSK467" s="435"/>
      <c r="OSL467" s="435"/>
      <c r="OSM467" s="435"/>
      <c r="OSN467" s="435"/>
      <c r="OSO467" s="435"/>
      <c r="OSP467" s="435"/>
      <c r="OSQ467" s="435"/>
      <c r="OSR467" s="435"/>
      <c r="OSS467" s="435"/>
      <c r="OST467" s="435"/>
      <c r="OSU467" s="435"/>
      <c r="OSV467" s="435"/>
      <c r="OSW467" s="435"/>
      <c r="OSX467" s="435"/>
      <c r="OSY467" s="435"/>
      <c r="OSZ467" s="435"/>
      <c r="OTA467" s="435"/>
      <c r="OTB467" s="435"/>
      <c r="OTC467" s="435"/>
      <c r="OTD467" s="435"/>
      <c r="OTE467" s="435"/>
      <c r="OTF467" s="435"/>
      <c r="OTG467" s="435"/>
      <c r="OTH467" s="435"/>
      <c r="OTI467" s="435"/>
      <c r="OTJ467" s="435"/>
      <c r="OTK467" s="435"/>
      <c r="OTL467" s="435"/>
      <c r="OTM467" s="435"/>
      <c r="OTN467" s="435"/>
      <c r="OTO467" s="435"/>
      <c r="OTP467" s="435"/>
      <c r="OTQ467" s="435"/>
      <c r="OTR467" s="435"/>
      <c r="OTS467" s="435"/>
      <c r="OTT467" s="435"/>
      <c r="OTU467" s="435"/>
      <c r="OTV467" s="435"/>
      <c r="OTW467" s="435"/>
      <c r="OTX467" s="435"/>
      <c r="OTY467" s="435"/>
      <c r="OTZ467" s="435"/>
      <c r="OUA467" s="435"/>
      <c r="OUB467" s="435"/>
      <c r="OUC467" s="435"/>
      <c r="OUD467" s="435"/>
      <c r="OUE467" s="435"/>
      <c r="OUF467" s="435"/>
      <c r="OUG467" s="435"/>
      <c r="OUH467" s="435"/>
      <c r="OUI467" s="435"/>
      <c r="OUJ467" s="435"/>
      <c r="OUK467" s="435"/>
      <c r="OUL467" s="435"/>
      <c r="OUM467" s="435"/>
      <c r="OUN467" s="435"/>
      <c r="OUO467" s="435"/>
      <c r="OUP467" s="435"/>
      <c r="OUQ467" s="435"/>
      <c r="OUR467" s="435"/>
      <c r="OUS467" s="435"/>
      <c r="OUT467" s="435"/>
      <c r="OUU467" s="435"/>
      <c r="OUV467" s="435"/>
      <c r="OUW467" s="435"/>
      <c r="OUX467" s="435"/>
      <c r="OUY467" s="435"/>
      <c r="OUZ467" s="435"/>
      <c r="OVA467" s="435"/>
      <c r="OVB467" s="435"/>
      <c r="OVC467" s="435"/>
      <c r="OVD467" s="435"/>
      <c r="OVE467" s="435"/>
      <c r="OVF467" s="435"/>
      <c r="OVG467" s="435"/>
      <c r="OVH467" s="435"/>
      <c r="OVI467" s="435"/>
      <c r="OVJ467" s="435"/>
      <c r="OVK467" s="435"/>
      <c r="OVL467" s="435"/>
      <c r="OVM467" s="435"/>
      <c r="OVN467" s="435"/>
      <c r="OVO467" s="435"/>
      <c r="OVP467" s="435"/>
      <c r="OVQ467" s="435"/>
      <c r="OVR467" s="435"/>
      <c r="OVS467" s="435"/>
      <c r="OVT467" s="435"/>
      <c r="OVU467" s="435"/>
      <c r="OVV467" s="435"/>
      <c r="OVW467" s="435"/>
      <c r="OVX467" s="435"/>
      <c r="OVY467" s="435"/>
      <c r="OVZ467" s="435"/>
      <c r="OWA467" s="435"/>
      <c r="OWB467" s="435"/>
      <c r="OWC467" s="435"/>
      <c r="OWD467" s="435"/>
      <c r="OWE467" s="435"/>
      <c r="OWF467" s="435"/>
      <c r="OWG467" s="435"/>
      <c r="OWH467" s="435"/>
      <c r="OWI467" s="435"/>
      <c r="OWJ467" s="435"/>
      <c r="OWK467" s="435"/>
      <c r="OWL467" s="435"/>
      <c r="OWM467" s="435"/>
      <c r="OWN467" s="435"/>
      <c r="OWO467" s="435"/>
      <c r="OWP467" s="435"/>
      <c r="OWQ467" s="435"/>
      <c r="OWR467" s="435"/>
      <c r="OWS467" s="435"/>
      <c r="OWT467" s="435"/>
      <c r="OWU467" s="435"/>
      <c r="OWV467" s="435"/>
      <c r="OWW467" s="435"/>
      <c r="OWX467" s="435"/>
      <c r="OWY467" s="435"/>
      <c r="OWZ467" s="435"/>
      <c r="OXA467" s="435"/>
      <c r="OXB467" s="435"/>
      <c r="OXC467" s="435"/>
      <c r="OXD467" s="435"/>
      <c r="OXE467" s="435"/>
      <c r="OXF467" s="435"/>
      <c r="OXG467" s="435"/>
      <c r="OXH467" s="435"/>
      <c r="OXI467" s="435"/>
      <c r="OXJ467" s="435"/>
      <c r="OXK467" s="435"/>
      <c r="OXL467" s="435"/>
      <c r="OXM467" s="435"/>
      <c r="OXN467" s="435"/>
      <c r="OXO467" s="435"/>
      <c r="OXP467" s="435"/>
      <c r="OXQ467" s="435"/>
      <c r="OXR467" s="435"/>
      <c r="OXS467" s="435"/>
      <c r="OXT467" s="435"/>
      <c r="OXU467" s="435"/>
      <c r="OXV467" s="435"/>
      <c r="OXW467" s="435"/>
      <c r="OXX467" s="435"/>
      <c r="OXY467" s="435"/>
      <c r="OXZ467" s="435"/>
      <c r="OYA467" s="435"/>
      <c r="OYB467" s="435"/>
      <c r="OYC467" s="435"/>
      <c r="OYD467" s="435"/>
      <c r="OYE467" s="435"/>
      <c r="OYF467" s="435"/>
      <c r="OYG467" s="435"/>
      <c r="OYH467" s="435"/>
      <c r="OYI467" s="435"/>
      <c r="OYJ467" s="435"/>
      <c r="OYK467" s="435"/>
      <c r="OYL467" s="435"/>
      <c r="OYM467" s="435"/>
      <c r="OYN467" s="435"/>
      <c r="OYO467" s="435"/>
      <c r="OYP467" s="435"/>
      <c r="OYQ467" s="435"/>
      <c r="OYR467" s="435"/>
      <c r="OYS467" s="435"/>
      <c r="OYT467" s="435"/>
      <c r="OYU467" s="435"/>
      <c r="OYV467" s="435"/>
      <c r="OYW467" s="435"/>
      <c r="OYX467" s="435"/>
      <c r="OYY467" s="435"/>
      <c r="OYZ467" s="435"/>
      <c r="OZA467" s="435"/>
      <c r="OZB467" s="435"/>
      <c r="OZC467" s="435"/>
      <c r="OZD467" s="435"/>
      <c r="OZE467" s="435"/>
      <c r="OZF467" s="435"/>
      <c r="OZG467" s="435"/>
      <c r="OZH467" s="435"/>
      <c r="OZI467" s="435"/>
      <c r="OZJ467" s="435"/>
      <c r="OZK467" s="435"/>
      <c r="OZL467" s="435"/>
      <c r="OZM467" s="435"/>
      <c r="OZN467" s="435"/>
      <c r="OZO467" s="435"/>
      <c r="OZP467" s="435"/>
      <c r="OZQ467" s="435"/>
      <c r="OZR467" s="435"/>
      <c r="OZS467" s="435"/>
      <c r="OZT467" s="435"/>
      <c r="OZU467" s="435"/>
      <c r="OZV467" s="435"/>
      <c r="OZW467" s="435"/>
      <c r="OZX467" s="435"/>
      <c r="OZY467" s="435"/>
      <c r="OZZ467" s="435"/>
      <c r="PAA467" s="435"/>
      <c r="PAB467" s="435"/>
      <c r="PAC467" s="435"/>
      <c r="PAD467" s="435"/>
      <c r="PAE467" s="435"/>
      <c r="PAF467" s="435"/>
      <c r="PAG467" s="435"/>
      <c r="PAH467" s="435"/>
      <c r="PAI467" s="435"/>
      <c r="PAJ467" s="435"/>
      <c r="PAK467" s="435"/>
      <c r="PAL467" s="435"/>
      <c r="PAM467" s="435"/>
      <c r="PAN467" s="435"/>
      <c r="PAO467" s="435"/>
      <c r="PAP467" s="435"/>
      <c r="PAQ467" s="435"/>
      <c r="PAR467" s="435"/>
      <c r="PAS467" s="435"/>
      <c r="PAT467" s="435"/>
      <c r="PAU467" s="435"/>
      <c r="PAV467" s="435"/>
      <c r="PAW467" s="435"/>
      <c r="PAX467" s="435"/>
      <c r="PAY467" s="435"/>
      <c r="PAZ467" s="435"/>
      <c r="PBA467" s="435"/>
      <c r="PBB467" s="435"/>
      <c r="PBC467" s="435"/>
      <c r="PBD467" s="435"/>
      <c r="PBE467" s="435"/>
      <c r="PBF467" s="435"/>
      <c r="PBG467" s="435"/>
      <c r="PBH467" s="435"/>
      <c r="PBI467" s="435"/>
      <c r="PBJ467" s="435"/>
      <c r="PBK467" s="435"/>
      <c r="PBL467" s="435"/>
      <c r="PBM467" s="435"/>
      <c r="PBN467" s="435"/>
      <c r="PBO467" s="435"/>
      <c r="PBP467" s="435"/>
      <c r="PBQ467" s="435"/>
      <c r="PBR467" s="435"/>
      <c r="PBS467" s="435"/>
      <c r="PBT467" s="435"/>
      <c r="PBU467" s="435"/>
      <c r="PBV467" s="435"/>
      <c r="PBW467" s="435"/>
      <c r="PBX467" s="435"/>
      <c r="PBY467" s="435"/>
      <c r="PBZ467" s="435"/>
      <c r="PCA467" s="435"/>
      <c r="PCB467" s="435"/>
      <c r="PCC467" s="435"/>
      <c r="PCD467" s="435"/>
      <c r="PCE467" s="435"/>
      <c r="PCF467" s="435"/>
      <c r="PCG467" s="435"/>
      <c r="PCH467" s="435"/>
      <c r="PCI467" s="435"/>
      <c r="PCJ467" s="435"/>
      <c r="PCK467" s="435"/>
      <c r="PCL467" s="435"/>
      <c r="PCM467" s="435"/>
      <c r="PCN467" s="435"/>
      <c r="PCO467" s="435"/>
      <c r="PCP467" s="435"/>
      <c r="PCQ467" s="435"/>
      <c r="PCR467" s="435"/>
      <c r="PCS467" s="435"/>
      <c r="PCT467" s="435"/>
      <c r="PCU467" s="435"/>
      <c r="PCV467" s="435"/>
      <c r="PCW467" s="435"/>
      <c r="PCX467" s="435"/>
      <c r="PCY467" s="435"/>
      <c r="PCZ467" s="435"/>
      <c r="PDA467" s="435"/>
      <c r="PDB467" s="435"/>
      <c r="PDC467" s="435"/>
      <c r="PDD467" s="435"/>
      <c r="PDE467" s="435"/>
      <c r="PDF467" s="435"/>
      <c r="PDG467" s="435"/>
      <c r="PDH467" s="435"/>
      <c r="PDI467" s="435"/>
      <c r="PDJ467" s="435"/>
      <c r="PDK467" s="435"/>
      <c r="PDL467" s="435"/>
      <c r="PDM467" s="435"/>
      <c r="PDN467" s="435"/>
      <c r="PDO467" s="435"/>
      <c r="PDP467" s="435"/>
      <c r="PDQ467" s="435"/>
      <c r="PDR467" s="435"/>
      <c r="PDS467" s="435"/>
      <c r="PDT467" s="435"/>
      <c r="PDU467" s="435"/>
      <c r="PDV467" s="435"/>
      <c r="PDW467" s="435"/>
      <c r="PDX467" s="435"/>
      <c r="PDY467" s="435"/>
      <c r="PDZ467" s="435"/>
      <c r="PEA467" s="435"/>
      <c r="PEB467" s="435"/>
      <c r="PEC467" s="435"/>
      <c r="PED467" s="435"/>
      <c r="PEE467" s="435"/>
      <c r="PEF467" s="435"/>
      <c r="PEG467" s="435"/>
      <c r="PEH467" s="435"/>
      <c r="PEI467" s="435"/>
      <c r="PEJ467" s="435"/>
      <c r="PEK467" s="435"/>
      <c r="PEL467" s="435"/>
      <c r="PEM467" s="435"/>
      <c r="PEN467" s="435"/>
      <c r="PEO467" s="435"/>
      <c r="PEP467" s="435"/>
      <c r="PEQ467" s="435"/>
      <c r="PER467" s="435"/>
      <c r="PES467" s="435"/>
      <c r="PET467" s="435"/>
      <c r="PEU467" s="435"/>
      <c r="PEV467" s="435"/>
      <c r="PEW467" s="435"/>
      <c r="PEX467" s="435"/>
      <c r="PEY467" s="435"/>
      <c r="PEZ467" s="435"/>
      <c r="PFA467" s="435"/>
      <c r="PFB467" s="435"/>
      <c r="PFC467" s="435"/>
      <c r="PFD467" s="435"/>
      <c r="PFE467" s="435"/>
      <c r="PFF467" s="435"/>
      <c r="PFG467" s="435"/>
      <c r="PFH467" s="435"/>
      <c r="PFI467" s="435"/>
      <c r="PFJ467" s="435"/>
      <c r="PFK467" s="435"/>
      <c r="PFL467" s="435"/>
      <c r="PFM467" s="435"/>
      <c r="PFN467" s="435"/>
      <c r="PFO467" s="435"/>
      <c r="PFP467" s="435"/>
      <c r="PFQ467" s="435"/>
      <c r="PFR467" s="435"/>
      <c r="PFS467" s="435"/>
      <c r="PFT467" s="435"/>
      <c r="PFU467" s="435"/>
      <c r="PFV467" s="435"/>
      <c r="PFW467" s="435"/>
      <c r="PFX467" s="435"/>
      <c r="PFY467" s="435"/>
      <c r="PFZ467" s="435"/>
      <c r="PGA467" s="435"/>
      <c r="PGB467" s="435"/>
      <c r="PGC467" s="435"/>
      <c r="PGD467" s="435"/>
      <c r="PGE467" s="435"/>
      <c r="PGF467" s="435"/>
      <c r="PGG467" s="435"/>
      <c r="PGH467" s="435"/>
      <c r="PGI467" s="435"/>
      <c r="PGJ467" s="435"/>
      <c r="PGK467" s="435"/>
      <c r="PGL467" s="435"/>
      <c r="PGM467" s="435"/>
      <c r="PGN467" s="435"/>
      <c r="PGO467" s="435"/>
      <c r="PGP467" s="435"/>
      <c r="PGQ467" s="435"/>
      <c r="PGR467" s="435"/>
      <c r="PGS467" s="435"/>
      <c r="PGT467" s="435"/>
      <c r="PGU467" s="435"/>
      <c r="PGV467" s="435"/>
      <c r="PGW467" s="435"/>
      <c r="PGX467" s="435"/>
      <c r="PGY467" s="435"/>
      <c r="PGZ467" s="435"/>
      <c r="PHA467" s="435"/>
      <c r="PHB467" s="435"/>
      <c r="PHC467" s="435"/>
      <c r="PHD467" s="435"/>
      <c r="PHE467" s="435"/>
      <c r="PHF467" s="435"/>
      <c r="PHG467" s="435"/>
      <c r="PHH467" s="435"/>
      <c r="PHI467" s="435"/>
      <c r="PHJ467" s="435"/>
      <c r="PHK467" s="435"/>
      <c r="PHL467" s="435"/>
      <c r="PHM467" s="435"/>
      <c r="PHN467" s="435"/>
      <c r="PHO467" s="435"/>
      <c r="PHP467" s="435"/>
      <c r="PHQ467" s="435"/>
      <c r="PHR467" s="435"/>
      <c r="PHS467" s="435"/>
      <c r="PHT467" s="435"/>
      <c r="PHU467" s="435"/>
      <c r="PHV467" s="435"/>
      <c r="PHW467" s="435"/>
      <c r="PHX467" s="435"/>
      <c r="PHY467" s="435"/>
      <c r="PHZ467" s="435"/>
      <c r="PIA467" s="435"/>
      <c r="PIB467" s="435"/>
      <c r="PIC467" s="435"/>
      <c r="PID467" s="435"/>
      <c r="PIE467" s="435"/>
      <c r="PIF467" s="435"/>
      <c r="PIG467" s="435"/>
      <c r="PIH467" s="435"/>
      <c r="PII467" s="435"/>
      <c r="PIJ467" s="435"/>
      <c r="PIK467" s="435"/>
      <c r="PIL467" s="435"/>
      <c r="PIM467" s="435"/>
      <c r="PIN467" s="435"/>
      <c r="PIO467" s="435"/>
      <c r="PIP467" s="435"/>
      <c r="PIQ467" s="435"/>
      <c r="PIR467" s="435"/>
      <c r="PIS467" s="435"/>
      <c r="PIT467" s="435"/>
      <c r="PIU467" s="435"/>
      <c r="PIV467" s="435"/>
      <c r="PIW467" s="435"/>
      <c r="PIX467" s="435"/>
      <c r="PIY467" s="435"/>
      <c r="PIZ467" s="435"/>
      <c r="PJA467" s="435"/>
      <c r="PJB467" s="435"/>
      <c r="PJC467" s="435"/>
      <c r="PJD467" s="435"/>
      <c r="PJE467" s="435"/>
      <c r="PJF467" s="435"/>
      <c r="PJG467" s="435"/>
      <c r="PJH467" s="435"/>
      <c r="PJI467" s="435"/>
      <c r="PJJ467" s="435"/>
      <c r="PJK467" s="435"/>
      <c r="PJL467" s="435"/>
      <c r="PJM467" s="435"/>
      <c r="PJN467" s="435"/>
      <c r="PJO467" s="435"/>
      <c r="PJP467" s="435"/>
      <c r="PJQ467" s="435"/>
      <c r="PJR467" s="435"/>
      <c r="PJS467" s="435"/>
      <c r="PJT467" s="435"/>
      <c r="PJU467" s="435"/>
      <c r="PJV467" s="435"/>
      <c r="PJW467" s="435"/>
      <c r="PJX467" s="435"/>
      <c r="PJY467" s="435"/>
      <c r="PJZ467" s="435"/>
      <c r="PKA467" s="435"/>
      <c r="PKB467" s="435"/>
      <c r="PKC467" s="435"/>
      <c r="PKD467" s="435"/>
      <c r="PKE467" s="435"/>
      <c r="PKF467" s="435"/>
      <c r="PKG467" s="435"/>
      <c r="PKH467" s="435"/>
      <c r="PKI467" s="435"/>
      <c r="PKJ467" s="435"/>
      <c r="PKK467" s="435"/>
      <c r="PKL467" s="435"/>
      <c r="PKM467" s="435"/>
      <c r="PKN467" s="435"/>
      <c r="PKO467" s="435"/>
      <c r="PKP467" s="435"/>
      <c r="PKQ467" s="435"/>
      <c r="PKR467" s="435"/>
      <c r="PKS467" s="435"/>
      <c r="PKT467" s="435"/>
      <c r="PKU467" s="435"/>
      <c r="PKV467" s="435"/>
      <c r="PKW467" s="435"/>
      <c r="PKX467" s="435"/>
      <c r="PKY467" s="435"/>
      <c r="PKZ467" s="435"/>
      <c r="PLA467" s="435"/>
      <c r="PLB467" s="435"/>
      <c r="PLC467" s="435"/>
      <c r="PLD467" s="435"/>
      <c r="PLE467" s="435"/>
      <c r="PLF467" s="435"/>
      <c r="PLG467" s="435"/>
      <c r="PLH467" s="435"/>
      <c r="PLI467" s="435"/>
      <c r="PLJ467" s="435"/>
      <c r="PLK467" s="435"/>
      <c r="PLL467" s="435"/>
      <c r="PLM467" s="435"/>
      <c r="PLN467" s="435"/>
      <c r="PLO467" s="435"/>
      <c r="PLP467" s="435"/>
      <c r="PLQ467" s="435"/>
      <c r="PLR467" s="435"/>
      <c r="PLS467" s="435"/>
      <c r="PLT467" s="435"/>
      <c r="PLU467" s="435"/>
      <c r="PLV467" s="435"/>
      <c r="PLW467" s="435"/>
      <c r="PLX467" s="435"/>
      <c r="PLY467" s="435"/>
      <c r="PLZ467" s="435"/>
      <c r="PMA467" s="435"/>
      <c r="PMB467" s="435"/>
      <c r="PMC467" s="435"/>
      <c r="PMD467" s="435"/>
      <c r="PME467" s="435"/>
      <c r="PMF467" s="435"/>
      <c r="PMG467" s="435"/>
      <c r="PMH467" s="435"/>
      <c r="PMI467" s="435"/>
      <c r="PMJ467" s="435"/>
      <c r="PMK467" s="435"/>
      <c r="PML467" s="435"/>
      <c r="PMM467" s="435"/>
      <c r="PMN467" s="435"/>
      <c r="PMO467" s="435"/>
      <c r="PMP467" s="435"/>
      <c r="PMQ467" s="435"/>
      <c r="PMR467" s="435"/>
      <c r="PMS467" s="435"/>
      <c r="PMT467" s="435"/>
      <c r="PMU467" s="435"/>
      <c r="PMV467" s="435"/>
      <c r="PMW467" s="435"/>
      <c r="PMX467" s="435"/>
      <c r="PMY467" s="435"/>
      <c r="PMZ467" s="435"/>
      <c r="PNA467" s="435"/>
      <c r="PNB467" s="435"/>
      <c r="PNC467" s="435"/>
      <c r="PND467" s="435"/>
      <c r="PNE467" s="435"/>
      <c r="PNF467" s="435"/>
      <c r="PNG467" s="435"/>
      <c r="PNH467" s="435"/>
      <c r="PNI467" s="435"/>
      <c r="PNJ467" s="435"/>
      <c r="PNK467" s="435"/>
      <c r="PNL467" s="435"/>
      <c r="PNM467" s="435"/>
      <c r="PNN467" s="435"/>
      <c r="PNO467" s="435"/>
      <c r="PNP467" s="435"/>
      <c r="PNQ467" s="435"/>
      <c r="PNR467" s="435"/>
      <c r="PNS467" s="435"/>
      <c r="PNT467" s="435"/>
      <c r="PNU467" s="435"/>
      <c r="PNV467" s="435"/>
      <c r="PNW467" s="435"/>
      <c r="PNX467" s="435"/>
      <c r="PNY467" s="435"/>
      <c r="PNZ467" s="435"/>
      <c r="POA467" s="435"/>
      <c r="POB467" s="435"/>
      <c r="POC467" s="435"/>
      <c r="POD467" s="435"/>
      <c r="POE467" s="435"/>
      <c r="POF467" s="435"/>
      <c r="POG467" s="435"/>
      <c r="POH467" s="435"/>
      <c r="POI467" s="435"/>
      <c r="POJ467" s="435"/>
      <c r="POK467" s="435"/>
      <c r="POL467" s="435"/>
      <c r="POM467" s="435"/>
      <c r="PON467" s="435"/>
      <c r="POO467" s="435"/>
      <c r="POP467" s="435"/>
      <c r="POQ467" s="435"/>
      <c r="POR467" s="435"/>
      <c r="POS467" s="435"/>
      <c r="POT467" s="435"/>
      <c r="POU467" s="435"/>
      <c r="POV467" s="435"/>
      <c r="POW467" s="435"/>
      <c r="POX467" s="435"/>
      <c r="POY467" s="435"/>
      <c r="POZ467" s="435"/>
      <c r="PPA467" s="435"/>
      <c r="PPB467" s="435"/>
      <c r="PPC467" s="435"/>
      <c r="PPD467" s="435"/>
      <c r="PPE467" s="435"/>
      <c r="PPF467" s="435"/>
      <c r="PPG467" s="435"/>
      <c r="PPH467" s="435"/>
      <c r="PPI467" s="435"/>
      <c r="PPJ467" s="435"/>
      <c r="PPK467" s="435"/>
      <c r="PPL467" s="435"/>
      <c r="PPM467" s="435"/>
      <c r="PPN467" s="435"/>
      <c r="PPO467" s="435"/>
      <c r="PPP467" s="435"/>
      <c r="PPQ467" s="435"/>
      <c r="PPR467" s="435"/>
      <c r="PPS467" s="435"/>
      <c r="PPT467" s="435"/>
      <c r="PPU467" s="435"/>
      <c r="PPV467" s="435"/>
      <c r="PPW467" s="435"/>
      <c r="PPX467" s="435"/>
      <c r="PPY467" s="435"/>
      <c r="PPZ467" s="435"/>
      <c r="PQA467" s="435"/>
      <c r="PQB467" s="435"/>
      <c r="PQC467" s="435"/>
      <c r="PQD467" s="435"/>
      <c r="PQE467" s="435"/>
      <c r="PQF467" s="435"/>
      <c r="PQG467" s="435"/>
      <c r="PQH467" s="435"/>
      <c r="PQI467" s="435"/>
      <c r="PQJ467" s="435"/>
      <c r="PQK467" s="435"/>
      <c r="PQL467" s="435"/>
      <c r="PQM467" s="435"/>
      <c r="PQN467" s="435"/>
      <c r="PQO467" s="435"/>
      <c r="PQP467" s="435"/>
      <c r="PQQ467" s="435"/>
      <c r="PQR467" s="435"/>
      <c r="PQS467" s="435"/>
      <c r="PQT467" s="435"/>
      <c r="PQU467" s="435"/>
      <c r="PQV467" s="435"/>
      <c r="PQW467" s="435"/>
      <c r="PQX467" s="435"/>
      <c r="PQY467" s="435"/>
      <c r="PQZ467" s="435"/>
      <c r="PRA467" s="435"/>
      <c r="PRB467" s="435"/>
      <c r="PRC467" s="435"/>
      <c r="PRD467" s="435"/>
      <c r="PRE467" s="435"/>
      <c r="PRF467" s="435"/>
      <c r="PRG467" s="435"/>
      <c r="PRH467" s="435"/>
      <c r="PRI467" s="435"/>
      <c r="PRJ467" s="435"/>
      <c r="PRK467" s="435"/>
      <c r="PRL467" s="435"/>
      <c r="PRM467" s="435"/>
      <c r="PRN467" s="435"/>
      <c r="PRO467" s="435"/>
      <c r="PRP467" s="435"/>
      <c r="PRQ467" s="435"/>
      <c r="PRR467" s="435"/>
      <c r="PRS467" s="435"/>
      <c r="PRT467" s="435"/>
      <c r="PRU467" s="435"/>
      <c r="PRV467" s="435"/>
      <c r="PRW467" s="435"/>
      <c r="PRX467" s="435"/>
      <c r="PRY467" s="435"/>
      <c r="PRZ467" s="435"/>
      <c r="PSA467" s="435"/>
      <c r="PSB467" s="435"/>
      <c r="PSC467" s="435"/>
      <c r="PSD467" s="435"/>
      <c r="PSE467" s="435"/>
      <c r="PSF467" s="435"/>
      <c r="PSG467" s="435"/>
      <c r="PSH467" s="435"/>
      <c r="PSI467" s="435"/>
      <c r="PSJ467" s="435"/>
      <c r="PSK467" s="435"/>
      <c r="PSL467" s="435"/>
      <c r="PSM467" s="435"/>
      <c r="PSN467" s="435"/>
      <c r="PSO467" s="435"/>
      <c r="PSP467" s="435"/>
      <c r="PSQ467" s="435"/>
      <c r="PSR467" s="435"/>
      <c r="PSS467" s="435"/>
      <c r="PST467" s="435"/>
      <c r="PSU467" s="435"/>
      <c r="PSV467" s="435"/>
      <c r="PSW467" s="435"/>
      <c r="PSX467" s="435"/>
      <c r="PSY467" s="435"/>
      <c r="PSZ467" s="435"/>
      <c r="PTA467" s="435"/>
      <c r="PTB467" s="435"/>
      <c r="PTC467" s="435"/>
      <c r="PTD467" s="435"/>
      <c r="PTE467" s="435"/>
      <c r="PTF467" s="435"/>
      <c r="PTG467" s="435"/>
      <c r="PTH467" s="435"/>
      <c r="PTI467" s="435"/>
      <c r="PTJ467" s="435"/>
      <c r="PTK467" s="435"/>
      <c r="PTL467" s="435"/>
      <c r="PTM467" s="435"/>
      <c r="PTN467" s="435"/>
      <c r="PTO467" s="435"/>
      <c r="PTP467" s="435"/>
      <c r="PTQ467" s="435"/>
      <c r="PTR467" s="435"/>
      <c r="PTS467" s="435"/>
      <c r="PTT467" s="435"/>
      <c r="PTU467" s="435"/>
      <c r="PTV467" s="435"/>
      <c r="PTW467" s="435"/>
      <c r="PTX467" s="435"/>
      <c r="PTY467" s="435"/>
      <c r="PTZ467" s="435"/>
      <c r="PUA467" s="435"/>
      <c r="PUB467" s="435"/>
      <c r="PUC467" s="435"/>
      <c r="PUD467" s="435"/>
      <c r="PUE467" s="435"/>
      <c r="PUF467" s="435"/>
      <c r="PUG467" s="435"/>
      <c r="PUH467" s="435"/>
      <c r="PUI467" s="435"/>
      <c r="PUJ467" s="435"/>
      <c r="PUK467" s="435"/>
      <c r="PUL467" s="435"/>
      <c r="PUM467" s="435"/>
      <c r="PUN467" s="435"/>
      <c r="PUO467" s="435"/>
      <c r="PUP467" s="435"/>
      <c r="PUQ467" s="435"/>
      <c r="PUR467" s="435"/>
      <c r="PUS467" s="435"/>
      <c r="PUT467" s="435"/>
      <c r="PUU467" s="435"/>
      <c r="PUV467" s="435"/>
      <c r="PUW467" s="435"/>
      <c r="PUX467" s="435"/>
      <c r="PUY467" s="435"/>
      <c r="PUZ467" s="435"/>
      <c r="PVA467" s="435"/>
      <c r="PVB467" s="435"/>
      <c r="PVC467" s="435"/>
      <c r="PVD467" s="435"/>
      <c r="PVE467" s="435"/>
      <c r="PVF467" s="435"/>
      <c r="PVG467" s="435"/>
      <c r="PVH467" s="435"/>
      <c r="PVI467" s="435"/>
      <c r="PVJ467" s="435"/>
      <c r="PVK467" s="435"/>
      <c r="PVL467" s="435"/>
      <c r="PVM467" s="435"/>
      <c r="PVN467" s="435"/>
      <c r="PVO467" s="435"/>
      <c r="PVP467" s="435"/>
      <c r="PVQ467" s="435"/>
      <c r="PVR467" s="435"/>
      <c r="PVS467" s="435"/>
      <c r="PVT467" s="435"/>
      <c r="PVU467" s="435"/>
      <c r="PVV467" s="435"/>
      <c r="PVW467" s="435"/>
      <c r="PVX467" s="435"/>
      <c r="PVY467" s="435"/>
      <c r="PVZ467" s="435"/>
      <c r="PWA467" s="435"/>
      <c r="PWB467" s="435"/>
      <c r="PWC467" s="435"/>
      <c r="PWD467" s="435"/>
      <c r="PWE467" s="435"/>
      <c r="PWF467" s="435"/>
      <c r="PWG467" s="435"/>
      <c r="PWH467" s="435"/>
      <c r="PWI467" s="435"/>
      <c r="PWJ467" s="435"/>
      <c r="PWK467" s="435"/>
      <c r="PWL467" s="435"/>
      <c r="PWM467" s="435"/>
      <c r="PWN467" s="435"/>
      <c r="PWO467" s="435"/>
      <c r="PWP467" s="435"/>
      <c r="PWQ467" s="435"/>
      <c r="PWR467" s="435"/>
      <c r="PWS467" s="435"/>
      <c r="PWT467" s="435"/>
      <c r="PWU467" s="435"/>
      <c r="PWV467" s="435"/>
      <c r="PWW467" s="435"/>
      <c r="PWX467" s="435"/>
      <c r="PWY467" s="435"/>
      <c r="PWZ467" s="435"/>
      <c r="PXA467" s="435"/>
      <c r="PXB467" s="435"/>
      <c r="PXC467" s="435"/>
      <c r="PXD467" s="435"/>
      <c r="PXE467" s="435"/>
      <c r="PXF467" s="435"/>
      <c r="PXG467" s="435"/>
      <c r="PXH467" s="435"/>
      <c r="PXI467" s="435"/>
      <c r="PXJ467" s="435"/>
      <c r="PXK467" s="435"/>
      <c r="PXL467" s="435"/>
      <c r="PXM467" s="435"/>
      <c r="PXN467" s="435"/>
      <c r="PXO467" s="435"/>
      <c r="PXP467" s="435"/>
      <c r="PXQ467" s="435"/>
      <c r="PXR467" s="435"/>
      <c r="PXS467" s="435"/>
      <c r="PXT467" s="435"/>
      <c r="PXU467" s="435"/>
      <c r="PXV467" s="435"/>
      <c r="PXW467" s="435"/>
      <c r="PXX467" s="435"/>
      <c r="PXY467" s="435"/>
      <c r="PXZ467" s="435"/>
      <c r="PYA467" s="435"/>
      <c r="PYB467" s="435"/>
      <c r="PYC467" s="435"/>
      <c r="PYD467" s="435"/>
      <c r="PYE467" s="435"/>
      <c r="PYF467" s="435"/>
      <c r="PYG467" s="435"/>
      <c r="PYH467" s="435"/>
      <c r="PYI467" s="435"/>
      <c r="PYJ467" s="435"/>
      <c r="PYK467" s="435"/>
      <c r="PYL467" s="435"/>
      <c r="PYM467" s="435"/>
      <c r="PYN467" s="435"/>
      <c r="PYO467" s="435"/>
      <c r="PYP467" s="435"/>
      <c r="PYQ467" s="435"/>
      <c r="PYR467" s="435"/>
      <c r="PYS467" s="435"/>
      <c r="PYT467" s="435"/>
      <c r="PYU467" s="435"/>
      <c r="PYV467" s="435"/>
      <c r="PYW467" s="435"/>
      <c r="PYX467" s="435"/>
      <c r="PYY467" s="435"/>
      <c r="PYZ467" s="435"/>
      <c r="PZA467" s="435"/>
      <c r="PZB467" s="435"/>
      <c r="PZC467" s="435"/>
      <c r="PZD467" s="435"/>
      <c r="PZE467" s="435"/>
      <c r="PZF467" s="435"/>
      <c r="PZG467" s="435"/>
      <c r="PZH467" s="435"/>
      <c r="PZI467" s="435"/>
      <c r="PZJ467" s="435"/>
      <c r="PZK467" s="435"/>
      <c r="PZL467" s="435"/>
      <c r="PZM467" s="435"/>
      <c r="PZN467" s="435"/>
      <c r="PZO467" s="435"/>
      <c r="PZP467" s="435"/>
      <c r="PZQ467" s="435"/>
      <c r="PZR467" s="435"/>
      <c r="PZS467" s="435"/>
      <c r="PZT467" s="435"/>
      <c r="PZU467" s="435"/>
      <c r="PZV467" s="435"/>
      <c r="PZW467" s="435"/>
      <c r="PZX467" s="435"/>
      <c r="PZY467" s="435"/>
      <c r="PZZ467" s="435"/>
      <c r="QAA467" s="435"/>
      <c r="QAB467" s="435"/>
      <c r="QAC467" s="435"/>
      <c r="QAD467" s="435"/>
      <c r="QAE467" s="435"/>
      <c r="QAF467" s="435"/>
      <c r="QAG467" s="435"/>
      <c r="QAH467" s="435"/>
      <c r="QAI467" s="435"/>
      <c r="QAJ467" s="435"/>
      <c r="QAK467" s="435"/>
      <c r="QAL467" s="435"/>
      <c r="QAM467" s="435"/>
      <c r="QAN467" s="435"/>
      <c r="QAO467" s="435"/>
      <c r="QAP467" s="435"/>
      <c r="QAQ467" s="435"/>
      <c r="QAR467" s="435"/>
      <c r="QAS467" s="435"/>
      <c r="QAT467" s="435"/>
      <c r="QAU467" s="435"/>
      <c r="QAV467" s="435"/>
      <c r="QAW467" s="435"/>
      <c r="QAX467" s="435"/>
      <c r="QAY467" s="435"/>
      <c r="QAZ467" s="435"/>
      <c r="QBA467" s="435"/>
      <c r="QBB467" s="435"/>
      <c r="QBC467" s="435"/>
      <c r="QBD467" s="435"/>
      <c r="QBE467" s="435"/>
      <c r="QBF467" s="435"/>
      <c r="QBG467" s="435"/>
      <c r="QBH467" s="435"/>
      <c r="QBI467" s="435"/>
      <c r="QBJ467" s="435"/>
      <c r="QBK467" s="435"/>
      <c r="QBL467" s="435"/>
      <c r="QBM467" s="435"/>
      <c r="QBN467" s="435"/>
      <c r="QBO467" s="435"/>
      <c r="QBP467" s="435"/>
      <c r="QBQ467" s="435"/>
      <c r="QBR467" s="435"/>
      <c r="QBS467" s="435"/>
      <c r="QBT467" s="435"/>
      <c r="QBU467" s="435"/>
      <c r="QBV467" s="435"/>
      <c r="QBW467" s="435"/>
      <c r="QBX467" s="435"/>
      <c r="QBY467" s="435"/>
      <c r="QBZ467" s="435"/>
      <c r="QCA467" s="435"/>
      <c r="QCB467" s="435"/>
      <c r="QCC467" s="435"/>
      <c r="QCD467" s="435"/>
      <c r="QCE467" s="435"/>
      <c r="QCF467" s="435"/>
      <c r="QCG467" s="435"/>
      <c r="QCH467" s="435"/>
      <c r="QCI467" s="435"/>
      <c r="QCJ467" s="435"/>
      <c r="QCK467" s="435"/>
      <c r="QCL467" s="435"/>
      <c r="QCM467" s="435"/>
      <c r="QCN467" s="435"/>
      <c r="QCO467" s="435"/>
      <c r="QCP467" s="435"/>
      <c r="QCQ467" s="435"/>
      <c r="QCR467" s="435"/>
      <c r="QCS467" s="435"/>
      <c r="QCT467" s="435"/>
      <c r="QCU467" s="435"/>
      <c r="QCV467" s="435"/>
      <c r="QCW467" s="435"/>
      <c r="QCX467" s="435"/>
      <c r="QCY467" s="435"/>
      <c r="QCZ467" s="435"/>
      <c r="QDA467" s="435"/>
      <c r="QDB467" s="435"/>
      <c r="QDC467" s="435"/>
      <c r="QDD467" s="435"/>
      <c r="QDE467" s="435"/>
      <c r="QDF467" s="435"/>
      <c r="QDG467" s="435"/>
      <c r="QDH467" s="435"/>
      <c r="QDI467" s="435"/>
      <c r="QDJ467" s="435"/>
      <c r="QDK467" s="435"/>
      <c r="QDL467" s="435"/>
      <c r="QDM467" s="435"/>
      <c r="QDN467" s="435"/>
      <c r="QDO467" s="435"/>
      <c r="QDP467" s="435"/>
      <c r="QDQ467" s="435"/>
      <c r="QDR467" s="435"/>
      <c r="QDS467" s="435"/>
      <c r="QDT467" s="435"/>
      <c r="QDU467" s="435"/>
      <c r="QDV467" s="435"/>
      <c r="QDW467" s="435"/>
      <c r="QDX467" s="435"/>
      <c r="QDY467" s="435"/>
      <c r="QDZ467" s="435"/>
      <c r="QEA467" s="435"/>
      <c r="QEB467" s="435"/>
      <c r="QEC467" s="435"/>
      <c r="QED467" s="435"/>
      <c r="QEE467" s="435"/>
      <c r="QEF467" s="435"/>
      <c r="QEG467" s="435"/>
      <c r="QEH467" s="435"/>
      <c r="QEI467" s="435"/>
      <c r="QEJ467" s="435"/>
      <c r="QEK467" s="435"/>
      <c r="QEL467" s="435"/>
      <c r="QEM467" s="435"/>
      <c r="QEN467" s="435"/>
      <c r="QEO467" s="435"/>
      <c r="QEP467" s="435"/>
      <c r="QEQ467" s="435"/>
      <c r="QER467" s="435"/>
      <c r="QES467" s="435"/>
      <c r="QET467" s="435"/>
      <c r="QEU467" s="435"/>
      <c r="QEV467" s="435"/>
      <c r="QEW467" s="435"/>
      <c r="QEX467" s="435"/>
      <c r="QEY467" s="435"/>
      <c r="QEZ467" s="435"/>
      <c r="QFA467" s="435"/>
      <c r="QFB467" s="435"/>
      <c r="QFC467" s="435"/>
      <c r="QFD467" s="435"/>
      <c r="QFE467" s="435"/>
      <c r="QFF467" s="435"/>
      <c r="QFG467" s="435"/>
      <c r="QFH467" s="435"/>
      <c r="QFI467" s="435"/>
      <c r="QFJ467" s="435"/>
      <c r="QFK467" s="435"/>
      <c r="QFL467" s="435"/>
      <c r="QFM467" s="435"/>
      <c r="QFN467" s="435"/>
      <c r="QFO467" s="435"/>
      <c r="QFP467" s="435"/>
      <c r="QFQ467" s="435"/>
      <c r="QFR467" s="435"/>
      <c r="QFS467" s="435"/>
      <c r="QFT467" s="435"/>
      <c r="QFU467" s="435"/>
      <c r="QFV467" s="435"/>
      <c r="QFW467" s="435"/>
      <c r="QFX467" s="435"/>
      <c r="QFY467" s="435"/>
      <c r="QFZ467" s="435"/>
      <c r="QGA467" s="435"/>
      <c r="QGB467" s="435"/>
      <c r="QGC467" s="435"/>
      <c r="QGD467" s="435"/>
      <c r="QGE467" s="435"/>
      <c r="QGF467" s="435"/>
      <c r="QGG467" s="435"/>
      <c r="QGH467" s="435"/>
      <c r="QGI467" s="435"/>
      <c r="QGJ467" s="435"/>
      <c r="QGK467" s="435"/>
      <c r="QGL467" s="435"/>
      <c r="QGM467" s="435"/>
      <c r="QGN467" s="435"/>
      <c r="QGO467" s="435"/>
      <c r="QGP467" s="435"/>
      <c r="QGQ467" s="435"/>
      <c r="QGR467" s="435"/>
      <c r="QGS467" s="435"/>
      <c r="QGT467" s="435"/>
      <c r="QGU467" s="435"/>
      <c r="QGV467" s="435"/>
      <c r="QGW467" s="435"/>
      <c r="QGX467" s="435"/>
      <c r="QGY467" s="435"/>
      <c r="QGZ467" s="435"/>
      <c r="QHA467" s="435"/>
      <c r="QHB467" s="435"/>
      <c r="QHC467" s="435"/>
      <c r="QHD467" s="435"/>
      <c r="QHE467" s="435"/>
      <c r="QHF467" s="435"/>
      <c r="QHG467" s="435"/>
      <c r="QHH467" s="435"/>
      <c r="QHI467" s="435"/>
      <c r="QHJ467" s="435"/>
      <c r="QHK467" s="435"/>
      <c r="QHL467" s="435"/>
      <c r="QHM467" s="435"/>
      <c r="QHN467" s="435"/>
      <c r="QHO467" s="435"/>
      <c r="QHP467" s="435"/>
      <c r="QHQ467" s="435"/>
      <c r="QHR467" s="435"/>
      <c r="QHS467" s="435"/>
      <c r="QHT467" s="435"/>
      <c r="QHU467" s="435"/>
      <c r="QHV467" s="435"/>
      <c r="QHW467" s="435"/>
      <c r="QHX467" s="435"/>
      <c r="QHY467" s="435"/>
      <c r="QHZ467" s="435"/>
      <c r="QIA467" s="435"/>
      <c r="QIB467" s="435"/>
      <c r="QIC467" s="435"/>
      <c r="QID467" s="435"/>
      <c r="QIE467" s="435"/>
      <c r="QIF467" s="435"/>
      <c r="QIG467" s="435"/>
      <c r="QIH467" s="435"/>
      <c r="QII467" s="435"/>
      <c r="QIJ467" s="435"/>
      <c r="QIK467" s="435"/>
      <c r="QIL467" s="435"/>
      <c r="QIM467" s="435"/>
      <c r="QIN467" s="435"/>
      <c r="QIO467" s="435"/>
      <c r="QIP467" s="435"/>
      <c r="QIQ467" s="435"/>
      <c r="QIR467" s="435"/>
      <c r="QIS467" s="435"/>
      <c r="QIT467" s="435"/>
      <c r="QIU467" s="435"/>
      <c r="QIV467" s="435"/>
      <c r="QIW467" s="435"/>
      <c r="QIX467" s="435"/>
      <c r="QIY467" s="435"/>
      <c r="QIZ467" s="435"/>
      <c r="QJA467" s="435"/>
      <c r="QJB467" s="435"/>
      <c r="QJC467" s="435"/>
      <c r="QJD467" s="435"/>
      <c r="QJE467" s="435"/>
      <c r="QJF467" s="435"/>
      <c r="QJG467" s="435"/>
      <c r="QJH467" s="435"/>
      <c r="QJI467" s="435"/>
      <c r="QJJ467" s="435"/>
      <c r="QJK467" s="435"/>
      <c r="QJL467" s="435"/>
      <c r="QJM467" s="435"/>
      <c r="QJN467" s="435"/>
      <c r="QJO467" s="435"/>
      <c r="QJP467" s="435"/>
      <c r="QJQ467" s="435"/>
      <c r="QJR467" s="435"/>
      <c r="QJS467" s="435"/>
      <c r="QJT467" s="435"/>
      <c r="QJU467" s="435"/>
      <c r="QJV467" s="435"/>
      <c r="QJW467" s="435"/>
      <c r="QJX467" s="435"/>
      <c r="QJY467" s="435"/>
      <c r="QJZ467" s="435"/>
      <c r="QKA467" s="435"/>
      <c r="QKB467" s="435"/>
      <c r="QKC467" s="435"/>
      <c r="QKD467" s="435"/>
      <c r="QKE467" s="435"/>
      <c r="QKF467" s="435"/>
      <c r="QKG467" s="435"/>
      <c r="QKH467" s="435"/>
      <c r="QKI467" s="435"/>
      <c r="QKJ467" s="435"/>
      <c r="QKK467" s="435"/>
      <c r="QKL467" s="435"/>
      <c r="QKM467" s="435"/>
      <c r="QKN467" s="435"/>
      <c r="QKO467" s="435"/>
      <c r="QKP467" s="435"/>
      <c r="QKQ467" s="435"/>
      <c r="QKR467" s="435"/>
      <c r="QKS467" s="435"/>
      <c r="QKT467" s="435"/>
      <c r="QKU467" s="435"/>
      <c r="QKV467" s="435"/>
      <c r="QKW467" s="435"/>
      <c r="QKX467" s="435"/>
      <c r="QKY467" s="435"/>
      <c r="QKZ467" s="435"/>
      <c r="QLA467" s="435"/>
      <c r="QLB467" s="435"/>
      <c r="QLC467" s="435"/>
      <c r="QLD467" s="435"/>
      <c r="QLE467" s="435"/>
      <c r="QLF467" s="435"/>
      <c r="QLG467" s="435"/>
      <c r="QLH467" s="435"/>
      <c r="QLI467" s="435"/>
      <c r="QLJ467" s="435"/>
      <c r="QLK467" s="435"/>
      <c r="QLL467" s="435"/>
      <c r="QLM467" s="435"/>
      <c r="QLN467" s="435"/>
      <c r="QLO467" s="435"/>
      <c r="QLP467" s="435"/>
      <c r="QLQ467" s="435"/>
      <c r="QLR467" s="435"/>
      <c r="QLS467" s="435"/>
      <c r="QLT467" s="435"/>
      <c r="QLU467" s="435"/>
      <c r="QLV467" s="435"/>
      <c r="QLW467" s="435"/>
      <c r="QLX467" s="435"/>
      <c r="QLY467" s="435"/>
      <c r="QLZ467" s="435"/>
      <c r="QMA467" s="435"/>
      <c r="QMB467" s="435"/>
      <c r="QMC467" s="435"/>
      <c r="QMD467" s="435"/>
      <c r="QME467" s="435"/>
      <c r="QMF467" s="435"/>
      <c r="QMG467" s="435"/>
      <c r="QMH467" s="435"/>
      <c r="QMI467" s="435"/>
      <c r="QMJ467" s="435"/>
      <c r="QMK467" s="435"/>
      <c r="QML467" s="435"/>
      <c r="QMM467" s="435"/>
      <c r="QMN467" s="435"/>
      <c r="QMO467" s="435"/>
      <c r="QMP467" s="435"/>
      <c r="QMQ467" s="435"/>
      <c r="QMR467" s="435"/>
      <c r="QMS467" s="435"/>
      <c r="QMT467" s="435"/>
      <c r="QMU467" s="435"/>
      <c r="QMV467" s="435"/>
      <c r="QMW467" s="435"/>
      <c r="QMX467" s="435"/>
      <c r="QMY467" s="435"/>
      <c r="QMZ467" s="435"/>
      <c r="QNA467" s="435"/>
      <c r="QNB467" s="435"/>
      <c r="QNC467" s="435"/>
      <c r="QND467" s="435"/>
      <c r="QNE467" s="435"/>
      <c r="QNF467" s="435"/>
      <c r="QNG467" s="435"/>
      <c r="QNH467" s="435"/>
      <c r="QNI467" s="435"/>
      <c r="QNJ467" s="435"/>
      <c r="QNK467" s="435"/>
      <c r="QNL467" s="435"/>
      <c r="QNM467" s="435"/>
      <c r="QNN467" s="435"/>
      <c r="QNO467" s="435"/>
      <c r="QNP467" s="435"/>
      <c r="QNQ467" s="435"/>
      <c r="QNR467" s="435"/>
      <c r="QNS467" s="435"/>
      <c r="QNT467" s="435"/>
      <c r="QNU467" s="435"/>
      <c r="QNV467" s="435"/>
      <c r="QNW467" s="435"/>
      <c r="QNX467" s="435"/>
      <c r="QNY467" s="435"/>
      <c r="QNZ467" s="435"/>
      <c r="QOA467" s="435"/>
      <c r="QOB467" s="435"/>
      <c r="QOC467" s="435"/>
      <c r="QOD467" s="435"/>
      <c r="QOE467" s="435"/>
      <c r="QOF467" s="435"/>
      <c r="QOG467" s="435"/>
      <c r="QOH467" s="435"/>
      <c r="QOI467" s="435"/>
      <c r="QOJ467" s="435"/>
      <c r="QOK467" s="435"/>
      <c r="QOL467" s="435"/>
      <c r="QOM467" s="435"/>
      <c r="QON467" s="435"/>
      <c r="QOO467" s="435"/>
      <c r="QOP467" s="435"/>
      <c r="QOQ467" s="435"/>
      <c r="QOR467" s="435"/>
      <c r="QOS467" s="435"/>
      <c r="QOT467" s="435"/>
      <c r="QOU467" s="435"/>
      <c r="QOV467" s="435"/>
      <c r="QOW467" s="435"/>
      <c r="QOX467" s="435"/>
      <c r="QOY467" s="435"/>
      <c r="QOZ467" s="435"/>
      <c r="QPA467" s="435"/>
      <c r="QPB467" s="435"/>
      <c r="QPC467" s="435"/>
      <c r="QPD467" s="435"/>
      <c r="QPE467" s="435"/>
      <c r="QPF467" s="435"/>
      <c r="QPG467" s="435"/>
      <c r="QPH467" s="435"/>
      <c r="QPI467" s="435"/>
      <c r="QPJ467" s="435"/>
      <c r="QPK467" s="435"/>
      <c r="QPL467" s="435"/>
      <c r="QPM467" s="435"/>
      <c r="QPN467" s="435"/>
      <c r="QPO467" s="435"/>
      <c r="QPP467" s="435"/>
      <c r="QPQ467" s="435"/>
      <c r="QPR467" s="435"/>
      <c r="QPS467" s="435"/>
      <c r="QPT467" s="435"/>
      <c r="QPU467" s="435"/>
      <c r="QPV467" s="435"/>
      <c r="QPW467" s="435"/>
      <c r="QPX467" s="435"/>
      <c r="QPY467" s="435"/>
      <c r="QPZ467" s="435"/>
      <c r="QQA467" s="435"/>
      <c r="QQB467" s="435"/>
      <c r="QQC467" s="435"/>
      <c r="QQD467" s="435"/>
      <c r="QQE467" s="435"/>
      <c r="QQF467" s="435"/>
      <c r="QQG467" s="435"/>
      <c r="QQH467" s="435"/>
      <c r="QQI467" s="435"/>
      <c r="QQJ467" s="435"/>
      <c r="QQK467" s="435"/>
      <c r="QQL467" s="435"/>
      <c r="QQM467" s="435"/>
      <c r="QQN467" s="435"/>
      <c r="QQO467" s="435"/>
      <c r="QQP467" s="435"/>
      <c r="QQQ467" s="435"/>
      <c r="QQR467" s="435"/>
      <c r="QQS467" s="435"/>
      <c r="QQT467" s="435"/>
      <c r="QQU467" s="435"/>
      <c r="QQV467" s="435"/>
      <c r="QQW467" s="435"/>
      <c r="QQX467" s="435"/>
      <c r="QQY467" s="435"/>
      <c r="QQZ467" s="435"/>
      <c r="QRA467" s="435"/>
      <c r="QRB467" s="435"/>
      <c r="QRC467" s="435"/>
      <c r="QRD467" s="435"/>
      <c r="QRE467" s="435"/>
      <c r="QRF467" s="435"/>
      <c r="QRG467" s="435"/>
      <c r="QRH467" s="435"/>
      <c r="QRI467" s="435"/>
      <c r="QRJ467" s="435"/>
      <c r="QRK467" s="435"/>
      <c r="QRL467" s="435"/>
      <c r="QRM467" s="435"/>
      <c r="QRN467" s="435"/>
      <c r="QRO467" s="435"/>
      <c r="QRP467" s="435"/>
      <c r="QRQ467" s="435"/>
      <c r="QRR467" s="435"/>
      <c r="QRS467" s="435"/>
      <c r="QRT467" s="435"/>
      <c r="QRU467" s="435"/>
      <c r="QRV467" s="435"/>
      <c r="QRW467" s="435"/>
      <c r="QRX467" s="435"/>
      <c r="QRY467" s="435"/>
      <c r="QRZ467" s="435"/>
      <c r="QSA467" s="435"/>
      <c r="QSB467" s="435"/>
      <c r="QSC467" s="435"/>
      <c r="QSD467" s="435"/>
      <c r="QSE467" s="435"/>
      <c r="QSF467" s="435"/>
      <c r="QSG467" s="435"/>
      <c r="QSH467" s="435"/>
      <c r="QSI467" s="435"/>
      <c r="QSJ467" s="435"/>
      <c r="QSK467" s="435"/>
      <c r="QSL467" s="435"/>
      <c r="QSM467" s="435"/>
      <c r="QSN467" s="435"/>
      <c r="QSO467" s="435"/>
      <c r="QSP467" s="435"/>
      <c r="QSQ467" s="435"/>
      <c r="QSR467" s="435"/>
      <c r="QSS467" s="435"/>
      <c r="QST467" s="435"/>
      <c r="QSU467" s="435"/>
      <c r="QSV467" s="435"/>
      <c r="QSW467" s="435"/>
      <c r="QSX467" s="435"/>
      <c r="QSY467" s="435"/>
      <c r="QSZ467" s="435"/>
      <c r="QTA467" s="435"/>
      <c r="QTB467" s="435"/>
      <c r="QTC467" s="435"/>
      <c r="QTD467" s="435"/>
      <c r="QTE467" s="435"/>
      <c r="QTF467" s="435"/>
      <c r="QTG467" s="435"/>
      <c r="QTH467" s="435"/>
      <c r="QTI467" s="435"/>
      <c r="QTJ467" s="435"/>
      <c r="QTK467" s="435"/>
      <c r="QTL467" s="435"/>
      <c r="QTM467" s="435"/>
      <c r="QTN467" s="435"/>
      <c r="QTO467" s="435"/>
      <c r="QTP467" s="435"/>
      <c r="QTQ467" s="435"/>
      <c r="QTR467" s="435"/>
      <c r="QTS467" s="435"/>
      <c r="QTT467" s="435"/>
      <c r="QTU467" s="435"/>
      <c r="QTV467" s="435"/>
      <c r="QTW467" s="435"/>
      <c r="QTX467" s="435"/>
      <c r="QTY467" s="435"/>
      <c r="QTZ467" s="435"/>
      <c r="QUA467" s="435"/>
      <c r="QUB467" s="435"/>
      <c r="QUC467" s="435"/>
      <c r="QUD467" s="435"/>
      <c r="QUE467" s="435"/>
      <c r="QUF467" s="435"/>
      <c r="QUG467" s="435"/>
      <c r="QUH467" s="435"/>
      <c r="QUI467" s="435"/>
      <c r="QUJ467" s="435"/>
      <c r="QUK467" s="435"/>
      <c r="QUL467" s="435"/>
      <c r="QUM467" s="435"/>
      <c r="QUN467" s="435"/>
      <c r="QUO467" s="435"/>
      <c r="QUP467" s="435"/>
      <c r="QUQ467" s="435"/>
      <c r="QUR467" s="435"/>
      <c r="QUS467" s="435"/>
      <c r="QUT467" s="435"/>
      <c r="QUU467" s="435"/>
      <c r="QUV467" s="435"/>
      <c r="QUW467" s="435"/>
      <c r="QUX467" s="435"/>
      <c r="QUY467" s="435"/>
      <c r="QUZ467" s="435"/>
      <c r="QVA467" s="435"/>
      <c r="QVB467" s="435"/>
      <c r="QVC467" s="435"/>
      <c r="QVD467" s="435"/>
      <c r="QVE467" s="435"/>
      <c r="QVF467" s="435"/>
      <c r="QVG467" s="435"/>
      <c r="QVH467" s="435"/>
      <c r="QVI467" s="435"/>
      <c r="QVJ467" s="435"/>
      <c r="QVK467" s="435"/>
      <c r="QVL467" s="435"/>
      <c r="QVM467" s="435"/>
      <c r="QVN467" s="435"/>
      <c r="QVO467" s="435"/>
      <c r="QVP467" s="435"/>
      <c r="QVQ467" s="435"/>
      <c r="QVR467" s="435"/>
      <c r="QVS467" s="435"/>
      <c r="QVT467" s="435"/>
      <c r="QVU467" s="435"/>
      <c r="QVV467" s="435"/>
      <c r="QVW467" s="435"/>
      <c r="QVX467" s="435"/>
      <c r="QVY467" s="435"/>
      <c r="QVZ467" s="435"/>
      <c r="QWA467" s="435"/>
      <c r="QWB467" s="435"/>
      <c r="QWC467" s="435"/>
      <c r="QWD467" s="435"/>
      <c r="QWE467" s="435"/>
      <c r="QWF467" s="435"/>
      <c r="QWG467" s="435"/>
      <c r="QWH467" s="435"/>
      <c r="QWI467" s="435"/>
      <c r="QWJ467" s="435"/>
      <c r="QWK467" s="435"/>
      <c r="QWL467" s="435"/>
      <c r="QWM467" s="435"/>
      <c r="QWN467" s="435"/>
      <c r="QWO467" s="435"/>
      <c r="QWP467" s="435"/>
      <c r="QWQ467" s="435"/>
      <c r="QWR467" s="435"/>
      <c r="QWS467" s="435"/>
      <c r="QWT467" s="435"/>
      <c r="QWU467" s="435"/>
      <c r="QWV467" s="435"/>
      <c r="QWW467" s="435"/>
      <c r="QWX467" s="435"/>
      <c r="QWY467" s="435"/>
      <c r="QWZ467" s="435"/>
      <c r="QXA467" s="435"/>
      <c r="QXB467" s="435"/>
      <c r="QXC467" s="435"/>
      <c r="QXD467" s="435"/>
      <c r="QXE467" s="435"/>
      <c r="QXF467" s="435"/>
      <c r="QXG467" s="435"/>
      <c r="QXH467" s="435"/>
      <c r="QXI467" s="435"/>
      <c r="QXJ467" s="435"/>
      <c r="QXK467" s="435"/>
      <c r="QXL467" s="435"/>
      <c r="QXM467" s="435"/>
      <c r="QXN467" s="435"/>
      <c r="QXO467" s="435"/>
      <c r="QXP467" s="435"/>
      <c r="QXQ467" s="435"/>
      <c r="QXR467" s="435"/>
      <c r="QXS467" s="435"/>
      <c r="QXT467" s="435"/>
      <c r="QXU467" s="435"/>
      <c r="QXV467" s="435"/>
      <c r="QXW467" s="435"/>
      <c r="QXX467" s="435"/>
      <c r="QXY467" s="435"/>
      <c r="QXZ467" s="435"/>
      <c r="QYA467" s="435"/>
      <c r="QYB467" s="435"/>
      <c r="QYC467" s="435"/>
      <c r="QYD467" s="435"/>
      <c r="QYE467" s="435"/>
      <c r="QYF467" s="435"/>
      <c r="QYG467" s="435"/>
      <c r="QYH467" s="435"/>
      <c r="QYI467" s="435"/>
      <c r="QYJ467" s="435"/>
      <c r="QYK467" s="435"/>
      <c r="QYL467" s="435"/>
      <c r="QYM467" s="435"/>
      <c r="QYN467" s="435"/>
      <c r="QYO467" s="435"/>
      <c r="QYP467" s="435"/>
      <c r="QYQ467" s="435"/>
      <c r="QYR467" s="435"/>
      <c r="QYS467" s="435"/>
      <c r="QYT467" s="435"/>
      <c r="QYU467" s="435"/>
      <c r="QYV467" s="435"/>
      <c r="QYW467" s="435"/>
      <c r="QYX467" s="435"/>
      <c r="QYY467" s="435"/>
      <c r="QYZ467" s="435"/>
      <c r="QZA467" s="435"/>
      <c r="QZB467" s="435"/>
      <c r="QZC467" s="435"/>
      <c r="QZD467" s="435"/>
      <c r="QZE467" s="435"/>
      <c r="QZF467" s="435"/>
      <c r="QZG467" s="435"/>
      <c r="QZH467" s="435"/>
      <c r="QZI467" s="435"/>
      <c r="QZJ467" s="435"/>
      <c r="QZK467" s="435"/>
      <c r="QZL467" s="435"/>
      <c r="QZM467" s="435"/>
      <c r="QZN467" s="435"/>
      <c r="QZO467" s="435"/>
      <c r="QZP467" s="435"/>
      <c r="QZQ467" s="435"/>
      <c r="QZR467" s="435"/>
      <c r="QZS467" s="435"/>
      <c r="QZT467" s="435"/>
      <c r="QZU467" s="435"/>
      <c r="QZV467" s="435"/>
      <c r="QZW467" s="435"/>
      <c r="QZX467" s="435"/>
      <c r="QZY467" s="435"/>
      <c r="QZZ467" s="435"/>
      <c r="RAA467" s="435"/>
      <c r="RAB467" s="435"/>
      <c r="RAC467" s="435"/>
      <c r="RAD467" s="435"/>
      <c r="RAE467" s="435"/>
      <c r="RAF467" s="435"/>
      <c r="RAG467" s="435"/>
      <c r="RAH467" s="435"/>
      <c r="RAI467" s="435"/>
      <c r="RAJ467" s="435"/>
      <c r="RAK467" s="435"/>
      <c r="RAL467" s="435"/>
      <c r="RAM467" s="435"/>
      <c r="RAN467" s="435"/>
      <c r="RAO467" s="435"/>
      <c r="RAP467" s="435"/>
      <c r="RAQ467" s="435"/>
      <c r="RAR467" s="435"/>
      <c r="RAS467" s="435"/>
      <c r="RAT467" s="435"/>
      <c r="RAU467" s="435"/>
      <c r="RAV467" s="435"/>
      <c r="RAW467" s="435"/>
      <c r="RAX467" s="435"/>
      <c r="RAY467" s="435"/>
      <c r="RAZ467" s="435"/>
      <c r="RBA467" s="435"/>
      <c r="RBB467" s="435"/>
      <c r="RBC467" s="435"/>
      <c r="RBD467" s="435"/>
      <c r="RBE467" s="435"/>
      <c r="RBF467" s="435"/>
      <c r="RBG467" s="435"/>
      <c r="RBH467" s="435"/>
      <c r="RBI467" s="435"/>
      <c r="RBJ467" s="435"/>
      <c r="RBK467" s="435"/>
      <c r="RBL467" s="435"/>
      <c r="RBM467" s="435"/>
      <c r="RBN467" s="435"/>
      <c r="RBO467" s="435"/>
      <c r="RBP467" s="435"/>
      <c r="RBQ467" s="435"/>
      <c r="RBR467" s="435"/>
      <c r="RBS467" s="435"/>
      <c r="RBT467" s="435"/>
      <c r="RBU467" s="435"/>
      <c r="RBV467" s="435"/>
      <c r="RBW467" s="435"/>
      <c r="RBX467" s="435"/>
      <c r="RBY467" s="435"/>
      <c r="RBZ467" s="435"/>
      <c r="RCA467" s="435"/>
      <c r="RCB467" s="435"/>
      <c r="RCC467" s="435"/>
      <c r="RCD467" s="435"/>
      <c r="RCE467" s="435"/>
      <c r="RCF467" s="435"/>
      <c r="RCG467" s="435"/>
      <c r="RCH467" s="435"/>
      <c r="RCI467" s="435"/>
      <c r="RCJ467" s="435"/>
      <c r="RCK467" s="435"/>
      <c r="RCL467" s="435"/>
      <c r="RCM467" s="435"/>
      <c r="RCN467" s="435"/>
      <c r="RCO467" s="435"/>
      <c r="RCP467" s="435"/>
      <c r="RCQ467" s="435"/>
      <c r="RCR467" s="435"/>
      <c r="RCS467" s="435"/>
      <c r="RCT467" s="435"/>
      <c r="RCU467" s="435"/>
      <c r="RCV467" s="435"/>
      <c r="RCW467" s="435"/>
      <c r="RCX467" s="435"/>
      <c r="RCY467" s="435"/>
      <c r="RCZ467" s="435"/>
      <c r="RDA467" s="435"/>
      <c r="RDB467" s="435"/>
      <c r="RDC467" s="435"/>
      <c r="RDD467" s="435"/>
      <c r="RDE467" s="435"/>
      <c r="RDF467" s="435"/>
      <c r="RDG467" s="435"/>
      <c r="RDH467" s="435"/>
      <c r="RDI467" s="435"/>
      <c r="RDJ467" s="435"/>
      <c r="RDK467" s="435"/>
      <c r="RDL467" s="435"/>
      <c r="RDM467" s="435"/>
      <c r="RDN467" s="435"/>
      <c r="RDO467" s="435"/>
      <c r="RDP467" s="435"/>
      <c r="RDQ467" s="435"/>
      <c r="RDR467" s="435"/>
      <c r="RDS467" s="435"/>
      <c r="RDT467" s="435"/>
      <c r="RDU467" s="435"/>
      <c r="RDV467" s="435"/>
      <c r="RDW467" s="435"/>
      <c r="RDX467" s="435"/>
      <c r="RDY467" s="435"/>
      <c r="RDZ467" s="435"/>
      <c r="REA467" s="435"/>
      <c r="REB467" s="435"/>
      <c r="REC467" s="435"/>
      <c r="RED467" s="435"/>
      <c r="REE467" s="435"/>
      <c r="REF467" s="435"/>
      <c r="REG467" s="435"/>
      <c r="REH467" s="435"/>
      <c r="REI467" s="435"/>
      <c r="REJ467" s="435"/>
      <c r="REK467" s="435"/>
      <c r="REL467" s="435"/>
      <c r="REM467" s="435"/>
      <c r="REN467" s="435"/>
      <c r="REO467" s="435"/>
      <c r="REP467" s="435"/>
      <c r="REQ467" s="435"/>
      <c r="RER467" s="435"/>
      <c r="RES467" s="435"/>
      <c r="RET467" s="435"/>
      <c r="REU467" s="435"/>
      <c r="REV467" s="435"/>
      <c r="REW467" s="435"/>
      <c r="REX467" s="435"/>
      <c r="REY467" s="435"/>
      <c r="REZ467" s="435"/>
      <c r="RFA467" s="435"/>
      <c r="RFB467" s="435"/>
      <c r="RFC467" s="435"/>
      <c r="RFD467" s="435"/>
      <c r="RFE467" s="435"/>
      <c r="RFF467" s="435"/>
      <c r="RFG467" s="435"/>
      <c r="RFH467" s="435"/>
      <c r="RFI467" s="435"/>
      <c r="RFJ467" s="435"/>
      <c r="RFK467" s="435"/>
      <c r="RFL467" s="435"/>
      <c r="RFM467" s="435"/>
      <c r="RFN467" s="435"/>
      <c r="RFO467" s="435"/>
      <c r="RFP467" s="435"/>
      <c r="RFQ467" s="435"/>
      <c r="RFR467" s="435"/>
      <c r="RFS467" s="435"/>
      <c r="RFT467" s="435"/>
      <c r="RFU467" s="435"/>
      <c r="RFV467" s="435"/>
      <c r="RFW467" s="435"/>
      <c r="RFX467" s="435"/>
      <c r="RFY467" s="435"/>
      <c r="RFZ467" s="435"/>
      <c r="RGA467" s="435"/>
      <c r="RGB467" s="435"/>
      <c r="RGC467" s="435"/>
      <c r="RGD467" s="435"/>
      <c r="RGE467" s="435"/>
      <c r="RGF467" s="435"/>
      <c r="RGG467" s="435"/>
      <c r="RGH467" s="435"/>
      <c r="RGI467" s="435"/>
      <c r="RGJ467" s="435"/>
      <c r="RGK467" s="435"/>
      <c r="RGL467" s="435"/>
      <c r="RGM467" s="435"/>
      <c r="RGN467" s="435"/>
      <c r="RGO467" s="435"/>
      <c r="RGP467" s="435"/>
      <c r="RGQ467" s="435"/>
      <c r="RGR467" s="435"/>
      <c r="RGS467" s="435"/>
      <c r="RGT467" s="435"/>
      <c r="RGU467" s="435"/>
      <c r="RGV467" s="435"/>
      <c r="RGW467" s="435"/>
      <c r="RGX467" s="435"/>
      <c r="RGY467" s="435"/>
      <c r="RGZ467" s="435"/>
      <c r="RHA467" s="435"/>
      <c r="RHB467" s="435"/>
      <c r="RHC467" s="435"/>
      <c r="RHD467" s="435"/>
      <c r="RHE467" s="435"/>
      <c r="RHF467" s="435"/>
      <c r="RHG467" s="435"/>
      <c r="RHH467" s="435"/>
      <c r="RHI467" s="435"/>
      <c r="RHJ467" s="435"/>
      <c r="RHK467" s="435"/>
      <c r="RHL467" s="435"/>
      <c r="RHM467" s="435"/>
      <c r="RHN467" s="435"/>
      <c r="RHO467" s="435"/>
      <c r="RHP467" s="435"/>
      <c r="RHQ467" s="435"/>
      <c r="RHR467" s="435"/>
      <c r="RHS467" s="435"/>
      <c r="RHT467" s="435"/>
      <c r="RHU467" s="435"/>
      <c r="RHV467" s="435"/>
      <c r="RHW467" s="435"/>
      <c r="RHX467" s="435"/>
      <c r="RHY467" s="435"/>
      <c r="RHZ467" s="435"/>
      <c r="RIA467" s="435"/>
      <c r="RIB467" s="435"/>
      <c r="RIC467" s="435"/>
      <c r="RID467" s="435"/>
      <c r="RIE467" s="435"/>
      <c r="RIF467" s="435"/>
      <c r="RIG467" s="435"/>
      <c r="RIH467" s="435"/>
      <c r="RII467" s="435"/>
      <c r="RIJ467" s="435"/>
      <c r="RIK467" s="435"/>
      <c r="RIL467" s="435"/>
      <c r="RIM467" s="435"/>
      <c r="RIN467" s="435"/>
      <c r="RIO467" s="435"/>
      <c r="RIP467" s="435"/>
      <c r="RIQ467" s="435"/>
      <c r="RIR467" s="435"/>
      <c r="RIS467" s="435"/>
      <c r="RIT467" s="435"/>
      <c r="RIU467" s="435"/>
      <c r="RIV467" s="435"/>
      <c r="RIW467" s="435"/>
      <c r="RIX467" s="435"/>
      <c r="RIY467" s="435"/>
      <c r="RIZ467" s="435"/>
      <c r="RJA467" s="435"/>
      <c r="RJB467" s="435"/>
      <c r="RJC467" s="435"/>
      <c r="RJD467" s="435"/>
      <c r="RJE467" s="435"/>
      <c r="RJF467" s="435"/>
      <c r="RJG467" s="435"/>
      <c r="RJH467" s="435"/>
      <c r="RJI467" s="435"/>
      <c r="RJJ467" s="435"/>
      <c r="RJK467" s="435"/>
      <c r="RJL467" s="435"/>
      <c r="RJM467" s="435"/>
      <c r="RJN467" s="435"/>
      <c r="RJO467" s="435"/>
      <c r="RJP467" s="435"/>
      <c r="RJQ467" s="435"/>
      <c r="RJR467" s="435"/>
      <c r="RJS467" s="435"/>
      <c r="RJT467" s="435"/>
      <c r="RJU467" s="435"/>
      <c r="RJV467" s="435"/>
      <c r="RJW467" s="435"/>
      <c r="RJX467" s="435"/>
      <c r="RJY467" s="435"/>
      <c r="RJZ467" s="435"/>
      <c r="RKA467" s="435"/>
      <c r="RKB467" s="435"/>
      <c r="RKC467" s="435"/>
      <c r="RKD467" s="435"/>
      <c r="RKE467" s="435"/>
      <c r="RKF467" s="435"/>
      <c r="RKG467" s="435"/>
      <c r="RKH467" s="435"/>
      <c r="RKI467" s="435"/>
      <c r="RKJ467" s="435"/>
      <c r="RKK467" s="435"/>
      <c r="RKL467" s="435"/>
      <c r="RKM467" s="435"/>
      <c r="RKN467" s="435"/>
      <c r="RKO467" s="435"/>
      <c r="RKP467" s="435"/>
      <c r="RKQ467" s="435"/>
      <c r="RKR467" s="435"/>
      <c r="RKS467" s="435"/>
      <c r="RKT467" s="435"/>
      <c r="RKU467" s="435"/>
      <c r="RKV467" s="435"/>
      <c r="RKW467" s="435"/>
      <c r="RKX467" s="435"/>
      <c r="RKY467" s="435"/>
      <c r="RKZ467" s="435"/>
      <c r="RLA467" s="435"/>
      <c r="RLB467" s="435"/>
      <c r="RLC467" s="435"/>
      <c r="RLD467" s="435"/>
      <c r="RLE467" s="435"/>
      <c r="RLF467" s="435"/>
      <c r="RLG467" s="435"/>
      <c r="RLH467" s="435"/>
      <c r="RLI467" s="435"/>
      <c r="RLJ467" s="435"/>
      <c r="RLK467" s="435"/>
      <c r="RLL467" s="435"/>
      <c r="RLM467" s="435"/>
      <c r="RLN467" s="435"/>
      <c r="RLO467" s="435"/>
      <c r="RLP467" s="435"/>
      <c r="RLQ467" s="435"/>
      <c r="RLR467" s="435"/>
      <c r="RLS467" s="435"/>
      <c r="RLT467" s="435"/>
      <c r="RLU467" s="435"/>
      <c r="RLV467" s="435"/>
      <c r="RLW467" s="435"/>
      <c r="RLX467" s="435"/>
      <c r="RLY467" s="435"/>
      <c r="RLZ467" s="435"/>
      <c r="RMA467" s="435"/>
      <c r="RMB467" s="435"/>
      <c r="RMC467" s="435"/>
      <c r="RMD467" s="435"/>
      <c r="RME467" s="435"/>
      <c r="RMF467" s="435"/>
      <c r="RMG467" s="435"/>
      <c r="RMH467" s="435"/>
      <c r="RMI467" s="435"/>
      <c r="RMJ467" s="435"/>
      <c r="RMK467" s="435"/>
      <c r="RML467" s="435"/>
      <c r="RMM467" s="435"/>
      <c r="RMN467" s="435"/>
      <c r="RMO467" s="435"/>
      <c r="RMP467" s="435"/>
      <c r="RMQ467" s="435"/>
      <c r="RMR467" s="435"/>
      <c r="RMS467" s="435"/>
      <c r="RMT467" s="435"/>
      <c r="RMU467" s="435"/>
      <c r="RMV467" s="435"/>
      <c r="RMW467" s="435"/>
      <c r="RMX467" s="435"/>
      <c r="RMY467" s="435"/>
      <c r="RMZ467" s="435"/>
      <c r="RNA467" s="435"/>
      <c r="RNB467" s="435"/>
      <c r="RNC467" s="435"/>
      <c r="RND467" s="435"/>
      <c r="RNE467" s="435"/>
      <c r="RNF467" s="435"/>
      <c r="RNG467" s="435"/>
      <c r="RNH467" s="435"/>
      <c r="RNI467" s="435"/>
      <c r="RNJ467" s="435"/>
      <c r="RNK467" s="435"/>
      <c r="RNL467" s="435"/>
      <c r="RNM467" s="435"/>
      <c r="RNN467" s="435"/>
      <c r="RNO467" s="435"/>
      <c r="RNP467" s="435"/>
      <c r="RNQ467" s="435"/>
      <c r="RNR467" s="435"/>
      <c r="RNS467" s="435"/>
      <c r="RNT467" s="435"/>
      <c r="RNU467" s="435"/>
      <c r="RNV467" s="435"/>
      <c r="RNW467" s="435"/>
      <c r="RNX467" s="435"/>
      <c r="RNY467" s="435"/>
      <c r="RNZ467" s="435"/>
      <c r="ROA467" s="435"/>
      <c r="ROB467" s="435"/>
      <c r="ROC467" s="435"/>
      <c r="ROD467" s="435"/>
      <c r="ROE467" s="435"/>
      <c r="ROF467" s="435"/>
      <c r="ROG467" s="435"/>
      <c r="ROH467" s="435"/>
      <c r="ROI467" s="435"/>
      <c r="ROJ467" s="435"/>
      <c r="ROK467" s="435"/>
      <c r="ROL467" s="435"/>
      <c r="ROM467" s="435"/>
      <c r="RON467" s="435"/>
      <c r="ROO467" s="435"/>
      <c r="ROP467" s="435"/>
      <c r="ROQ467" s="435"/>
      <c r="ROR467" s="435"/>
      <c r="ROS467" s="435"/>
      <c r="ROT467" s="435"/>
      <c r="ROU467" s="435"/>
      <c r="ROV467" s="435"/>
      <c r="ROW467" s="435"/>
      <c r="ROX467" s="435"/>
      <c r="ROY467" s="435"/>
      <c r="ROZ467" s="435"/>
      <c r="RPA467" s="435"/>
      <c r="RPB467" s="435"/>
      <c r="RPC467" s="435"/>
      <c r="RPD467" s="435"/>
      <c r="RPE467" s="435"/>
      <c r="RPF467" s="435"/>
      <c r="RPG467" s="435"/>
      <c r="RPH467" s="435"/>
      <c r="RPI467" s="435"/>
      <c r="RPJ467" s="435"/>
      <c r="RPK467" s="435"/>
      <c r="RPL467" s="435"/>
      <c r="RPM467" s="435"/>
      <c r="RPN467" s="435"/>
      <c r="RPO467" s="435"/>
      <c r="RPP467" s="435"/>
      <c r="RPQ467" s="435"/>
      <c r="RPR467" s="435"/>
      <c r="RPS467" s="435"/>
      <c r="RPT467" s="435"/>
      <c r="RPU467" s="435"/>
      <c r="RPV467" s="435"/>
      <c r="RPW467" s="435"/>
      <c r="RPX467" s="435"/>
      <c r="RPY467" s="435"/>
      <c r="RPZ467" s="435"/>
      <c r="RQA467" s="435"/>
      <c r="RQB467" s="435"/>
      <c r="RQC467" s="435"/>
      <c r="RQD467" s="435"/>
      <c r="RQE467" s="435"/>
      <c r="RQF467" s="435"/>
      <c r="RQG467" s="435"/>
      <c r="RQH467" s="435"/>
      <c r="RQI467" s="435"/>
      <c r="RQJ467" s="435"/>
      <c r="RQK467" s="435"/>
      <c r="RQL467" s="435"/>
      <c r="RQM467" s="435"/>
      <c r="RQN467" s="435"/>
      <c r="RQO467" s="435"/>
      <c r="RQP467" s="435"/>
      <c r="RQQ467" s="435"/>
      <c r="RQR467" s="435"/>
      <c r="RQS467" s="435"/>
      <c r="RQT467" s="435"/>
      <c r="RQU467" s="435"/>
      <c r="RQV467" s="435"/>
      <c r="RQW467" s="435"/>
      <c r="RQX467" s="435"/>
      <c r="RQY467" s="435"/>
      <c r="RQZ467" s="435"/>
      <c r="RRA467" s="435"/>
      <c r="RRB467" s="435"/>
      <c r="RRC467" s="435"/>
      <c r="RRD467" s="435"/>
      <c r="RRE467" s="435"/>
      <c r="RRF467" s="435"/>
      <c r="RRG467" s="435"/>
      <c r="RRH467" s="435"/>
      <c r="RRI467" s="435"/>
      <c r="RRJ467" s="435"/>
      <c r="RRK467" s="435"/>
      <c r="RRL467" s="435"/>
      <c r="RRM467" s="435"/>
      <c r="RRN467" s="435"/>
      <c r="RRO467" s="435"/>
      <c r="RRP467" s="435"/>
      <c r="RRQ467" s="435"/>
      <c r="RRR467" s="435"/>
      <c r="RRS467" s="435"/>
      <c r="RRT467" s="435"/>
      <c r="RRU467" s="435"/>
      <c r="RRV467" s="435"/>
      <c r="RRW467" s="435"/>
      <c r="RRX467" s="435"/>
      <c r="RRY467" s="435"/>
      <c r="RRZ467" s="435"/>
      <c r="RSA467" s="435"/>
      <c r="RSB467" s="435"/>
      <c r="RSC467" s="435"/>
      <c r="RSD467" s="435"/>
      <c r="RSE467" s="435"/>
      <c r="RSF467" s="435"/>
      <c r="RSG467" s="435"/>
      <c r="RSH467" s="435"/>
      <c r="RSI467" s="435"/>
      <c r="RSJ467" s="435"/>
      <c r="RSK467" s="435"/>
      <c r="RSL467" s="435"/>
      <c r="RSM467" s="435"/>
      <c r="RSN467" s="435"/>
      <c r="RSO467" s="435"/>
      <c r="RSP467" s="435"/>
      <c r="RSQ467" s="435"/>
      <c r="RSR467" s="435"/>
      <c r="RSS467" s="435"/>
      <c r="RST467" s="435"/>
      <c r="RSU467" s="435"/>
      <c r="RSV467" s="435"/>
      <c r="RSW467" s="435"/>
      <c r="RSX467" s="435"/>
      <c r="RSY467" s="435"/>
      <c r="RSZ467" s="435"/>
      <c r="RTA467" s="435"/>
      <c r="RTB467" s="435"/>
      <c r="RTC467" s="435"/>
      <c r="RTD467" s="435"/>
      <c r="RTE467" s="435"/>
      <c r="RTF467" s="435"/>
      <c r="RTG467" s="435"/>
      <c r="RTH467" s="435"/>
      <c r="RTI467" s="435"/>
      <c r="RTJ467" s="435"/>
      <c r="RTK467" s="435"/>
      <c r="RTL467" s="435"/>
      <c r="RTM467" s="435"/>
      <c r="RTN467" s="435"/>
      <c r="RTO467" s="435"/>
      <c r="RTP467" s="435"/>
      <c r="RTQ467" s="435"/>
      <c r="RTR467" s="435"/>
      <c r="RTS467" s="435"/>
      <c r="RTT467" s="435"/>
      <c r="RTU467" s="435"/>
      <c r="RTV467" s="435"/>
      <c r="RTW467" s="435"/>
      <c r="RTX467" s="435"/>
      <c r="RTY467" s="435"/>
      <c r="RTZ467" s="435"/>
      <c r="RUA467" s="435"/>
      <c r="RUB467" s="435"/>
      <c r="RUC467" s="435"/>
      <c r="RUD467" s="435"/>
      <c r="RUE467" s="435"/>
      <c r="RUF467" s="435"/>
      <c r="RUG467" s="435"/>
      <c r="RUH467" s="435"/>
      <c r="RUI467" s="435"/>
      <c r="RUJ467" s="435"/>
      <c r="RUK467" s="435"/>
      <c r="RUL467" s="435"/>
      <c r="RUM467" s="435"/>
      <c r="RUN467" s="435"/>
      <c r="RUO467" s="435"/>
      <c r="RUP467" s="435"/>
      <c r="RUQ467" s="435"/>
      <c r="RUR467" s="435"/>
      <c r="RUS467" s="435"/>
      <c r="RUT467" s="435"/>
      <c r="RUU467" s="435"/>
      <c r="RUV467" s="435"/>
      <c r="RUW467" s="435"/>
      <c r="RUX467" s="435"/>
      <c r="RUY467" s="435"/>
      <c r="RUZ467" s="435"/>
      <c r="RVA467" s="435"/>
      <c r="RVB467" s="435"/>
      <c r="RVC467" s="435"/>
      <c r="RVD467" s="435"/>
      <c r="RVE467" s="435"/>
      <c r="RVF467" s="435"/>
      <c r="RVG467" s="435"/>
      <c r="RVH467" s="435"/>
      <c r="RVI467" s="435"/>
      <c r="RVJ467" s="435"/>
      <c r="RVK467" s="435"/>
      <c r="RVL467" s="435"/>
      <c r="RVM467" s="435"/>
      <c r="RVN467" s="435"/>
      <c r="RVO467" s="435"/>
      <c r="RVP467" s="435"/>
      <c r="RVQ467" s="435"/>
      <c r="RVR467" s="435"/>
      <c r="RVS467" s="435"/>
      <c r="RVT467" s="435"/>
      <c r="RVU467" s="435"/>
      <c r="RVV467" s="435"/>
      <c r="RVW467" s="435"/>
      <c r="RVX467" s="435"/>
      <c r="RVY467" s="435"/>
      <c r="RVZ467" s="435"/>
      <c r="RWA467" s="435"/>
      <c r="RWB467" s="435"/>
      <c r="RWC467" s="435"/>
      <c r="RWD467" s="435"/>
      <c r="RWE467" s="435"/>
      <c r="RWF467" s="435"/>
      <c r="RWG467" s="435"/>
      <c r="RWH467" s="435"/>
      <c r="RWI467" s="435"/>
      <c r="RWJ467" s="435"/>
      <c r="RWK467" s="435"/>
      <c r="RWL467" s="435"/>
      <c r="RWM467" s="435"/>
      <c r="RWN467" s="435"/>
      <c r="RWO467" s="435"/>
      <c r="RWP467" s="435"/>
      <c r="RWQ467" s="435"/>
      <c r="RWR467" s="435"/>
      <c r="RWS467" s="435"/>
      <c r="RWT467" s="435"/>
      <c r="RWU467" s="435"/>
      <c r="RWV467" s="435"/>
      <c r="RWW467" s="435"/>
      <c r="RWX467" s="435"/>
      <c r="RWY467" s="435"/>
      <c r="RWZ467" s="435"/>
      <c r="RXA467" s="435"/>
      <c r="RXB467" s="435"/>
      <c r="RXC467" s="435"/>
      <c r="RXD467" s="435"/>
      <c r="RXE467" s="435"/>
      <c r="RXF467" s="435"/>
      <c r="RXG467" s="435"/>
      <c r="RXH467" s="435"/>
      <c r="RXI467" s="435"/>
      <c r="RXJ467" s="435"/>
      <c r="RXK467" s="435"/>
      <c r="RXL467" s="435"/>
      <c r="RXM467" s="435"/>
      <c r="RXN467" s="435"/>
      <c r="RXO467" s="435"/>
      <c r="RXP467" s="435"/>
      <c r="RXQ467" s="435"/>
      <c r="RXR467" s="435"/>
      <c r="RXS467" s="435"/>
      <c r="RXT467" s="435"/>
      <c r="RXU467" s="435"/>
      <c r="RXV467" s="435"/>
      <c r="RXW467" s="435"/>
      <c r="RXX467" s="435"/>
      <c r="RXY467" s="435"/>
      <c r="RXZ467" s="435"/>
      <c r="RYA467" s="435"/>
      <c r="RYB467" s="435"/>
      <c r="RYC467" s="435"/>
      <c r="RYD467" s="435"/>
      <c r="RYE467" s="435"/>
      <c r="RYF467" s="435"/>
      <c r="RYG467" s="435"/>
      <c r="RYH467" s="435"/>
      <c r="RYI467" s="435"/>
      <c r="RYJ467" s="435"/>
      <c r="RYK467" s="435"/>
      <c r="RYL467" s="435"/>
      <c r="RYM467" s="435"/>
      <c r="RYN467" s="435"/>
      <c r="RYO467" s="435"/>
      <c r="RYP467" s="435"/>
      <c r="RYQ467" s="435"/>
      <c r="RYR467" s="435"/>
      <c r="RYS467" s="435"/>
      <c r="RYT467" s="435"/>
      <c r="RYU467" s="435"/>
      <c r="RYV467" s="435"/>
      <c r="RYW467" s="435"/>
      <c r="RYX467" s="435"/>
      <c r="RYY467" s="435"/>
      <c r="RYZ467" s="435"/>
      <c r="RZA467" s="435"/>
      <c r="RZB467" s="435"/>
      <c r="RZC467" s="435"/>
      <c r="RZD467" s="435"/>
      <c r="RZE467" s="435"/>
      <c r="RZF467" s="435"/>
      <c r="RZG467" s="435"/>
      <c r="RZH467" s="435"/>
      <c r="RZI467" s="435"/>
      <c r="RZJ467" s="435"/>
      <c r="RZK467" s="435"/>
      <c r="RZL467" s="435"/>
      <c r="RZM467" s="435"/>
      <c r="RZN467" s="435"/>
      <c r="RZO467" s="435"/>
      <c r="RZP467" s="435"/>
      <c r="RZQ467" s="435"/>
      <c r="RZR467" s="435"/>
      <c r="RZS467" s="435"/>
      <c r="RZT467" s="435"/>
      <c r="RZU467" s="435"/>
      <c r="RZV467" s="435"/>
      <c r="RZW467" s="435"/>
      <c r="RZX467" s="435"/>
      <c r="RZY467" s="435"/>
      <c r="RZZ467" s="435"/>
      <c r="SAA467" s="435"/>
      <c r="SAB467" s="435"/>
      <c r="SAC467" s="435"/>
      <c r="SAD467" s="435"/>
      <c r="SAE467" s="435"/>
      <c r="SAF467" s="435"/>
      <c r="SAG467" s="435"/>
      <c r="SAH467" s="435"/>
      <c r="SAI467" s="435"/>
      <c r="SAJ467" s="435"/>
      <c r="SAK467" s="435"/>
      <c r="SAL467" s="435"/>
      <c r="SAM467" s="435"/>
      <c r="SAN467" s="435"/>
      <c r="SAO467" s="435"/>
      <c r="SAP467" s="435"/>
      <c r="SAQ467" s="435"/>
      <c r="SAR467" s="435"/>
      <c r="SAS467" s="435"/>
      <c r="SAT467" s="435"/>
      <c r="SAU467" s="435"/>
      <c r="SAV467" s="435"/>
      <c r="SAW467" s="435"/>
      <c r="SAX467" s="435"/>
      <c r="SAY467" s="435"/>
      <c r="SAZ467" s="435"/>
      <c r="SBA467" s="435"/>
      <c r="SBB467" s="435"/>
      <c r="SBC467" s="435"/>
      <c r="SBD467" s="435"/>
      <c r="SBE467" s="435"/>
      <c r="SBF467" s="435"/>
      <c r="SBG467" s="435"/>
      <c r="SBH467" s="435"/>
      <c r="SBI467" s="435"/>
      <c r="SBJ467" s="435"/>
      <c r="SBK467" s="435"/>
      <c r="SBL467" s="435"/>
      <c r="SBM467" s="435"/>
      <c r="SBN467" s="435"/>
      <c r="SBO467" s="435"/>
      <c r="SBP467" s="435"/>
      <c r="SBQ467" s="435"/>
      <c r="SBR467" s="435"/>
      <c r="SBS467" s="435"/>
      <c r="SBT467" s="435"/>
      <c r="SBU467" s="435"/>
      <c r="SBV467" s="435"/>
      <c r="SBW467" s="435"/>
      <c r="SBX467" s="435"/>
      <c r="SBY467" s="435"/>
      <c r="SBZ467" s="435"/>
      <c r="SCA467" s="435"/>
      <c r="SCB467" s="435"/>
      <c r="SCC467" s="435"/>
      <c r="SCD467" s="435"/>
      <c r="SCE467" s="435"/>
      <c r="SCF467" s="435"/>
      <c r="SCG467" s="435"/>
      <c r="SCH467" s="435"/>
      <c r="SCI467" s="435"/>
      <c r="SCJ467" s="435"/>
      <c r="SCK467" s="435"/>
      <c r="SCL467" s="435"/>
      <c r="SCM467" s="435"/>
      <c r="SCN467" s="435"/>
      <c r="SCO467" s="435"/>
      <c r="SCP467" s="435"/>
      <c r="SCQ467" s="435"/>
      <c r="SCR467" s="435"/>
      <c r="SCS467" s="435"/>
      <c r="SCT467" s="435"/>
      <c r="SCU467" s="435"/>
      <c r="SCV467" s="435"/>
      <c r="SCW467" s="435"/>
      <c r="SCX467" s="435"/>
      <c r="SCY467" s="435"/>
      <c r="SCZ467" s="435"/>
      <c r="SDA467" s="435"/>
      <c r="SDB467" s="435"/>
      <c r="SDC467" s="435"/>
      <c r="SDD467" s="435"/>
      <c r="SDE467" s="435"/>
      <c r="SDF467" s="435"/>
      <c r="SDG467" s="435"/>
      <c r="SDH467" s="435"/>
      <c r="SDI467" s="435"/>
      <c r="SDJ467" s="435"/>
      <c r="SDK467" s="435"/>
      <c r="SDL467" s="435"/>
      <c r="SDM467" s="435"/>
      <c r="SDN467" s="435"/>
      <c r="SDO467" s="435"/>
      <c r="SDP467" s="435"/>
      <c r="SDQ467" s="435"/>
      <c r="SDR467" s="435"/>
      <c r="SDS467" s="435"/>
      <c r="SDT467" s="435"/>
      <c r="SDU467" s="435"/>
      <c r="SDV467" s="435"/>
      <c r="SDW467" s="435"/>
      <c r="SDX467" s="435"/>
      <c r="SDY467" s="435"/>
      <c r="SDZ467" s="435"/>
      <c r="SEA467" s="435"/>
      <c r="SEB467" s="435"/>
      <c r="SEC467" s="435"/>
      <c r="SED467" s="435"/>
      <c r="SEE467" s="435"/>
      <c r="SEF467" s="435"/>
      <c r="SEG467" s="435"/>
      <c r="SEH467" s="435"/>
      <c r="SEI467" s="435"/>
      <c r="SEJ467" s="435"/>
      <c r="SEK467" s="435"/>
      <c r="SEL467" s="435"/>
      <c r="SEM467" s="435"/>
      <c r="SEN467" s="435"/>
      <c r="SEO467" s="435"/>
      <c r="SEP467" s="435"/>
      <c r="SEQ467" s="435"/>
      <c r="SER467" s="435"/>
      <c r="SES467" s="435"/>
      <c r="SET467" s="435"/>
      <c r="SEU467" s="435"/>
      <c r="SEV467" s="435"/>
      <c r="SEW467" s="435"/>
      <c r="SEX467" s="435"/>
      <c r="SEY467" s="435"/>
      <c r="SEZ467" s="435"/>
      <c r="SFA467" s="435"/>
      <c r="SFB467" s="435"/>
      <c r="SFC467" s="435"/>
      <c r="SFD467" s="435"/>
      <c r="SFE467" s="435"/>
      <c r="SFF467" s="435"/>
      <c r="SFG467" s="435"/>
      <c r="SFH467" s="435"/>
      <c r="SFI467" s="435"/>
      <c r="SFJ467" s="435"/>
      <c r="SFK467" s="435"/>
      <c r="SFL467" s="435"/>
      <c r="SFM467" s="435"/>
      <c r="SFN467" s="435"/>
      <c r="SFO467" s="435"/>
      <c r="SFP467" s="435"/>
      <c r="SFQ467" s="435"/>
      <c r="SFR467" s="435"/>
      <c r="SFS467" s="435"/>
      <c r="SFT467" s="435"/>
      <c r="SFU467" s="435"/>
      <c r="SFV467" s="435"/>
      <c r="SFW467" s="435"/>
      <c r="SFX467" s="435"/>
      <c r="SFY467" s="435"/>
      <c r="SFZ467" s="435"/>
      <c r="SGA467" s="435"/>
      <c r="SGB467" s="435"/>
      <c r="SGC467" s="435"/>
      <c r="SGD467" s="435"/>
      <c r="SGE467" s="435"/>
      <c r="SGF467" s="435"/>
      <c r="SGG467" s="435"/>
      <c r="SGH467" s="435"/>
      <c r="SGI467" s="435"/>
      <c r="SGJ467" s="435"/>
      <c r="SGK467" s="435"/>
      <c r="SGL467" s="435"/>
      <c r="SGM467" s="435"/>
      <c r="SGN467" s="435"/>
      <c r="SGO467" s="435"/>
      <c r="SGP467" s="435"/>
      <c r="SGQ467" s="435"/>
      <c r="SGR467" s="435"/>
      <c r="SGS467" s="435"/>
      <c r="SGT467" s="435"/>
      <c r="SGU467" s="435"/>
      <c r="SGV467" s="435"/>
      <c r="SGW467" s="435"/>
      <c r="SGX467" s="435"/>
      <c r="SGY467" s="435"/>
      <c r="SGZ467" s="435"/>
      <c r="SHA467" s="435"/>
      <c r="SHB467" s="435"/>
      <c r="SHC467" s="435"/>
      <c r="SHD467" s="435"/>
      <c r="SHE467" s="435"/>
      <c r="SHF467" s="435"/>
      <c r="SHG467" s="435"/>
      <c r="SHH467" s="435"/>
      <c r="SHI467" s="435"/>
      <c r="SHJ467" s="435"/>
      <c r="SHK467" s="435"/>
      <c r="SHL467" s="435"/>
      <c r="SHM467" s="435"/>
      <c r="SHN467" s="435"/>
      <c r="SHO467" s="435"/>
      <c r="SHP467" s="435"/>
      <c r="SHQ467" s="435"/>
      <c r="SHR467" s="435"/>
      <c r="SHS467" s="435"/>
      <c r="SHT467" s="435"/>
      <c r="SHU467" s="435"/>
      <c r="SHV467" s="435"/>
      <c r="SHW467" s="435"/>
      <c r="SHX467" s="435"/>
      <c r="SHY467" s="435"/>
      <c r="SHZ467" s="435"/>
      <c r="SIA467" s="435"/>
      <c r="SIB467" s="435"/>
      <c r="SIC467" s="435"/>
      <c r="SID467" s="435"/>
      <c r="SIE467" s="435"/>
      <c r="SIF467" s="435"/>
      <c r="SIG467" s="435"/>
      <c r="SIH467" s="435"/>
      <c r="SII467" s="435"/>
      <c r="SIJ467" s="435"/>
      <c r="SIK467" s="435"/>
      <c r="SIL467" s="435"/>
      <c r="SIM467" s="435"/>
      <c r="SIN467" s="435"/>
      <c r="SIO467" s="435"/>
      <c r="SIP467" s="435"/>
      <c r="SIQ467" s="435"/>
      <c r="SIR467" s="435"/>
      <c r="SIS467" s="435"/>
      <c r="SIT467" s="435"/>
      <c r="SIU467" s="435"/>
      <c r="SIV467" s="435"/>
      <c r="SIW467" s="435"/>
      <c r="SIX467" s="435"/>
      <c r="SIY467" s="435"/>
      <c r="SIZ467" s="435"/>
      <c r="SJA467" s="435"/>
      <c r="SJB467" s="435"/>
      <c r="SJC467" s="435"/>
      <c r="SJD467" s="435"/>
      <c r="SJE467" s="435"/>
      <c r="SJF467" s="435"/>
      <c r="SJG467" s="435"/>
      <c r="SJH467" s="435"/>
      <c r="SJI467" s="435"/>
      <c r="SJJ467" s="435"/>
      <c r="SJK467" s="435"/>
      <c r="SJL467" s="435"/>
      <c r="SJM467" s="435"/>
      <c r="SJN467" s="435"/>
      <c r="SJO467" s="435"/>
      <c r="SJP467" s="435"/>
      <c r="SJQ467" s="435"/>
      <c r="SJR467" s="435"/>
      <c r="SJS467" s="435"/>
      <c r="SJT467" s="435"/>
      <c r="SJU467" s="435"/>
      <c r="SJV467" s="435"/>
      <c r="SJW467" s="435"/>
      <c r="SJX467" s="435"/>
      <c r="SJY467" s="435"/>
      <c r="SJZ467" s="435"/>
      <c r="SKA467" s="435"/>
      <c r="SKB467" s="435"/>
      <c r="SKC467" s="435"/>
      <c r="SKD467" s="435"/>
      <c r="SKE467" s="435"/>
      <c r="SKF467" s="435"/>
      <c r="SKG467" s="435"/>
      <c r="SKH467" s="435"/>
      <c r="SKI467" s="435"/>
      <c r="SKJ467" s="435"/>
      <c r="SKK467" s="435"/>
      <c r="SKL467" s="435"/>
      <c r="SKM467" s="435"/>
      <c r="SKN467" s="435"/>
      <c r="SKO467" s="435"/>
      <c r="SKP467" s="435"/>
      <c r="SKQ467" s="435"/>
      <c r="SKR467" s="435"/>
      <c r="SKS467" s="435"/>
      <c r="SKT467" s="435"/>
      <c r="SKU467" s="435"/>
      <c r="SKV467" s="435"/>
      <c r="SKW467" s="435"/>
      <c r="SKX467" s="435"/>
      <c r="SKY467" s="435"/>
      <c r="SKZ467" s="435"/>
      <c r="SLA467" s="435"/>
      <c r="SLB467" s="435"/>
      <c r="SLC467" s="435"/>
      <c r="SLD467" s="435"/>
      <c r="SLE467" s="435"/>
      <c r="SLF467" s="435"/>
      <c r="SLG467" s="435"/>
      <c r="SLH467" s="435"/>
      <c r="SLI467" s="435"/>
      <c r="SLJ467" s="435"/>
      <c r="SLK467" s="435"/>
      <c r="SLL467" s="435"/>
      <c r="SLM467" s="435"/>
      <c r="SLN467" s="435"/>
      <c r="SLO467" s="435"/>
      <c r="SLP467" s="435"/>
      <c r="SLQ467" s="435"/>
      <c r="SLR467" s="435"/>
      <c r="SLS467" s="435"/>
      <c r="SLT467" s="435"/>
      <c r="SLU467" s="435"/>
      <c r="SLV467" s="435"/>
      <c r="SLW467" s="435"/>
      <c r="SLX467" s="435"/>
      <c r="SLY467" s="435"/>
      <c r="SLZ467" s="435"/>
      <c r="SMA467" s="435"/>
      <c r="SMB467" s="435"/>
      <c r="SMC467" s="435"/>
      <c r="SMD467" s="435"/>
      <c r="SME467" s="435"/>
      <c r="SMF467" s="435"/>
      <c r="SMG467" s="435"/>
      <c r="SMH467" s="435"/>
      <c r="SMI467" s="435"/>
      <c r="SMJ467" s="435"/>
      <c r="SMK467" s="435"/>
      <c r="SML467" s="435"/>
      <c r="SMM467" s="435"/>
      <c r="SMN467" s="435"/>
      <c r="SMO467" s="435"/>
      <c r="SMP467" s="435"/>
      <c r="SMQ467" s="435"/>
      <c r="SMR467" s="435"/>
      <c r="SMS467" s="435"/>
      <c r="SMT467" s="435"/>
      <c r="SMU467" s="435"/>
      <c r="SMV467" s="435"/>
      <c r="SMW467" s="435"/>
      <c r="SMX467" s="435"/>
      <c r="SMY467" s="435"/>
      <c r="SMZ467" s="435"/>
      <c r="SNA467" s="435"/>
      <c r="SNB467" s="435"/>
      <c r="SNC467" s="435"/>
      <c r="SND467" s="435"/>
      <c r="SNE467" s="435"/>
      <c r="SNF467" s="435"/>
      <c r="SNG467" s="435"/>
      <c r="SNH467" s="435"/>
      <c r="SNI467" s="435"/>
      <c r="SNJ467" s="435"/>
      <c r="SNK467" s="435"/>
      <c r="SNL467" s="435"/>
      <c r="SNM467" s="435"/>
      <c r="SNN467" s="435"/>
      <c r="SNO467" s="435"/>
      <c r="SNP467" s="435"/>
      <c r="SNQ467" s="435"/>
      <c r="SNR467" s="435"/>
      <c r="SNS467" s="435"/>
      <c r="SNT467" s="435"/>
      <c r="SNU467" s="435"/>
      <c r="SNV467" s="435"/>
      <c r="SNW467" s="435"/>
      <c r="SNX467" s="435"/>
      <c r="SNY467" s="435"/>
      <c r="SNZ467" s="435"/>
      <c r="SOA467" s="435"/>
      <c r="SOB467" s="435"/>
      <c r="SOC467" s="435"/>
      <c r="SOD467" s="435"/>
      <c r="SOE467" s="435"/>
      <c r="SOF467" s="435"/>
      <c r="SOG467" s="435"/>
      <c r="SOH467" s="435"/>
      <c r="SOI467" s="435"/>
      <c r="SOJ467" s="435"/>
      <c r="SOK467" s="435"/>
      <c r="SOL467" s="435"/>
      <c r="SOM467" s="435"/>
      <c r="SON467" s="435"/>
      <c r="SOO467" s="435"/>
      <c r="SOP467" s="435"/>
      <c r="SOQ467" s="435"/>
      <c r="SOR467" s="435"/>
      <c r="SOS467" s="435"/>
      <c r="SOT467" s="435"/>
      <c r="SOU467" s="435"/>
      <c r="SOV467" s="435"/>
      <c r="SOW467" s="435"/>
      <c r="SOX467" s="435"/>
      <c r="SOY467" s="435"/>
      <c r="SOZ467" s="435"/>
      <c r="SPA467" s="435"/>
      <c r="SPB467" s="435"/>
      <c r="SPC467" s="435"/>
      <c r="SPD467" s="435"/>
      <c r="SPE467" s="435"/>
      <c r="SPF467" s="435"/>
      <c r="SPG467" s="435"/>
      <c r="SPH467" s="435"/>
      <c r="SPI467" s="435"/>
      <c r="SPJ467" s="435"/>
      <c r="SPK467" s="435"/>
      <c r="SPL467" s="435"/>
      <c r="SPM467" s="435"/>
      <c r="SPN467" s="435"/>
      <c r="SPO467" s="435"/>
      <c r="SPP467" s="435"/>
      <c r="SPQ467" s="435"/>
      <c r="SPR467" s="435"/>
      <c r="SPS467" s="435"/>
      <c r="SPT467" s="435"/>
      <c r="SPU467" s="435"/>
      <c r="SPV467" s="435"/>
      <c r="SPW467" s="435"/>
      <c r="SPX467" s="435"/>
      <c r="SPY467" s="435"/>
      <c r="SPZ467" s="435"/>
      <c r="SQA467" s="435"/>
      <c r="SQB467" s="435"/>
      <c r="SQC467" s="435"/>
      <c r="SQD467" s="435"/>
      <c r="SQE467" s="435"/>
      <c r="SQF467" s="435"/>
      <c r="SQG467" s="435"/>
      <c r="SQH467" s="435"/>
      <c r="SQI467" s="435"/>
      <c r="SQJ467" s="435"/>
      <c r="SQK467" s="435"/>
      <c r="SQL467" s="435"/>
      <c r="SQM467" s="435"/>
      <c r="SQN467" s="435"/>
      <c r="SQO467" s="435"/>
      <c r="SQP467" s="435"/>
      <c r="SQQ467" s="435"/>
      <c r="SQR467" s="435"/>
      <c r="SQS467" s="435"/>
      <c r="SQT467" s="435"/>
      <c r="SQU467" s="435"/>
      <c r="SQV467" s="435"/>
      <c r="SQW467" s="435"/>
      <c r="SQX467" s="435"/>
      <c r="SQY467" s="435"/>
      <c r="SQZ467" s="435"/>
      <c r="SRA467" s="435"/>
      <c r="SRB467" s="435"/>
      <c r="SRC467" s="435"/>
      <c r="SRD467" s="435"/>
      <c r="SRE467" s="435"/>
      <c r="SRF467" s="435"/>
      <c r="SRG467" s="435"/>
      <c r="SRH467" s="435"/>
      <c r="SRI467" s="435"/>
      <c r="SRJ467" s="435"/>
      <c r="SRK467" s="435"/>
      <c r="SRL467" s="435"/>
      <c r="SRM467" s="435"/>
      <c r="SRN467" s="435"/>
      <c r="SRO467" s="435"/>
      <c r="SRP467" s="435"/>
      <c r="SRQ467" s="435"/>
      <c r="SRR467" s="435"/>
      <c r="SRS467" s="435"/>
      <c r="SRT467" s="435"/>
      <c r="SRU467" s="435"/>
      <c r="SRV467" s="435"/>
      <c r="SRW467" s="435"/>
      <c r="SRX467" s="435"/>
      <c r="SRY467" s="435"/>
      <c r="SRZ467" s="435"/>
      <c r="SSA467" s="435"/>
      <c r="SSB467" s="435"/>
      <c r="SSC467" s="435"/>
      <c r="SSD467" s="435"/>
      <c r="SSE467" s="435"/>
      <c r="SSF467" s="435"/>
      <c r="SSG467" s="435"/>
      <c r="SSH467" s="435"/>
      <c r="SSI467" s="435"/>
      <c r="SSJ467" s="435"/>
      <c r="SSK467" s="435"/>
      <c r="SSL467" s="435"/>
      <c r="SSM467" s="435"/>
      <c r="SSN467" s="435"/>
      <c r="SSO467" s="435"/>
      <c r="SSP467" s="435"/>
      <c r="SSQ467" s="435"/>
      <c r="SSR467" s="435"/>
      <c r="SSS467" s="435"/>
      <c r="SST467" s="435"/>
      <c r="SSU467" s="435"/>
      <c r="SSV467" s="435"/>
      <c r="SSW467" s="435"/>
      <c r="SSX467" s="435"/>
      <c r="SSY467" s="435"/>
      <c r="SSZ467" s="435"/>
      <c r="STA467" s="435"/>
      <c r="STB467" s="435"/>
      <c r="STC467" s="435"/>
      <c r="STD467" s="435"/>
      <c r="STE467" s="435"/>
      <c r="STF467" s="435"/>
      <c r="STG467" s="435"/>
      <c r="STH467" s="435"/>
      <c r="STI467" s="435"/>
      <c r="STJ467" s="435"/>
      <c r="STK467" s="435"/>
      <c r="STL467" s="435"/>
      <c r="STM467" s="435"/>
      <c r="STN467" s="435"/>
      <c r="STO467" s="435"/>
      <c r="STP467" s="435"/>
      <c r="STQ467" s="435"/>
      <c r="STR467" s="435"/>
      <c r="STS467" s="435"/>
      <c r="STT467" s="435"/>
      <c r="STU467" s="435"/>
      <c r="STV467" s="435"/>
      <c r="STW467" s="435"/>
      <c r="STX467" s="435"/>
      <c r="STY467" s="435"/>
      <c r="STZ467" s="435"/>
      <c r="SUA467" s="435"/>
      <c r="SUB467" s="435"/>
      <c r="SUC467" s="435"/>
      <c r="SUD467" s="435"/>
      <c r="SUE467" s="435"/>
      <c r="SUF467" s="435"/>
      <c r="SUG467" s="435"/>
      <c r="SUH467" s="435"/>
      <c r="SUI467" s="435"/>
      <c r="SUJ467" s="435"/>
      <c r="SUK467" s="435"/>
      <c r="SUL467" s="435"/>
      <c r="SUM467" s="435"/>
      <c r="SUN467" s="435"/>
      <c r="SUO467" s="435"/>
      <c r="SUP467" s="435"/>
      <c r="SUQ467" s="435"/>
      <c r="SUR467" s="435"/>
      <c r="SUS467" s="435"/>
      <c r="SUT467" s="435"/>
      <c r="SUU467" s="435"/>
      <c r="SUV467" s="435"/>
      <c r="SUW467" s="435"/>
      <c r="SUX467" s="435"/>
      <c r="SUY467" s="435"/>
      <c r="SUZ467" s="435"/>
      <c r="SVA467" s="435"/>
      <c r="SVB467" s="435"/>
      <c r="SVC467" s="435"/>
      <c r="SVD467" s="435"/>
      <c r="SVE467" s="435"/>
      <c r="SVF467" s="435"/>
      <c r="SVG467" s="435"/>
      <c r="SVH467" s="435"/>
      <c r="SVI467" s="435"/>
      <c r="SVJ467" s="435"/>
      <c r="SVK467" s="435"/>
      <c r="SVL467" s="435"/>
      <c r="SVM467" s="435"/>
      <c r="SVN467" s="435"/>
      <c r="SVO467" s="435"/>
      <c r="SVP467" s="435"/>
      <c r="SVQ467" s="435"/>
      <c r="SVR467" s="435"/>
      <c r="SVS467" s="435"/>
      <c r="SVT467" s="435"/>
      <c r="SVU467" s="435"/>
      <c r="SVV467" s="435"/>
      <c r="SVW467" s="435"/>
      <c r="SVX467" s="435"/>
      <c r="SVY467" s="435"/>
      <c r="SVZ467" s="435"/>
      <c r="SWA467" s="435"/>
      <c r="SWB467" s="435"/>
      <c r="SWC467" s="435"/>
      <c r="SWD467" s="435"/>
      <c r="SWE467" s="435"/>
      <c r="SWF467" s="435"/>
      <c r="SWG467" s="435"/>
      <c r="SWH467" s="435"/>
      <c r="SWI467" s="435"/>
      <c r="SWJ467" s="435"/>
      <c r="SWK467" s="435"/>
      <c r="SWL467" s="435"/>
      <c r="SWM467" s="435"/>
      <c r="SWN467" s="435"/>
      <c r="SWO467" s="435"/>
      <c r="SWP467" s="435"/>
      <c r="SWQ467" s="435"/>
      <c r="SWR467" s="435"/>
      <c r="SWS467" s="435"/>
      <c r="SWT467" s="435"/>
      <c r="SWU467" s="435"/>
      <c r="SWV467" s="435"/>
      <c r="SWW467" s="435"/>
      <c r="SWX467" s="435"/>
      <c r="SWY467" s="435"/>
      <c r="SWZ467" s="435"/>
      <c r="SXA467" s="435"/>
      <c r="SXB467" s="435"/>
      <c r="SXC467" s="435"/>
      <c r="SXD467" s="435"/>
      <c r="SXE467" s="435"/>
      <c r="SXF467" s="435"/>
      <c r="SXG467" s="435"/>
      <c r="SXH467" s="435"/>
      <c r="SXI467" s="435"/>
      <c r="SXJ467" s="435"/>
      <c r="SXK467" s="435"/>
      <c r="SXL467" s="435"/>
      <c r="SXM467" s="435"/>
      <c r="SXN467" s="435"/>
      <c r="SXO467" s="435"/>
      <c r="SXP467" s="435"/>
      <c r="SXQ467" s="435"/>
      <c r="SXR467" s="435"/>
      <c r="SXS467" s="435"/>
      <c r="SXT467" s="435"/>
      <c r="SXU467" s="435"/>
      <c r="SXV467" s="435"/>
      <c r="SXW467" s="435"/>
      <c r="SXX467" s="435"/>
      <c r="SXY467" s="435"/>
      <c r="SXZ467" s="435"/>
      <c r="SYA467" s="435"/>
      <c r="SYB467" s="435"/>
      <c r="SYC467" s="435"/>
      <c r="SYD467" s="435"/>
      <c r="SYE467" s="435"/>
      <c r="SYF467" s="435"/>
      <c r="SYG467" s="435"/>
      <c r="SYH467" s="435"/>
      <c r="SYI467" s="435"/>
      <c r="SYJ467" s="435"/>
      <c r="SYK467" s="435"/>
      <c r="SYL467" s="435"/>
      <c r="SYM467" s="435"/>
      <c r="SYN467" s="435"/>
      <c r="SYO467" s="435"/>
      <c r="SYP467" s="435"/>
      <c r="SYQ467" s="435"/>
      <c r="SYR467" s="435"/>
      <c r="SYS467" s="435"/>
      <c r="SYT467" s="435"/>
      <c r="SYU467" s="435"/>
      <c r="SYV467" s="435"/>
      <c r="SYW467" s="435"/>
      <c r="SYX467" s="435"/>
      <c r="SYY467" s="435"/>
      <c r="SYZ467" s="435"/>
      <c r="SZA467" s="435"/>
      <c r="SZB467" s="435"/>
      <c r="SZC467" s="435"/>
      <c r="SZD467" s="435"/>
      <c r="SZE467" s="435"/>
      <c r="SZF467" s="435"/>
      <c r="SZG467" s="435"/>
      <c r="SZH467" s="435"/>
      <c r="SZI467" s="435"/>
      <c r="SZJ467" s="435"/>
      <c r="SZK467" s="435"/>
      <c r="SZL467" s="435"/>
      <c r="SZM467" s="435"/>
      <c r="SZN467" s="435"/>
      <c r="SZO467" s="435"/>
      <c r="SZP467" s="435"/>
      <c r="SZQ467" s="435"/>
      <c r="SZR467" s="435"/>
      <c r="SZS467" s="435"/>
      <c r="SZT467" s="435"/>
      <c r="SZU467" s="435"/>
      <c r="SZV467" s="435"/>
      <c r="SZW467" s="435"/>
      <c r="SZX467" s="435"/>
      <c r="SZY467" s="435"/>
      <c r="SZZ467" s="435"/>
      <c r="TAA467" s="435"/>
      <c r="TAB467" s="435"/>
      <c r="TAC467" s="435"/>
      <c r="TAD467" s="435"/>
      <c r="TAE467" s="435"/>
      <c r="TAF467" s="435"/>
      <c r="TAG467" s="435"/>
      <c r="TAH467" s="435"/>
      <c r="TAI467" s="435"/>
      <c r="TAJ467" s="435"/>
      <c r="TAK467" s="435"/>
      <c r="TAL467" s="435"/>
      <c r="TAM467" s="435"/>
      <c r="TAN467" s="435"/>
      <c r="TAO467" s="435"/>
      <c r="TAP467" s="435"/>
      <c r="TAQ467" s="435"/>
      <c r="TAR467" s="435"/>
      <c r="TAS467" s="435"/>
      <c r="TAT467" s="435"/>
      <c r="TAU467" s="435"/>
      <c r="TAV467" s="435"/>
      <c r="TAW467" s="435"/>
      <c r="TAX467" s="435"/>
      <c r="TAY467" s="435"/>
      <c r="TAZ467" s="435"/>
      <c r="TBA467" s="435"/>
      <c r="TBB467" s="435"/>
      <c r="TBC467" s="435"/>
      <c r="TBD467" s="435"/>
      <c r="TBE467" s="435"/>
      <c r="TBF467" s="435"/>
      <c r="TBG467" s="435"/>
      <c r="TBH467" s="435"/>
      <c r="TBI467" s="435"/>
      <c r="TBJ467" s="435"/>
      <c r="TBK467" s="435"/>
      <c r="TBL467" s="435"/>
      <c r="TBM467" s="435"/>
      <c r="TBN467" s="435"/>
      <c r="TBO467" s="435"/>
      <c r="TBP467" s="435"/>
      <c r="TBQ467" s="435"/>
      <c r="TBR467" s="435"/>
      <c r="TBS467" s="435"/>
      <c r="TBT467" s="435"/>
      <c r="TBU467" s="435"/>
      <c r="TBV467" s="435"/>
      <c r="TBW467" s="435"/>
      <c r="TBX467" s="435"/>
      <c r="TBY467" s="435"/>
      <c r="TBZ467" s="435"/>
      <c r="TCA467" s="435"/>
      <c r="TCB467" s="435"/>
      <c r="TCC467" s="435"/>
      <c r="TCD467" s="435"/>
      <c r="TCE467" s="435"/>
      <c r="TCF467" s="435"/>
      <c r="TCG467" s="435"/>
      <c r="TCH467" s="435"/>
      <c r="TCI467" s="435"/>
      <c r="TCJ467" s="435"/>
      <c r="TCK467" s="435"/>
      <c r="TCL467" s="435"/>
      <c r="TCM467" s="435"/>
      <c r="TCN467" s="435"/>
      <c r="TCO467" s="435"/>
      <c r="TCP467" s="435"/>
      <c r="TCQ467" s="435"/>
      <c r="TCR467" s="435"/>
      <c r="TCS467" s="435"/>
      <c r="TCT467" s="435"/>
      <c r="TCU467" s="435"/>
      <c r="TCV467" s="435"/>
      <c r="TCW467" s="435"/>
      <c r="TCX467" s="435"/>
      <c r="TCY467" s="435"/>
      <c r="TCZ467" s="435"/>
      <c r="TDA467" s="435"/>
      <c r="TDB467" s="435"/>
      <c r="TDC467" s="435"/>
      <c r="TDD467" s="435"/>
      <c r="TDE467" s="435"/>
      <c r="TDF467" s="435"/>
      <c r="TDG467" s="435"/>
      <c r="TDH467" s="435"/>
      <c r="TDI467" s="435"/>
      <c r="TDJ467" s="435"/>
      <c r="TDK467" s="435"/>
      <c r="TDL467" s="435"/>
      <c r="TDM467" s="435"/>
      <c r="TDN467" s="435"/>
      <c r="TDO467" s="435"/>
      <c r="TDP467" s="435"/>
      <c r="TDQ467" s="435"/>
      <c r="TDR467" s="435"/>
      <c r="TDS467" s="435"/>
      <c r="TDT467" s="435"/>
      <c r="TDU467" s="435"/>
      <c r="TDV467" s="435"/>
      <c r="TDW467" s="435"/>
      <c r="TDX467" s="435"/>
      <c r="TDY467" s="435"/>
      <c r="TDZ467" s="435"/>
      <c r="TEA467" s="435"/>
      <c r="TEB467" s="435"/>
      <c r="TEC467" s="435"/>
      <c r="TED467" s="435"/>
      <c r="TEE467" s="435"/>
      <c r="TEF467" s="435"/>
      <c r="TEG467" s="435"/>
      <c r="TEH467" s="435"/>
      <c r="TEI467" s="435"/>
      <c r="TEJ467" s="435"/>
      <c r="TEK467" s="435"/>
      <c r="TEL467" s="435"/>
      <c r="TEM467" s="435"/>
      <c r="TEN467" s="435"/>
      <c r="TEO467" s="435"/>
      <c r="TEP467" s="435"/>
      <c r="TEQ467" s="435"/>
      <c r="TER467" s="435"/>
      <c r="TES467" s="435"/>
      <c r="TET467" s="435"/>
      <c r="TEU467" s="435"/>
      <c r="TEV467" s="435"/>
      <c r="TEW467" s="435"/>
      <c r="TEX467" s="435"/>
      <c r="TEY467" s="435"/>
      <c r="TEZ467" s="435"/>
      <c r="TFA467" s="435"/>
      <c r="TFB467" s="435"/>
      <c r="TFC467" s="435"/>
      <c r="TFD467" s="435"/>
      <c r="TFE467" s="435"/>
      <c r="TFF467" s="435"/>
      <c r="TFG467" s="435"/>
      <c r="TFH467" s="435"/>
      <c r="TFI467" s="435"/>
      <c r="TFJ467" s="435"/>
      <c r="TFK467" s="435"/>
      <c r="TFL467" s="435"/>
      <c r="TFM467" s="435"/>
      <c r="TFN467" s="435"/>
      <c r="TFO467" s="435"/>
      <c r="TFP467" s="435"/>
      <c r="TFQ467" s="435"/>
      <c r="TFR467" s="435"/>
      <c r="TFS467" s="435"/>
      <c r="TFT467" s="435"/>
      <c r="TFU467" s="435"/>
      <c r="TFV467" s="435"/>
      <c r="TFW467" s="435"/>
      <c r="TFX467" s="435"/>
      <c r="TFY467" s="435"/>
      <c r="TFZ467" s="435"/>
      <c r="TGA467" s="435"/>
      <c r="TGB467" s="435"/>
      <c r="TGC467" s="435"/>
      <c r="TGD467" s="435"/>
      <c r="TGE467" s="435"/>
      <c r="TGF467" s="435"/>
      <c r="TGG467" s="435"/>
      <c r="TGH467" s="435"/>
      <c r="TGI467" s="435"/>
      <c r="TGJ467" s="435"/>
      <c r="TGK467" s="435"/>
      <c r="TGL467" s="435"/>
      <c r="TGM467" s="435"/>
      <c r="TGN467" s="435"/>
      <c r="TGO467" s="435"/>
      <c r="TGP467" s="435"/>
      <c r="TGQ467" s="435"/>
      <c r="TGR467" s="435"/>
      <c r="TGS467" s="435"/>
      <c r="TGT467" s="435"/>
      <c r="TGU467" s="435"/>
      <c r="TGV467" s="435"/>
      <c r="TGW467" s="435"/>
      <c r="TGX467" s="435"/>
      <c r="TGY467" s="435"/>
      <c r="TGZ467" s="435"/>
      <c r="THA467" s="435"/>
      <c r="THB467" s="435"/>
      <c r="THC467" s="435"/>
      <c r="THD467" s="435"/>
      <c r="THE467" s="435"/>
      <c r="THF467" s="435"/>
      <c r="THG467" s="435"/>
      <c r="THH467" s="435"/>
      <c r="THI467" s="435"/>
      <c r="THJ467" s="435"/>
      <c r="THK467" s="435"/>
      <c r="THL467" s="435"/>
      <c r="THM467" s="435"/>
      <c r="THN467" s="435"/>
      <c r="THO467" s="435"/>
      <c r="THP467" s="435"/>
      <c r="THQ467" s="435"/>
      <c r="THR467" s="435"/>
      <c r="THS467" s="435"/>
      <c r="THT467" s="435"/>
      <c r="THU467" s="435"/>
      <c r="THV467" s="435"/>
      <c r="THW467" s="435"/>
      <c r="THX467" s="435"/>
      <c r="THY467" s="435"/>
      <c r="THZ467" s="435"/>
      <c r="TIA467" s="435"/>
      <c r="TIB467" s="435"/>
      <c r="TIC467" s="435"/>
      <c r="TID467" s="435"/>
      <c r="TIE467" s="435"/>
      <c r="TIF467" s="435"/>
      <c r="TIG467" s="435"/>
      <c r="TIH467" s="435"/>
      <c r="TII467" s="435"/>
      <c r="TIJ467" s="435"/>
      <c r="TIK467" s="435"/>
      <c r="TIL467" s="435"/>
      <c r="TIM467" s="435"/>
      <c r="TIN467" s="435"/>
      <c r="TIO467" s="435"/>
      <c r="TIP467" s="435"/>
      <c r="TIQ467" s="435"/>
      <c r="TIR467" s="435"/>
      <c r="TIS467" s="435"/>
      <c r="TIT467" s="435"/>
      <c r="TIU467" s="435"/>
      <c r="TIV467" s="435"/>
      <c r="TIW467" s="435"/>
      <c r="TIX467" s="435"/>
      <c r="TIY467" s="435"/>
      <c r="TIZ467" s="435"/>
      <c r="TJA467" s="435"/>
      <c r="TJB467" s="435"/>
      <c r="TJC467" s="435"/>
      <c r="TJD467" s="435"/>
      <c r="TJE467" s="435"/>
      <c r="TJF467" s="435"/>
      <c r="TJG467" s="435"/>
      <c r="TJH467" s="435"/>
      <c r="TJI467" s="435"/>
      <c r="TJJ467" s="435"/>
      <c r="TJK467" s="435"/>
      <c r="TJL467" s="435"/>
      <c r="TJM467" s="435"/>
      <c r="TJN467" s="435"/>
      <c r="TJO467" s="435"/>
      <c r="TJP467" s="435"/>
      <c r="TJQ467" s="435"/>
      <c r="TJR467" s="435"/>
      <c r="TJS467" s="435"/>
      <c r="TJT467" s="435"/>
      <c r="TJU467" s="435"/>
      <c r="TJV467" s="435"/>
      <c r="TJW467" s="435"/>
      <c r="TJX467" s="435"/>
      <c r="TJY467" s="435"/>
      <c r="TJZ467" s="435"/>
      <c r="TKA467" s="435"/>
      <c r="TKB467" s="435"/>
      <c r="TKC467" s="435"/>
      <c r="TKD467" s="435"/>
      <c r="TKE467" s="435"/>
      <c r="TKF467" s="435"/>
      <c r="TKG467" s="435"/>
      <c r="TKH467" s="435"/>
      <c r="TKI467" s="435"/>
      <c r="TKJ467" s="435"/>
      <c r="TKK467" s="435"/>
      <c r="TKL467" s="435"/>
      <c r="TKM467" s="435"/>
      <c r="TKN467" s="435"/>
      <c r="TKO467" s="435"/>
      <c r="TKP467" s="435"/>
      <c r="TKQ467" s="435"/>
      <c r="TKR467" s="435"/>
      <c r="TKS467" s="435"/>
      <c r="TKT467" s="435"/>
      <c r="TKU467" s="435"/>
      <c r="TKV467" s="435"/>
      <c r="TKW467" s="435"/>
      <c r="TKX467" s="435"/>
      <c r="TKY467" s="435"/>
      <c r="TKZ467" s="435"/>
      <c r="TLA467" s="435"/>
      <c r="TLB467" s="435"/>
      <c r="TLC467" s="435"/>
      <c r="TLD467" s="435"/>
      <c r="TLE467" s="435"/>
      <c r="TLF467" s="435"/>
      <c r="TLG467" s="435"/>
      <c r="TLH467" s="435"/>
      <c r="TLI467" s="435"/>
      <c r="TLJ467" s="435"/>
      <c r="TLK467" s="435"/>
      <c r="TLL467" s="435"/>
      <c r="TLM467" s="435"/>
      <c r="TLN467" s="435"/>
      <c r="TLO467" s="435"/>
      <c r="TLP467" s="435"/>
      <c r="TLQ467" s="435"/>
      <c r="TLR467" s="435"/>
      <c r="TLS467" s="435"/>
      <c r="TLT467" s="435"/>
      <c r="TLU467" s="435"/>
      <c r="TLV467" s="435"/>
      <c r="TLW467" s="435"/>
      <c r="TLX467" s="435"/>
      <c r="TLY467" s="435"/>
      <c r="TLZ467" s="435"/>
      <c r="TMA467" s="435"/>
      <c r="TMB467" s="435"/>
      <c r="TMC467" s="435"/>
      <c r="TMD467" s="435"/>
      <c r="TME467" s="435"/>
      <c r="TMF467" s="435"/>
      <c r="TMG467" s="435"/>
      <c r="TMH467" s="435"/>
      <c r="TMI467" s="435"/>
      <c r="TMJ467" s="435"/>
      <c r="TMK467" s="435"/>
      <c r="TML467" s="435"/>
      <c r="TMM467" s="435"/>
      <c r="TMN467" s="435"/>
      <c r="TMO467" s="435"/>
      <c r="TMP467" s="435"/>
      <c r="TMQ467" s="435"/>
      <c r="TMR467" s="435"/>
      <c r="TMS467" s="435"/>
      <c r="TMT467" s="435"/>
      <c r="TMU467" s="435"/>
      <c r="TMV467" s="435"/>
      <c r="TMW467" s="435"/>
      <c r="TMX467" s="435"/>
      <c r="TMY467" s="435"/>
      <c r="TMZ467" s="435"/>
      <c r="TNA467" s="435"/>
      <c r="TNB467" s="435"/>
      <c r="TNC467" s="435"/>
      <c r="TND467" s="435"/>
      <c r="TNE467" s="435"/>
      <c r="TNF467" s="435"/>
      <c r="TNG467" s="435"/>
      <c r="TNH467" s="435"/>
      <c r="TNI467" s="435"/>
      <c r="TNJ467" s="435"/>
      <c r="TNK467" s="435"/>
      <c r="TNL467" s="435"/>
      <c r="TNM467" s="435"/>
      <c r="TNN467" s="435"/>
      <c r="TNO467" s="435"/>
      <c r="TNP467" s="435"/>
      <c r="TNQ467" s="435"/>
      <c r="TNR467" s="435"/>
      <c r="TNS467" s="435"/>
      <c r="TNT467" s="435"/>
      <c r="TNU467" s="435"/>
      <c r="TNV467" s="435"/>
      <c r="TNW467" s="435"/>
      <c r="TNX467" s="435"/>
      <c r="TNY467" s="435"/>
      <c r="TNZ467" s="435"/>
      <c r="TOA467" s="435"/>
      <c r="TOB467" s="435"/>
      <c r="TOC467" s="435"/>
      <c r="TOD467" s="435"/>
      <c r="TOE467" s="435"/>
      <c r="TOF467" s="435"/>
      <c r="TOG467" s="435"/>
      <c r="TOH467" s="435"/>
      <c r="TOI467" s="435"/>
      <c r="TOJ467" s="435"/>
      <c r="TOK467" s="435"/>
      <c r="TOL467" s="435"/>
      <c r="TOM467" s="435"/>
      <c r="TON467" s="435"/>
      <c r="TOO467" s="435"/>
      <c r="TOP467" s="435"/>
      <c r="TOQ467" s="435"/>
      <c r="TOR467" s="435"/>
      <c r="TOS467" s="435"/>
      <c r="TOT467" s="435"/>
      <c r="TOU467" s="435"/>
      <c r="TOV467" s="435"/>
      <c r="TOW467" s="435"/>
      <c r="TOX467" s="435"/>
      <c r="TOY467" s="435"/>
      <c r="TOZ467" s="435"/>
      <c r="TPA467" s="435"/>
      <c r="TPB467" s="435"/>
      <c r="TPC467" s="435"/>
      <c r="TPD467" s="435"/>
      <c r="TPE467" s="435"/>
      <c r="TPF467" s="435"/>
      <c r="TPG467" s="435"/>
      <c r="TPH467" s="435"/>
      <c r="TPI467" s="435"/>
      <c r="TPJ467" s="435"/>
      <c r="TPK467" s="435"/>
      <c r="TPL467" s="435"/>
      <c r="TPM467" s="435"/>
      <c r="TPN467" s="435"/>
      <c r="TPO467" s="435"/>
      <c r="TPP467" s="435"/>
      <c r="TPQ467" s="435"/>
      <c r="TPR467" s="435"/>
      <c r="TPS467" s="435"/>
      <c r="TPT467" s="435"/>
      <c r="TPU467" s="435"/>
      <c r="TPV467" s="435"/>
      <c r="TPW467" s="435"/>
      <c r="TPX467" s="435"/>
      <c r="TPY467" s="435"/>
      <c r="TPZ467" s="435"/>
      <c r="TQA467" s="435"/>
      <c r="TQB467" s="435"/>
      <c r="TQC467" s="435"/>
      <c r="TQD467" s="435"/>
      <c r="TQE467" s="435"/>
      <c r="TQF467" s="435"/>
      <c r="TQG467" s="435"/>
      <c r="TQH467" s="435"/>
      <c r="TQI467" s="435"/>
      <c r="TQJ467" s="435"/>
      <c r="TQK467" s="435"/>
      <c r="TQL467" s="435"/>
      <c r="TQM467" s="435"/>
      <c r="TQN467" s="435"/>
      <c r="TQO467" s="435"/>
      <c r="TQP467" s="435"/>
      <c r="TQQ467" s="435"/>
      <c r="TQR467" s="435"/>
      <c r="TQS467" s="435"/>
      <c r="TQT467" s="435"/>
      <c r="TQU467" s="435"/>
      <c r="TQV467" s="435"/>
      <c r="TQW467" s="435"/>
      <c r="TQX467" s="435"/>
      <c r="TQY467" s="435"/>
      <c r="TQZ467" s="435"/>
      <c r="TRA467" s="435"/>
      <c r="TRB467" s="435"/>
      <c r="TRC467" s="435"/>
      <c r="TRD467" s="435"/>
      <c r="TRE467" s="435"/>
      <c r="TRF467" s="435"/>
      <c r="TRG467" s="435"/>
      <c r="TRH467" s="435"/>
      <c r="TRI467" s="435"/>
      <c r="TRJ467" s="435"/>
      <c r="TRK467" s="435"/>
      <c r="TRL467" s="435"/>
      <c r="TRM467" s="435"/>
      <c r="TRN467" s="435"/>
      <c r="TRO467" s="435"/>
      <c r="TRP467" s="435"/>
      <c r="TRQ467" s="435"/>
      <c r="TRR467" s="435"/>
      <c r="TRS467" s="435"/>
      <c r="TRT467" s="435"/>
      <c r="TRU467" s="435"/>
      <c r="TRV467" s="435"/>
      <c r="TRW467" s="435"/>
      <c r="TRX467" s="435"/>
      <c r="TRY467" s="435"/>
      <c r="TRZ467" s="435"/>
      <c r="TSA467" s="435"/>
      <c r="TSB467" s="435"/>
      <c r="TSC467" s="435"/>
      <c r="TSD467" s="435"/>
      <c r="TSE467" s="435"/>
      <c r="TSF467" s="435"/>
      <c r="TSG467" s="435"/>
      <c r="TSH467" s="435"/>
      <c r="TSI467" s="435"/>
      <c r="TSJ467" s="435"/>
      <c r="TSK467" s="435"/>
      <c r="TSL467" s="435"/>
      <c r="TSM467" s="435"/>
      <c r="TSN467" s="435"/>
      <c r="TSO467" s="435"/>
      <c r="TSP467" s="435"/>
      <c r="TSQ467" s="435"/>
      <c r="TSR467" s="435"/>
      <c r="TSS467" s="435"/>
      <c r="TST467" s="435"/>
      <c r="TSU467" s="435"/>
      <c r="TSV467" s="435"/>
      <c r="TSW467" s="435"/>
      <c r="TSX467" s="435"/>
      <c r="TSY467" s="435"/>
      <c r="TSZ467" s="435"/>
      <c r="TTA467" s="435"/>
      <c r="TTB467" s="435"/>
      <c r="TTC467" s="435"/>
      <c r="TTD467" s="435"/>
      <c r="TTE467" s="435"/>
      <c r="TTF467" s="435"/>
      <c r="TTG467" s="435"/>
      <c r="TTH467" s="435"/>
      <c r="TTI467" s="435"/>
      <c r="TTJ467" s="435"/>
      <c r="TTK467" s="435"/>
      <c r="TTL467" s="435"/>
      <c r="TTM467" s="435"/>
      <c r="TTN467" s="435"/>
      <c r="TTO467" s="435"/>
      <c r="TTP467" s="435"/>
      <c r="TTQ467" s="435"/>
      <c r="TTR467" s="435"/>
      <c r="TTS467" s="435"/>
      <c r="TTT467" s="435"/>
      <c r="TTU467" s="435"/>
      <c r="TTV467" s="435"/>
      <c r="TTW467" s="435"/>
      <c r="TTX467" s="435"/>
      <c r="TTY467" s="435"/>
      <c r="TTZ467" s="435"/>
      <c r="TUA467" s="435"/>
      <c r="TUB467" s="435"/>
      <c r="TUC467" s="435"/>
      <c r="TUD467" s="435"/>
      <c r="TUE467" s="435"/>
      <c r="TUF467" s="435"/>
      <c r="TUG467" s="435"/>
      <c r="TUH467" s="435"/>
      <c r="TUI467" s="435"/>
      <c r="TUJ467" s="435"/>
      <c r="TUK467" s="435"/>
      <c r="TUL467" s="435"/>
      <c r="TUM467" s="435"/>
      <c r="TUN467" s="435"/>
      <c r="TUO467" s="435"/>
      <c r="TUP467" s="435"/>
      <c r="TUQ467" s="435"/>
      <c r="TUR467" s="435"/>
      <c r="TUS467" s="435"/>
      <c r="TUT467" s="435"/>
      <c r="TUU467" s="435"/>
      <c r="TUV467" s="435"/>
      <c r="TUW467" s="435"/>
      <c r="TUX467" s="435"/>
      <c r="TUY467" s="435"/>
      <c r="TUZ467" s="435"/>
      <c r="TVA467" s="435"/>
      <c r="TVB467" s="435"/>
      <c r="TVC467" s="435"/>
      <c r="TVD467" s="435"/>
      <c r="TVE467" s="435"/>
      <c r="TVF467" s="435"/>
      <c r="TVG467" s="435"/>
      <c r="TVH467" s="435"/>
      <c r="TVI467" s="435"/>
      <c r="TVJ467" s="435"/>
      <c r="TVK467" s="435"/>
      <c r="TVL467" s="435"/>
      <c r="TVM467" s="435"/>
      <c r="TVN467" s="435"/>
      <c r="TVO467" s="435"/>
      <c r="TVP467" s="435"/>
      <c r="TVQ467" s="435"/>
      <c r="TVR467" s="435"/>
      <c r="TVS467" s="435"/>
      <c r="TVT467" s="435"/>
      <c r="TVU467" s="435"/>
      <c r="TVV467" s="435"/>
      <c r="TVW467" s="435"/>
      <c r="TVX467" s="435"/>
      <c r="TVY467" s="435"/>
      <c r="TVZ467" s="435"/>
      <c r="TWA467" s="435"/>
      <c r="TWB467" s="435"/>
      <c r="TWC467" s="435"/>
      <c r="TWD467" s="435"/>
      <c r="TWE467" s="435"/>
      <c r="TWF467" s="435"/>
      <c r="TWG467" s="435"/>
      <c r="TWH467" s="435"/>
      <c r="TWI467" s="435"/>
      <c r="TWJ467" s="435"/>
      <c r="TWK467" s="435"/>
      <c r="TWL467" s="435"/>
      <c r="TWM467" s="435"/>
      <c r="TWN467" s="435"/>
      <c r="TWO467" s="435"/>
      <c r="TWP467" s="435"/>
      <c r="TWQ467" s="435"/>
      <c r="TWR467" s="435"/>
      <c r="TWS467" s="435"/>
      <c r="TWT467" s="435"/>
      <c r="TWU467" s="435"/>
      <c r="TWV467" s="435"/>
      <c r="TWW467" s="435"/>
      <c r="TWX467" s="435"/>
      <c r="TWY467" s="435"/>
      <c r="TWZ467" s="435"/>
      <c r="TXA467" s="435"/>
      <c r="TXB467" s="435"/>
      <c r="TXC467" s="435"/>
      <c r="TXD467" s="435"/>
      <c r="TXE467" s="435"/>
      <c r="TXF467" s="435"/>
      <c r="TXG467" s="435"/>
      <c r="TXH467" s="435"/>
      <c r="TXI467" s="435"/>
      <c r="TXJ467" s="435"/>
      <c r="TXK467" s="435"/>
      <c r="TXL467" s="435"/>
      <c r="TXM467" s="435"/>
      <c r="TXN467" s="435"/>
      <c r="TXO467" s="435"/>
      <c r="TXP467" s="435"/>
      <c r="TXQ467" s="435"/>
      <c r="TXR467" s="435"/>
      <c r="TXS467" s="435"/>
      <c r="TXT467" s="435"/>
      <c r="TXU467" s="435"/>
      <c r="TXV467" s="435"/>
      <c r="TXW467" s="435"/>
      <c r="TXX467" s="435"/>
      <c r="TXY467" s="435"/>
      <c r="TXZ467" s="435"/>
      <c r="TYA467" s="435"/>
      <c r="TYB467" s="435"/>
      <c r="TYC467" s="435"/>
      <c r="TYD467" s="435"/>
      <c r="TYE467" s="435"/>
      <c r="TYF467" s="435"/>
      <c r="TYG467" s="435"/>
      <c r="TYH467" s="435"/>
      <c r="TYI467" s="435"/>
      <c r="TYJ467" s="435"/>
      <c r="TYK467" s="435"/>
      <c r="TYL467" s="435"/>
      <c r="TYM467" s="435"/>
      <c r="TYN467" s="435"/>
      <c r="TYO467" s="435"/>
      <c r="TYP467" s="435"/>
      <c r="TYQ467" s="435"/>
      <c r="TYR467" s="435"/>
      <c r="TYS467" s="435"/>
      <c r="TYT467" s="435"/>
      <c r="TYU467" s="435"/>
      <c r="TYV467" s="435"/>
      <c r="TYW467" s="435"/>
      <c r="TYX467" s="435"/>
      <c r="TYY467" s="435"/>
      <c r="TYZ467" s="435"/>
      <c r="TZA467" s="435"/>
      <c r="TZB467" s="435"/>
      <c r="TZC467" s="435"/>
      <c r="TZD467" s="435"/>
      <c r="TZE467" s="435"/>
      <c r="TZF467" s="435"/>
      <c r="TZG467" s="435"/>
      <c r="TZH467" s="435"/>
      <c r="TZI467" s="435"/>
      <c r="TZJ467" s="435"/>
      <c r="TZK467" s="435"/>
      <c r="TZL467" s="435"/>
      <c r="TZM467" s="435"/>
      <c r="TZN467" s="435"/>
      <c r="TZO467" s="435"/>
      <c r="TZP467" s="435"/>
      <c r="TZQ467" s="435"/>
      <c r="TZR467" s="435"/>
      <c r="TZS467" s="435"/>
      <c r="TZT467" s="435"/>
      <c r="TZU467" s="435"/>
      <c r="TZV467" s="435"/>
      <c r="TZW467" s="435"/>
      <c r="TZX467" s="435"/>
      <c r="TZY467" s="435"/>
      <c r="TZZ467" s="435"/>
      <c r="UAA467" s="435"/>
      <c r="UAB467" s="435"/>
      <c r="UAC467" s="435"/>
      <c r="UAD467" s="435"/>
      <c r="UAE467" s="435"/>
      <c r="UAF467" s="435"/>
      <c r="UAG467" s="435"/>
      <c r="UAH467" s="435"/>
      <c r="UAI467" s="435"/>
      <c r="UAJ467" s="435"/>
      <c r="UAK467" s="435"/>
      <c r="UAL467" s="435"/>
      <c r="UAM467" s="435"/>
      <c r="UAN467" s="435"/>
      <c r="UAO467" s="435"/>
      <c r="UAP467" s="435"/>
      <c r="UAQ467" s="435"/>
      <c r="UAR467" s="435"/>
      <c r="UAS467" s="435"/>
      <c r="UAT467" s="435"/>
      <c r="UAU467" s="435"/>
      <c r="UAV467" s="435"/>
      <c r="UAW467" s="435"/>
      <c r="UAX467" s="435"/>
      <c r="UAY467" s="435"/>
      <c r="UAZ467" s="435"/>
      <c r="UBA467" s="435"/>
      <c r="UBB467" s="435"/>
      <c r="UBC467" s="435"/>
      <c r="UBD467" s="435"/>
      <c r="UBE467" s="435"/>
      <c r="UBF467" s="435"/>
      <c r="UBG467" s="435"/>
      <c r="UBH467" s="435"/>
      <c r="UBI467" s="435"/>
      <c r="UBJ467" s="435"/>
      <c r="UBK467" s="435"/>
      <c r="UBL467" s="435"/>
      <c r="UBM467" s="435"/>
      <c r="UBN467" s="435"/>
      <c r="UBO467" s="435"/>
      <c r="UBP467" s="435"/>
      <c r="UBQ467" s="435"/>
      <c r="UBR467" s="435"/>
      <c r="UBS467" s="435"/>
      <c r="UBT467" s="435"/>
      <c r="UBU467" s="435"/>
      <c r="UBV467" s="435"/>
      <c r="UBW467" s="435"/>
      <c r="UBX467" s="435"/>
      <c r="UBY467" s="435"/>
      <c r="UBZ467" s="435"/>
      <c r="UCA467" s="435"/>
      <c r="UCB467" s="435"/>
      <c r="UCC467" s="435"/>
      <c r="UCD467" s="435"/>
      <c r="UCE467" s="435"/>
      <c r="UCF467" s="435"/>
      <c r="UCG467" s="435"/>
      <c r="UCH467" s="435"/>
      <c r="UCI467" s="435"/>
      <c r="UCJ467" s="435"/>
      <c r="UCK467" s="435"/>
      <c r="UCL467" s="435"/>
      <c r="UCM467" s="435"/>
      <c r="UCN467" s="435"/>
      <c r="UCO467" s="435"/>
      <c r="UCP467" s="435"/>
      <c r="UCQ467" s="435"/>
      <c r="UCR467" s="435"/>
      <c r="UCS467" s="435"/>
      <c r="UCT467" s="435"/>
      <c r="UCU467" s="435"/>
      <c r="UCV467" s="435"/>
      <c r="UCW467" s="435"/>
      <c r="UCX467" s="435"/>
      <c r="UCY467" s="435"/>
      <c r="UCZ467" s="435"/>
      <c r="UDA467" s="435"/>
      <c r="UDB467" s="435"/>
      <c r="UDC467" s="435"/>
      <c r="UDD467" s="435"/>
      <c r="UDE467" s="435"/>
      <c r="UDF467" s="435"/>
      <c r="UDG467" s="435"/>
      <c r="UDH467" s="435"/>
      <c r="UDI467" s="435"/>
      <c r="UDJ467" s="435"/>
      <c r="UDK467" s="435"/>
      <c r="UDL467" s="435"/>
      <c r="UDM467" s="435"/>
      <c r="UDN467" s="435"/>
      <c r="UDO467" s="435"/>
      <c r="UDP467" s="435"/>
      <c r="UDQ467" s="435"/>
      <c r="UDR467" s="435"/>
      <c r="UDS467" s="435"/>
      <c r="UDT467" s="435"/>
      <c r="UDU467" s="435"/>
      <c r="UDV467" s="435"/>
      <c r="UDW467" s="435"/>
      <c r="UDX467" s="435"/>
      <c r="UDY467" s="435"/>
      <c r="UDZ467" s="435"/>
      <c r="UEA467" s="435"/>
      <c r="UEB467" s="435"/>
      <c r="UEC467" s="435"/>
      <c r="UED467" s="435"/>
      <c r="UEE467" s="435"/>
      <c r="UEF467" s="435"/>
      <c r="UEG467" s="435"/>
      <c r="UEH467" s="435"/>
      <c r="UEI467" s="435"/>
      <c r="UEJ467" s="435"/>
      <c r="UEK467" s="435"/>
      <c r="UEL467" s="435"/>
      <c r="UEM467" s="435"/>
      <c r="UEN467" s="435"/>
      <c r="UEO467" s="435"/>
      <c r="UEP467" s="435"/>
      <c r="UEQ467" s="435"/>
      <c r="UER467" s="435"/>
      <c r="UES467" s="435"/>
      <c r="UET467" s="435"/>
      <c r="UEU467" s="435"/>
      <c r="UEV467" s="435"/>
      <c r="UEW467" s="435"/>
      <c r="UEX467" s="435"/>
      <c r="UEY467" s="435"/>
      <c r="UEZ467" s="435"/>
      <c r="UFA467" s="435"/>
      <c r="UFB467" s="435"/>
      <c r="UFC467" s="435"/>
      <c r="UFD467" s="435"/>
      <c r="UFE467" s="435"/>
      <c r="UFF467" s="435"/>
      <c r="UFG467" s="435"/>
      <c r="UFH467" s="435"/>
      <c r="UFI467" s="435"/>
      <c r="UFJ467" s="435"/>
      <c r="UFK467" s="435"/>
      <c r="UFL467" s="435"/>
      <c r="UFM467" s="435"/>
      <c r="UFN467" s="435"/>
      <c r="UFO467" s="435"/>
      <c r="UFP467" s="435"/>
      <c r="UFQ467" s="435"/>
      <c r="UFR467" s="435"/>
      <c r="UFS467" s="435"/>
      <c r="UFT467" s="435"/>
      <c r="UFU467" s="435"/>
      <c r="UFV467" s="435"/>
      <c r="UFW467" s="435"/>
      <c r="UFX467" s="435"/>
      <c r="UFY467" s="435"/>
      <c r="UFZ467" s="435"/>
      <c r="UGA467" s="435"/>
      <c r="UGB467" s="435"/>
      <c r="UGC467" s="435"/>
      <c r="UGD467" s="435"/>
      <c r="UGE467" s="435"/>
      <c r="UGF467" s="435"/>
      <c r="UGG467" s="435"/>
      <c r="UGH467" s="435"/>
      <c r="UGI467" s="435"/>
      <c r="UGJ467" s="435"/>
      <c r="UGK467" s="435"/>
      <c r="UGL467" s="435"/>
      <c r="UGM467" s="435"/>
      <c r="UGN467" s="435"/>
      <c r="UGO467" s="435"/>
      <c r="UGP467" s="435"/>
      <c r="UGQ467" s="435"/>
      <c r="UGR467" s="435"/>
      <c r="UGS467" s="435"/>
      <c r="UGT467" s="435"/>
      <c r="UGU467" s="435"/>
      <c r="UGV467" s="435"/>
      <c r="UGW467" s="435"/>
      <c r="UGX467" s="435"/>
      <c r="UGY467" s="435"/>
      <c r="UGZ467" s="435"/>
      <c r="UHA467" s="435"/>
      <c r="UHB467" s="435"/>
      <c r="UHC467" s="435"/>
      <c r="UHD467" s="435"/>
      <c r="UHE467" s="435"/>
      <c r="UHF467" s="435"/>
      <c r="UHG467" s="435"/>
      <c r="UHH467" s="435"/>
      <c r="UHI467" s="435"/>
      <c r="UHJ467" s="435"/>
      <c r="UHK467" s="435"/>
      <c r="UHL467" s="435"/>
      <c r="UHM467" s="435"/>
      <c r="UHN467" s="435"/>
      <c r="UHO467" s="435"/>
      <c r="UHP467" s="435"/>
      <c r="UHQ467" s="435"/>
      <c r="UHR467" s="435"/>
      <c r="UHS467" s="435"/>
      <c r="UHT467" s="435"/>
      <c r="UHU467" s="435"/>
      <c r="UHV467" s="435"/>
      <c r="UHW467" s="435"/>
      <c r="UHX467" s="435"/>
      <c r="UHY467" s="435"/>
      <c r="UHZ467" s="435"/>
      <c r="UIA467" s="435"/>
      <c r="UIB467" s="435"/>
      <c r="UIC467" s="435"/>
      <c r="UID467" s="435"/>
      <c r="UIE467" s="435"/>
      <c r="UIF467" s="435"/>
      <c r="UIG467" s="435"/>
      <c r="UIH467" s="435"/>
      <c r="UII467" s="435"/>
      <c r="UIJ467" s="435"/>
      <c r="UIK467" s="435"/>
      <c r="UIL467" s="435"/>
      <c r="UIM467" s="435"/>
      <c r="UIN467" s="435"/>
      <c r="UIO467" s="435"/>
      <c r="UIP467" s="435"/>
      <c r="UIQ467" s="435"/>
      <c r="UIR467" s="435"/>
      <c r="UIS467" s="435"/>
      <c r="UIT467" s="435"/>
      <c r="UIU467" s="435"/>
      <c r="UIV467" s="435"/>
      <c r="UIW467" s="435"/>
      <c r="UIX467" s="435"/>
      <c r="UIY467" s="435"/>
      <c r="UIZ467" s="435"/>
      <c r="UJA467" s="435"/>
      <c r="UJB467" s="435"/>
      <c r="UJC467" s="435"/>
      <c r="UJD467" s="435"/>
      <c r="UJE467" s="435"/>
      <c r="UJF467" s="435"/>
      <c r="UJG467" s="435"/>
      <c r="UJH467" s="435"/>
      <c r="UJI467" s="435"/>
      <c r="UJJ467" s="435"/>
      <c r="UJK467" s="435"/>
      <c r="UJL467" s="435"/>
      <c r="UJM467" s="435"/>
      <c r="UJN467" s="435"/>
      <c r="UJO467" s="435"/>
      <c r="UJP467" s="435"/>
      <c r="UJQ467" s="435"/>
      <c r="UJR467" s="435"/>
      <c r="UJS467" s="435"/>
      <c r="UJT467" s="435"/>
      <c r="UJU467" s="435"/>
      <c r="UJV467" s="435"/>
      <c r="UJW467" s="435"/>
      <c r="UJX467" s="435"/>
      <c r="UJY467" s="435"/>
      <c r="UJZ467" s="435"/>
      <c r="UKA467" s="435"/>
      <c r="UKB467" s="435"/>
      <c r="UKC467" s="435"/>
      <c r="UKD467" s="435"/>
      <c r="UKE467" s="435"/>
      <c r="UKF467" s="435"/>
      <c r="UKG467" s="435"/>
      <c r="UKH467" s="435"/>
      <c r="UKI467" s="435"/>
      <c r="UKJ467" s="435"/>
      <c r="UKK467" s="435"/>
      <c r="UKL467" s="435"/>
      <c r="UKM467" s="435"/>
      <c r="UKN467" s="435"/>
      <c r="UKO467" s="435"/>
      <c r="UKP467" s="435"/>
      <c r="UKQ467" s="435"/>
      <c r="UKR467" s="435"/>
      <c r="UKS467" s="435"/>
      <c r="UKT467" s="435"/>
      <c r="UKU467" s="435"/>
      <c r="UKV467" s="435"/>
      <c r="UKW467" s="435"/>
      <c r="UKX467" s="435"/>
      <c r="UKY467" s="435"/>
      <c r="UKZ467" s="435"/>
      <c r="ULA467" s="435"/>
      <c r="ULB467" s="435"/>
      <c r="ULC467" s="435"/>
      <c r="ULD467" s="435"/>
      <c r="ULE467" s="435"/>
      <c r="ULF467" s="435"/>
      <c r="ULG467" s="435"/>
      <c r="ULH467" s="435"/>
      <c r="ULI467" s="435"/>
      <c r="ULJ467" s="435"/>
      <c r="ULK467" s="435"/>
      <c r="ULL467" s="435"/>
      <c r="ULM467" s="435"/>
      <c r="ULN467" s="435"/>
      <c r="ULO467" s="435"/>
      <c r="ULP467" s="435"/>
      <c r="ULQ467" s="435"/>
      <c r="ULR467" s="435"/>
      <c r="ULS467" s="435"/>
      <c r="ULT467" s="435"/>
      <c r="ULU467" s="435"/>
      <c r="ULV467" s="435"/>
      <c r="ULW467" s="435"/>
      <c r="ULX467" s="435"/>
      <c r="ULY467" s="435"/>
      <c r="ULZ467" s="435"/>
      <c r="UMA467" s="435"/>
      <c r="UMB467" s="435"/>
      <c r="UMC467" s="435"/>
      <c r="UMD467" s="435"/>
      <c r="UME467" s="435"/>
      <c r="UMF467" s="435"/>
      <c r="UMG467" s="435"/>
      <c r="UMH467" s="435"/>
      <c r="UMI467" s="435"/>
      <c r="UMJ467" s="435"/>
      <c r="UMK467" s="435"/>
      <c r="UML467" s="435"/>
      <c r="UMM467" s="435"/>
      <c r="UMN467" s="435"/>
      <c r="UMO467" s="435"/>
      <c r="UMP467" s="435"/>
      <c r="UMQ467" s="435"/>
      <c r="UMR467" s="435"/>
      <c r="UMS467" s="435"/>
      <c r="UMT467" s="435"/>
      <c r="UMU467" s="435"/>
      <c r="UMV467" s="435"/>
      <c r="UMW467" s="435"/>
      <c r="UMX467" s="435"/>
      <c r="UMY467" s="435"/>
      <c r="UMZ467" s="435"/>
      <c r="UNA467" s="435"/>
      <c r="UNB467" s="435"/>
      <c r="UNC467" s="435"/>
      <c r="UND467" s="435"/>
      <c r="UNE467" s="435"/>
      <c r="UNF467" s="435"/>
      <c r="UNG467" s="435"/>
      <c r="UNH467" s="435"/>
      <c r="UNI467" s="435"/>
      <c r="UNJ467" s="435"/>
      <c r="UNK467" s="435"/>
      <c r="UNL467" s="435"/>
      <c r="UNM467" s="435"/>
      <c r="UNN467" s="435"/>
      <c r="UNO467" s="435"/>
      <c r="UNP467" s="435"/>
      <c r="UNQ467" s="435"/>
      <c r="UNR467" s="435"/>
      <c r="UNS467" s="435"/>
      <c r="UNT467" s="435"/>
      <c r="UNU467" s="435"/>
      <c r="UNV467" s="435"/>
      <c r="UNW467" s="435"/>
      <c r="UNX467" s="435"/>
      <c r="UNY467" s="435"/>
      <c r="UNZ467" s="435"/>
      <c r="UOA467" s="435"/>
      <c r="UOB467" s="435"/>
      <c r="UOC467" s="435"/>
      <c r="UOD467" s="435"/>
      <c r="UOE467" s="435"/>
      <c r="UOF467" s="435"/>
      <c r="UOG467" s="435"/>
      <c r="UOH467" s="435"/>
      <c r="UOI467" s="435"/>
      <c r="UOJ467" s="435"/>
      <c r="UOK467" s="435"/>
      <c r="UOL467" s="435"/>
      <c r="UOM467" s="435"/>
      <c r="UON467" s="435"/>
      <c r="UOO467" s="435"/>
      <c r="UOP467" s="435"/>
      <c r="UOQ467" s="435"/>
      <c r="UOR467" s="435"/>
      <c r="UOS467" s="435"/>
      <c r="UOT467" s="435"/>
      <c r="UOU467" s="435"/>
      <c r="UOV467" s="435"/>
      <c r="UOW467" s="435"/>
      <c r="UOX467" s="435"/>
      <c r="UOY467" s="435"/>
      <c r="UOZ467" s="435"/>
      <c r="UPA467" s="435"/>
      <c r="UPB467" s="435"/>
      <c r="UPC467" s="435"/>
      <c r="UPD467" s="435"/>
      <c r="UPE467" s="435"/>
      <c r="UPF467" s="435"/>
      <c r="UPG467" s="435"/>
      <c r="UPH467" s="435"/>
      <c r="UPI467" s="435"/>
      <c r="UPJ467" s="435"/>
      <c r="UPK467" s="435"/>
      <c r="UPL467" s="435"/>
      <c r="UPM467" s="435"/>
      <c r="UPN467" s="435"/>
      <c r="UPO467" s="435"/>
      <c r="UPP467" s="435"/>
      <c r="UPQ467" s="435"/>
      <c r="UPR467" s="435"/>
      <c r="UPS467" s="435"/>
      <c r="UPT467" s="435"/>
      <c r="UPU467" s="435"/>
      <c r="UPV467" s="435"/>
      <c r="UPW467" s="435"/>
      <c r="UPX467" s="435"/>
      <c r="UPY467" s="435"/>
      <c r="UPZ467" s="435"/>
      <c r="UQA467" s="435"/>
      <c r="UQB467" s="435"/>
      <c r="UQC467" s="435"/>
      <c r="UQD467" s="435"/>
      <c r="UQE467" s="435"/>
      <c r="UQF467" s="435"/>
      <c r="UQG467" s="435"/>
      <c r="UQH467" s="435"/>
      <c r="UQI467" s="435"/>
      <c r="UQJ467" s="435"/>
      <c r="UQK467" s="435"/>
      <c r="UQL467" s="435"/>
      <c r="UQM467" s="435"/>
      <c r="UQN467" s="435"/>
      <c r="UQO467" s="435"/>
      <c r="UQP467" s="435"/>
      <c r="UQQ467" s="435"/>
      <c r="UQR467" s="435"/>
      <c r="UQS467" s="435"/>
      <c r="UQT467" s="435"/>
      <c r="UQU467" s="435"/>
      <c r="UQV467" s="435"/>
      <c r="UQW467" s="435"/>
      <c r="UQX467" s="435"/>
      <c r="UQY467" s="435"/>
      <c r="UQZ467" s="435"/>
      <c r="URA467" s="435"/>
      <c r="URB467" s="435"/>
      <c r="URC467" s="435"/>
      <c r="URD467" s="435"/>
      <c r="URE467" s="435"/>
      <c r="URF467" s="435"/>
      <c r="URG467" s="435"/>
      <c r="URH467" s="435"/>
      <c r="URI467" s="435"/>
      <c r="URJ467" s="435"/>
      <c r="URK467" s="435"/>
      <c r="URL467" s="435"/>
      <c r="URM467" s="435"/>
      <c r="URN467" s="435"/>
      <c r="URO467" s="435"/>
      <c r="URP467" s="435"/>
      <c r="URQ467" s="435"/>
      <c r="URR467" s="435"/>
      <c r="URS467" s="435"/>
      <c r="URT467" s="435"/>
      <c r="URU467" s="435"/>
      <c r="URV467" s="435"/>
      <c r="URW467" s="435"/>
      <c r="URX467" s="435"/>
      <c r="URY467" s="435"/>
      <c r="URZ467" s="435"/>
      <c r="USA467" s="435"/>
      <c r="USB467" s="435"/>
      <c r="USC467" s="435"/>
      <c r="USD467" s="435"/>
      <c r="USE467" s="435"/>
      <c r="USF467" s="435"/>
      <c r="USG467" s="435"/>
      <c r="USH467" s="435"/>
      <c r="USI467" s="435"/>
      <c r="USJ467" s="435"/>
      <c r="USK467" s="435"/>
      <c r="USL467" s="435"/>
      <c r="USM467" s="435"/>
      <c r="USN467" s="435"/>
      <c r="USO467" s="435"/>
      <c r="USP467" s="435"/>
      <c r="USQ467" s="435"/>
      <c r="USR467" s="435"/>
      <c r="USS467" s="435"/>
      <c r="UST467" s="435"/>
      <c r="USU467" s="435"/>
      <c r="USV467" s="435"/>
      <c r="USW467" s="435"/>
      <c r="USX467" s="435"/>
      <c r="USY467" s="435"/>
      <c r="USZ467" s="435"/>
      <c r="UTA467" s="435"/>
      <c r="UTB467" s="435"/>
      <c r="UTC467" s="435"/>
      <c r="UTD467" s="435"/>
      <c r="UTE467" s="435"/>
      <c r="UTF467" s="435"/>
      <c r="UTG467" s="435"/>
      <c r="UTH467" s="435"/>
      <c r="UTI467" s="435"/>
      <c r="UTJ467" s="435"/>
      <c r="UTK467" s="435"/>
      <c r="UTL467" s="435"/>
      <c r="UTM467" s="435"/>
      <c r="UTN467" s="435"/>
      <c r="UTO467" s="435"/>
      <c r="UTP467" s="435"/>
      <c r="UTQ467" s="435"/>
      <c r="UTR467" s="435"/>
      <c r="UTS467" s="435"/>
      <c r="UTT467" s="435"/>
      <c r="UTU467" s="435"/>
      <c r="UTV467" s="435"/>
      <c r="UTW467" s="435"/>
      <c r="UTX467" s="435"/>
      <c r="UTY467" s="435"/>
      <c r="UTZ467" s="435"/>
      <c r="UUA467" s="435"/>
      <c r="UUB467" s="435"/>
      <c r="UUC467" s="435"/>
      <c r="UUD467" s="435"/>
      <c r="UUE467" s="435"/>
      <c r="UUF467" s="435"/>
      <c r="UUG467" s="435"/>
      <c r="UUH467" s="435"/>
      <c r="UUI467" s="435"/>
      <c r="UUJ467" s="435"/>
      <c r="UUK467" s="435"/>
      <c r="UUL467" s="435"/>
      <c r="UUM467" s="435"/>
      <c r="UUN467" s="435"/>
      <c r="UUO467" s="435"/>
      <c r="UUP467" s="435"/>
      <c r="UUQ467" s="435"/>
      <c r="UUR467" s="435"/>
      <c r="UUS467" s="435"/>
      <c r="UUT467" s="435"/>
      <c r="UUU467" s="435"/>
      <c r="UUV467" s="435"/>
      <c r="UUW467" s="435"/>
      <c r="UUX467" s="435"/>
      <c r="UUY467" s="435"/>
      <c r="UUZ467" s="435"/>
      <c r="UVA467" s="435"/>
      <c r="UVB467" s="435"/>
      <c r="UVC467" s="435"/>
      <c r="UVD467" s="435"/>
      <c r="UVE467" s="435"/>
      <c r="UVF467" s="435"/>
      <c r="UVG467" s="435"/>
      <c r="UVH467" s="435"/>
      <c r="UVI467" s="435"/>
      <c r="UVJ467" s="435"/>
      <c r="UVK467" s="435"/>
      <c r="UVL467" s="435"/>
      <c r="UVM467" s="435"/>
      <c r="UVN467" s="435"/>
      <c r="UVO467" s="435"/>
      <c r="UVP467" s="435"/>
      <c r="UVQ467" s="435"/>
      <c r="UVR467" s="435"/>
      <c r="UVS467" s="435"/>
      <c r="UVT467" s="435"/>
      <c r="UVU467" s="435"/>
      <c r="UVV467" s="435"/>
      <c r="UVW467" s="435"/>
      <c r="UVX467" s="435"/>
      <c r="UVY467" s="435"/>
      <c r="UVZ467" s="435"/>
      <c r="UWA467" s="435"/>
      <c r="UWB467" s="435"/>
      <c r="UWC467" s="435"/>
      <c r="UWD467" s="435"/>
      <c r="UWE467" s="435"/>
      <c r="UWF467" s="435"/>
      <c r="UWG467" s="435"/>
      <c r="UWH467" s="435"/>
      <c r="UWI467" s="435"/>
      <c r="UWJ467" s="435"/>
      <c r="UWK467" s="435"/>
      <c r="UWL467" s="435"/>
      <c r="UWM467" s="435"/>
      <c r="UWN467" s="435"/>
      <c r="UWO467" s="435"/>
      <c r="UWP467" s="435"/>
      <c r="UWQ467" s="435"/>
      <c r="UWR467" s="435"/>
      <c r="UWS467" s="435"/>
      <c r="UWT467" s="435"/>
      <c r="UWU467" s="435"/>
      <c r="UWV467" s="435"/>
      <c r="UWW467" s="435"/>
      <c r="UWX467" s="435"/>
      <c r="UWY467" s="435"/>
      <c r="UWZ467" s="435"/>
      <c r="UXA467" s="435"/>
      <c r="UXB467" s="435"/>
      <c r="UXC467" s="435"/>
      <c r="UXD467" s="435"/>
      <c r="UXE467" s="435"/>
      <c r="UXF467" s="435"/>
      <c r="UXG467" s="435"/>
      <c r="UXH467" s="435"/>
      <c r="UXI467" s="435"/>
      <c r="UXJ467" s="435"/>
      <c r="UXK467" s="435"/>
      <c r="UXL467" s="435"/>
      <c r="UXM467" s="435"/>
      <c r="UXN467" s="435"/>
      <c r="UXO467" s="435"/>
      <c r="UXP467" s="435"/>
      <c r="UXQ467" s="435"/>
      <c r="UXR467" s="435"/>
      <c r="UXS467" s="435"/>
      <c r="UXT467" s="435"/>
      <c r="UXU467" s="435"/>
      <c r="UXV467" s="435"/>
      <c r="UXW467" s="435"/>
      <c r="UXX467" s="435"/>
      <c r="UXY467" s="435"/>
      <c r="UXZ467" s="435"/>
      <c r="UYA467" s="435"/>
      <c r="UYB467" s="435"/>
      <c r="UYC467" s="435"/>
      <c r="UYD467" s="435"/>
      <c r="UYE467" s="435"/>
      <c r="UYF467" s="435"/>
      <c r="UYG467" s="435"/>
      <c r="UYH467" s="435"/>
      <c r="UYI467" s="435"/>
      <c r="UYJ467" s="435"/>
      <c r="UYK467" s="435"/>
      <c r="UYL467" s="435"/>
      <c r="UYM467" s="435"/>
      <c r="UYN467" s="435"/>
      <c r="UYO467" s="435"/>
      <c r="UYP467" s="435"/>
      <c r="UYQ467" s="435"/>
      <c r="UYR467" s="435"/>
      <c r="UYS467" s="435"/>
      <c r="UYT467" s="435"/>
      <c r="UYU467" s="435"/>
      <c r="UYV467" s="435"/>
      <c r="UYW467" s="435"/>
      <c r="UYX467" s="435"/>
      <c r="UYY467" s="435"/>
      <c r="UYZ467" s="435"/>
      <c r="UZA467" s="435"/>
      <c r="UZB467" s="435"/>
      <c r="UZC467" s="435"/>
      <c r="UZD467" s="435"/>
      <c r="UZE467" s="435"/>
      <c r="UZF467" s="435"/>
      <c r="UZG467" s="435"/>
      <c r="UZH467" s="435"/>
      <c r="UZI467" s="435"/>
      <c r="UZJ467" s="435"/>
      <c r="UZK467" s="435"/>
      <c r="UZL467" s="435"/>
      <c r="UZM467" s="435"/>
      <c r="UZN467" s="435"/>
      <c r="UZO467" s="435"/>
      <c r="UZP467" s="435"/>
      <c r="UZQ467" s="435"/>
      <c r="UZR467" s="435"/>
      <c r="UZS467" s="435"/>
      <c r="UZT467" s="435"/>
      <c r="UZU467" s="435"/>
      <c r="UZV467" s="435"/>
      <c r="UZW467" s="435"/>
      <c r="UZX467" s="435"/>
      <c r="UZY467" s="435"/>
      <c r="UZZ467" s="435"/>
      <c r="VAA467" s="435"/>
      <c r="VAB467" s="435"/>
      <c r="VAC467" s="435"/>
      <c r="VAD467" s="435"/>
      <c r="VAE467" s="435"/>
      <c r="VAF467" s="435"/>
      <c r="VAG467" s="435"/>
      <c r="VAH467" s="435"/>
      <c r="VAI467" s="435"/>
      <c r="VAJ467" s="435"/>
      <c r="VAK467" s="435"/>
      <c r="VAL467" s="435"/>
      <c r="VAM467" s="435"/>
      <c r="VAN467" s="435"/>
      <c r="VAO467" s="435"/>
      <c r="VAP467" s="435"/>
      <c r="VAQ467" s="435"/>
      <c r="VAR467" s="435"/>
      <c r="VAS467" s="435"/>
      <c r="VAT467" s="435"/>
      <c r="VAU467" s="435"/>
      <c r="VAV467" s="435"/>
      <c r="VAW467" s="435"/>
      <c r="VAX467" s="435"/>
      <c r="VAY467" s="435"/>
      <c r="VAZ467" s="435"/>
      <c r="VBA467" s="435"/>
      <c r="VBB467" s="435"/>
      <c r="VBC467" s="435"/>
      <c r="VBD467" s="435"/>
      <c r="VBE467" s="435"/>
      <c r="VBF467" s="435"/>
      <c r="VBG467" s="435"/>
      <c r="VBH467" s="435"/>
      <c r="VBI467" s="435"/>
      <c r="VBJ467" s="435"/>
      <c r="VBK467" s="435"/>
      <c r="VBL467" s="435"/>
      <c r="VBM467" s="435"/>
      <c r="VBN467" s="435"/>
      <c r="VBO467" s="435"/>
      <c r="VBP467" s="435"/>
      <c r="VBQ467" s="435"/>
      <c r="VBR467" s="435"/>
      <c r="VBS467" s="435"/>
      <c r="VBT467" s="435"/>
      <c r="VBU467" s="435"/>
      <c r="VBV467" s="435"/>
      <c r="VBW467" s="435"/>
      <c r="VBX467" s="435"/>
      <c r="VBY467" s="435"/>
      <c r="VBZ467" s="435"/>
      <c r="VCA467" s="435"/>
      <c r="VCB467" s="435"/>
      <c r="VCC467" s="435"/>
      <c r="VCD467" s="435"/>
      <c r="VCE467" s="435"/>
      <c r="VCF467" s="435"/>
      <c r="VCG467" s="435"/>
      <c r="VCH467" s="435"/>
      <c r="VCI467" s="435"/>
      <c r="VCJ467" s="435"/>
      <c r="VCK467" s="435"/>
      <c r="VCL467" s="435"/>
      <c r="VCM467" s="435"/>
      <c r="VCN467" s="435"/>
      <c r="VCO467" s="435"/>
      <c r="VCP467" s="435"/>
      <c r="VCQ467" s="435"/>
      <c r="VCR467" s="435"/>
      <c r="VCS467" s="435"/>
      <c r="VCT467" s="435"/>
      <c r="VCU467" s="435"/>
      <c r="VCV467" s="435"/>
      <c r="VCW467" s="435"/>
      <c r="VCX467" s="435"/>
      <c r="VCY467" s="435"/>
      <c r="VCZ467" s="435"/>
      <c r="VDA467" s="435"/>
      <c r="VDB467" s="435"/>
      <c r="VDC467" s="435"/>
      <c r="VDD467" s="435"/>
      <c r="VDE467" s="435"/>
      <c r="VDF467" s="435"/>
      <c r="VDG467" s="435"/>
      <c r="VDH467" s="435"/>
      <c r="VDI467" s="435"/>
      <c r="VDJ467" s="435"/>
      <c r="VDK467" s="435"/>
      <c r="VDL467" s="435"/>
      <c r="VDM467" s="435"/>
      <c r="VDN467" s="435"/>
      <c r="VDO467" s="435"/>
      <c r="VDP467" s="435"/>
      <c r="VDQ467" s="435"/>
      <c r="VDR467" s="435"/>
      <c r="VDS467" s="435"/>
      <c r="VDT467" s="435"/>
      <c r="VDU467" s="435"/>
      <c r="VDV467" s="435"/>
      <c r="VDW467" s="435"/>
      <c r="VDX467" s="435"/>
      <c r="VDY467" s="435"/>
      <c r="VDZ467" s="435"/>
      <c r="VEA467" s="435"/>
      <c r="VEB467" s="435"/>
      <c r="VEC467" s="435"/>
      <c r="VED467" s="435"/>
      <c r="VEE467" s="435"/>
      <c r="VEF467" s="435"/>
      <c r="VEG467" s="435"/>
      <c r="VEH467" s="435"/>
      <c r="VEI467" s="435"/>
      <c r="VEJ467" s="435"/>
      <c r="VEK467" s="435"/>
      <c r="VEL467" s="435"/>
      <c r="VEM467" s="435"/>
      <c r="VEN467" s="435"/>
      <c r="VEO467" s="435"/>
      <c r="VEP467" s="435"/>
      <c r="VEQ467" s="435"/>
      <c r="VER467" s="435"/>
      <c r="VES467" s="435"/>
      <c r="VET467" s="435"/>
      <c r="VEU467" s="435"/>
      <c r="VEV467" s="435"/>
      <c r="VEW467" s="435"/>
      <c r="VEX467" s="435"/>
      <c r="VEY467" s="435"/>
      <c r="VEZ467" s="435"/>
      <c r="VFA467" s="435"/>
      <c r="VFB467" s="435"/>
      <c r="VFC467" s="435"/>
      <c r="VFD467" s="435"/>
      <c r="VFE467" s="435"/>
      <c r="VFF467" s="435"/>
      <c r="VFG467" s="435"/>
      <c r="VFH467" s="435"/>
      <c r="VFI467" s="435"/>
      <c r="VFJ467" s="435"/>
      <c r="VFK467" s="435"/>
      <c r="VFL467" s="435"/>
      <c r="VFM467" s="435"/>
      <c r="VFN467" s="435"/>
      <c r="VFO467" s="435"/>
      <c r="VFP467" s="435"/>
      <c r="VFQ467" s="435"/>
      <c r="VFR467" s="435"/>
      <c r="VFS467" s="435"/>
      <c r="VFT467" s="435"/>
      <c r="VFU467" s="435"/>
      <c r="VFV467" s="435"/>
      <c r="VFW467" s="435"/>
      <c r="VFX467" s="435"/>
      <c r="VFY467" s="435"/>
      <c r="VFZ467" s="435"/>
      <c r="VGA467" s="435"/>
      <c r="VGB467" s="435"/>
      <c r="VGC467" s="435"/>
      <c r="VGD467" s="435"/>
      <c r="VGE467" s="435"/>
      <c r="VGF467" s="435"/>
      <c r="VGG467" s="435"/>
      <c r="VGH467" s="435"/>
      <c r="VGI467" s="435"/>
      <c r="VGJ467" s="435"/>
      <c r="VGK467" s="435"/>
      <c r="VGL467" s="435"/>
      <c r="VGM467" s="435"/>
      <c r="VGN467" s="435"/>
      <c r="VGO467" s="435"/>
      <c r="VGP467" s="435"/>
      <c r="VGQ467" s="435"/>
      <c r="VGR467" s="435"/>
      <c r="VGS467" s="435"/>
      <c r="VGT467" s="435"/>
      <c r="VGU467" s="435"/>
      <c r="VGV467" s="435"/>
      <c r="VGW467" s="435"/>
      <c r="VGX467" s="435"/>
      <c r="VGY467" s="435"/>
      <c r="VGZ467" s="435"/>
      <c r="VHA467" s="435"/>
      <c r="VHB467" s="435"/>
      <c r="VHC467" s="435"/>
      <c r="VHD467" s="435"/>
      <c r="VHE467" s="435"/>
      <c r="VHF467" s="435"/>
      <c r="VHG467" s="435"/>
      <c r="VHH467" s="435"/>
      <c r="VHI467" s="435"/>
      <c r="VHJ467" s="435"/>
      <c r="VHK467" s="435"/>
      <c r="VHL467" s="435"/>
      <c r="VHM467" s="435"/>
      <c r="VHN467" s="435"/>
      <c r="VHO467" s="435"/>
      <c r="VHP467" s="435"/>
      <c r="VHQ467" s="435"/>
      <c r="VHR467" s="435"/>
      <c r="VHS467" s="435"/>
      <c r="VHT467" s="435"/>
      <c r="VHU467" s="435"/>
      <c r="VHV467" s="435"/>
      <c r="VHW467" s="435"/>
      <c r="VHX467" s="435"/>
      <c r="VHY467" s="435"/>
      <c r="VHZ467" s="435"/>
      <c r="VIA467" s="435"/>
      <c r="VIB467" s="435"/>
      <c r="VIC467" s="435"/>
      <c r="VID467" s="435"/>
      <c r="VIE467" s="435"/>
      <c r="VIF467" s="435"/>
      <c r="VIG467" s="435"/>
      <c r="VIH467" s="435"/>
      <c r="VII467" s="435"/>
      <c r="VIJ467" s="435"/>
      <c r="VIK467" s="435"/>
      <c r="VIL467" s="435"/>
      <c r="VIM467" s="435"/>
      <c r="VIN467" s="435"/>
      <c r="VIO467" s="435"/>
      <c r="VIP467" s="435"/>
      <c r="VIQ467" s="435"/>
      <c r="VIR467" s="435"/>
      <c r="VIS467" s="435"/>
      <c r="VIT467" s="435"/>
      <c r="VIU467" s="435"/>
      <c r="VIV467" s="435"/>
      <c r="VIW467" s="435"/>
      <c r="VIX467" s="435"/>
      <c r="VIY467" s="435"/>
      <c r="VIZ467" s="435"/>
      <c r="VJA467" s="435"/>
      <c r="VJB467" s="435"/>
      <c r="VJC467" s="435"/>
      <c r="VJD467" s="435"/>
      <c r="VJE467" s="435"/>
      <c r="VJF467" s="435"/>
      <c r="VJG467" s="435"/>
      <c r="VJH467" s="435"/>
      <c r="VJI467" s="435"/>
      <c r="VJJ467" s="435"/>
      <c r="VJK467" s="435"/>
      <c r="VJL467" s="435"/>
      <c r="VJM467" s="435"/>
      <c r="VJN467" s="435"/>
      <c r="VJO467" s="435"/>
      <c r="VJP467" s="435"/>
      <c r="VJQ467" s="435"/>
      <c r="VJR467" s="435"/>
      <c r="VJS467" s="435"/>
      <c r="VJT467" s="435"/>
      <c r="VJU467" s="435"/>
      <c r="VJV467" s="435"/>
      <c r="VJW467" s="435"/>
      <c r="VJX467" s="435"/>
      <c r="VJY467" s="435"/>
      <c r="VJZ467" s="435"/>
      <c r="VKA467" s="435"/>
      <c r="VKB467" s="435"/>
      <c r="VKC467" s="435"/>
      <c r="VKD467" s="435"/>
      <c r="VKE467" s="435"/>
      <c r="VKF467" s="435"/>
      <c r="VKG467" s="435"/>
      <c r="VKH467" s="435"/>
      <c r="VKI467" s="435"/>
      <c r="VKJ467" s="435"/>
      <c r="VKK467" s="435"/>
      <c r="VKL467" s="435"/>
      <c r="VKM467" s="435"/>
      <c r="VKN467" s="435"/>
      <c r="VKO467" s="435"/>
      <c r="VKP467" s="435"/>
      <c r="VKQ467" s="435"/>
      <c r="VKR467" s="435"/>
      <c r="VKS467" s="435"/>
      <c r="VKT467" s="435"/>
      <c r="VKU467" s="435"/>
      <c r="VKV467" s="435"/>
      <c r="VKW467" s="435"/>
      <c r="VKX467" s="435"/>
      <c r="VKY467" s="435"/>
      <c r="VKZ467" s="435"/>
      <c r="VLA467" s="435"/>
      <c r="VLB467" s="435"/>
      <c r="VLC467" s="435"/>
      <c r="VLD467" s="435"/>
      <c r="VLE467" s="435"/>
      <c r="VLF467" s="435"/>
      <c r="VLG467" s="435"/>
      <c r="VLH467" s="435"/>
      <c r="VLI467" s="435"/>
      <c r="VLJ467" s="435"/>
      <c r="VLK467" s="435"/>
      <c r="VLL467" s="435"/>
      <c r="VLM467" s="435"/>
      <c r="VLN467" s="435"/>
      <c r="VLO467" s="435"/>
      <c r="VLP467" s="435"/>
      <c r="VLQ467" s="435"/>
      <c r="VLR467" s="435"/>
      <c r="VLS467" s="435"/>
      <c r="VLT467" s="435"/>
      <c r="VLU467" s="435"/>
      <c r="VLV467" s="435"/>
      <c r="VLW467" s="435"/>
      <c r="VLX467" s="435"/>
      <c r="VLY467" s="435"/>
      <c r="VLZ467" s="435"/>
      <c r="VMA467" s="435"/>
      <c r="VMB467" s="435"/>
      <c r="VMC467" s="435"/>
      <c r="VMD467" s="435"/>
      <c r="VME467" s="435"/>
      <c r="VMF467" s="435"/>
      <c r="VMG467" s="435"/>
      <c r="VMH467" s="435"/>
      <c r="VMI467" s="435"/>
      <c r="VMJ467" s="435"/>
      <c r="VMK467" s="435"/>
      <c r="VML467" s="435"/>
      <c r="VMM467" s="435"/>
      <c r="VMN467" s="435"/>
      <c r="VMO467" s="435"/>
      <c r="VMP467" s="435"/>
      <c r="VMQ467" s="435"/>
      <c r="VMR467" s="435"/>
      <c r="VMS467" s="435"/>
      <c r="VMT467" s="435"/>
      <c r="VMU467" s="435"/>
      <c r="VMV467" s="435"/>
      <c r="VMW467" s="435"/>
      <c r="VMX467" s="435"/>
      <c r="VMY467" s="435"/>
      <c r="VMZ467" s="435"/>
      <c r="VNA467" s="435"/>
      <c r="VNB467" s="435"/>
      <c r="VNC467" s="435"/>
      <c r="VND467" s="435"/>
      <c r="VNE467" s="435"/>
      <c r="VNF467" s="435"/>
      <c r="VNG467" s="435"/>
      <c r="VNH467" s="435"/>
      <c r="VNI467" s="435"/>
      <c r="VNJ467" s="435"/>
      <c r="VNK467" s="435"/>
      <c r="VNL467" s="435"/>
      <c r="VNM467" s="435"/>
      <c r="VNN467" s="435"/>
      <c r="VNO467" s="435"/>
      <c r="VNP467" s="435"/>
      <c r="VNQ467" s="435"/>
      <c r="VNR467" s="435"/>
      <c r="VNS467" s="435"/>
      <c r="VNT467" s="435"/>
      <c r="VNU467" s="435"/>
      <c r="VNV467" s="435"/>
      <c r="VNW467" s="435"/>
      <c r="VNX467" s="435"/>
      <c r="VNY467" s="435"/>
      <c r="VNZ467" s="435"/>
      <c r="VOA467" s="435"/>
      <c r="VOB467" s="435"/>
      <c r="VOC467" s="435"/>
      <c r="VOD467" s="435"/>
      <c r="VOE467" s="435"/>
      <c r="VOF467" s="435"/>
      <c r="VOG467" s="435"/>
      <c r="VOH467" s="435"/>
      <c r="VOI467" s="435"/>
      <c r="VOJ467" s="435"/>
      <c r="VOK467" s="435"/>
      <c r="VOL467" s="435"/>
      <c r="VOM467" s="435"/>
      <c r="VON467" s="435"/>
      <c r="VOO467" s="435"/>
      <c r="VOP467" s="435"/>
      <c r="VOQ467" s="435"/>
      <c r="VOR467" s="435"/>
      <c r="VOS467" s="435"/>
      <c r="VOT467" s="435"/>
      <c r="VOU467" s="435"/>
      <c r="VOV467" s="435"/>
      <c r="VOW467" s="435"/>
      <c r="VOX467" s="435"/>
      <c r="VOY467" s="435"/>
      <c r="VOZ467" s="435"/>
      <c r="VPA467" s="435"/>
      <c r="VPB467" s="435"/>
      <c r="VPC467" s="435"/>
      <c r="VPD467" s="435"/>
      <c r="VPE467" s="435"/>
      <c r="VPF467" s="435"/>
      <c r="VPG467" s="435"/>
      <c r="VPH467" s="435"/>
      <c r="VPI467" s="435"/>
      <c r="VPJ467" s="435"/>
      <c r="VPK467" s="435"/>
      <c r="VPL467" s="435"/>
      <c r="VPM467" s="435"/>
      <c r="VPN467" s="435"/>
      <c r="VPO467" s="435"/>
      <c r="VPP467" s="435"/>
      <c r="VPQ467" s="435"/>
      <c r="VPR467" s="435"/>
      <c r="VPS467" s="435"/>
      <c r="VPT467" s="435"/>
      <c r="VPU467" s="435"/>
      <c r="VPV467" s="435"/>
      <c r="VPW467" s="435"/>
      <c r="VPX467" s="435"/>
      <c r="VPY467" s="435"/>
      <c r="VPZ467" s="435"/>
      <c r="VQA467" s="435"/>
      <c r="VQB467" s="435"/>
      <c r="VQC467" s="435"/>
      <c r="VQD467" s="435"/>
      <c r="VQE467" s="435"/>
      <c r="VQF467" s="435"/>
      <c r="VQG467" s="435"/>
      <c r="VQH467" s="435"/>
      <c r="VQI467" s="435"/>
      <c r="VQJ467" s="435"/>
      <c r="VQK467" s="435"/>
      <c r="VQL467" s="435"/>
      <c r="VQM467" s="435"/>
      <c r="VQN467" s="435"/>
      <c r="VQO467" s="435"/>
      <c r="VQP467" s="435"/>
      <c r="VQQ467" s="435"/>
      <c r="VQR467" s="435"/>
      <c r="VQS467" s="435"/>
      <c r="VQT467" s="435"/>
      <c r="VQU467" s="435"/>
      <c r="VQV467" s="435"/>
      <c r="VQW467" s="435"/>
      <c r="VQX467" s="435"/>
      <c r="VQY467" s="435"/>
      <c r="VQZ467" s="435"/>
      <c r="VRA467" s="435"/>
      <c r="VRB467" s="435"/>
      <c r="VRC467" s="435"/>
      <c r="VRD467" s="435"/>
      <c r="VRE467" s="435"/>
      <c r="VRF467" s="435"/>
      <c r="VRG467" s="435"/>
      <c r="VRH467" s="435"/>
      <c r="VRI467" s="435"/>
      <c r="VRJ467" s="435"/>
      <c r="VRK467" s="435"/>
      <c r="VRL467" s="435"/>
      <c r="VRM467" s="435"/>
      <c r="VRN467" s="435"/>
      <c r="VRO467" s="435"/>
      <c r="VRP467" s="435"/>
      <c r="VRQ467" s="435"/>
      <c r="VRR467" s="435"/>
      <c r="VRS467" s="435"/>
      <c r="VRT467" s="435"/>
      <c r="VRU467" s="435"/>
      <c r="VRV467" s="435"/>
      <c r="VRW467" s="435"/>
      <c r="VRX467" s="435"/>
      <c r="VRY467" s="435"/>
      <c r="VRZ467" s="435"/>
      <c r="VSA467" s="435"/>
      <c r="VSB467" s="435"/>
      <c r="VSC467" s="435"/>
      <c r="VSD467" s="435"/>
      <c r="VSE467" s="435"/>
      <c r="VSF467" s="435"/>
      <c r="VSG467" s="435"/>
      <c r="VSH467" s="435"/>
      <c r="VSI467" s="435"/>
      <c r="VSJ467" s="435"/>
      <c r="VSK467" s="435"/>
      <c r="VSL467" s="435"/>
      <c r="VSM467" s="435"/>
      <c r="VSN467" s="435"/>
      <c r="VSO467" s="435"/>
      <c r="VSP467" s="435"/>
      <c r="VSQ467" s="435"/>
      <c r="VSR467" s="435"/>
      <c r="VSS467" s="435"/>
      <c r="VST467" s="435"/>
      <c r="VSU467" s="435"/>
      <c r="VSV467" s="435"/>
      <c r="VSW467" s="435"/>
      <c r="VSX467" s="435"/>
      <c r="VSY467" s="435"/>
      <c r="VSZ467" s="435"/>
      <c r="VTA467" s="435"/>
      <c r="VTB467" s="435"/>
      <c r="VTC467" s="435"/>
      <c r="VTD467" s="435"/>
      <c r="VTE467" s="435"/>
      <c r="VTF467" s="435"/>
      <c r="VTG467" s="435"/>
      <c r="VTH467" s="435"/>
      <c r="VTI467" s="435"/>
      <c r="VTJ467" s="435"/>
      <c r="VTK467" s="435"/>
      <c r="VTL467" s="435"/>
      <c r="VTM467" s="435"/>
      <c r="VTN467" s="435"/>
      <c r="VTO467" s="435"/>
      <c r="VTP467" s="435"/>
      <c r="VTQ467" s="435"/>
      <c r="VTR467" s="435"/>
      <c r="VTS467" s="435"/>
      <c r="VTT467" s="435"/>
      <c r="VTU467" s="435"/>
      <c r="VTV467" s="435"/>
      <c r="VTW467" s="435"/>
      <c r="VTX467" s="435"/>
      <c r="VTY467" s="435"/>
      <c r="VTZ467" s="435"/>
      <c r="VUA467" s="435"/>
      <c r="VUB467" s="435"/>
      <c r="VUC467" s="435"/>
      <c r="VUD467" s="435"/>
      <c r="VUE467" s="435"/>
      <c r="VUF467" s="435"/>
      <c r="VUG467" s="435"/>
      <c r="VUH467" s="435"/>
      <c r="VUI467" s="435"/>
      <c r="VUJ467" s="435"/>
      <c r="VUK467" s="435"/>
      <c r="VUL467" s="435"/>
      <c r="VUM467" s="435"/>
      <c r="VUN467" s="435"/>
      <c r="VUO467" s="435"/>
      <c r="VUP467" s="435"/>
      <c r="VUQ467" s="435"/>
      <c r="VUR467" s="435"/>
      <c r="VUS467" s="435"/>
      <c r="VUT467" s="435"/>
      <c r="VUU467" s="435"/>
      <c r="VUV467" s="435"/>
      <c r="VUW467" s="435"/>
      <c r="VUX467" s="435"/>
      <c r="VUY467" s="435"/>
      <c r="VUZ467" s="435"/>
      <c r="VVA467" s="435"/>
      <c r="VVB467" s="435"/>
      <c r="VVC467" s="435"/>
      <c r="VVD467" s="435"/>
      <c r="VVE467" s="435"/>
      <c r="VVF467" s="435"/>
      <c r="VVG467" s="435"/>
      <c r="VVH467" s="435"/>
      <c r="VVI467" s="435"/>
      <c r="VVJ467" s="435"/>
      <c r="VVK467" s="435"/>
      <c r="VVL467" s="435"/>
      <c r="VVM467" s="435"/>
      <c r="VVN467" s="435"/>
      <c r="VVO467" s="435"/>
      <c r="VVP467" s="435"/>
      <c r="VVQ467" s="435"/>
      <c r="VVR467" s="435"/>
      <c r="VVS467" s="435"/>
      <c r="VVT467" s="435"/>
      <c r="VVU467" s="435"/>
      <c r="VVV467" s="435"/>
      <c r="VVW467" s="435"/>
      <c r="VVX467" s="435"/>
      <c r="VVY467" s="435"/>
      <c r="VVZ467" s="435"/>
      <c r="VWA467" s="435"/>
      <c r="VWB467" s="435"/>
      <c r="VWC467" s="435"/>
      <c r="VWD467" s="435"/>
      <c r="VWE467" s="435"/>
      <c r="VWF467" s="435"/>
      <c r="VWG467" s="435"/>
      <c r="VWH467" s="435"/>
      <c r="VWI467" s="435"/>
      <c r="VWJ467" s="435"/>
      <c r="VWK467" s="435"/>
      <c r="VWL467" s="435"/>
      <c r="VWM467" s="435"/>
      <c r="VWN467" s="435"/>
      <c r="VWO467" s="435"/>
      <c r="VWP467" s="435"/>
      <c r="VWQ467" s="435"/>
      <c r="VWR467" s="435"/>
      <c r="VWS467" s="435"/>
      <c r="VWT467" s="435"/>
      <c r="VWU467" s="435"/>
      <c r="VWV467" s="435"/>
      <c r="VWW467" s="435"/>
      <c r="VWX467" s="435"/>
      <c r="VWY467" s="435"/>
      <c r="VWZ467" s="435"/>
      <c r="VXA467" s="435"/>
      <c r="VXB467" s="435"/>
      <c r="VXC467" s="435"/>
      <c r="VXD467" s="435"/>
      <c r="VXE467" s="435"/>
      <c r="VXF467" s="435"/>
      <c r="VXG467" s="435"/>
      <c r="VXH467" s="435"/>
      <c r="VXI467" s="435"/>
      <c r="VXJ467" s="435"/>
      <c r="VXK467" s="435"/>
      <c r="VXL467" s="435"/>
      <c r="VXM467" s="435"/>
      <c r="VXN467" s="435"/>
      <c r="VXO467" s="435"/>
      <c r="VXP467" s="435"/>
      <c r="VXQ467" s="435"/>
      <c r="VXR467" s="435"/>
      <c r="VXS467" s="435"/>
      <c r="VXT467" s="435"/>
      <c r="VXU467" s="435"/>
      <c r="VXV467" s="435"/>
      <c r="VXW467" s="435"/>
      <c r="VXX467" s="435"/>
      <c r="VXY467" s="435"/>
      <c r="VXZ467" s="435"/>
      <c r="VYA467" s="435"/>
      <c r="VYB467" s="435"/>
      <c r="VYC467" s="435"/>
      <c r="VYD467" s="435"/>
      <c r="VYE467" s="435"/>
      <c r="VYF467" s="435"/>
      <c r="VYG467" s="435"/>
      <c r="VYH467" s="435"/>
      <c r="VYI467" s="435"/>
      <c r="VYJ467" s="435"/>
      <c r="VYK467" s="435"/>
      <c r="VYL467" s="435"/>
      <c r="VYM467" s="435"/>
      <c r="VYN467" s="435"/>
      <c r="VYO467" s="435"/>
      <c r="VYP467" s="435"/>
      <c r="VYQ467" s="435"/>
      <c r="VYR467" s="435"/>
      <c r="VYS467" s="435"/>
      <c r="VYT467" s="435"/>
      <c r="VYU467" s="435"/>
      <c r="VYV467" s="435"/>
      <c r="VYW467" s="435"/>
      <c r="VYX467" s="435"/>
      <c r="VYY467" s="435"/>
      <c r="VYZ467" s="435"/>
      <c r="VZA467" s="435"/>
      <c r="VZB467" s="435"/>
      <c r="VZC467" s="435"/>
      <c r="VZD467" s="435"/>
      <c r="VZE467" s="435"/>
      <c r="VZF467" s="435"/>
      <c r="VZG467" s="435"/>
      <c r="VZH467" s="435"/>
      <c r="VZI467" s="435"/>
      <c r="VZJ467" s="435"/>
      <c r="VZK467" s="435"/>
      <c r="VZL467" s="435"/>
      <c r="VZM467" s="435"/>
      <c r="VZN467" s="435"/>
      <c r="VZO467" s="435"/>
      <c r="VZP467" s="435"/>
      <c r="VZQ467" s="435"/>
      <c r="VZR467" s="435"/>
      <c r="VZS467" s="435"/>
      <c r="VZT467" s="435"/>
      <c r="VZU467" s="435"/>
      <c r="VZV467" s="435"/>
      <c r="VZW467" s="435"/>
      <c r="VZX467" s="435"/>
      <c r="VZY467" s="435"/>
      <c r="VZZ467" s="435"/>
      <c r="WAA467" s="435"/>
      <c r="WAB467" s="435"/>
      <c r="WAC467" s="435"/>
      <c r="WAD467" s="435"/>
      <c r="WAE467" s="435"/>
      <c r="WAF467" s="435"/>
      <c r="WAG467" s="435"/>
      <c r="WAH467" s="435"/>
      <c r="WAI467" s="435"/>
      <c r="WAJ467" s="435"/>
      <c r="WAK467" s="435"/>
      <c r="WAL467" s="435"/>
      <c r="WAM467" s="435"/>
      <c r="WAN467" s="435"/>
      <c r="WAO467" s="435"/>
      <c r="WAP467" s="435"/>
      <c r="WAQ467" s="435"/>
      <c r="WAR467" s="435"/>
      <c r="WAS467" s="435"/>
      <c r="WAT467" s="435"/>
      <c r="WAU467" s="435"/>
      <c r="WAV467" s="435"/>
      <c r="WAW467" s="435"/>
      <c r="WAX467" s="435"/>
      <c r="WAY467" s="435"/>
      <c r="WAZ467" s="435"/>
      <c r="WBA467" s="435"/>
      <c r="WBB467" s="435"/>
      <c r="WBC467" s="435"/>
      <c r="WBD467" s="435"/>
      <c r="WBE467" s="435"/>
      <c r="WBF467" s="435"/>
      <c r="WBG467" s="435"/>
      <c r="WBH467" s="435"/>
      <c r="WBI467" s="435"/>
      <c r="WBJ467" s="435"/>
      <c r="WBK467" s="435"/>
      <c r="WBL467" s="435"/>
      <c r="WBM467" s="435"/>
      <c r="WBN467" s="435"/>
      <c r="WBO467" s="435"/>
      <c r="WBP467" s="435"/>
      <c r="WBQ467" s="435"/>
      <c r="WBR467" s="435"/>
      <c r="WBS467" s="435"/>
      <c r="WBT467" s="435"/>
      <c r="WBU467" s="435"/>
      <c r="WBV467" s="435"/>
      <c r="WBW467" s="435"/>
      <c r="WBX467" s="435"/>
      <c r="WBY467" s="435"/>
      <c r="WBZ467" s="435"/>
      <c r="WCA467" s="435"/>
      <c r="WCB467" s="435"/>
      <c r="WCC467" s="435"/>
      <c r="WCD467" s="435"/>
      <c r="WCE467" s="435"/>
      <c r="WCF467" s="435"/>
      <c r="WCG467" s="435"/>
      <c r="WCH467" s="435"/>
      <c r="WCI467" s="435"/>
      <c r="WCJ467" s="435"/>
      <c r="WCK467" s="435"/>
      <c r="WCL467" s="435"/>
      <c r="WCM467" s="435"/>
      <c r="WCN467" s="435"/>
      <c r="WCO467" s="435"/>
      <c r="WCP467" s="435"/>
      <c r="WCQ467" s="435"/>
      <c r="WCR467" s="435"/>
      <c r="WCS467" s="435"/>
      <c r="WCT467" s="435"/>
      <c r="WCU467" s="435"/>
      <c r="WCV467" s="435"/>
      <c r="WCW467" s="435"/>
      <c r="WCX467" s="435"/>
      <c r="WCY467" s="435"/>
      <c r="WCZ467" s="435"/>
      <c r="WDA467" s="435"/>
      <c r="WDB467" s="435"/>
      <c r="WDC467" s="435"/>
      <c r="WDD467" s="435"/>
      <c r="WDE467" s="435"/>
      <c r="WDF467" s="435"/>
      <c r="WDG467" s="435"/>
      <c r="WDH467" s="435"/>
      <c r="WDI467" s="435"/>
      <c r="WDJ467" s="435"/>
      <c r="WDK467" s="435"/>
      <c r="WDL467" s="435"/>
      <c r="WDM467" s="435"/>
      <c r="WDN467" s="435"/>
      <c r="WDO467" s="435"/>
      <c r="WDP467" s="435"/>
      <c r="WDQ467" s="435"/>
      <c r="WDR467" s="435"/>
      <c r="WDS467" s="435"/>
      <c r="WDT467" s="435"/>
      <c r="WDU467" s="435"/>
      <c r="WDV467" s="435"/>
      <c r="WDW467" s="435"/>
      <c r="WDX467" s="435"/>
      <c r="WDY467" s="435"/>
      <c r="WDZ467" s="435"/>
      <c r="WEA467" s="435"/>
      <c r="WEB467" s="435"/>
      <c r="WEC467" s="435"/>
      <c r="WED467" s="435"/>
      <c r="WEE467" s="435"/>
      <c r="WEF467" s="435"/>
      <c r="WEG467" s="435"/>
      <c r="WEH467" s="435"/>
      <c r="WEI467" s="435"/>
      <c r="WEJ467" s="435"/>
      <c r="WEK467" s="435"/>
      <c r="WEL467" s="435"/>
      <c r="WEM467" s="435"/>
      <c r="WEN467" s="435"/>
      <c r="WEO467" s="435"/>
      <c r="WEP467" s="435"/>
      <c r="WEQ467" s="435"/>
      <c r="WER467" s="435"/>
      <c r="WES467" s="435"/>
      <c r="WET467" s="435"/>
      <c r="WEU467" s="435"/>
      <c r="WEV467" s="435"/>
      <c r="WEW467" s="435"/>
      <c r="WEX467" s="435"/>
      <c r="WEY467" s="435"/>
      <c r="WEZ467" s="435"/>
      <c r="WFA467" s="435"/>
      <c r="WFB467" s="435"/>
      <c r="WFC467" s="435"/>
      <c r="WFD467" s="435"/>
      <c r="WFE467" s="435"/>
      <c r="WFF467" s="435"/>
      <c r="WFG467" s="435"/>
      <c r="WFH467" s="435"/>
      <c r="WFI467" s="435"/>
      <c r="WFJ467" s="435"/>
      <c r="WFK467" s="435"/>
      <c r="WFL467" s="435"/>
      <c r="WFM467" s="435"/>
      <c r="WFN467" s="435"/>
      <c r="WFO467" s="435"/>
      <c r="WFP467" s="435"/>
      <c r="WFQ467" s="435"/>
      <c r="WFR467" s="435"/>
      <c r="WFS467" s="435"/>
      <c r="WFT467" s="435"/>
      <c r="WFU467" s="435"/>
      <c r="WFV467" s="435"/>
      <c r="WFW467" s="435"/>
      <c r="WFX467" s="435"/>
      <c r="WFY467" s="435"/>
      <c r="WFZ467" s="435"/>
      <c r="WGA467" s="435"/>
      <c r="WGB467" s="435"/>
      <c r="WGC467" s="435"/>
      <c r="WGD467" s="435"/>
      <c r="WGE467" s="435"/>
      <c r="WGF467" s="435"/>
      <c r="WGG467" s="435"/>
      <c r="WGH467" s="435"/>
      <c r="WGI467" s="435"/>
      <c r="WGJ467" s="435"/>
      <c r="WGK467" s="435"/>
      <c r="WGL467" s="435"/>
      <c r="WGM467" s="435"/>
      <c r="WGN467" s="435"/>
      <c r="WGO467" s="435"/>
      <c r="WGP467" s="435"/>
      <c r="WGQ467" s="435"/>
      <c r="WGR467" s="435"/>
      <c r="WGS467" s="435"/>
      <c r="WGT467" s="435"/>
      <c r="WGU467" s="435"/>
      <c r="WGV467" s="435"/>
      <c r="WGW467" s="435"/>
      <c r="WGX467" s="435"/>
      <c r="WGY467" s="435"/>
      <c r="WGZ467" s="435"/>
      <c r="WHA467" s="435"/>
      <c r="WHB467" s="435"/>
      <c r="WHC467" s="435"/>
      <c r="WHD467" s="435"/>
      <c r="WHE467" s="435"/>
      <c r="WHF467" s="435"/>
      <c r="WHG467" s="435"/>
      <c r="WHH467" s="435"/>
      <c r="WHI467" s="435"/>
      <c r="WHJ467" s="435"/>
      <c r="WHK467" s="435"/>
      <c r="WHL467" s="435"/>
      <c r="WHM467" s="435"/>
      <c r="WHN467" s="435"/>
      <c r="WHO467" s="435"/>
      <c r="WHP467" s="435"/>
      <c r="WHQ467" s="435"/>
      <c r="WHR467" s="435"/>
      <c r="WHS467" s="435"/>
      <c r="WHT467" s="435"/>
      <c r="WHU467" s="435"/>
      <c r="WHV467" s="435"/>
      <c r="WHW467" s="435"/>
      <c r="WHX467" s="435"/>
      <c r="WHY467" s="435"/>
      <c r="WHZ467" s="435"/>
      <c r="WIA467" s="435"/>
      <c r="WIB467" s="435"/>
      <c r="WIC467" s="435"/>
      <c r="WID467" s="435"/>
      <c r="WIE467" s="435"/>
      <c r="WIF467" s="435"/>
      <c r="WIG467" s="435"/>
      <c r="WIH467" s="435"/>
      <c r="WII467" s="435"/>
      <c r="WIJ467" s="435"/>
      <c r="WIK467" s="435"/>
      <c r="WIL467" s="435"/>
      <c r="WIM467" s="435"/>
      <c r="WIN467" s="435"/>
      <c r="WIO467" s="435"/>
      <c r="WIP467" s="435"/>
      <c r="WIQ467" s="435"/>
      <c r="WIR467" s="435"/>
      <c r="WIS467" s="435"/>
      <c r="WIT467" s="435"/>
      <c r="WIU467" s="435"/>
      <c r="WIV467" s="435"/>
      <c r="WIW467" s="435"/>
      <c r="WIX467" s="435"/>
      <c r="WIY467" s="435"/>
      <c r="WIZ467" s="435"/>
      <c r="WJA467" s="435"/>
      <c r="WJB467" s="435"/>
      <c r="WJC467" s="435"/>
      <c r="WJD467" s="435"/>
      <c r="WJE467" s="435"/>
      <c r="WJF467" s="435"/>
      <c r="WJG467" s="435"/>
      <c r="WJH467" s="435"/>
      <c r="WJI467" s="435"/>
      <c r="WJJ467" s="435"/>
      <c r="WJK467" s="435"/>
      <c r="WJL467" s="435"/>
      <c r="WJM467" s="435"/>
      <c r="WJN467" s="435"/>
      <c r="WJO467" s="435"/>
      <c r="WJP467" s="435"/>
      <c r="WJQ467" s="435"/>
      <c r="WJR467" s="435"/>
      <c r="WJS467" s="435"/>
      <c r="WJT467" s="435"/>
      <c r="WJU467" s="435"/>
      <c r="WJV467" s="435"/>
      <c r="WJW467" s="435"/>
      <c r="WJX467" s="435"/>
      <c r="WJY467" s="435"/>
      <c r="WJZ467" s="435"/>
      <c r="WKA467" s="435"/>
      <c r="WKB467" s="435"/>
      <c r="WKC467" s="435"/>
      <c r="WKD467" s="435"/>
      <c r="WKE467" s="435"/>
      <c r="WKF467" s="435"/>
      <c r="WKG467" s="435"/>
      <c r="WKH467" s="435"/>
      <c r="WKI467" s="435"/>
      <c r="WKJ467" s="435"/>
      <c r="WKK467" s="435"/>
      <c r="WKL467" s="435"/>
      <c r="WKM467" s="435"/>
      <c r="WKN467" s="435"/>
      <c r="WKO467" s="435"/>
      <c r="WKP467" s="435"/>
      <c r="WKQ467" s="435"/>
      <c r="WKR467" s="435"/>
      <c r="WKS467" s="435"/>
      <c r="WKT467" s="435"/>
      <c r="WKU467" s="435"/>
      <c r="WKV467" s="435"/>
      <c r="WKW467" s="435"/>
      <c r="WKX467" s="435"/>
      <c r="WKY467" s="435"/>
      <c r="WKZ467" s="435"/>
      <c r="WLA467" s="435"/>
      <c r="WLB467" s="435"/>
      <c r="WLC467" s="435"/>
      <c r="WLD467" s="435"/>
      <c r="WLE467" s="435"/>
      <c r="WLF467" s="435"/>
      <c r="WLG467" s="435"/>
      <c r="WLH467" s="435"/>
      <c r="WLI467" s="435"/>
      <c r="WLJ467" s="435"/>
      <c r="WLK467" s="435"/>
      <c r="WLL467" s="435"/>
      <c r="WLM467" s="435"/>
      <c r="WLN467" s="435"/>
      <c r="WLO467" s="435"/>
      <c r="WLP467" s="435"/>
      <c r="WLQ467" s="435"/>
      <c r="WLR467" s="435"/>
      <c r="WLS467" s="435"/>
      <c r="WLT467" s="435"/>
      <c r="WLU467" s="435"/>
      <c r="WLV467" s="435"/>
      <c r="WLW467" s="435"/>
      <c r="WLX467" s="435"/>
      <c r="WLY467" s="435"/>
      <c r="WLZ467" s="435"/>
      <c r="WMA467" s="435"/>
      <c r="WMB467" s="435"/>
      <c r="WMC467" s="435"/>
      <c r="WMD467" s="435"/>
      <c r="WME467" s="435"/>
      <c r="WMF467" s="435"/>
      <c r="WMG467" s="435"/>
      <c r="WMH467" s="435"/>
      <c r="WMI467" s="435"/>
      <c r="WMJ467" s="435"/>
      <c r="WMK467" s="435"/>
      <c r="WML467" s="435"/>
      <c r="WMM467" s="435"/>
      <c r="WMN467" s="435"/>
      <c r="WMO467" s="435"/>
      <c r="WMP467" s="435"/>
      <c r="WMQ467" s="435"/>
      <c r="WMR467" s="435"/>
      <c r="WMS467" s="435"/>
      <c r="WMT467" s="435"/>
      <c r="WMU467" s="435"/>
      <c r="WMV467" s="435"/>
      <c r="WMW467" s="435"/>
      <c r="WMX467" s="435"/>
      <c r="WMY467" s="435"/>
      <c r="WMZ467" s="435"/>
      <c r="WNA467" s="435"/>
      <c r="WNB467" s="435"/>
      <c r="WNC467" s="435"/>
      <c r="WND467" s="435"/>
      <c r="WNE467" s="435"/>
      <c r="WNF467" s="435"/>
      <c r="WNG467" s="435"/>
      <c r="WNH467" s="435"/>
      <c r="WNI467" s="435"/>
      <c r="WNJ467" s="435"/>
      <c r="WNK467" s="435"/>
      <c r="WNL467" s="435"/>
      <c r="WNM467" s="435"/>
      <c r="WNN467" s="435"/>
      <c r="WNO467" s="435"/>
      <c r="WNP467" s="435"/>
      <c r="WNQ467" s="435"/>
      <c r="WNR467" s="435"/>
      <c r="WNS467" s="435"/>
      <c r="WNT467" s="435"/>
      <c r="WNU467" s="435"/>
      <c r="WNV467" s="435"/>
      <c r="WNW467" s="435"/>
      <c r="WNX467" s="435"/>
      <c r="WNY467" s="435"/>
      <c r="WNZ467" s="435"/>
      <c r="WOA467" s="435"/>
      <c r="WOB467" s="435"/>
      <c r="WOC467" s="435"/>
      <c r="WOD467" s="435"/>
      <c r="WOE467" s="435"/>
      <c r="WOF467" s="435"/>
      <c r="WOG467" s="435"/>
      <c r="WOH467" s="435"/>
      <c r="WOI467" s="435"/>
      <c r="WOJ467" s="435"/>
      <c r="WOK467" s="435"/>
      <c r="WOL467" s="435"/>
      <c r="WOM467" s="435"/>
      <c r="WON467" s="435"/>
      <c r="WOO467" s="435"/>
      <c r="WOP467" s="435"/>
      <c r="WOQ467" s="435"/>
      <c r="WOR467" s="435"/>
      <c r="WOS467" s="435"/>
      <c r="WOT467" s="435"/>
      <c r="WOU467" s="435"/>
      <c r="WOV467" s="435"/>
      <c r="WOW467" s="435"/>
      <c r="WOX467" s="435"/>
      <c r="WOY467" s="435"/>
      <c r="WOZ467" s="435"/>
      <c r="WPA467" s="435"/>
      <c r="WPB467" s="435"/>
      <c r="WPC467" s="435"/>
      <c r="WPD467" s="435"/>
      <c r="WPE467" s="435"/>
      <c r="WPF467" s="435"/>
      <c r="WPG467" s="435"/>
      <c r="WPH467" s="435"/>
      <c r="WPI467" s="435"/>
      <c r="WPJ467" s="435"/>
      <c r="WPK467" s="435"/>
      <c r="WPL467" s="435"/>
      <c r="WPM467" s="435"/>
      <c r="WPN467" s="435"/>
      <c r="WPO467" s="435"/>
      <c r="WPP467" s="435"/>
      <c r="WPQ467" s="435"/>
      <c r="WPR467" s="435"/>
      <c r="WPS467" s="435"/>
      <c r="WPT467" s="435"/>
      <c r="WPU467" s="435"/>
      <c r="WPV467" s="435"/>
      <c r="WPW467" s="435"/>
      <c r="WPX467" s="435"/>
      <c r="WPY467" s="435"/>
      <c r="WPZ467" s="435"/>
      <c r="WQA467" s="435"/>
      <c r="WQB467" s="435"/>
      <c r="WQC467" s="435"/>
      <c r="WQD467" s="435"/>
      <c r="WQE467" s="435"/>
      <c r="WQF467" s="435"/>
      <c r="WQG467" s="435"/>
      <c r="WQH467" s="435"/>
      <c r="WQI467" s="435"/>
      <c r="WQJ467" s="435"/>
      <c r="WQK467" s="435"/>
      <c r="WQL467" s="435"/>
      <c r="WQM467" s="435"/>
      <c r="WQN467" s="435"/>
      <c r="WQO467" s="435"/>
      <c r="WQP467" s="435"/>
      <c r="WQQ467" s="435"/>
      <c r="WQR467" s="435"/>
      <c r="WQS467" s="435"/>
      <c r="WQT467" s="435"/>
      <c r="WQU467" s="435"/>
      <c r="WQV467" s="435"/>
      <c r="WQW467" s="435"/>
      <c r="WQX467" s="435"/>
      <c r="WQY467" s="435"/>
      <c r="WQZ467" s="435"/>
      <c r="WRA467" s="435"/>
      <c r="WRB467" s="435"/>
      <c r="WRC467" s="435"/>
      <c r="WRD467" s="435"/>
      <c r="WRE467" s="435"/>
      <c r="WRF467" s="435"/>
      <c r="WRG467" s="435"/>
      <c r="WRH467" s="435"/>
      <c r="WRI467" s="435"/>
      <c r="WRJ467" s="435"/>
      <c r="WRK467" s="435"/>
      <c r="WRL467" s="435"/>
      <c r="WRM467" s="435"/>
      <c r="WRN467" s="435"/>
      <c r="WRO467" s="435"/>
      <c r="WRP467" s="435"/>
      <c r="WRQ467" s="435"/>
      <c r="WRR467" s="435"/>
      <c r="WRS467" s="435"/>
      <c r="WRT467" s="435"/>
      <c r="WRU467" s="435"/>
      <c r="WRV467" s="435"/>
      <c r="WRW467" s="435"/>
      <c r="WRX467" s="435"/>
      <c r="WRY467" s="435"/>
      <c r="WRZ467" s="435"/>
      <c r="WSA467" s="435"/>
      <c r="WSB467" s="435"/>
      <c r="WSC467" s="435"/>
      <c r="WSD467" s="435"/>
      <c r="WSE467" s="435"/>
      <c r="WSF467" s="435"/>
      <c r="WSG467" s="435"/>
      <c r="WSH467" s="435"/>
      <c r="WSI467" s="435"/>
      <c r="WSJ467" s="435"/>
      <c r="WSK467" s="435"/>
      <c r="WSL467" s="435"/>
      <c r="WSM467" s="435"/>
      <c r="WSN467" s="435"/>
      <c r="WSO467" s="435"/>
      <c r="WSP467" s="435"/>
      <c r="WSQ467" s="435"/>
      <c r="WSR467" s="435"/>
      <c r="WSS467" s="435"/>
      <c r="WST467" s="435"/>
      <c r="WSU467" s="435"/>
      <c r="WSV467" s="435"/>
      <c r="WSW467" s="435"/>
      <c r="WSX467" s="435"/>
      <c r="WSY467" s="435"/>
      <c r="WSZ467" s="435"/>
      <c r="WTA467" s="435"/>
      <c r="WTB467" s="435"/>
      <c r="WTC467" s="435"/>
      <c r="WTD467" s="435"/>
      <c r="WTE467" s="435"/>
      <c r="WTF467" s="435"/>
      <c r="WTG467" s="435"/>
      <c r="WTH467" s="435"/>
      <c r="WTI467" s="435"/>
      <c r="WTJ467" s="435"/>
      <c r="WTK467" s="435"/>
      <c r="WTL467" s="435"/>
      <c r="WTM467" s="435"/>
      <c r="WTN467" s="435"/>
      <c r="WTO467" s="435"/>
      <c r="WTP467" s="435"/>
      <c r="WTQ467" s="435"/>
      <c r="WTR467" s="435"/>
      <c r="WTS467" s="435"/>
      <c r="WTT467" s="435"/>
      <c r="WTU467" s="435"/>
      <c r="WTV467" s="435"/>
      <c r="WTW467" s="435"/>
      <c r="WTX467" s="435"/>
      <c r="WTY467" s="435"/>
      <c r="WTZ467" s="435"/>
      <c r="WUA467" s="435"/>
      <c r="WUB467" s="435"/>
      <c r="WUC467" s="435"/>
      <c r="WUD467" s="435"/>
      <c r="WUE467" s="435"/>
      <c r="WUF467" s="435"/>
      <c r="WUG467" s="435"/>
      <c r="WUH467" s="435"/>
      <c r="WUI467" s="435"/>
      <c r="WUJ467" s="435"/>
      <c r="WUK467" s="435"/>
      <c r="WUL467" s="435"/>
      <c r="WUM467" s="435"/>
      <c r="WUN467" s="435"/>
      <c r="WUO467" s="435"/>
      <c r="WUP467" s="435"/>
      <c r="WUQ467" s="435"/>
      <c r="WUR467" s="435"/>
      <c r="WUS467" s="435"/>
      <c r="WUT467" s="435"/>
      <c r="WUU467" s="435"/>
      <c r="WUV467" s="435"/>
      <c r="WUW467" s="435"/>
      <c r="WUX467" s="435"/>
      <c r="WUY467" s="435"/>
      <c r="WUZ467" s="435"/>
      <c r="WVA467" s="435"/>
      <c r="WVB467" s="435"/>
      <c r="WVC467" s="435"/>
      <c r="WVD467" s="435"/>
      <c r="WVE467" s="435"/>
      <c r="WVF467" s="435"/>
      <c r="WVG467" s="435"/>
      <c r="WVH467" s="435"/>
      <c r="WVI467" s="435"/>
      <c r="WVJ467" s="435"/>
      <c r="WVK467" s="435"/>
      <c r="WVL467" s="435"/>
      <c r="WVM467" s="435"/>
      <c r="WVN467" s="435"/>
      <c r="WVO467" s="435"/>
      <c r="WVP467" s="435"/>
      <c r="WVQ467" s="435"/>
      <c r="WVR467" s="435"/>
      <c r="WVS467" s="435"/>
      <c r="WVT467" s="435"/>
      <c r="WVU467" s="435"/>
      <c r="WVV467" s="435"/>
      <c r="WVW467" s="435"/>
      <c r="WVX467" s="435"/>
      <c r="WVY467" s="435"/>
      <c r="WVZ467" s="435"/>
      <c r="WWA467" s="435"/>
      <c r="WWB467" s="435"/>
      <c r="WWC467" s="435"/>
      <c r="WWD467" s="435"/>
      <c r="WWE467" s="435"/>
      <c r="WWF467" s="435"/>
      <c r="WWG467" s="435"/>
      <c r="WWH467" s="435"/>
      <c r="WWI467" s="435"/>
      <c r="WWJ467" s="435"/>
      <c r="WWK467" s="435"/>
      <c r="WWL467" s="435"/>
      <c r="WWM467" s="435"/>
      <c r="WWN467" s="435"/>
      <c r="WWO467" s="435"/>
      <c r="WWP467" s="435"/>
      <c r="WWQ467" s="435"/>
      <c r="WWR467" s="435"/>
      <c r="WWS467" s="435"/>
      <c r="WWT467" s="435"/>
      <c r="WWU467" s="435"/>
      <c r="WWV467" s="435"/>
      <c r="WWW467" s="435"/>
      <c r="WWX467" s="435"/>
      <c r="WWY467" s="435"/>
      <c r="WWZ467" s="435"/>
      <c r="WXA467" s="435"/>
      <c r="WXB467" s="435"/>
      <c r="WXC467" s="435"/>
      <c r="WXD467" s="435"/>
      <c r="WXE467" s="435"/>
      <c r="WXF467" s="435"/>
      <c r="WXG467" s="435"/>
      <c r="WXH467" s="435"/>
      <c r="WXI467" s="435"/>
      <c r="WXJ467" s="435"/>
      <c r="WXK467" s="435"/>
      <c r="WXL467" s="435"/>
      <c r="WXM467" s="435"/>
      <c r="WXN467" s="435"/>
      <c r="WXO467" s="435"/>
      <c r="WXP467" s="435"/>
      <c r="WXQ467" s="435"/>
      <c r="WXR467" s="435"/>
      <c r="WXS467" s="435"/>
      <c r="WXT467" s="435"/>
      <c r="WXU467" s="435"/>
      <c r="WXV467" s="435"/>
      <c r="WXW467" s="435"/>
      <c r="WXX467" s="435"/>
      <c r="WXY467" s="435"/>
      <c r="WXZ467" s="435"/>
      <c r="WYA467" s="435"/>
      <c r="WYB467" s="435"/>
      <c r="WYC467" s="435"/>
      <c r="WYD467" s="435"/>
      <c r="WYE467" s="435"/>
      <c r="WYF467" s="435"/>
      <c r="WYG467" s="435"/>
      <c r="WYH467" s="435"/>
      <c r="WYI467" s="435"/>
      <c r="WYJ467" s="435"/>
      <c r="WYK467" s="435"/>
      <c r="WYL467" s="435"/>
      <c r="WYM467" s="435"/>
      <c r="WYN467" s="435"/>
      <c r="WYO467" s="435"/>
      <c r="WYP467" s="435"/>
      <c r="WYQ467" s="435"/>
      <c r="WYR467" s="435"/>
      <c r="WYS467" s="435"/>
      <c r="WYT467" s="435"/>
      <c r="WYU467" s="435"/>
      <c r="WYV467" s="435"/>
      <c r="WYW467" s="435"/>
      <c r="WYX467" s="435"/>
      <c r="WYY467" s="435"/>
      <c r="WYZ467" s="435"/>
      <c r="WZA467" s="435"/>
      <c r="WZB467" s="435"/>
      <c r="WZC467" s="435"/>
      <c r="WZD467" s="435"/>
      <c r="WZE467" s="435"/>
      <c r="WZF467" s="435"/>
      <c r="WZG467" s="435"/>
      <c r="WZH467" s="435"/>
      <c r="WZI467" s="435"/>
      <c r="WZJ467" s="435"/>
      <c r="WZK467" s="435"/>
      <c r="WZL467" s="435"/>
      <c r="WZM467" s="435"/>
      <c r="WZN467" s="435"/>
      <c r="WZO467" s="435"/>
      <c r="WZP467" s="435"/>
      <c r="WZQ467" s="435"/>
      <c r="WZR467" s="435"/>
      <c r="WZS467" s="435"/>
      <c r="WZT467" s="435"/>
      <c r="WZU467" s="435"/>
      <c r="WZV467" s="435"/>
      <c r="WZW467" s="435"/>
      <c r="WZX467" s="435"/>
      <c r="WZY467" s="435"/>
      <c r="WZZ467" s="435"/>
      <c r="XAA467" s="435"/>
      <c r="XAB467" s="435"/>
      <c r="XAC467" s="435"/>
      <c r="XAD467" s="435"/>
      <c r="XAE467" s="435"/>
      <c r="XAF467" s="435"/>
      <c r="XAG467" s="435"/>
      <c r="XAH467" s="435"/>
      <c r="XAI467" s="435"/>
      <c r="XAJ467" s="435"/>
      <c r="XAK467" s="435"/>
      <c r="XAL467" s="435"/>
      <c r="XAM467" s="435"/>
      <c r="XAN467" s="435"/>
      <c r="XAO467" s="435"/>
      <c r="XAP467" s="435"/>
      <c r="XAQ467" s="435"/>
      <c r="XAR467" s="435"/>
      <c r="XAS467" s="435"/>
      <c r="XAT467" s="435"/>
      <c r="XAU467" s="435"/>
      <c r="XAV467" s="435"/>
      <c r="XAW467" s="435"/>
      <c r="XAX467" s="435"/>
      <c r="XAY467" s="435"/>
      <c r="XAZ467" s="435"/>
      <c r="XBA467" s="435"/>
      <c r="XBB467" s="435"/>
      <c r="XBC467" s="435"/>
      <c r="XBD467" s="435"/>
      <c r="XBE467" s="435"/>
      <c r="XBF467" s="435"/>
      <c r="XBG467" s="435"/>
      <c r="XBH467" s="435"/>
      <c r="XBI467" s="435"/>
      <c r="XBJ467" s="435"/>
      <c r="XBK467" s="435"/>
      <c r="XBL467" s="435"/>
      <c r="XBM467" s="435"/>
      <c r="XBN467" s="435"/>
      <c r="XBO467" s="435"/>
      <c r="XBP467" s="435"/>
      <c r="XBQ467" s="435"/>
      <c r="XBR467" s="435"/>
      <c r="XBS467" s="435"/>
      <c r="XBT467" s="435"/>
      <c r="XBU467" s="435"/>
      <c r="XBV467" s="435"/>
      <c r="XBW467" s="435"/>
      <c r="XBX467" s="435"/>
      <c r="XBY467" s="435"/>
      <c r="XBZ467" s="435"/>
      <c r="XCA467" s="435"/>
      <c r="XCB467" s="435"/>
      <c r="XCC467" s="435"/>
      <c r="XCD467" s="435"/>
      <c r="XCE467" s="435"/>
      <c r="XCF467" s="435"/>
      <c r="XCG467" s="435"/>
      <c r="XCH467" s="435"/>
      <c r="XCI467" s="435"/>
      <c r="XCJ467" s="435"/>
      <c r="XCK467" s="435"/>
      <c r="XCL467" s="435"/>
      <c r="XCM467" s="435"/>
      <c r="XCN467" s="435"/>
      <c r="XCO467" s="435"/>
      <c r="XCP467" s="435"/>
      <c r="XCQ467" s="435"/>
      <c r="XCR467" s="435"/>
      <c r="XCS467" s="435"/>
      <c r="XCT467" s="435"/>
      <c r="XCU467" s="435"/>
      <c r="XCV467" s="435"/>
      <c r="XCW467" s="435"/>
      <c r="XCX467" s="435"/>
      <c r="XCY467" s="435"/>
      <c r="XCZ467" s="435"/>
      <c r="XDA467" s="435"/>
      <c r="XDB467" s="435"/>
      <c r="XDC467" s="435"/>
      <c r="XDD467" s="435"/>
      <c r="XDE467" s="435"/>
      <c r="XDF467" s="435"/>
      <c r="XDG467" s="435"/>
      <c r="XDH467" s="435"/>
      <c r="XDI467" s="435"/>
      <c r="XDJ467" s="435"/>
      <c r="XDK467" s="435"/>
      <c r="XDL467" s="435"/>
      <c r="XDM467" s="435"/>
      <c r="XDN467" s="435"/>
      <c r="XDO467" s="435"/>
      <c r="XDP467" s="435"/>
      <c r="XDQ467" s="435"/>
      <c r="XDR467" s="435"/>
      <c r="XDS467" s="435"/>
      <c r="XDT467" s="435"/>
      <c r="XDU467" s="435"/>
      <c r="XDV467" s="435"/>
      <c r="XDW467" s="435"/>
      <c r="XDX467" s="435"/>
      <c r="XDY467" s="435"/>
      <c r="XDZ467" s="435"/>
      <c r="XEA467" s="435"/>
      <c r="XEB467" s="435"/>
      <c r="XEC467" s="435"/>
      <c r="XED467" s="435"/>
      <c r="XEE467" s="435"/>
      <c r="XEF467" s="435"/>
      <c r="XEG467" s="435"/>
      <c r="XEH467" s="435"/>
      <c r="XEI467" s="435"/>
      <c r="XEJ467" s="435"/>
      <c r="XEK467" s="435"/>
      <c r="XEL467" s="435"/>
      <c r="XEM467" s="435"/>
    </row>
    <row r="468" spans="1:16367" x14ac:dyDescent="0.25">
      <c r="A468" s="435"/>
      <c r="B468" s="435"/>
      <c r="C468" s="435"/>
      <c r="D468" s="448"/>
      <c r="E468" s="448"/>
      <c r="F468" s="453"/>
      <c r="G468" s="454"/>
      <c r="H468" s="454"/>
      <c r="I468" s="453"/>
      <c r="J468" s="454"/>
      <c r="K468" s="453"/>
      <c r="L468" s="453"/>
      <c r="M468" s="453"/>
      <c r="N468" s="453"/>
      <c r="O468" s="453"/>
      <c r="P468" s="452"/>
      <c r="Q468" s="446"/>
      <c r="R468" s="446"/>
      <c r="S468" s="602"/>
      <c r="T468" s="435"/>
      <c r="U468" s="445"/>
      <c r="V468" s="450"/>
      <c r="X468" s="451"/>
      <c r="Y468" s="445"/>
      <c r="AA468" s="450"/>
      <c r="AB468" s="445"/>
      <c r="AC468" s="449"/>
      <c r="AD468" s="445"/>
      <c r="AE468" s="554"/>
      <c r="AF468" s="448"/>
      <c r="AG468" s="448"/>
      <c r="AH468" s="448"/>
      <c r="AI468" s="435"/>
      <c r="AJ468" s="435"/>
      <c r="AK468" s="435"/>
      <c r="AL468" s="435"/>
      <c r="AM468" s="435"/>
      <c r="AN468" s="435"/>
      <c r="AO468" s="435"/>
      <c r="AP468" s="435"/>
      <c r="AQ468" s="435"/>
      <c r="AR468" s="435"/>
      <c r="AS468" s="435"/>
      <c r="AT468" s="435"/>
      <c r="AU468" s="435"/>
      <c r="AV468" s="435"/>
      <c r="AW468" s="435"/>
      <c r="AX468" s="435"/>
      <c r="AY468" s="435"/>
      <c r="AZ468" s="435"/>
      <c r="BA468" s="435"/>
      <c r="BB468" s="435"/>
      <c r="BC468" s="435"/>
      <c r="BD468" s="435"/>
      <c r="BE468" s="435"/>
      <c r="BF468" s="435"/>
      <c r="BG468" s="435"/>
      <c r="BH468" s="435"/>
      <c r="BI468" s="435"/>
      <c r="BJ468" s="435"/>
      <c r="BK468" s="435"/>
      <c r="BL468" s="435"/>
      <c r="BM468" s="435"/>
      <c r="BN468" s="435"/>
      <c r="BO468" s="435"/>
      <c r="BP468" s="435"/>
      <c r="BQ468" s="435"/>
      <c r="BR468" s="435"/>
      <c r="BS468" s="435"/>
      <c r="BT468" s="435"/>
      <c r="BU468" s="435"/>
      <c r="BV468" s="435"/>
      <c r="BW468" s="435"/>
      <c r="BX468" s="435"/>
      <c r="BY468" s="435"/>
      <c r="BZ468" s="435"/>
      <c r="CA468" s="435"/>
      <c r="CB468" s="435"/>
      <c r="CC468" s="435"/>
      <c r="CD468" s="435"/>
      <c r="CE468" s="435"/>
      <c r="CF468" s="435"/>
      <c r="CG468" s="435"/>
      <c r="CH468" s="435"/>
      <c r="CI468" s="435"/>
      <c r="CJ468" s="435"/>
      <c r="CK468" s="435"/>
      <c r="CL468" s="435"/>
      <c r="CM468" s="435"/>
      <c r="CN468" s="435"/>
      <c r="CO468" s="435"/>
      <c r="CP468" s="435"/>
      <c r="CQ468" s="435"/>
      <c r="CR468" s="445"/>
      <c r="CS468" s="435"/>
      <c r="CT468" s="448"/>
      <c r="CU468" s="448"/>
      <c r="CV468" s="435"/>
      <c r="CW468" s="448"/>
      <c r="CX468" s="448"/>
      <c r="CY468" s="435"/>
      <c r="CZ468" s="448"/>
      <c r="DA468" s="448"/>
      <c r="DB468" s="435"/>
      <c r="DC468" s="448"/>
      <c r="DD468" s="448"/>
      <c r="DE468" s="435"/>
      <c r="DF468" s="448"/>
      <c r="DG468" s="448"/>
      <c r="DH468" s="435"/>
      <c r="DJ468" s="445"/>
      <c r="DK468" s="445"/>
      <c r="DL468" s="435"/>
      <c r="DM468" s="447"/>
      <c r="DN468" s="447"/>
      <c r="DO468" s="435"/>
      <c r="DP468" s="435"/>
      <c r="DQ468" s="435"/>
      <c r="DR468" s="435"/>
      <c r="DS468" s="435"/>
      <c r="DT468" s="435"/>
      <c r="DU468" s="435"/>
      <c r="DV468" s="435"/>
      <c r="DW468" s="435"/>
      <c r="DX468" s="435"/>
      <c r="DY468" s="435"/>
      <c r="DZ468" s="435"/>
      <c r="EA468" s="435"/>
      <c r="EB468" s="435"/>
      <c r="EC468" s="435"/>
      <c r="ED468" s="435"/>
      <c r="EE468" s="435"/>
      <c r="EF468" s="435"/>
      <c r="EG468" s="435"/>
      <c r="EH468" s="435"/>
      <c r="EI468" s="435"/>
      <c r="EJ468" s="435"/>
      <c r="EK468" s="435"/>
      <c r="EL468" s="435"/>
      <c r="EM468" s="435"/>
      <c r="EN468" s="435"/>
      <c r="EO468" s="435"/>
      <c r="EP468" s="435"/>
      <c r="EQ468" s="435"/>
      <c r="ER468" s="435"/>
      <c r="ES468" s="435"/>
      <c r="ET468" s="435"/>
      <c r="EU468" s="435"/>
      <c r="EV468" s="435"/>
      <c r="EW468" s="435"/>
      <c r="EX468" s="435"/>
      <c r="EY468" s="435"/>
      <c r="EZ468" s="435"/>
      <c r="FA468" s="435"/>
      <c r="FB468" s="435"/>
      <c r="FC468" s="435"/>
      <c r="FD468" s="435"/>
      <c r="FE468" s="435"/>
      <c r="FF468" s="435"/>
      <c r="FG468" s="435"/>
      <c r="FH468" s="435"/>
      <c r="FI468" s="435"/>
      <c r="FJ468" s="435"/>
      <c r="FK468" s="435"/>
      <c r="FL468" s="435"/>
      <c r="FM468" s="435"/>
      <c r="FN468" s="435"/>
      <c r="FO468" s="435"/>
      <c r="FP468" s="435"/>
      <c r="FQ468" s="435"/>
      <c r="FR468" s="435"/>
      <c r="FS468" s="435"/>
      <c r="FT468" s="435"/>
      <c r="FU468" s="435"/>
      <c r="FV468" s="435"/>
      <c r="FW468" s="435"/>
      <c r="FX468" s="435"/>
      <c r="FY468" s="435"/>
      <c r="FZ468" s="435"/>
      <c r="GA468" s="435"/>
      <c r="GB468" s="435"/>
      <c r="GC468" s="435"/>
      <c r="GD468" s="435"/>
      <c r="GE468" s="435"/>
      <c r="GF468" s="435"/>
      <c r="GG468" s="435"/>
      <c r="GH468" s="435"/>
      <c r="GI468" s="435"/>
      <c r="GJ468" s="435"/>
      <c r="GK468" s="435"/>
      <c r="GL468" s="435"/>
      <c r="GM468" s="435"/>
      <c r="GN468" s="435"/>
      <c r="GO468" s="435"/>
      <c r="GP468" s="435"/>
      <c r="GQ468" s="435"/>
      <c r="GR468" s="435"/>
      <c r="GS468" s="435"/>
      <c r="GT468" s="435"/>
      <c r="GU468" s="435"/>
      <c r="GV468" s="435"/>
      <c r="GW468" s="435"/>
      <c r="GX468" s="435"/>
      <c r="GY468" s="435"/>
      <c r="GZ468" s="435"/>
      <c r="HA468" s="435"/>
      <c r="HB468" s="435"/>
      <c r="HC468" s="435"/>
      <c r="HD468" s="435"/>
      <c r="HE468" s="435"/>
      <c r="HF468" s="435"/>
      <c r="HG468" s="435"/>
      <c r="HH468" s="435"/>
      <c r="HI468" s="435"/>
      <c r="HJ468" s="435"/>
      <c r="HK468" s="435"/>
      <c r="HL468" s="435"/>
      <c r="HM468" s="435"/>
      <c r="HN468" s="435"/>
      <c r="HO468" s="435"/>
      <c r="HP468" s="435"/>
      <c r="HQ468" s="435"/>
      <c r="HR468" s="435"/>
      <c r="HS468" s="435"/>
      <c r="HT468" s="435"/>
      <c r="HU468" s="435"/>
      <c r="HV468" s="435"/>
      <c r="HW468" s="435"/>
      <c r="HX468" s="435"/>
      <c r="HY468" s="435"/>
      <c r="HZ468" s="435"/>
      <c r="IA468" s="435"/>
      <c r="IB468" s="435"/>
      <c r="IC468" s="435"/>
      <c r="ID468" s="435"/>
      <c r="IE468" s="435"/>
      <c r="IF468" s="435"/>
      <c r="IG468" s="435"/>
      <c r="IH468" s="435"/>
      <c r="II468" s="435"/>
      <c r="IJ468" s="435"/>
      <c r="IK468" s="435"/>
      <c r="IL468" s="435"/>
      <c r="IM468" s="435"/>
      <c r="IN468" s="435"/>
      <c r="IO468" s="435"/>
      <c r="IP468" s="435"/>
      <c r="IQ468" s="435"/>
      <c r="IR468" s="435"/>
      <c r="IS468" s="435"/>
      <c r="IT468" s="435"/>
      <c r="IU468" s="435"/>
      <c r="IV468" s="435"/>
      <c r="IW468" s="435"/>
      <c r="IX468" s="435"/>
      <c r="IY468" s="435"/>
      <c r="IZ468" s="435"/>
      <c r="JA468" s="435"/>
      <c r="JB468" s="435"/>
      <c r="JC468" s="435"/>
      <c r="JD468" s="435"/>
      <c r="JE468" s="435"/>
      <c r="JF468" s="435"/>
      <c r="JG468" s="435"/>
      <c r="JH468" s="435"/>
      <c r="JI468" s="435"/>
      <c r="JJ468" s="435"/>
      <c r="JK468" s="435"/>
      <c r="JL468" s="435"/>
      <c r="JM468" s="435"/>
      <c r="JN468" s="435"/>
      <c r="JO468" s="435"/>
      <c r="JP468" s="435"/>
      <c r="JQ468" s="435"/>
      <c r="JR468" s="435"/>
      <c r="JS468" s="435"/>
      <c r="JT468" s="435"/>
      <c r="JU468" s="435"/>
      <c r="JV468" s="435"/>
      <c r="JW468" s="435"/>
      <c r="JX468" s="435"/>
      <c r="JY468" s="435"/>
      <c r="JZ468" s="435"/>
      <c r="KA468" s="435"/>
      <c r="KB468" s="435"/>
      <c r="KC468" s="435"/>
      <c r="KD468" s="435"/>
      <c r="KE468" s="435"/>
      <c r="KF468" s="435"/>
      <c r="KG468" s="435"/>
      <c r="KH468" s="435"/>
      <c r="KI468" s="435"/>
      <c r="KJ468" s="435"/>
      <c r="KK468" s="435"/>
      <c r="KL468" s="435"/>
      <c r="KM468" s="435"/>
      <c r="KN468" s="435"/>
      <c r="KO468" s="435"/>
      <c r="KP468" s="435"/>
      <c r="KQ468" s="435"/>
      <c r="KR468" s="435"/>
      <c r="KS468" s="435"/>
      <c r="KT468" s="435"/>
      <c r="KU468" s="435"/>
      <c r="KV468" s="435"/>
      <c r="KW468" s="435"/>
      <c r="KX468" s="435"/>
      <c r="KY468" s="435"/>
      <c r="KZ468" s="435"/>
      <c r="LA468" s="435"/>
      <c r="LB468" s="435"/>
      <c r="LC468" s="435"/>
      <c r="LD468" s="435"/>
      <c r="LE468" s="435"/>
      <c r="LF468" s="435"/>
      <c r="LG468" s="435"/>
      <c r="LH468" s="435"/>
      <c r="LI468" s="435"/>
      <c r="LJ468" s="435"/>
      <c r="LK468" s="435"/>
      <c r="LL468" s="435"/>
      <c r="LM468" s="435"/>
      <c r="LN468" s="435"/>
      <c r="LO468" s="435"/>
      <c r="LP468" s="435"/>
      <c r="LQ468" s="435"/>
      <c r="LR468" s="435"/>
      <c r="LS468" s="435"/>
      <c r="LT468" s="435"/>
      <c r="LU468" s="435"/>
      <c r="LV468" s="435"/>
      <c r="LW468" s="435"/>
      <c r="LX468" s="435"/>
      <c r="LY468" s="435"/>
      <c r="LZ468" s="435"/>
      <c r="MA468" s="435"/>
      <c r="MB468" s="435"/>
      <c r="MC468" s="435"/>
      <c r="MD468" s="435"/>
      <c r="ME468" s="435"/>
      <c r="MF468" s="435"/>
      <c r="MG468" s="435"/>
      <c r="MH468" s="435"/>
      <c r="MI468" s="435"/>
      <c r="MJ468" s="435"/>
      <c r="MK468" s="435"/>
      <c r="ML468" s="435"/>
      <c r="MM468" s="435"/>
      <c r="MN468" s="435"/>
      <c r="MO468" s="435"/>
      <c r="MP468" s="435"/>
      <c r="MQ468" s="435"/>
      <c r="MR468" s="435"/>
      <c r="MS468" s="435"/>
      <c r="MT468" s="435"/>
      <c r="MU468" s="435"/>
      <c r="MV468" s="435"/>
      <c r="MW468" s="435"/>
      <c r="MX468" s="435"/>
      <c r="MY468" s="435"/>
      <c r="MZ468" s="435"/>
      <c r="NA468" s="435"/>
      <c r="NB468" s="435"/>
      <c r="NC468" s="435"/>
      <c r="ND468" s="435"/>
      <c r="NE468" s="435"/>
      <c r="NF468" s="435"/>
      <c r="NG468" s="435"/>
      <c r="NH468" s="435"/>
      <c r="NI468" s="435"/>
      <c r="NJ468" s="435"/>
      <c r="NK468" s="435"/>
      <c r="NL468" s="435"/>
      <c r="NM468" s="435"/>
      <c r="NN468" s="435"/>
      <c r="NO468" s="435"/>
      <c r="NP468" s="435"/>
      <c r="NQ468" s="435"/>
      <c r="NR468" s="435"/>
      <c r="NS468" s="435"/>
      <c r="NT468" s="435"/>
      <c r="NU468" s="435"/>
      <c r="NV468" s="435"/>
      <c r="NW468" s="435"/>
      <c r="NX468" s="435"/>
      <c r="NY468" s="435"/>
      <c r="NZ468" s="435"/>
      <c r="OA468" s="435"/>
      <c r="OB468" s="435"/>
      <c r="OC468" s="435"/>
      <c r="OD468" s="435"/>
      <c r="OE468" s="435"/>
      <c r="OF468" s="435"/>
      <c r="OG468" s="435"/>
      <c r="OH468" s="435"/>
      <c r="OI468" s="435"/>
      <c r="OJ468" s="435"/>
      <c r="OK468" s="435"/>
      <c r="OL468" s="435"/>
      <c r="OM468" s="435"/>
      <c r="ON468" s="435"/>
      <c r="OO468" s="435"/>
      <c r="OP468" s="435"/>
      <c r="OQ468" s="435"/>
      <c r="OR468" s="435"/>
      <c r="OS468" s="435"/>
      <c r="OT468" s="435"/>
      <c r="OU468" s="435"/>
      <c r="OV468" s="435"/>
      <c r="OW468" s="435"/>
      <c r="OX468" s="435"/>
      <c r="OY468" s="435"/>
      <c r="OZ468" s="435"/>
      <c r="PA468" s="435"/>
      <c r="PB468" s="435"/>
      <c r="PC468" s="435"/>
      <c r="PD468" s="435"/>
      <c r="PE468" s="435"/>
      <c r="PF468" s="435"/>
      <c r="PG468" s="435"/>
      <c r="PH468" s="435"/>
      <c r="PI468" s="435"/>
      <c r="PJ468" s="435"/>
      <c r="PK468" s="435"/>
      <c r="PL468" s="435"/>
      <c r="PM468" s="435"/>
      <c r="PN468" s="435"/>
      <c r="PO468" s="435"/>
      <c r="PP468" s="435"/>
      <c r="PQ468" s="435"/>
      <c r="PR468" s="435"/>
      <c r="PS468" s="435"/>
      <c r="PT468" s="435"/>
      <c r="PU468" s="435"/>
      <c r="PV468" s="435"/>
      <c r="PW468" s="435"/>
      <c r="PX468" s="435"/>
      <c r="PY468" s="435"/>
      <c r="PZ468" s="435"/>
      <c r="QA468" s="435"/>
      <c r="QB468" s="435"/>
      <c r="QC468" s="435"/>
      <c r="QD468" s="435"/>
      <c r="QE468" s="435"/>
      <c r="QF468" s="435"/>
      <c r="QG468" s="435"/>
      <c r="QH468" s="435"/>
      <c r="QI468" s="435"/>
      <c r="QJ468" s="435"/>
      <c r="QK468" s="435"/>
      <c r="QL468" s="435"/>
      <c r="QM468" s="435"/>
      <c r="QN468" s="435"/>
      <c r="QO468" s="435"/>
      <c r="QP468" s="435"/>
      <c r="QQ468" s="435"/>
      <c r="QR468" s="435"/>
      <c r="QS468" s="435"/>
      <c r="QT468" s="435"/>
      <c r="QU468" s="435"/>
      <c r="QV468" s="435"/>
      <c r="QW468" s="435"/>
      <c r="QX468" s="435"/>
      <c r="QY468" s="435"/>
      <c r="QZ468" s="435"/>
      <c r="RA468" s="435"/>
      <c r="RB468" s="435"/>
      <c r="RC468" s="435"/>
      <c r="RD468" s="435"/>
      <c r="RE468" s="435"/>
      <c r="RF468" s="435"/>
      <c r="RG468" s="435"/>
      <c r="RH468" s="435"/>
      <c r="RI468" s="435"/>
      <c r="RJ468" s="435"/>
      <c r="RK468" s="435"/>
      <c r="RL468" s="435"/>
      <c r="RM468" s="435"/>
      <c r="RN468" s="435"/>
      <c r="RO468" s="435"/>
      <c r="RP468" s="435"/>
      <c r="RQ468" s="435"/>
      <c r="RR468" s="435"/>
      <c r="RS468" s="435"/>
      <c r="RT468" s="435"/>
      <c r="RU468" s="435"/>
      <c r="RV468" s="435"/>
      <c r="RW468" s="435"/>
      <c r="RX468" s="435"/>
      <c r="RY468" s="435"/>
      <c r="RZ468" s="435"/>
      <c r="SA468" s="435"/>
      <c r="SB468" s="435"/>
      <c r="SC468" s="435"/>
      <c r="SD468" s="435"/>
      <c r="SE468" s="435"/>
      <c r="SF468" s="435"/>
      <c r="SG468" s="435"/>
      <c r="SH468" s="435"/>
      <c r="SI468" s="435"/>
      <c r="SJ468" s="435"/>
      <c r="SK468" s="435"/>
      <c r="SL468" s="435"/>
      <c r="SM468" s="435"/>
      <c r="SN468" s="435"/>
      <c r="SO468" s="435"/>
      <c r="SP468" s="435"/>
      <c r="SQ468" s="435"/>
      <c r="SR468" s="435"/>
      <c r="SS468" s="435"/>
      <c r="ST468" s="435"/>
      <c r="SU468" s="435"/>
      <c r="SV468" s="435"/>
      <c r="SW468" s="435"/>
      <c r="SX468" s="435"/>
      <c r="SY468" s="435"/>
      <c r="SZ468" s="435"/>
      <c r="TA468" s="435"/>
      <c r="TB468" s="435"/>
      <c r="TC468" s="435"/>
      <c r="TD468" s="435"/>
      <c r="TE468" s="435"/>
      <c r="TF468" s="435"/>
      <c r="TG468" s="435"/>
      <c r="TH468" s="435"/>
      <c r="TI468" s="435"/>
      <c r="TJ468" s="435"/>
      <c r="TK468" s="435"/>
      <c r="TL468" s="435"/>
      <c r="TM468" s="435"/>
      <c r="TN468" s="435"/>
      <c r="TO468" s="435"/>
      <c r="TP468" s="435"/>
      <c r="TQ468" s="435"/>
      <c r="TR468" s="435"/>
      <c r="TS468" s="435"/>
      <c r="TT468" s="435"/>
      <c r="TU468" s="435"/>
      <c r="TV468" s="435"/>
      <c r="TW468" s="435"/>
      <c r="TX468" s="435"/>
      <c r="TY468" s="435"/>
      <c r="TZ468" s="435"/>
      <c r="UA468" s="435"/>
      <c r="UB468" s="435"/>
      <c r="UC468" s="435"/>
      <c r="UD468" s="435"/>
      <c r="UE468" s="435"/>
      <c r="UF468" s="435"/>
      <c r="UG468" s="435"/>
      <c r="UH468" s="435"/>
      <c r="UI468" s="435"/>
      <c r="UJ468" s="435"/>
      <c r="UK468" s="435"/>
      <c r="UL468" s="435"/>
      <c r="UM468" s="435"/>
      <c r="UN468" s="435"/>
      <c r="UO468" s="435"/>
      <c r="UP468" s="435"/>
      <c r="UQ468" s="435"/>
      <c r="UR468" s="435"/>
      <c r="US468" s="435"/>
      <c r="UT468" s="435"/>
      <c r="UU468" s="435"/>
      <c r="UV468" s="435"/>
      <c r="UW468" s="435"/>
      <c r="UX468" s="435"/>
      <c r="UY468" s="435"/>
      <c r="UZ468" s="435"/>
      <c r="VA468" s="435"/>
      <c r="VB468" s="435"/>
      <c r="VC468" s="435"/>
      <c r="VD468" s="435"/>
      <c r="VE468" s="435"/>
      <c r="VF468" s="435"/>
      <c r="VG468" s="435"/>
      <c r="VH468" s="435"/>
      <c r="VI468" s="435"/>
      <c r="VJ468" s="435"/>
      <c r="VK468" s="435"/>
      <c r="VL468" s="435"/>
      <c r="VM468" s="435"/>
      <c r="VN468" s="435"/>
      <c r="VO468" s="435"/>
      <c r="VP468" s="435"/>
      <c r="VQ468" s="435"/>
      <c r="VR468" s="435"/>
      <c r="VS468" s="435"/>
      <c r="VT468" s="435"/>
      <c r="VU468" s="435"/>
      <c r="VV468" s="435"/>
      <c r="VW468" s="435"/>
      <c r="VX468" s="435"/>
      <c r="VY468" s="435"/>
      <c r="VZ468" s="435"/>
      <c r="WA468" s="435"/>
      <c r="WB468" s="435"/>
      <c r="WC468" s="435"/>
      <c r="WD468" s="435"/>
      <c r="WE468" s="435"/>
      <c r="WF468" s="435"/>
      <c r="WG468" s="435"/>
      <c r="WH468" s="435"/>
      <c r="WI468" s="435"/>
      <c r="WJ468" s="435"/>
      <c r="WK468" s="435"/>
      <c r="WL468" s="435"/>
      <c r="WM468" s="435"/>
      <c r="WN468" s="435"/>
      <c r="WO468" s="435"/>
      <c r="WP468" s="435"/>
      <c r="WQ468" s="435"/>
      <c r="WR468" s="435"/>
      <c r="WS468" s="435"/>
      <c r="WT468" s="435"/>
      <c r="WU468" s="435"/>
      <c r="WV468" s="435"/>
      <c r="WW468" s="435"/>
      <c r="WX468" s="435"/>
      <c r="WY468" s="435"/>
      <c r="WZ468" s="435"/>
      <c r="XA468" s="435"/>
      <c r="XB468" s="435"/>
      <c r="XC468" s="435"/>
      <c r="XD468" s="435"/>
      <c r="XE468" s="435"/>
      <c r="XF468" s="435"/>
      <c r="XG468" s="435"/>
      <c r="XH468" s="435"/>
      <c r="XI468" s="435"/>
      <c r="XJ468" s="435"/>
      <c r="XK468" s="435"/>
      <c r="XL468" s="435"/>
      <c r="XM468" s="435"/>
      <c r="XN468" s="435"/>
      <c r="XO468" s="435"/>
      <c r="XP468" s="435"/>
      <c r="XQ468" s="435"/>
      <c r="XR468" s="435"/>
      <c r="XS468" s="435"/>
      <c r="XT468" s="435"/>
      <c r="XU468" s="435"/>
      <c r="XV468" s="435"/>
      <c r="XW468" s="435"/>
      <c r="XX468" s="435"/>
      <c r="XY468" s="435"/>
      <c r="XZ468" s="435"/>
      <c r="YA468" s="435"/>
      <c r="YB468" s="435"/>
      <c r="YC468" s="435"/>
      <c r="YD468" s="435"/>
      <c r="YE468" s="435"/>
      <c r="YF468" s="435"/>
      <c r="YG468" s="435"/>
      <c r="YH468" s="435"/>
      <c r="YI468" s="435"/>
      <c r="YJ468" s="435"/>
      <c r="YK468" s="435"/>
      <c r="YL468" s="435"/>
      <c r="YM468" s="435"/>
      <c r="YN468" s="435"/>
      <c r="YO468" s="435"/>
      <c r="YP468" s="435"/>
      <c r="YQ468" s="435"/>
      <c r="YR468" s="435"/>
      <c r="YS468" s="435"/>
      <c r="YT468" s="435"/>
      <c r="YU468" s="435"/>
      <c r="YV468" s="435"/>
      <c r="YW468" s="435"/>
      <c r="YX468" s="435"/>
      <c r="YY468" s="435"/>
      <c r="YZ468" s="435"/>
      <c r="ZA468" s="435"/>
      <c r="ZB468" s="435"/>
      <c r="ZC468" s="435"/>
      <c r="ZD468" s="435"/>
      <c r="ZE468" s="435"/>
      <c r="ZF468" s="435"/>
      <c r="ZG468" s="435"/>
      <c r="ZH468" s="435"/>
      <c r="ZI468" s="435"/>
      <c r="ZJ468" s="435"/>
      <c r="ZK468" s="435"/>
      <c r="ZL468" s="435"/>
      <c r="ZM468" s="435"/>
      <c r="ZN468" s="435"/>
      <c r="ZO468" s="435"/>
      <c r="ZP468" s="435"/>
      <c r="ZQ468" s="435"/>
      <c r="ZR468" s="435"/>
      <c r="ZS468" s="435"/>
      <c r="ZT468" s="435"/>
      <c r="ZU468" s="435"/>
      <c r="ZV468" s="435"/>
      <c r="ZW468" s="435"/>
      <c r="ZX468" s="435"/>
      <c r="ZY468" s="435"/>
      <c r="ZZ468" s="435"/>
      <c r="AAA468" s="435"/>
      <c r="AAB468" s="435"/>
      <c r="AAC468" s="435"/>
      <c r="AAD468" s="435"/>
      <c r="AAE468" s="435"/>
      <c r="AAF468" s="435"/>
      <c r="AAG468" s="435"/>
      <c r="AAH468" s="435"/>
      <c r="AAI468" s="435"/>
      <c r="AAJ468" s="435"/>
      <c r="AAK468" s="435"/>
      <c r="AAL468" s="435"/>
      <c r="AAM468" s="435"/>
      <c r="AAN468" s="435"/>
      <c r="AAO468" s="435"/>
      <c r="AAP468" s="435"/>
      <c r="AAQ468" s="435"/>
      <c r="AAR468" s="435"/>
      <c r="AAS468" s="435"/>
      <c r="AAT468" s="435"/>
      <c r="AAU468" s="435"/>
      <c r="AAV468" s="435"/>
      <c r="AAW468" s="435"/>
      <c r="AAX468" s="435"/>
      <c r="AAY468" s="435"/>
      <c r="AAZ468" s="435"/>
      <c r="ABA468" s="435"/>
      <c r="ABB468" s="435"/>
      <c r="ABC468" s="435"/>
      <c r="ABD468" s="435"/>
      <c r="ABE468" s="435"/>
      <c r="ABF468" s="435"/>
      <c r="ABG468" s="435"/>
      <c r="ABH468" s="435"/>
      <c r="ABI468" s="435"/>
      <c r="ABJ468" s="435"/>
      <c r="ABK468" s="435"/>
      <c r="ABL468" s="435"/>
      <c r="ABM468" s="435"/>
      <c r="ABN468" s="435"/>
      <c r="ABO468" s="435"/>
      <c r="ABP468" s="435"/>
      <c r="ABQ468" s="435"/>
      <c r="ABR468" s="435"/>
      <c r="ABS468" s="435"/>
      <c r="ABT468" s="435"/>
      <c r="ABU468" s="435"/>
      <c r="ABV468" s="435"/>
      <c r="ABW468" s="435"/>
      <c r="ABX468" s="435"/>
      <c r="ABY468" s="435"/>
      <c r="ABZ468" s="435"/>
      <c r="ACA468" s="435"/>
      <c r="ACB468" s="435"/>
      <c r="ACC468" s="435"/>
      <c r="ACD468" s="435"/>
      <c r="ACE468" s="435"/>
      <c r="ACF468" s="435"/>
      <c r="ACG468" s="435"/>
      <c r="ACH468" s="435"/>
      <c r="ACI468" s="435"/>
      <c r="ACJ468" s="435"/>
      <c r="ACK468" s="435"/>
      <c r="ACL468" s="435"/>
      <c r="ACM468" s="435"/>
      <c r="ACN468" s="435"/>
      <c r="ACO468" s="435"/>
      <c r="ACP468" s="435"/>
      <c r="ACQ468" s="435"/>
      <c r="ACR468" s="435"/>
      <c r="ACS468" s="435"/>
      <c r="ACT468" s="435"/>
      <c r="ACU468" s="435"/>
      <c r="ACV468" s="435"/>
      <c r="ACW468" s="435"/>
      <c r="ACX468" s="435"/>
      <c r="ACY468" s="435"/>
      <c r="ACZ468" s="435"/>
      <c r="ADA468" s="435"/>
      <c r="ADB468" s="435"/>
      <c r="ADC468" s="435"/>
      <c r="ADD468" s="435"/>
      <c r="ADE468" s="435"/>
      <c r="ADF468" s="435"/>
      <c r="ADG468" s="435"/>
      <c r="ADH468" s="435"/>
      <c r="ADI468" s="435"/>
      <c r="ADJ468" s="435"/>
      <c r="ADK468" s="435"/>
      <c r="ADL468" s="435"/>
      <c r="ADM468" s="435"/>
      <c r="ADN468" s="435"/>
      <c r="ADO468" s="435"/>
      <c r="ADP468" s="435"/>
      <c r="ADQ468" s="435"/>
      <c r="ADR468" s="435"/>
      <c r="ADS468" s="435"/>
      <c r="ADT468" s="435"/>
      <c r="ADU468" s="435"/>
      <c r="ADV468" s="435"/>
      <c r="ADW468" s="435"/>
      <c r="ADX468" s="435"/>
      <c r="ADY468" s="435"/>
      <c r="ADZ468" s="435"/>
      <c r="AEA468" s="435"/>
      <c r="AEB468" s="435"/>
      <c r="AEC468" s="435"/>
      <c r="AED468" s="435"/>
      <c r="AEE468" s="435"/>
      <c r="AEF468" s="435"/>
      <c r="AEG468" s="435"/>
      <c r="AEH468" s="435"/>
      <c r="AEI468" s="435"/>
      <c r="AEJ468" s="435"/>
      <c r="AEK468" s="435"/>
      <c r="AEL468" s="435"/>
      <c r="AEM468" s="435"/>
      <c r="AEN468" s="435"/>
      <c r="AEO468" s="435"/>
      <c r="AEP468" s="435"/>
      <c r="AEQ468" s="435"/>
      <c r="AER468" s="435"/>
      <c r="AES468" s="435"/>
      <c r="AET468" s="435"/>
      <c r="AEU468" s="435"/>
      <c r="AEV468" s="435"/>
      <c r="AEW468" s="435"/>
      <c r="AEX468" s="435"/>
      <c r="AEY468" s="435"/>
      <c r="AEZ468" s="435"/>
      <c r="AFA468" s="435"/>
      <c r="AFB468" s="435"/>
      <c r="AFC468" s="435"/>
      <c r="AFD468" s="435"/>
      <c r="AFE468" s="435"/>
      <c r="AFF468" s="435"/>
      <c r="AFG468" s="435"/>
      <c r="AFH468" s="435"/>
      <c r="AFI468" s="435"/>
      <c r="AFJ468" s="435"/>
      <c r="AFK468" s="435"/>
      <c r="AFL468" s="435"/>
      <c r="AFM468" s="435"/>
      <c r="AFN468" s="435"/>
      <c r="AFO468" s="435"/>
      <c r="AFP468" s="435"/>
      <c r="AFQ468" s="435"/>
      <c r="AFR468" s="435"/>
      <c r="AFS468" s="435"/>
      <c r="AFT468" s="435"/>
      <c r="AFU468" s="435"/>
      <c r="AFV468" s="435"/>
      <c r="AFW468" s="435"/>
      <c r="AFX468" s="435"/>
      <c r="AFY468" s="435"/>
      <c r="AFZ468" s="435"/>
      <c r="AGA468" s="435"/>
      <c r="AGB468" s="435"/>
      <c r="AGC468" s="435"/>
      <c r="AGD468" s="435"/>
      <c r="AGE468" s="435"/>
      <c r="AGF468" s="435"/>
      <c r="AGG468" s="435"/>
      <c r="AGH468" s="435"/>
      <c r="AGI468" s="435"/>
      <c r="AGJ468" s="435"/>
      <c r="AGK468" s="435"/>
      <c r="AGL468" s="435"/>
      <c r="AGM468" s="435"/>
      <c r="AGN468" s="435"/>
      <c r="AGO468" s="435"/>
      <c r="AGP468" s="435"/>
      <c r="AGQ468" s="435"/>
      <c r="AGR468" s="435"/>
      <c r="AGS468" s="435"/>
      <c r="AGT468" s="435"/>
      <c r="AGU468" s="435"/>
      <c r="AGV468" s="435"/>
      <c r="AGW468" s="435"/>
      <c r="AGX468" s="435"/>
      <c r="AGY468" s="435"/>
      <c r="AGZ468" s="435"/>
      <c r="AHA468" s="435"/>
      <c r="AHB468" s="435"/>
      <c r="AHC468" s="435"/>
      <c r="AHD468" s="435"/>
      <c r="AHE468" s="435"/>
      <c r="AHF468" s="435"/>
      <c r="AHG468" s="435"/>
      <c r="AHH468" s="435"/>
      <c r="AHI468" s="435"/>
      <c r="AHJ468" s="435"/>
      <c r="AHK468" s="435"/>
      <c r="AHL468" s="435"/>
      <c r="AHM468" s="435"/>
      <c r="AHN468" s="435"/>
      <c r="AHO468" s="435"/>
      <c r="AHP468" s="435"/>
      <c r="AHQ468" s="435"/>
      <c r="AHR468" s="435"/>
      <c r="AHS468" s="435"/>
      <c r="AHT468" s="435"/>
      <c r="AHU468" s="435"/>
      <c r="AHV468" s="435"/>
      <c r="AHW468" s="435"/>
      <c r="AHX468" s="435"/>
      <c r="AHY468" s="435"/>
      <c r="AHZ468" s="435"/>
      <c r="AIA468" s="435"/>
      <c r="AIB468" s="435"/>
      <c r="AIC468" s="435"/>
      <c r="AID468" s="435"/>
      <c r="AIE468" s="435"/>
      <c r="AIF468" s="435"/>
      <c r="AIG468" s="435"/>
      <c r="AIH468" s="435"/>
      <c r="AII468" s="435"/>
      <c r="AIJ468" s="435"/>
      <c r="AIK468" s="435"/>
      <c r="AIL468" s="435"/>
      <c r="AIM468" s="435"/>
      <c r="AIN468" s="435"/>
      <c r="AIO468" s="435"/>
      <c r="AIP468" s="435"/>
      <c r="AIQ468" s="435"/>
      <c r="AIR468" s="435"/>
      <c r="AIS468" s="435"/>
      <c r="AIT468" s="435"/>
      <c r="AIU468" s="435"/>
      <c r="AIV468" s="435"/>
      <c r="AIW468" s="435"/>
      <c r="AIX468" s="435"/>
      <c r="AIY468" s="435"/>
      <c r="AIZ468" s="435"/>
      <c r="AJA468" s="435"/>
      <c r="AJB468" s="435"/>
      <c r="AJC468" s="435"/>
      <c r="AJD468" s="435"/>
      <c r="AJE468" s="435"/>
      <c r="AJF468" s="435"/>
      <c r="AJG468" s="435"/>
      <c r="AJH468" s="435"/>
      <c r="AJI468" s="435"/>
      <c r="AJJ468" s="435"/>
      <c r="AJK468" s="435"/>
      <c r="AJL468" s="435"/>
      <c r="AJM468" s="435"/>
      <c r="AJN468" s="435"/>
      <c r="AJO468" s="435"/>
      <c r="AJP468" s="435"/>
      <c r="AJQ468" s="435"/>
      <c r="AJR468" s="435"/>
      <c r="AJS468" s="435"/>
      <c r="AJT468" s="435"/>
      <c r="AJU468" s="435"/>
      <c r="AJV468" s="435"/>
      <c r="AJW468" s="435"/>
      <c r="AJX468" s="435"/>
      <c r="AJY468" s="435"/>
      <c r="AJZ468" s="435"/>
      <c r="AKA468" s="435"/>
      <c r="AKB468" s="435"/>
      <c r="AKC468" s="435"/>
      <c r="AKD468" s="435"/>
      <c r="AKE468" s="435"/>
      <c r="AKF468" s="435"/>
      <c r="AKG468" s="435"/>
      <c r="AKH468" s="435"/>
      <c r="AKI468" s="435"/>
      <c r="AKJ468" s="435"/>
      <c r="AKK468" s="435"/>
      <c r="AKL468" s="435"/>
      <c r="AKM468" s="435"/>
      <c r="AKN468" s="435"/>
      <c r="AKO468" s="435"/>
      <c r="AKP468" s="435"/>
      <c r="AKQ468" s="435"/>
      <c r="AKR468" s="435"/>
      <c r="AKS468" s="435"/>
      <c r="AKT468" s="435"/>
      <c r="AKU468" s="435"/>
      <c r="AKV468" s="435"/>
      <c r="AKW468" s="435"/>
      <c r="AKX468" s="435"/>
      <c r="AKY468" s="435"/>
      <c r="AKZ468" s="435"/>
      <c r="ALA468" s="435"/>
      <c r="ALB468" s="435"/>
      <c r="ALC468" s="435"/>
      <c r="ALD468" s="435"/>
      <c r="ALE468" s="435"/>
      <c r="ALF468" s="435"/>
      <c r="ALG468" s="435"/>
      <c r="ALH468" s="435"/>
      <c r="ALI468" s="435"/>
      <c r="ALJ468" s="435"/>
      <c r="ALK468" s="435"/>
      <c r="ALL468" s="435"/>
      <c r="ALM468" s="435"/>
      <c r="ALN468" s="435"/>
      <c r="ALO468" s="435"/>
      <c r="ALP468" s="435"/>
      <c r="ALQ468" s="435"/>
      <c r="ALR468" s="435"/>
      <c r="ALS468" s="435"/>
      <c r="ALT468" s="435"/>
      <c r="ALU468" s="435"/>
      <c r="ALV468" s="435"/>
      <c r="ALW468" s="435"/>
      <c r="ALX468" s="435"/>
      <c r="ALY468" s="435"/>
      <c r="ALZ468" s="435"/>
      <c r="AMA468" s="435"/>
      <c r="AMB468" s="435"/>
      <c r="AMC468" s="435"/>
      <c r="AMD468" s="435"/>
      <c r="AME468" s="435"/>
      <c r="AMF468" s="435"/>
      <c r="AMG468" s="435"/>
      <c r="AMH468" s="435"/>
      <c r="AMI468" s="435"/>
      <c r="AMJ468" s="435"/>
      <c r="AMK468" s="435"/>
      <c r="AML468" s="435"/>
      <c r="AMM468" s="435"/>
      <c r="AMN468" s="435"/>
      <c r="AMO468" s="435"/>
      <c r="AMP468" s="435"/>
      <c r="AMQ468" s="435"/>
      <c r="AMR468" s="435"/>
      <c r="AMS468" s="435"/>
      <c r="AMT468" s="435"/>
      <c r="AMU468" s="435"/>
      <c r="AMV468" s="435"/>
      <c r="AMW468" s="435"/>
      <c r="AMX468" s="435"/>
      <c r="AMY468" s="435"/>
      <c r="AMZ468" s="435"/>
      <c r="ANA468" s="435"/>
      <c r="ANB468" s="435"/>
      <c r="ANC468" s="435"/>
      <c r="AND468" s="435"/>
      <c r="ANE468" s="435"/>
      <c r="ANF468" s="435"/>
      <c r="ANG468" s="435"/>
      <c r="ANH468" s="435"/>
      <c r="ANI468" s="435"/>
      <c r="ANJ468" s="435"/>
      <c r="ANK468" s="435"/>
      <c r="ANL468" s="435"/>
      <c r="ANM468" s="435"/>
      <c r="ANN468" s="435"/>
      <c r="ANO468" s="435"/>
      <c r="ANP468" s="435"/>
      <c r="ANQ468" s="435"/>
      <c r="ANR468" s="435"/>
      <c r="ANS468" s="435"/>
      <c r="ANT468" s="435"/>
      <c r="ANU468" s="435"/>
      <c r="ANV468" s="435"/>
      <c r="ANW468" s="435"/>
      <c r="ANX468" s="435"/>
      <c r="ANY468" s="435"/>
      <c r="ANZ468" s="435"/>
      <c r="AOA468" s="435"/>
      <c r="AOB468" s="435"/>
      <c r="AOC468" s="435"/>
      <c r="AOD468" s="435"/>
      <c r="AOE468" s="435"/>
      <c r="AOF468" s="435"/>
      <c r="AOG468" s="435"/>
      <c r="AOH468" s="435"/>
      <c r="AOI468" s="435"/>
      <c r="AOJ468" s="435"/>
      <c r="AOK468" s="435"/>
      <c r="AOL468" s="435"/>
      <c r="AOM468" s="435"/>
      <c r="AON468" s="435"/>
      <c r="AOO468" s="435"/>
      <c r="AOP468" s="435"/>
      <c r="AOQ468" s="435"/>
      <c r="AOR468" s="435"/>
      <c r="AOS468" s="435"/>
      <c r="AOT468" s="435"/>
      <c r="AOU468" s="435"/>
      <c r="AOV468" s="435"/>
      <c r="AOW468" s="435"/>
      <c r="AOX468" s="435"/>
      <c r="AOY468" s="435"/>
      <c r="AOZ468" s="435"/>
      <c r="APA468" s="435"/>
      <c r="APB468" s="435"/>
      <c r="APC468" s="435"/>
      <c r="APD468" s="435"/>
      <c r="APE468" s="435"/>
      <c r="APF468" s="435"/>
      <c r="APG468" s="435"/>
      <c r="APH468" s="435"/>
      <c r="API468" s="435"/>
      <c r="APJ468" s="435"/>
      <c r="APK468" s="435"/>
      <c r="APL468" s="435"/>
      <c r="APM468" s="435"/>
      <c r="APN468" s="435"/>
      <c r="APO468" s="435"/>
      <c r="APP468" s="435"/>
      <c r="APQ468" s="435"/>
      <c r="APR468" s="435"/>
      <c r="APS468" s="435"/>
      <c r="APT468" s="435"/>
      <c r="APU468" s="435"/>
      <c r="APV468" s="435"/>
      <c r="APW468" s="435"/>
      <c r="APX468" s="435"/>
      <c r="APY468" s="435"/>
      <c r="APZ468" s="435"/>
      <c r="AQA468" s="435"/>
      <c r="AQB468" s="435"/>
      <c r="AQC468" s="435"/>
      <c r="AQD468" s="435"/>
      <c r="AQE468" s="435"/>
      <c r="AQF468" s="435"/>
      <c r="AQG468" s="435"/>
      <c r="AQH468" s="435"/>
      <c r="AQI468" s="435"/>
      <c r="AQJ468" s="435"/>
      <c r="AQK468" s="435"/>
      <c r="AQL468" s="435"/>
      <c r="AQM468" s="435"/>
      <c r="AQN468" s="435"/>
      <c r="AQO468" s="435"/>
      <c r="AQP468" s="435"/>
      <c r="AQQ468" s="435"/>
      <c r="AQR468" s="435"/>
      <c r="AQS468" s="435"/>
      <c r="AQT468" s="435"/>
      <c r="AQU468" s="435"/>
      <c r="AQV468" s="435"/>
      <c r="AQW468" s="435"/>
      <c r="AQX468" s="435"/>
      <c r="AQY468" s="435"/>
      <c r="AQZ468" s="435"/>
      <c r="ARA468" s="435"/>
      <c r="ARB468" s="435"/>
      <c r="ARC468" s="435"/>
      <c r="ARD468" s="435"/>
      <c r="ARE468" s="435"/>
      <c r="ARF468" s="435"/>
      <c r="ARG468" s="435"/>
      <c r="ARH468" s="435"/>
      <c r="ARI468" s="435"/>
      <c r="ARJ468" s="435"/>
      <c r="ARK468" s="435"/>
      <c r="ARL468" s="435"/>
      <c r="ARM468" s="435"/>
      <c r="ARN468" s="435"/>
      <c r="ARO468" s="435"/>
      <c r="ARP468" s="435"/>
      <c r="ARQ468" s="435"/>
      <c r="ARR468" s="435"/>
      <c r="ARS468" s="435"/>
      <c r="ART468" s="435"/>
      <c r="ARU468" s="435"/>
      <c r="ARV468" s="435"/>
      <c r="ARW468" s="435"/>
      <c r="ARX468" s="435"/>
      <c r="ARY468" s="435"/>
      <c r="ARZ468" s="435"/>
      <c r="ASA468" s="435"/>
      <c r="ASB468" s="435"/>
      <c r="ASC468" s="435"/>
      <c r="ASD468" s="435"/>
      <c r="ASE468" s="435"/>
      <c r="ASF468" s="435"/>
      <c r="ASG468" s="435"/>
      <c r="ASH468" s="435"/>
      <c r="ASI468" s="435"/>
      <c r="ASJ468" s="435"/>
      <c r="ASK468" s="435"/>
      <c r="ASL468" s="435"/>
      <c r="ASM468" s="435"/>
      <c r="ASN468" s="435"/>
      <c r="ASO468" s="435"/>
      <c r="ASP468" s="435"/>
      <c r="ASQ468" s="435"/>
      <c r="ASR468" s="435"/>
      <c r="ASS468" s="435"/>
      <c r="AST468" s="435"/>
      <c r="ASU468" s="435"/>
      <c r="ASV468" s="435"/>
      <c r="ASW468" s="435"/>
      <c r="ASX468" s="435"/>
      <c r="ASY468" s="435"/>
      <c r="ASZ468" s="435"/>
      <c r="ATA468" s="435"/>
      <c r="ATB468" s="435"/>
      <c r="ATC468" s="435"/>
      <c r="ATD468" s="435"/>
      <c r="ATE468" s="435"/>
      <c r="ATF468" s="435"/>
      <c r="ATG468" s="435"/>
      <c r="ATH468" s="435"/>
      <c r="ATI468" s="435"/>
      <c r="ATJ468" s="435"/>
      <c r="ATK468" s="435"/>
      <c r="ATL468" s="435"/>
      <c r="ATM468" s="435"/>
      <c r="ATN468" s="435"/>
      <c r="ATO468" s="435"/>
      <c r="ATP468" s="435"/>
      <c r="ATQ468" s="435"/>
      <c r="ATR468" s="435"/>
      <c r="ATS468" s="435"/>
      <c r="ATT468" s="435"/>
      <c r="ATU468" s="435"/>
      <c r="ATV468" s="435"/>
      <c r="ATW468" s="435"/>
      <c r="ATX468" s="435"/>
      <c r="ATY468" s="435"/>
      <c r="ATZ468" s="435"/>
      <c r="AUA468" s="435"/>
      <c r="AUB468" s="435"/>
      <c r="AUC468" s="435"/>
      <c r="AUD468" s="435"/>
      <c r="AUE468" s="435"/>
      <c r="AUF468" s="435"/>
      <c r="AUG468" s="435"/>
      <c r="AUH468" s="435"/>
      <c r="AUI468" s="435"/>
      <c r="AUJ468" s="435"/>
      <c r="AUK468" s="435"/>
      <c r="AUL468" s="435"/>
      <c r="AUM468" s="435"/>
      <c r="AUN468" s="435"/>
      <c r="AUO468" s="435"/>
      <c r="AUP468" s="435"/>
      <c r="AUQ468" s="435"/>
      <c r="AUR468" s="435"/>
      <c r="AUS468" s="435"/>
      <c r="AUT468" s="435"/>
      <c r="AUU468" s="435"/>
      <c r="AUV468" s="435"/>
      <c r="AUW468" s="435"/>
      <c r="AUX468" s="435"/>
      <c r="AUY468" s="435"/>
      <c r="AUZ468" s="435"/>
      <c r="AVA468" s="435"/>
      <c r="AVB468" s="435"/>
      <c r="AVC468" s="435"/>
      <c r="AVD468" s="435"/>
      <c r="AVE468" s="435"/>
      <c r="AVF468" s="435"/>
      <c r="AVG468" s="435"/>
      <c r="AVH468" s="435"/>
      <c r="AVI468" s="435"/>
      <c r="AVJ468" s="435"/>
      <c r="AVK468" s="435"/>
      <c r="AVL468" s="435"/>
      <c r="AVM468" s="435"/>
      <c r="AVN468" s="435"/>
      <c r="AVO468" s="435"/>
      <c r="AVP468" s="435"/>
      <c r="AVQ468" s="435"/>
      <c r="AVR468" s="435"/>
      <c r="AVS468" s="435"/>
      <c r="AVT468" s="435"/>
      <c r="AVU468" s="435"/>
      <c r="AVV468" s="435"/>
      <c r="AVW468" s="435"/>
      <c r="AVX468" s="435"/>
      <c r="AVY468" s="435"/>
      <c r="AVZ468" s="435"/>
      <c r="AWA468" s="435"/>
      <c r="AWB468" s="435"/>
      <c r="AWC468" s="435"/>
      <c r="AWD468" s="435"/>
      <c r="AWE468" s="435"/>
      <c r="AWF468" s="435"/>
      <c r="AWG468" s="435"/>
      <c r="AWH468" s="435"/>
      <c r="AWI468" s="435"/>
      <c r="AWJ468" s="435"/>
      <c r="AWK468" s="435"/>
      <c r="AWL468" s="435"/>
      <c r="AWM468" s="435"/>
      <c r="AWN468" s="435"/>
      <c r="AWO468" s="435"/>
      <c r="AWP468" s="435"/>
      <c r="AWQ468" s="435"/>
      <c r="AWR468" s="435"/>
      <c r="AWS468" s="435"/>
      <c r="AWT468" s="435"/>
      <c r="AWU468" s="435"/>
      <c r="AWV468" s="435"/>
      <c r="AWW468" s="435"/>
      <c r="AWX468" s="435"/>
      <c r="AWY468" s="435"/>
      <c r="AWZ468" s="435"/>
      <c r="AXA468" s="435"/>
      <c r="AXB468" s="435"/>
      <c r="AXC468" s="435"/>
      <c r="AXD468" s="435"/>
      <c r="AXE468" s="435"/>
      <c r="AXF468" s="435"/>
      <c r="AXG468" s="435"/>
      <c r="AXH468" s="435"/>
      <c r="AXI468" s="435"/>
      <c r="AXJ468" s="435"/>
      <c r="AXK468" s="435"/>
      <c r="AXL468" s="435"/>
      <c r="AXM468" s="435"/>
      <c r="AXN468" s="435"/>
      <c r="AXO468" s="435"/>
      <c r="AXP468" s="435"/>
      <c r="AXQ468" s="435"/>
      <c r="AXR468" s="435"/>
      <c r="AXS468" s="435"/>
      <c r="AXT468" s="435"/>
      <c r="AXU468" s="435"/>
      <c r="AXV468" s="435"/>
      <c r="AXW468" s="435"/>
      <c r="AXX468" s="435"/>
      <c r="AXY468" s="435"/>
      <c r="AXZ468" s="435"/>
      <c r="AYA468" s="435"/>
      <c r="AYB468" s="435"/>
      <c r="AYC468" s="435"/>
      <c r="AYD468" s="435"/>
      <c r="AYE468" s="435"/>
      <c r="AYF468" s="435"/>
      <c r="AYG468" s="435"/>
      <c r="AYH468" s="435"/>
      <c r="AYI468" s="435"/>
      <c r="AYJ468" s="435"/>
      <c r="AYK468" s="435"/>
      <c r="AYL468" s="435"/>
      <c r="AYM468" s="435"/>
      <c r="AYN468" s="435"/>
      <c r="AYO468" s="435"/>
      <c r="AYP468" s="435"/>
      <c r="AYQ468" s="435"/>
      <c r="AYR468" s="435"/>
      <c r="AYS468" s="435"/>
      <c r="AYT468" s="435"/>
      <c r="AYU468" s="435"/>
      <c r="AYV468" s="435"/>
      <c r="AYW468" s="435"/>
      <c r="AYX468" s="435"/>
      <c r="AYY468" s="435"/>
      <c r="AYZ468" s="435"/>
      <c r="AZA468" s="435"/>
      <c r="AZB468" s="435"/>
      <c r="AZC468" s="435"/>
      <c r="AZD468" s="435"/>
      <c r="AZE468" s="435"/>
      <c r="AZF468" s="435"/>
      <c r="AZG468" s="435"/>
      <c r="AZH468" s="435"/>
      <c r="AZI468" s="435"/>
      <c r="AZJ468" s="435"/>
      <c r="AZK468" s="435"/>
      <c r="AZL468" s="435"/>
      <c r="AZM468" s="435"/>
      <c r="AZN468" s="435"/>
      <c r="AZO468" s="435"/>
      <c r="AZP468" s="435"/>
      <c r="AZQ468" s="435"/>
      <c r="AZR468" s="435"/>
      <c r="AZS468" s="435"/>
      <c r="AZT468" s="435"/>
      <c r="AZU468" s="435"/>
      <c r="AZV468" s="435"/>
      <c r="AZW468" s="435"/>
      <c r="AZX468" s="435"/>
      <c r="AZY468" s="435"/>
      <c r="AZZ468" s="435"/>
      <c r="BAA468" s="435"/>
      <c r="BAB468" s="435"/>
      <c r="BAC468" s="435"/>
      <c r="BAD468" s="435"/>
      <c r="BAE468" s="435"/>
      <c r="BAF468" s="435"/>
      <c r="BAG468" s="435"/>
      <c r="BAH468" s="435"/>
      <c r="BAI468" s="435"/>
      <c r="BAJ468" s="435"/>
      <c r="BAK468" s="435"/>
      <c r="BAL468" s="435"/>
      <c r="BAM468" s="435"/>
      <c r="BAN468" s="435"/>
      <c r="BAO468" s="435"/>
      <c r="BAP468" s="435"/>
      <c r="BAQ468" s="435"/>
      <c r="BAR468" s="435"/>
      <c r="BAS468" s="435"/>
      <c r="BAT468" s="435"/>
      <c r="BAU468" s="435"/>
      <c r="BAV468" s="435"/>
      <c r="BAW468" s="435"/>
      <c r="BAX468" s="435"/>
      <c r="BAY468" s="435"/>
      <c r="BAZ468" s="435"/>
      <c r="BBA468" s="435"/>
      <c r="BBB468" s="435"/>
      <c r="BBC468" s="435"/>
      <c r="BBD468" s="435"/>
      <c r="BBE468" s="435"/>
      <c r="BBF468" s="435"/>
      <c r="BBG468" s="435"/>
      <c r="BBH468" s="435"/>
      <c r="BBI468" s="435"/>
      <c r="BBJ468" s="435"/>
      <c r="BBK468" s="435"/>
      <c r="BBL468" s="435"/>
      <c r="BBM468" s="435"/>
      <c r="BBN468" s="435"/>
      <c r="BBO468" s="435"/>
      <c r="BBP468" s="435"/>
      <c r="BBQ468" s="435"/>
      <c r="BBR468" s="435"/>
      <c r="BBS468" s="435"/>
      <c r="BBT468" s="435"/>
      <c r="BBU468" s="435"/>
      <c r="BBV468" s="435"/>
      <c r="BBW468" s="435"/>
      <c r="BBX468" s="435"/>
      <c r="BBY468" s="435"/>
      <c r="BBZ468" s="435"/>
      <c r="BCA468" s="435"/>
      <c r="BCB468" s="435"/>
      <c r="BCC468" s="435"/>
      <c r="BCD468" s="435"/>
      <c r="BCE468" s="435"/>
      <c r="BCF468" s="435"/>
      <c r="BCG468" s="435"/>
      <c r="BCH468" s="435"/>
      <c r="BCI468" s="435"/>
      <c r="BCJ468" s="435"/>
      <c r="BCK468" s="435"/>
      <c r="BCL468" s="435"/>
      <c r="BCM468" s="435"/>
      <c r="BCN468" s="435"/>
      <c r="BCO468" s="435"/>
      <c r="BCP468" s="435"/>
      <c r="BCQ468" s="435"/>
      <c r="BCR468" s="435"/>
      <c r="BCS468" s="435"/>
      <c r="BCT468" s="435"/>
      <c r="BCU468" s="435"/>
      <c r="BCV468" s="435"/>
      <c r="BCW468" s="435"/>
      <c r="BCX468" s="435"/>
      <c r="BCY468" s="435"/>
      <c r="BCZ468" s="435"/>
      <c r="BDA468" s="435"/>
      <c r="BDB468" s="435"/>
      <c r="BDC468" s="435"/>
      <c r="BDD468" s="435"/>
      <c r="BDE468" s="435"/>
      <c r="BDF468" s="435"/>
      <c r="BDG468" s="435"/>
      <c r="BDH468" s="435"/>
      <c r="BDI468" s="435"/>
      <c r="BDJ468" s="435"/>
      <c r="BDK468" s="435"/>
      <c r="BDL468" s="435"/>
      <c r="BDM468" s="435"/>
      <c r="BDN468" s="435"/>
      <c r="BDO468" s="435"/>
      <c r="BDP468" s="435"/>
      <c r="BDQ468" s="435"/>
      <c r="BDR468" s="435"/>
      <c r="BDS468" s="435"/>
      <c r="BDT468" s="435"/>
      <c r="BDU468" s="435"/>
      <c r="BDV468" s="435"/>
      <c r="BDW468" s="435"/>
      <c r="BDX468" s="435"/>
      <c r="BDY468" s="435"/>
      <c r="BDZ468" s="435"/>
      <c r="BEA468" s="435"/>
      <c r="BEB468" s="435"/>
      <c r="BEC468" s="435"/>
      <c r="BED468" s="435"/>
      <c r="BEE468" s="435"/>
      <c r="BEF468" s="435"/>
      <c r="BEG468" s="435"/>
      <c r="BEH468" s="435"/>
      <c r="BEI468" s="435"/>
      <c r="BEJ468" s="435"/>
      <c r="BEK468" s="435"/>
      <c r="BEL468" s="435"/>
      <c r="BEM468" s="435"/>
      <c r="BEN468" s="435"/>
      <c r="BEO468" s="435"/>
      <c r="BEP468" s="435"/>
      <c r="BEQ468" s="435"/>
      <c r="BER468" s="435"/>
      <c r="BES468" s="435"/>
      <c r="BET468" s="435"/>
      <c r="BEU468" s="435"/>
      <c r="BEV468" s="435"/>
      <c r="BEW468" s="435"/>
      <c r="BEX468" s="435"/>
      <c r="BEY468" s="435"/>
      <c r="BEZ468" s="435"/>
      <c r="BFA468" s="435"/>
      <c r="BFB468" s="435"/>
      <c r="BFC468" s="435"/>
      <c r="BFD468" s="435"/>
      <c r="BFE468" s="435"/>
      <c r="BFF468" s="435"/>
      <c r="BFG468" s="435"/>
      <c r="BFH468" s="435"/>
      <c r="BFI468" s="435"/>
      <c r="BFJ468" s="435"/>
      <c r="BFK468" s="435"/>
      <c r="BFL468" s="435"/>
      <c r="BFM468" s="435"/>
      <c r="BFN468" s="435"/>
      <c r="BFO468" s="435"/>
      <c r="BFP468" s="435"/>
      <c r="BFQ468" s="435"/>
      <c r="BFR468" s="435"/>
      <c r="BFS468" s="435"/>
      <c r="BFT468" s="435"/>
      <c r="BFU468" s="435"/>
      <c r="BFV468" s="435"/>
      <c r="BFW468" s="435"/>
      <c r="BFX468" s="435"/>
      <c r="BFY468" s="435"/>
      <c r="BFZ468" s="435"/>
      <c r="BGA468" s="435"/>
      <c r="BGB468" s="435"/>
      <c r="BGC468" s="435"/>
      <c r="BGD468" s="435"/>
      <c r="BGE468" s="435"/>
      <c r="BGF468" s="435"/>
      <c r="BGG468" s="435"/>
      <c r="BGH468" s="435"/>
      <c r="BGI468" s="435"/>
      <c r="BGJ468" s="435"/>
      <c r="BGK468" s="435"/>
      <c r="BGL468" s="435"/>
      <c r="BGM468" s="435"/>
      <c r="BGN468" s="435"/>
      <c r="BGO468" s="435"/>
      <c r="BGP468" s="435"/>
      <c r="BGQ468" s="435"/>
      <c r="BGR468" s="435"/>
      <c r="BGS468" s="435"/>
      <c r="BGT468" s="435"/>
      <c r="BGU468" s="435"/>
      <c r="BGV468" s="435"/>
      <c r="BGW468" s="435"/>
      <c r="BGX468" s="435"/>
      <c r="BGY468" s="435"/>
      <c r="BGZ468" s="435"/>
      <c r="BHA468" s="435"/>
      <c r="BHB468" s="435"/>
      <c r="BHC468" s="435"/>
      <c r="BHD468" s="435"/>
      <c r="BHE468" s="435"/>
      <c r="BHF468" s="435"/>
      <c r="BHG468" s="435"/>
      <c r="BHH468" s="435"/>
      <c r="BHI468" s="435"/>
      <c r="BHJ468" s="435"/>
      <c r="BHK468" s="435"/>
      <c r="BHL468" s="435"/>
      <c r="BHM468" s="435"/>
      <c r="BHN468" s="435"/>
      <c r="BHO468" s="435"/>
      <c r="BHP468" s="435"/>
      <c r="BHQ468" s="435"/>
      <c r="BHR468" s="435"/>
      <c r="BHS468" s="435"/>
      <c r="BHT468" s="435"/>
      <c r="BHU468" s="435"/>
      <c r="BHV468" s="435"/>
      <c r="BHW468" s="435"/>
      <c r="BHX468" s="435"/>
      <c r="BHY468" s="435"/>
      <c r="BHZ468" s="435"/>
      <c r="BIA468" s="435"/>
      <c r="BIB468" s="435"/>
      <c r="BIC468" s="435"/>
      <c r="BID468" s="435"/>
      <c r="BIE468" s="435"/>
      <c r="BIF468" s="435"/>
      <c r="BIG468" s="435"/>
      <c r="BIH468" s="435"/>
      <c r="BII468" s="435"/>
      <c r="BIJ468" s="435"/>
      <c r="BIK468" s="435"/>
      <c r="BIL468" s="435"/>
      <c r="BIM468" s="435"/>
      <c r="BIN468" s="435"/>
      <c r="BIO468" s="435"/>
      <c r="BIP468" s="435"/>
      <c r="BIQ468" s="435"/>
      <c r="BIR468" s="435"/>
      <c r="BIS468" s="435"/>
      <c r="BIT468" s="435"/>
      <c r="BIU468" s="435"/>
      <c r="BIV468" s="435"/>
      <c r="BIW468" s="435"/>
      <c r="BIX468" s="435"/>
      <c r="BIY468" s="435"/>
      <c r="BIZ468" s="435"/>
      <c r="BJA468" s="435"/>
      <c r="BJB468" s="435"/>
      <c r="BJC468" s="435"/>
      <c r="BJD468" s="435"/>
      <c r="BJE468" s="435"/>
      <c r="BJF468" s="435"/>
      <c r="BJG468" s="435"/>
      <c r="BJH468" s="435"/>
      <c r="BJI468" s="435"/>
      <c r="BJJ468" s="435"/>
      <c r="BJK468" s="435"/>
      <c r="BJL468" s="435"/>
      <c r="BJM468" s="435"/>
      <c r="BJN468" s="435"/>
      <c r="BJO468" s="435"/>
      <c r="BJP468" s="435"/>
      <c r="BJQ468" s="435"/>
      <c r="BJR468" s="435"/>
      <c r="BJS468" s="435"/>
      <c r="BJT468" s="435"/>
      <c r="BJU468" s="435"/>
      <c r="BJV468" s="435"/>
      <c r="BJW468" s="435"/>
      <c r="BJX468" s="435"/>
      <c r="BJY468" s="435"/>
      <c r="BJZ468" s="435"/>
      <c r="BKA468" s="435"/>
      <c r="BKB468" s="435"/>
      <c r="BKC468" s="435"/>
      <c r="BKD468" s="435"/>
      <c r="BKE468" s="435"/>
      <c r="BKF468" s="435"/>
      <c r="BKG468" s="435"/>
      <c r="BKH468" s="435"/>
      <c r="BKI468" s="435"/>
      <c r="BKJ468" s="435"/>
      <c r="BKK468" s="435"/>
      <c r="BKL468" s="435"/>
      <c r="BKM468" s="435"/>
      <c r="BKN468" s="435"/>
      <c r="BKO468" s="435"/>
      <c r="BKP468" s="435"/>
      <c r="BKQ468" s="435"/>
      <c r="BKR468" s="435"/>
      <c r="BKS468" s="435"/>
      <c r="BKT468" s="435"/>
      <c r="BKU468" s="435"/>
      <c r="BKV468" s="435"/>
      <c r="BKW468" s="435"/>
      <c r="BKX468" s="435"/>
      <c r="BKY468" s="435"/>
      <c r="BKZ468" s="435"/>
      <c r="BLA468" s="435"/>
      <c r="BLB468" s="435"/>
      <c r="BLC468" s="435"/>
      <c r="BLD468" s="435"/>
      <c r="BLE468" s="435"/>
      <c r="BLF468" s="435"/>
      <c r="BLG468" s="435"/>
      <c r="BLH468" s="435"/>
      <c r="BLI468" s="435"/>
      <c r="BLJ468" s="435"/>
      <c r="BLK468" s="435"/>
      <c r="BLL468" s="435"/>
      <c r="BLM468" s="435"/>
      <c r="BLN468" s="435"/>
      <c r="BLO468" s="435"/>
      <c r="BLP468" s="435"/>
      <c r="BLQ468" s="435"/>
      <c r="BLR468" s="435"/>
      <c r="BLS468" s="435"/>
      <c r="BLT468" s="435"/>
      <c r="BLU468" s="435"/>
      <c r="BLV468" s="435"/>
      <c r="BLW468" s="435"/>
      <c r="BLX468" s="435"/>
      <c r="BLY468" s="435"/>
      <c r="BLZ468" s="435"/>
      <c r="BMA468" s="435"/>
      <c r="BMB468" s="435"/>
      <c r="BMC468" s="435"/>
      <c r="BMD468" s="435"/>
      <c r="BME468" s="435"/>
      <c r="BMF468" s="435"/>
      <c r="BMG468" s="435"/>
      <c r="BMH468" s="435"/>
      <c r="BMI468" s="435"/>
      <c r="BMJ468" s="435"/>
      <c r="BMK468" s="435"/>
      <c r="BML468" s="435"/>
      <c r="BMM468" s="435"/>
      <c r="BMN468" s="435"/>
      <c r="BMO468" s="435"/>
      <c r="BMP468" s="435"/>
      <c r="BMQ468" s="435"/>
      <c r="BMR468" s="435"/>
      <c r="BMS468" s="435"/>
      <c r="BMT468" s="435"/>
      <c r="BMU468" s="435"/>
      <c r="BMV468" s="435"/>
      <c r="BMW468" s="435"/>
      <c r="BMX468" s="435"/>
      <c r="BMY468" s="435"/>
      <c r="BMZ468" s="435"/>
      <c r="BNA468" s="435"/>
      <c r="BNB468" s="435"/>
      <c r="BNC468" s="435"/>
      <c r="BND468" s="435"/>
      <c r="BNE468" s="435"/>
      <c r="BNF468" s="435"/>
      <c r="BNG468" s="435"/>
      <c r="BNH468" s="435"/>
      <c r="BNI468" s="435"/>
      <c r="BNJ468" s="435"/>
      <c r="BNK468" s="435"/>
      <c r="BNL468" s="435"/>
      <c r="BNM468" s="435"/>
      <c r="BNN468" s="435"/>
      <c r="BNO468" s="435"/>
      <c r="BNP468" s="435"/>
      <c r="BNQ468" s="435"/>
      <c r="BNR468" s="435"/>
      <c r="BNS468" s="435"/>
      <c r="BNT468" s="435"/>
      <c r="BNU468" s="435"/>
      <c r="BNV468" s="435"/>
      <c r="BNW468" s="435"/>
      <c r="BNX468" s="435"/>
      <c r="BNY468" s="435"/>
      <c r="BNZ468" s="435"/>
      <c r="BOA468" s="435"/>
      <c r="BOB468" s="435"/>
      <c r="BOC468" s="435"/>
      <c r="BOD468" s="435"/>
      <c r="BOE468" s="435"/>
      <c r="BOF468" s="435"/>
      <c r="BOG468" s="435"/>
      <c r="BOH468" s="435"/>
      <c r="BOI468" s="435"/>
      <c r="BOJ468" s="435"/>
      <c r="BOK468" s="435"/>
      <c r="BOL468" s="435"/>
      <c r="BOM468" s="435"/>
      <c r="BON468" s="435"/>
      <c r="BOO468" s="435"/>
      <c r="BOP468" s="435"/>
      <c r="BOQ468" s="435"/>
      <c r="BOR468" s="435"/>
      <c r="BOS468" s="435"/>
      <c r="BOT468" s="435"/>
      <c r="BOU468" s="435"/>
      <c r="BOV468" s="435"/>
      <c r="BOW468" s="435"/>
      <c r="BOX468" s="435"/>
      <c r="BOY468" s="435"/>
      <c r="BOZ468" s="435"/>
      <c r="BPA468" s="435"/>
      <c r="BPB468" s="435"/>
      <c r="BPC468" s="435"/>
      <c r="BPD468" s="435"/>
      <c r="BPE468" s="435"/>
      <c r="BPF468" s="435"/>
      <c r="BPG468" s="435"/>
      <c r="BPH468" s="435"/>
      <c r="BPI468" s="435"/>
      <c r="BPJ468" s="435"/>
      <c r="BPK468" s="435"/>
      <c r="BPL468" s="435"/>
      <c r="BPM468" s="435"/>
      <c r="BPN468" s="435"/>
      <c r="BPO468" s="435"/>
      <c r="BPP468" s="435"/>
      <c r="BPQ468" s="435"/>
      <c r="BPR468" s="435"/>
      <c r="BPS468" s="435"/>
      <c r="BPT468" s="435"/>
      <c r="BPU468" s="435"/>
      <c r="BPV468" s="435"/>
      <c r="BPW468" s="435"/>
      <c r="BPX468" s="435"/>
      <c r="BPY468" s="435"/>
      <c r="BPZ468" s="435"/>
      <c r="BQA468" s="435"/>
      <c r="BQB468" s="435"/>
      <c r="BQC468" s="435"/>
      <c r="BQD468" s="435"/>
      <c r="BQE468" s="435"/>
      <c r="BQF468" s="435"/>
      <c r="BQG468" s="435"/>
      <c r="BQH468" s="435"/>
      <c r="BQI468" s="435"/>
      <c r="BQJ468" s="435"/>
      <c r="BQK468" s="435"/>
      <c r="BQL468" s="435"/>
      <c r="BQM468" s="435"/>
      <c r="BQN468" s="435"/>
      <c r="BQO468" s="435"/>
      <c r="BQP468" s="435"/>
      <c r="BQQ468" s="435"/>
      <c r="BQR468" s="435"/>
      <c r="BQS468" s="435"/>
      <c r="BQT468" s="435"/>
      <c r="BQU468" s="435"/>
      <c r="BQV468" s="435"/>
      <c r="BQW468" s="435"/>
      <c r="BQX468" s="435"/>
      <c r="BQY468" s="435"/>
      <c r="BQZ468" s="435"/>
      <c r="BRA468" s="435"/>
      <c r="BRB468" s="435"/>
      <c r="BRC468" s="435"/>
      <c r="BRD468" s="435"/>
      <c r="BRE468" s="435"/>
      <c r="BRF468" s="435"/>
      <c r="BRG468" s="435"/>
      <c r="BRH468" s="435"/>
      <c r="BRI468" s="435"/>
      <c r="BRJ468" s="435"/>
      <c r="BRK468" s="435"/>
      <c r="BRL468" s="435"/>
      <c r="BRM468" s="435"/>
      <c r="BRN468" s="435"/>
      <c r="BRO468" s="435"/>
      <c r="BRP468" s="435"/>
      <c r="BRQ468" s="435"/>
      <c r="BRR468" s="435"/>
      <c r="BRS468" s="435"/>
      <c r="BRT468" s="435"/>
      <c r="BRU468" s="435"/>
      <c r="BRV468" s="435"/>
      <c r="BRW468" s="435"/>
      <c r="BRX468" s="435"/>
      <c r="BRY468" s="435"/>
      <c r="BRZ468" s="435"/>
      <c r="BSA468" s="435"/>
      <c r="BSB468" s="435"/>
      <c r="BSC468" s="435"/>
      <c r="BSD468" s="435"/>
      <c r="BSE468" s="435"/>
      <c r="BSF468" s="435"/>
      <c r="BSG468" s="435"/>
      <c r="BSH468" s="435"/>
      <c r="BSI468" s="435"/>
      <c r="BSJ468" s="435"/>
      <c r="BSK468" s="435"/>
      <c r="BSL468" s="435"/>
      <c r="BSM468" s="435"/>
      <c r="BSN468" s="435"/>
      <c r="BSO468" s="435"/>
      <c r="BSP468" s="435"/>
      <c r="BSQ468" s="435"/>
      <c r="BSR468" s="435"/>
      <c r="BSS468" s="435"/>
      <c r="BST468" s="435"/>
      <c r="BSU468" s="435"/>
      <c r="BSV468" s="435"/>
      <c r="BSW468" s="435"/>
      <c r="BSX468" s="435"/>
      <c r="BSY468" s="435"/>
      <c r="BSZ468" s="435"/>
      <c r="BTA468" s="435"/>
      <c r="BTB468" s="435"/>
      <c r="BTC468" s="435"/>
      <c r="BTD468" s="435"/>
      <c r="BTE468" s="435"/>
      <c r="BTF468" s="435"/>
      <c r="BTG468" s="435"/>
      <c r="BTH468" s="435"/>
      <c r="BTI468" s="435"/>
      <c r="BTJ468" s="435"/>
      <c r="BTK468" s="435"/>
      <c r="BTL468" s="435"/>
      <c r="BTM468" s="435"/>
      <c r="BTN468" s="435"/>
      <c r="BTO468" s="435"/>
      <c r="BTP468" s="435"/>
      <c r="BTQ468" s="435"/>
      <c r="BTR468" s="435"/>
      <c r="BTS468" s="435"/>
      <c r="BTT468" s="435"/>
      <c r="BTU468" s="435"/>
      <c r="BTV468" s="435"/>
      <c r="BTW468" s="435"/>
      <c r="BTX468" s="435"/>
      <c r="BTY468" s="435"/>
      <c r="BTZ468" s="435"/>
      <c r="BUA468" s="435"/>
      <c r="BUB468" s="435"/>
      <c r="BUC468" s="435"/>
      <c r="BUD468" s="435"/>
      <c r="BUE468" s="435"/>
      <c r="BUF468" s="435"/>
      <c r="BUG468" s="435"/>
      <c r="BUH468" s="435"/>
      <c r="BUI468" s="435"/>
      <c r="BUJ468" s="435"/>
      <c r="BUK468" s="435"/>
      <c r="BUL468" s="435"/>
      <c r="BUM468" s="435"/>
      <c r="BUN468" s="435"/>
      <c r="BUO468" s="435"/>
      <c r="BUP468" s="435"/>
      <c r="BUQ468" s="435"/>
      <c r="BUR468" s="435"/>
      <c r="BUS468" s="435"/>
      <c r="BUT468" s="435"/>
      <c r="BUU468" s="435"/>
      <c r="BUV468" s="435"/>
      <c r="BUW468" s="435"/>
      <c r="BUX468" s="435"/>
      <c r="BUY468" s="435"/>
      <c r="BUZ468" s="435"/>
      <c r="BVA468" s="435"/>
      <c r="BVB468" s="435"/>
      <c r="BVC468" s="435"/>
      <c r="BVD468" s="435"/>
      <c r="BVE468" s="435"/>
      <c r="BVF468" s="435"/>
      <c r="BVG468" s="435"/>
      <c r="BVH468" s="435"/>
      <c r="BVI468" s="435"/>
      <c r="BVJ468" s="435"/>
      <c r="BVK468" s="435"/>
      <c r="BVL468" s="435"/>
      <c r="BVM468" s="435"/>
      <c r="BVN468" s="435"/>
      <c r="BVO468" s="435"/>
      <c r="BVP468" s="435"/>
      <c r="BVQ468" s="435"/>
      <c r="BVR468" s="435"/>
      <c r="BVS468" s="435"/>
      <c r="BVT468" s="435"/>
      <c r="BVU468" s="435"/>
      <c r="BVV468" s="435"/>
      <c r="BVW468" s="435"/>
      <c r="BVX468" s="435"/>
      <c r="BVY468" s="435"/>
      <c r="BVZ468" s="435"/>
      <c r="BWA468" s="435"/>
      <c r="BWB468" s="435"/>
      <c r="BWC468" s="435"/>
      <c r="BWD468" s="435"/>
      <c r="BWE468" s="435"/>
      <c r="BWF468" s="435"/>
      <c r="BWG468" s="435"/>
      <c r="BWH468" s="435"/>
      <c r="BWI468" s="435"/>
      <c r="BWJ468" s="435"/>
      <c r="BWK468" s="435"/>
      <c r="BWL468" s="435"/>
      <c r="BWM468" s="435"/>
      <c r="BWN468" s="435"/>
      <c r="BWO468" s="435"/>
      <c r="BWP468" s="435"/>
      <c r="BWQ468" s="435"/>
      <c r="BWR468" s="435"/>
      <c r="BWS468" s="435"/>
      <c r="BWT468" s="435"/>
      <c r="BWU468" s="435"/>
      <c r="BWV468" s="435"/>
      <c r="BWW468" s="435"/>
      <c r="BWX468" s="435"/>
      <c r="BWY468" s="435"/>
      <c r="BWZ468" s="435"/>
      <c r="BXA468" s="435"/>
      <c r="BXB468" s="435"/>
      <c r="BXC468" s="435"/>
      <c r="BXD468" s="435"/>
      <c r="BXE468" s="435"/>
      <c r="BXF468" s="435"/>
      <c r="BXG468" s="435"/>
      <c r="BXH468" s="435"/>
      <c r="BXI468" s="435"/>
      <c r="BXJ468" s="435"/>
      <c r="BXK468" s="435"/>
      <c r="BXL468" s="435"/>
      <c r="BXM468" s="435"/>
      <c r="BXN468" s="435"/>
      <c r="BXO468" s="435"/>
      <c r="BXP468" s="435"/>
      <c r="BXQ468" s="435"/>
      <c r="BXR468" s="435"/>
      <c r="BXS468" s="435"/>
      <c r="BXT468" s="435"/>
      <c r="BXU468" s="435"/>
      <c r="BXV468" s="435"/>
      <c r="BXW468" s="435"/>
      <c r="BXX468" s="435"/>
      <c r="BXY468" s="435"/>
      <c r="BXZ468" s="435"/>
      <c r="BYA468" s="435"/>
      <c r="BYB468" s="435"/>
      <c r="BYC468" s="435"/>
      <c r="BYD468" s="435"/>
      <c r="BYE468" s="435"/>
      <c r="BYF468" s="435"/>
      <c r="BYG468" s="435"/>
      <c r="BYH468" s="435"/>
      <c r="BYI468" s="435"/>
      <c r="BYJ468" s="435"/>
      <c r="BYK468" s="435"/>
      <c r="BYL468" s="435"/>
      <c r="BYM468" s="435"/>
      <c r="BYN468" s="435"/>
      <c r="BYO468" s="435"/>
      <c r="BYP468" s="435"/>
      <c r="BYQ468" s="435"/>
      <c r="BYR468" s="435"/>
      <c r="BYS468" s="435"/>
      <c r="BYT468" s="435"/>
      <c r="BYU468" s="435"/>
      <c r="BYV468" s="435"/>
      <c r="BYW468" s="435"/>
      <c r="BYX468" s="435"/>
      <c r="BYY468" s="435"/>
      <c r="BYZ468" s="435"/>
      <c r="BZA468" s="435"/>
      <c r="BZB468" s="435"/>
      <c r="BZC468" s="435"/>
      <c r="BZD468" s="435"/>
      <c r="BZE468" s="435"/>
      <c r="BZF468" s="435"/>
      <c r="BZG468" s="435"/>
      <c r="BZH468" s="435"/>
      <c r="BZI468" s="435"/>
      <c r="BZJ468" s="435"/>
      <c r="BZK468" s="435"/>
      <c r="BZL468" s="435"/>
      <c r="BZM468" s="435"/>
      <c r="BZN468" s="435"/>
      <c r="BZO468" s="435"/>
      <c r="BZP468" s="435"/>
      <c r="BZQ468" s="435"/>
      <c r="BZR468" s="435"/>
      <c r="BZS468" s="435"/>
      <c r="BZT468" s="435"/>
      <c r="BZU468" s="435"/>
      <c r="BZV468" s="435"/>
      <c r="BZW468" s="435"/>
      <c r="BZX468" s="435"/>
      <c r="BZY468" s="435"/>
      <c r="BZZ468" s="435"/>
      <c r="CAA468" s="435"/>
      <c r="CAB468" s="435"/>
      <c r="CAC468" s="435"/>
      <c r="CAD468" s="435"/>
      <c r="CAE468" s="435"/>
      <c r="CAF468" s="435"/>
      <c r="CAG468" s="435"/>
      <c r="CAH468" s="435"/>
      <c r="CAI468" s="435"/>
      <c r="CAJ468" s="435"/>
      <c r="CAK468" s="435"/>
      <c r="CAL468" s="435"/>
      <c r="CAM468" s="435"/>
      <c r="CAN468" s="435"/>
      <c r="CAO468" s="435"/>
      <c r="CAP468" s="435"/>
      <c r="CAQ468" s="435"/>
      <c r="CAR468" s="435"/>
      <c r="CAS468" s="435"/>
      <c r="CAT468" s="435"/>
      <c r="CAU468" s="435"/>
      <c r="CAV468" s="435"/>
      <c r="CAW468" s="435"/>
      <c r="CAX468" s="435"/>
      <c r="CAY468" s="435"/>
      <c r="CAZ468" s="435"/>
      <c r="CBA468" s="435"/>
      <c r="CBB468" s="435"/>
      <c r="CBC468" s="435"/>
      <c r="CBD468" s="435"/>
      <c r="CBE468" s="435"/>
      <c r="CBF468" s="435"/>
      <c r="CBG468" s="435"/>
      <c r="CBH468" s="435"/>
      <c r="CBI468" s="435"/>
      <c r="CBJ468" s="435"/>
      <c r="CBK468" s="435"/>
      <c r="CBL468" s="435"/>
      <c r="CBM468" s="435"/>
      <c r="CBN468" s="435"/>
      <c r="CBO468" s="435"/>
      <c r="CBP468" s="435"/>
      <c r="CBQ468" s="435"/>
      <c r="CBR468" s="435"/>
      <c r="CBS468" s="435"/>
      <c r="CBT468" s="435"/>
      <c r="CBU468" s="435"/>
      <c r="CBV468" s="435"/>
      <c r="CBW468" s="435"/>
      <c r="CBX468" s="435"/>
      <c r="CBY468" s="435"/>
      <c r="CBZ468" s="435"/>
      <c r="CCA468" s="435"/>
      <c r="CCB468" s="435"/>
      <c r="CCC468" s="435"/>
      <c r="CCD468" s="435"/>
      <c r="CCE468" s="435"/>
      <c r="CCF468" s="435"/>
      <c r="CCG468" s="435"/>
      <c r="CCH468" s="435"/>
      <c r="CCI468" s="435"/>
      <c r="CCJ468" s="435"/>
      <c r="CCK468" s="435"/>
      <c r="CCL468" s="435"/>
      <c r="CCM468" s="435"/>
      <c r="CCN468" s="435"/>
      <c r="CCO468" s="435"/>
      <c r="CCP468" s="435"/>
      <c r="CCQ468" s="435"/>
      <c r="CCR468" s="435"/>
      <c r="CCS468" s="435"/>
      <c r="CCT468" s="435"/>
      <c r="CCU468" s="435"/>
      <c r="CCV468" s="435"/>
      <c r="CCW468" s="435"/>
      <c r="CCX468" s="435"/>
      <c r="CCY468" s="435"/>
      <c r="CCZ468" s="435"/>
      <c r="CDA468" s="435"/>
      <c r="CDB468" s="435"/>
      <c r="CDC468" s="435"/>
      <c r="CDD468" s="435"/>
      <c r="CDE468" s="435"/>
      <c r="CDF468" s="435"/>
      <c r="CDG468" s="435"/>
      <c r="CDH468" s="435"/>
      <c r="CDI468" s="435"/>
      <c r="CDJ468" s="435"/>
      <c r="CDK468" s="435"/>
      <c r="CDL468" s="435"/>
      <c r="CDM468" s="435"/>
      <c r="CDN468" s="435"/>
      <c r="CDO468" s="435"/>
      <c r="CDP468" s="435"/>
      <c r="CDQ468" s="435"/>
      <c r="CDR468" s="435"/>
      <c r="CDS468" s="435"/>
      <c r="CDT468" s="435"/>
      <c r="CDU468" s="435"/>
      <c r="CDV468" s="435"/>
      <c r="CDW468" s="435"/>
      <c r="CDX468" s="435"/>
      <c r="CDY468" s="435"/>
      <c r="CDZ468" s="435"/>
      <c r="CEA468" s="435"/>
      <c r="CEB468" s="435"/>
      <c r="CEC468" s="435"/>
      <c r="CED468" s="435"/>
      <c r="CEE468" s="435"/>
      <c r="CEF468" s="435"/>
      <c r="CEG468" s="435"/>
      <c r="CEH468" s="435"/>
      <c r="CEI468" s="435"/>
      <c r="CEJ468" s="435"/>
      <c r="CEK468" s="435"/>
      <c r="CEL468" s="435"/>
      <c r="CEM468" s="435"/>
      <c r="CEN468" s="435"/>
      <c r="CEO468" s="435"/>
      <c r="CEP468" s="435"/>
      <c r="CEQ468" s="435"/>
      <c r="CER468" s="435"/>
      <c r="CES468" s="435"/>
      <c r="CET468" s="435"/>
      <c r="CEU468" s="435"/>
      <c r="CEV468" s="435"/>
      <c r="CEW468" s="435"/>
      <c r="CEX468" s="435"/>
      <c r="CEY468" s="435"/>
      <c r="CEZ468" s="435"/>
      <c r="CFA468" s="435"/>
      <c r="CFB468" s="435"/>
      <c r="CFC468" s="435"/>
      <c r="CFD468" s="435"/>
      <c r="CFE468" s="435"/>
      <c r="CFF468" s="435"/>
      <c r="CFG468" s="435"/>
      <c r="CFH468" s="435"/>
      <c r="CFI468" s="435"/>
      <c r="CFJ468" s="435"/>
      <c r="CFK468" s="435"/>
      <c r="CFL468" s="435"/>
      <c r="CFM468" s="435"/>
      <c r="CFN468" s="435"/>
      <c r="CFO468" s="435"/>
      <c r="CFP468" s="435"/>
      <c r="CFQ468" s="435"/>
      <c r="CFR468" s="435"/>
      <c r="CFS468" s="435"/>
      <c r="CFT468" s="435"/>
      <c r="CFU468" s="435"/>
      <c r="CFV468" s="435"/>
      <c r="CFW468" s="435"/>
      <c r="CFX468" s="435"/>
      <c r="CFY468" s="435"/>
      <c r="CFZ468" s="435"/>
      <c r="CGA468" s="435"/>
      <c r="CGB468" s="435"/>
      <c r="CGC468" s="435"/>
      <c r="CGD468" s="435"/>
      <c r="CGE468" s="435"/>
      <c r="CGF468" s="435"/>
      <c r="CGG468" s="435"/>
      <c r="CGH468" s="435"/>
      <c r="CGI468" s="435"/>
      <c r="CGJ468" s="435"/>
      <c r="CGK468" s="435"/>
      <c r="CGL468" s="435"/>
      <c r="CGM468" s="435"/>
      <c r="CGN468" s="435"/>
      <c r="CGO468" s="435"/>
      <c r="CGP468" s="435"/>
      <c r="CGQ468" s="435"/>
      <c r="CGR468" s="435"/>
      <c r="CGS468" s="435"/>
      <c r="CGT468" s="435"/>
      <c r="CGU468" s="435"/>
      <c r="CGV468" s="435"/>
      <c r="CGW468" s="435"/>
      <c r="CGX468" s="435"/>
      <c r="CGY468" s="435"/>
      <c r="CGZ468" s="435"/>
      <c r="CHA468" s="435"/>
      <c r="CHB468" s="435"/>
      <c r="CHC468" s="435"/>
      <c r="CHD468" s="435"/>
      <c r="CHE468" s="435"/>
      <c r="CHF468" s="435"/>
      <c r="CHG468" s="435"/>
      <c r="CHH468" s="435"/>
      <c r="CHI468" s="435"/>
      <c r="CHJ468" s="435"/>
      <c r="CHK468" s="435"/>
      <c r="CHL468" s="435"/>
      <c r="CHM468" s="435"/>
      <c r="CHN468" s="435"/>
      <c r="CHO468" s="435"/>
      <c r="CHP468" s="435"/>
      <c r="CHQ468" s="435"/>
      <c r="CHR468" s="435"/>
      <c r="CHS468" s="435"/>
      <c r="CHT468" s="435"/>
      <c r="CHU468" s="435"/>
      <c r="CHV468" s="435"/>
      <c r="CHW468" s="435"/>
      <c r="CHX468" s="435"/>
      <c r="CHY468" s="435"/>
      <c r="CHZ468" s="435"/>
      <c r="CIA468" s="435"/>
      <c r="CIB468" s="435"/>
      <c r="CIC468" s="435"/>
      <c r="CID468" s="435"/>
      <c r="CIE468" s="435"/>
      <c r="CIF468" s="435"/>
      <c r="CIG468" s="435"/>
      <c r="CIH468" s="435"/>
      <c r="CII468" s="435"/>
      <c r="CIJ468" s="435"/>
      <c r="CIK468" s="435"/>
      <c r="CIL468" s="435"/>
      <c r="CIM468" s="435"/>
      <c r="CIN468" s="435"/>
      <c r="CIO468" s="435"/>
      <c r="CIP468" s="435"/>
      <c r="CIQ468" s="435"/>
      <c r="CIR468" s="435"/>
      <c r="CIS468" s="435"/>
      <c r="CIT468" s="435"/>
      <c r="CIU468" s="435"/>
      <c r="CIV468" s="435"/>
      <c r="CIW468" s="435"/>
      <c r="CIX468" s="435"/>
      <c r="CIY468" s="435"/>
      <c r="CIZ468" s="435"/>
      <c r="CJA468" s="435"/>
      <c r="CJB468" s="435"/>
      <c r="CJC468" s="435"/>
      <c r="CJD468" s="435"/>
      <c r="CJE468" s="435"/>
      <c r="CJF468" s="435"/>
      <c r="CJG468" s="435"/>
      <c r="CJH468" s="435"/>
      <c r="CJI468" s="435"/>
      <c r="CJJ468" s="435"/>
      <c r="CJK468" s="435"/>
      <c r="CJL468" s="435"/>
      <c r="CJM468" s="435"/>
      <c r="CJN468" s="435"/>
      <c r="CJO468" s="435"/>
      <c r="CJP468" s="435"/>
      <c r="CJQ468" s="435"/>
      <c r="CJR468" s="435"/>
      <c r="CJS468" s="435"/>
      <c r="CJT468" s="435"/>
      <c r="CJU468" s="435"/>
      <c r="CJV468" s="435"/>
      <c r="CJW468" s="435"/>
      <c r="CJX468" s="435"/>
      <c r="CJY468" s="435"/>
      <c r="CJZ468" s="435"/>
      <c r="CKA468" s="435"/>
      <c r="CKB468" s="435"/>
      <c r="CKC468" s="435"/>
      <c r="CKD468" s="435"/>
      <c r="CKE468" s="435"/>
      <c r="CKF468" s="435"/>
      <c r="CKG468" s="435"/>
      <c r="CKH468" s="435"/>
      <c r="CKI468" s="435"/>
      <c r="CKJ468" s="435"/>
      <c r="CKK468" s="435"/>
      <c r="CKL468" s="435"/>
      <c r="CKM468" s="435"/>
      <c r="CKN468" s="435"/>
      <c r="CKO468" s="435"/>
      <c r="CKP468" s="435"/>
      <c r="CKQ468" s="435"/>
      <c r="CKR468" s="435"/>
      <c r="CKS468" s="435"/>
      <c r="CKT468" s="435"/>
      <c r="CKU468" s="435"/>
      <c r="CKV468" s="435"/>
      <c r="CKW468" s="435"/>
      <c r="CKX468" s="435"/>
      <c r="CKY468" s="435"/>
      <c r="CKZ468" s="435"/>
      <c r="CLA468" s="435"/>
      <c r="CLB468" s="435"/>
      <c r="CLC468" s="435"/>
      <c r="CLD468" s="435"/>
      <c r="CLE468" s="435"/>
      <c r="CLF468" s="435"/>
      <c r="CLG468" s="435"/>
      <c r="CLH468" s="435"/>
      <c r="CLI468" s="435"/>
      <c r="CLJ468" s="435"/>
      <c r="CLK468" s="435"/>
      <c r="CLL468" s="435"/>
      <c r="CLM468" s="435"/>
      <c r="CLN468" s="435"/>
      <c r="CLO468" s="435"/>
      <c r="CLP468" s="435"/>
      <c r="CLQ468" s="435"/>
      <c r="CLR468" s="435"/>
      <c r="CLS468" s="435"/>
      <c r="CLT468" s="435"/>
      <c r="CLU468" s="435"/>
      <c r="CLV468" s="435"/>
      <c r="CLW468" s="435"/>
      <c r="CLX468" s="435"/>
      <c r="CLY468" s="435"/>
      <c r="CLZ468" s="435"/>
      <c r="CMA468" s="435"/>
      <c r="CMB468" s="435"/>
      <c r="CMC468" s="435"/>
      <c r="CMD468" s="435"/>
      <c r="CME468" s="435"/>
      <c r="CMF468" s="435"/>
      <c r="CMG468" s="435"/>
      <c r="CMH468" s="435"/>
      <c r="CMI468" s="435"/>
      <c r="CMJ468" s="435"/>
      <c r="CMK468" s="435"/>
      <c r="CML468" s="435"/>
      <c r="CMM468" s="435"/>
      <c r="CMN468" s="435"/>
      <c r="CMO468" s="435"/>
      <c r="CMP468" s="435"/>
      <c r="CMQ468" s="435"/>
      <c r="CMR468" s="435"/>
      <c r="CMS468" s="435"/>
      <c r="CMT468" s="435"/>
      <c r="CMU468" s="435"/>
      <c r="CMV468" s="435"/>
      <c r="CMW468" s="435"/>
      <c r="CMX468" s="435"/>
      <c r="CMY468" s="435"/>
      <c r="CMZ468" s="435"/>
      <c r="CNA468" s="435"/>
      <c r="CNB468" s="435"/>
      <c r="CNC468" s="435"/>
      <c r="CND468" s="435"/>
      <c r="CNE468" s="435"/>
      <c r="CNF468" s="435"/>
      <c r="CNG468" s="435"/>
      <c r="CNH468" s="435"/>
      <c r="CNI468" s="435"/>
      <c r="CNJ468" s="435"/>
      <c r="CNK468" s="435"/>
      <c r="CNL468" s="435"/>
      <c r="CNM468" s="435"/>
      <c r="CNN468" s="435"/>
      <c r="CNO468" s="435"/>
      <c r="CNP468" s="435"/>
      <c r="CNQ468" s="435"/>
      <c r="CNR468" s="435"/>
      <c r="CNS468" s="435"/>
      <c r="CNT468" s="435"/>
      <c r="CNU468" s="435"/>
      <c r="CNV468" s="435"/>
      <c r="CNW468" s="435"/>
      <c r="CNX468" s="435"/>
      <c r="CNY468" s="435"/>
      <c r="CNZ468" s="435"/>
      <c r="COA468" s="435"/>
      <c r="COB468" s="435"/>
      <c r="COC468" s="435"/>
      <c r="COD468" s="435"/>
      <c r="COE468" s="435"/>
      <c r="COF468" s="435"/>
      <c r="COG468" s="435"/>
      <c r="COH468" s="435"/>
      <c r="COI468" s="435"/>
      <c r="COJ468" s="435"/>
      <c r="COK468" s="435"/>
      <c r="COL468" s="435"/>
      <c r="COM468" s="435"/>
      <c r="CON468" s="435"/>
      <c r="COO468" s="435"/>
      <c r="COP468" s="435"/>
      <c r="COQ468" s="435"/>
      <c r="COR468" s="435"/>
      <c r="COS468" s="435"/>
      <c r="COT468" s="435"/>
      <c r="COU468" s="435"/>
      <c r="COV468" s="435"/>
      <c r="COW468" s="435"/>
      <c r="COX468" s="435"/>
      <c r="COY468" s="435"/>
      <c r="COZ468" s="435"/>
      <c r="CPA468" s="435"/>
      <c r="CPB468" s="435"/>
      <c r="CPC468" s="435"/>
      <c r="CPD468" s="435"/>
      <c r="CPE468" s="435"/>
      <c r="CPF468" s="435"/>
      <c r="CPG468" s="435"/>
      <c r="CPH468" s="435"/>
      <c r="CPI468" s="435"/>
      <c r="CPJ468" s="435"/>
      <c r="CPK468" s="435"/>
      <c r="CPL468" s="435"/>
      <c r="CPM468" s="435"/>
      <c r="CPN468" s="435"/>
      <c r="CPO468" s="435"/>
      <c r="CPP468" s="435"/>
      <c r="CPQ468" s="435"/>
      <c r="CPR468" s="435"/>
      <c r="CPS468" s="435"/>
      <c r="CPT468" s="435"/>
      <c r="CPU468" s="435"/>
      <c r="CPV468" s="435"/>
      <c r="CPW468" s="435"/>
      <c r="CPX468" s="435"/>
      <c r="CPY468" s="435"/>
      <c r="CPZ468" s="435"/>
      <c r="CQA468" s="435"/>
      <c r="CQB468" s="435"/>
      <c r="CQC468" s="435"/>
      <c r="CQD468" s="435"/>
      <c r="CQE468" s="435"/>
      <c r="CQF468" s="435"/>
      <c r="CQG468" s="435"/>
      <c r="CQH468" s="435"/>
      <c r="CQI468" s="435"/>
      <c r="CQJ468" s="435"/>
      <c r="CQK468" s="435"/>
      <c r="CQL468" s="435"/>
      <c r="CQM468" s="435"/>
      <c r="CQN468" s="435"/>
      <c r="CQO468" s="435"/>
      <c r="CQP468" s="435"/>
      <c r="CQQ468" s="435"/>
      <c r="CQR468" s="435"/>
      <c r="CQS468" s="435"/>
      <c r="CQT468" s="435"/>
      <c r="CQU468" s="435"/>
      <c r="CQV468" s="435"/>
      <c r="CQW468" s="435"/>
      <c r="CQX468" s="435"/>
      <c r="CQY468" s="435"/>
      <c r="CQZ468" s="435"/>
      <c r="CRA468" s="435"/>
      <c r="CRB468" s="435"/>
      <c r="CRC468" s="435"/>
      <c r="CRD468" s="435"/>
      <c r="CRE468" s="435"/>
      <c r="CRF468" s="435"/>
      <c r="CRG468" s="435"/>
      <c r="CRH468" s="435"/>
      <c r="CRI468" s="435"/>
      <c r="CRJ468" s="435"/>
      <c r="CRK468" s="435"/>
      <c r="CRL468" s="435"/>
      <c r="CRM468" s="435"/>
      <c r="CRN468" s="435"/>
      <c r="CRO468" s="435"/>
      <c r="CRP468" s="435"/>
      <c r="CRQ468" s="435"/>
      <c r="CRR468" s="435"/>
      <c r="CRS468" s="435"/>
      <c r="CRT468" s="435"/>
      <c r="CRU468" s="435"/>
      <c r="CRV468" s="435"/>
      <c r="CRW468" s="435"/>
      <c r="CRX468" s="435"/>
      <c r="CRY468" s="435"/>
      <c r="CRZ468" s="435"/>
      <c r="CSA468" s="435"/>
      <c r="CSB468" s="435"/>
      <c r="CSC468" s="435"/>
      <c r="CSD468" s="435"/>
      <c r="CSE468" s="435"/>
      <c r="CSF468" s="435"/>
      <c r="CSG468" s="435"/>
      <c r="CSH468" s="435"/>
      <c r="CSI468" s="435"/>
      <c r="CSJ468" s="435"/>
      <c r="CSK468" s="435"/>
      <c r="CSL468" s="435"/>
      <c r="CSM468" s="435"/>
      <c r="CSN468" s="435"/>
      <c r="CSO468" s="435"/>
      <c r="CSP468" s="435"/>
      <c r="CSQ468" s="435"/>
      <c r="CSR468" s="435"/>
      <c r="CSS468" s="435"/>
      <c r="CST468" s="435"/>
      <c r="CSU468" s="435"/>
      <c r="CSV468" s="435"/>
      <c r="CSW468" s="435"/>
      <c r="CSX468" s="435"/>
      <c r="CSY468" s="435"/>
      <c r="CSZ468" s="435"/>
      <c r="CTA468" s="435"/>
      <c r="CTB468" s="435"/>
      <c r="CTC468" s="435"/>
      <c r="CTD468" s="435"/>
      <c r="CTE468" s="435"/>
      <c r="CTF468" s="435"/>
      <c r="CTG468" s="435"/>
      <c r="CTH468" s="435"/>
      <c r="CTI468" s="435"/>
      <c r="CTJ468" s="435"/>
      <c r="CTK468" s="435"/>
      <c r="CTL468" s="435"/>
      <c r="CTM468" s="435"/>
      <c r="CTN468" s="435"/>
      <c r="CTO468" s="435"/>
      <c r="CTP468" s="435"/>
      <c r="CTQ468" s="435"/>
      <c r="CTR468" s="435"/>
      <c r="CTS468" s="435"/>
      <c r="CTT468" s="435"/>
      <c r="CTU468" s="435"/>
      <c r="CTV468" s="435"/>
      <c r="CTW468" s="435"/>
      <c r="CTX468" s="435"/>
      <c r="CTY468" s="435"/>
      <c r="CTZ468" s="435"/>
      <c r="CUA468" s="435"/>
      <c r="CUB468" s="435"/>
      <c r="CUC468" s="435"/>
      <c r="CUD468" s="435"/>
      <c r="CUE468" s="435"/>
      <c r="CUF468" s="435"/>
      <c r="CUG468" s="435"/>
      <c r="CUH468" s="435"/>
      <c r="CUI468" s="435"/>
      <c r="CUJ468" s="435"/>
      <c r="CUK468" s="435"/>
      <c r="CUL468" s="435"/>
      <c r="CUM468" s="435"/>
      <c r="CUN468" s="435"/>
      <c r="CUO468" s="435"/>
      <c r="CUP468" s="435"/>
      <c r="CUQ468" s="435"/>
      <c r="CUR468" s="435"/>
      <c r="CUS468" s="435"/>
      <c r="CUT468" s="435"/>
      <c r="CUU468" s="435"/>
      <c r="CUV468" s="435"/>
      <c r="CUW468" s="435"/>
      <c r="CUX468" s="435"/>
      <c r="CUY468" s="435"/>
      <c r="CUZ468" s="435"/>
      <c r="CVA468" s="435"/>
      <c r="CVB468" s="435"/>
      <c r="CVC468" s="435"/>
      <c r="CVD468" s="435"/>
      <c r="CVE468" s="435"/>
      <c r="CVF468" s="435"/>
      <c r="CVG468" s="435"/>
      <c r="CVH468" s="435"/>
      <c r="CVI468" s="435"/>
      <c r="CVJ468" s="435"/>
      <c r="CVK468" s="435"/>
      <c r="CVL468" s="435"/>
      <c r="CVM468" s="435"/>
      <c r="CVN468" s="435"/>
      <c r="CVO468" s="435"/>
      <c r="CVP468" s="435"/>
      <c r="CVQ468" s="435"/>
      <c r="CVR468" s="435"/>
      <c r="CVS468" s="435"/>
      <c r="CVT468" s="435"/>
      <c r="CVU468" s="435"/>
      <c r="CVV468" s="435"/>
      <c r="CVW468" s="435"/>
      <c r="CVX468" s="435"/>
      <c r="CVY468" s="435"/>
      <c r="CVZ468" s="435"/>
      <c r="CWA468" s="435"/>
      <c r="CWB468" s="435"/>
      <c r="CWC468" s="435"/>
      <c r="CWD468" s="435"/>
      <c r="CWE468" s="435"/>
      <c r="CWF468" s="435"/>
      <c r="CWG468" s="435"/>
      <c r="CWH468" s="435"/>
      <c r="CWI468" s="435"/>
      <c r="CWJ468" s="435"/>
      <c r="CWK468" s="435"/>
      <c r="CWL468" s="435"/>
      <c r="CWM468" s="435"/>
      <c r="CWN468" s="435"/>
      <c r="CWO468" s="435"/>
      <c r="CWP468" s="435"/>
      <c r="CWQ468" s="435"/>
      <c r="CWR468" s="435"/>
      <c r="CWS468" s="435"/>
      <c r="CWT468" s="435"/>
      <c r="CWU468" s="435"/>
      <c r="CWV468" s="435"/>
      <c r="CWW468" s="435"/>
      <c r="CWX468" s="435"/>
      <c r="CWY468" s="435"/>
      <c r="CWZ468" s="435"/>
      <c r="CXA468" s="435"/>
      <c r="CXB468" s="435"/>
      <c r="CXC468" s="435"/>
      <c r="CXD468" s="435"/>
      <c r="CXE468" s="435"/>
      <c r="CXF468" s="435"/>
      <c r="CXG468" s="435"/>
      <c r="CXH468" s="435"/>
      <c r="CXI468" s="435"/>
      <c r="CXJ468" s="435"/>
      <c r="CXK468" s="435"/>
      <c r="CXL468" s="435"/>
      <c r="CXM468" s="435"/>
      <c r="CXN468" s="435"/>
      <c r="CXO468" s="435"/>
      <c r="CXP468" s="435"/>
      <c r="CXQ468" s="435"/>
      <c r="CXR468" s="435"/>
      <c r="CXS468" s="435"/>
      <c r="CXT468" s="435"/>
      <c r="CXU468" s="435"/>
      <c r="CXV468" s="435"/>
      <c r="CXW468" s="435"/>
      <c r="CXX468" s="435"/>
      <c r="CXY468" s="435"/>
      <c r="CXZ468" s="435"/>
      <c r="CYA468" s="435"/>
      <c r="CYB468" s="435"/>
      <c r="CYC468" s="435"/>
      <c r="CYD468" s="435"/>
      <c r="CYE468" s="435"/>
      <c r="CYF468" s="435"/>
      <c r="CYG468" s="435"/>
      <c r="CYH468" s="435"/>
      <c r="CYI468" s="435"/>
      <c r="CYJ468" s="435"/>
      <c r="CYK468" s="435"/>
      <c r="CYL468" s="435"/>
      <c r="CYM468" s="435"/>
      <c r="CYN468" s="435"/>
      <c r="CYO468" s="435"/>
      <c r="CYP468" s="435"/>
      <c r="CYQ468" s="435"/>
      <c r="CYR468" s="435"/>
      <c r="CYS468" s="435"/>
      <c r="CYT468" s="435"/>
      <c r="CYU468" s="435"/>
      <c r="CYV468" s="435"/>
      <c r="CYW468" s="435"/>
      <c r="CYX468" s="435"/>
      <c r="CYY468" s="435"/>
      <c r="CYZ468" s="435"/>
      <c r="CZA468" s="435"/>
      <c r="CZB468" s="435"/>
      <c r="CZC468" s="435"/>
      <c r="CZD468" s="435"/>
      <c r="CZE468" s="435"/>
      <c r="CZF468" s="435"/>
      <c r="CZG468" s="435"/>
      <c r="CZH468" s="435"/>
      <c r="CZI468" s="435"/>
      <c r="CZJ468" s="435"/>
      <c r="CZK468" s="435"/>
      <c r="CZL468" s="435"/>
      <c r="CZM468" s="435"/>
      <c r="CZN468" s="435"/>
      <c r="CZO468" s="435"/>
      <c r="CZP468" s="435"/>
      <c r="CZQ468" s="435"/>
      <c r="CZR468" s="435"/>
      <c r="CZS468" s="435"/>
      <c r="CZT468" s="435"/>
      <c r="CZU468" s="435"/>
      <c r="CZV468" s="435"/>
      <c r="CZW468" s="435"/>
      <c r="CZX468" s="435"/>
      <c r="CZY468" s="435"/>
      <c r="CZZ468" s="435"/>
      <c r="DAA468" s="435"/>
      <c r="DAB468" s="435"/>
      <c r="DAC468" s="435"/>
      <c r="DAD468" s="435"/>
      <c r="DAE468" s="435"/>
      <c r="DAF468" s="435"/>
      <c r="DAG468" s="435"/>
      <c r="DAH468" s="435"/>
      <c r="DAI468" s="435"/>
      <c r="DAJ468" s="435"/>
      <c r="DAK468" s="435"/>
      <c r="DAL468" s="435"/>
      <c r="DAM468" s="435"/>
      <c r="DAN468" s="435"/>
      <c r="DAO468" s="435"/>
      <c r="DAP468" s="435"/>
      <c r="DAQ468" s="435"/>
      <c r="DAR468" s="435"/>
      <c r="DAS468" s="435"/>
      <c r="DAT468" s="435"/>
      <c r="DAU468" s="435"/>
      <c r="DAV468" s="435"/>
      <c r="DAW468" s="435"/>
      <c r="DAX468" s="435"/>
      <c r="DAY468" s="435"/>
      <c r="DAZ468" s="435"/>
      <c r="DBA468" s="435"/>
      <c r="DBB468" s="435"/>
      <c r="DBC468" s="435"/>
      <c r="DBD468" s="435"/>
      <c r="DBE468" s="435"/>
      <c r="DBF468" s="435"/>
      <c r="DBG468" s="435"/>
      <c r="DBH468" s="435"/>
      <c r="DBI468" s="435"/>
      <c r="DBJ468" s="435"/>
      <c r="DBK468" s="435"/>
      <c r="DBL468" s="435"/>
      <c r="DBM468" s="435"/>
      <c r="DBN468" s="435"/>
      <c r="DBO468" s="435"/>
      <c r="DBP468" s="435"/>
      <c r="DBQ468" s="435"/>
      <c r="DBR468" s="435"/>
      <c r="DBS468" s="435"/>
      <c r="DBT468" s="435"/>
      <c r="DBU468" s="435"/>
      <c r="DBV468" s="435"/>
      <c r="DBW468" s="435"/>
      <c r="DBX468" s="435"/>
      <c r="DBY468" s="435"/>
      <c r="DBZ468" s="435"/>
      <c r="DCA468" s="435"/>
      <c r="DCB468" s="435"/>
      <c r="DCC468" s="435"/>
      <c r="DCD468" s="435"/>
      <c r="DCE468" s="435"/>
      <c r="DCF468" s="435"/>
      <c r="DCG468" s="435"/>
      <c r="DCH468" s="435"/>
      <c r="DCI468" s="435"/>
      <c r="DCJ468" s="435"/>
      <c r="DCK468" s="435"/>
      <c r="DCL468" s="435"/>
      <c r="DCM468" s="435"/>
      <c r="DCN468" s="435"/>
      <c r="DCO468" s="435"/>
      <c r="DCP468" s="435"/>
      <c r="DCQ468" s="435"/>
      <c r="DCR468" s="435"/>
      <c r="DCS468" s="435"/>
      <c r="DCT468" s="435"/>
      <c r="DCU468" s="435"/>
      <c r="DCV468" s="435"/>
      <c r="DCW468" s="435"/>
      <c r="DCX468" s="435"/>
      <c r="DCY468" s="435"/>
      <c r="DCZ468" s="435"/>
      <c r="DDA468" s="435"/>
      <c r="DDB468" s="435"/>
      <c r="DDC468" s="435"/>
      <c r="DDD468" s="435"/>
      <c r="DDE468" s="435"/>
      <c r="DDF468" s="435"/>
      <c r="DDG468" s="435"/>
      <c r="DDH468" s="435"/>
      <c r="DDI468" s="435"/>
      <c r="DDJ468" s="435"/>
      <c r="DDK468" s="435"/>
      <c r="DDL468" s="435"/>
      <c r="DDM468" s="435"/>
      <c r="DDN468" s="435"/>
      <c r="DDO468" s="435"/>
      <c r="DDP468" s="435"/>
      <c r="DDQ468" s="435"/>
      <c r="DDR468" s="435"/>
      <c r="DDS468" s="435"/>
      <c r="DDT468" s="435"/>
      <c r="DDU468" s="435"/>
      <c r="DDV468" s="435"/>
      <c r="DDW468" s="435"/>
      <c r="DDX468" s="435"/>
      <c r="DDY468" s="435"/>
      <c r="DDZ468" s="435"/>
      <c r="DEA468" s="435"/>
      <c r="DEB468" s="435"/>
      <c r="DEC468" s="435"/>
      <c r="DED468" s="435"/>
      <c r="DEE468" s="435"/>
      <c r="DEF468" s="435"/>
      <c r="DEG468" s="435"/>
      <c r="DEH468" s="435"/>
      <c r="DEI468" s="435"/>
      <c r="DEJ468" s="435"/>
      <c r="DEK468" s="435"/>
      <c r="DEL468" s="435"/>
      <c r="DEM468" s="435"/>
      <c r="DEN468" s="435"/>
      <c r="DEO468" s="435"/>
      <c r="DEP468" s="435"/>
      <c r="DEQ468" s="435"/>
      <c r="DER468" s="435"/>
      <c r="DES468" s="435"/>
      <c r="DET468" s="435"/>
      <c r="DEU468" s="435"/>
      <c r="DEV468" s="435"/>
      <c r="DEW468" s="435"/>
      <c r="DEX468" s="435"/>
      <c r="DEY468" s="435"/>
      <c r="DEZ468" s="435"/>
      <c r="DFA468" s="435"/>
      <c r="DFB468" s="435"/>
      <c r="DFC468" s="435"/>
      <c r="DFD468" s="435"/>
      <c r="DFE468" s="435"/>
      <c r="DFF468" s="435"/>
      <c r="DFG468" s="435"/>
      <c r="DFH468" s="435"/>
      <c r="DFI468" s="435"/>
      <c r="DFJ468" s="435"/>
      <c r="DFK468" s="435"/>
      <c r="DFL468" s="435"/>
      <c r="DFM468" s="435"/>
      <c r="DFN468" s="435"/>
      <c r="DFO468" s="435"/>
      <c r="DFP468" s="435"/>
      <c r="DFQ468" s="435"/>
      <c r="DFR468" s="435"/>
      <c r="DFS468" s="435"/>
      <c r="DFT468" s="435"/>
      <c r="DFU468" s="435"/>
      <c r="DFV468" s="435"/>
      <c r="DFW468" s="435"/>
      <c r="DFX468" s="435"/>
      <c r="DFY468" s="435"/>
      <c r="DFZ468" s="435"/>
      <c r="DGA468" s="435"/>
      <c r="DGB468" s="435"/>
      <c r="DGC468" s="435"/>
      <c r="DGD468" s="435"/>
      <c r="DGE468" s="435"/>
      <c r="DGF468" s="435"/>
      <c r="DGG468" s="435"/>
      <c r="DGH468" s="435"/>
      <c r="DGI468" s="435"/>
      <c r="DGJ468" s="435"/>
      <c r="DGK468" s="435"/>
      <c r="DGL468" s="435"/>
      <c r="DGM468" s="435"/>
      <c r="DGN468" s="435"/>
      <c r="DGO468" s="435"/>
      <c r="DGP468" s="435"/>
      <c r="DGQ468" s="435"/>
      <c r="DGR468" s="435"/>
      <c r="DGS468" s="435"/>
      <c r="DGT468" s="435"/>
      <c r="DGU468" s="435"/>
      <c r="DGV468" s="435"/>
      <c r="DGW468" s="435"/>
      <c r="DGX468" s="435"/>
      <c r="DGY468" s="435"/>
      <c r="DGZ468" s="435"/>
      <c r="DHA468" s="435"/>
      <c r="DHB468" s="435"/>
      <c r="DHC468" s="435"/>
      <c r="DHD468" s="435"/>
      <c r="DHE468" s="435"/>
      <c r="DHF468" s="435"/>
      <c r="DHG468" s="435"/>
      <c r="DHH468" s="435"/>
      <c r="DHI468" s="435"/>
      <c r="DHJ468" s="435"/>
      <c r="DHK468" s="435"/>
      <c r="DHL468" s="435"/>
      <c r="DHM468" s="435"/>
      <c r="DHN468" s="435"/>
      <c r="DHO468" s="435"/>
      <c r="DHP468" s="435"/>
      <c r="DHQ468" s="435"/>
      <c r="DHR468" s="435"/>
      <c r="DHS468" s="435"/>
      <c r="DHT468" s="435"/>
      <c r="DHU468" s="435"/>
      <c r="DHV468" s="435"/>
      <c r="DHW468" s="435"/>
      <c r="DHX468" s="435"/>
      <c r="DHY468" s="435"/>
      <c r="DHZ468" s="435"/>
      <c r="DIA468" s="435"/>
      <c r="DIB468" s="435"/>
      <c r="DIC468" s="435"/>
      <c r="DID468" s="435"/>
      <c r="DIE468" s="435"/>
      <c r="DIF468" s="435"/>
      <c r="DIG468" s="435"/>
      <c r="DIH468" s="435"/>
      <c r="DII468" s="435"/>
      <c r="DIJ468" s="435"/>
      <c r="DIK468" s="435"/>
      <c r="DIL468" s="435"/>
      <c r="DIM468" s="435"/>
      <c r="DIN468" s="435"/>
      <c r="DIO468" s="435"/>
      <c r="DIP468" s="435"/>
      <c r="DIQ468" s="435"/>
      <c r="DIR468" s="435"/>
      <c r="DIS468" s="435"/>
      <c r="DIT468" s="435"/>
      <c r="DIU468" s="435"/>
      <c r="DIV468" s="435"/>
      <c r="DIW468" s="435"/>
      <c r="DIX468" s="435"/>
      <c r="DIY468" s="435"/>
      <c r="DIZ468" s="435"/>
      <c r="DJA468" s="435"/>
      <c r="DJB468" s="435"/>
      <c r="DJC468" s="435"/>
      <c r="DJD468" s="435"/>
      <c r="DJE468" s="435"/>
      <c r="DJF468" s="435"/>
      <c r="DJG468" s="435"/>
      <c r="DJH468" s="435"/>
      <c r="DJI468" s="435"/>
      <c r="DJJ468" s="435"/>
      <c r="DJK468" s="435"/>
      <c r="DJL468" s="435"/>
      <c r="DJM468" s="435"/>
      <c r="DJN468" s="435"/>
      <c r="DJO468" s="435"/>
      <c r="DJP468" s="435"/>
      <c r="DJQ468" s="435"/>
      <c r="DJR468" s="435"/>
      <c r="DJS468" s="435"/>
      <c r="DJT468" s="435"/>
      <c r="DJU468" s="435"/>
      <c r="DJV468" s="435"/>
      <c r="DJW468" s="435"/>
      <c r="DJX468" s="435"/>
      <c r="DJY468" s="435"/>
      <c r="DJZ468" s="435"/>
      <c r="DKA468" s="435"/>
      <c r="DKB468" s="435"/>
      <c r="DKC468" s="435"/>
      <c r="DKD468" s="435"/>
      <c r="DKE468" s="435"/>
      <c r="DKF468" s="435"/>
      <c r="DKG468" s="435"/>
      <c r="DKH468" s="435"/>
      <c r="DKI468" s="435"/>
      <c r="DKJ468" s="435"/>
      <c r="DKK468" s="435"/>
      <c r="DKL468" s="435"/>
      <c r="DKM468" s="435"/>
      <c r="DKN468" s="435"/>
      <c r="DKO468" s="435"/>
      <c r="DKP468" s="435"/>
      <c r="DKQ468" s="435"/>
      <c r="DKR468" s="435"/>
      <c r="DKS468" s="435"/>
      <c r="DKT468" s="435"/>
      <c r="DKU468" s="435"/>
      <c r="DKV468" s="435"/>
      <c r="DKW468" s="435"/>
      <c r="DKX468" s="435"/>
      <c r="DKY468" s="435"/>
      <c r="DKZ468" s="435"/>
      <c r="DLA468" s="435"/>
      <c r="DLB468" s="435"/>
      <c r="DLC468" s="435"/>
      <c r="DLD468" s="435"/>
      <c r="DLE468" s="435"/>
      <c r="DLF468" s="435"/>
      <c r="DLG468" s="435"/>
      <c r="DLH468" s="435"/>
      <c r="DLI468" s="435"/>
      <c r="DLJ468" s="435"/>
      <c r="DLK468" s="435"/>
      <c r="DLL468" s="435"/>
      <c r="DLM468" s="435"/>
      <c r="DLN468" s="435"/>
      <c r="DLO468" s="435"/>
      <c r="DLP468" s="435"/>
      <c r="DLQ468" s="435"/>
      <c r="DLR468" s="435"/>
      <c r="DLS468" s="435"/>
      <c r="DLT468" s="435"/>
      <c r="DLU468" s="435"/>
      <c r="DLV468" s="435"/>
      <c r="DLW468" s="435"/>
      <c r="DLX468" s="435"/>
      <c r="DLY468" s="435"/>
      <c r="DLZ468" s="435"/>
      <c r="DMA468" s="435"/>
      <c r="DMB468" s="435"/>
      <c r="DMC468" s="435"/>
      <c r="DMD468" s="435"/>
      <c r="DME468" s="435"/>
      <c r="DMF468" s="435"/>
      <c r="DMG468" s="435"/>
      <c r="DMH468" s="435"/>
      <c r="DMI468" s="435"/>
      <c r="DMJ468" s="435"/>
      <c r="DMK468" s="435"/>
      <c r="DML468" s="435"/>
      <c r="DMM468" s="435"/>
      <c r="DMN468" s="435"/>
      <c r="DMO468" s="435"/>
      <c r="DMP468" s="435"/>
      <c r="DMQ468" s="435"/>
      <c r="DMR468" s="435"/>
      <c r="DMS468" s="435"/>
      <c r="DMT468" s="435"/>
      <c r="DMU468" s="435"/>
      <c r="DMV468" s="435"/>
      <c r="DMW468" s="435"/>
      <c r="DMX468" s="435"/>
      <c r="DMY468" s="435"/>
      <c r="DMZ468" s="435"/>
      <c r="DNA468" s="435"/>
      <c r="DNB468" s="435"/>
      <c r="DNC468" s="435"/>
      <c r="DND468" s="435"/>
      <c r="DNE468" s="435"/>
      <c r="DNF468" s="435"/>
      <c r="DNG468" s="435"/>
      <c r="DNH468" s="435"/>
      <c r="DNI468" s="435"/>
      <c r="DNJ468" s="435"/>
      <c r="DNK468" s="435"/>
      <c r="DNL468" s="435"/>
      <c r="DNM468" s="435"/>
      <c r="DNN468" s="435"/>
      <c r="DNO468" s="435"/>
      <c r="DNP468" s="435"/>
      <c r="DNQ468" s="435"/>
      <c r="DNR468" s="435"/>
      <c r="DNS468" s="435"/>
      <c r="DNT468" s="435"/>
      <c r="DNU468" s="435"/>
      <c r="DNV468" s="435"/>
      <c r="DNW468" s="435"/>
      <c r="DNX468" s="435"/>
      <c r="DNY468" s="435"/>
      <c r="DNZ468" s="435"/>
      <c r="DOA468" s="435"/>
      <c r="DOB468" s="435"/>
      <c r="DOC468" s="435"/>
      <c r="DOD468" s="435"/>
      <c r="DOE468" s="435"/>
      <c r="DOF468" s="435"/>
      <c r="DOG468" s="435"/>
      <c r="DOH468" s="435"/>
      <c r="DOI468" s="435"/>
      <c r="DOJ468" s="435"/>
      <c r="DOK468" s="435"/>
      <c r="DOL468" s="435"/>
      <c r="DOM468" s="435"/>
      <c r="DON468" s="435"/>
      <c r="DOO468" s="435"/>
      <c r="DOP468" s="435"/>
      <c r="DOQ468" s="435"/>
      <c r="DOR468" s="435"/>
      <c r="DOS468" s="435"/>
      <c r="DOT468" s="435"/>
      <c r="DOU468" s="435"/>
      <c r="DOV468" s="435"/>
      <c r="DOW468" s="435"/>
      <c r="DOX468" s="435"/>
      <c r="DOY468" s="435"/>
      <c r="DOZ468" s="435"/>
      <c r="DPA468" s="435"/>
      <c r="DPB468" s="435"/>
      <c r="DPC468" s="435"/>
      <c r="DPD468" s="435"/>
      <c r="DPE468" s="435"/>
      <c r="DPF468" s="435"/>
      <c r="DPG468" s="435"/>
      <c r="DPH468" s="435"/>
      <c r="DPI468" s="435"/>
      <c r="DPJ468" s="435"/>
      <c r="DPK468" s="435"/>
      <c r="DPL468" s="435"/>
      <c r="DPM468" s="435"/>
      <c r="DPN468" s="435"/>
      <c r="DPO468" s="435"/>
      <c r="DPP468" s="435"/>
      <c r="DPQ468" s="435"/>
      <c r="DPR468" s="435"/>
      <c r="DPS468" s="435"/>
      <c r="DPT468" s="435"/>
      <c r="DPU468" s="435"/>
      <c r="DPV468" s="435"/>
      <c r="DPW468" s="435"/>
      <c r="DPX468" s="435"/>
      <c r="DPY468" s="435"/>
      <c r="DPZ468" s="435"/>
      <c r="DQA468" s="435"/>
      <c r="DQB468" s="435"/>
      <c r="DQC468" s="435"/>
      <c r="DQD468" s="435"/>
      <c r="DQE468" s="435"/>
      <c r="DQF468" s="435"/>
      <c r="DQG468" s="435"/>
      <c r="DQH468" s="435"/>
      <c r="DQI468" s="435"/>
      <c r="DQJ468" s="435"/>
      <c r="DQK468" s="435"/>
      <c r="DQL468" s="435"/>
      <c r="DQM468" s="435"/>
      <c r="DQN468" s="435"/>
      <c r="DQO468" s="435"/>
      <c r="DQP468" s="435"/>
      <c r="DQQ468" s="435"/>
      <c r="DQR468" s="435"/>
      <c r="DQS468" s="435"/>
      <c r="DQT468" s="435"/>
      <c r="DQU468" s="435"/>
      <c r="DQV468" s="435"/>
      <c r="DQW468" s="435"/>
      <c r="DQX468" s="435"/>
      <c r="DQY468" s="435"/>
      <c r="DQZ468" s="435"/>
      <c r="DRA468" s="435"/>
      <c r="DRB468" s="435"/>
      <c r="DRC468" s="435"/>
      <c r="DRD468" s="435"/>
      <c r="DRE468" s="435"/>
      <c r="DRF468" s="435"/>
      <c r="DRG468" s="435"/>
      <c r="DRH468" s="435"/>
      <c r="DRI468" s="435"/>
      <c r="DRJ468" s="435"/>
      <c r="DRK468" s="435"/>
      <c r="DRL468" s="435"/>
      <c r="DRM468" s="435"/>
      <c r="DRN468" s="435"/>
      <c r="DRO468" s="435"/>
      <c r="DRP468" s="435"/>
      <c r="DRQ468" s="435"/>
      <c r="DRR468" s="435"/>
      <c r="DRS468" s="435"/>
      <c r="DRT468" s="435"/>
      <c r="DRU468" s="435"/>
      <c r="DRV468" s="435"/>
      <c r="DRW468" s="435"/>
      <c r="DRX468" s="435"/>
      <c r="DRY468" s="435"/>
      <c r="DRZ468" s="435"/>
      <c r="DSA468" s="435"/>
      <c r="DSB468" s="435"/>
      <c r="DSC468" s="435"/>
      <c r="DSD468" s="435"/>
      <c r="DSE468" s="435"/>
      <c r="DSF468" s="435"/>
      <c r="DSG468" s="435"/>
      <c r="DSH468" s="435"/>
      <c r="DSI468" s="435"/>
      <c r="DSJ468" s="435"/>
      <c r="DSK468" s="435"/>
      <c r="DSL468" s="435"/>
      <c r="DSM468" s="435"/>
      <c r="DSN468" s="435"/>
      <c r="DSO468" s="435"/>
      <c r="DSP468" s="435"/>
      <c r="DSQ468" s="435"/>
      <c r="DSR468" s="435"/>
      <c r="DSS468" s="435"/>
      <c r="DST468" s="435"/>
      <c r="DSU468" s="435"/>
      <c r="DSV468" s="435"/>
      <c r="DSW468" s="435"/>
      <c r="DSX468" s="435"/>
      <c r="DSY468" s="435"/>
      <c r="DSZ468" s="435"/>
      <c r="DTA468" s="435"/>
      <c r="DTB468" s="435"/>
      <c r="DTC468" s="435"/>
      <c r="DTD468" s="435"/>
      <c r="DTE468" s="435"/>
      <c r="DTF468" s="435"/>
      <c r="DTG468" s="435"/>
      <c r="DTH468" s="435"/>
      <c r="DTI468" s="435"/>
      <c r="DTJ468" s="435"/>
      <c r="DTK468" s="435"/>
      <c r="DTL468" s="435"/>
      <c r="DTM468" s="435"/>
      <c r="DTN468" s="435"/>
      <c r="DTO468" s="435"/>
      <c r="DTP468" s="435"/>
      <c r="DTQ468" s="435"/>
      <c r="DTR468" s="435"/>
      <c r="DTS468" s="435"/>
      <c r="DTT468" s="435"/>
      <c r="DTU468" s="435"/>
      <c r="DTV468" s="435"/>
      <c r="DTW468" s="435"/>
      <c r="DTX468" s="435"/>
      <c r="DTY468" s="435"/>
      <c r="DTZ468" s="435"/>
      <c r="DUA468" s="435"/>
      <c r="DUB468" s="435"/>
      <c r="DUC468" s="435"/>
      <c r="DUD468" s="435"/>
      <c r="DUE468" s="435"/>
      <c r="DUF468" s="435"/>
      <c r="DUG468" s="435"/>
      <c r="DUH468" s="435"/>
      <c r="DUI468" s="435"/>
      <c r="DUJ468" s="435"/>
      <c r="DUK468" s="435"/>
      <c r="DUL468" s="435"/>
      <c r="DUM468" s="435"/>
      <c r="DUN468" s="435"/>
      <c r="DUO468" s="435"/>
      <c r="DUP468" s="435"/>
      <c r="DUQ468" s="435"/>
      <c r="DUR468" s="435"/>
      <c r="DUS468" s="435"/>
      <c r="DUT468" s="435"/>
      <c r="DUU468" s="435"/>
      <c r="DUV468" s="435"/>
      <c r="DUW468" s="435"/>
      <c r="DUX468" s="435"/>
      <c r="DUY468" s="435"/>
      <c r="DUZ468" s="435"/>
      <c r="DVA468" s="435"/>
      <c r="DVB468" s="435"/>
      <c r="DVC468" s="435"/>
      <c r="DVD468" s="435"/>
      <c r="DVE468" s="435"/>
      <c r="DVF468" s="435"/>
      <c r="DVG468" s="435"/>
      <c r="DVH468" s="435"/>
      <c r="DVI468" s="435"/>
      <c r="DVJ468" s="435"/>
      <c r="DVK468" s="435"/>
      <c r="DVL468" s="435"/>
      <c r="DVM468" s="435"/>
      <c r="DVN468" s="435"/>
      <c r="DVO468" s="435"/>
      <c r="DVP468" s="435"/>
      <c r="DVQ468" s="435"/>
      <c r="DVR468" s="435"/>
      <c r="DVS468" s="435"/>
      <c r="DVT468" s="435"/>
      <c r="DVU468" s="435"/>
      <c r="DVV468" s="435"/>
      <c r="DVW468" s="435"/>
      <c r="DVX468" s="435"/>
      <c r="DVY468" s="435"/>
      <c r="DVZ468" s="435"/>
      <c r="DWA468" s="435"/>
      <c r="DWB468" s="435"/>
      <c r="DWC468" s="435"/>
      <c r="DWD468" s="435"/>
      <c r="DWE468" s="435"/>
      <c r="DWF468" s="435"/>
      <c r="DWG468" s="435"/>
      <c r="DWH468" s="435"/>
      <c r="DWI468" s="435"/>
      <c r="DWJ468" s="435"/>
      <c r="DWK468" s="435"/>
      <c r="DWL468" s="435"/>
      <c r="DWM468" s="435"/>
      <c r="DWN468" s="435"/>
      <c r="DWO468" s="435"/>
      <c r="DWP468" s="435"/>
      <c r="DWQ468" s="435"/>
      <c r="DWR468" s="435"/>
      <c r="DWS468" s="435"/>
      <c r="DWT468" s="435"/>
      <c r="DWU468" s="435"/>
      <c r="DWV468" s="435"/>
      <c r="DWW468" s="435"/>
      <c r="DWX468" s="435"/>
      <c r="DWY468" s="435"/>
      <c r="DWZ468" s="435"/>
      <c r="DXA468" s="435"/>
      <c r="DXB468" s="435"/>
      <c r="DXC468" s="435"/>
      <c r="DXD468" s="435"/>
      <c r="DXE468" s="435"/>
      <c r="DXF468" s="435"/>
      <c r="DXG468" s="435"/>
      <c r="DXH468" s="435"/>
      <c r="DXI468" s="435"/>
      <c r="DXJ468" s="435"/>
      <c r="DXK468" s="435"/>
      <c r="DXL468" s="435"/>
      <c r="DXM468" s="435"/>
      <c r="DXN468" s="435"/>
      <c r="DXO468" s="435"/>
      <c r="DXP468" s="435"/>
      <c r="DXQ468" s="435"/>
      <c r="DXR468" s="435"/>
      <c r="DXS468" s="435"/>
      <c r="DXT468" s="435"/>
      <c r="DXU468" s="435"/>
      <c r="DXV468" s="435"/>
      <c r="DXW468" s="435"/>
      <c r="DXX468" s="435"/>
      <c r="DXY468" s="435"/>
      <c r="DXZ468" s="435"/>
      <c r="DYA468" s="435"/>
      <c r="DYB468" s="435"/>
      <c r="DYC468" s="435"/>
      <c r="DYD468" s="435"/>
      <c r="DYE468" s="435"/>
      <c r="DYF468" s="435"/>
      <c r="DYG468" s="435"/>
      <c r="DYH468" s="435"/>
      <c r="DYI468" s="435"/>
      <c r="DYJ468" s="435"/>
      <c r="DYK468" s="435"/>
      <c r="DYL468" s="435"/>
      <c r="DYM468" s="435"/>
      <c r="DYN468" s="435"/>
      <c r="DYO468" s="435"/>
      <c r="DYP468" s="435"/>
      <c r="DYQ468" s="435"/>
      <c r="DYR468" s="435"/>
      <c r="DYS468" s="435"/>
      <c r="DYT468" s="435"/>
      <c r="DYU468" s="435"/>
      <c r="DYV468" s="435"/>
      <c r="DYW468" s="435"/>
      <c r="DYX468" s="435"/>
      <c r="DYY468" s="435"/>
      <c r="DYZ468" s="435"/>
      <c r="DZA468" s="435"/>
      <c r="DZB468" s="435"/>
      <c r="DZC468" s="435"/>
      <c r="DZD468" s="435"/>
      <c r="DZE468" s="435"/>
      <c r="DZF468" s="435"/>
      <c r="DZG468" s="435"/>
      <c r="DZH468" s="435"/>
      <c r="DZI468" s="435"/>
      <c r="DZJ468" s="435"/>
      <c r="DZK468" s="435"/>
      <c r="DZL468" s="435"/>
      <c r="DZM468" s="435"/>
      <c r="DZN468" s="435"/>
      <c r="DZO468" s="435"/>
      <c r="DZP468" s="435"/>
      <c r="DZQ468" s="435"/>
      <c r="DZR468" s="435"/>
      <c r="DZS468" s="435"/>
      <c r="DZT468" s="435"/>
      <c r="DZU468" s="435"/>
      <c r="DZV468" s="435"/>
      <c r="DZW468" s="435"/>
      <c r="DZX468" s="435"/>
      <c r="DZY468" s="435"/>
      <c r="DZZ468" s="435"/>
      <c r="EAA468" s="435"/>
      <c r="EAB468" s="435"/>
      <c r="EAC468" s="435"/>
      <c r="EAD468" s="435"/>
      <c r="EAE468" s="435"/>
      <c r="EAF468" s="435"/>
      <c r="EAG468" s="435"/>
      <c r="EAH468" s="435"/>
      <c r="EAI468" s="435"/>
      <c r="EAJ468" s="435"/>
      <c r="EAK468" s="435"/>
      <c r="EAL468" s="435"/>
      <c r="EAM468" s="435"/>
      <c r="EAN468" s="435"/>
      <c r="EAO468" s="435"/>
      <c r="EAP468" s="435"/>
      <c r="EAQ468" s="435"/>
      <c r="EAR468" s="435"/>
      <c r="EAS468" s="435"/>
      <c r="EAT468" s="435"/>
      <c r="EAU468" s="435"/>
      <c r="EAV468" s="435"/>
      <c r="EAW468" s="435"/>
      <c r="EAX468" s="435"/>
      <c r="EAY468" s="435"/>
      <c r="EAZ468" s="435"/>
      <c r="EBA468" s="435"/>
      <c r="EBB468" s="435"/>
      <c r="EBC468" s="435"/>
      <c r="EBD468" s="435"/>
      <c r="EBE468" s="435"/>
      <c r="EBF468" s="435"/>
      <c r="EBG468" s="435"/>
      <c r="EBH468" s="435"/>
      <c r="EBI468" s="435"/>
      <c r="EBJ468" s="435"/>
      <c r="EBK468" s="435"/>
      <c r="EBL468" s="435"/>
      <c r="EBM468" s="435"/>
      <c r="EBN468" s="435"/>
      <c r="EBO468" s="435"/>
      <c r="EBP468" s="435"/>
      <c r="EBQ468" s="435"/>
      <c r="EBR468" s="435"/>
      <c r="EBS468" s="435"/>
      <c r="EBT468" s="435"/>
      <c r="EBU468" s="435"/>
      <c r="EBV468" s="435"/>
      <c r="EBW468" s="435"/>
      <c r="EBX468" s="435"/>
      <c r="EBY468" s="435"/>
      <c r="EBZ468" s="435"/>
      <c r="ECA468" s="435"/>
      <c r="ECB468" s="435"/>
      <c r="ECC468" s="435"/>
      <c r="ECD468" s="435"/>
      <c r="ECE468" s="435"/>
      <c r="ECF468" s="435"/>
      <c r="ECG468" s="435"/>
      <c r="ECH468" s="435"/>
      <c r="ECI468" s="435"/>
      <c r="ECJ468" s="435"/>
      <c r="ECK468" s="435"/>
      <c r="ECL468" s="435"/>
      <c r="ECM468" s="435"/>
      <c r="ECN468" s="435"/>
      <c r="ECO468" s="435"/>
      <c r="ECP468" s="435"/>
      <c r="ECQ468" s="435"/>
      <c r="ECR468" s="435"/>
      <c r="ECS468" s="435"/>
      <c r="ECT468" s="435"/>
      <c r="ECU468" s="435"/>
      <c r="ECV468" s="435"/>
      <c r="ECW468" s="435"/>
      <c r="ECX468" s="435"/>
      <c r="ECY468" s="435"/>
      <c r="ECZ468" s="435"/>
      <c r="EDA468" s="435"/>
      <c r="EDB468" s="435"/>
      <c r="EDC468" s="435"/>
      <c r="EDD468" s="435"/>
      <c r="EDE468" s="435"/>
      <c r="EDF468" s="435"/>
      <c r="EDG468" s="435"/>
      <c r="EDH468" s="435"/>
      <c r="EDI468" s="435"/>
      <c r="EDJ468" s="435"/>
      <c r="EDK468" s="435"/>
      <c r="EDL468" s="435"/>
      <c r="EDM468" s="435"/>
      <c r="EDN468" s="435"/>
      <c r="EDO468" s="435"/>
      <c r="EDP468" s="435"/>
      <c r="EDQ468" s="435"/>
      <c r="EDR468" s="435"/>
      <c r="EDS468" s="435"/>
      <c r="EDT468" s="435"/>
      <c r="EDU468" s="435"/>
      <c r="EDV468" s="435"/>
      <c r="EDW468" s="435"/>
      <c r="EDX468" s="435"/>
      <c r="EDY468" s="435"/>
      <c r="EDZ468" s="435"/>
      <c r="EEA468" s="435"/>
      <c r="EEB468" s="435"/>
      <c r="EEC468" s="435"/>
      <c r="EED468" s="435"/>
      <c r="EEE468" s="435"/>
      <c r="EEF468" s="435"/>
      <c r="EEG468" s="435"/>
      <c r="EEH468" s="435"/>
      <c r="EEI468" s="435"/>
      <c r="EEJ468" s="435"/>
      <c r="EEK468" s="435"/>
      <c r="EEL468" s="435"/>
      <c r="EEM468" s="435"/>
      <c r="EEN468" s="435"/>
      <c r="EEO468" s="435"/>
      <c r="EEP468" s="435"/>
      <c r="EEQ468" s="435"/>
      <c r="EER468" s="435"/>
      <c r="EES468" s="435"/>
      <c r="EET468" s="435"/>
      <c r="EEU468" s="435"/>
      <c r="EEV468" s="435"/>
      <c r="EEW468" s="435"/>
      <c r="EEX468" s="435"/>
      <c r="EEY468" s="435"/>
      <c r="EEZ468" s="435"/>
      <c r="EFA468" s="435"/>
      <c r="EFB468" s="435"/>
      <c r="EFC468" s="435"/>
      <c r="EFD468" s="435"/>
      <c r="EFE468" s="435"/>
      <c r="EFF468" s="435"/>
      <c r="EFG468" s="435"/>
      <c r="EFH468" s="435"/>
      <c r="EFI468" s="435"/>
      <c r="EFJ468" s="435"/>
      <c r="EFK468" s="435"/>
      <c r="EFL468" s="435"/>
      <c r="EFM468" s="435"/>
      <c r="EFN468" s="435"/>
      <c r="EFO468" s="435"/>
      <c r="EFP468" s="435"/>
      <c r="EFQ468" s="435"/>
      <c r="EFR468" s="435"/>
      <c r="EFS468" s="435"/>
      <c r="EFT468" s="435"/>
      <c r="EFU468" s="435"/>
      <c r="EFV468" s="435"/>
      <c r="EFW468" s="435"/>
      <c r="EFX468" s="435"/>
      <c r="EFY468" s="435"/>
      <c r="EFZ468" s="435"/>
      <c r="EGA468" s="435"/>
      <c r="EGB468" s="435"/>
      <c r="EGC468" s="435"/>
      <c r="EGD468" s="435"/>
      <c r="EGE468" s="435"/>
      <c r="EGF468" s="435"/>
      <c r="EGG468" s="435"/>
      <c r="EGH468" s="435"/>
      <c r="EGI468" s="435"/>
      <c r="EGJ468" s="435"/>
      <c r="EGK468" s="435"/>
      <c r="EGL468" s="435"/>
      <c r="EGM468" s="435"/>
      <c r="EGN468" s="435"/>
      <c r="EGO468" s="435"/>
      <c r="EGP468" s="435"/>
      <c r="EGQ468" s="435"/>
      <c r="EGR468" s="435"/>
      <c r="EGS468" s="435"/>
      <c r="EGT468" s="435"/>
      <c r="EGU468" s="435"/>
      <c r="EGV468" s="435"/>
      <c r="EGW468" s="435"/>
      <c r="EGX468" s="435"/>
      <c r="EGY468" s="435"/>
      <c r="EGZ468" s="435"/>
      <c r="EHA468" s="435"/>
      <c r="EHB468" s="435"/>
      <c r="EHC468" s="435"/>
      <c r="EHD468" s="435"/>
      <c r="EHE468" s="435"/>
      <c r="EHF468" s="435"/>
      <c r="EHG468" s="435"/>
      <c r="EHH468" s="435"/>
      <c r="EHI468" s="435"/>
      <c r="EHJ468" s="435"/>
      <c r="EHK468" s="435"/>
      <c r="EHL468" s="435"/>
      <c r="EHM468" s="435"/>
      <c r="EHN468" s="435"/>
      <c r="EHO468" s="435"/>
      <c r="EHP468" s="435"/>
      <c r="EHQ468" s="435"/>
      <c r="EHR468" s="435"/>
      <c r="EHS468" s="435"/>
      <c r="EHT468" s="435"/>
      <c r="EHU468" s="435"/>
      <c r="EHV468" s="435"/>
      <c r="EHW468" s="435"/>
      <c r="EHX468" s="435"/>
      <c r="EHY468" s="435"/>
      <c r="EHZ468" s="435"/>
      <c r="EIA468" s="435"/>
      <c r="EIB468" s="435"/>
      <c r="EIC468" s="435"/>
      <c r="EID468" s="435"/>
      <c r="EIE468" s="435"/>
      <c r="EIF468" s="435"/>
      <c r="EIG468" s="435"/>
      <c r="EIH468" s="435"/>
      <c r="EII468" s="435"/>
      <c r="EIJ468" s="435"/>
      <c r="EIK468" s="435"/>
      <c r="EIL468" s="435"/>
      <c r="EIM468" s="435"/>
      <c r="EIN468" s="435"/>
      <c r="EIO468" s="435"/>
      <c r="EIP468" s="435"/>
      <c r="EIQ468" s="435"/>
      <c r="EIR468" s="435"/>
      <c r="EIS468" s="435"/>
      <c r="EIT468" s="435"/>
      <c r="EIU468" s="435"/>
      <c r="EIV468" s="435"/>
      <c r="EIW468" s="435"/>
      <c r="EIX468" s="435"/>
      <c r="EIY468" s="435"/>
      <c r="EIZ468" s="435"/>
      <c r="EJA468" s="435"/>
      <c r="EJB468" s="435"/>
      <c r="EJC468" s="435"/>
      <c r="EJD468" s="435"/>
      <c r="EJE468" s="435"/>
      <c r="EJF468" s="435"/>
      <c r="EJG468" s="435"/>
      <c r="EJH468" s="435"/>
      <c r="EJI468" s="435"/>
      <c r="EJJ468" s="435"/>
      <c r="EJK468" s="435"/>
      <c r="EJL468" s="435"/>
      <c r="EJM468" s="435"/>
      <c r="EJN468" s="435"/>
      <c r="EJO468" s="435"/>
      <c r="EJP468" s="435"/>
      <c r="EJQ468" s="435"/>
      <c r="EJR468" s="435"/>
      <c r="EJS468" s="435"/>
      <c r="EJT468" s="435"/>
      <c r="EJU468" s="435"/>
      <c r="EJV468" s="435"/>
      <c r="EJW468" s="435"/>
      <c r="EJX468" s="435"/>
      <c r="EJY468" s="435"/>
      <c r="EJZ468" s="435"/>
      <c r="EKA468" s="435"/>
      <c r="EKB468" s="435"/>
      <c r="EKC468" s="435"/>
      <c r="EKD468" s="435"/>
      <c r="EKE468" s="435"/>
      <c r="EKF468" s="435"/>
      <c r="EKG468" s="435"/>
      <c r="EKH468" s="435"/>
      <c r="EKI468" s="435"/>
      <c r="EKJ468" s="435"/>
      <c r="EKK468" s="435"/>
      <c r="EKL468" s="435"/>
      <c r="EKM468" s="435"/>
      <c r="EKN468" s="435"/>
      <c r="EKO468" s="435"/>
      <c r="EKP468" s="435"/>
      <c r="EKQ468" s="435"/>
      <c r="EKR468" s="435"/>
      <c r="EKS468" s="435"/>
      <c r="EKT468" s="435"/>
      <c r="EKU468" s="435"/>
      <c r="EKV468" s="435"/>
      <c r="EKW468" s="435"/>
      <c r="EKX468" s="435"/>
      <c r="EKY468" s="435"/>
      <c r="EKZ468" s="435"/>
      <c r="ELA468" s="435"/>
      <c r="ELB468" s="435"/>
      <c r="ELC468" s="435"/>
      <c r="ELD468" s="435"/>
      <c r="ELE468" s="435"/>
      <c r="ELF468" s="435"/>
      <c r="ELG468" s="435"/>
      <c r="ELH468" s="435"/>
      <c r="ELI468" s="435"/>
      <c r="ELJ468" s="435"/>
      <c r="ELK468" s="435"/>
      <c r="ELL468" s="435"/>
      <c r="ELM468" s="435"/>
      <c r="ELN468" s="435"/>
      <c r="ELO468" s="435"/>
      <c r="ELP468" s="435"/>
      <c r="ELQ468" s="435"/>
      <c r="ELR468" s="435"/>
      <c r="ELS468" s="435"/>
      <c r="ELT468" s="435"/>
      <c r="ELU468" s="435"/>
      <c r="ELV468" s="435"/>
      <c r="ELW468" s="435"/>
      <c r="ELX468" s="435"/>
      <c r="ELY468" s="435"/>
      <c r="ELZ468" s="435"/>
      <c r="EMA468" s="435"/>
      <c r="EMB468" s="435"/>
      <c r="EMC468" s="435"/>
      <c r="EMD468" s="435"/>
      <c r="EME468" s="435"/>
      <c r="EMF468" s="435"/>
      <c r="EMG468" s="435"/>
      <c r="EMH468" s="435"/>
      <c r="EMI468" s="435"/>
      <c r="EMJ468" s="435"/>
      <c r="EMK468" s="435"/>
      <c r="EML468" s="435"/>
      <c r="EMM468" s="435"/>
      <c r="EMN468" s="435"/>
      <c r="EMO468" s="435"/>
      <c r="EMP468" s="435"/>
      <c r="EMQ468" s="435"/>
      <c r="EMR468" s="435"/>
      <c r="EMS468" s="435"/>
      <c r="EMT468" s="435"/>
      <c r="EMU468" s="435"/>
      <c r="EMV468" s="435"/>
      <c r="EMW468" s="435"/>
      <c r="EMX468" s="435"/>
      <c r="EMY468" s="435"/>
      <c r="EMZ468" s="435"/>
      <c r="ENA468" s="435"/>
      <c r="ENB468" s="435"/>
      <c r="ENC468" s="435"/>
      <c r="END468" s="435"/>
      <c r="ENE468" s="435"/>
      <c r="ENF468" s="435"/>
      <c r="ENG468" s="435"/>
      <c r="ENH468" s="435"/>
      <c r="ENI468" s="435"/>
      <c r="ENJ468" s="435"/>
      <c r="ENK468" s="435"/>
      <c r="ENL468" s="435"/>
      <c r="ENM468" s="435"/>
      <c r="ENN468" s="435"/>
      <c r="ENO468" s="435"/>
      <c r="ENP468" s="435"/>
      <c r="ENQ468" s="435"/>
      <c r="ENR468" s="435"/>
      <c r="ENS468" s="435"/>
      <c r="ENT468" s="435"/>
      <c r="ENU468" s="435"/>
      <c r="ENV468" s="435"/>
      <c r="ENW468" s="435"/>
      <c r="ENX468" s="435"/>
      <c r="ENY468" s="435"/>
      <c r="ENZ468" s="435"/>
      <c r="EOA468" s="435"/>
      <c r="EOB468" s="435"/>
      <c r="EOC468" s="435"/>
      <c r="EOD468" s="435"/>
      <c r="EOE468" s="435"/>
      <c r="EOF468" s="435"/>
      <c r="EOG468" s="435"/>
      <c r="EOH468" s="435"/>
      <c r="EOI468" s="435"/>
      <c r="EOJ468" s="435"/>
      <c r="EOK468" s="435"/>
      <c r="EOL468" s="435"/>
      <c r="EOM468" s="435"/>
      <c r="EON468" s="435"/>
      <c r="EOO468" s="435"/>
      <c r="EOP468" s="435"/>
      <c r="EOQ468" s="435"/>
      <c r="EOR468" s="435"/>
      <c r="EOS468" s="435"/>
      <c r="EOT468" s="435"/>
      <c r="EOU468" s="435"/>
      <c r="EOV468" s="435"/>
      <c r="EOW468" s="435"/>
      <c r="EOX468" s="435"/>
      <c r="EOY468" s="435"/>
      <c r="EOZ468" s="435"/>
      <c r="EPA468" s="435"/>
      <c r="EPB468" s="435"/>
      <c r="EPC468" s="435"/>
      <c r="EPD468" s="435"/>
      <c r="EPE468" s="435"/>
      <c r="EPF468" s="435"/>
      <c r="EPG468" s="435"/>
      <c r="EPH468" s="435"/>
      <c r="EPI468" s="435"/>
      <c r="EPJ468" s="435"/>
      <c r="EPK468" s="435"/>
      <c r="EPL468" s="435"/>
      <c r="EPM468" s="435"/>
      <c r="EPN468" s="435"/>
      <c r="EPO468" s="435"/>
      <c r="EPP468" s="435"/>
      <c r="EPQ468" s="435"/>
      <c r="EPR468" s="435"/>
      <c r="EPS468" s="435"/>
      <c r="EPT468" s="435"/>
      <c r="EPU468" s="435"/>
      <c r="EPV468" s="435"/>
      <c r="EPW468" s="435"/>
      <c r="EPX468" s="435"/>
      <c r="EPY468" s="435"/>
      <c r="EPZ468" s="435"/>
      <c r="EQA468" s="435"/>
      <c r="EQB468" s="435"/>
      <c r="EQC468" s="435"/>
      <c r="EQD468" s="435"/>
      <c r="EQE468" s="435"/>
      <c r="EQF468" s="435"/>
      <c r="EQG468" s="435"/>
      <c r="EQH468" s="435"/>
      <c r="EQI468" s="435"/>
      <c r="EQJ468" s="435"/>
      <c r="EQK468" s="435"/>
      <c r="EQL468" s="435"/>
      <c r="EQM468" s="435"/>
      <c r="EQN468" s="435"/>
      <c r="EQO468" s="435"/>
      <c r="EQP468" s="435"/>
      <c r="EQQ468" s="435"/>
      <c r="EQR468" s="435"/>
      <c r="EQS468" s="435"/>
      <c r="EQT468" s="435"/>
      <c r="EQU468" s="435"/>
      <c r="EQV468" s="435"/>
      <c r="EQW468" s="435"/>
      <c r="EQX468" s="435"/>
      <c r="EQY468" s="435"/>
      <c r="EQZ468" s="435"/>
      <c r="ERA468" s="435"/>
      <c r="ERB468" s="435"/>
      <c r="ERC468" s="435"/>
      <c r="ERD468" s="435"/>
      <c r="ERE468" s="435"/>
      <c r="ERF468" s="435"/>
      <c r="ERG468" s="435"/>
      <c r="ERH468" s="435"/>
      <c r="ERI468" s="435"/>
      <c r="ERJ468" s="435"/>
      <c r="ERK468" s="435"/>
      <c r="ERL468" s="435"/>
      <c r="ERM468" s="435"/>
      <c r="ERN468" s="435"/>
      <c r="ERO468" s="435"/>
      <c r="ERP468" s="435"/>
      <c r="ERQ468" s="435"/>
      <c r="ERR468" s="435"/>
      <c r="ERS468" s="435"/>
      <c r="ERT468" s="435"/>
      <c r="ERU468" s="435"/>
      <c r="ERV468" s="435"/>
      <c r="ERW468" s="435"/>
      <c r="ERX468" s="435"/>
      <c r="ERY468" s="435"/>
      <c r="ERZ468" s="435"/>
      <c r="ESA468" s="435"/>
      <c r="ESB468" s="435"/>
      <c r="ESC468" s="435"/>
      <c r="ESD468" s="435"/>
      <c r="ESE468" s="435"/>
      <c r="ESF468" s="435"/>
      <c r="ESG468" s="435"/>
      <c r="ESH468" s="435"/>
      <c r="ESI468" s="435"/>
      <c r="ESJ468" s="435"/>
      <c r="ESK468" s="435"/>
      <c r="ESL468" s="435"/>
      <c r="ESM468" s="435"/>
      <c r="ESN468" s="435"/>
      <c r="ESO468" s="435"/>
      <c r="ESP468" s="435"/>
      <c r="ESQ468" s="435"/>
      <c r="ESR468" s="435"/>
      <c r="ESS468" s="435"/>
      <c r="EST468" s="435"/>
      <c r="ESU468" s="435"/>
      <c r="ESV468" s="435"/>
      <c r="ESW468" s="435"/>
      <c r="ESX468" s="435"/>
      <c r="ESY468" s="435"/>
      <c r="ESZ468" s="435"/>
      <c r="ETA468" s="435"/>
      <c r="ETB468" s="435"/>
      <c r="ETC468" s="435"/>
      <c r="ETD468" s="435"/>
      <c r="ETE468" s="435"/>
      <c r="ETF468" s="435"/>
      <c r="ETG468" s="435"/>
      <c r="ETH468" s="435"/>
      <c r="ETI468" s="435"/>
      <c r="ETJ468" s="435"/>
      <c r="ETK468" s="435"/>
      <c r="ETL468" s="435"/>
      <c r="ETM468" s="435"/>
      <c r="ETN468" s="435"/>
      <c r="ETO468" s="435"/>
      <c r="ETP468" s="435"/>
      <c r="ETQ468" s="435"/>
      <c r="ETR468" s="435"/>
      <c r="ETS468" s="435"/>
      <c r="ETT468" s="435"/>
      <c r="ETU468" s="435"/>
      <c r="ETV468" s="435"/>
      <c r="ETW468" s="435"/>
      <c r="ETX468" s="435"/>
      <c r="ETY468" s="435"/>
      <c r="ETZ468" s="435"/>
      <c r="EUA468" s="435"/>
      <c r="EUB468" s="435"/>
      <c r="EUC468" s="435"/>
      <c r="EUD468" s="435"/>
      <c r="EUE468" s="435"/>
      <c r="EUF468" s="435"/>
      <c r="EUG468" s="435"/>
      <c r="EUH468" s="435"/>
      <c r="EUI468" s="435"/>
      <c r="EUJ468" s="435"/>
      <c r="EUK468" s="435"/>
      <c r="EUL468" s="435"/>
      <c r="EUM468" s="435"/>
      <c r="EUN468" s="435"/>
      <c r="EUO468" s="435"/>
      <c r="EUP468" s="435"/>
      <c r="EUQ468" s="435"/>
      <c r="EUR468" s="435"/>
      <c r="EUS468" s="435"/>
      <c r="EUT468" s="435"/>
      <c r="EUU468" s="435"/>
      <c r="EUV468" s="435"/>
      <c r="EUW468" s="435"/>
      <c r="EUX468" s="435"/>
      <c r="EUY468" s="435"/>
      <c r="EUZ468" s="435"/>
      <c r="EVA468" s="435"/>
      <c r="EVB468" s="435"/>
      <c r="EVC468" s="435"/>
      <c r="EVD468" s="435"/>
      <c r="EVE468" s="435"/>
      <c r="EVF468" s="435"/>
      <c r="EVG468" s="435"/>
      <c r="EVH468" s="435"/>
      <c r="EVI468" s="435"/>
      <c r="EVJ468" s="435"/>
      <c r="EVK468" s="435"/>
      <c r="EVL468" s="435"/>
      <c r="EVM468" s="435"/>
      <c r="EVN468" s="435"/>
      <c r="EVO468" s="435"/>
      <c r="EVP468" s="435"/>
      <c r="EVQ468" s="435"/>
      <c r="EVR468" s="435"/>
      <c r="EVS468" s="435"/>
      <c r="EVT468" s="435"/>
      <c r="EVU468" s="435"/>
      <c r="EVV468" s="435"/>
      <c r="EVW468" s="435"/>
      <c r="EVX468" s="435"/>
      <c r="EVY468" s="435"/>
      <c r="EVZ468" s="435"/>
      <c r="EWA468" s="435"/>
      <c r="EWB468" s="435"/>
      <c r="EWC468" s="435"/>
      <c r="EWD468" s="435"/>
      <c r="EWE468" s="435"/>
      <c r="EWF468" s="435"/>
      <c r="EWG468" s="435"/>
      <c r="EWH468" s="435"/>
      <c r="EWI468" s="435"/>
      <c r="EWJ468" s="435"/>
      <c r="EWK468" s="435"/>
      <c r="EWL468" s="435"/>
      <c r="EWM468" s="435"/>
      <c r="EWN468" s="435"/>
      <c r="EWO468" s="435"/>
      <c r="EWP468" s="435"/>
      <c r="EWQ468" s="435"/>
      <c r="EWR468" s="435"/>
      <c r="EWS468" s="435"/>
      <c r="EWT468" s="435"/>
      <c r="EWU468" s="435"/>
      <c r="EWV468" s="435"/>
      <c r="EWW468" s="435"/>
      <c r="EWX468" s="435"/>
      <c r="EWY468" s="435"/>
      <c r="EWZ468" s="435"/>
      <c r="EXA468" s="435"/>
      <c r="EXB468" s="435"/>
      <c r="EXC468" s="435"/>
      <c r="EXD468" s="435"/>
      <c r="EXE468" s="435"/>
      <c r="EXF468" s="435"/>
      <c r="EXG468" s="435"/>
      <c r="EXH468" s="435"/>
      <c r="EXI468" s="435"/>
      <c r="EXJ468" s="435"/>
      <c r="EXK468" s="435"/>
      <c r="EXL468" s="435"/>
      <c r="EXM468" s="435"/>
      <c r="EXN468" s="435"/>
      <c r="EXO468" s="435"/>
      <c r="EXP468" s="435"/>
      <c r="EXQ468" s="435"/>
      <c r="EXR468" s="435"/>
      <c r="EXS468" s="435"/>
      <c r="EXT468" s="435"/>
      <c r="EXU468" s="435"/>
      <c r="EXV468" s="435"/>
      <c r="EXW468" s="435"/>
      <c r="EXX468" s="435"/>
      <c r="EXY468" s="435"/>
      <c r="EXZ468" s="435"/>
      <c r="EYA468" s="435"/>
      <c r="EYB468" s="435"/>
      <c r="EYC468" s="435"/>
      <c r="EYD468" s="435"/>
      <c r="EYE468" s="435"/>
      <c r="EYF468" s="435"/>
      <c r="EYG468" s="435"/>
      <c r="EYH468" s="435"/>
      <c r="EYI468" s="435"/>
      <c r="EYJ468" s="435"/>
      <c r="EYK468" s="435"/>
      <c r="EYL468" s="435"/>
      <c r="EYM468" s="435"/>
      <c r="EYN468" s="435"/>
      <c r="EYO468" s="435"/>
      <c r="EYP468" s="435"/>
      <c r="EYQ468" s="435"/>
      <c r="EYR468" s="435"/>
      <c r="EYS468" s="435"/>
      <c r="EYT468" s="435"/>
      <c r="EYU468" s="435"/>
      <c r="EYV468" s="435"/>
      <c r="EYW468" s="435"/>
      <c r="EYX468" s="435"/>
      <c r="EYY468" s="435"/>
      <c r="EYZ468" s="435"/>
      <c r="EZA468" s="435"/>
      <c r="EZB468" s="435"/>
      <c r="EZC468" s="435"/>
      <c r="EZD468" s="435"/>
      <c r="EZE468" s="435"/>
      <c r="EZF468" s="435"/>
      <c r="EZG468" s="435"/>
      <c r="EZH468" s="435"/>
      <c r="EZI468" s="435"/>
      <c r="EZJ468" s="435"/>
      <c r="EZK468" s="435"/>
      <c r="EZL468" s="435"/>
      <c r="EZM468" s="435"/>
      <c r="EZN468" s="435"/>
      <c r="EZO468" s="435"/>
      <c r="EZP468" s="435"/>
      <c r="EZQ468" s="435"/>
      <c r="EZR468" s="435"/>
      <c r="EZS468" s="435"/>
      <c r="EZT468" s="435"/>
      <c r="EZU468" s="435"/>
      <c r="EZV468" s="435"/>
      <c r="EZW468" s="435"/>
      <c r="EZX468" s="435"/>
      <c r="EZY468" s="435"/>
      <c r="EZZ468" s="435"/>
      <c r="FAA468" s="435"/>
      <c r="FAB468" s="435"/>
      <c r="FAC468" s="435"/>
      <c r="FAD468" s="435"/>
      <c r="FAE468" s="435"/>
      <c r="FAF468" s="435"/>
      <c r="FAG468" s="435"/>
      <c r="FAH468" s="435"/>
      <c r="FAI468" s="435"/>
      <c r="FAJ468" s="435"/>
      <c r="FAK468" s="435"/>
      <c r="FAL468" s="435"/>
      <c r="FAM468" s="435"/>
      <c r="FAN468" s="435"/>
      <c r="FAO468" s="435"/>
      <c r="FAP468" s="435"/>
      <c r="FAQ468" s="435"/>
      <c r="FAR468" s="435"/>
      <c r="FAS468" s="435"/>
      <c r="FAT468" s="435"/>
      <c r="FAU468" s="435"/>
      <c r="FAV468" s="435"/>
      <c r="FAW468" s="435"/>
      <c r="FAX468" s="435"/>
      <c r="FAY468" s="435"/>
      <c r="FAZ468" s="435"/>
      <c r="FBA468" s="435"/>
      <c r="FBB468" s="435"/>
      <c r="FBC468" s="435"/>
      <c r="FBD468" s="435"/>
      <c r="FBE468" s="435"/>
      <c r="FBF468" s="435"/>
      <c r="FBG468" s="435"/>
      <c r="FBH468" s="435"/>
      <c r="FBI468" s="435"/>
      <c r="FBJ468" s="435"/>
      <c r="FBK468" s="435"/>
      <c r="FBL468" s="435"/>
      <c r="FBM468" s="435"/>
      <c r="FBN468" s="435"/>
      <c r="FBO468" s="435"/>
      <c r="FBP468" s="435"/>
      <c r="FBQ468" s="435"/>
      <c r="FBR468" s="435"/>
      <c r="FBS468" s="435"/>
      <c r="FBT468" s="435"/>
      <c r="FBU468" s="435"/>
      <c r="FBV468" s="435"/>
      <c r="FBW468" s="435"/>
      <c r="FBX468" s="435"/>
      <c r="FBY468" s="435"/>
      <c r="FBZ468" s="435"/>
      <c r="FCA468" s="435"/>
      <c r="FCB468" s="435"/>
      <c r="FCC468" s="435"/>
      <c r="FCD468" s="435"/>
      <c r="FCE468" s="435"/>
      <c r="FCF468" s="435"/>
      <c r="FCG468" s="435"/>
      <c r="FCH468" s="435"/>
      <c r="FCI468" s="435"/>
      <c r="FCJ468" s="435"/>
      <c r="FCK468" s="435"/>
      <c r="FCL468" s="435"/>
      <c r="FCM468" s="435"/>
      <c r="FCN468" s="435"/>
      <c r="FCO468" s="435"/>
      <c r="FCP468" s="435"/>
      <c r="FCQ468" s="435"/>
      <c r="FCR468" s="435"/>
      <c r="FCS468" s="435"/>
      <c r="FCT468" s="435"/>
      <c r="FCU468" s="435"/>
      <c r="FCV468" s="435"/>
      <c r="FCW468" s="435"/>
      <c r="FCX468" s="435"/>
      <c r="FCY468" s="435"/>
      <c r="FCZ468" s="435"/>
      <c r="FDA468" s="435"/>
      <c r="FDB468" s="435"/>
      <c r="FDC468" s="435"/>
      <c r="FDD468" s="435"/>
      <c r="FDE468" s="435"/>
      <c r="FDF468" s="435"/>
      <c r="FDG468" s="435"/>
      <c r="FDH468" s="435"/>
      <c r="FDI468" s="435"/>
      <c r="FDJ468" s="435"/>
      <c r="FDK468" s="435"/>
      <c r="FDL468" s="435"/>
      <c r="FDM468" s="435"/>
      <c r="FDN468" s="435"/>
      <c r="FDO468" s="435"/>
      <c r="FDP468" s="435"/>
      <c r="FDQ468" s="435"/>
      <c r="FDR468" s="435"/>
      <c r="FDS468" s="435"/>
      <c r="FDT468" s="435"/>
      <c r="FDU468" s="435"/>
      <c r="FDV468" s="435"/>
      <c r="FDW468" s="435"/>
      <c r="FDX468" s="435"/>
      <c r="FDY468" s="435"/>
      <c r="FDZ468" s="435"/>
      <c r="FEA468" s="435"/>
      <c r="FEB468" s="435"/>
      <c r="FEC468" s="435"/>
      <c r="FED468" s="435"/>
      <c r="FEE468" s="435"/>
      <c r="FEF468" s="435"/>
      <c r="FEG468" s="435"/>
      <c r="FEH468" s="435"/>
      <c r="FEI468" s="435"/>
      <c r="FEJ468" s="435"/>
      <c r="FEK468" s="435"/>
      <c r="FEL468" s="435"/>
      <c r="FEM468" s="435"/>
      <c r="FEN468" s="435"/>
      <c r="FEO468" s="435"/>
      <c r="FEP468" s="435"/>
      <c r="FEQ468" s="435"/>
      <c r="FER468" s="435"/>
      <c r="FES468" s="435"/>
      <c r="FET468" s="435"/>
      <c r="FEU468" s="435"/>
      <c r="FEV468" s="435"/>
      <c r="FEW468" s="435"/>
      <c r="FEX468" s="435"/>
      <c r="FEY468" s="435"/>
      <c r="FEZ468" s="435"/>
      <c r="FFA468" s="435"/>
      <c r="FFB468" s="435"/>
      <c r="FFC468" s="435"/>
      <c r="FFD468" s="435"/>
      <c r="FFE468" s="435"/>
      <c r="FFF468" s="435"/>
      <c r="FFG468" s="435"/>
      <c r="FFH468" s="435"/>
      <c r="FFI468" s="435"/>
      <c r="FFJ468" s="435"/>
      <c r="FFK468" s="435"/>
      <c r="FFL468" s="435"/>
      <c r="FFM468" s="435"/>
      <c r="FFN468" s="435"/>
      <c r="FFO468" s="435"/>
      <c r="FFP468" s="435"/>
      <c r="FFQ468" s="435"/>
      <c r="FFR468" s="435"/>
      <c r="FFS468" s="435"/>
      <c r="FFT468" s="435"/>
      <c r="FFU468" s="435"/>
      <c r="FFV468" s="435"/>
      <c r="FFW468" s="435"/>
      <c r="FFX468" s="435"/>
      <c r="FFY468" s="435"/>
      <c r="FFZ468" s="435"/>
      <c r="FGA468" s="435"/>
      <c r="FGB468" s="435"/>
      <c r="FGC468" s="435"/>
      <c r="FGD468" s="435"/>
      <c r="FGE468" s="435"/>
      <c r="FGF468" s="435"/>
      <c r="FGG468" s="435"/>
      <c r="FGH468" s="435"/>
      <c r="FGI468" s="435"/>
      <c r="FGJ468" s="435"/>
      <c r="FGK468" s="435"/>
      <c r="FGL468" s="435"/>
      <c r="FGM468" s="435"/>
      <c r="FGN468" s="435"/>
      <c r="FGO468" s="435"/>
      <c r="FGP468" s="435"/>
      <c r="FGQ468" s="435"/>
      <c r="FGR468" s="435"/>
      <c r="FGS468" s="435"/>
      <c r="FGT468" s="435"/>
      <c r="FGU468" s="435"/>
      <c r="FGV468" s="435"/>
      <c r="FGW468" s="435"/>
      <c r="FGX468" s="435"/>
      <c r="FGY468" s="435"/>
      <c r="FGZ468" s="435"/>
      <c r="FHA468" s="435"/>
      <c r="FHB468" s="435"/>
      <c r="FHC468" s="435"/>
      <c r="FHD468" s="435"/>
      <c r="FHE468" s="435"/>
      <c r="FHF468" s="435"/>
      <c r="FHG468" s="435"/>
      <c r="FHH468" s="435"/>
      <c r="FHI468" s="435"/>
      <c r="FHJ468" s="435"/>
      <c r="FHK468" s="435"/>
      <c r="FHL468" s="435"/>
      <c r="FHM468" s="435"/>
      <c r="FHN468" s="435"/>
      <c r="FHO468" s="435"/>
      <c r="FHP468" s="435"/>
      <c r="FHQ468" s="435"/>
      <c r="FHR468" s="435"/>
      <c r="FHS468" s="435"/>
      <c r="FHT468" s="435"/>
      <c r="FHU468" s="435"/>
      <c r="FHV468" s="435"/>
      <c r="FHW468" s="435"/>
      <c r="FHX468" s="435"/>
      <c r="FHY468" s="435"/>
      <c r="FHZ468" s="435"/>
      <c r="FIA468" s="435"/>
      <c r="FIB468" s="435"/>
      <c r="FIC468" s="435"/>
      <c r="FID468" s="435"/>
      <c r="FIE468" s="435"/>
      <c r="FIF468" s="435"/>
      <c r="FIG468" s="435"/>
      <c r="FIH468" s="435"/>
      <c r="FII468" s="435"/>
      <c r="FIJ468" s="435"/>
      <c r="FIK468" s="435"/>
      <c r="FIL468" s="435"/>
      <c r="FIM468" s="435"/>
      <c r="FIN468" s="435"/>
      <c r="FIO468" s="435"/>
      <c r="FIP468" s="435"/>
      <c r="FIQ468" s="435"/>
      <c r="FIR468" s="435"/>
      <c r="FIS468" s="435"/>
      <c r="FIT468" s="435"/>
      <c r="FIU468" s="435"/>
      <c r="FIV468" s="435"/>
      <c r="FIW468" s="435"/>
      <c r="FIX468" s="435"/>
      <c r="FIY468" s="435"/>
      <c r="FIZ468" s="435"/>
      <c r="FJA468" s="435"/>
      <c r="FJB468" s="435"/>
      <c r="FJC468" s="435"/>
      <c r="FJD468" s="435"/>
      <c r="FJE468" s="435"/>
      <c r="FJF468" s="435"/>
      <c r="FJG468" s="435"/>
      <c r="FJH468" s="435"/>
      <c r="FJI468" s="435"/>
      <c r="FJJ468" s="435"/>
      <c r="FJK468" s="435"/>
      <c r="FJL468" s="435"/>
      <c r="FJM468" s="435"/>
      <c r="FJN468" s="435"/>
      <c r="FJO468" s="435"/>
      <c r="FJP468" s="435"/>
      <c r="FJQ468" s="435"/>
      <c r="FJR468" s="435"/>
      <c r="FJS468" s="435"/>
      <c r="FJT468" s="435"/>
      <c r="FJU468" s="435"/>
      <c r="FJV468" s="435"/>
      <c r="FJW468" s="435"/>
      <c r="FJX468" s="435"/>
      <c r="FJY468" s="435"/>
      <c r="FJZ468" s="435"/>
      <c r="FKA468" s="435"/>
      <c r="FKB468" s="435"/>
      <c r="FKC468" s="435"/>
      <c r="FKD468" s="435"/>
      <c r="FKE468" s="435"/>
      <c r="FKF468" s="435"/>
      <c r="FKG468" s="435"/>
      <c r="FKH468" s="435"/>
      <c r="FKI468" s="435"/>
      <c r="FKJ468" s="435"/>
      <c r="FKK468" s="435"/>
      <c r="FKL468" s="435"/>
      <c r="FKM468" s="435"/>
      <c r="FKN468" s="435"/>
      <c r="FKO468" s="435"/>
      <c r="FKP468" s="435"/>
      <c r="FKQ468" s="435"/>
      <c r="FKR468" s="435"/>
      <c r="FKS468" s="435"/>
      <c r="FKT468" s="435"/>
      <c r="FKU468" s="435"/>
      <c r="FKV468" s="435"/>
      <c r="FKW468" s="435"/>
      <c r="FKX468" s="435"/>
      <c r="FKY468" s="435"/>
      <c r="FKZ468" s="435"/>
      <c r="FLA468" s="435"/>
      <c r="FLB468" s="435"/>
      <c r="FLC468" s="435"/>
      <c r="FLD468" s="435"/>
      <c r="FLE468" s="435"/>
      <c r="FLF468" s="435"/>
      <c r="FLG468" s="435"/>
      <c r="FLH468" s="435"/>
      <c r="FLI468" s="435"/>
      <c r="FLJ468" s="435"/>
      <c r="FLK468" s="435"/>
      <c r="FLL468" s="435"/>
      <c r="FLM468" s="435"/>
      <c r="FLN468" s="435"/>
      <c r="FLO468" s="435"/>
      <c r="FLP468" s="435"/>
      <c r="FLQ468" s="435"/>
      <c r="FLR468" s="435"/>
      <c r="FLS468" s="435"/>
      <c r="FLT468" s="435"/>
      <c r="FLU468" s="435"/>
      <c r="FLV468" s="435"/>
      <c r="FLW468" s="435"/>
      <c r="FLX468" s="435"/>
      <c r="FLY468" s="435"/>
      <c r="FLZ468" s="435"/>
      <c r="FMA468" s="435"/>
      <c r="FMB468" s="435"/>
      <c r="FMC468" s="435"/>
      <c r="FMD468" s="435"/>
      <c r="FME468" s="435"/>
      <c r="FMF468" s="435"/>
      <c r="FMG468" s="435"/>
      <c r="FMH468" s="435"/>
      <c r="FMI468" s="435"/>
      <c r="FMJ468" s="435"/>
      <c r="FMK468" s="435"/>
      <c r="FML468" s="435"/>
      <c r="FMM468" s="435"/>
      <c r="FMN468" s="435"/>
      <c r="FMO468" s="435"/>
      <c r="FMP468" s="435"/>
      <c r="FMQ468" s="435"/>
      <c r="FMR468" s="435"/>
      <c r="FMS468" s="435"/>
      <c r="FMT468" s="435"/>
      <c r="FMU468" s="435"/>
      <c r="FMV468" s="435"/>
      <c r="FMW468" s="435"/>
      <c r="FMX468" s="435"/>
      <c r="FMY468" s="435"/>
      <c r="FMZ468" s="435"/>
      <c r="FNA468" s="435"/>
      <c r="FNB468" s="435"/>
      <c r="FNC468" s="435"/>
      <c r="FND468" s="435"/>
      <c r="FNE468" s="435"/>
      <c r="FNF468" s="435"/>
      <c r="FNG468" s="435"/>
      <c r="FNH468" s="435"/>
      <c r="FNI468" s="435"/>
      <c r="FNJ468" s="435"/>
      <c r="FNK468" s="435"/>
      <c r="FNL468" s="435"/>
      <c r="FNM468" s="435"/>
      <c r="FNN468" s="435"/>
      <c r="FNO468" s="435"/>
      <c r="FNP468" s="435"/>
      <c r="FNQ468" s="435"/>
      <c r="FNR468" s="435"/>
      <c r="FNS468" s="435"/>
      <c r="FNT468" s="435"/>
      <c r="FNU468" s="435"/>
      <c r="FNV468" s="435"/>
      <c r="FNW468" s="435"/>
      <c r="FNX468" s="435"/>
      <c r="FNY468" s="435"/>
      <c r="FNZ468" s="435"/>
      <c r="FOA468" s="435"/>
      <c r="FOB468" s="435"/>
      <c r="FOC468" s="435"/>
      <c r="FOD468" s="435"/>
      <c r="FOE468" s="435"/>
      <c r="FOF468" s="435"/>
      <c r="FOG468" s="435"/>
      <c r="FOH468" s="435"/>
      <c r="FOI468" s="435"/>
      <c r="FOJ468" s="435"/>
      <c r="FOK468" s="435"/>
      <c r="FOL468" s="435"/>
      <c r="FOM468" s="435"/>
      <c r="FON468" s="435"/>
      <c r="FOO468" s="435"/>
      <c r="FOP468" s="435"/>
      <c r="FOQ468" s="435"/>
      <c r="FOR468" s="435"/>
      <c r="FOS468" s="435"/>
      <c r="FOT468" s="435"/>
      <c r="FOU468" s="435"/>
      <c r="FOV468" s="435"/>
      <c r="FOW468" s="435"/>
      <c r="FOX468" s="435"/>
      <c r="FOY468" s="435"/>
      <c r="FOZ468" s="435"/>
      <c r="FPA468" s="435"/>
      <c r="FPB468" s="435"/>
      <c r="FPC468" s="435"/>
      <c r="FPD468" s="435"/>
      <c r="FPE468" s="435"/>
      <c r="FPF468" s="435"/>
      <c r="FPG468" s="435"/>
      <c r="FPH468" s="435"/>
      <c r="FPI468" s="435"/>
      <c r="FPJ468" s="435"/>
      <c r="FPK468" s="435"/>
      <c r="FPL468" s="435"/>
      <c r="FPM468" s="435"/>
      <c r="FPN468" s="435"/>
      <c r="FPO468" s="435"/>
      <c r="FPP468" s="435"/>
      <c r="FPQ468" s="435"/>
      <c r="FPR468" s="435"/>
      <c r="FPS468" s="435"/>
      <c r="FPT468" s="435"/>
      <c r="FPU468" s="435"/>
      <c r="FPV468" s="435"/>
      <c r="FPW468" s="435"/>
      <c r="FPX468" s="435"/>
      <c r="FPY468" s="435"/>
      <c r="FPZ468" s="435"/>
      <c r="FQA468" s="435"/>
      <c r="FQB468" s="435"/>
      <c r="FQC468" s="435"/>
      <c r="FQD468" s="435"/>
      <c r="FQE468" s="435"/>
      <c r="FQF468" s="435"/>
      <c r="FQG468" s="435"/>
      <c r="FQH468" s="435"/>
      <c r="FQI468" s="435"/>
      <c r="FQJ468" s="435"/>
      <c r="FQK468" s="435"/>
      <c r="FQL468" s="435"/>
      <c r="FQM468" s="435"/>
      <c r="FQN468" s="435"/>
      <c r="FQO468" s="435"/>
      <c r="FQP468" s="435"/>
      <c r="FQQ468" s="435"/>
      <c r="FQR468" s="435"/>
      <c r="FQS468" s="435"/>
      <c r="FQT468" s="435"/>
      <c r="FQU468" s="435"/>
      <c r="FQV468" s="435"/>
      <c r="FQW468" s="435"/>
      <c r="FQX468" s="435"/>
      <c r="FQY468" s="435"/>
      <c r="FQZ468" s="435"/>
      <c r="FRA468" s="435"/>
      <c r="FRB468" s="435"/>
      <c r="FRC468" s="435"/>
      <c r="FRD468" s="435"/>
      <c r="FRE468" s="435"/>
      <c r="FRF468" s="435"/>
      <c r="FRG468" s="435"/>
      <c r="FRH468" s="435"/>
      <c r="FRI468" s="435"/>
      <c r="FRJ468" s="435"/>
      <c r="FRK468" s="435"/>
      <c r="FRL468" s="435"/>
      <c r="FRM468" s="435"/>
      <c r="FRN468" s="435"/>
      <c r="FRO468" s="435"/>
      <c r="FRP468" s="435"/>
      <c r="FRQ468" s="435"/>
      <c r="FRR468" s="435"/>
      <c r="FRS468" s="435"/>
      <c r="FRT468" s="435"/>
      <c r="FRU468" s="435"/>
      <c r="FRV468" s="435"/>
      <c r="FRW468" s="435"/>
      <c r="FRX468" s="435"/>
      <c r="FRY468" s="435"/>
      <c r="FRZ468" s="435"/>
      <c r="FSA468" s="435"/>
      <c r="FSB468" s="435"/>
      <c r="FSC468" s="435"/>
      <c r="FSD468" s="435"/>
      <c r="FSE468" s="435"/>
      <c r="FSF468" s="435"/>
      <c r="FSG468" s="435"/>
      <c r="FSH468" s="435"/>
      <c r="FSI468" s="435"/>
      <c r="FSJ468" s="435"/>
      <c r="FSK468" s="435"/>
      <c r="FSL468" s="435"/>
      <c r="FSM468" s="435"/>
      <c r="FSN468" s="435"/>
      <c r="FSO468" s="435"/>
      <c r="FSP468" s="435"/>
      <c r="FSQ468" s="435"/>
      <c r="FSR468" s="435"/>
      <c r="FSS468" s="435"/>
      <c r="FST468" s="435"/>
      <c r="FSU468" s="435"/>
      <c r="FSV468" s="435"/>
      <c r="FSW468" s="435"/>
      <c r="FSX468" s="435"/>
      <c r="FSY468" s="435"/>
      <c r="FSZ468" s="435"/>
      <c r="FTA468" s="435"/>
      <c r="FTB468" s="435"/>
      <c r="FTC468" s="435"/>
      <c r="FTD468" s="435"/>
      <c r="FTE468" s="435"/>
      <c r="FTF468" s="435"/>
      <c r="FTG468" s="435"/>
      <c r="FTH468" s="435"/>
      <c r="FTI468" s="435"/>
      <c r="FTJ468" s="435"/>
      <c r="FTK468" s="435"/>
      <c r="FTL468" s="435"/>
      <c r="FTM468" s="435"/>
      <c r="FTN468" s="435"/>
      <c r="FTO468" s="435"/>
      <c r="FTP468" s="435"/>
      <c r="FTQ468" s="435"/>
      <c r="FTR468" s="435"/>
      <c r="FTS468" s="435"/>
      <c r="FTT468" s="435"/>
      <c r="FTU468" s="435"/>
      <c r="FTV468" s="435"/>
      <c r="FTW468" s="435"/>
      <c r="FTX468" s="435"/>
      <c r="FTY468" s="435"/>
      <c r="FTZ468" s="435"/>
      <c r="FUA468" s="435"/>
      <c r="FUB468" s="435"/>
      <c r="FUC468" s="435"/>
      <c r="FUD468" s="435"/>
      <c r="FUE468" s="435"/>
      <c r="FUF468" s="435"/>
      <c r="FUG468" s="435"/>
      <c r="FUH468" s="435"/>
      <c r="FUI468" s="435"/>
      <c r="FUJ468" s="435"/>
      <c r="FUK468" s="435"/>
      <c r="FUL468" s="435"/>
      <c r="FUM468" s="435"/>
      <c r="FUN468" s="435"/>
      <c r="FUO468" s="435"/>
      <c r="FUP468" s="435"/>
      <c r="FUQ468" s="435"/>
      <c r="FUR468" s="435"/>
      <c r="FUS468" s="435"/>
      <c r="FUT468" s="435"/>
      <c r="FUU468" s="435"/>
      <c r="FUV468" s="435"/>
      <c r="FUW468" s="435"/>
      <c r="FUX468" s="435"/>
      <c r="FUY468" s="435"/>
      <c r="FUZ468" s="435"/>
      <c r="FVA468" s="435"/>
      <c r="FVB468" s="435"/>
      <c r="FVC468" s="435"/>
      <c r="FVD468" s="435"/>
      <c r="FVE468" s="435"/>
      <c r="FVF468" s="435"/>
      <c r="FVG468" s="435"/>
      <c r="FVH468" s="435"/>
      <c r="FVI468" s="435"/>
      <c r="FVJ468" s="435"/>
      <c r="FVK468" s="435"/>
      <c r="FVL468" s="435"/>
      <c r="FVM468" s="435"/>
      <c r="FVN468" s="435"/>
      <c r="FVO468" s="435"/>
      <c r="FVP468" s="435"/>
      <c r="FVQ468" s="435"/>
      <c r="FVR468" s="435"/>
      <c r="FVS468" s="435"/>
      <c r="FVT468" s="435"/>
      <c r="FVU468" s="435"/>
      <c r="FVV468" s="435"/>
      <c r="FVW468" s="435"/>
      <c r="FVX468" s="435"/>
      <c r="FVY468" s="435"/>
      <c r="FVZ468" s="435"/>
      <c r="FWA468" s="435"/>
      <c r="FWB468" s="435"/>
      <c r="FWC468" s="435"/>
      <c r="FWD468" s="435"/>
      <c r="FWE468" s="435"/>
      <c r="FWF468" s="435"/>
      <c r="FWG468" s="435"/>
      <c r="FWH468" s="435"/>
      <c r="FWI468" s="435"/>
      <c r="FWJ468" s="435"/>
      <c r="FWK468" s="435"/>
      <c r="FWL468" s="435"/>
      <c r="FWM468" s="435"/>
      <c r="FWN468" s="435"/>
      <c r="FWO468" s="435"/>
      <c r="FWP468" s="435"/>
      <c r="FWQ468" s="435"/>
      <c r="FWR468" s="435"/>
      <c r="FWS468" s="435"/>
      <c r="FWT468" s="435"/>
      <c r="FWU468" s="435"/>
      <c r="FWV468" s="435"/>
      <c r="FWW468" s="435"/>
      <c r="FWX468" s="435"/>
      <c r="FWY468" s="435"/>
      <c r="FWZ468" s="435"/>
      <c r="FXA468" s="435"/>
      <c r="FXB468" s="435"/>
      <c r="FXC468" s="435"/>
      <c r="FXD468" s="435"/>
      <c r="FXE468" s="435"/>
      <c r="FXF468" s="435"/>
      <c r="FXG468" s="435"/>
      <c r="FXH468" s="435"/>
      <c r="FXI468" s="435"/>
      <c r="FXJ468" s="435"/>
      <c r="FXK468" s="435"/>
      <c r="FXL468" s="435"/>
      <c r="FXM468" s="435"/>
      <c r="FXN468" s="435"/>
      <c r="FXO468" s="435"/>
      <c r="FXP468" s="435"/>
      <c r="FXQ468" s="435"/>
      <c r="FXR468" s="435"/>
      <c r="FXS468" s="435"/>
      <c r="FXT468" s="435"/>
      <c r="FXU468" s="435"/>
      <c r="FXV468" s="435"/>
      <c r="FXW468" s="435"/>
      <c r="FXX468" s="435"/>
      <c r="FXY468" s="435"/>
      <c r="FXZ468" s="435"/>
      <c r="FYA468" s="435"/>
      <c r="FYB468" s="435"/>
      <c r="FYC468" s="435"/>
      <c r="FYD468" s="435"/>
      <c r="FYE468" s="435"/>
      <c r="FYF468" s="435"/>
      <c r="FYG468" s="435"/>
      <c r="FYH468" s="435"/>
      <c r="FYI468" s="435"/>
      <c r="FYJ468" s="435"/>
      <c r="FYK468" s="435"/>
      <c r="FYL468" s="435"/>
      <c r="FYM468" s="435"/>
      <c r="FYN468" s="435"/>
      <c r="FYO468" s="435"/>
      <c r="FYP468" s="435"/>
      <c r="FYQ468" s="435"/>
      <c r="FYR468" s="435"/>
      <c r="FYS468" s="435"/>
      <c r="FYT468" s="435"/>
      <c r="FYU468" s="435"/>
      <c r="FYV468" s="435"/>
      <c r="FYW468" s="435"/>
      <c r="FYX468" s="435"/>
      <c r="FYY468" s="435"/>
      <c r="FYZ468" s="435"/>
      <c r="FZA468" s="435"/>
      <c r="FZB468" s="435"/>
      <c r="FZC468" s="435"/>
      <c r="FZD468" s="435"/>
      <c r="FZE468" s="435"/>
      <c r="FZF468" s="435"/>
      <c r="FZG468" s="435"/>
      <c r="FZH468" s="435"/>
      <c r="FZI468" s="435"/>
      <c r="FZJ468" s="435"/>
      <c r="FZK468" s="435"/>
      <c r="FZL468" s="435"/>
      <c r="FZM468" s="435"/>
      <c r="FZN468" s="435"/>
      <c r="FZO468" s="435"/>
      <c r="FZP468" s="435"/>
      <c r="FZQ468" s="435"/>
      <c r="FZR468" s="435"/>
      <c r="FZS468" s="435"/>
      <c r="FZT468" s="435"/>
      <c r="FZU468" s="435"/>
      <c r="FZV468" s="435"/>
      <c r="FZW468" s="435"/>
      <c r="FZX468" s="435"/>
      <c r="FZY468" s="435"/>
      <c r="FZZ468" s="435"/>
      <c r="GAA468" s="435"/>
      <c r="GAB468" s="435"/>
      <c r="GAC468" s="435"/>
      <c r="GAD468" s="435"/>
      <c r="GAE468" s="435"/>
      <c r="GAF468" s="435"/>
      <c r="GAG468" s="435"/>
      <c r="GAH468" s="435"/>
      <c r="GAI468" s="435"/>
      <c r="GAJ468" s="435"/>
      <c r="GAK468" s="435"/>
      <c r="GAL468" s="435"/>
      <c r="GAM468" s="435"/>
      <c r="GAN468" s="435"/>
      <c r="GAO468" s="435"/>
      <c r="GAP468" s="435"/>
      <c r="GAQ468" s="435"/>
      <c r="GAR468" s="435"/>
      <c r="GAS468" s="435"/>
      <c r="GAT468" s="435"/>
      <c r="GAU468" s="435"/>
      <c r="GAV468" s="435"/>
      <c r="GAW468" s="435"/>
      <c r="GAX468" s="435"/>
      <c r="GAY468" s="435"/>
      <c r="GAZ468" s="435"/>
      <c r="GBA468" s="435"/>
      <c r="GBB468" s="435"/>
      <c r="GBC468" s="435"/>
      <c r="GBD468" s="435"/>
      <c r="GBE468" s="435"/>
      <c r="GBF468" s="435"/>
      <c r="GBG468" s="435"/>
      <c r="GBH468" s="435"/>
      <c r="GBI468" s="435"/>
      <c r="GBJ468" s="435"/>
      <c r="GBK468" s="435"/>
      <c r="GBL468" s="435"/>
      <c r="GBM468" s="435"/>
      <c r="GBN468" s="435"/>
      <c r="GBO468" s="435"/>
      <c r="GBP468" s="435"/>
      <c r="GBQ468" s="435"/>
      <c r="GBR468" s="435"/>
      <c r="GBS468" s="435"/>
      <c r="GBT468" s="435"/>
      <c r="GBU468" s="435"/>
      <c r="GBV468" s="435"/>
      <c r="GBW468" s="435"/>
      <c r="GBX468" s="435"/>
      <c r="GBY468" s="435"/>
      <c r="GBZ468" s="435"/>
      <c r="GCA468" s="435"/>
      <c r="GCB468" s="435"/>
      <c r="GCC468" s="435"/>
      <c r="GCD468" s="435"/>
      <c r="GCE468" s="435"/>
      <c r="GCF468" s="435"/>
      <c r="GCG468" s="435"/>
      <c r="GCH468" s="435"/>
      <c r="GCI468" s="435"/>
      <c r="GCJ468" s="435"/>
      <c r="GCK468" s="435"/>
      <c r="GCL468" s="435"/>
      <c r="GCM468" s="435"/>
      <c r="GCN468" s="435"/>
      <c r="GCO468" s="435"/>
      <c r="GCP468" s="435"/>
      <c r="GCQ468" s="435"/>
      <c r="GCR468" s="435"/>
      <c r="GCS468" s="435"/>
      <c r="GCT468" s="435"/>
      <c r="GCU468" s="435"/>
      <c r="GCV468" s="435"/>
      <c r="GCW468" s="435"/>
      <c r="GCX468" s="435"/>
      <c r="GCY468" s="435"/>
      <c r="GCZ468" s="435"/>
      <c r="GDA468" s="435"/>
      <c r="GDB468" s="435"/>
      <c r="GDC468" s="435"/>
      <c r="GDD468" s="435"/>
      <c r="GDE468" s="435"/>
      <c r="GDF468" s="435"/>
      <c r="GDG468" s="435"/>
      <c r="GDH468" s="435"/>
      <c r="GDI468" s="435"/>
      <c r="GDJ468" s="435"/>
      <c r="GDK468" s="435"/>
      <c r="GDL468" s="435"/>
      <c r="GDM468" s="435"/>
      <c r="GDN468" s="435"/>
      <c r="GDO468" s="435"/>
      <c r="GDP468" s="435"/>
      <c r="GDQ468" s="435"/>
      <c r="GDR468" s="435"/>
      <c r="GDS468" s="435"/>
      <c r="GDT468" s="435"/>
      <c r="GDU468" s="435"/>
      <c r="GDV468" s="435"/>
      <c r="GDW468" s="435"/>
      <c r="GDX468" s="435"/>
      <c r="GDY468" s="435"/>
      <c r="GDZ468" s="435"/>
      <c r="GEA468" s="435"/>
      <c r="GEB468" s="435"/>
      <c r="GEC468" s="435"/>
      <c r="GED468" s="435"/>
      <c r="GEE468" s="435"/>
      <c r="GEF468" s="435"/>
      <c r="GEG468" s="435"/>
      <c r="GEH468" s="435"/>
      <c r="GEI468" s="435"/>
      <c r="GEJ468" s="435"/>
      <c r="GEK468" s="435"/>
      <c r="GEL468" s="435"/>
      <c r="GEM468" s="435"/>
      <c r="GEN468" s="435"/>
      <c r="GEO468" s="435"/>
      <c r="GEP468" s="435"/>
      <c r="GEQ468" s="435"/>
      <c r="GER468" s="435"/>
      <c r="GES468" s="435"/>
      <c r="GET468" s="435"/>
      <c r="GEU468" s="435"/>
      <c r="GEV468" s="435"/>
      <c r="GEW468" s="435"/>
      <c r="GEX468" s="435"/>
      <c r="GEY468" s="435"/>
      <c r="GEZ468" s="435"/>
      <c r="GFA468" s="435"/>
      <c r="GFB468" s="435"/>
      <c r="GFC468" s="435"/>
      <c r="GFD468" s="435"/>
      <c r="GFE468" s="435"/>
      <c r="GFF468" s="435"/>
      <c r="GFG468" s="435"/>
      <c r="GFH468" s="435"/>
      <c r="GFI468" s="435"/>
      <c r="GFJ468" s="435"/>
      <c r="GFK468" s="435"/>
      <c r="GFL468" s="435"/>
      <c r="GFM468" s="435"/>
      <c r="GFN468" s="435"/>
      <c r="GFO468" s="435"/>
      <c r="GFP468" s="435"/>
      <c r="GFQ468" s="435"/>
      <c r="GFR468" s="435"/>
      <c r="GFS468" s="435"/>
      <c r="GFT468" s="435"/>
      <c r="GFU468" s="435"/>
      <c r="GFV468" s="435"/>
      <c r="GFW468" s="435"/>
      <c r="GFX468" s="435"/>
      <c r="GFY468" s="435"/>
      <c r="GFZ468" s="435"/>
      <c r="GGA468" s="435"/>
      <c r="GGB468" s="435"/>
      <c r="GGC468" s="435"/>
      <c r="GGD468" s="435"/>
      <c r="GGE468" s="435"/>
      <c r="GGF468" s="435"/>
      <c r="GGG468" s="435"/>
      <c r="GGH468" s="435"/>
      <c r="GGI468" s="435"/>
      <c r="GGJ468" s="435"/>
      <c r="GGK468" s="435"/>
      <c r="GGL468" s="435"/>
      <c r="GGM468" s="435"/>
      <c r="GGN468" s="435"/>
      <c r="GGO468" s="435"/>
      <c r="GGP468" s="435"/>
      <c r="GGQ468" s="435"/>
      <c r="GGR468" s="435"/>
      <c r="GGS468" s="435"/>
      <c r="GGT468" s="435"/>
      <c r="GGU468" s="435"/>
      <c r="GGV468" s="435"/>
      <c r="GGW468" s="435"/>
      <c r="GGX468" s="435"/>
      <c r="GGY468" s="435"/>
      <c r="GGZ468" s="435"/>
      <c r="GHA468" s="435"/>
      <c r="GHB468" s="435"/>
      <c r="GHC468" s="435"/>
      <c r="GHD468" s="435"/>
      <c r="GHE468" s="435"/>
      <c r="GHF468" s="435"/>
      <c r="GHG468" s="435"/>
      <c r="GHH468" s="435"/>
      <c r="GHI468" s="435"/>
      <c r="GHJ468" s="435"/>
      <c r="GHK468" s="435"/>
      <c r="GHL468" s="435"/>
      <c r="GHM468" s="435"/>
      <c r="GHN468" s="435"/>
      <c r="GHO468" s="435"/>
      <c r="GHP468" s="435"/>
      <c r="GHQ468" s="435"/>
      <c r="GHR468" s="435"/>
      <c r="GHS468" s="435"/>
      <c r="GHT468" s="435"/>
      <c r="GHU468" s="435"/>
      <c r="GHV468" s="435"/>
      <c r="GHW468" s="435"/>
      <c r="GHX468" s="435"/>
      <c r="GHY468" s="435"/>
      <c r="GHZ468" s="435"/>
      <c r="GIA468" s="435"/>
      <c r="GIB468" s="435"/>
      <c r="GIC468" s="435"/>
      <c r="GID468" s="435"/>
      <c r="GIE468" s="435"/>
      <c r="GIF468" s="435"/>
      <c r="GIG468" s="435"/>
      <c r="GIH468" s="435"/>
      <c r="GII468" s="435"/>
      <c r="GIJ468" s="435"/>
      <c r="GIK468" s="435"/>
      <c r="GIL468" s="435"/>
      <c r="GIM468" s="435"/>
      <c r="GIN468" s="435"/>
      <c r="GIO468" s="435"/>
      <c r="GIP468" s="435"/>
      <c r="GIQ468" s="435"/>
      <c r="GIR468" s="435"/>
      <c r="GIS468" s="435"/>
      <c r="GIT468" s="435"/>
      <c r="GIU468" s="435"/>
      <c r="GIV468" s="435"/>
      <c r="GIW468" s="435"/>
      <c r="GIX468" s="435"/>
      <c r="GIY468" s="435"/>
      <c r="GIZ468" s="435"/>
      <c r="GJA468" s="435"/>
      <c r="GJB468" s="435"/>
      <c r="GJC468" s="435"/>
      <c r="GJD468" s="435"/>
      <c r="GJE468" s="435"/>
      <c r="GJF468" s="435"/>
      <c r="GJG468" s="435"/>
      <c r="GJH468" s="435"/>
      <c r="GJI468" s="435"/>
      <c r="GJJ468" s="435"/>
      <c r="GJK468" s="435"/>
      <c r="GJL468" s="435"/>
      <c r="GJM468" s="435"/>
      <c r="GJN468" s="435"/>
      <c r="GJO468" s="435"/>
      <c r="GJP468" s="435"/>
      <c r="GJQ468" s="435"/>
      <c r="GJR468" s="435"/>
      <c r="GJS468" s="435"/>
      <c r="GJT468" s="435"/>
      <c r="GJU468" s="435"/>
      <c r="GJV468" s="435"/>
      <c r="GJW468" s="435"/>
      <c r="GJX468" s="435"/>
      <c r="GJY468" s="435"/>
      <c r="GJZ468" s="435"/>
      <c r="GKA468" s="435"/>
      <c r="GKB468" s="435"/>
      <c r="GKC468" s="435"/>
      <c r="GKD468" s="435"/>
      <c r="GKE468" s="435"/>
      <c r="GKF468" s="435"/>
      <c r="GKG468" s="435"/>
      <c r="GKH468" s="435"/>
      <c r="GKI468" s="435"/>
      <c r="GKJ468" s="435"/>
      <c r="GKK468" s="435"/>
      <c r="GKL468" s="435"/>
      <c r="GKM468" s="435"/>
      <c r="GKN468" s="435"/>
      <c r="GKO468" s="435"/>
      <c r="GKP468" s="435"/>
      <c r="GKQ468" s="435"/>
      <c r="GKR468" s="435"/>
      <c r="GKS468" s="435"/>
      <c r="GKT468" s="435"/>
      <c r="GKU468" s="435"/>
      <c r="GKV468" s="435"/>
      <c r="GKW468" s="435"/>
      <c r="GKX468" s="435"/>
      <c r="GKY468" s="435"/>
      <c r="GKZ468" s="435"/>
      <c r="GLA468" s="435"/>
      <c r="GLB468" s="435"/>
      <c r="GLC468" s="435"/>
      <c r="GLD468" s="435"/>
      <c r="GLE468" s="435"/>
      <c r="GLF468" s="435"/>
      <c r="GLG468" s="435"/>
      <c r="GLH468" s="435"/>
      <c r="GLI468" s="435"/>
      <c r="GLJ468" s="435"/>
      <c r="GLK468" s="435"/>
      <c r="GLL468" s="435"/>
      <c r="GLM468" s="435"/>
      <c r="GLN468" s="435"/>
      <c r="GLO468" s="435"/>
      <c r="GLP468" s="435"/>
      <c r="GLQ468" s="435"/>
      <c r="GLR468" s="435"/>
      <c r="GLS468" s="435"/>
      <c r="GLT468" s="435"/>
      <c r="GLU468" s="435"/>
      <c r="GLV468" s="435"/>
      <c r="GLW468" s="435"/>
      <c r="GLX468" s="435"/>
      <c r="GLY468" s="435"/>
      <c r="GLZ468" s="435"/>
      <c r="GMA468" s="435"/>
      <c r="GMB468" s="435"/>
      <c r="GMC468" s="435"/>
      <c r="GMD468" s="435"/>
      <c r="GME468" s="435"/>
      <c r="GMF468" s="435"/>
      <c r="GMG468" s="435"/>
      <c r="GMH468" s="435"/>
      <c r="GMI468" s="435"/>
      <c r="GMJ468" s="435"/>
      <c r="GMK468" s="435"/>
      <c r="GML468" s="435"/>
      <c r="GMM468" s="435"/>
      <c r="GMN468" s="435"/>
      <c r="GMO468" s="435"/>
      <c r="GMP468" s="435"/>
      <c r="GMQ468" s="435"/>
      <c r="GMR468" s="435"/>
      <c r="GMS468" s="435"/>
      <c r="GMT468" s="435"/>
      <c r="GMU468" s="435"/>
      <c r="GMV468" s="435"/>
      <c r="GMW468" s="435"/>
      <c r="GMX468" s="435"/>
      <c r="GMY468" s="435"/>
      <c r="GMZ468" s="435"/>
      <c r="GNA468" s="435"/>
      <c r="GNB468" s="435"/>
      <c r="GNC468" s="435"/>
      <c r="GND468" s="435"/>
      <c r="GNE468" s="435"/>
      <c r="GNF468" s="435"/>
      <c r="GNG468" s="435"/>
      <c r="GNH468" s="435"/>
      <c r="GNI468" s="435"/>
      <c r="GNJ468" s="435"/>
      <c r="GNK468" s="435"/>
      <c r="GNL468" s="435"/>
      <c r="GNM468" s="435"/>
      <c r="GNN468" s="435"/>
      <c r="GNO468" s="435"/>
      <c r="GNP468" s="435"/>
      <c r="GNQ468" s="435"/>
      <c r="GNR468" s="435"/>
      <c r="GNS468" s="435"/>
      <c r="GNT468" s="435"/>
      <c r="GNU468" s="435"/>
      <c r="GNV468" s="435"/>
      <c r="GNW468" s="435"/>
      <c r="GNX468" s="435"/>
      <c r="GNY468" s="435"/>
      <c r="GNZ468" s="435"/>
      <c r="GOA468" s="435"/>
      <c r="GOB468" s="435"/>
      <c r="GOC468" s="435"/>
      <c r="GOD468" s="435"/>
      <c r="GOE468" s="435"/>
      <c r="GOF468" s="435"/>
      <c r="GOG468" s="435"/>
      <c r="GOH468" s="435"/>
      <c r="GOI468" s="435"/>
      <c r="GOJ468" s="435"/>
      <c r="GOK468" s="435"/>
      <c r="GOL468" s="435"/>
      <c r="GOM468" s="435"/>
      <c r="GON468" s="435"/>
      <c r="GOO468" s="435"/>
      <c r="GOP468" s="435"/>
      <c r="GOQ468" s="435"/>
      <c r="GOR468" s="435"/>
      <c r="GOS468" s="435"/>
      <c r="GOT468" s="435"/>
      <c r="GOU468" s="435"/>
      <c r="GOV468" s="435"/>
      <c r="GOW468" s="435"/>
      <c r="GOX468" s="435"/>
      <c r="GOY468" s="435"/>
      <c r="GOZ468" s="435"/>
      <c r="GPA468" s="435"/>
      <c r="GPB468" s="435"/>
      <c r="GPC468" s="435"/>
      <c r="GPD468" s="435"/>
      <c r="GPE468" s="435"/>
      <c r="GPF468" s="435"/>
      <c r="GPG468" s="435"/>
      <c r="GPH468" s="435"/>
      <c r="GPI468" s="435"/>
      <c r="GPJ468" s="435"/>
      <c r="GPK468" s="435"/>
      <c r="GPL468" s="435"/>
      <c r="GPM468" s="435"/>
      <c r="GPN468" s="435"/>
      <c r="GPO468" s="435"/>
      <c r="GPP468" s="435"/>
      <c r="GPQ468" s="435"/>
      <c r="GPR468" s="435"/>
      <c r="GPS468" s="435"/>
      <c r="GPT468" s="435"/>
      <c r="GPU468" s="435"/>
      <c r="GPV468" s="435"/>
      <c r="GPW468" s="435"/>
      <c r="GPX468" s="435"/>
      <c r="GPY468" s="435"/>
      <c r="GPZ468" s="435"/>
      <c r="GQA468" s="435"/>
      <c r="GQB468" s="435"/>
      <c r="GQC468" s="435"/>
      <c r="GQD468" s="435"/>
      <c r="GQE468" s="435"/>
      <c r="GQF468" s="435"/>
      <c r="GQG468" s="435"/>
      <c r="GQH468" s="435"/>
      <c r="GQI468" s="435"/>
      <c r="GQJ468" s="435"/>
      <c r="GQK468" s="435"/>
      <c r="GQL468" s="435"/>
      <c r="GQM468" s="435"/>
      <c r="GQN468" s="435"/>
      <c r="GQO468" s="435"/>
      <c r="GQP468" s="435"/>
      <c r="GQQ468" s="435"/>
      <c r="GQR468" s="435"/>
      <c r="GQS468" s="435"/>
      <c r="GQT468" s="435"/>
      <c r="GQU468" s="435"/>
      <c r="GQV468" s="435"/>
      <c r="GQW468" s="435"/>
      <c r="GQX468" s="435"/>
      <c r="GQY468" s="435"/>
      <c r="GQZ468" s="435"/>
      <c r="GRA468" s="435"/>
      <c r="GRB468" s="435"/>
      <c r="GRC468" s="435"/>
      <c r="GRD468" s="435"/>
      <c r="GRE468" s="435"/>
      <c r="GRF468" s="435"/>
      <c r="GRG468" s="435"/>
      <c r="GRH468" s="435"/>
      <c r="GRI468" s="435"/>
      <c r="GRJ468" s="435"/>
      <c r="GRK468" s="435"/>
      <c r="GRL468" s="435"/>
      <c r="GRM468" s="435"/>
      <c r="GRN468" s="435"/>
      <c r="GRO468" s="435"/>
      <c r="GRP468" s="435"/>
      <c r="GRQ468" s="435"/>
      <c r="GRR468" s="435"/>
      <c r="GRS468" s="435"/>
      <c r="GRT468" s="435"/>
      <c r="GRU468" s="435"/>
      <c r="GRV468" s="435"/>
      <c r="GRW468" s="435"/>
      <c r="GRX468" s="435"/>
      <c r="GRY468" s="435"/>
      <c r="GRZ468" s="435"/>
      <c r="GSA468" s="435"/>
      <c r="GSB468" s="435"/>
      <c r="GSC468" s="435"/>
      <c r="GSD468" s="435"/>
      <c r="GSE468" s="435"/>
      <c r="GSF468" s="435"/>
      <c r="GSG468" s="435"/>
      <c r="GSH468" s="435"/>
      <c r="GSI468" s="435"/>
      <c r="GSJ468" s="435"/>
      <c r="GSK468" s="435"/>
      <c r="GSL468" s="435"/>
      <c r="GSM468" s="435"/>
      <c r="GSN468" s="435"/>
      <c r="GSO468" s="435"/>
      <c r="GSP468" s="435"/>
      <c r="GSQ468" s="435"/>
      <c r="GSR468" s="435"/>
      <c r="GSS468" s="435"/>
      <c r="GST468" s="435"/>
      <c r="GSU468" s="435"/>
      <c r="GSV468" s="435"/>
      <c r="GSW468" s="435"/>
      <c r="GSX468" s="435"/>
      <c r="GSY468" s="435"/>
      <c r="GSZ468" s="435"/>
      <c r="GTA468" s="435"/>
      <c r="GTB468" s="435"/>
      <c r="GTC468" s="435"/>
      <c r="GTD468" s="435"/>
      <c r="GTE468" s="435"/>
      <c r="GTF468" s="435"/>
      <c r="GTG468" s="435"/>
      <c r="GTH468" s="435"/>
      <c r="GTI468" s="435"/>
      <c r="GTJ468" s="435"/>
      <c r="GTK468" s="435"/>
      <c r="GTL468" s="435"/>
      <c r="GTM468" s="435"/>
      <c r="GTN468" s="435"/>
      <c r="GTO468" s="435"/>
      <c r="GTP468" s="435"/>
      <c r="GTQ468" s="435"/>
      <c r="GTR468" s="435"/>
      <c r="GTS468" s="435"/>
      <c r="GTT468" s="435"/>
      <c r="GTU468" s="435"/>
      <c r="GTV468" s="435"/>
      <c r="GTW468" s="435"/>
      <c r="GTX468" s="435"/>
      <c r="GTY468" s="435"/>
      <c r="GTZ468" s="435"/>
      <c r="GUA468" s="435"/>
      <c r="GUB468" s="435"/>
      <c r="GUC468" s="435"/>
      <c r="GUD468" s="435"/>
      <c r="GUE468" s="435"/>
      <c r="GUF468" s="435"/>
      <c r="GUG468" s="435"/>
      <c r="GUH468" s="435"/>
      <c r="GUI468" s="435"/>
      <c r="GUJ468" s="435"/>
      <c r="GUK468" s="435"/>
      <c r="GUL468" s="435"/>
      <c r="GUM468" s="435"/>
      <c r="GUN468" s="435"/>
      <c r="GUO468" s="435"/>
      <c r="GUP468" s="435"/>
      <c r="GUQ468" s="435"/>
      <c r="GUR468" s="435"/>
      <c r="GUS468" s="435"/>
      <c r="GUT468" s="435"/>
      <c r="GUU468" s="435"/>
      <c r="GUV468" s="435"/>
      <c r="GUW468" s="435"/>
      <c r="GUX468" s="435"/>
      <c r="GUY468" s="435"/>
      <c r="GUZ468" s="435"/>
      <c r="GVA468" s="435"/>
      <c r="GVB468" s="435"/>
      <c r="GVC468" s="435"/>
      <c r="GVD468" s="435"/>
      <c r="GVE468" s="435"/>
      <c r="GVF468" s="435"/>
      <c r="GVG468" s="435"/>
      <c r="GVH468" s="435"/>
      <c r="GVI468" s="435"/>
      <c r="GVJ468" s="435"/>
      <c r="GVK468" s="435"/>
      <c r="GVL468" s="435"/>
      <c r="GVM468" s="435"/>
      <c r="GVN468" s="435"/>
      <c r="GVO468" s="435"/>
      <c r="GVP468" s="435"/>
      <c r="GVQ468" s="435"/>
      <c r="GVR468" s="435"/>
      <c r="GVS468" s="435"/>
      <c r="GVT468" s="435"/>
      <c r="GVU468" s="435"/>
      <c r="GVV468" s="435"/>
      <c r="GVW468" s="435"/>
      <c r="GVX468" s="435"/>
      <c r="GVY468" s="435"/>
      <c r="GVZ468" s="435"/>
      <c r="GWA468" s="435"/>
      <c r="GWB468" s="435"/>
      <c r="GWC468" s="435"/>
      <c r="GWD468" s="435"/>
      <c r="GWE468" s="435"/>
      <c r="GWF468" s="435"/>
      <c r="GWG468" s="435"/>
      <c r="GWH468" s="435"/>
      <c r="GWI468" s="435"/>
      <c r="GWJ468" s="435"/>
      <c r="GWK468" s="435"/>
      <c r="GWL468" s="435"/>
      <c r="GWM468" s="435"/>
      <c r="GWN468" s="435"/>
      <c r="GWO468" s="435"/>
      <c r="GWP468" s="435"/>
      <c r="GWQ468" s="435"/>
      <c r="GWR468" s="435"/>
      <c r="GWS468" s="435"/>
      <c r="GWT468" s="435"/>
      <c r="GWU468" s="435"/>
      <c r="GWV468" s="435"/>
      <c r="GWW468" s="435"/>
      <c r="GWX468" s="435"/>
      <c r="GWY468" s="435"/>
      <c r="GWZ468" s="435"/>
      <c r="GXA468" s="435"/>
      <c r="GXB468" s="435"/>
      <c r="GXC468" s="435"/>
      <c r="GXD468" s="435"/>
      <c r="GXE468" s="435"/>
      <c r="GXF468" s="435"/>
      <c r="GXG468" s="435"/>
      <c r="GXH468" s="435"/>
      <c r="GXI468" s="435"/>
      <c r="GXJ468" s="435"/>
      <c r="GXK468" s="435"/>
      <c r="GXL468" s="435"/>
      <c r="GXM468" s="435"/>
      <c r="GXN468" s="435"/>
      <c r="GXO468" s="435"/>
      <c r="GXP468" s="435"/>
      <c r="GXQ468" s="435"/>
      <c r="GXR468" s="435"/>
      <c r="GXS468" s="435"/>
      <c r="GXT468" s="435"/>
      <c r="GXU468" s="435"/>
      <c r="GXV468" s="435"/>
      <c r="GXW468" s="435"/>
      <c r="GXX468" s="435"/>
      <c r="GXY468" s="435"/>
      <c r="GXZ468" s="435"/>
      <c r="GYA468" s="435"/>
      <c r="GYB468" s="435"/>
      <c r="GYC468" s="435"/>
      <c r="GYD468" s="435"/>
      <c r="GYE468" s="435"/>
      <c r="GYF468" s="435"/>
      <c r="GYG468" s="435"/>
      <c r="GYH468" s="435"/>
      <c r="GYI468" s="435"/>
      <c r="GYJ468" s="435"/>
      <c r="GYK468" s="435"/>
      <c r="GYL468" s="435"/>
      <c r="GYM468" s="435"/>
      <c r="GYN468" s="435"/>
      <c r="GYO468" s="435"/>
      <c r="GYP468" s="435"/>
      <c r="GYQ468" s="435"/>
      <c r="GYR468" s="435"/>
      <c r="GYS468" s="435"/>
      <c r="GYT468" s="435"/>
      <c r="GYU468" s="435"/>
      <c r="GYV468" s="435"/>
      <c r="GYW468" s="435"/>
      <c r="GYX468" s="435"/>
      <c r="GYY468" s="435"/>
      <c r="GYZ468" s="435"/>
      <c r="GZA468" s="435"/>
      <c r="GZB468" s="435"/>
      <c r="GZC468" s="435"/>
      <c r="GZD468" s="435"/>
      <c r="GZE468" s="435"/>
      <c r="GZF468" s="435"/>
      <c r="GZG468" s="435"/>
      <c r="GZH468" s="435"/>
      <c r="GZI468" s="435"/>
      <c r="GZJ468" s="435"/>
      <c r="GZK468" s="435"/>
      <c r="GZL468" s="435"/>
      <c r="GZM468" s="435"/>
      <c r="GZN468" s="435"/>
      <c r="GZO468" s="435"/>
      <c r="GZP468" s="435"/>
      <c r="GZQ468" s="435"/>
      <c r="GZR468" s="435"/>
      <c r="GZS468" s="435"/>
      <c r="GZT468" s="435"/>
      <c r="GZU468" s="435"/>
      <c r="GZV468" s="435"/>
      <c r="GZW468" s="435"/>
      <c r="GZX468" s="435"/>
      <c r="GZY468" s="435"/>
      <c r="GZZ468" s="435"/>
      <c r="HAA468" s="435"/>
      <c r="HAB468" s="435"/>
      <c r="HAC468" s="435"/>
      <c r="HAD468" s="435"/>
      <c r="HAE468" s="435"/>
      <c r="HAF468" s="435"/>
      <c r="HAG468" s="435"/>
      <c r="HAH468" s="435"/>
      <c r="HAI468" s="435"/>
      <c r="HAJ468" s="435"/>
      <c r="HAK468" s="435"/>
      <c r="HAL468" s="435"/>
      <c r="HAM468" s="435"/>
      <c r="HAN468" s="435"/>
      <c r="HAO468" s="435"/>
      <c r="HAP468" s="435"/>
      <c r="HAQ468" s="435"/>
      <c r="HAR468" s="435"/>
      <c r="HAS468" s="435"/>
      <c r="HAT468" s="435"/>
      <c r="HAU468" s="435"/>
      <c r="HAV468" s="435"/>
      <c r="HAW468" s="435"/>
      <c r="HAX468" s="435"/>
      <c r="HAY468" s="435"/>
      <c r="HAZ468" s="435"/>
      <c r="HBA468" s="435"/>
      <c r="HBB468" s="435"/>
      <c r="HBC468" s="435"/>
      <c r="HBD468" s="435"/>
      <c r="HBE468" s="435"/>
      <c r="HBF468" s="435"/>
      <c r="HBG468" s="435"/>
      <c r="HBH468" s="435"/>
      <c r="HBI468" s="435"/>
      <c r="HBJ468" s="435"/>
      <c r="HBK468" s="435"/>
      <c r="HBL468" s="435"/>
      <c r="HBM468" s="435"/>
      <c r="HBN468" s="435"/>
      <c r="HBO468" s="435"/>
      <c r="HBP468" s="435"/>
      <c r="HBQ468" s="435"/>
      <c r="HBR468" s="435"/>
      <c r="HBS468" s="435"/>
      <c r="HBT468" s="435"/>
      <c r="HBU468" s="435"/>
      <c r="HBV468" s="435"/>
      <c r="HBW468" s="435"/>
      <c r="HBX468" s="435"/>
      <c r="HBY468" s="435"/>
      <c r="HBZ468" s="435"/>
      <c r="HCA468" s="435"/>
      <c r="HCB468" s="435"/>
      <c r="HCC468" s="435"/>
      <c r="HCD468" s="435"/>
      <c r="HCE468" s="435"/>
      <c r="HCF468" s="435"/>
      <c r="HCG468" s="435"/>
      <c r="HCH468" s="435"/>
      <c r="HCI468" s="435"/>
      <c r="HCJ468" s="435"/>
      <c r="HCK468" s="435"/>
      <c r="HCL468" s="435"/>
      <c r="HCM468" s="435"/>
      <c r="HCN468" s="435"/>
      <c r="HCO468" s="435"/>
      <c r="HCP468" s="435"/>
      <c r="HCQ468" s="435"/>
      <c r="HCR468" s="435"/>
      <c r="HCS468" s="435"/>
      <c r="HCT468" s="435"/>
      <c r="HCU468" s="435"/>
      <c r="HCV468" s="435"/>
      <c r="HCW468" s="435"/>
      <c r="HCX468" s="435"/>
      <c r="HCY468" s="435"/>
      <c r="HCZ468" s="435"/>
      <c r="HDA468" s="435"/>
      <c r="HDB468" s="435"/>
      <c r="HDC468" s="435"/>
      <c r="HDD468" s="435"/>
      <c r="HDE468" s="435"/>
      <c r="HDF468" s="435"/>
      <c r="HDG468" s="435"/>
      <c r="HDH468" s="435"/>
      <c r="HDI468" s="435"/>
      <c r="HDJ468" s="435"/>
      <c r="HDK468" s="435"/>
      <c r="HDL468" s="435"/>
      <c r="HDM468" s="435"/>
      <c r="HDN468" s="435"/>
      <c r="HDO468" s="435"/>
      <c r="HDP468" s="435"/>
      <c r="HDQ468" s="435"/>
      <c r="HDR468" s="435"/>
      <c r="HDS468" s="435"/>
      <c r="HDT468" s="435"/>
      <c r="HDU468" s="435"/>
      <c r="HDV468" s="435"/>
      <c r="HDW468" s="435"/>
      <c r="HDX468" s="435"/>
      <c r="HDY468" s="435"/>
      <c r="HDZ468" s="435"/>
      <c r="HEA468" s="435"/>
      <c r="HEB468" s="435"/>
      <c r="HEC468" s="435"/>
      <c r="HED468" s="435"/>
      <c r="HEE468" s="435"/>
      <c r="HEF468" s="435"/>
      <c r="HEG468" s="435"/>
      <c r="HEH468" s="435"/>
      <c r="HEI468" s="435"/>
      <c r="HEJ468" s="435"/>
      <c r="HEK468" s="435"/>
      <c r="HEL468" s="435"/>
      <c r="HEM468" s="435"/>
      <c r="HEN468" s="435"/>
      <c r="HEO468" s="435"/>
      <c r="HEP468" s="435"/>
      <c r="HEQ468" s="435"/>
      <c r="HER468" s="435"/>
      <c r="HES468" s="435"/>
      <c r="HET468" s="435"/>
      <c r="HEU468" s="435"/>
      <c r="HEV468" s="435"/>
      <c r="HEW468" s="435"/>
      <c r="HEX468" s="435"/>
      <c r="HEY468" s="435"/>
      <c r="HEZ468" s="435"/>
      <c r="HFA468" s="435"/>
      <c r="HFB468" s="435"/>
      <c r="HFC468" s="435"/>
      <c r="HFD468" s="435"/>
      <c r="HFE468" s="435"/>
      <c r="HFF468" s="435"/>
      <c r="HFG468" s="435"/>
      <c r="HFH468" s="435"/>
      <c r="HFI468" s="435"/>
      <c r="HFJ468" s="435"/>
      <c r="HFK468" s="435"/>
      <c r="HFL468" s="435"/>
      <c r="HFM468" s="435"/>
      <c r="HFN468" s="435"/>
      <c r="HFO468" s="435"/>
      <c r="HFP468" s="435"/>
      <c r="HFQ468" s="435"/>
      <c r="HFR468" s="435"/>
      <c r="HFS468" s="435"/>
      <c r="HFT468" s="435"/>
      <c r="HFU468" s="435"/>
      <c r="HFV468" s="435"/>
      <c r="HFW468" s="435"/>
      <c r="HFX468" s="435"/>
      <c r="HFY468" s="435"/>
      <c r="HFZ468" s="435"/>
      <c r="HGA468" s="435"/>
      <c r="HGB468" s="435"/>
      <c r="HGC468" s="435"/>
      <c r="HGD468" s="435"/>
      <c r="HGE468" s="435"/>
      <c r="HGF468" s="435"/>
      <c r="HGG468" s="435"/>
      <c r="HGH468" s="435"/>
      <c r="HGI468" s="435"/>
      <c r="HGJ468" s="435"/>
      <c r="HGK468" s="435"/>
      <c r="HGL468" s="435"/>
      <c r="HGM468" s="435"/>
      <c r="HGN468" s="435"/>
      <c r="HGO468" s="435"/>
      <c r="HGP468" s="435"/>
      <c r="HGQ468" s="435"/>
      <c r="HGR468" s="435"/>
      <c r="HGS468" s="435"/>
      <c r="HGT468" s="435"/>
      <c r="HGU468" s="435"/>
      <c r="HGV468" s="435"/>
      <c r="HGW468" s="435"/>
      <c r="HGX468" s="435"/>
      <c r="HGY468" s="435"/>
      <c r="HGZ468" s="435"/>
      <c r="HHA468" s="435"/>
      <c r="HHB468" s="435"/>
      <c r="HHC468" s="435"/>
      <c r="HHD468" s="435"/>
      <c r="HHE468" s="435"/>
      <c r="HHF468" s="435"/>
      <c r="HHG468" s="435"/>
      <c r="HHH468" s="435"/>
      <c r="HHI468" s="435"/>
      <c r="HHJ468" s="435"/>
      <c r="HHK468" s="435"/>
      <c r="HHL468" s="435"/>
      <c r="HHM468" s="435"/>
      <c r="HHN468" s="435"/>
      <c r="HHO468" s="435"/>
      <c r="HHP468" s="435"/>
      <c r="HHQ468" s="435"/>
      <c r="HHR468" s="435"/>
      <c r="HHS468" s="435"/>
      <c r="HHT468" s="435"/>
      <c r="HHU468" s="435"/>
      <c r="HHV468" s="435"/>
      <c r="HHW468" s="435"/>
      <c r="HHX468" s="435"/>
      <c r="HHY468" s="435"/>
      <c r="HHZ468" s="435"/>
      <c r="HIA468" s="435"/>
      <c r="HIB468" s="435"/>
      <c r="HIC468" s="435"/>
      <c r="HID468" s="435"/>
      <c r="HIE468" s="435"/>
      <c r="HIF468" s="435"/>
      <c r="HIG468" s="435"/>
      <c r="HIH468" s="435"/>
      <c r="HII468" s="435"/>
      <c r="HIJ468" s="435"/>
      <c r="HIK468" s="435"/>
      <c r="HIL468" s="435"/>
      <c r="HIM468" s="435"/>
      <c r="HIN468" s="435"/>
      <c r="HIO468" s="435"/>
      <c r="HIP468" s="435"/>
      <c r="HIQ468" s="435"/>
      <c r="HIR468" s="435"/>
      <c r="HIS468" s="435"/>
      <c r="HIT468" s="435"/>
      <c r="HIU468" s="435"/>
      <c r="HIV468" s="435"/>
      <c r="HIW468" s="435"/>
      <c r="HIX468" s="435"/>
      <c r="HIY468" s="435"/>
      <c r="HIZ468" s="435"/>
      <c r="HJA468" s="435"/>
      <c r="HJB468" s="435"/>
      <c r="HJC468" s="435"/>
      <c r="HJD468" s="435"/>
      <c r="HJE468" s="435"/>
      <c r="HJF468" s="435"/>
      <c r="HJG468" s="435"/>
      <c r="HJH468" s="435"/>
      <c r="HJI468" s="435"/>
      <c r="HJJ468" s="435"/>
      <c r="HJK468" s="435"/>
      <c r="HJL468" s="435"/>
      <c r="HJM468" s="435"/>
      <c r="HJN468" s="435"/>
      <c r="HJO468" s="435"/>
      <c r="HJP468" s="435"/>
      <c r="HJQ468" s="435"/>
      <c r="HJR468" s="435"/>
      <c r="HJS468" s="435"/>
      <c r="HJT468" s="435"/>
      <c r="HJU468" s="435"/>
      <c r="HJV468" s="435"/>
      <c r="HJW468" s="435"/>
      <c r="HJX468" s="435"/>
      <c r="HJY468" s="435"/>
      <c r="HJZ468" s="435"/>
      <c r="HKA468" s="435"/>
      <c r="HKB468" s="435"/>
      <c r="HKC468" s="435"/>
      <c r="HKD468" s="435"/>
      <c r="HKE468" s="435"/>
      <c r="HKF468" s="435"/>
      <c r="HKG468" s="435"/>
      <c r="HKH468" s="435"/>
      <c r="HKI468" s="435"/>
      <c r="HKJ468" s="435"/>
      <c r="HKK468" s="435"/>
      <c r="HKL468" s="435"/>
      <c r="HKM468" s="435"/>
      <c r="HKN468" s="435"/>
      <c r="HKO468" s="435"/>
      <c r="HKP468" s="435"/>
      <c r="HKQ468" s="435"/>
      <c r="HKR468" s="435"/>
      <c r="HKS468" s="435"/>
      <c r="HKT468" s="435"/>
      <c r="HKU468" s="435"/>
      <c r="HKV468" s="435"/>
      <c r="HKW468" s="435"/>
      <c r="HKX468" s="435"/>
      <c r="HKY468" s="435"/>
      <c r="HKZ468" s="435"/>
      <c r="HLA468" s="435"/>
      <c r="HLB468" s="435"/>
      <c r="HLC468" s="435"/>
      <c r="HLD468" s="435"/>
      <c r="HLE468" s="435"/>
      <c r="HLF468" s="435"/>
      <c r="HLG468" s="435"/>
      <c r="HLH468" s="435"/>
      <c r="HLI468" s="435"/>
      <c r="HLJ468" s="435"/>
      <c r="HLK468" s="435"/>
      <c r="HLL468" s="435"/>
      <c r="HLM468" s="435"/>
      <c r="HLN468" s="435"/>
      <c r="HLO468" s="435"/>
      <c r="HLP468" s="435"/>
      <c r="HLQ468" s="435"/>
      <c r="HLR468" s="435"/>
      <c r="HLS468" s="435"/>
      <c r="HLT468" s="435"/>
      <c r="HLU468" s="435"/>
      <c r="HLV468" s="435"/>
      <c r="HLW468" s="435"/>
      <c r="HLX468" s="435"/>
      <c r="HLY468" s="435"/>
      <c r="HLZ468" s="435"/>
      <c r="HMA468" s="435"/>
      <c r="HMB468" s="435"/>
      <c r="HMC468" s="435"/>
      <c r="HMD468" s="435"/>
      <c r="HME468" s="435"/>
      <c r="HMF468" s="435"/>
      <c r="HMG468" s="435"/>
      <c r="HMH468" s="435"/>
      <c r="HMI468" s="435"/>
      <c r="HMJ468" s="435"/>
      <c r="HMK468" s="435"/>
      <c r="HML468" s="435"/>
      <c r="HMM468" s="435"/>
      <c r="HMN468" s="435"/>
      <c r="HMO468" s="435"/>
      <c r="HMP468" s="435"/>
      <c r="HMQ468" s="435"/>
      <c r="HMR468" s="435"/>
      <c r="HMS468" s="435"/>
      <c r="HMT468" s="435"/>
      <c r="HMU468" s="435"/>
      <c r="HMV468" s="435"/>
      <c r="HMW468" s="435"/>
      <c r="HMX468" s="435"/>
      <c r="HMY468" s="435"/>
      <c r="HMZ468" s="435"/>
      <c r="HNA468" s="435"/>
      <c r="HNB468" s="435"/>
      <c r="HNC468" s="435"/>
      <c r="HND468" s="435"/>
      <c r="HNE468" s="435"/>
      <c r="HNF468" s="435"/>
      <c r="HNG468" s="435"/>
      <c r="HNH468" s="435"/>
      <c r="HNI468" s="435"/>
      <c r="HNJ468" s="435"/>
      <c r="HNK468" s="435"/>
      <c r="HNL468" s="435"/>
      <c r="HNM468" s="435"/>
      <c r="HNN468" s="435"/>
      <c r="HNO468" s="435"/>
      <c r="HNP468" s="435"/>
      <c r="HNQ468" s="435"/>
      <c r="HNR468" s="435"/>
      <c r="HNS468" s="435"/>
      <c r="HNT468" s="435"/>
      <c r="HNU468" s="435"/>
      <c r="HNV468" s="435"/>
      <c r="HNW468" s="435"/>
      <c r="HNX468" s="435"/>
      <c r="HNY468" s="435"/>
      <c r="HNZ468" s="435"/>
      <c r="HOA468" s="435"/>
      <c r="HOB468" s="435"/>
      <c r="HOC468" s="435"/>
      <c r="HOD468" s="435"/>
      <c r="HOE468" s="435"/>
      <c r="HOF468" s="435"/>
      <c r="HOG468" s="435"/>
      <c r="HOH468" s="435"/>
      <c r="HOI468" s="435"/>
      <c r="HOJ468" s="435"/>
      <c r="HOK468" s="435"/>
      <c r="HOL468" s="435"/>
      <c r="HOM468" s="435"/>
      <c r="HON468" s="435"/>
      <c r="HOO468" s="435"/>
      <c r="HOP468" s="435"/>
      <c r="HOQ468" s="435"/>
      <c r="HOR468" s="435"/>
      <c r="HOS468" s="435"/>
      <c r="HOT468" s="435"/>
      <c r="HOU468" s="435"/>
      <c r="HOV468" s="435"/>
      <c r="HOW468" s="435"/>
      <c r="HOX468" s="435"/>
      <c r="HOY468" s="435"/>
      <c r="HOZ468" s="435"/>
      <c r="HPA468" s="435"/>
      <c r="HPB468" s="435"/>
      <c r="HPC468" s="435"/>
      <c r="HPD468" s="435"/>
      <c r="HPE468" s="435"/>
      <c r="HPF468" s="435"/>
      <c r="HPG468" s="435"/>
      <c r="HPH468" s="435"/>
      <c r="HPI468" s="435"/>
      <c r="HPJ468" s="435"/>
      <c r="HPK468" s="435"/>
      <c r="HPL468" s="435"/>
      <c r="HPM468" s="435"/>
      <c r="HPN468" s="435"/>
      <c r="HPO468" s="435"/>
      <c r="HPP468" s="435"/>
      <c r="HPQ468" s="435"/>
      <c r="HPR468" s="435"/>
      <c r="HPS468" s="435"/>
      <c r="HPT468" s="435"/>
      <c r="HPU468" s="435"/>
      <c r="HPV468" s="435"/>
      <c r="HPW468" s="435"/>
      <c r="HPX468" s="435"/>
      <c r="HPY468" s="435"/>
      <c r="HPZ468" s="435"/>
      <c r="HQA468" s="435"/>
      <c r="HQB468" s="435"/>
      <c r="HQC468" s="435"/>
      <c r="HQD468" s="435"/>
      <c r="HQE468" s="435"/>
      <c r="HQF468" s="435"/>
      <c r="HQG468" s="435"/>
      <c r="HQH468" s="435"/>
      <c r="HQI468" s="435"/>
      <c r="HQJ468" s="435"/>
      <c r="HQK468" s="435"/>
      <c r="HQL468" s="435"/>
      <c r="HQM468" s="435"/>
      <c r="HQN468" s="435"/>
      <c r="HQO468" s="435"/>
      <c r="HQP468" s="435"/>
      <c r="HQQ468" s="435"/>
      <c r="HQR468" s="435"/>
      <c r="HQS468" s="435"/>
      <c r="HQT468" s="435"/>
      <c r="HQU468" s="435"/>
      <c r="HQV468" s="435"/>
      <c r="HQW468" s="435"/>
      <c r="HQX468" s="435"/>
      <c r="HQY468" s="435"/>
      <c r="HQZ468" s="435"/>
      <c r="HRA468" s="435"/>
      <c r="HRB468" s="435"/>
      <c r="HRC468" s="435"/>
      <c r="HRD468" s="435"/>
      <c r="HRE468" s="435"/>
      <c r="HRF468" s="435"/>
      <c r="HRG468" s="435"/>
      <c r="HRH468" s="435"/>
      <c r="HRI468" s="435"/>
      <c r="HRJ468" s="435"/>
      <c r="HRK468" s="435"/>
      <c r="HRL468" s="435"/>
      <c r="HRM468" s="435"/>
      <c r="HRN468" s="435"/>
      <c r="HRO468" s="435"/>
      <c r="HRP468" s="435"/>
      <c r="HRQ468" s="435"/>
      <c r="HRR468" s="435"/>
      <c r="HRS468" s="435"/>
      <c r="HRT468" s="435"/>
      <c r="HRU468" s="435"/>
      <c r="HRV468" s="435"/>
      <c r="HRW468" s="435"/>
      <c r="HRX468" s="435"/>
      <c r="HRY468" s="435"/>
      <c r="HRZ468" s="435"/>
      <c r="HSA468" s="435"/>
      <c r="HSB468" s="435"/>
      <c r="HSC468" s="435"/>
      <c r="HSD468" s="435"/>
      <c r="HSE468" s="435"/>
      <c r="HSF468" s="435"/>
      <c r="HSG468" s="435"/>
      <c r="HSH468" s="435"/>
      <c r="HSI468" s="435"/>
      <c r="HSJ468" s="435"/>
      <c r="HSK468" s="435"/>
      <c r="HSL468" s="435"/>
      <c r="HSM468" s="435"/>
      <c r="HSN468" s="435"/>
      <c r="HSO468" s="435"/>
      <c r="HSP468" s="435"/>
      <c r="HSQ468" s="435"/>
      <c r="HSR468" s="435"/>
      <c r="HSS468" s="435"/>
      <c r="HST468" s="435"/>
      <c r="HSU468" s="435"/>
      <c r="HSV468" s="435"/>
      <c r="HSW468" s="435"/>
      <c r="HSX468" s="435"/>
      <c r="HSY468" s="435"/>
      <c r="HSZ468" s="435"/>
      <c r="HTA468" s="435"/>
      <c r="HTB468" s="435"/>
      <c r="HTC468" s="435"/>
      <c r="HTD468" s="435"/>
      <c r="HTE468" s="435"/>
      <c r="HTF468" s="435"/>
      <c r="HTG468" s="435"/>
      <c r="HTH468" s="435"/>
      <c r="HTI468" s="435"/>
      <c r="HTJ468" s="435"/>
      <c r="HTK468" s="435"/>
      <c r="HTL468" s="435"/>
      <c r="HTM468" s="435"/>
      <c r="HTN468" s="435"/>
      <c r="HTO468" s="435"/>
      <c r="HTP468" s="435"/>
      <c r="HTQ468" s="435"/>
      <c r="HTR468" s="435"/>
      <c r="HTS468" s="435"/>
      <c r="HTT468" s="435"/>
      <c r="HTU468" s="435"/>
      <c r="HTV468" s="435"/>
      <c r="HTW468" s="435"/>
      <c r="HTX468" s="435"/>
      <c r="HTY468" s="435"/>
      <c r="HTZ468" s="435"/>
      <c r="HUA468" s="435"/>
      <c r="HUB468" s="435"/>
      <c r="HUC468" s="435"/>
      <c r="HUD468" s="435"/>
      <c r="HUE468" s="435"/>
      <c r="HUF468" s="435"/>
      <c r="HUG468" s="435"/>
      <c r="HUH468" s="435"/>
      <c r="HUI468" s="435"/>
      <c r="HUJ468" s="435"/>
      <c r="HUK468" s="435"/>
      <c r="HUL468" s="435"/>
      <c r="HUM468" s="435"/>
      <c r="HUN468" s="435"/>
      <c r="HUO468" s="435"/>
      <c r="HUP468" s="435"/>
      <c r="HUQ468" s="435"/>
      <c r="HUR468" s="435"/>
      <c r="HUS468" s="435"/>
      <c r="HUT468" s="435"/>
      <c r="HUU468" s="435"/>
      <c r="HUV468" s="435"/>
      <c r="HUW468" s="435"/>
      <c r="HUX468" s="435"/>
      <c r="HUY468" s="435"/>
      <c r="HUZ468" s="435"/>
      <c r="HVA468" s="435"/>
      <c r="HVB468" s="435"/>
      <c r="HVC468" s="435"/>
      <c r="HVD468" s="435"/>
      <c r="HVE468" s="435"/>
      <c r="HVF468" s="435"/>
      <c r="HVG468" s="435"/>
      <c r="HVH468" s="435"/>
      <c r="HVI468" s="435"/>
      <c r="HVJ468" s="435"/>
      <c r="HVK468" s="435"/>
      <c r="HVL468" s="435"/>
      <c r="HVM468" s="435"/>
      <c r="HVN468" s="435"/>
      <c r="HVO468" s="435"/>
      <c r="HVP468" s="435"/>
      <c r="HVQ468" s="435"/>
      <c r="HVR468" s="435"/>
      <c r="HVS468" s="435"/>
      <c r="HVT468" s="435"/>
      <c r="HVU468" s="435"/>
      <c r="HVV468" s="435"/>
      <c r="HVW468" s="435"/>
      <c r="HVX468" s="435"/>
      <c r="HVY468" s="435"/>
      <c r="HVZ468" s="435"/>
      <c r="HWA468" s="435"/>
      <c r="HWB468" s="435"/>
      <c r="HWC468" s="435"/>
      <c r="HWD468" s="435"/>
      <c r="HWE468" s="435"/>
      <c r="HWF468" s="435"/>
      <c r="HWG468" s="435"/>
      <c r="HWH468" s="435"/>
      <c r="HWI468" s="435"/>
      <c r="HWJ468" s="435"/>
      <c r="HWK468" s="435"/>
      <c r="HWL468" s="435"/>
      <c r="HWM468" s="435"/>
      <c r="HWN468" s="435"/>
      <c r="HWO468" s="435"/>
      <c r="HWP468" s="435"/>
      <c r="HWQ468" s="435"/>
      <c r="HWR468" s="435"/>
      <c r="HWS468" s="435"/>
      <c r="HWT468" s="435"/>
      <c r="HWU468" s="435"/>
      <c r="HWV468" s="435"/>
      <c r="HWW468" s="435"/>
      <c r="HWX468" s="435"/>
      <c r="HWY468" s="435"/>
      <c r="HWZ468" s="435"/>
      <c r="HXA468" s="435"/>
      <c r="HXB468" s="435"/>
      <c r="HXC468" s="435"/>
      <c r="HXD468" s="435"/>
      <c r="HXE468" s="435"/>
      <c r="HXF468" s="435"/>
      <c r="HXG468" s="435"/>
      <c r="HXH468" s="435"/>
      <c r="HXI468" s="435"/>
      <c r="HXJ468" s="435"/>
      <c r="HXK468" s="435"/>
      <c r="HXL468" s="435"/>
      <c r="HXM468" s="435"/>
      <c r="HXN468" s="435"/>
      <c r="HXO468" s="435"/>
      <c r="HXP468" s="435"/>
      <c r="HXQ468" s="435"/>
      <c r="HXR468" s="435"/>
      <c r="HXS468" s="435"/>
      <c r="HXT468" s="435"/>
      <c r="HXU468" s="435"/>
      <c r="HXV468" s="435"/>
      <c r="HXW468" s="435"/>
      <c r="HXX468" s="435"/>
      <c r="HXY468" s="435"/>
      <c r="HXZ468" s="435"/>
      <c r="HYA468" s="435"/>
      <c r="HYB468" s="435"/>
      <c r="HYC468" s="435"/>
      <c r="HYD468" s="435"/>
      <c r="HYE468" s="435"/>
      <c r="HYF468" s="435"/>
      <c r="HYG468" s="435"/>
      <c r="HYH468" s="435"/>
      <c r="HYI468" s="435"/>
      <c r="HYJ468" s="435"/>
      <c r="HYK468" s="435"/>
      <c r="HYL468" s="435"/>
      <c r="HYM468" s="435"/>
      <c r="HYN468" s="435"/>
      <c r="HYO468" s="435"/>
      <c r="HYP468" s="435"/>
      <c r="HYQ468" s="435"/>
      <c r="HYR468" s="435"/>
      <c r="HYS468" s="435"/>
      <c r="HYT468" s="435"/>
      <c r="HYU468" s="435"/>
      <c r="HYV468" s="435"/>
      <c r="HYW468" s="435"/>
      <c r="HYX468" s="435"/>
      <c r="HYY468" s="435"/>
      <c r="HYZ468" s="435"/>
      <c r="HZA468" s="435"/>
      <c r="HZB468" s="435"/>
      <c r="HZC468" s="435"/>
      <c r="HZD468" s="435"/>
      <c r="HZE468" s="435"/>
      <c r="HZF468" s="435"/>
      <c r="HZG468" s="435"/>
      <c r="HZH468" s="435"/>
      <c r="HZI468" s="435"/>
      <c r="HZJ468" s="435"/>
      <c r="HZK468" s="435"/>
      <c r="HZL468" s="435"/>
      <c r="HZM468" s="435"/>
      <c r="HZN468" s="435"/>
      <c r="HZO468" s="435"/>
      <c r="HZP468" s="435"/>
      <c r="HZQ468" s="435"/>
      <c r="HZR468" s="435"/>
      <c r="HZS468" s="435"/>
      <c r="HZT468" s="435"/>
      <c r="HZU468" s="435"/>
      <c r="HZV468" s="435"/>
      <c r="HZW468" s="435"/>
      <c r="HZX468" s="435"/>
      <c r="HZY468" s="435"/>
      <c r="HZZ468" s="435"/>
      <c r="IAA468" s="435"/>
      <c r="IAB468" s="435"/>
      <c r="IAC468" s="435"/>
      <c r="IAD468" s="435"/>
      <c r="IAE468" s="435"/>
      <c r="IAF468" s="435"/>
      <c r="IAG468" s="435"/>
      <c r="IAH468" s="435"/>
      <c r="IAI468" s="435"/>
      <c r="IAJ468" s="435"/>
      <c r="IAK468" s="435"/>
      <c r="IAL468" s="435"/>
      <c r="IAM468" s="435"/>
      <c r="IAN468" s="435"/>
      <c r="IAO468" s="435"/>
      <c r="IAP468" s="435"/>
      <c r="IAQ468" s="435"/>
      <c r="IAR468" s="435"/>
      <c r="IAS468" s="435"/>
      <c r="IAT468" s="435"/>
      <c r="IAU468" s="435"/>
      <c r="IAV468" s="435"/>
      <c r="IAW468" s="435"/>
      <c r="IAX468" s="435"/>
      <c r="IAY468" s="435"/>
      <c r="IAZ468" s="435"/>
      <c r="IBA468" s="435"/>
      <c r="IBB468" s="435"/>
      <c r="IBC468" s="435"/>
      <c r="IBD468" s="435"/>
      <c r="IBE468" s="435"/>
      <c r="IBF468" s="435"/>
      <c r="IBG468" s="435"/>
      <c r="IBH468" s="435"/>
      <c r="IBI468" s="435"/>
      <c r="IBJ468" s="435"/>
      <c r="IBK468" s="435"/>
      <c r="IBL468" s="435"/>
      <c r="IBM468" s="435"/>
      <c r="IBN468" s="435"/>
      <c r="IBO468" s="435"/>
      <c r="IBP468" s="435"/>
      <c r="IBQ468" s="435"/>
      <c r="IBR468" s="435"/>
      <c r="IBS468" s="435"/>
      <c r="IBT468" s="435"/>
      <c r="IBU468" s="435"/>
      <c r="IBV468" s="435"/>
      <c r="IBW468" s="435"/>
      <c r="IBX468" s="435"/>
      <c r="IBY468" s="435"/>
      <c r="IBZ468" s="435"/>
      <c r="ICA468" s="435"/>
      <c r="ICB468" s="435"/>
      <c r="ICC468" s="435"/>
      <c r="ICD468" s="435"/>
      <c r="ICE468" s="435"/>
      <c r="ICF468" s="435"/>
      <c r="ICG468" s="435"/>
      <c r="ICH468" s="435"/>
      <c r="ICI468" s="435"/>
      <c r="ICJ468" s="435"/>
      <c r="ICK468" s="435"/>
      <c r="ICL468" s="435"/>
      <c r="ICM468" s="435"/>
      <c r="ICN468" s="435"/>
      <c r="ICO468" s="435"/>
      <c r="ICP468" s="435"/>
      <c r="ICQ468" s="435"/>
      <c r="ICR468" s="435"/>
      <c r="ICS468" s="435"/>
      <c r="ICT468" s="435"/>
      <c r="ICU468" s="435"/>
      <c r="ICV468" s="435"/>
      <c r="ICW468" s="435"/>
      <c r="ICX468" s="435"/>
      <c r="ICY468" s="435"/>
      <c r="ICZ468" s="435"/>
      <c r="IDA468" s="435"/>
      <c r="IDB468" s="435"/>
      <c r="IDC468" s="435"/>
      <c r="IDD468" s="435"/>
      <c r="IDE468" s="435"/>
      <c r="IDF468" s="435"/>
      <c r="IDG468" s="435"/>
      <c r="IDH468" s="435"/>
      <c r="IDI468" s="435"/>
      <c r="IDJ468" s="435"/>
      <c r="IDK468" s="435"/>
      <c r="IDL468" s="435"/>
      <c r="IDM468" s="435"/>
      <c r="IDN468" s="435"/>
      <c r="IDO468" s="435"/>
      <c r="IDP468" s="435"/>
      <c r="IDQ468" s="435"/>
      <c r="IDR468" s="435"/>
      <c r="IDS468" s="435"/>
      <c r="IDT468" s="435"/>
      <c r="IDU468" s="435"/>
      <c r="IDV468" s="435"/>
      <c r="IDW468" s="435"/>
      <c r="IDX468" s="435"/>
      <c r="IDY468" s="435"/>
      <c r="IDZ468" s="435"/>
      <c r="IEA468" s="435"/>
      <c r="IEB468" s="435"/>
      <c r="IEC468" s="435"/>
      <c r="IED468" s="435"/>
      <c r="IEE468" s="435"/>
      <c r="IEF468" s="435"/>
      <c r="IEG468" s="435"/>
      <c r="IEH468" s="435"/>
      <c r="IEI468" s="435"/>
      <c r="IEJ468" s="435"/>
      <c r="IEK468" s="435"/>
      <c r="IEL468" s="435"/>
      <c r="IEM468" s="435"/>
      <c r="IEN468" s="435"/>
      <c r="IEO468" s="435"/>
      <c r="IEP468" s="435"/>
      <c r="IEQ468" s="435"/>
      <c r="IER468" s="435"/>
      <c r="IES468" s="435"/>
      <c r="IET468" s="435"/>
      <c r="IEU468" s="435"/>
      <c r="IEV468" s="435"/>
      <c r="IEW468" s="435"/>
      <c r="IEX468" s="435"/>
      <c r="IEY468" s="435"/>
      <c r="IEZ468" s="435"/>
      <c r="IFA468" s="435"/>
      <c r="IFB468" s="435"/>
      <c r="IFC468" s="435"/>
      <c r="IFD468" s="435"/>
      <c r="IFE468" s="435"/>
      <c r="IFF468" s="435"/>
      <c r="IFG468" s="435"/>
      <c r="IFH468" s="435"/>
      <c r="IFI468" s="435"/>
      <c r="IFJ468" s="435"/>
      <c r="IFK468" s="435"/>
      <c r="IFL468" s="435"/>
      <c r="IFM468" s="435"/>
      <c r="IFN468" s="435"/>
      <c r="IFO468" s="435"/>
      <c r="IFP468" s="435"/>
      <c r="IFQ468" s="435"/>
      <c r="IFR468" s="435"/>
      <c r="IFS468" s="435"/>
      <c r="IFT468" s="435"/>
      <c r="IFU468" s="435"/>
      <c r="IFV468" s="435"/>
      <c r="IFW468" s="435"/>
      <c r="IFX468" s="435"/>
      <c r="IFY468" s="435"/>
      <c r="IFZ468" s="435"/>
      <c r="IGA468" s="435"/>
      <c r="IGB468" s="435"/>
      <c r="IGC468" s="435"/>
      <c r="IGD468" s="435"/>
      <c r="IGE468" s="435"/>
      <c r="IGF468" s="435"/>
      <c r="IGG468" s="435"/>
      <c r="IGH468" s="435"/>
      <c r="IGI468" s="435"/>
      <c r="IGJ468" s="435"/>
      <c r="IGK468" s="435"/>
      <c r="IGL468" s="435"/>
      <c r="IGM468" s="435"/>
      <c r="IGN468" s="435"/>
      <c r="IGO468" s="435"/>
      <c r="IGP468" s="435"/>
      <c r="IGQ468" s="435"/>
      <c r="IGR468" s="435"/>
      <c r="IGS468" s="435"/>
      <c r="IGT468" s="435"/>
      <c r="IGU468" s="435"/>
      <c r="IGV468" s="435"/>
      <c r="IGW468" s="435"/>
      <c r="IGX468" s="435"/>
      <c r="IGY468" s="435"/>
      <c r="IGZ468" s="435"/>
      <c r="IHA468" s="435"/>
      <c r="IHB468" s="435"/>
      <c r="IHC468" s="435"/>
      <c r="IHD468" s="435"/>
      <c r="IHE468" s="435"/>
      <c r="IHF468" s="435"/>
      <c r="IHG468" s="435"/>
      <c r="IHH468" s="435"/>
      <c r="IHI468" s="435"/>
      <c r="IHJ468" s="435"/>
      <c r="IHK468" s="435"/>
      <c r="IHL468" s="435"/>
      <c r="IHM468" s="435"/>
      <c r="IHN468" s="435"/>
      <c r="IHO468" s="435"/>
      <c r="IHP468" s="435"/>
      <c r="IHQ468" s="435"/>
      <c r="IHR468" s="435"/>
      <c r="IHS468" s="435"/>
      <c r="IHT468" s="435"/>
      <c r="IHU468" s="435"/>
      <c r="IHV468" s="435"/>
      <c r="IHW468" s="435"/>
      <c r="IHX468" s="435"/>
      <c r="IHY468" s="435"/>
      <c r="IHZ468" s="435"/>
      <c r="IIA468" s="435"/>
      <c r="IIB468" s="435"/>
      <c r="IIC468" s="435"/>
      <c r="IID468" s="435"/>
      <c r="IIE468" s="435"/>
      <c r="IIF468" s="435"/>
      <c r="IIG468" s="435"/>
      <c r="IIH468" s="435"/>
      <c r="III468" s="435"/>
      <c r="IIJ468" s="435"/>
      <c r="IIK468" s="435"/>
      <c r="IIL468" s="435"/>
      <c r="IIM468" s="435"/>
      <c r="IIN468" s="435"/>
      <c r="IIO468" s="435"/>
      <c r="IIP468" s="435"/>
      <c r="IIQ468" s="435"/>
      <c r="IIR468" s="435"/>
      <c r="IIS468" s="435"/>
      <c r="IIT468" s="435"/>
      <c r="IIU468" s="435"/>
      <c r="IIV468" s="435"/>
      <c r="IIW468" s="435"/>
      <c r="IIX468" s="435"/>
      <c r="IIY468" s="435"/>
      <c r="IIZ468" s="435"/>
      <c r="IJA468" s="435"/>
      <c r="IJB468" s="435"/>
      <c r="IJC468" s="435"/>
      <c r="IJD468" s="435"/>
      <c r="IJE468" s="435"/>
      <c r="IJF468" s="435"/>
      <c r="IJG468" s="435"/>
      <c r="IJH468" s="435"/>
      <c r="IJI468" s="435"/>
      <c r="IJJ468" s="435"/>
      <c r="IJK468" s="435"/>
      <c r="IJL468" s="435"/>
      <c r="IJM468" s="435"/>
      <c r="IJN468" s="435"/>
      <c r="IJO468" s="435"/>
      <c r="IJP468" s="435"/>
      <c r="IJQ468" s="435"/>
      <c r="IJR468" s="435"/>
      <c r="IJS468" s="435"/>
      <c r="IJT468" s="435"/>
      <c r="IJU468" s="435"/>
      <c r="IJV468" s="435"/>
      <c r="IJW468" s="435"/>
      <c r="IJX468" s="435"/>
      <c r="IJY468" s="435"/>
      <c r="IJZ468" s="435"/>
      <c r="IKA468" s="435"/>
      <c r="IKB468" s="435"/>
      <c r="IKC468" s="435"/>
      <c r="IKD468" s="435"/>
      <c r="IKE468" s="435"/>
      <c r="IKF468" s="435"/>
      <c r="IKG468" s="435"/>
      <c r="IKH468" s="435"/>
      <c r="IKI468" s="435"/>
      <c r="IKJ468" s="435"/>
      <c r="IKK468" s="435"/>
      <c r="IKL468" s="435"/>
      <c r="IKM468" s="435"/>
      <c r="IKN468" s="435"/>
      <c r="IKO468" s="435"/>
      <c r="IKP468" s="435"/>
      <c r="IKQ468" s="435"/>
      <c r="IKR468" s="435"/>
      <c r="IKS468" s="435"/>
      <c r="IKT468" s="435"/>
      <c r="IKU468" s="435"/>
      <c r="IKV468" s="435"/>
      <c r="IKW468" s="435"/>
      <c r="IKX468" s="435"/>
      <c r="IKY468" s="435"/>
      <c r="IKZ468" s="435"/>
      <c r="ILA468" s="435"/>
      <c r="ILB468" s="435"/>
      <c r="ILC468" s="435"/>
      <c r="ILD468" s="435"/>
      <c r="ILE468" s="435"/>
      <c r="ILF468" s="435"/>
      <c r="ILG468" s="435"/>
      <c r="ILH468" s="435"/>
      <c r="ILI468" s="435"/>
      <c r="ILJ468" s="435"/>
      <c r="ILK468" s="435"/>
      <c r="ILL468" s="435"/>
      <c r="ILM468" s="435"/>
      <c r="ILN468" s="435"/>
      <c r="ILO468" s="435"/>
      <c r="ILP468" s="435"/>
      <c r="ILQ468" s="435"/>
      <c r="ILR468" s="435"/>
      <c r="ILS468" s="435"/>
      <c r="ILT468" s="435"/>
      <c r="ILU468" s="435"/>
      <c r="ILV468" s="435"/>
      <c r="ILW468" s="435"/>
      <c r="ILX468" s="435"/>
      <c r="ILY468" s="435"/>
      <c r="ILZ468" s="435"/>
      <c r="IMA468" s="435"/>
      <c r="IMB468" s="435"/>
      <c r="IMC468" s="435"/>
      <c r="IMD468" s="435"/>
      <c r="IME468" s="435"/>
      <c r="IMF468" s="435"/>
      <c r="IMG468" s="435"/>
      <c r="IMH468" s="435"/>
      <c r="IMI468" s="435"/>
      <c r="IMJ468" s="435"/>
      <c r="IMK468" s="435"/>
      <c r="IML468" s="435"/>
      <c r="IMM468" s="435"/>
      <c r="IMN468" s="435"/>
      <c r="IMO468" s="435"/>
      <c r="IMP468" s="435"/>
      <c r="IMQ468" s="435"/>
      <c r="IMR468" s="435"/>
      <c r="IMS468" s="435"/>
      <c r="IMT468" s="435"/>
      <c r="IMU468" s="435"/>
      <c r="IMV468" s="435"/>
      <c r="IMW468" s="435"/>
      <c r="IMX468" s="435"/>
      <c r="IMY468" s="435"/>
      <c r="IMZ468" s="435"/>
      <c r="INA468" s="435"/>
      <c r="INB468" s="435"/>
      <c r="INC468" s="435"/>
      <c r="IND468" s="435"/>
      <c r="INE468" s="435"/>
      <c r="INF468" s="435"/>
      <c r="ING468" s="435"/>
      <c r="INH468" s="435"/>
      <c r="INI468" s="435"/>
      <c r="INJ468" s="435"/>
      <c r="INK468" s="435"/>
      <c r="INL468" s="435"/>
      <c r="INM468" s="435"/>
      <c r="INN468" s="435"/>
      <c r="INO468" s="435"/>
      <c r="INP468" s="435"/>
      <c r="INQ468" s="435"/>
      <c r="INR468" s="435"/>
      <c r="INS468" s="435"/>
      <c r="INT468" s="435"/>
      <c r="INU468" s="435"/>
      <c r="INV468" s="435"/>
      <c r="INW468" s="435"/>
      <c r="INX468" s="435"/>
      <c r="INY468" s="435"/>
      <c r="INZ468" s="435"/>
      <c r="IOA468" s="435"/>
      <c r="IOB468" s="435"/>
      <c r="IOC468" s="435"/>
      <c r="IOD468" s="435"/>
      <c r="IOE468" s="435"/>
      <c r="IOF468" s="435"/>
      <c r="IOG468" s="435"/>
      <c r="IOH468" s="435"/>
      <c r="IOI468" s="435"/>
      <c r="IOJ468" s="435"/>
      <c r="IOK468" s="435"/>
      <c r="IOL468" s="435"/>
      <c r="IOM468" s="435"/>
      <c r="ION468" s="435"/>
      <c r="IOO468" s="435"/>
      <c r="IOP468" s="435"/>
      <c r="IOQ468" s="435"/>
      <c r="IOR468" s="435"/>
      <c r="IOS468" s="435"/>
      <c r="IOT468" s="435"/>
      <c r="IOU468" s="435"/>
      <c r="IOV468" s="435"/>
      <c r="IOW468" s="435"/>
      <c r="IOX468" s="435"/>
      <c r="IOY468" s="435"/>
      <c r="IOZ468" s="435"/>
      <c r="IPA468" s="435"/>
      <c r="IPB468" s="435"/>
      <c r="IPC468" s="435"/>
      <c r="IPD468" s="435"/>
      <c r="IPE468" s="435"/>
      <c r="IPF468" s="435"/>
      <c r="IPG468" s="435"/>
      <c r="IPH468" s="435"/>
      <c r="IPI468" s="435"/>
      <c r="IPJ468" s="435"/>
      <c r="IPK468" s="435"/>
      <c r="IPL468" s="435"/>
      <c r="IPM468" s="435"/>
      <c r="IPN468" s="435"/>
      <c r="IPO468" s="435"/>
      <c r="IPP468" s="435"/>
      <c r="IPQ468" s="435"/>
      <c r="IPR468" s="435"/>
      <c r="IPS468" s="435"/>
      <c r="IPT468" s="435"/>
      <c r="IPU468" s="435"/>
      <c r="IPV468" s="435"/>
      <c r="IPW468" s="435"/>
      <c r="IPX468" s="435"/>
      <c r="IPY468" s="435"/>
      <c r="IPZ468" s="435"/>
      <c r="IQA468" s="435"/>
      <c r="IQB468" s="435"/>
      <c r="IQC468" s="435"/>
      <c r="IQD468" s="435"/>
      <c r="IQE468" s="435"/>
      <c r="IQF468" s="435"/>
      <c r="IQG468" s="435"/>
      <c r="IQH468" s="435"/>
      <c r="IQI468" s="435"/>
      <c r="IQJ468" s="435"/>
      <c r="IQK468" s="435"/>
      <c r="IQL468" s="435"/>
      <c r="IQM468" s="435"/>
      <c r="IQN468" s="435"/>
      <c r="IQO468" s="435"/>
      <c r="IQP468" s="435"/>
      <c r="IQQ468" s="435"/>
      <c r="IQR468" s="435"/>
      <c r="IQS468" s="435"/>
      <c r="IQT468" s="435"/>
      <c r="IQU468" s="435"/>
      <c r="IQV468" s="435"/>
      <c r="IQW468" s="435"/>
      <c r="IQX468" s="435"/>
      <c r="IQY468" s="435"/>
      <c r="IQZ468" s="435"/>
      <c r="IRA468" s="435"/>
      <c r="IRB468" s="435"/>
      <c r="IRC468" s="435"/>
      <c r="IRD468" s="435"/>
      <c r="IRE468" s="435"/>
      <c r="IRF468" s="435"/>
      <c r="IRG468" s="435"/>
      <c r="IRH468" s="435"/>
      <c r="IRI468" s="435"/>
      <c r="IRJ468" s="435"/>
      <c r="IRK468" s="435"/>
      <c r="IRL468" s="435"/>
      <c r="IRM468" s="435"/>
      <c r="IRN468" s="435"/>
      <c r="IRO468" s="435"/>
      <c r="IRP468" s="435"/>
      <c r="IRQ468" s="435"/>
      <c r="IRR468" s="435"/>
      <c r="IRS468" s="435"/>
      <c r="IRT468" s="435"/>
      <c r="IRU468" s="435"/>
      <c r="IRV468" s="435"/>
      <c r="IRW468" s="435"/>
      <c r="IRX468" s="435"/>
      <c r="IRY468" s="435"/>
      <c r="IRZ468" s="435"/>
      <c r="ISA468" s="435"/>
      <c r="ISB468" s="435"/>
      <c r="ISC468" s="435"/>
      <c r="ISD468" s="435"/>
      <c r="ISE468" s="435"/>
      <c r="ISF468" s="435"/>
      <c r="ISG468" s="435"/>
      <c r="ISH468" s="435"/>
      <c r="ISI468" s="435"/>
      <c r="ISJ468" s="435"/>
      <c r="ISK468" s="435"/>
      <c r="ISL468" s="435"/>
      <c r="ISM468" s="435"/>
      <c r="ISN468" s="435"/>
      <c r="ISO468" s="435"/>
      <c r="ISP468" s="435"/>
      <c r="ISQ468" s="435"/>
      <c r="ISR468" s="435"/>
      <c r="ISS468" s="435"/>
      <c r="IST468" s="435"/>
      <c r="ISU468" s="435"/>
      <c r="ISV468" s="435"/>
      <c r="ISW468" s="435"/>
      <c r="ISX468" s="435"/>
      <c r="ISY468" s="435"/>
      <c r="ISZ468" s="435"/>
      <c r="ITA468" s="435"/>
      <c r="ITB468" s="435"/>
      <c r="ITC468" s="435"/>
      <c r="ITD468" s="435"/>
      <c r="ITE468" s="435"/>
      <c r="ITF468" s="435"/>
      <c r="ITG468" s="435"/>
      <c r="ITH468" s="435"/>
      <c r="ITI468" s="435"/>
      <c r="ITJ468" s="435"/>
      <c r="ITK468" s="435"/>
      <c r="ITL468" s="435"/>
      <c r="ITM468" s="435"/>
      <c r="ITN468" s="435"/>
      <c r="ITO468" s="435"/>
      <c r="ITP468" s="435"/>
      <c r="ITQ468" s="435"/>
      <c r="ITR468" s="435"/>
      <c r="ITS468" s="435"/>
      <c r="ITT468" s="435"/>
      <c r="ITU468" s="435"/>
      <c r="ITV468" s="435"/>
      <c r="ITW468" s="435"/>
      <c r="ITX468" s="435"/>
      <c r="ITY468" s="435"/>
      <c r="ITZ468" s="435"/>
      <c r="IUA468" s="435"/>
      <c r="IUB468" s="435"/>
      <c r="IUC468" s="435"/>
      <c r="IUD468" s="435"/>
      <c r="IUE468" s="435"/>
      <c r="IUF468" s="435"/>
      <c r="IUG468" s="435"/>
      <c r="IUH468" s="435"/>
      <c r="IUI468" s="435"/>
      <c r="IUJ468" s="435"/>
      <c r="IUK468" s="435"/>
      <c r="IUL468" s="435"/>
      <c r="IUM468" s="435"/>
      <c r="IUN468" s="435"/>
      <c r="IUO468" s="435"/>
      <c r="IUP468" s="435"/>
      <c r="IUQ468" s="435"/>
      <c r="IUR468" s="435"/>
      <c r="IUS468" s="435"/>
      <c r="IUT468" s="435"/>
      <c r="IUU468" s="435"/>
      <c r="IUV468" s="435"/>
      <c r="IUW468" s="435"/>
      <c r="IUX468" s="435"/>
      <c r="IUY468" s="435"/>
      <c r="IUZ468" s="435"/>
      <c r="IVA468" s="435"/>
      <c r="IVB468" s="435"/>
      <c r="IVC468" s="435"/>
      <c r="IVD468" s="435"/>
      <c r="IVE468" s="435"/>
      <c r="IVF468" s="435"/>
      <c r="IVG468" s="435"/>
      <c r="IVH468" s="435"/>
      <c r="IVI468" s="435"/>
      <c r="IVJ468" s="435"/>
      <c r="IVK468" s="435"/>
      <c r="IVL468" s="435"/>
      <c r="IVM468" s="435"/>
      <c r="IVN468" s="435"/>
      <c r="IVO468" s="435"/>
      <c r="IVP468" s="435"/>
      <c r="IVQ468" s="435"/>
      <c r="IVR468" s="435"/>
      <c r="IVS468" s="435"/>
      <c r="IVT468" s="435"/>
      <c r="IVU468" s="435"/>
      <c r="IVV468" s="435"/>
      <c r="IVW468" s="435"/>
      <c r="IVX468" s="435"/>
      <c r="IVY468" s="435"/>
      <c r="IVZ468" s="435"/>
      <c r="IWA468" s="435"/>
      <c r="IWB468" s="435"/>
      <c r="IWC468" s="435"/>
      <c r="IWD468" s="435"/>
      <c r="IWE468" s="435"/>
      <c r="IWF468" s="435"/>
      <c r="IWG468" s="435"/>
      <c r="IWH468" s="435"/>
      <c r="IWI468" s="435"/>
      <c r="IWJ468" s="435"/>
      <c r="IWK468" s="435"/>
      <c r="IWL468" s="435"/>
      <c r="IWM468" s="435"/>
      <c r="IWN468" s="435"/>
      <c r="IWO468" s="435"/>
      <c r="IWP468" s="435"/>
      <c r="IWQ468" s="435"/>
      <c r="IWR468" s="435"/>
      <c r="IWS468" s="435"/>
      <c r="IWT468" s="435"/>
      <c r="IWU468" s="435"/>
      <c r="IWV468" s="435"/>
      <c r="IWW468" s="435"/>
      <c r="IWX468" s="435"/>
      <c r="IWY468" s="435"/>
      <c r="IWZ468" s="435"/>
      <c r="IXA468" s="435"/>
      <c r="IXB468" s="435"/>
      <c r="IXC468" s="435"/>
      <c r="IXD468" s="435"/>
      <c r="IXE468" s="435"/>
      <c r="IXF468" s="435"/>
      <c r="IXG468" s="435"/>
      <c r="IXH468" s="435"/>
      <c r="IXI468" s="435"/>
      <c r="IXJ468" s="435"/>
      <c r="IXK468" s="435"/>
      <c r="IXL468" s="435"/>
      <c r="IXM468" s="435"/>
      <c r="IXN468" s="435"/>
      <c r="IXO468" s="435"/>
      <c r="IXP468" s="435"/>
      <c r="IXQ468" s="435"/>
      <c r="IXR468" s="435"/>
      <c r="IXS468" s="435"/>
      <c r="IXT468" s="435"/>
      <c r="IXU468" s="435"/>
      <c r="IXV468" s="435"/>
      <c r="IXW468" s="435"/>
      <c r="IXX468" s="435"/>
      <c r="IXY468" s="435"/>
      <c r="IXZ468" s="435"/>
      <c r="IYA468" s="435"/>
      <c r="IYB468" s="435"/>
      <c r="IYC468" s="435"/>
      <c r="IYD468" s="435"/>
      <c r="IYE468" s="435"/>
      <c r="IYF468" s="435"/>
      <c r="IYG468" s="435"/>
      <c r="IYH468" s="435"/>
      <c r="IYI468" s="435"/>
      <c r="IYJ468" s="435"/>
      <c r="IYK468" s="435"/>
      <c r="IYL468" s="435"/>
      <c r="IYM468" s="435"/>
      <c r="IYN468" s="435"/>
      <c r="IYO468" s="435"/>
      <c r="IYP468" s="435"/>
      <c r="IYQ468" s="435"/>
      <c r="IYR468" s="435"/>
      <c r="IYS468" s="435"/>
      <c r="IYT468" s="435"/>
      <c r="IYU468" s="435"/>
      <c r="IYV468" s="435"/>
      <c r="IYW468" s="435"/>
      <c r="IYX468" s="435"/>
      <c r="IYY468" s="435"/>
      <c r="IYZ468" s="435"/>
      <c r="IZA468" s="435"/>
      <c r="IZB468" s="435"/>
      <c r="IZC468" s="435"/>
      <c r="IZD468" s="435"/>
      <c r="IZE468" s="435"/>
      <c r="IZF468" s="435"/>
      <c r="IZG468" s="435"/>
      <c r="IZH468" s="435"/>
      <c r="IZI468" s="435"/>
      <c r="IZJ468" s="435"/>
      <c r="IZK468" s="435"/>
      <c r="IZL468" s="435"/>
      <c r="IZM468" s="435"/>
      <c r="IZN468" s="435"/>
      <c r="IZO468" s="435"/>
      <c r="IZP468" s="435"/>
      <c r="IZQ468" s="435"/>
      <c r="IZR468" s="435"/>
      <c r="IZS468" s="435"/>
      <c r="IZT468" s="435"/>
      <c r="IZU468" s="435"/>
      <c r="IZV468" s="435"/>
      <c r="IZW468" s="435"/>
      <c r="IZX468" s="435"/>
      <c r="IZY468" s="435"/>
      <c r="IZZ468" s="435"/>
      <c r="JAA468" s="435"/>
      <c r="JAB468" s="435"/>
      <c r="JAC468" s="435"/>
      <c r="JAD468" s="435"/>
      <c r="JAE468" s="435"/>
      <c r="JAF468" s="435"/>
      <c r="JAG468" s="435"/>
      <c r="JAH468" s="435"/>
      <c r="JAI468" s="435"/>
      <c r="JAJ468" s="435"/>
      <c r="JAK468" s="435"/>
      <c r="JAL468" s="435"/>
      <c r="JAM468" s="435"/>
      <c r="JAN468" s="435"/>
      <c r="JAO468" s="435"/>
      <c r="JAP468" s="435"/>
      <c r="JAQ468" s="435"/>
      <c r="JAR468" s="435"/>
      <c r="JAS468" s="435"/>
      <c r="JAT468" s="435"/>
      <c r="JAU468" s="435"/>
      <c r="JAV468" s="435"/>
      <c r="JAW468" s="435"/>
      <c r="JAX468" s="435"/>
      <c r="JAY468" s="435"/>
      <c r="JAZ468" s="435"/>
      <c r="JBA468" s="435"/>
      <c r="JBB468" s="435"/>
      <c r="JBC468" s="435"/>
      <c r="JBD468" s="435"/>
      <c r="JBE468" s="435"/>
      <c r="JBF468" s="435"/>
      <c r="JBG468" s="435"/>
      <c r="JBH468" s="435"/>
      <c r="JBI468" s="435"/>
      <c r="JBJ468" s="435"/>
      <c r="JBK468" s="435"/>
      <c r="JBL468" s="435"/>
      <c r="JBM468" s="435"/>
      <c r="JBN468" s="435"/>
      <c r="JBO468" s="435"/>
      <c r="JBP468" s="435"/>
      <c r="JBQ468" s="435"/>
      <c r="JBR468" s="435"/>
      <c r="JBS468" s="435"/>
      <c r="JBT468" s="435"/>
      <c r="JBU468" s="435"/>
      <c r="JBV468" s="435"/>
      <c r="JBW468" s="435"/>
      <c r="JBX468" s="435"/>
      <c r="JBY468" s="435"/>
      <c r="JBZ468" s="435"/>
      <c r="JCA468" s="435"/>
      <c r="JCB468" s="435"/>
      <c r="JCC468" s="435"/>
      <c r="JCD468" s="435"/>
      <c r="JCE468" s="435"/>
      <c r="JCF468" s="435"/>
      <c r="JCG468" s="435"/>
      <c r="JCH468" s="435"/>
      <c r="JCI468" s="435"/>
      <c r="JCJ468" s="435"/>
      <c r="JCK468" s="435"/>
      <c r="JCL468" s="435"/>
      <c r="JCM468" s="435"/>
      <c r="JCN468" s="435"/>
      <c r="JCO468" s="435"/>
      <c r="JCP468" s="435"/>
      <c r="JCQ468" s="435"/>
      <c r="JCR468" s="435"/>
      <c r="JCS468" s="435"/>
      <c r="JCT468" s="435"/>
      <c r="JCU468" s="435"/>
      <c r="JCV468" s="435"/>
      <c r="JCW468" s="435"/>
      <c r="JCX468" s="435"/>
      <c r="JCY468" s="435"/>
      <c r="JCZ468" s="435"/>
      <c r="JDA468" s="435"/>
      <c r="JDB468" s="435"/>
      <c r="JDC468" s="435"/>
      <c r="JDD468" s="435"/>
      <c r="JDE468" s="435"/>
      <c r="JDF468" s="435"/>
      <c r="JDG468" s="435"/>
      <c r="JDH468" s="435"/>
      <c r="JDI468" s="435"/>
      <c r="JDJ468" s="435"/>
      <c r="JDK468" s="435"/>
      <c r="JDL468" s="435"/>
      <c r="JDM468" s="435"/>
      <c r="JDN468" s="435"/>
      <c r="JDO468" s="435"/>
      <c r="JDP468" s="435"/>
      <c r="JDQ468" s="435"/>
      <c r="JDR468" s="435"/>
      <c r="JDS468" s="435"/>
      <c r="JDT468" s="435"/>
      <c r="JDU468" s="435"/>
      <c r="JDV468" s="435"/>
      <c r="JDW468" s="435"/>
      <c r="JDX468" s="435"/>
      <c r="JDY468" s="435"/>
      <c r="JDZ468" s="435"/>
      <c r="JEA468" s="435"/>
      <c r="JEB468" s="435"/>
      <c r="JEC468" s="435"/>
      <c r="JED468" s="435"/>
      <c r="JEE468" s="435"/>
      <c r="JEF468" s="435"/>
      <c r="JEG468" s="435"/>
      <c r="JEH468" s="435"/>
      <c r="JEI468" s="435"/>
      <c r="JEJ468" s="435"/>
      <c r="JEK468" s="435"/>
      <c r="JEL468" s="435"/>
      <c r="JEM468" s="435"/>
      <c r="JEN468" s="435"/>
      <c r="JEO468" s="435"/>
      <c r="JEP468" s="435"/>
      <c r="JEQ468" s="435"/>
      <c r="JER468" s="435"/>
      <c r="JES468" s="435"/>
      <c r="JET468" s="435"/>
      <c r="JEU468" s="435"/>
      <c r="JEV468" s="435"/>
      <c r="JEW468" s="435"/>
      <c r="JEX468" s="435"/>
      <c r="JEY468" s="435"/>
      <c r="JEZ468" s="435"/>
      <c r="JFA468" s="435"/>
      <c r="JFB468" s="435"/>
      <c r="JFC468" s="435"/>
      <c r="JFD468" s="435"/>
      <c r="JFE468" s="435"/>
      <c r="JFF468" s="435"/>
      <c r="JFG468" s="435"/>
      <c r="JFH468" s="435"/>
      <c r="JFI468" s="435"/>
      <c r="JFJ468" s="435"/>
      <c r="JFK468" s="435"/>
      <c r="JFL468" s="435"/>
      <c r="JFM468" s="435"/>
      <c r="JFN468" s="435"/>
      <c r="JFO468" s="435"/>
      <c r="JFP468" s="435"/>
      <c r="JFQ468" s="435"/>
      <c r="JFR468" s="435"/>
      <c r="JFS468" s="435"/>
      <c r="JFT468" s="435"/>
      <c r="JFU468" s="435"/>
      <c r="JFV468" s="435"/>
      <c r="JFW468" s="435"/>
      <c r="JFX468" s="435"/>
      <c r="JFY468" s="435"/>
      <c r="JFZ468" s="435"/>
      <c r="JGA468" s="435"/>
      <c r="JGB468" s="435"/>
      <c r="JGC468" s="435"/>
      <c r="JGD468" s="435"/>
      <c r="JGE468" s="435"/>
      <c r="JGF468" s="435"/>
      <c r="JGG468" s="435"/>
      <c r="JGH468" s="435"/>
      <c r="JGI468" s="435"/>
      <c r="JGJ468" s="435"/>
      <c r="JGK468" s="435"/>
      <c r="JGL468" s="435"/>
      <c r="JGM468" s="435"/>
      <c r="JGN468" s="435"/>
      <c r="JGO468" s="435"/>
      <c r="JGP468" s="435"/>
      <c r="JGQ468" s="435"/>
      <c r="JGR468" s="435"/>
      <c r="JGS468" s="435"/>
      <c r="JGT468" s="435"/>
      <c r="JGU468" s="435"/>
      <c r="JGV468" s="435"/>
      <c r="JGW468" s="435"/>
      <c r="JGX468" s="435"/>
      <c r="JGY468" s="435"/>
      <c r="JGZ468" s="435"/>
      <c r="JHA468" s="435"/>
      <c r="JHB468" s="435"/>
      <c r="JHC468" s="435"/>
      <c r="JHD468" s="435"/>
      <c r="JHE468" s="435"/>
      <c r="JHF468" s="435"/>
      <c r="JHG468" s="435"/>
      <c r="JHH468" s="435"/>
      <c r="JHI468" s="435"/>
      <c r="JHJ468" s="435"/>
      <c r="JHK468" s="435"/>
      <c r="JHL468" s="435"/>
      <c r="JHM468" s="435"/>
      <c r="JHN468" s="435"/>
      <c r="JHO468" s="435"/>
      <c r="JHP468" s="435"/>
      <c r="JHQ468" s="435"/>
      <c r="JHR468" s="435"/>
      <c r="JHS468" s="435"/>
      <c r="JHT468" s="435"/>
      <c r="JHU468" s="435"/>
      <c r="JHV468" s="435"/>
      <c r="JHW468" s="435"/>
      <c r="JHX468" s="435"/>
      <c r="JHY468" s="435"/>
      <c r="JHZ468" s="435"/>
      <c r="JIA468" s="435"/>
      <c r="JIB468" s="435"/>
      <c r="JIC468" s="435"/>
      <c r="JID468" s="435"/>
      <c r="JIE468" s="435"/>
      <c r="JIF468" s="435"/>
      <c r="JIG468" s="435"/>
      <c r="JIH468" s="435"/>
      <c r="JII468" s="435"/>
      <c r="JIJ468" s="435"/>
      <c r="JIK468" s="435"/>
      <c r="JIL468" s="435"/>
      <c r="JIM468" s="435"/>
      <c r="JIN468" s="435"/>
      <c r="JIO468" s="435"/>
      <c r="JIP468" s="435"/>
      <c r="JIQ468" s="435"/>
      <c r="JIR468" s="435"/>
      <c r="JIS468" s="435"/>
      <c r="JIT468" s="435"/>
      <c r="JIU468" s="435"/>
      <c r="JIV468" s="435"/>
      <c r="JIW468" s="435"/>
      <c r="JIX468" s="435"/>
      <c r="JIY468" s="435"/>
      <c r="JIZ468" s="435"/>
      <c r="JJA468" s="435"/>
      <c r="JJB468" s="435"/>
      <c r="JJC468" s="435"/>
      <c r="JJD468" s="435"/>
      <c r="JJE468" s="435"/>
      <c r="JJF468" s="435"/>
      <c r="JJG468" s="435"/>
      <c r="JJH468" s="435"/>
      <c r="JJI468" s="435"/>
      <c r="JJJ468" s="435"/>
      <c r="JJK468" s="435"/>
      <c r="JJL468" s="435"/>
      <c r="JJM468" s="435"/>
      <c r="JJN468" s="435"/>
      <c r="JJO468" s="435"/>
      <c r="JJP468" s="435"/>
      <c r="JJQ468" s="435"/>
      <c r="JJR468" s="435"/>
      <c r="JJS468" s="435"/>
      <c r="JJT468" s="435"/>
      <c r="JJU468" s="435"/>
      <c r="JJV468" s="435"/>
      <c r="JJW468" s="435"/>
      <c r="JJX468" s="435"/>
      <c r="JJY468" s="435"/>
      <c r="JJZ468" s="435"/>
      <c r="JKA468" s="435"/>
      <c r="JKB468" s="435"/>
      <c r="JKC468" s="435"/>
      <c r="JKD468" s="435"/>
      <c r="JKE468" s="435"/>
      <c r="JKF468" s="435"/>
      <c r="JKG468" s="435"/>
      <c r="JKH468" s="435"/>
      <c r="JKI468" s="435"/>
      <c r="JKJ468" s="435"/>
      <c r="JKK468" s="435"/>
      <c r="JKL468" s="435"/>
      <c r="JKM468" s="435"/>
      <c r="JKN468" s="435"/>
      <c r="JKO468" s="435"/>
      <c r="JKP468" s="435"/>
      <c r="JKQ468" s="435"/>
      <c r="JKR468" s="435"/>
      <c r="JKS468" s="435"/>
      <c r="JKT468" s="435"/>
      <c r="JKU468" s="435"/>
      <c r="JKV468" s="435"/>
      <c r="JKW468" s="435"/>
      <c r="JKX468" s="435"/>
      <c r="JKY468" s="435"/>
      <c r="JKZ468" s="435"/>
      <c r="JLA468" s="435"/>
      <c r="JLB468" s="435"/>
      <c r="JLC468" s="435"/>
      <c r="JLD468" s="435"/>
      <c r="JLE468" s="435"/>
      <c r="JLF468" s="435"/>
      <c r="JLG468" s="435"/>
      <c r="JLH468" s="435"/>
      <c r="JLI468" s="435"/>
      <c r="JLJ468" s="435"/>
      <c r="JLK468" s="435"/>
      <c r="JLL468" s="435"/>
      <c r="JLM468" s="435"/>
      <c r="JLN468" s="435"/>
      <c r="JLO468" s="435"/>
      <c r="JLP468" s="435"/>
      <c r="JLQ468" s="435"/>
      <c r="JLR468" s="435"/>
      <c r="JLS468" s="435"/>
      <c r="JLT468" s="435"/>
      <c r="JLU468" s="435"/>
      <c r="JLV468" s="435"/>
      <c r="JLW468" s="435"/>
      <c r="JLX468" s="435"/>
      <c r="JLY468" s="435"/>
      <c r="JLZ468" s="435"/>
      <c r="JMA468" s="435"/>
      <c r="JMB468" s="435"/>
      <c r="JMC468" s="435"/>
      <c r="JMD468" s="435"/>
      <c r="JME468" s="435"/>
      <c r="JMF468" s="435"/>
      <c r="JMG468" s="435"/>
      <c r="JMH468" s="435"/>
      <c r="JMI468" s="435"/>
      <c r="JMJ468" s="435"/>
      <c r="JMK468" s="435"/>
      <c r="JML468" s="435"/>
      <c r="JMM468" s="435"/>
      <c r="JMN468" s="435"/>
      <c r="JMO468" s="435"/>
      <c r="JMP468" s="435"/>
      <c r="JMQ468" s="435"/>
      <c r="JMR468" s="435"/>
      <c r="JMS468" s="435"/>
      <c r="JMT468" s="435"/>
      <c r="JMU468" s="435"/>
      <c r="JMV468" s="435"/>
      <c r="JMW468" s="435"/>
      <c r="JMX468" s="435"/>
      <c r="JMY468" s="435"/>
      <c r="JMZ468" s="435"/>
      <c r="JNA468" s="435"/>
      <c r="JNB468" s="435"/>
      <c r="JNC468" s="435"/>
      <c r="JND468" s="435"/>
      <c r="JNE468" s="435"/>
      <c r="JNF468" s="435"/>
      <c r="JNG468" s="435"/>
      <c r="JNH468" s="435"/>
      <c r="JNI468" s="435"/>
      <c r="JNJ468" s="435"/>
      <c r="JNK468" s="435"/>
      <c r="JNL468" s="435"/>
      <c r="JNM468" s="435"/>
      <c r="JNN468" s="435"/>
      <c r="JNO468" s="435"/>
      <c r="JNP468" s="435"/>
      <c r="JNQ468" s="435"/>
      <c r="JNR468" s="435"/>
      <c r="JNS468" s="435"/>
      <c r="JNT468" s="435"/>
      <c r="JNU468" s="435"/>
      <c r="JNV468" s="435"/>
      <c r="JNW468" s="435"/>
      <c r="JNX468" s="435"/>
      <c r="JNY468" s="435"/>
      <c r="JNZ468" s="435"/>
      <c r="JOA468" s="435"/>
      <c r="JOB468" s="435"/>
      <c r="JOC468" s="435"/>
      <c r="JOD468" s="435"/>
      <c r="JOE468" s="435"/>
      <c r="JOF468" s="435"/>
      <c r="JOG468" s="435"/>
      <c r="JOH468" s="435"/>
      <c r="JOI468" s="435"/>
      <c r="JOJ468" s="435"/>
      <c r="JOK468" s="435"/>
      <c r="JOL468" s="435"/>
      <c r="JOM468" s="435"/>
      <c r="JON468" s="435"/>
      <c r="JOO468" s="435"/>
      <c r="JOP468" s="435"/>
      <c r="JOQ468" s="435"/>
      <c r="JOR468" s="435"/>
      <c r="JOS468" s="435"/>
      <c r="JOT468" s="435"/>
      <c r="JOU468" s="435"/>
      <c r="JOV468" s="435"/>
      <c r="JOW468" s="435"/>
      <c r="JOX468" s="435"/>
      <c r="JOY468" s="435"/>
      <c r="JOZ468" s="435"/>
      <c r="JPA468" s="435"/>
      <c r="JPB468" s="435"/>
      <c r="JPC468" s="435"/>
      <c r="JPD468" s="435"/>
      <c r="JPE468" s="435"/>
      <c r="JPF468" s="435"/>
      <c r="JPG468" s="435"/>
      <c r="JPH468" s="435"/>
      <c r="JPI468" s="435"/>
      <c r="JPJ468" s="435"/>
      <c r="JPK468" s="435"/>
      <c r="JPL468" s="435"/>
      <c r="JPM468" s="435"/>
      <c r="JPN468" s="435"/>
      <c r="JPO468" s="435"/>
      <c r="JPP468" s="435"/>
      <c r="JPQ468" s="435"/>
      <c r="JPR468" s="435"/>
      <c r="JPS468" s="435"/>
      <c r="JPT468" s="435"/>
      <c r="JPU468" s="435"/>
      <c r="JPV468" s="435"/>
      <c r="JPW468" s="435"/>
      <c r="JPX468" s="435"/>
      <c r="JPY468" s="435"/>
      <c r="JPZ468" s="435"/>
      <c r="JQA468" s="435"/>
      <c r="JQB468" s="435"/>
      <c r="JQC468" s="435"/>
      <c r="JQD468" s="435"/>
      <c r="JQE468" s="435"/>
      <c r="JQF468" s="435"/>
      <c r="JQG468" s="435"/>
      <c r="JQH468" s="435"/>
      <c r="JQI468" s="435"/>
      <c r="JQJ468" s="435"/>
      <c r="JQK468" s="435"/>
      <c r="JQL468" s="435"/>
      <c r="JQM468" s="435"/>
      <c r="JQN468" s="435"/>
      <c r="JQO468" s="435"/>
      <c r="JQP468" s="435"/>
      <c r="JQQ468" s="435"/>
      <c r="JQR468" s="435"/>
      <c r="JQS468" s="435"/>
      <c r="JQT468" s="435"/>
      <c r="JQU468" s="435"/>
      <c r="JQV468" s="435"/>
      <c r="JQW468" s="435"/>
      <c r="JQX468" s="435"/>
      <c r="JQY468" s="435"/>
      <c r="JQZ468" s="435"/>
      <c r="JRA468" s="435"/>
      <c r="JRB468" s="435"/>
      <c r="JRC468" s="435"/>
      <c r="JRD468" s="435"/>
      <c r="JRE468" s="435"/>
      <c r="JRF468" s="435"/>
      <c r="JRG468" s="435"/>
      <c r="JRH468" s="435"/>
      <c r="JRI468" s="435"/>
      <c r="JRJ468" s="435"/>
      <c r="JRK468" s="435"/>
      <c r="JRL468" s="435"/>
      <c r="JRM468" s="435"/>
      <c r="JRN468" s="435"/>
      <c r="JRO468" s="435"/>
      <c r="JRP468" s="435"/>
      <c r="JRQ468" s="435"/>
      <c r="JRR468" s="435"/>
      <c r="JRS468" s="435"/>
      <c r="JRT468" s="435"/>
      <c r="JRU468" s="435"/>
      <c r="JRV468" s="435"/>
      <c r="JRW468" s="435"/>
      <c r="JRX468" s="435"/>
      <c r="JRY468" s="435"/>
      <c r="JRZ468" s="435"/>
      <c r="JSA468" s="435"/>
      <c r="JSB468" s="435"/>
      <c r="JSC468" s="435"/>
      <c r="JSD468" s="435"/>
      <c r="JSE468" s="435"/>
      <c r="JSF468" s="435"/>
      <c r="JSG468" s="435"/>
      <c r="JSH468" s="435"/>
      <c r="JSI468" s="435"/>
      <c r="JSJ468" s="435"/>
      <c r="JSK468" s="435"/>
      <c r="JSL468" s="435"/>
      <c r="JSM468" s="435"/>
      <c r="JSN468" s="435"/>
      <c r="JSO468" s="435"/>
      <c r="JSP468" s="435"/>
      <c r="JSQ468" s="435"/>
      <c r="JSR468" s="435"/>
      <c r="JSS468" s="435"/>
      <c r="JST468" s="435"/>
      <c r="JSU468" s="435"/>
      <c r="JSV468" s="435"/>
      <c r="JSW468" s="435"/>
      <c r="JSX468" s="435"/>
      <c r="JSY468" s="435"/>
      <c r="JSZ468" s="435"/>
      <c r="JTA468" s="435"/>
      <c r="JTB468" s="435"/>
      <c r="JTC468" s="435"/>
      <c r="JTD468" s="435"/>
      <c r="JTE468" s="435"/>
      <c r="JTF468" s="435"/>
      <c r="JTG468" s="435"/>
      <c r="JTH468" s="435"/>
      <c r="JTI468" s="435"/>
      <c r="JTJ468" s="435"/>
      <c r="JTK468" s="435"/>
      <c r="JTL468" s="435"/>
      <c r="JTM468" s="435"/>
      <c r="JTN468" s="435"/>
      <c r="JTO468" s="435"/>
      <c r="JTP468" s="435"/>
      <c r="JTQ468" s="435"/>
      <c r="JTR468" s="435"/>
      <c r="JTS468" s="435"/>
      <c r="JTT468" s="435"/>
      <c r="JTU468" s="435"/>
      <c r="JTV468" s="435"/>
      <c r="JTW468" s="435"/>
      <c r="JTX468" s="435"/>
      <c r="JTY468" s="435"/>
      <c r="JTZ468" s="435"/>
      <c r="JUA468" s="435"/>
      <c r="JUB468" s="435"/>
      <c r="JUC468" s="435"/>
      <c r="JUD468" s="435"/>
      <c r="JUE468" s="435"/>
      <c r="JUF468" s="435"/>
      <c r="JUG468" s="435"/>
      <c r="JUH468" s="435"/>
      <c r="JUI468" s="435"/>
      <c r="JUJ468" s="435"/>
      <c r="JUK468" s="435"/>
      <c r="JUL468" s="435"/>
      <c r="JUM468" s="435"/>
      <c r="JUN468" s="435"/>
      <c r="JUO468" s="435"/>
      <c r="JUP468" s="435"/>
      <c r="JUQ468" s="435"/>
      <c r="JUR468" s="435"/>
      <c r="JUS468" s="435"/>
      <c r="JUT468" s="435"/>
      <c r="JUU468" s="435"/>
      <c r="JUV468" s="435"/>
      <c r="JUW468" s="435"/>
      <c r="JUX468" s="435"/>
      <c r="JUY468" s="435"/>
      <c r="JUZ468" s="435"/>
      <c r="JVA468" s="435"/>
      <c r="JVB468" s="435"/>
      <c r="JVC468" s="435"/>
      <c r="JVD468" s="435"/>
      <c r="JVE468" s="435"/>
      <c r="JVF468" s="435"/>
      <c r="JVG468" s="435"/>
      <c r="JVH468" s="435"/>
      <c r="JVI468" s="435"/>
      <c r="JVJ468" s="435"/>
      <c r="JVK468" s="435"/>
      <c r="JVL468" s="435"/>
      <c r="JVM468" s="435"/>
      <c r="JVN468" s="435"/>
      <c r="JVO468" s="435"/>
      <c r="JVP468" s="435"/>
      <c r="JVQ468" s="435"/>
      <c r="JVR468" s="435"/>
      <c r="JVS468" s="435"/>
      <c r="JVT468" s="435"/>
      <c r="JVU468" s="435"/>
      <c r="JVV468" s="435"/>
      <c r="JVW468" s="435"/>
      <c r="JVX468" s="435"/>
      <c r="JVY468" s="435"/>
      <c r="JVZ468" s="435"/>
      <c r="JWA468" s="435"/>
      <c r="JWB468" s="435"/>
      <c r="JWC468" s="435"/>
      <c r="JWD468" s="435"/>
      <c r="JWE468" s="435"/>
      <c r="JWF468" s="435"/>
      <c r="JWG468" s="435"/>
      <c r="JWH468" s="435"/>
      <c r="JWI468" s="435"/>
      <c r="JWJ468" s="435"/>
      <c r="JWK468" s="435"/>
      <c r="JWL468" s="435"/>
      <c r="JWM468" s="435"/>
      <c r="JWN468" s="435"/>
      <c r="JWO468" s="435"/>
      <c r="JWP468" s="435"/>
      <c r="JWQ468" s="435"/>
      <c r="JWR468" s="435"/>
      <c r="JWS468" s="435"/>
      <c r="JWT468" s="435"/>
      <c r="JWU468" s="435"/>
      <c r="JWV468" s="435"/>
      <c r="JWW468" s="435"/>
      <c r="JWX468" s="435"/>
      <c r="JWY468" s="435"/>
      <c r="JWZ468" s="435"/>
      <c r="JXA468" s="435"/>
      <c r="JXB468" s="435"/>
      <c r="JXC468" s="435"/>
      <c r="JXD468" s="435"/>
      <c r="JXE468" s="435"/>
      <c r="JXF468" s="435"/>
      <c r="JXG468" s="435"/>
      <c r="JXH468" s="435"/>
      <c r="JXI468" s="435"/>
      <c r="JXJ468" s="435"/>
      <c r="JXK468" s="435"/>
      <c r="JXL468" s="435"/>
      <c r="JXM468" s="435"/>
      <c r="JXN468" s="435"/>
      <c r="JXO468" s="435"/>
      <c r="JXP468" s="435"/>
      <c r="JXQ468" s="435"/>
      <c r="JXR468" s="435"/>
      <c r="JXS468" s="435"/>
      <c r="JXT468" s="435"/>
      <c r="JXU468" s="435"/>
      <c r="JXV468" s="435"/>
      <c r="JXW468" s="435"/>
      <c r="JXX468" s="435"/>
      <c r="JXY468" s="435"/>
      <c r="JXZ468" s="435"/>
      <c r="JYA468" s="435"/>
      <c r="JYB468" s="435"/>
      <c r="JYC468" s="435"/>
      <c r="JYD468" s="435"/>
      <c r="JYE468" s="435"/>
      <c r="JYF468" s="435"/>
      <c r="JYG468" s="435"/>
      <c r="JYH468" s="435"/>
      <c r="JYI468" s="435"/>
      <c r="JYJ468" s="435"/>
      <c r="JYK468" s="435"/>
      <c r="JYL468" s="435"/>
      <c r="JYM468" s="435"/>
      <c r="JYN468" s="435"/>
      <c r="JYO468" s="435"/>
      <c r="JYP468" s="435"/>
      <c r="JYQ468" s="435"/>
      <c r="JYR468" s="435"/>
      <c r="JYS468" s="435"/>
      <c r="JYT468" s="435"/>
      <c r="JYU468" s="435"/>
      <c r="JYV468" s="435"/>
      <c r="JYW468" s="435"/>
      <c r="JYX468" s="435"/>
      <c r="JYY468" s="435"/>
      <c r="JYZ468" s="435"/>
      <c r="JZA468" s="435"/>
      <c r="JZB468" s="435"/>
      <c r="JZC468" s="435"/>
      <c r="JZD468" s="435"/>
      <c r="JZE468" s="435"/>
      <c r="JZF468" s="435"/>
      <c r="JZG468" s="435"/>
      <c r="JZH468" s="435"/>
      <c r="JZI468" s="435"/>
      <c r="JZJ468" s="435"/>
      <c r="JZK468" s="435"/>
      <c r="JZL468" s="435"/>
      <c r="JZM468" s="435"/>
      <c r="JZN468" s="435"/>
      <c r="JZO468" s="435"/>
      <c r="JZP468" s="435"/>
      <c r="JZQ468" s="435"/>
      <c r="JZR468" s="435"/>
      <c r="JZS468" s="435"/>
      <c r="JZT468" s="435"/>
      <c r="JZU468" s="435"/>
      <c r="JZV468" s="435"/>
      <c r="JZW468" s="435"/>
      <c r="JZX468" s="435"/>
      <c r="JZY468" s="435"/>
      <c r="JZZ468" s="435"/>
      <c r="KAA468" s="435"/>
      <c r="KAB468" s="435"/>
      <c r="KAC468" s="435"/>
      <c r="KAD468" s="435"/>
      <c r="KAE468" s="435"/>
      <c r="KAF468" s="435"/>
      <c r="KAG468" s="435"/>
      <c r="KAH468" s="435"/>
      <c r="KAI468" s="435"/>
      <c r="KAJ468" s="435"/>
      <c r="KAK468" s="435"/>
      <c r="KAL468" s="435"/>
      <c r="KAM468" s="435"/>
      <c r="KAN468" s="435"/>
      <c r="KAO468" s="435"/>
      <c r="KAP468" s="435"/>
      <c r="KAQ468" s="435"/>
      <c r="KAR468" s="435"/>
      <c r="KAS468" s="435"/>
      <c r="KAT468" s="435"/>
      <c r="KAU468" s="435"/>
      <c r="KAV468" s="435"/>
      <c r="KAW468" s="435"/>
      <c r="KAX468" s="435"/>
      <c r="KAY468" s="435"/>
      <c r="KAZ468" s="435"/>
      <c r="KBA468" s="435"/>
      <c r="KBB468" s="435"/>
      <c r="KBC468" s="435"/>
      <c r="KBD468" s="435"/>
      <c r="KBE468" s="435"/>
      <c r="KBF468" s="435"/>
      <c r="KBG468" s="435"/>
      <c r="KBH468" s="435"/>
      <c r="KBI468" s="435"/>
      <c r="KBJ468" s="435"/>
      <c r="KBK468" s="435"/>
      <c r="KBL468" s="435"/>
      <c r="KBM468" s="435"/>
      <c r="KBN468" s="435"/>
      <c r="KBO468" s="435"/>
      <c r="KBP468" s="435"/>
      <c r="KBQ468" s="435"/>
      <c r="KBR468" s="435"/>
      <c r="KBS468" s="435"/>
      <c r="KBT468" s="435"/>
      <c r="KBU468" s="435"/>
      <c r="KBV468" s="435"/>
      <c r="KBW468" s="435"/>
      <c r="KBX468" s="435"/>
      <c r="KBY468" s="435"/>
      <c r="KBZ468" s="435"/>
      <c r="KCA468" s="435"/>
      <c r="KCB468" s="435"/>
      <c r="KCC468" s="435"/>
      <c r="KCD468" s="435"/>
      <c r="KCE468" s="435"/>
      <c r="KCF468" s="435"/>
      <c r="KCG468" s="435"/>
      <c r="KCH468" s="435"/>
      <c r="KCI468" s="435"/>
      <c r="KCJ468" s="435"/>
      <c r="KCK468" s="435"/>
      <c r="KCL468" s="435"/>
      <c r="KCM468" s="435"/>
      <c r="KCN468" s="435"/>
      <c r="KCO468" s="435"/>
      <c r="KCP468" s="435"/>
      <c r="KCQ468" s="435"/>
      <c r="KCR468" s="435"/>
      <c r="KCS468" s="435"/>
      <c r="KCT468" s="435"/>
      <c r="KCU468" s="435"/>
      <c r="KCV468" s="435"/>
      <c r="KCW468" s="435"/>
      <c r="KCX468" s="435"/>
      <c r="KCY468" s="435"/>
      <c r="KCZ468" s="435"/>
      <c r="KDA468" s="435"/>
      <c r="KDB468" s="435"/>
      <c r="KDC468" s="435"/>
      <c r="KDD468" s="435"/>
      <c r="KDE468" s="435"/>
      <c r="KDF468" s="435"/>
      <c r="KDG468" s="435"/>
      <c r="KDH468" s="435"/>
      <c r="KDI468" s="435"/>
      <c r="KDJ468" s="435"/>
      <c r="KDK468" s="435"/>
      <c r="KDL468" s="435"/>
      <c r="KDM468" s="435"/>
      <c r="KDN468" s="435"/>
      <c r="KDO468" s="435"/>
      <c r="KDP468" s="435"/>
      <c r="KDQ468" s="435"/>
      <c r="KDR468" s="435"/>
      <c r="KDS468" s="435"/>
      <c r="KDT468" s="435"/>
      <c r="KDU468" s="435"/>
      <c r="KDV468" s="435"/>
      <c r="KDW468" s="435"/>
      <c r="KDX468" s="435"/>
      <c r="KDY468" s="435"/>
      <c r="KDZ468" s="435"/>
      <c r="KEA468" s="435"/>
      <c r="KEB468" s="435"/>
      <c r="KEC468" s="435"/>
      <c r="KED468" s="435"/>
      <c r="KEE468" s="435"/>
      <c r="KEF468" s="435"/>
      <c r="KEG468" s="435"/>
      <c r="KEH468" s="435"/>
      <c r="KEI468" s="435"/>
      <c r="KEJ468" s="435"/>
      <c r="KEK468" s="435"/>
      <c r="KEL468" s="435"/>
      <c r="KEM468" s="435"/>
      <c r="KEN468" s="435"/>
      <c r="KEO468" s="435"/>
      <c r="KEP468" s="435"/>
      <c r="KEQ468" s="435"/>
      <c r="KER468" s="435"/>
      <c r="KES468" s="435"/>
      <c r="KET468" s="435"/>
      <c r="KEU468" s="435"/>
      <c r="KEV468" s="435"/>
      <c r="KEW468" s="435"/>
      <c r="KEX468" s="435"/>
      <c r="KEY468" s="435"/>
      <c r="KEZ468" s="435"/>
      <c r="KFA468" s="435"/>
      <c r="KFB468" s="435"/>
      <c r="KFC468" s="435"/>
      <c r="KFD468" s="435"/>
      <c r="KFE468" s="435"/>
      <c r="KFF468" s="435"/>
      <c r="KFG468" s="435"/>
      <c r="KFH468" s="435"/>
      <c r="KFI468" s="435"/>
      <c r="KFJ468" s="435"/>
      <c r="KFK468" s="435"/>
      <c r="KFL468" s="435"/>
      <c r="KFM468" s="435"/>
      <c r="KFN468" s="435"/>
      <c r="KFO468" s="435"/>
      <c r="KFP468" s="435"/>
      <c r="KFQ468" s="435"/>
      <c r="KFR468" s="435"/>
      <c r="KFS468" s="435"/>
      <c r="KFT468" s="435"/>
      <c r="KFU468" s="435"/>
      <c r="KFV468" s="435"/>
      <c r="KFW468" s="435"/>
      <c r="KFX468" s="435"/>
      <c r="KFY468" s="435"/>
      <c r="KFZ468" s="435"/>
      <c r="KGA468" s="435"/>
      <c r="KGB468" s="435"/>
      <c r="KGC468" s="435"/>
      <c r="KGD468" s="435"/>
      <c r="KGE468" s="435"/>
      <c r="KGF468" s="435"/>
      <c r="KGG468" s="435"/>
      <c r="KGH468" s="435"/>
      <c r="KGI468" s="435"/>
      <c r="KGJ468" s="435"/>
      <c r="KGK468" s="435"/>
      <c r="KGL468" s="435"/>
      <c r="KGM468" s="435"/>
      <c r="KGN468" s="435"/>
      <c r="KGO468" s="435"/>
      <c r="KGP468" s="435"/>
      <c r="KGQ468" s="435"/>
      <c r="KGR468" s="435"/>
      <c r="KGS468" s="435"/>
      <c r="KGT468" s="435"/>
      <c r="KGU468" s="435"/>
      <c r="KGV468" s="435"/>
      <c r="KGW468" s="435"/>
      <c r="KGX468" s="435"/>
      <c r="KGY468" s="435"/>
      <c r="KGZ468" s="435"/>
      <c r="KHA468" s="435"/>
      <c r="KHB468" s="435"/>
      <c r="KHC468" s="435"/>
      <c r="KHD468" s="435"/>
      <c r="KHE468" s="435"/>
      <c r="KHF468" s="435"/>
      <c r="KHG468" s="435"/>
      <c r="KHH468" s="435"/>
      <c r="KHI468" s="435"/>
      <c r="KHJ468" s="435"/>
      <c r="KHK468" s="435"/>
      <c r="KHL468" s="435"/>
      <c r="KHM468" s="435"/>
      <c r="KHN468" s="435"/>
      <c r="KHO468" s="435"/>
      <c r="KHP468" s="435"/>
      <c r="KHQ468" s="435"/>
      <c r="KHR468" s="435"/>
      <c r="KHS468" s="435"/>
      <c r="KHT468" s="435"/>
      <c r="KHU468" s="435"/>
      <c r="KHV468" s="435"/>
      <c r="KHW468" s="435"/>
      <c r="KHX468" s="435"/>
      <c r="KHY468" s="435"/>
      <c r="KHZ468" s="435"/>
      <c r="KIA468" s="435"/>
      <c r="KIB468" s="435"/>
      <c r="KIC468" s="435"/>
      <c r="KID468" s="435"/>
      <c r="KIE468" s="435"/>
      <c r="KIF468" s="435"/>
      <c r="KIG468" s="435"/>
      <c r="KIH468" s="435"/>
      <c r="KII468" s="435"/>
      <c r="KIJ468" s="435"/>
      <c r="KIK468" s="435"/>
      <c r="KIL468" s="435"/>
      <c r="KIM468" s="435"/>
      <c r="KIN468" s="435"/>
      <c r="KIO468" s="435"/>
      <c r="KIP468" s="435"/>
      <c r="KIQ468" s="435"/>
      <c r="KIR468" s="435"/>
      <c r="KIS468" s="435"/>
      <c r="KIT468" s="435"/>
      <c r="KIU468" s="435"/>
      <c r="KIV468" s="435"/>
      <c r="KIW468" s="435"/>
      <c r="KIX468" s="435"/>
      <c r="KIY468" s="435"/>
      <c r="KIZ468" s="435"/>
      <c r="KJA468" s="435"/>
      <c r="KJB468" s="435"/>
      <c r="KJC468" s="435"/>
      <c r="KJD468" s="435"/>
      <c r="KJE468" s="435"/>
      <c r="KJF468" s="435"/>
      <c r="KJG468" s="435"/>
      <c r="KJH468" s="435"/>
      <c r="KJI468" s="435"/>
      <c r="KJJ468" s="435"/>
      <c r="KJK468" s="435"/>
      <c r="KJL468" s="435"/>
      <c r="KJM468" s="435"/>
      <c r="KJN468" s="435"/>
      <c r="KJO468" s="435"/>
      <c r="KJP468" s="435"/>
      <c r="KJQ468" s="435"/>
      <c r="KJR468" s="435"/>
      <c r="KJS468" s="435"/>
      <c r="KJT468" s="435"/>
      <c r="KJU468" s="435"/>
      <c r="KJV468" s="435"/>
      <c r="KJW468" s="435"/>
      <c r="KJX468" s="435"/>
      <c r="KJY468" s="435"/>
      <c r="KJZ468" s="435"/>
      <c r="KKA468" s="435"/>
      <c r="KKB468" s="435"/>
      <c r="KKC468" s="435"/>
      <c r="KKD468" s="435"/>
      <c r="KKE468" s="435"/>
      <c r="KKF468" s="435"/>
      <c r="KKG468" s="435"/>
      <c r="KKH468" s="435"/>
      <c r="KKI468" s="435"/>
      <c r="KKJ468" s="435"/>
      <c r="KKK468" s="435"/>
      <c r="KKL468" s="435"/>
      <c r="KKM468" s="435"/>
      <c r="KKN468" s="435"/>
      <c r="KKO468" s="435"/>
      <c r="KKP468" s="435"/>
      <c r="KKQ468" s="435"/>
      <c r="KKR468" s="435"/>
      <c r="KKS468" s="435"/>
      <c r="KKT468" s="435"/>
      <c r="KKU468" s="435"/>
      <c r="KKV468" s="435"/>
      <c r="KKW468" s="435"/>
      <c r="KKX468" s="435"/>
      <c r="KKY468" s="435"/>
      <c r="KKZ468" s="435"/>
      <c r="KLA468" s="435"/>
      <c r="KLB468" s="435"/>
      <c r="KLC468" s="435"/>
      <c r="KLD468" s="435"/>
      <c r="KLE468" s="435"/>
      <c r="KLF468" s="435"/>
      <c r="KLG468" s="435"/>
      <c r="KLH468" s="435"/>
      <c r="KLI468" s="435"/>
      <c r="KLJ468" s="435"/>
      <c r="KLK468" s="435"/>
      <c r="KLL468" s="435"/>
      <c r="KLM468" s="435"/>
      <c r="KLN468" s="435"/>
      <c r="KLO468" s="435"/>
      <c r="KLP468" s="435"/>
      <c r="KLQ468" s="435"/>
      <c r="KLR468" s="435"/>
      <c r="KLS468" s="435"/>
      <c r="KLT468" s="435"/>
      <c r="KLU468" s="435"/>
      <c r="KLV468" s="435"/>
      <c r="KLW468" s="435"/>
      <c r="KLX468" s="435"/>
      <c r="KLY468" s="435"/>
      <c r="KLZ468" s="435"/>
      <c r="KMA468" s="435"/>
      <c r="KMB468" s="435"/>
      <c r="KMC468" s="435"/>
      <c r="KMD468" s="435"/>
      <c r="KME468" s="435"/>
      <c r="KMF468" s="435"/>
      <c r="KMG468" s="435"/>
      <c r="KMH468" s="435"/>
      <c r="KMI468" s="435"/>
      <c r="KMJ468" s="435"/>
      <c r="KMK468" s="435"/>
      <c r="KML468" s="435"/>
      <c r="KMM468" s="435"/>
      <c r="KMN468" s="435"/>
      <c r="KMO468" s="435"/>
      <c r="KMP468" s="435"/>
      <c r="KMQ468" s="435"/>
      <c r="KMR468" s="435"/>
      <c r="KMS468" s="435"/>
      <c r="KMT468" s="435"/>
      <c r="KMU468" s="435"/>
      <c r="KMV468" s="435"/>
      <c r="KMW468" s="435"/>
      <c r="KMX468" s="435"/>
      <c r="KMY468" s="435"/>
      <c r="KMZ468" s="435"/>
      <c r="KNA468" s="435"/>
      <c r="KNB468" s="435"/>
      <c r="KNC468" s="435"/>
      <c r="KND468" s="435"/>
      <c r="KNE468" s="435"/>
      <c r="KNF468" s="435"/>
      <c r="KNG468" s="435"/>
      <c r="KNH468" s="435"/>
      <c r="KNI468" s="435"/>
      <c r="KNJ468" s="435"/>
      <c r="KNK468" s="435"/>
      <c r="KNL468" s="435"/>
      <c r="KNM468" s="435"/>
      <c r="KNN468" s="435"/>
      <c r="KNO468" s="435"/>
      <c r="KNP468" s="435"/>
      <c r="KNQ468" s="435"/>
      <c r="KNR468" s="435"/>
      <c r="KNS468" s="435"/>
      <c r="KNT468" s="435"/>
      <c r="KNU468" s="435"/>
      <c r="KNV468" s="435"/>
      <c r="KNW468" s="435"/>
      <c r="KNX468" s="435"/>
      <c r="KNY468" s="435"/>
      <c r="KNZ468" s="435"/>
      <c r="KOA468" s="435"/>
      <c r="KOB468" s="435"/>
      <c r="KOC468" s="435"/>
      <c r="KOD468" s="435"/>
      <c r="KOE468" s="435"/>
      <c r="KOF468" s="435"/>
      <c r="KOG468" s="435"/>
      <c r="KOH468" s="435"/>
      <c r="KOI468" s="435"/>
      <c r="KOJ468" s="435"/>
      <c r="KOK468" s="435"/>
      <c r="KOL468" s="435"/>
      <c r="KOM468" s="435"/>
      <c r="KON468" s="435"/>
      <c r="KOO468" s="435"/>
      <c r="KOP468" s="435"/>
      <c r="KOQ468" s="435"/>
      <c r="KOR468" s="435"/>
      <c r="KOS468" s="435"/>
      <c r="KOT468" s="435"/>
      <c r="KOU468" s="435"/>
      <c r="KOV468" s="435"/>
      <c r="KOW468" s="435"/>
      <c r="KOX468" s="435"/>
      <c r="KOY468" s="435"/>
      <c r="KOZ468" s="435"/>
      <c r="KPA468" s="435"/>
      <c r="KPB468" s="435"/>
      <c r="KPC468" s="435"/>
      <c r="KPD468" s="435"/>
      <c r="KPE468" s="435"/>
      <c r="KPF468" s="435"/>
      <c r="KPG468" s="435"/>
      <c r="KPH468" s="435"/>
      <c r="KPI468" s="435"/>
      <c r="KPJ468" s="435"/>
      <c r="KPK468" s="435"/>
      <c r="KPL468" s="435"/>
      <c r="KPM468" s="435"/>
      <c r="KPN468" s="435"/>
      <c r="KPO468" s="435"/>
      <c r="KPP468" s="435"/>
      <c r="KPQ468" s="435"/>
      <c r="KPR468" s="435"/>
      <c r="KPS468" s="435"/>
      <c r="KPT468" s="435"/>
      <c r="KPU468" s="435"/>
      <c r="KPV468" s="435"/>
      <c r="KPW468" s="435"/>
      <c r="KPX468" s="435"/>
      <c r="KPY468" s="435"/>
      <c r="KPZ468" s="435"/>
      <c r="KQA468" s="435"/>
      <c r="KQB468" s="435"/>
      <c r="KQC468" s="435"/>
      <c r="KQD468" s="435"/>
      <c r="KQE468" s="435"/>
      <c r="KQF468" s="435"/>
      <c r="KQG468" s="435"/>
      <c r="KQH468" s="435"/>
      <c r="KQI468" s="435"/>
      <c r="KQJ468" s="435"/>
      <c r="KQK468" s="435"/>
      <c r="KQL468" s="435"/>
      <c r="KQM468" s="435"/>
      <c r="KQN468" s="435"/>
      <c r="KQO468" s="435"/>
      <c r="KQP468" s="435"/>
      <c r="KQQ468" s="435"/>
      <c r="KQR468" s="435"/>
      <c r="KQS468" s="435"/>
      <c r="KQT468" s="435"/>
      <c r="KQU468" s="435"/>
      <c r="KQV468" s="435"/>
      <c r="KQW468" s="435"/>
      <c r="KQX468" s="435"/>
      <c r="KQY468" s="435"/>
      <c r="KQZ468" s="435"/>
      <c r="KRA468" s="435"/>
      <c r="KRB468" s="435"/>
      <c r="KRC468" s="435"/>
      <c r="KRD468" s="435"/>
      <c r="KRE468" s="435"/>
      <c r="KRF468" s="435"/>
      <c r="KRG468" s="435"/>
      <c r="KRH468" s="435"/>
      <c r="KRI468" s="435"/>
      <c r="KRJ468" s="435"/>
      <c r="KRK468" s="435"/>
      <c r="KRL468" s="435"/>
      <c r="KRM468" s="435"/>
      <c r="KRN468" s="435"/>
      <c r="KRO468" s="435"/>
      <c r="KRP468" s="435"/>
      <c r="KRQ468" s="435"/>
      <c r="KRR468" s="435"/>
      <c r="KRS468" s="435"/>
      <c r="KRT468" s="435"/>
      <c r="KRU468" s="435"/>
      <c r="KRV468" s="435"/>
      <c r="KRW468" s="435"/>
      <c r="KRX468" s="435"/>
      <c r="KRY468" s="435"/>
      <c r="KRZ468" s="435"/>
      <c r="KSA468" s="435"/>
      <c r="KSB468" s="435"/>
      <c r="KSC468" s="435"/>
      <c r="KSD468" s="435"/>
      <c r="KSE468" s="435"/>
      <c r="KSF468" s="435"/>
      <c r="KSG468" s="435"/>
      <c r="KSH468" s="435"/>
      <c r="KSI468" s="435"/>
      <c r="KSJ468" s="435"/>
      <c r="KSK468" s="435"/>
      <c r="KSL468" s="435"/>
      <c r="KSM468" s="435"/>
      <c r="KSN468" s="435"/>
      <c r="KSO468" s="435"/>
      <c r="KSP468" s="435"/>
      <c r="KSQ468" s="435"/>
      <c r="KSR468" s="435"/>
      <c r="KSS468" s="435"/>
      <c r="KST468" s="435"/>
      <c r="KSU468" s="435"/>
      <c r="KSV468" s="435"/>
      <c r="KSW468" s="435"/>
      <c r="KSX468" s="435"/>
      <c r="KSY468" s="435"/>
      <c r="KSZ468" s="435"/>
      <c r="KTA468" s="435"/>
      <c r="KTB468" s="435"/>
      <c r="KTC468" s="435"/>
      <c r="KTD468" s="435"/>
      <c r="KTE468" s="435"/>
      <c r="KTF468" s="435"/>
      <c r="KTG468" s="435"/>
      <c r="KTH468" s="435"/>
      <c r="KTI468" s="435"/>
      <c r="KTJ468" s="435"/>
      <c r="KTK468" s="435"/>
      <c r="KTL468" s="435"/>
      <c r="KTM468" s="435"/>
      <c r="KTN468" s="435"/>
      <c r="KTO468" s="435"/>
      <c r="KTP468" s="435"/>
      <c r="KTQ468" s="435"/>
      <c r="KTR468" s="435"/>
      <c r="KTS468" s="435"/>
      <c r="KTT468" s="435"/>
      <c r="KTU468" s="435"/>
      <c r="KTV468" s="435"/>
      <c r="KTW468" s="435"/>
      <c r="KTX468" s="435"/>
      <c r="KTY468" s="435"/>
      <c r="KTZ468" s="435"/>
      <c r="KUA468" s="435"/>
      <c r="KUB468" s="435"/>
      <c r="KUC468" s="435"/>
      <c r="KUD468" s="435"/>
      <c r="KUE468" s="435"/>
      <c r="KUF468" s="435"/>
      <c r="KUG468" s="435"/>
      <c r="KUH468" s="435"/>
      <c r="KUI468" s="435"/>
      <c r="KUJ468" s="435"/>
      <c r="KUK468" s="435"/>
      <c r="KUL468" s="435"/>
      <c r="KUM468" s="435"/>
      <c r="KUN468" s="435"/>
      <c r="KUO468" s="435"/>
      <c r="KUP468" s="435"/>
      <c r="KUQ468" s="435"/>
      <c r="KUR468" s="435"/>
      <c r="KUS468" s="435"/>
      <c r="KUT468" s="435"/>
      <c r="KUU468" s="435"/>
      <c r="KUV468" s="435"/>
      <c r="KUW468" s="435"/>
      <c r="KUX468" s="435"/>
      <c r="KUY468" s="435"/>
      <c r="KUZ468" s="435"/>
      <c r="KVA468" s="435"/>
      <c r="KVB468" s="435"/>
      <c r="KVC468" s="435"/>
      <c r="KVD468" s="435"/>
      <c r="KVE468" s="435"/>
      <c r="KVF468" s="435"/>
      <c r="KVG468" s="435"/>
      <c r="KVH468" s="435"/>
      <c r="KVI468" s="435"/>
      <c r="KVJ468" s="435"/>
      <c r="KVK468" s="435"/>
      <c r="KVL468" s="435"/>
      <c r="KVM468" s="435"/>
      <c r="KVN468" s="435"/>
      <c r="KVO468" s="435"/>
      <c r="KVP468" s="435"/>
      <c r="KVQ468" s="435"/>
      <c r="KVR468" s="435"/>
      <c r="KVS468" s="435"/>
      <c r="KVT468" s="435"/>
      <c r="KVU468" s="435"/>
      <c r="KVV468" s="435"/>
      <c r="KVW468" s="435"/>
      <c r="KVX468" s="435"/>
      <c r="KVY468" s="435"/>
      <c r="KVZ468" s="435"/>
      <c r="KWA468" s="435"/>
      <c r="KWB468" s="435"/>
      <c r="KWC468" s="435"/>
      <c r="KWD468" s="435"/>
      <c r="KWE468" s="435"/>
      <c r="KWF468" s="435"/>
      <c r="KWG468" s="435"/>
      <c r="KWH468" s="435"/>
      <c r="KWI468" s="435"/>
      <c r="KWJ468" s="435"/>
      <c r="KWK468" s="435"/>
      <c r="KWL468" s="435"/>
      <c r="KWM468" s="435"/>
      <c r="KWN468" s="435"/>
      <c r="KWO468" s="435"/>
      <c r="KWP468" s="435"/>
      <c r="KWQ468" s="435"/>
      <c r="KWR468" s="435"/>
      <c r="KWS468" s="435"/>
      <c r="KWT468" s="435"/>
      <c r="KWU468" s="435"/>
      <c r="KWV468" s="435"/>
      <c r="KWW468" s="435"/>
      <c r="KWX468" s="435"/>
      <c r="KWY468" s="435"/>
      <c r="KWZ468" s="435"/>
      <c r="KXA468" s="435"/>
      <c r="KXB468" s="435"/>
      <c r="KXC468" s="435"/>
      <c r="KXD468" s="435"/>
      <c r="KXE468" s="435"/>
      <c r="KXF468" s="435"/>
      <c r="KXG468" s="435"/>
      <c r="KXH468" s="435"/>
      <c r="KXI468" s="435"/>
      <c r="KXJ468" s="435"/>
      <c r="KXK468" s="435"/>
      <c r="KXL468" s="435"/>
      <c r="KXM468" s="435"/>
      <c r="KXN468" s="435"/>
      <c r="KXO468" s="435"/>
      <c r="KXP468" s="435"/>
      <c r="KXQ468" s="435"/>
      <c r="KXR468" s="435"/>
      <c r="KXS468" s="435"/>
      <c r="KXT468" s="435"/>
      <c r="KXU468" s="435"/>
      <c r="KXV468" s="435"/>
      <c r="KXW468" s="435"/>
      <c r="KXX468" s="435"/>
      <c r="KXY468" s="435"/>
      <c r="KXZ468" s="435"/>
      <c r="KYA468" s="435"/>
      <c r="KYB468" s="435"/>
      <c r="KYC468" s="435"/>
      <c r="KYD468" s="435"/>
      <c r="KYE468" s="435"/>
      <c r="KYF468" s="435"/>
      <c r="KYG468" s="435"/>
      <c r="KYH468" s="435"/>
      <c r="KYI468" s="435"/>
      <c r="KYJ468" s="435"/>
      <c r="KYK468" s="435"/>
      <c r="KYL468" s="435"/>
      <c r="KYM468" s="435"/>
      <c r="KYN468" s="435"/>
      <c r="KYO468" s="435"/>
      <c r="KYP468" s="435"/>
      <c r="KYQ468" s="435"/>
      <c r="KYR468" s="435"/>
      <c r="KYS468" s="435"/>
      <c r="KYT468" s="435"/>
      <c r="KYU468" s="435"/>
      <c r="KYV468" s="435"/>
      <c r="KYW468" s="435"/>
      <c r="KYX468" s="435"/>
      <c r="KYY468" s="435"/>
      <c r="KYZ468" s="435"/>
      <c r="KZA468" s="435"/>
      <c r="KZB468" s="435"/>
      <c r="KZC468" s="435"/>
      <c r="KZD468" s="435"/>
      <c r="KZE468" s="435"/>
      <c r="KZF468" s="435"/>
      <c r="KZG468" s="435"/>
      <c r="KZH468" s="435"/>
      <c r="KZI468" s="435"/>
      <c r="KZJ468" s="435"/>
      <c r="KZK468" s="435"/>
      <c r="KZL468" s="435"/>
      <c r="KZM468" s="435"/>
      <c r="KZN468" s="435"/>
      <c r="KZO468" s="435"/>
      <c r="KZP468" s="435"/>
      <c r="KZQ468" s="435"/>
      <c r="KZR468" s="435"/>
      <c r="KZS468" s="435"/>
      <c r="KZT468" s="435"/>
      <c r="KZU468" s="435"/>
      <c r="KZV468" s="435"/>
      <c r="KZW468" s="435"/>
      <c r="KZX468" s="435"/>
      <c r="KZY468" s="435"/>
      <c r="KZZ468" s="435"/>
      <c r="LAA468" s="435"/>
      <c r="LAB468" s="435"/>
      <c r="LAC468" s="435"/>
      <c r="LAD468" s="435"/>
      <c r="LAE468" s="435"/>
      <c r="LAF468" s="435"/>
      <c r="LAG468" s="435"/>
      <c r="LAH468" s="435"/>
      <c r="LAI468" s="435"/>
      <c r="LAJ468" s="435"/>
      <c r="LAK468" s="435"/>
      <c r="LAL468" s="435"/>
      <c r="LAM468" s="435"/>
      <c r="LAN468" s="435"/>
      <c r="LAO468" s="435"/>
      <c r="LAP468" s="435"/>
      <c r="LAQ468" s="435"/>
      <c r="LAR468" s="435"/>
      <c r="LAS468" s="435"/>
      <c r="LAT468" s="435"/>
      <c r="LAU468" s="435"/>
      <c r="LAV468" s="435"/>
      <c r="LAW468" s="435"/>
      <c r="LAX468" s="435"/>
      <c r="LAY468" s="435"/>
      <c r="LAZ468" s="435"/>
      <c r="LBA468" s="435"/>
      <c r="LBB468" s="435"/>
      <c r="LBC468" s="435"/>
      <c r="LBD468" s="435"/>
      <c r="LBE468" s="435"/>
      <c r="LBF468" s="435"/>
      <c r="LBG468" s="435"/>
      <c r="LBH468" s="435"/>
      <c r="LBI468" s="435"/>
      <c r="LBJ468" s="435"/>
      <c r="LBK468" s="435"/>
      <c r="LBL468" s="435"/>
      <c r="LBM468" s="435"/>
      <c r="LBN468" s="435"/>
      <c r="LBO468" s="435"/>
      <c r="LBP468" s="435"/>
      <c r="LBQ468" s="435"/>
      <c r="LBR468" s="435"/>
      <c r="LBS468" s="435"/>
      <c r="LBT468" s="435"/>
      <c r="LBU468" s="435"/>
      <c r="LBV468" s="435"/>
      <c r="LBW468" s="435"/>
      <c r="LBX468" s="435"/>
      <c r="LBY468" s="435"/>
      <c r="LBZ468" s="435"/>
      <c r="LCA468" s="435"/>
      <c r="LCB468" s="435"/>
      <c r="LCC468" s="435"/>
      <c r="LCD468" s="435"/>
      <c r="LCE468" s="435"/>
      <c r="LCF468" s="435"/>
      <c r="LCG468" s="435"/>
      <c r="LCH468" s="435"/>
      <c r="LCI468" s="435"/>
      <c r="LCJ468" s="435"/>
      <c r="LCK468" s="435"/>
      <c r="LCL468" s="435"/>
      <c r="LCM468" s="435"/>
      <c r="LCN468" s="435"/>
      <c r="LCO468" s="435"/>
      <c r="LCP468" s="435"/>
      <c r="LCQ468" s="435"/>
      <c r="LCR468" s="435"/>
      <c r="LCS468" s="435"/>
      <c r="LCT468" s="435"/>
      <c r="LCU468" s="435"/>
      <c r="LCV468" s="435"/>
      <c r="LCW468" s="435"/>
      <c r="LCX468" s="435"/>
      <c r="LCY468" s="435"/>
      <c r="LCZ468" s="435"/>
      <c r="LDA468" s="435"/>
      <c r="LDB468" s="435"/>
      <c r="LDC468" s="435"/>
      <c r="LDD468" s="435"/>
      <c r="LDE468" s="435"/>
      <c r="LDF468" s="435"/>
      <c r="LDG468" s="435"/>
      <c r="LDH468" s="435"/>
      <c r="LDI468" s="435"/>
      <c r="LDJ468" s="435"/>
      <c r="LDK468" s="435"/>
      <c r="LDL468" s="435"/>
      <c r="LDM468" s="435"/>
      <c r="LDN468" s="435"/>
      <c r="LDO468" s="435"/>
      <c r="LDP468" s="435"/>
      <c r="LDQ468" s="435"/>
      <c r="LDR468" s="435"/>
      <c r="LDS468" s="435"/>
      <c r="LDT468" s="435"/>
      <c r="LDU468" s="435"/>
      <c r="LDV468" s="435"/>
      <c r="LDW468" s="435"/>
      <c r="LDX468" s="435"/>
      <c r="LDY468" s="435"/>
      <c r="LDZ468" s="435"/>
      <c r="LEA468" s="435"/>
      <c r="LEB468" s="435"/>
      <c r="LEC468" s="435"/>
      <c r="LED468" s="435"/>
      <c r="LEE468" s="435"/>
      <c r="LEF468" s="435"/>
      <c r="LEG468" s="435"/>
      <c r="LEH468" s="435"/>
      <c r="LEI468" s="435"/>
      <c r="LEJ468" s="435"/>
      <c r="LEK468" s="435"/>
      <c r="LEL468" s="435"/>
      <c r="LEM468" s="435"/>
      <c r="LEN468" s="435"/>
      <c r="LEO468" s="435"/>
      <c r="LEP468" s="435"/>
      <c r="LEQ468" s="435"/>
      <c r="LER468" s="435"/>
      <c r="LES468" s="435"/>
      <c r="LET468" s="435"/>
      <c r="LEU468" s="435"/>
      <c r="LEV468" s="435"/>
      <c r="LEW468" s="435"/>
      <c r="LEX468" s="435"/>
      <c r="LEY468" s="435"/>
      <c r="LEZ468" s="435"/>
      <c r="LFA468" s="435"/>
      <c r="LFB468" s="435"/>
      <c r="LFC468" s="435"/>
      <c r="LFD468" s="435"/>
      <c r="LFE468" s="435"/>
      <c r="LFF468" s="435"/>
      <c r="LFG468" s="435"/>
      <c r="LFH468" s="435"/>
      <c r="LFI468" s="435"/>
      <c r="LFJ468" s="435"/>
      <c r="LFK468" s="435"/>
      <c r="LFL468" s="435"/>
      <c r="LFM468" s="435"/>
      <c r="LFN468" s="435"/>
      <c r="LFO468" s="435"/>
      <c r="LFP468" s="435"/>
      <c r="LFQ468" s="435"/>
      <c r="LFR468" s="435"/>
      <c r="LFS468" s="435"/>
      <c r="LFT468" s="435"/>
      <c r="LFU468" s="435"/>
      <c r="LFV468" s="435"/>
      <c r="LFW468" s="435"/>
      <c r="LFX468" s="435"/>
      <c r="LFY468" s="435"/>
      <c r="LFZ468" s="435"/>
      <c r="LGA468" s="435"/>
      <c r="LGB468" s="435"/>
      <c r="LGC468" s="435"/>
      <c r="LGD468" s="435"/>
      <c r="LGE468" s="435"/>
      <c r="LGF468" s="435"/>
      <c r="LGG468" s="435"/>
      <c r="LGH468" s="435"/>
      <c r="LGI468" s="435"/>
      <c r="LGJ468" s="435"/>
      <c r="LGK468" s="435"/>
      <c r="LGL468" s="435"/>
      <c r="LGM468" s="435"/>
      <c r="LGN468" s="435"/>
      <c r="LGO468" s="435"/>
      <c r="LGP468" s="435"/>
      <c r="LGQ468" s="435"/>
      <c r="LGR468" s="435"/>
      <c r="LGS468" s="435"/>
      <c r="LGT468" s="435"/>
      <c r="LGU468" s="435"/>
      <c r="LGV468" s="435"/>
      <c r="LGW468" s="435"/>
      <c r="LGX468" s="435"/>
      <c r="LGY468" s="435"/>
      <c r="LGZ468" s="435"/>
      <c r="LHA468" s="435"/>
      <c r="LHB468" s="435"/>
      <c r="LHC468" s="435"/>
      <c r="LHD468" s="435"/>
      <c r="LHE468" s="435"/>
      <c r="LHF468" s="435"/>
      <c r="LHG468" s="435"/>
      <c r="LHH468" s="435"/>
      <c r="LHI468" s="435"/>
      <c r="LHJ468" s="435"/>
      <c r="LHK468" s="435"/>
      <c r="LHL468" s="435"/>
      <c r="LHM468" s="435"/>
      <c r="LHN468" s="435"/>
      <c r="LHO468" s="435"/>
      <c r="LHP468" s="435"/>
      <c r="LHQ468" s="435"/>
      <c r="LHR468" s="435"/>
      <c r="LHS468" s="435"/>
      <c r="LHT468" s="435"/>
      <c r="LHU468" s="435"/>
      <c r="LHV468" s="435"/>
      <c r="LHW468" s="435"/>
      <c r="LHX468" s="435"/>
      <c r="LHY468" s="435"/>
      <c r="LHZ468" s="435"/>
      <c r="LIA468" s="435"/>
      <c r="LIB468" s="435"/>
      <c r="LIC468" s="435"/>
      <c r="LID468" s="435"/>
      <c r="LIE468" s="435"/>
      <c r="LIF468" s="435"/>
      <c r="LIG468" s="435"/>
      <c r="LIH468" s="435"/>
      <c r="LII468" s="435"/>
      <c r="LIJ468" s="435"/>
      <c r="LIK468" s="435"/>
      <c r="LIL468" s="435"/>
      <c r="LIM468" s="435"/>
      <c r="LIN468" s="435"/>
      <c r="LIO468" s="435"/>
      <c r="LIP468" s="435"/>
      <c r="LIQ468" s="435"/>
      <c r="LIR468" s="435"/>
      <c r="LIS468" s="435"/>
      <c r="LIT468" s="435"/>
      <c r="LIU468" s="435"/>
      <c r="LIV468" s="435"/>
      <c r="LIW468" s="435"/>
      <c r="LIX468" s="435"/>
      <c r="LIY468" s="435"/>
      <c r="LIZ468" s="435"/>
      <c r="LJA468" s="435"/>
      <c r="LJB468" s="435"/>
      <c r="LJC468" s="435"/>
      <c r="LJD468" s="435"/>
      <c r="LJE468" s="435"/>
      <c r="LJF468" s="435"/>
      <c r="LJG468" s="435"/>
      <c r="LJH468" s="435"/>
      <c r="LJI468" s="435"/>
      <c r="LJJ468" s="435"/>
      <c r="LJK468" s="435"/>
      <c r="LJL468" s="435"/>
      <c r="LJM468" s="435"/>
      <c r="LJN468" s="435"/>
      <c r="LJO468" s="435"/>
      <c r="LJP468" s="435"/>
      <c r="LJQ468" s="435"/>
      <c r="LJR468" s="435"/>
      <c r="LJS468" s="435"/>
      <c r="LJT468" s="435"/>
      <c r="LJU468" s="435"/>
      <c r="LJV468" s="435"/>
      <c r="LJW468" s="435"/>
      <c r="LJX468" s="435"/>
      <c r="LJY468" s="435"/>
      <c r="LJZ468" s="435"/>
      <c r="LKA468" s="435"/>
      <c r="LKB468" s="435"/>
      <c r="LKC468" s="435"/>
      <c r="LKD468" s="435"/>
      <c r="LKE468" s="435"/>
      <c r="LKF468" s="435"/>
      <c r="LKG468" s="435"/>
      <c r="LKH468" s="435"/>
      <c r="LKI468" s="435"/>
      <c r="LKJ468" s="435"/>
      <c r="LKK468" s="435"/>
      <c r="LKL468" s="435"/>
      <c r="LKM468" s="435"/>
      <c r="LKN468" s="435"/>
      <c r="LKO468" s="435"/>
      <c r="LKP468" s="435"/>
      <c r="LKQ468" s="435"/>
      <c r="LKR468" s="435"/>
      <c r="LKS468" s="435"/>
      <c r="LKT468" s="435"/>
      <c r="LKU468" s="435"/>
      <c r="LKV468" s="435"/>
      <c r="LKW468" s="435"/>
      <c r="LKX468" s="435"/>
      <c r="LKY468" s="435"/>
      <c r="LKZ468" s="435"/>
      <c r="LLA468" s="435"/>
      <c r="LLB468" s="435"/>
      <c r="LLC468" s="435"/>
      <c r="LLD468" s="435"/>
      <c r="LLE468" s="435"/>
      <c r="LLF468" s="435"/>
      <c r="LLG468" s="435"/>
      <c r="LLH468" s="435"/>
      <c r="LLI468" s="435"/>
      <c r="LLJ468" s="435"/>
      <c r="LLK468" s="435"/>
      <c r="LLL468" s="435"/>
      <c r="LLM468" s="435"/>
      <c r="LLN468" s="435"/>
      <c r="LLO468" s="435"/>
      <c r="LLP468" s="435"/>
      <c r="LLQ468" s="435"/>
      <c r="LLR468" s="435"/>
      <c r="LLS468" s="435"/>
      <c r="LLT468" s="435"/>
      <c r="LLU468" s="435"/>
      <c r="LLV468" s="435"/>
      <c r="LLW468" s="435"/>
      <c r="LLX468" s="435"/>
      <c r="LLY468" s="435"/>
      <c r="LLZ468" s="435"/>
      <c r="LMA468" s="435"/>
      <c r="LMB468" s="435"/>
      <c r="LMC468" s="435"/>
      <c r="LMD468" s="435"/>
      <c r="LME468" s="435"/>
      <c r="LMF468" s="435"/>
      <c r="LMG468" s="435"/>
      <c r="LMH468" s="435"/>
      <c r="LMI468" s="435"/>
      <c r="LMJ468" s="435"/>
      <c r="LMK468" s="435"/>
      <c r="LML468" s="435"/>
      <c r="LMM468" s="435"/>
      <c r="LMN468" s="435"/>
      <c r="LMO468" s="435"/>
      <c r="LMP468" s="435"/>
      <c r="LMQ468" s="435"/>
      <c r="LMR468" s="435"/>
      <c r="LMS468" s="435"/>
      <c r="LMT468" s="435"/>
      <c r="LMU468" s="435"/>
      <c r="LMV468" s="435"/>
      <c r="LMW468" s="435"/>
      <c r="LMX468" s="435"/>
      <c r="LMY468" s="435"/>
      <c r="LMZ468" s="435"/>
      <c r="LNA468" s="435"/>
      <c r="LNB468" s="435"/>
      <c r="LNC468" s="435"/>
      <c r="LND468" s="435"/>
      <c r="LNE468" s="435"/>
      <c r="LNF468" s="435"/>
      <c r="LNG468" s="435"/>
      <c r="LNH468" s="435"/>
      <c r="LNI468" s="435"/>
      <c r="LNJ468" s="435"/>
      <c r="LNK468" s="435"/>
      <c r="LNL468" s="435"/>
      <c r="LNM468" s="435"/>
      <c r="LNN468" s="435"/>
      <c r="LNO468" s="435"/>
      <c r="LNP468" s="435"/>
      <c r="LNQ468" s="435"/>
      <c r="LNR468" s="435"/>
      <c r="LNS468" s="435"/>
      <c r="LNT468" s="435"/>
      <c r="LNU468" s="435"/>
      <c r="LNV468" s="435"/>
      <c r="LNW468" s="435"/>
      <c r="LNX468" s="435"/>
      <c r="LNY468" s="435"/>
      <c r="LNZ468" s="435"/>
      <c r="LOA468" s="435"/>
      <c r="LOB468" s="435"/>
      <c r="LOC468" s="435"/>
      <c r="LOD468" s="435"/>
      <c r="LOE468" s="435"/>
      <c r="LOF468" s="435"/>
      <c r="LOG468" s="435"/>
      <c r="LOH468" s="435"/>
      <c r="LOI468" s="435"/>
      <c r="LOJ468" s="435"/>
      <c r="LOK468" s="435"/>
      <c r="LOL468" s="435"/>
      <c r="LOM468" s="435"/>
      <c r="LON468" s="435"/>
      <c r="LOO468" s="435"/>
      <c r="LOP468" s="435"/>
      <c r="LOQ468" s="435"/>
      <c r="LOR468" s="435"/>
      <c r="LOS468" s="435"/>
      <c r="LOT468" s="435"/>
      <c r="LOU468" s="435"/>
      <c r="LOV468" s="435"/>
      <c r="LOW468" s="435"/>
      <c r="LOX468" s="435"/>
      <c r="LOY468" s="435"/>
      <c r="LOZ468" s="435"/>
      <c r="LPA468" s="435"/>
      <c r="LPB468" s="435"/>
      <c r="LPC468" s="435"/>
      <c r="LPD468" s="435"/>
      <c r="LPE468" s="435"/>
      <c r="LPF468" s="435"/>
      <c r="LPG468" s="435"/>
      <c r="LPH468" s="435"/>
      <c r="LPI468" s="435"/>
      <c r="LPJ468" s="435"/>
      <c r="LPK468" s="435"/>
      <c r="LPL468" s="435"/>
      <c r="LPM468" s="435"/>
      <c r="LPN468" s="435"/>
      <c r="LPO468" s="435"/>
      <c r="LPP468" s="435"/>
      <c r="LPQ468" s="435"/>
      <c r="LPR468" s="435"/>
      <c r="LPS468" s="435"/>
      <c r="LPT468" s="435"/>
      <c r="LPU468" s="435"/>
      <c r="LPV468" s="435"/>
      <c r="LPW468" s="435"/>
      <c r="LPX468" s="435"/>
      <c r="LPY468" s="435"/>
      <c r="LPZ468" s="435"/>
      <c r="LQA468" s="435"/>
      <c r="LQB468" s="435"/>
      <c r="LQC468" s="435"/>
      <c r="LQD468" s="435"/>
      <c r="LQE468" s="435"/>
      <c r="LQF468" s="435"/>
      <c r="LQG468" s="435"/>
      <c r="LQH468" s="435"/>
      <c r="LQI468" s="435"/>
      <c r="LQJ468" s="435"/>
      <c r="LQK468" s="435"/>
      <c r="LQL468" s="435"/>
      <c r="LQM468" s="435"/>
      <c r="LQN468" s="435"/>
      <c r="LQO468" s="435"/>
      <c r="LQP468" s="435"/>
      <c r="LQQ468" s="435"/>
      <c r="LQR468" s="435"/>
      <c r="LQS468" s="435"/>
      <c r="LQT468" s="435"/>
      <c r="LQU468" s="435"/>
      <c r="LQV468" s="435"/>
      <c r="LQW468" s="435"/>
      <c r="LQX468" s="435"/>
      <c r="LQY468" s="435"/>
      <c r="LQZ468" s="435"/>
      <c r="LRA468" s="435"/>
      <c r="LRB468" s="435"/>
      <c r="LRC468" s="435"/>
      <c r="LRD468" s="435"/>
      <c r="LRE468" s="435"/>
      <c r="LRF468" s="435"/>
      <c r="LRG468" s="435"/>
      <c r="LRH468" s="435"/>
      <c r="LRI468" s="435"/>
      <c r="LRJ468" s="435"/>
      <c r="LRK468" s="435"/>
      <c r="LRL468" s="435"/>
      <c r="LRM468" s="435"/>
      <c r="LRN468" s="435"/>
      <c r="LRO468" s="435"/>
      <c r="LRP468" s="435"/>
      <c r="LRQ468" s="435"/>
      <c r="LRR468" s="435"/>
      <c r="LRS468" s="435"/>
      <c r="LRT468" s="435"/>
      <c r="LRU468" s="435"/>
      <c r="LRV468" s="435"/>
      <c r="LRW468" s="435"/>
      <c r="LRX468" s="435"/>
      <c r="LRY468" s="435"/>
      <c r="LRZ468" s="435"/>
      <c r="LSA468" s="435"/>
      <c r="LSB468" s="435"/>
      <c r="LSC468" s="435"/>
      <c r="LSD468" s="435"/>
      <c r="LSE468" s="435"/>
      <c r="LSF468" s="435"/>
      <c r="LSG468" s="435"/>
      <c r="LSH468" s="435"/>
      <c r="LSI468" s="435"/>
      <c r="LSJ468" s="435"/>
      <c r="LSK468" s="435"/>
      <c r="LSL468" s="435"/>
      <c r="LSM468" s="435"/>
      <c r="LSN468" s="435"/>
      <c r="LSO468" s="435"/>
      <c r="LSP468" s="435"/>
      <c r="LSQ468" s="435"/>
      <c r="LSR468" s="435"/>
      <c r="LSS468" s="435"/>
      <c r="LST468" s="435"/>
      <c r="LSU468" s="435"/>
      <c r="LSV468" s="435"/>
      <c r="LSW468" s="435"/>
      <c r="LSX468" s="435"/>
      <c r="LSY468" s="435"/>
      <c r="LSZ468" s="435"/>
      <c r="LTA468" s="435"/>
      <c r="LTB468" s="435"/>
      <c r="LTC468" s="435"/>
      <c r="LTD468" s="435"/>
      <c r="LTE468" s="435"/>
      <c r="LTF468" s="435"/>
      <c r="LTG468" s="435"/>
      <c r="LTH468" s="435"/>
      <c r="LTI468" s="435"/>
      <c r="LTJ468" s="435"/>
      <c r="LTK468" s="435"/>
      <c r="LTL468" s="435"/>
      <c r="LTM468" s="435"/>
      <c r="LTN468" s="435"/>
      <c r="LTO468" s="435"/>
      <c r="LTP468" s="435"/>
      <c r="LTQ468" s="435"/>
      <c r="LTR468" s="435"/>
      <c r="LTS468" s="435"/>
      <c r="LTT468" s="435"/>
      <c r="LTU468" s="435"/>
      <c r="LTV468" s="435"/>
      <c r="LTW468" s="435"/>
      <c r="LTX468" s="435"/>
      <c r="LTY468" s="435"/>
      <c r="LTZ468" s="435"/>
      <c r="LUA468" s="435"/>
      <c r="LUB468" s="435"/>
      <c r="LUC468" s="435"/>
      <c r="LUD468" s="435"/>
      <c r="LUE468" s="435"/>
      <c r="LUF468" s="435"/>
      <c r="LUG468" s="435"/>
      <c r="LUH468" s="435"/>
      <c r="LUI468" s="435"/>
      <c r="LUJ468" s="435"/>
      <c r="LUK468" s="435"/>
      <c r="LUL468" s="435"/>
      <c r="LUM468" s="435"/>
      <c r="LUN468" s="435"/>
      <c r="LUO468" s="435"/>
      <c r="LUP468" s="435"/>
      <c r="LUQ468" s="435"/>
      <c r="LUR468" s="435"/>
      <c r="LUS468" s="435"/>
      <c r="LUT468" s="435"/>
      <c r="LUU468" s="435"/>
      <c r="LUV468" s="435"/>
      <c r="LUW468" s="435"/>
      <c r="LUX468" s="435"/>
      <c r="LUY468" s="435"/>
      <c r="LUZ468" s="435"/>
      <c r="LVA468" s="435"/>
      <c r="LVB468" s="435"/>
      <c r="LVC468" s="435"/>
      <c r="LVD468" s="435"/>
      <c r="LVE468" s="435"/>
      <c r="LVF468" s="435"/>
      <c r="LVG468" s="435"/>
      <c r="LVH468" s="435"/>
      <c r="LVI468" s="435"/>
      <c r="LVJ468" s="435"/>
      <c r="LVK468" s="435"/>
      <c r="LVL468" s="435"/>
      <c r="LVM468" s="435"/>
      <c r="LVN468" s="435"/>
      <c r="LVO468" s="435"/>
      <c r="LVP468" s="435"/>
      <c r="LVQ468" s="435"/>
      <c r="LVR468" s="435"/>
      <c r="LVS468" s="435"/>
      <c r="LVT468" s="435"/>
      <c r="LVU468" s="435"/>
      <c r="LVV468" s="435"/>
      <c r="LVW468" s="435"/>
      <c r="LVX468" s="435"/>
      <c r="LVY468" s="435"/>
      <c r="LVZ468" s="435"/>
      <c r="LWA468" s="435"/>
      <c r="LWB468" s="435"/>
      <c r="LWC468" s="435"/>
      <c r="LWD468" s="435"/>
      <c r="LWE468" s="435"/>
      <c r="LWF468" s="435"/>
      <c r="LWG468" s="435"/>
      <c r="LWH468" s="435"/>
      <c r="LWI468" s="435"/>
      <c r="LWJ468" s="435"/>
      <c r="LWK468" s="435"/>
      <c r="LWL468" s="435"/>
      <c r="LWM468" s="435"/>
      <c r="LWN468" s="435"/>
      <c r="LWO468" s="435"/>
      <c r="LWP468" s="435"/>
      <c r="LWQ468" s="435"/>
      <c r="LWR468" s="435"/>
      <c r="LWS468" s="435"/>
      <c r="LWT468" s="435"/>
      <c r="LWU468" s="435"/>
      <c r="LWV468" s="435"/>
      <c r="LWW468" s="435"/>
      <c r="LWX468" s="435"/>
      <c r="LWY468" s="435"/>
      <c r="LWZ468" s="435"/>
      <c r="LXA468" s="435"/>
      <c r="LXB468" s="435"/>
      <c r="LXC468" s="435"/>
      <c r="LXD468" s="435"/>
      <c r="LXE468" s="435"/>
      <c r="LXF468" s="435"/>
      <c r="LXG468" s="435"/>
      <c r="LXH468" s="435"/>
      <c r="LXI468" s="435"/>
      <c r="LXJ468" s="435"/>
      <c r="LXK468" s="435"/>
      <c r="LXL468" s="435"/>
      <c r="LXM468" s="435"/>
      <c r="LXN468" s="435"/>
      <c r="LXO468" s="435"/>
      <c r="LXP468" s="435"/>
      <c r="LXQ468" s="435"/>
      <c r="LXR468" s="435"/>
      <c r="LXS468" s="435"/>
      <c r="LXT468" s="435"/>
      <c r="LXU468" s="435"/>
      <c r="LXV468" s="435"/>
      <c r="LXW468" s="435"/>
      <c r="LXX468" s="435"/>
      <c r="LXY468" s="435"/>
      <c r="LXZ468" s="435"/>
      <c r="LYA468" s="435"/>
      <c r="LYB468" s="435"/>
      <c r="LYC468" s="435"/>
      <c r="LYD468" s="435"/>
      <c r="LYE468" s="435"/>
      <c r="LYF468" s="435"/>
      <c r="LYG468" s="435"/>
      <c r="LYH468" s="435"/>
      <c r="LYI468" s="435"/>
      <c r="LYJ468" s="435"/>
      <c r="LYK468" s="435"/>
      <c r="LYL468" s="435"/>
      <c r="LYM468" s="435"/>
      <c r="LYN468" s="435"/>
      <c r="LYO468" s="435"/>
      <c r="LYP468" s="435"/>
      <c r="LYQ468" s="435"/>
      <c r="LYR468" s="435"/>
      <c r="LYS468" s="435"/>
      <c r="LYT468" s="435"/>
      <c r="LYU468" s="435"/>
      <c r="LYV468" s="435"/>
      <c r="LYW468" s="435"/>
      <c r="LYX468" s="435"/>
      <c r="LYY468" s="435"/>
      <c r="LYZ468" s="435"/>
      <c r="LZA468" s="435"/>
      <c r="LZB468" s="435"/>
      <c r="LZC468" s="435"/>
      <c r="LZD468" s="435"/>
      <c r="LZE468" s="435"/>
      <c r="LZF468" s="435"/>
      <c r="LZG468" s="435"/>
      <c r="LZH468" s="435"/>
      <c r="LZI468" s="435"/>
      <c r="LZJ468" s="435"/>
      <c r="LZK468" s="435"/>
      <c r="LZL468" s="435"/>
      <c r="LZM468" s="435"/>
      <c r="LZN468" s="435"/>
      <c r="LZO468" s="435"/>
      <c r="LZP468" s="435"/>
      <c r="LZQ468" s="435"/>
      <c r="LZR468" s="435"/>
      <c r="LZS468" s="435"/>
      <c r="LZT468" s="435"/>
      <c r="LZU468" s="435"/>
      <c r="LZV468" s="435"/>
      <c r="LZW468" s="435"/>
      <c r="LZX468" s="435"/>
      <c r="LZY468" s="435"/>
      <c r="LZZ468" s="435"/>
      <c r="MAA468" s="435"/>
      <c r="MAB468" s="435"/>
      <c r="MAC468" s="435"/>
      <c r="MAD468" s="435"/>
      <c r="MAE468" s="435"/>
      <c r="MAF468" s="435"/>
      <c r="MAG468" s="435"/>
      <c r="MAH468" s="435"/>
      <c r="MAI468" s="435"/>
      <c r="MAJ468" s="435"/>
      <c r="MAK468" s="435"/>
      <c r="MAL468" s="435"/>
      <c r="MAM468" s="435"/>
      <c r="MAN468" s="435"/>
      <c r="MAO468" s="435"/>
      <c r="MAP468" s="435"/>
      <c r="MAQ468" s="435"/>
      <c r="MAR468" s="435"/>
      <c r="MAS468" s="435"/>
      <c r="MAT468" s="435"/>
      <c r="MAU468" s="435"/>
      <c r="MAV468" s="435"/>
      <c r="MAW468" s="435"/>
      <c r="MAX468" s="435"/>
      <c r="MAY468" s="435"/>
      <c r="MAZ468" s="435"/>
      <c r="MBA468" s="435"/>
      <c r="MBB468" s="435"/>
      <c r="MBC468" s="435"/>
      <c r="MBD468" s="435"/>
      <c r="MBE468" s="435"/>
      <c r="MBF468" s="435"/>
      <c r="MBG468" s="435"/>
      <c r="MBH468" s="435"/>
      <c r="MBI468" s="435"/>
      <c r="MBJ468" s="435"/>
      <c r="MBK468" s="435"/>
      <c r="MBL468" s="435"/>
      <c r="MBM468" s="435"/>
      <c r="MBN468" s="435"/>
      <c r="MBO468" s="435"/>
      <c r="MBP468" s="435"/>
      <c r="MBQ468" s="435"/>
      <c r="MBR468" s="435"/>
      <c r="MBS468" s="435"/>
      <c r="MBT468" s="435"/>
      <c r="MBU468" s="435"/>
      <c r="MBV468" s="435"/>
      <c r="MBW468" s="435"/>
      <c r="MBX468" s="435"/>
      <c r="MBY468" s="435"/>
      <c r="MBZ468" s="435"/>
      <c r="MCA468" s="435"/>
      <c r="MCB468" s="435"/>
      <c r="MCC468" s="435"/>
      <c r="MCD468" s="435"/>
      <c r="MCE468" s="435"/>
      <c r="MCF468" s="435"/>
      <c r="MCG468" s="435"/>
      <c r="MCH468" s="435"/>
      <c r="MCI468" s="435"/>
      <c r="MCJ468" s="435"/>
      <c r="MCK468" s="435"/>
      <c r="MCL468" s="435"/>
      <c r="MCM468" s="435"/>
      <c r="MCN468" s="435"/>
      <c r="MCO468" s="435"/>
      <c r="MCP468" s="435"/>
      <c r="MCQ468" s="435"/>
      <c r="MCR468" s="435"/>
      <c r="MCS468" s="435"/>
      <c r="MCT468" s="435"/>
      <c r="MCU468" s="435"/>
      <c r="MCV468" s="435"/>
      <c r="MCW468" s="435"/>
      <c r="MCX468" s="435"/>
      <c r="MCY468" s="435"/>
      <c r="MCZ468" s="435"/>
      <c r="MDA468" s="435"/>
      <c r="MDB468" s="435"/>
      <c r="MDC468" s="435"/>
      <c r="MDD468" s="435"/>
      <c r="MDE468" s="435"/>
      <c r="MDF468" s="435"/>
      <c r="MDG468" s="435"/>
      <c r="MDH468" s="435"/>
      <c r="MDI468" s="435"/>
      <c r="MDJ468" s="435"/>
      <c r="MDK468" s="435"/>
      <c r="MDL468" s="435"/>
      <c r="MDM468" s="435"/>
      <c r="MDN468" s="435"/>
      <c r="MDO468" s="435"/>
      <c r="MDP468" s="435"/>
      <c r="MDQ468" s="435"/>
      <c r="MDR468" s="435"/>
      <c r="MDS468" s="435"/>
      <c r="MDT468" s="435"/>
      <c r="MDU468" s="435"/>
      <c r="MDV468" s="435"/>
      <c r="MDW468" s="435"/>
      <c r="MDX468" s="435"/>
      <c r="MDY468" s="435"/>
      <c r="MDZ468" s="435"/>
      <c r="MEA468" s="435"/>
      <c r="MEB468" s="435"/>
      <c r="MEC468" s="435"/>
      <c r="MED468" s="435"/>
      <c r="MEE468" s="435"/>
      <c r="MEF468" s="435"/>
      <c r="MEG468" s="435"/>
      <c r="MEH468" s="435"/>
      <c r="MEI468" s="435"/>
      <c r="MEJ468" s="435"/>
      <c r="MEK468" s="435"/>
      <c r="MEL468" s="435"/>
      <c r="MEM468" s="435"/>
      <c r="MEN468" s="435"/>
      <c r="MEO468" s="435"/>
      <c r="MEP468" s="435"/>
      <c r="MEQ468" s="435"/>
      <c r="MER468" s="435"/>
      <c r="MES468" s="435"/>
      <c r="MET468" s="435"/>
      <c r="MEU468" s="435"/>
      <c r="MEV468" s="435"/>
      <c r="MEW468" s="435"/>
      <c r="MEX468" s="435"/>
      <c r="MEY468" s="435"/>
      <c r="MEZ468" s="435"/>
      <c r="MFA468" s="435"/>
      <c r="MFB468" s="435"/>
      <c r="MFC468" s="435"/>
      <c r="MFD468" s="435"/>
      <c r="MFE468" s="435"/>
      <c r="MFF468" s="435"/>
      <c r="MFG468" s="435"/>
      <c r="MFH468" s="435"/>
      <c r="MFI468" s="435"/>
      <c r="MFJ468" s="435"/>
      <c r="MFK468" s="435"/>
      <c r="MFL468" s="435"/>
      <c r="MFM468" s="435"/>
      <c r="MFN468" s="435"/>
      <c r="MFO468" s="435"/>
      <c r="MFP468" s="435"/>
      <c r="MFQ468" s="435"/>
      <c r="MFR468" s="435"/>
      <c r="MFS468" s="435"/>
      <c r="MFT468" s="435"/>
      <c r="MFU468" s="435"/>
      <c r="MFV468" s="435"/>
      <c r="MFW468" s="435"/>
      <c r="MFX468" s="435"/>
      <c r="MFY468" s="435"/>
      <c r="MFZ468" s="435"/>
      <c r="MGA468" s="435"/>
      <c r="MGB468" s="435"/>
      <c r="MGC468" s="435"/>
      <c r="MGD468" s="435"/>
      <c r="MGE468" s="435"/>
      <c r="MGF468" s="435"/>
      <c r="MGG468" s="435"/>
      <c r="MGH468" s="435"/>
      <c r="MGI468" s="435"/>
      <c r="MGJ468" s="435"/>
      <c r="MGK468" s="435"/>
      <c r="MGL468" s="435"/>
      <c r="MGM468" s="435"/>
      <c r="MGN468" s="435"/>
      <c r="MGO468" s="435"/>
      <c r="MGP468" s="435"/>
      <c r="MGQ468" s="435"/>
      <c r="MGR468" s="435"/>
      <c r="MGS468" s="435"/>
      <c r="MGT468" s="435"/>
      <c r="MGU468" s="435"/>
      <c r="MGV468" s="435"/>
      <c r="MGW468" s="435"/>
      <c r="MGX468" s="435"/>
      <c r="MGY468" s="435"/>
      <c r="MGZ468" s="435"/>
      <c r="MHA468" s="435"/>
      <c r="MHB468" s="435"/>
      <c r="MHC468" s="435"/>
      <c r="MHD468" s="435"/>
      <c r="MHE468" s="435"/>
      <c r="MHF468" s="435"/>
      <c r="MHG468" s="435"/>
      <c r="MHH468" s="435"/>
      <c r="MHI468" s="435"/>
      <c r="MHJ468" s="435"/>
      <c r="MHK468" s="435"/>
      <c r="MHL468" s="435"/>
      <c r="MHM468" s="435"/>
      <c r="MHN468" s="435"/>
      <c r="MHO468" s="435"/>
      <c r="MHP468" s="435"/>
      <c r="MHQ468" s="435"/>
      <c r="MHR468" s="435"/>
      <c r="MHS468" s="435"/>
      <c r="MHT468" s="435"/>
      <c r="MHU468" s="435"/>
      <c r="MHV468" s="435"/>
      <c r="MHW468" s="435"/>
      <c r="MHX468" s="435"/>
      <c r="MHY468" s="435"/>
      <c r="MHZ468" s="435"/>
      <c r="MIA468" s="435"/>
      <c r="MIB468" s="435"/>
      <c r="MIC468" s="435"/>
      <c r="MID468" s="435"/>
      <c r="MIE468" s="435"/>
      <c r="MIF468" s="435"/>
      <c r="MIG468" s="435"/>
      <c r="MIH468" s="435"/>
      <c r="MII468" s="435"/>
      <c r="MIJ468" s="435"/>
      <c r="MIK468" s="435"/>
      <c r="MIL468" s="435"/>
      <c r="MIM468" s="435"/>
      <c r="MIN468" s="435"/>
      <c r="MIO468" s="435"/>
      <c r="MIP468" s="435"/>
      <c r="MIQ468" s="435"/>
      <c r="MIR468" s="435"/>
      <c r="MIS468" s="435"/>
      <c r="MIT468" s="435"/>
      <c r="MIU468" s="435"/>
      <c r="MIV468" s="435"/>
      <c r="MIW468" s="435"/>
      <c r="MIX468" s="435"/>
      <c r="MIY468" s="435"/>
      <c r="MIZ468" s="435"/>
      <c r="MJA468" s="435"/>
      <c r="MJB468" s="435"/>
      <c r="MJC468" s="435"/>
      <c r="MJD468" s="435"/>
      <c r="MJE468" s="435"/>
      <c r="MJF468" s="435"/>
      <c r="MJG468" s="435"/>
      <c r="MJH468" s="435"/>
      <c r="MJI468" s="435"/>
      <c r="MJJ468" s="435"/>
      <c r="MJK468" s="435"/>
      <c r="MJL468" s="435"/>
      <c r="MJM468" s="435"/>
      <c r="MJN468" s="435"/>
      <c r="MJO468" s="435"/>
      <c r="MJP468" s="435"/>
      <c r="MJQ468" s="435"/>
      <c r="MJR468" s="435"/>
      <c r="MJS468" s="435"/>
      <c r="MJT468" s="435"/>
      <c r="MJU468" s="435"/>
      <c r="MJV468" s="435"/>
      <c r="MJW468" s="435"/>
      <c r="MJX468" s="435"/>
      <c r="MJY468" s="435"/>
      <c r="MJZ468" s="435"/>
      <c r="MKA468" s="435"/>
      <c r="MKB468" s="435"/>
      <c r="MKC468" s="435"/>
      <c r="MKD468" s="435"/>
      <c r="MKE468" s="435"/>
      <c r="MKF468" s="435"/>
      <c r="MKG468" s="435"/>
      <c r="MKH468" s="435"/>
      <c r="MKI468" s="435"/>
      <c r="MKJ468" s="435"/>
      <c r="MKK468" s="435"/>
      <c r="MKL468" s="435"/>
      <c r="MKM468" s="435"/>
      <c r="MKN468" s="435"/>
      <c r="MKO468" s="435"/>
      <c r="MKP468" s="435"/>
      <c r="MKQ468" s="435"/>
      <c r="MKR468" s="435"/>
      <c r="MKS468" s="435"/>
      <c r="MKT468" s="435"/>
      <c r="MKU468" s="435"/>
      <c r="MKV468" s="435"/>
      <c r="MKW468" s="435"/>
      <c r="MKX468" s="435"/>
      <c r="MKY468" s="435"/>
      <c r="MKZ468" s="435"/>
      <c r="MLA468" s="435"/>
      <c r="MLB468" s="435"/>
      <c r="MLC468" s="435"/>
      <c r="MLD468" s="435"/>
      <c r="MLE468" s="435"/>
      <c r="MLF468" s="435"/>
      <c r="MLG468" s="435"/>
      <c r="MLH468" s="435"/>
      <c r="MLI468" s="435"/>
      <c r="MLJ468" s="435"/>
      <c r="MLK468" s="435"/>
      <c r="MLL468" s="435"/>
      <c r="MLM468" s="435"/>
      <c r="MLN468" s="435"/>
      <c r="MLO468" s="435"/>
      <c r="MLP468" s="435"/>
      <c r="MLQ468" s="435"/>
      <c r="MLR468" s="435"/>
      <c r="MLS468" s="435"/>
      <c r="MLT468" s="435"/>
      <c r="MLU468" s="435"/>
      <c r="MLV468" s="435"/>
      <c r="MLW468" s="435"/>
      <c r="MLX468" s="435"/>
      <c r="MLY468" s="435"/>
      <c r="MLZ468" s="435"/>
      <c r="MMA468" s="435"/>
      <c r="MMB468" s="435"/>
      <c r="MMC468" s="435"/>
      <c r="MMD468" s="435"/>
      <c r="MME468" s="435"/>
      <c r="MMF468" s="435"/>
      <c r="MMG468" s="435"/>
      <c r="MMH468" s="435"/>
      <c r="MMI468" s="435"/>
      <c r="MMJ468" s="435"/>
      <c r="MMK468" s="435"/>
      <c r="MML468" s="435"/>
      <c r="MMM468" s="435"/>
      <c r="MMN468" s="435"/>
      <c r="MMO468" s="435"/>
      <c r="MMP468" s="435"/>
      <c r="MMQ468" s="435"/>
      <c r="MMR468" s="435"/>
      <c r="MMS468" s="435"/>
      <c r="MMT468" s="435"/>
      <c r="MMU468" s="435"/>
      <c r="MMV468" s="435"/>
      <c r="MMW468" s="435"/>
      <c r="MMX468" s="435"/>
      <c r="MMY468" s="435"/>
      <c r="MMZ468" s="435"/>
      <c r="MNA468" s="435"/>
      <c r="MNB468" s="435"/>
      <c r="MNC468" s="435"/>
      <c r="MND468" s="435"/>
      <c r="MNE468" s="435"/>
      <c r="MNF468" s="435"/>
      <c r="MNG468" s="435"/>
      <c r="MNH468" s="435"/>
      <c r="MNI468" s="435"/>
      <c r="MNJ468" s="435"/>
      <c r="MNK468" s="435"/>
      <c r="MNL468" s="435"/>
      <c r="MNM468" s="435"/>
      <c r="MNN468" s="435"/>
      <c r="MNO468" s="435"/>
      <c r="MNP468" s="435"/>
      <c r="MNQ468" s="435"/>
      <c r="MNR468" s="435"/>
      <c r="MNS468" s="435"/>
      <c r="MNT468" s="435"/>
      <c r="MNU468" s="435"/>
      <c r="MNV468" s="435"/>
      <c r="MNW468" s="435"/>
      <c r="MNX468" s="435"/>
      <c r="MNY468" s="435"/>
      <c r="MNZ468" s="435"/>
      <c r="MOA468" s="435"/>
      <c r="MOB468" s="435"/>
      <c r="MOC468" s="435"/>
      <c r="MOD468" s="435"/>
      <c r="MOE468" s="435"/>
      <c r="MOF468" s="435"/>
      <c r="MOG468" s="435"/>
      <c r="MOH468" s="435"/>
      <c r="MOI468" s="435"/>
      <c r="MOJ468" s="435"/>
      <c r="MOK468" s="435"/>
      <c r="MOL468" s="435"/>
      <c r="MOM468" s="435"/>
      <c r="MON468" s="435"/>
      <c r="MOO468" s="435"/>
      <c r="MOP468" s="435"/>
      <c r="MOQ468" s="435"/>
      <c r="MOR468" s="435"/>
      <c r="MOS468" s="435"/>
      <c r="MOT468" s="435"/>
      <c r="MOU468" s="435"/>
      <c r="MOV468" s="435"/>
      <c r="MOW468" s="435"/>
      <c r="MOX468" s="435"/>
      <c r="MOY468" s="435"/>
      <c r="MOZ468" s="435"/>
      <c r="MPA468" s="435"/>
      <c r="MPB468" s="435"/>
      <c r="MPC468" s="435"/>
      <c r="MPD468" s="435"/>
      <c r="MPE468" s="435"/>
      <c r="MPF468" s="435"/>
      <c r="MPG468" s="435"/>
      <c r="MPH468" s="435"/>
      <c r="MPI468" s="435"/>
      <c r="MPJ468" s="435"/>
      <c r="MPK468" s="435"/>
      <c r="MPL468" s="435"/>
      <c r="MPM468" s="435"/>
      <c r="MPN468" s="435"/>
      <c r="MPO468" s="435"/>
      <c r="MPP468" s="435"/>
      <c r="MPQ468" s="435"/>
      <c r="MPR468" s="435"/>
      <c r="MPS468" s="435"/>
      <c r="MPT468" s="435"/>
      <c r="MPU468" s="435"/>
      <c r="MPV468" s="435"/>
      <c r="MPW468" s="435"/>
      <c r="MPX468" s="435"/>
      <c r="MPY468" s="435"/>
      <c r="MPZ468" s="435"/>
      <c r="MQA468" s="435"/>
      <c r="MQB468" s="435"/>
      <c r="MQC468" s="435"/>
      <c r="MQD468" s="435"/>
      <c r="MQE468" s="435"/>
      <c r="MQF468" s="435"/>
      <c r="MQG468" s="435"/>
      <c r="MQH468" s="435"/>
      <c r="MQI468" s="435"/>
      <c r="MQJ468" s="435"/>
      <c r="MQK468" s="435"/>
      <c r="MQL468" s="435"/>
      <c r="MQM468" s="435"/>
      <c r="MQN468" s="435"/>
      <c r="MQO468" s="435"/>
      <c r="MQP468" s="435"/>
      <c r="MQQ468" s="435"/>
      <c r="MQR468" s="435"/>
      <c r="MQS468" s="435"/>
      <c r="MQT468" s="435"/>
      <c r="MQU468" s="435"/>
      <c r="MQV468" s="435"/>
      <c r="MQW468" s="435"/>
      <c r="MQX468" s="435"/>
      <c r="MQY468" s="435"/>
      <c r="MQZ468" s="435"/>
      <c r="MRA468" s="435"/>
      <c r="MRB468" s="435"/>
      <c r="MRC468" s="435"/>
      <c r="MRD468" s="435"/>
      <c r="MRE468" s="435"/>
      <c r="MRF468" s="435"/>
      <c r="MRG468" s="435"/>
      <c r="MRH468" s="435"/>
      <c r="MRI468" s="435"/>
      <c r="MRJ468" s="435"/>
      <c r="MRK468" s="435"/>
      <c r="MRL468" s="435"/>
      <c r="MRM468" s="435"/>
      <c r="MRN468" s="435"/>
      <c r="MRO468" s="435"/>
      <c r="MRP468" s="435"/>
      <c r="MRQ468" s="435"/>
      <c r="MRR468" s="435"/>
      <c r="MRS468" s="435"/>
      <c r="MRT468" s="435"/>
      <c r="MRU468" s="435"/>
      <c r="MRV468" s="435"/>
      <c r="MRW468" s="435"/>
      <c r="MRX468" s="435"/>
      <c r="MRY468" s="435"/>
      <c r="MRZ468" s="435"/>
      <c r="MSA468" s="435"/>
      <c r="MSB468" s="435"/>
      <c r="MSC468" s="435"/>
      <c r="MSD468" s="435"/>
      <c r="MSE468" s="435"/>
      <c r="MSF468" s="435"/>
      <c r="MSG468" s="435"/>
      <c r="MSH468" s="435"/>
      <c r="MSI468" s="435"/>
      <c r="MSJ468" s="435"/>
      <c r="MSK468" s="435"/>
      <c r="MSL468" s="435"/>
      <c r="MSM468" s="435"/>
      <c r="MSN468" s="435"/>
      <c r="MSO468" s="435"/>
      <c r="MSP468" s="435"/>
      <c r="MSQ468" s="435"/>
      <c r="MSR468" s="435"/>
      <c r="MSS468" s="435"/>
      <c r="MST468" s="435"/>
      <c r="MSU468" s="435"/>
      <c r="MSV468" s="435"/>
      <c r="MSW468" s="435"/>
      <c r="MSX468" s="435"/>
      <c r="MSY468" s="435"/>
      <c r="MSZ468" s="435"/>
      <c r="MTA468" s="435"/>
      <c r="MTB468" s="435"/>
      <c r="MTC468" s="435"/>
      <c r="MTD468" s="435"/>
      <c r="MTE468" s="435"/>
      <c r="MTF468" s="435"/>
      <c r="MTG468" s="435"/>
      <c r="MTH468" s="435"/>
      <c r="MTI468" s="435"/>
      <c r="MTJ468" s="435"/>
      <c r="MTK468" s="435"/>
      <c r="MTL468" s="435"/>
      <c r="MTM468" s="435"/>
      <c r="MTN468" s="435"/>
      <c r="MTO468" s="435"/>
      <c r="MTP468" s="435"/>
      <c r="MTQ468" s="435"/>
      <c r="MTR468" s="435"/>
      <c r="MTS468" s="435"/>
      <c r="MTT468" s="435"/>
      <c r="MTU468" s="435"/>
      <c r="MTV468" s="435"/>
      <c r="MTW468" s="435"/>
      <c r="MTX468" s="435"/>
      <c r="MTY468" s="435"/>
      <c r="MTZ468" s="435"/>
      <c r="MUA468" s="435"/>
      <c r="MUB468" s="435"/>
      <c r="MUC468" s="435"/>
      <c r="MUD468" s="435"/>
      <c r="MUE468" s="435"/>
      <c r="MUF468" s="435"/>
      <c r="MUG468" s="435"/>
      <c r="MUH468" s="435"/>
      <c r="MUI468" s="435"/>
      <c r="MUJ468" s="435"/>
      <c r="MUK468" s="435"/>
      <c r="MUL468" s="435"/>
      <c r="MUM468" s="435"/>
      <c r="MUN468" s="435"/>
      <c r="MUO468" s="435"/>
      <c r="MUP468" s="435"/>
      <c r="MUQ468" s="435"/>
      <c r="MUR468" s="435"/>
      <c r="MUS468" s="435"/>
      <c r="MUT468" s="435"/>
      <c r="MUU468" s="435"/>
      <c r="MUV468" s="435"/>
      <c r="MUW468" s="435"/>
      <c r="MUX468" s="435"/>
      <c r="MUY468" s="435"/>
      <c r="MUZ468" s="435"/>
      <c r="MVA468" s="435"/>
      <c r="MVB468" s="435"/>
      <c r="MVC468" s="435"/>
      <c r="MVD468" s="435"/>
      <c r="MVE468" s="435"/>
      <c r="MVF468" s="435"/>
      <c r="MVG468" s="435"/>
      <c r="MVH468" s="435"/>
      <c r="MVI468" s="435"/>
      <c r="MVJ468" s="435"/>
      <c r="MVK468" s="435"/>
      <c r="MVL468" s="435"/>
      <c r="MVM468" s="435"/>
      <c r="MVN468" s="435"/>
      <c r="MVO468" s="435"/>
      <c r="MVP468" s="435"/>
      <c r="MVQ468" s="435"/>
      <c r="MVR468" s="435"/>
      <c r="MVS468" s="435"/>
      <c r="MVT468" s="435"/>
      <c r="MVU468" s="435"/>
      <c r="MVV468" s="435"/>
      <c r="MVW468" s="435"/>
      <c r="MVX468" s="435"/>
      <c r="MVY468" s="435"/>
      <c r="MVZ468" s="435"/>
      <c r="MWA468" s="435"/>
      <c r="MWB468" s="435"/>
      <c r="MWC468" s="435"/>
      <c r="MWD468" s="435"/>
      <c r="MWE468" s="435"/>
      <c r="MWF468" s="435"/>
      <c r="MWG468" s="435"/>
      <c r="MWH468" s="435"/>
      <c r="MWI468" s="435"/>
      <c r="MWJ468" s="435"/>
      <c r="MWK468" s="435"/>
      <c r="MWL468" s="435"/>
      <c r="MWM468" s="435"/>
      <c r="MWN468" s="435"/>
      <c r="MWO468" s="435"/>
      <c r="MWP468" s="435"/>
      <c r="MWQ468" s="435"/>
      <c r="MWR468" s="435"/>
      <c r="MWS468" s="435"/>
      <c r="MWT468" s="435"/>
      <c r="MWU468" s="435"/>
      <c r="MWV468" s="435"/>
      <c r="MWW468" s="435"/>
      <c r="MWX468" s="435"/>
      <c r="MWY468" s="435"/>
      <c r="MWZ468" s="435"/>
      <c r="MXA468" s="435"/>
      <c r="MXB468" s="435"/>
      <c r="MXC468" s="435"/>
      <c r="MXD468" s="435"/>
      <c r="MXE468" s="435"/>
      <c r="MXF468" s="435"/>
      <c r="MXG468" s="435"/>
      <c r="MXH468" s="435"/>
      <c r="MXI468" s="435"/>
      <c r="MXJ468" s="435"/>
      <c r="MXK468" s="435"/>
      <c r="MXL468" s="435"/>
      <c r="MXM468" s="435"/>
      <c r="MXN468" s="435"/>
      <c r="MXO468" s="435"/>
      <c r="MXP468" s="435"/>
      <c r="MXQ468" s="435"/>
      <c r="MXR468" s="435"/>
      <c r="MXS468" s="435"/>
      <c r="MXT468" s="435"/>
      <c r="MXU468" s="435"/>
      <c r="MXV468" s="435"/>
      <c r="MXW468" s="435"/>
      <c r="MXX468" s="435"/>
      <c r="MXY468" s="435"/>
      <c r="MXZ468" s="435"/>
      <c r="MYA468" s="435"/>
      <c r="MYB468" s="435"/>
      <c r="MYC468" s="435"/>
      <c r="MYD468" s="435"/>
      <c r="MYE468" s="435"/>
      <c r="MYF468" s="435"/>
      <c r="MYG468" s="435"/>
      <c r="MYH468" s="435"/>
      <c r="MYI468" s="435"/>
      <c r="MYJ468" s="435"/>
      <c r="MYK468" s="435"/>
      <c r="MYL468" s="435"/>
      <c r="MYM468" s="435"/>
      <c r="MYN468" s="435"/>
      <c r="MYO468" s="435"/>
      <c r="MYP468" s="435"/>
      <c r="MYQ468" s="435"/>
      <c r="MYR468" s="435"/>
      <c r="MYS468" s="435"/>
      <c r="MYT468" s="435"/>
      <c r="MYU468" s="435"/>
      <c r="MYV468" s="435"/>
      <c r="MYW468" s="435"/>
      <c r="MYX468" s="435"/>
      <c r="MYY468" s="435"/>
      <c r="MYZ468" s="435"/>
      <c r="MZA468" s="435"/>
      <c r="MZB468" s="435"/>
      <c r="MZC468" s="435"/>
      <c r="MZD468" s="435"/>
      <c r="MZE468" s="435"/>
      <c r="MZF468" s="435"/>
      <c r="MZG468" s="435"/>
      <c r="MZH468" s="435"/>
      <c r="MZI468" s="435"/>
      <c r="MZJ468" s="435"/>
      <c r="MZK468" s="435"/>
      <c r="MZL468" s="435"/>
      <c r="MZM468" s="435"/>
      <c r="MZN468" s="435"/>
      <c r="MZO468" s="435"/>
      <c r="MZP468" s="435"/>
      <c r="MZQ468" s="435"/>
      <c r="MZR468" s="435"/>
      <c r="MZS468" s="435"/>
      <c r="MZT468" s="435"/>
      <c r="MZU468" s="435"/>
      <c r="MZV468" s="435"/>
      <c r="MZW468" s="435"/>
      <c r="MZX468" s="435"/>
      <c r="MZY468" s="435"/>
      <c r="MZZ468" s="435"/>
      <c r="NAA468" s="435"/>
      <c r="NAB468" s="435"/>
      <c r="NAC468" s="435"/>
      <c r="NAD468" s="435"/>
      <c r="NAE468" s="435"/>
      <c r="NAF468" s="435"/>
      <c r="NAG468" s="435"/>
      <c r="NAH468" s="435"/>
      <c r="NAI468" s="435"/>
      <c r="NAJ468" s="435"/>
      <c r="NAK468" s="435"/>
      <c r="NAL468" s="435"/>
      <c r="NAM468" s="435"/>
      <c r="NAN468" s="435"/>
      <c r="NAO468" s="435"/>
      <c r="NAP468" s="435"/>
      <c r="NAQ468" s="435"/>
      <c r="NAR468" s="435"/>
      <c r="NAS468" s="435"/>
      <c r="NAT468" s="435"/>
      <c r="NAU468" s="435"/>
      <c r="NAV468" s="435"/>
      <c r="NAW468" s="435"/>
      <c r="NAX468" s="435"/>
      <c r="NAY468" s="435"/>
      <c r="NAZ468" s="435"/>
      <c r="NBA468" s="435"/>
      <c r="NBB468" s="435"/>
      <c r="NBC468" s="435"/>
      <c r="NBD468" s="435"/>
      <c r="NBE468" s="435"/>
      <c r="NBF468" s="435"/>
      <c r="NBG468" s="435"/>
      <c r="NBH468" s="435"/>
      <c r="NBI468" s="435"/>
      <c r="NBJ468" s="435"/>
      <c r="NBK468" s="435"/>
      <c r="NBL468" s="435"/>
      <c r="NBM468" s="435"/>
      <c r="NBN468" s="435"/>
      <c r="NBO468" s="435"/>
      <c r="NBP468" s="435"/>
      <c r="NBQ468" s="435"/>
      <c r="NBR468" s="435"/>
      <c r="NBS468" s="435"/>
      <c r="NBT468" s="435"/>
      <c r="NBU468" s="435"/>
      <c r="NBV468" s="435"/>
      <c r="NBW468" s="435"/>
      <c r="NBX468" s="435"/>
      <c r="NBY468" s="435"/>
      <c r="NBZ468" s="435"/>
      <c r="NCA468" s="435"/>
      <c r="NCB468" s="435"/>
      <c r="NCC468" s="435"/>
      <c r="NCD468" s="435"/>
      <c r="NCE468" s="435"/>
      <c r="NCF468" s="435"/>
      <c r="NCG468" s="435"/>
      <c r="NCH468" s="435"/>
      <c r="NCI468" s="435"/>
      <c r="NCJ468" s="435"/>
      <c r="NCK468" s="435"/>
      <c r="NCL468" s="435"/>
      <c r="NCM468" s="435"/>
      <c r="NCN468" s="435"/>
      <c r="NCO468" s="435"/>
      <c r="NCP468" s="435"/>
      <c r="NCQ468" s="435"/>
      <c r="NCR468" s="435"/>
      <c r="NCS468" s="435"/>
      <c r="NCT468" s="435"/>
      <c r="NCU468" s="435"/>
      <c r="NCV468" s="435"/>
      <c r="NCW468" s="435"/>
      <c r="NCX468" s="435"/>
      <c r="NCY468" s="435"/>
      <c r="NCZ468" s="435"/>
      <c r="NDA468" s="435"/>
      <c r="NDB468" s="435"/>
      <c r="NDC468" s="435"/>
      <c r="NDD468" s="435"/>
      <c r="NDE468" s="435"/>
      <c r="NDF468" s="435"/>
      <c r="NDG468" s="435"/>
      <c r="NDH468" s="435"/>
      <c r="NDI468" s="435"/>
      <c r="NDJ468" s="435"/>
      <c r="NDK468" s="435"/>
      <c r="NDL468" s="435"/>
      <c r="NDM468" s="435"/>
      <c r="NDN468" s="435"/>
      <c r="NDO468" s="435"/>
      <c r="NDP468" s="435"/>
      <c r="NDQ468" s="435"/>
      <c r="NDR468" s="435"/>
      <c r="NDS468" s="435"/>
      <c r="NDT468" s="435"/>
      <c r="NDU468" s="435"/>
      <c r="NDV468" s="435"/>
      <c r="NDW468" s="435"/>
      <c r="NDX468" s="435"/>
      <c r="NDY468" s="435"/>
      <c r="NDZ468" s="435"/>
      <c r="NEA468" s="435"/>
      <c r="NEB468" s="435"/>
      <c r="NEC468" s="435"/>
      <c r="NED468" s="435"/>
      <c r="NEE468" s="435"/>
      <c r="NEF468" s="435"/>
      <c r="NEG468" s="435"/>
      <c r="NEH468" s="435"/>
      <c r="NEI468" s="435"/>
      <c r="NEJ468" s="435"/>
      <c r="NEK468" s="435"/>
      <c r="NEL468" s="435"/>
      <c r="NEM468" s="435"/>
      <c r="NEN468" s="435"/>
      <c r="NEO468" s="435"/>
      <c r="NEP468" s="435"/>
      <c r="NEQ468" s="435"/>
      <c r="NER468" s="435"/>
      <c r="NES468" s="435"/>
      <c r="NET468" s="435"/>
      <c r="NEU468" s="435"/>
      <c r="NEV468" s="435"/>
      <c r="NEW468" s="435"/>
      <c r="NEX468" s="435"/>
      <c r="NEY468" s="435"/>
      <c r="NEZ468" s="435"/>
      <c r="NFA468" s="435"/>
      <c r="NFB468" s="435"/>
      <c r="NFC468" s="435"/>
      <c r="NFD468" s="435"/>
      <c r="NFE468" s="435"/>
      <c r="NFF468" s="435"/>
      <c r="NFG468" s="435"/>
      <c r="NFH468" s="435"/>
      <c r="NFI468" s="435"/>
      <c r="NFJ468" s="435"/>
      <c r="NFK468" s="435"/>
      <c r="NFL468" s="435"/>
      <c r="NFM468" s="435"/>
      <c r="NFN468" s="435"/>
      <c r="NFO468" s="435"/>
      <c r="NFP468" s="435"/>
      <c r="NFQ468" s="435"/>
      <c r="NFR468" s="435"/>
      <c r="NFS468" s="435"/>
      <c r="NFT468" s="435"/>
      <c r="NFU468" s="435"/>
      <c r="NFV468" s="435"/>
      <c r="NFW468" s="435"/>
      <c r="NFX468" s="435"/>
      <c r="NFY468" s="435"/>
      <c r="NFZ468" s="435"/>
      <c r="NGA468" s="435"/>
      <c r="NGB468" s="435"/>
      <c r="NGC468" s="435"/>
      <c r="NGD468" s="435"/>
      <c r="NGE468" s="435"/>
      <c r="NGF468" s="435"/>
      <c r="NGG468" s="435"/>
      <c r="NGH468" s="435"/>
      <c r="NGI468" s="435"/>
      <c r="NGJ468" s="435"/>
      <c r="NGK468" s="435"/>
      <c r="NGL468" s="435"/>
      <c r="NGM468" s="435"/>
      <c r="NGN468" s="435"/>
      <c r="NGO468" s="435"/>
      <c r="NGP468" s="435"/>
      <c r="NGQ468" s="435"/>
      <c r="NGR468" s="435"/>
      <c r="NGS468" s="435"/>
      <c r="NGT468" s="435"/>
      <c r="NGU468" s="435"/>
      <c r="NGV468" s="435"/>
      <c r="NGW468" s="435"/>
      <c r="NGX468" s="435"/>
      <c r="NGY468" s="435"/>
      <c r="NGZ468" s="435"/>
      <c r="NHA468" s="435"/>
      <c r="NHB468" s="435"/>
      <c r="NHC468" s="435"/>
      <c r="NHD468" s="435"/>
      <c r="NHE468" s="435"/>
      <c r="NHF468" s="435"/>
      <c r="NHG468" s="435"/>
      <c r="NHH468" s="435"/>
      <c r="NHI468" s="435"/>
      <c r="NHJ468" s="435"/>
      <c r="NHK468" s="435"/>
      <c r="NHL468" s="435"/>
      <c r="NHM468" s="435"/>
      <c r="NHN468" s="435"/>
      <c r="NHO468" s="435"/>
      <c r="NHP468" s="435"/>
      <c r="NHQ468" s="435"/>
      <c r="NHR468" s="435"/>
      <c r="NHS468" s="435"/>
      <c r="NHT468" s="435"/>
      <c r="NHU468" s="435"/>
      <c r="NHV468" s="435"/>
      <c r="NHW468" s="435"/>
      <c r="NHX468" s="435"/>
      <c r="NHY468" s="435"/>
      <c r="NHZ468" s="435"/>
      <c r="NIA468" s="435"/>
      <c r="NIB468" s="435"/>
      <c r="NIC468" s="435"/>
      <c r="NID468" s="435"/>
      <c r="NIE468" s="435"/>
      <c r="NIF468" s="435"/>
      <c r="NIG468" s="435"/>
      <c r="NIH468" s="435"/>
      <c r="NII468" s="435"/>
      <c r="NIJ468" s="435"/>
      <c r="NIK468" s="435"/>
      <c r="NIL468" s="435"/>
      <c r="NIM468" s="435"/>
      <c r="NIN468" s="435"/>
      <c r="NIO468" s="435"/>
      <c r="NIP468" s="435"/>
      <c r="NIQ468" s="435"/>
      <c r="NIR468" s="435"/>
      <c r="NIS468" s="435"/>
      <c r="NIT468" s="435"/>
      <c r="NIU468" s="435"/>
      <c r="NIV468" s="435"/>
      <c r="NIW468" s="435"/>
      <c r="NIX468" s="435"/>
      <c r="NIY468" s="435"/>
      <c r="NIZ468" s="435"/>
      <c r="NJA468" s="435"/>
      <c r="NJB468" s="435"/>
      <c r="NJC468" s="435"/>
      <c r="NJD468" s="435"/>
      <c r="NJE468" s="435"/>
      <c r="NJF468" s="435"/>
      <c r="NJG468" s="435"/>
      <c r="NJH468" s="435"/>
      <c r="NJI468" s="435"/>
      <c r="NJJ468" s="435"/>
      <c r="NJK468" s="435"/>
      <c r="NJL468" s="435"/>
      <c r="NJM468" s="435"/>
      <c r="NJN468" s="435"/>
      <c r="NJO468" s="435"/>
      <c r="NJP468" s="435"/>
      <c r="NJQ468" s="435"/>
      <c r="NJR468" s="435"/>
      <c r="NJS468" s="435"/>
      <c r="NJT468" s="435"/>
      <c r="NJU468" s="435"/>
      <c r="NJV468" s="435"/>
      <c r="NJW468" s="435"/>
      <c r="NJX468" s="435"/>
      <c r="NJY468" s="435"/>
      <c r="NJZ468" s="435"/>
      <c r="NKA468" s="435"/>
      <c r="NKB468" s="435"/>
      <c r="NKC468" s="435"/>
      <c r="NKD468" s="435"/>
      <c r="NKE468" s="435"/>
      <c r="NKF468" s="435"/>
      <c r="NKG468" s="435"/>
      <c r="NKH468" s="435"/>
      <c r="NKI468" s="435"/>
      <c r="NKJ468" s="435"/>
      <c r="NKK468" s="435"/>
      <c r="NKL468" s="435"/>
      <c r="NKM468" s="435"/>
      <c r="NKN468" s="435"/>
      <c r="NKO468" s="435"/>
      <c r="NKP468" s="435"/>
      <c r="NKQ468" s="435"/>
      <c r="NKR468" s="435"/>
      <c r="NKS468" s="435"/>
      <c r="NKT468" s="435"/>
      <c r="NKU468" s="435"/>
      <c r="NKV468" s="435"/>
      <c r="NKW468" s="435"/>
      <c r="NKX468" s="435"/>
      <c r="NKY468" s="435"/>
      <c r="NKZ468" s="435"/>
      <c r="NLA468" s="435"/>
      <c r="NLB468" s="435"/>
      <c r="NLC468" s="435"/>
      <c r="NLD468" s="435"/>
      <c r="NLE468" s="435"/>
      <c r="NLF468" s="435"/>
      <c r="NLG468" s="435"/>
      <c r="NLH468" s="435"/>
      <c r="NLI468" s="435"/>
      <c r="NLJ468" s="435"/>
      <c r="NLK468" s="435"/>
      <c r="NLL468" s="435"/>
      <c r="NLM468" s="435"/>
      <c r="NLN468" s="435"/>
      <c r="NLO468" s="435"/>
      <c r="NLP468" s="435"/>
      <c r="NLQ468" s="435"/>
      <c r="NLR468" s="435"/>
      <c r="NLS468" s="435"/>
      <c r="NLT468" s="435"/>
      <c r="NLU468" s="435"/>
      <c r="NLV468" s="435"/>
      <c r="NLW468" s="435"/>
      <c r="NLX468" s="435"/>
      <c r="NLY468" s="435"/>
      <c r="NLZ468" s="435"/>
      <c r="NMA468" s="435"/>
      <c r="NMB468" s="435"/>
      <c r="NMC468" s="435"/>
      <c r="NMD468" s="435"/>
      <c r="NME468" s="435"/>
      <c r="NMF468" s="435"/>
      <c r="NMG468" s="435"/>
      <c r="NMH468" s="435"/>
      <c r="NMI468" s="435"/>
      <c r="NMJ468" s="435"/>
      <c r="NMK468" s="435"/>
      <c r="NML468" s="435"/>
      <c r="NMM468" s="435"/>
      <c r="NMN468" s="435"/>
      <c r="NMO468" s="435"/>
      <c r="NMP468" s="435"/>
      <c r="NMQ468" s="435"/>
      <c r="NMR468" s="435"/>
      <c r="NMS468" s="435"/>
      <c r="NMT468" s="435"/>
      <c r="NMU468" s="435"/>
      <c r="NMV468" s="435"/>
      <c r="NMW468" s="435"/>
      <c r="NMX468" s="435"/>
      <c r="NMY468" s="435"/>
      <c r="NMZ468" s="435"/>
      <c r="NNA468" s="435"/>
      <c r="NNB468" s="435"/>
      <c r="NNC468" s="435"/>
      <c r="NND468" s="435"/>
      <c r="NNE468" s="435"/>
      <c r="NNF468" s="435"/>
      <c r="NNG468" s="435"/>
      <c r="NNH468" s="435"/>
      <c r="NNI468" s="435"/>
      <c r="NNJ468" s="435"/>
      <c r="NNK468" s="435"/>
      <c r="NNL468" s="435"/>
      <c r="NNM468" s="435"/>
      <c r="NNN468" s="435"/>
      <c r="NNO468" s="435"/>
      <c r="NNP468" s="435"/>
      <c r="NNQ468" s="435"/>
      <c r="NNR468" s="435"/>
      <c r="NNS468" s="435"/>
      <c r="NNT468" s="435"/>
      <c r="NNU468" s="435"/>
      <c r="NNV468" s="435"/>
      <c r="NNW468" s="435"/>
      <c r="NNX468" s="435"/>
      <c r="NNY468" s="435"/>
      <c r="NNZ468" s="435"/>
      <c r="NOA468" s="435"/>
      <c r="NOB468" s="435"/>
      <c r="NOC468" s="435"/>
      <c r="NOD468" s="435"/>
      <c r="NOE468" s="435"/>
      <c r="NOF468" s="435"/>
      <c r="NOG468" s="435"/>
      <c r="NOH468" s="435"/>
      <c r="NOI468" s="435"/>
      <c r="NOJ468" s="435"/>
      <c r="NOK468" s="435"/>
      <c r="NOL468" s="435"/>
      <c r="NOM468" s="435"/>
      <c r="NON468" s="435"/>
      <c r="NOO468" s="435"/>
      <c r="NOP468" s="435"/>
      <c r="NOQ468" s="435"/>
      <c r="NOR468" s="435"/>
      <c r="NOS468" s="435"/>
      <c r="NOT468" s="435"/>
      <c r="NOU468" s="435"/>
      <c r="NOV468" s="435"/>
      <c r="NOW468" s="435"/>
      <c r="NOX468" s="435"/>
      <c r="NOY468" s="435"/>
      <c r="NOZ468" s="435"/>
      <c r="NPA468" s="435"/>
      <c r="NPB468" s="435"/>
      <c r="NPC468" s="435"/>
      <c r="NPD468" s="435"/>
      <c r="NPE468" s="435"/>
      <c r="NPF468" s="435"/>
      <c r="NPG468" s="435"/>
      <c r="NPH468" s="435"/>
      <c r="NPI468" s="435"/>
      <c r="NPJ468" s="435"/>
      <c r="NPK468" s="435"/>
      <c r="NPL468" s="435"/>
      <c r="NPM468" s="435"/>
      <c r="NPN468" s="435"/>
      <c r="NPO468" s="435"/>
      <c r="NPP468" s="435"/>
      <c r="NPQ468" s="435"/>
      <c r="NPR468" s="435"/>
      <c r="NPS468" s="435"/>
      <c r="NPT468" s="435"/>
      <c r="NPU468" s="435"/>
      <c r="NPV468" s="435"/>
      <c r="NPW468" s="435"/>
      <c r="NPX468" s="435"/>
      <c r="NPY468" s="435"/>
      <c r="NPZ468" s="435"/>
      <c r="NQA468" s="435"/>
      <c r="NQB468" s="435"/>
      <c r="NQC468" s="435"/>
      <c r="NQD468" s="435"/>
      <c r="NQE468" s="435"/>
      <c r="NQF468" s="435"/>
      <c r="NQG468" s="435"/>
      <c r="NQH468" s="435"/>
      <c r="NQI468" s="435"/>
      <c r="NQJ468" s="435"/>
      <c r="NQK468" s="435"/>
      <c r="NQL468" s="435"/>
      <c r="NQM468" s="435"/>
      <c r="NQN468" s="435"/>
      <c r="NQO468" s="435"/>
      <c r="NQP468" s="435"/>
      <c r="NQQ468" s="435"/>
      <c r="NQR468" s="435"/>
      <c r="NQS468" s="435"/>
      <c r="NQT468" s="435"/>
      <c r="NQU468" s="435"/>
      <c r="NQV468" s="435"/>
      <c r="NQW468" s="435"/>
      <c r="NQX468" s="435"/>
      <c r="NQY468" s="435"/>
      <c r="NQZ468" s="435"/>
      <c r="NRA468" s="435"/>
      <c r="NRB468" s="435"/>
      <c r="NRC468" s="435"/>
      <c r="NRD468" s="435"/>
      <c r="NRE468" s="435"/>
      <c r="NRF468" s="435"/>
      <c r="NRG468" s="435"/>
      <c r="NRH468" s="435"/>
      <c r="NRI468" s="435"/>
      <c r="NRJ468" s="435"/>
      <c r="NRK468" s="435"/>
      <c r="NRL468" s="435"/>
      <c r="NRM468" s="435"/>
      <c r="NRN468" s="435"/>
      <c r="NRO468" s="435"/>
      <c r="NRP468" s="435"/>
      <c r="NRQ468" s="435"/>
      <c r="NRR468" s="435"/>
      <c r="NRS468" s="435"/>
      <c r="NRT468" s="435"/>
      <c r="NRU468" s="435"/>
      <c r="NRV468" s="435"/>
      <c r="NRW468" s="435"/>
      <c r="NRX468" s="435"/>
      <c r="NRY468" s="435"/>
      <c r="NRZ468" s="435"/>
      <c r="NSA468" s="435"/>
      <c r="NSB468" s="435"/>
      <c r="NSC468" s="435"/>
      <c r="NSD468" s="435"/>
      <c r="NSE468" s="435"/>
      <c r="NSF468" s="435"/>
      <c r="NSG468" s="435"/>
      <c r="NSH468" s="435"/>
      <c r="NSI468" s="435"/>
      <c r="NSJ468" s="435"/>
      <c r="NSK468" s="435"/>
      <c r="NSL468" s="435"/>
      <c r="NSM468" s="435"/>
      <c r="NSN468" s="435"/>
      <c r="NSO468" s="435"/>
      <c r="NSP468" s="435"/>
      <c r="NSQ468" s="435"/>
      <c r="NSR468" s="435"/>
      <c r="NSS468" s="435"/>
      <c r="NST468" s="435"/>
      <c r="NSU468" s="435"/>
      <c r="NSV468" s="435"/>
      <c r="NSW468" s="435"/>
      <c r="NSX468" s="435"/>
      <c r="NSY468" s="435"/>
      <c r="NSZ468" s="435"/>
      <c r="NTA468" s="435"/>
      <c r="NTB468" s="435"/>
      <c r="NTC468" s="435"/>
      <c r="NTD468" s="435"/>
      <c r="NTE468" s="435"/>
      <c r="NTF468" s="435"/>
      <c r="NTG468" s="435"/>
      <c r="NTH468" s="435"/>
      <c r="NTI468" s="435"/>
      <c r="NTJ468" s="435"/>
      <c r="NTK468" s="435"/>
      <c r="NTL468" s="435"/>
      <c r="NTM468" s="435"/>
      <c r="NTN468" s="435"/>
      <c r="NTO468" s="435"/>
      <c r="NTP468" s="435"/>
      <c r="NTQ468" s="435"/>
      <c r="NTR468" s="435"/>
      <c r="NTS468" s="435"/>
      <c r="NTT468" s="435"/>
      <c r="NTU468" s="435"/>
      <c r="NTV468" s="435"/>
      <c r="NTW468" s="435"/>
      <c r="NTX468" s="435"/>
      <c r="NTY468" s="435"/>
      <c r="NTZ468" s="435"/>
      <c r="NUA468" s="435"/>
      <c r="NUB468" s="435"/>
      <c r="NUC468" s="435"/>
      <c r="NUD468" s="435"/>
      <c r="NUE468" s="435"/>
      <c r="NUF468" s="435"/>
      <c r="NUG468" s="435"/>
      <c r="NUH468" s="435"/>
      <c r="NUI468" s="435"/>
      <c r="NUJ468" s="435"/>
      <c r="NUK468" s="435"/>
      <c r="NUL468" s="435"/>
      <c r="NUM468" s="435"/>
      <c r="NUN468" s="435"/>
      <c r="NUO468" s="435"/>
      <c r="NUP468" s="435"/>
      <c r="NUQ468" s="435"/>
      <c r="NUR468" s="435"/>
      <c r="NUS468" s="435"/>
      <c r="NUT468" s="435"/>
      <c r="NUU468" s="435"/>
      <c r="NUV468" s="435"/>
      <c r="NUW468" s="435"/>
      <c r="NUX468" s="435"/>
      <c r="NUY468" s="435"/>
      <c r="NUZ468" s="435"/>
      <c r="NVA468" s="435"/>
      <c r="NVB468" s="435"/>
      <c r="NVC468" s="435"/>
      <c r="NVD468" s="435"/>
      <c r="NVE468" s="435"/>
      <c r="NVF468" s="435"/>
      <c r="NVG468" s="435"/>
      <c r="NVH468" s="435"/>
      <c r="NVI468" s="435"/>
      <c r="NVJ468" s="435"/>
      <c r="NVK468" s="435"/>
      <c r="NVL468" s="435"/>
      <c r="NVM468" s="435"/>
      <c r="NVN468" s="435"/>
      <c r="NVO468" s="435"/>
      <c r="NVP468" s="435"/>
      <c r="NVQ468" s="435"/>
      <c r="NVR468" s="435"/>
      <c r="NVS468" s="435"/>
      <c r="NVT468" s="435"/>
      <c r="NVU468" s="435"/>
      <c r="NVV468" s="435"/>
      <c r="NVW468" s="435"/>
      <c r="NVX468" s="435"/>
      <c r="NVY468" s="435"/>
      <c r="NVZ468" s="435"/>
      <c r="NWA468" s="435"/>
      <c r="NWB468" s="435"/>
      <c r="NWC468" s="435"/>
      <c r="NWD468" s="435"/>
      <c r="NWE468" s="435"/>
      <c r="NWF468" s="435"/>
      <c r="NWG468" s="435"/>
      <c r="NWH468" s="435"/>
      <c r="NWI468" s="435"/>
      <c r="NWJ468" s="435"/>
      <c r="NWK468" s="435"/>
      <c r="NWL468" s="435"/>
      <c r="NWM468" s="435"/>
      <c r="NWN468" s="435"/>
      <c r="NWO468" s="435"/>
      <c r="NWP468" s="435"/>
      <c r="NWQ468" s="435"/>
      <c r="NWR468" s="435"/>
      <c r="NWS468" s="435"/>
      <c r="NWT468" s="435"/>
      <c r="NWU468" s="435"/>
      <c r="NWV468" s="435"/>
      <c r="NWW468" s="435"/>
      <c r="NWX468" s="435"/>
      <c r="NWY468" s="435"/>
      <c r="NWZ468" s="435"/>
      <c r="NXA468" s="435"/>
      <c r="NXB468" s="435"/>
      <c r="NXC468" s="435"/>
      <c r="NXD468" s="435"/>
      <c r="NXE468" s="435"/>
      <c r="NXF468" s="435"/>
      <c r="NXG468" s="435"/>
      <c r="NXH468" s="435"/>
      <c r="NXI468" s="435"/>
      <c r="NXJ468" s="435"/>
      <c r="NXK468" s="435"/>
      <c r="NXL468" s="435"/>
      <c r="NXM468" s="435"/>
      <c r="NXN468" s="435"/>
      <c r="NXO468" s="435"/>
      <c r="NXP468" s="435"/>
      <c r="NXQ468" s="435"/>
      <c r="NXR468" s="435"/>
      <c r="NXS468" s="435"/>
      <c r="NXT468" s="435"/>
      <c r="NXU468" s="435"/>
      <c r="NXV468" s="435"/>
      <c r="NXW468" s="435"/>
      <c r="NXX468" s="435"/>
      <c r="NXY468" s="435"/>
      <c r="NXZ468" s="435"/>
      <c r="NYA468" s="435"/>
      <c r="NYB468" s="435"/>
      <c r="NYC468" s="435"/>
      <c r="NYD468" s="435"/>
      <c r="NYE468" s="435"/>
      <c r="NYF468" s="435"/>
      <c r="NYG468" s="435"/>
      <c r="NYH468" s="435"/>
      <c r="NYI468" s="435"/>
      <c r="NYJ468" s="435"/>
      <c r="NYK468" s="435"/>
      <c r="NYL468" s="435"/>
      <c r="NYM468" s="435"/>
      <c r="NYN468" s="435"/>
      <c r="NYO468" s="435"/>
      <c r="NYP468" s="435"/>
      <c r="NYQ468" s="435"/>
      <c r="NYR468" s="435"/>
      <c r="NYS468" s="435"/>
      <c r="NYT468" s="435"/>
      <c r="NYU468" s="435"/>
      <c r="NYV468" s="435"/>
      <c r="NYW468" s="435"/>
      <c r="NYX468" s="435"/>
      <c r="NYY468" s="435"/>
      <c r="NYZ468" s="435"/>
      <c r="NZA468" s="435"/>
      <c r="NZB468" s="435"/>
      <c r="NZC468" s="435"/>
      <c r="NZD468" s="435"/>
      <c r="NZE468" s="435"/>
      <c r="NZF468" s="435"/>
      <c r="NZG468" s="435"/>
      <c r="NZH468" s="435"/>
      <c r="NZI468" s="435"/>
      <c r="NZJ468" s="435"/>
      <c r="NZK468" s="435"/>
      <c r="NZL468" s="435"/>
      <c r="NZM468" s="435"/>
      <c r="NZN468" s="435"/>
      <c r="NZO468" s="435"/>
      <c r="NZP468" s="435"/>
      <c r="NZQ468" s="435"/>
      <c r="NZR468" s="435"/>
      <c r="NZS468" s="435"/>
      <c r="NZT468" s="435"/>
      <c r="NZU468" s="435"/>
      <c r="NZV468" s="435"/>
      <c r="NZW468" s="435"/>
      <c r="NZX468" s="435"/>
      <c r="NZY468" s="435"/>
      <c r="NZZ468" s="435"/>
      <c r="OAA468" s="435"/>
      <c r="OAB468" s="435"/>
      <c r="OAC468" s="435"/>
      <c r="OAD468" s="435"/>
      <c r="OAE468" s="435"/>
      <c r="OAF468" s="435"/>
      <c r="OAG468" s="435"/>
      <c r="OAH468" s="435"/>
      <c r="OAI468" s="435"/>
      <c r="OAJ468" s="435"/>
      <c r="OAK468" s="435"/>
      <c r="OAL468" s="435"/>
      <c r="OAM468" s="435"/>
      <c r="OAN468" s="435"/>
      <c r="OAO468" s="435"/>
      <c r="OAP468" s="435"/>
      <c r="OAQ468" s="435"/>
      <c r="OAR468" s="435"/>
      <c r="OAS468" s="435"/>
      <c r="OAT468" s="435"/>
      <c r="OAU468" s="435"/>
      <c r="OAV468" s="435"/>
      <c r="OAW468" s="435"/>
      <c r="OAX468" s="435"/>
      <c r="OAY468" s="435"/>
      <c r="OAZ468" s="435"/>
      <c r="OBA468" s="435"/>
      <c r="OBB468" s="435"/>
      <c r="OBC468" s="435"/>
      <c r="OBD468" s="435"/>
      <c r="OBE468" s="435"/>
      <c r="OBF468" s="435"/>
      <c r="OBG468" s="435"/>
      <c r="OBH468" s="435"/>
      <c r="OBI468" s="435"/>
      <c r="OBJ468" s="435"/>
      <c r="OBK468" s="435"/>
      <c r="OBL468" s="435"/>
      <c r="OBM468" s="435"/>
      <c r="OBN468" s="435"/>
      <c r="OBO468" s="435"/>
      <c r="OBP468" s="435"/>
      <c r="OBQ468" s="435"/>
      <c r="OBR468" s="435"/>
      <c r="OBS468" s="435"/>
      <c r="OBT468" s="435"/>
      <c r="OBU468" s="435"/>
      <c r="OBV468" s="435"/>
      <c r="OBW468" s="435"/>
      <c r="OBX468" s="435"/>
      <c r="OBY468" s="435"/>
      <c r="OBZ468" s="435"/>
      <c r="OCA468" s="435"/>
      <c r="OCB468" s="435"/>
      <c r="OCC468" s="435"/>
      <c r="OCD468" s="435"/>
      <c r="OCE468" s="435"/>
      <c r="OCF468" s="435"/>
      <c r="OCG468" s="435"/>
      <c r="OCH468" s="435"/>
      <c r="OCI468" s="435"/>
      <c r="OCJ468" s="435"/>
      <c r="OCK468" s="435"/>
      <c r="OCL468" s="435"/>
      <c r="OCM468" s="435"/>
      <c r="OCN468" s="435"/>
      <c r="OCO468" s="435"/>
      <c r="OCP468" s="435"/>
      <c r="OCQ468" s="435"/>
      <c r="OCR468" s="435"/>
      <c r="OCS468" s="435"/>
      <c r="OCT468" s="435"/>
      <c r="OCU468" s="435"/>
      <c r="OCV468" s="435"/>
      <c r="OCW468" s="435"/>
      <c r="OCX468" s="435"/>
      <c r="OCY468" s="435"/>
      <c r="OCZ468" s="435"/>
      <c r="ODA468" s="435"/>
      <c r="ODB468" s="435"/>
      <c r="ODC468" s="435"/>
      <c r="ODD468" s="435"/>
      <c r="ODE468" s="435"/>
      <c r="ODF468" s="435"/>
      <c r="ODG468" s="435"/>
      <c r="ODH468" s="435"/>
      <c r="ODI468" s="435"/>
      <c r="ODJ468" s="435"/>
      <c r="ODK468" s="435"/>
      <c r="ODL468" s="435"/>
      <c r="ODM468" s="435"/>
      <c r="ODN468" s="435"/>
      <c r="ODO468" s="435"/>
      <c r="ODP468" s="435"/>
      <c r="ODQ468" s="435"/>
      <c r="ODR468" s="435"/>
      <c r="ODS468" s="435"/>
      <c r="ODT468" s="435"/>
      <c r="ODU468" s="435"/>
      <c r="ODV468" s="435"/>
      <c r="ODW468" s="435"/>
      <c r="ODX468" s="435"/>
      <c r="ODY468" s="435"/>
      <c r="ODZ468" s="435"/>
      <c r="OEA468" s="435"/>
      <c r="OEB468" s="435"/>
      <c r="OEC468" s="435"/>
      <c r="OED468" s="435"/>
      <c r="OEE468" s="435"/>
      <c r="OEF468" s="435"/>
      <c r="OEG468" s="435"/>
      <c r="OEH468" s="435"/>
      <c r="OEI468" s="435"/>
      <c r="OEJ468" s="435"/>
      <c r="OEK468" s="435"/>
      <c r="OEL468" s="435"/>
      <c r="OEM468" s="435"/>
      <c r="OEN468" s="435"/>
      <c r="OEO468" s="435"/>
      <c r="OEP468" s="435"/>
      <c r="OEQ468" s="435"/>
      <c r="OER468" s="435"/>
      <c r="OES468" s="435"/>
      <c r="OET468" s="435"/>
      <c r="OEU468" s="435"/>
      <c r="OEV468" s="435"/>
      <c r="OEW468" s="435"/>
      <c r="OEX468" s="435"/>
      <c r="OEY468" s="435"/>
      <c r="OEZ468" s="435"/>
      <c r="OFA468" s="435"/>
      <c r="OFB468" s="435"/>
      <c r="OFC468" s="435"/>
      <c r="OFD468" s="435"/>
      <c r="OFE468" s="435"/>
      <c r="OFF468" s="435"/>
      <c r="OFG468" s="435"/>
      <c r="OFH468" s="435"/>
      <c r="OFI468" s="435"/>
      <c r="OFJ468" s="435"/>
      <c r="OFK468" s="435"/>
      <c r="OFL468" s="435"/>
      <c r="OFM468" s="435"/>
      <c r="OFN468" s="435"/>
      <c r="OFO468" s="435"/>
      <c r="OFP468" s="435"/>
      <c r="OFQ468" s="435"/>
      <c r="OFR468" s="435"/>
      <c r="OFS468" s="435"/>
      <c r="OFT468" s="435"/>
      <c r="OFU468" s="435"/>
      <c r="OFV468" s="435"/>
      <c r="OFW468" s="435"/>
      <c r="OFX468" s="435"/>
      <c r="OFY468" s="435"/>
      <c r="OFZ468" s="435"/>
      <c r="OGA468" s="435"/>
      <c r="OGB468" s="435"/>
      <c r="OGC468" s="435"/>
      <c r="OGD468" s="435"/>
      <c r="OGE468" s="435"/>
      <c r="OGF468" s="435"/>
      <c r="OGG468" s="435"/>
      <c r="OGH468" s="435"/>
      <c r="OGI468" s="435"/>
      <c r="OGJ468" s="435"/>
      <c r="OGK468" s="435"/>
      <c r="OGL468" s="435"/>
      <c r="OGM468" s="435"/>
      <c r="OGN468" s="435"/>
      <c r="OGO468" s="435"/>
      <c r="OGP468" s="435"/>
      <c r="OGQ468" s="435"/>
      <c r="OGR468" s="435"/>
      <c r="OGS468" s="435"/>
      <c r="OGT468" s="435"/>
      <c r="OGU468" s="435"/>
      <c r="OGV468" s="435"/>
      <c r="OGW468" s="435"/>
      <c r="OGX468" s="435"/>
      <c r="OGY468" s="435"/>
      <c r="OGZ468" s="435"/>
      <c r="OHA468" s="435"/>
      <c r="OHB468" s="435"/>
      <c r="OHC468" s="435"/>
      <c r="OHD468" s="435"/>
      <c r="OHE468" s="435"/>
      <c r="OHF468" s="435"/>
      <c r="OHG468" s="435"/>
      <c r="OHH468" s="435"/>
      <c r="OHI468" s="435"/>
      <c r="OHJ468" s="435"/>
      <c r="OHK468" s="435"/>
      <c r="OHL468" s="435"/>
      <c r="OHM468" s="435"/>
      <c r="OHN468" s="435"/>
      <c r="OHO468" s="435"/>
      <c r="OHP468" s="435"/>
      <c r="OHQ468" s="435"/>
      <c r="OHR468" s="435"/>
      <c r="OHS468" s="435"/>
      <c r="OHT468" s="435"/>
      <c r="OHU468" s="435"/>
      <c r="OHV468" s="435"/>
      <c r="OHW468" s="435"/>
      <c r="OHX468" s="435"/>
      <c r="OHY468" s="435"/>
      <c r="OHZ468" s="435"/>
      <c r="OIA468" s="435"/>
      <c r="OIB468" s="435"/>
      <c r="OIC468" s="435"/>
      <c r="OID468" s="435"/>
      <c r="OIE468" s="435"/>
      <c r="OIF468" s="435"/>
      <c r="OIG468" s="435"/>
      <c r="OIH468" s="435"/>
      <c r="OII468" s="435"/>
      <c r="OIJ468" s="435"/>
      <c r="OIK468" s="435"/>
      <c r="OIL468" s="435"/>
      <c r="OIM468" s="435"/>
      <c r="OIN468" s="435"/>
      <c r="OIO468" s="435"/>
      <c r="OIP468" s="435"/>
      <c r="OIQ468" s="435"/>
      <c r="OIR468" s="435"/>
      <c r="OIS468" s="435"/>
      <c r="OIT468" s="435"/>
      <c r="OIU468" s="435"/>
      <c r="OIV468" s="435"/>
      <c r="OIW468" s="435"/>
      <c r="OIX468" s="435"/>
      <c r="OIY468" s="435"/>
      <c r="OIZ468" s="435"/>
      <c r="OJA468" s="435"/>
      <c r="OJB468" s="435"/>
      <c r="OJC468" s="435"/>
      <c r="OJD468" s="435"/>
      <c r="OJE468" s="435"/>
      <c r="OJF468" s="435"/>
      <c r="OJG468" s="435"/>
      <c r="OJH468" s="435"/>
      <c r="OJI468" s="435"/>
      <c r="OJJ468" s="435"/>
      <c r="OJK468" s="435"/>
      <c r="OJL468" s="435"/>
      <c r="OJM468" s="435"/>
      <c r="OJN468" s="435"/>
      <c r="OJO468" s="435"/>
      <c r="OJP468" s="435"/>
      <c r="OJQ468" s="435"/>
      <c r="OJR468" s="435"/>
      <c r="OJS468" s="435"/>
      <c r="OJT468" s="435"/>
      <c r="OJU468" s="435"/>
      <c r="OJV468" s="435"/>
      <c r="OJW468" s="435"/>
      <c r="OJX468" s="435"/>
      <c r="OJY468" s="435"/>
      <c r="OJZ468" s="435"/>
      <c r="OKA468" s="435"/>
      <c r="OKB468" s="435"/>
      <c r="OKC468" s="435"/>
      <c r="OKD468" s="435"/>
      <c r="OKE468" s="435"/>
      <c r="OKF468" s="435"/>
      <c r="OKG468" s="435"/>
      <c r="OKH468" s="435"/>
      <c r="OKI468" s="435"/>
      <c r="OKJ468" s="435"/>
      <c r="OKK468" s="435"/>
      <c r="OKL468" s="435"/>
      <c r="OKM468" s="435"/>
      <c r="OKN468" s="435"/>
      <c r="OKO468" s="435"/>
      <c r="OKP468" s="435"/>
      <c r="OKQ468" s="435"/>
      <c r="OKR468" s="435"/>
      <c r="OKS468" s="435"/>
      <c r="OKT468" s="435"/>
      <c r="OKU468" s="435"/>
      <c r="OKV468" s="435"/>
      <c r="OKW468" s="435"/>
      <c r="OKX468" s="435"/>
      <c r="OKY468" s="435"/>
      <c r="OKZ468" s="435"/>
      <c r="OLA468" s="435"/>
      <c r="OLB468" s="435"/>
      <c r="OLC468" s="435"/>
      <c r="OLD468" s="435"/>
      <c r="OLE468" s="435"/>
      <c r="OLF468" s="435"/>
      <c r="OLG468" s="435"/>
      <c r="OLH468" s="435"/>
      <c r="OLI468" s="435"/>
      <c r="OLJ468" s="435"/>
      <c r="OLK468" s="435"/>
      <c r="OLL468" s="435"/>
      <c r="OLM468" s="435"/>
      <c r="OLN468" s="435"/>
      <c r="OLO468" s="435"/>
      <c r="OLP468" s="435"/>
      <c r="OLQ468" s="435"/>
      <c r="OLR468" s="435"/>
      <c r="OLS468" s="435"/>
      <c r="OLT468" s="435"/>
      <c r="OLU468" s="435"/>
      <c r="OLV468" s="435"/>
      <c r="OLW468" s="435"/>
      <c r="OLX468" s="435"/>
      <c r="OLY468" s="435"/>
      <c r="OLZ468" s="435"/>
      <c r="OMA468" s="435"/>
      <c r="OMB468" s="435"/>
      <c r="OMC468" s="435"/>
      <c r="OMD468" s="435"/>
      <c r="OME468" s="435"/>
      <c r="OMF468" s="435"/>
      <c r="OMG468" s="435"/>
      <c r="OMH468" s="435"/>
      <c r="OMI468" s="435"/>
      <c r="OMJ468" s="435"/>
      <c r="OMK468" s="435"/>
      <c r="OML468" s="435"/>
      <c r="OMM468" s="435"/>
      <c r="OMN468" s="435"/>
      <c r="OMO468" s="435"/>
      <c r="OMP468" s="435"/>
      <c r="OMQ468" s="435"/>
      <c r="OMR468" s="435"/>
      <c r="OMS468" s="435"/>
      <c r="OMT468" s="435"/>
      <c r="OMU468" s="435"/>
      <c r="OMV468" s="435"/>
      <c r="OMW468" s="435"/>
      <c r="OMX468" s="435"/>
      <c r="OMY468" s="435"/>
      <c r="OMZ468" s="435"/>
      <c r="ONA468" s="435"/>
      <c r="ONB468" s="435"/>
      <c r="ONC468" s="435"/>
      <c r="OND468" s="435"/>
      <c r="ONE468" s="435"/>
      <c r="ONF468" s="435"/>
      <c r="ONG468" s="435"/>
      <c r="ONH468" s="435"/>
      <c r="ONI468" s="435"/>
      <c r="ONJ468" s="435"/>
      <c r="ONK468" s="435"/>
      <c r="ONL468" s="435"/>
      <c r="ONM468" s="435"/>
      <c r="ONN468" s="435"/>
      <c r="ONO468" s="435"/>
      <c r="ONP468" s="435"/>
      <c r="ONQ468" s="435"/>
      <c r="ONR468" s="435"/>
      <c r="ONS468" s="435"/>
      <c r="ONT468" s="435"/>
      <c r="ONU468" s="435"/>
      <c r="ONV468" s="435"/>
      <c r="ONW468" s="435"/>
      <c r="ONX468" s="435"/>
      <c r="ONY468" s="435"/>
      <c r="ONZ468" s="435"/>
      <c r="OOA468" s="435"/>
      <c r="OOB468" s="435"/>
      <c r="OOC468" s="435"/>
      <c r="OOD468" s="435"/>
      <c r="OOE468" s="435"/>
      <c r="OOF468" s="435"/>
      <c r="OOG468" s="435"/>
      <c r="OOH468" s="435"/>
      <c r="OOI468" s="435"/>
      <c r="OOJ468" s="435"/>
      <c r="OOK468" s="435"/>
      <c r="OOL468" s="435"/>
      <c r="OOM468" s="435"/>
      <c r="OON468" s="435"/>
      <c r="OOO468" s="435"/>
      <c r="OOP468" s="435"/>
      <c r="OOQ468" s="435"/>
      <c r="OOR468" s="435"/>
      <c r="OOS468" s="435"/>
      <c r="OOT468" s="435"/>
      <c r="OOU468" s="435"/>
      <c r="OOV468" s="435"/>
      <c r="OOW468" s="435"/>
      <c r="OOX468" s="435"/>
      <c r="OOY468" s="435"/>
      <c r="OOZ468" s="435"/>
      <c r="OPA468" s="435"/>
      <c r="OPB468" s="435"/>
      <c r="OPC468" s="435"/>
      <c r="OPD468" s="435"/>
      <c r="OPE468" s="435"/>
      <c r="OPF468" s="435"/>
      <c r="OPG468" s="435"/>
      <c r="OPH468" s="435"/>
      <c r="OPI468" s="435"/>
      <c r="OPJ468" s="435"/>
      <c r="OPK468" s="435"/>
      <c r="OPL468" s="435"/>
      <c r="OPM468" s="435"/>
      <c r="OPN468" s="435"/>
      <c r="OPO468" s="435"/>
      <c r="OPP468" s="435"/>
      <c r="OPQ468" s="435"/>
      <c r="OPR468" s="435"/>
      <c r="OPS468" s="435"/>
      <c r="OPT468" s="435"/>
      <c r="OPU468" s="435"/>
      <c r="OPV468" s="435"/>
      <c r="OPW468" s="435"/>
      <c r="OPX468" s="435"/>
      <c r="OPY468" s="435"/>
      <c r="OPZ468" s="435"/>
      <c r="OQA468" s="435"/>
      <c r="OQB468" s="435"/>
      <c r="OQC468" s="435"/>
      <c r="OQD468" s="435"/>
      <c r="OQE468" s="435"/>
      <c r="OQF468" s="435"/>
      <c r="OQG468" s="435"/>
      <c r="OQH468" s="435"/>
      <c r="OQI468" s="435"/>
      <c r="OQJ468" s="435"/>
      <c r="OQK468" s="435"/>
      <c r="OQL468" s="435"/>
      <c r="OQM468" s="435"/>
      <c r="OQN468" s="435"/>
      <c r="OQO468" s="435"/>
      <c r="OQP468" s="435"/>
      <c r="OQQ468" s="435"/>
      <c r="OQR468" s="435"/>
      <c r="OQS468" s="435"/>
      <c r="OQT468" s="435"/>
      <c r="OQU468" s="435"/>
      <c r="OQV468" s="435"/>
      <c r="OQW468" s="435"/>
      <c r="OQX468" s="435"/>
      <c r="OQY468" s="435"/>
      <c r="OQZ468" s="435"/>
      <c r="ORA468" s="435"/>
      <c r="ORB468" s="435"/>
      <c r="ORC468" s="435"/>
      <c r="ORD468" s="435"/>
      <c r="ORE468" s="435"/>
      <c r="ORF468" s="435"/>
      <c r="ORG468" s="435"/>
      <c r="ORH468" s="435"/>
      <c r="ORI468" s="435"/>
      <c r="ORJ468" s="435"/>
      <c r="ORK468" s="435"/>
      <c r="ORL468" s="435"/>
      <c r="ORM468" s="435"/>
      <c r="ORN468" s="435"/>
      <c r="ORO468" s="435"/>
      <c r="ORP468" s="435"/>
      <c r="ORQ468" s="435"/>
      <c r="ORR468" s="435"/>
      <c r="ORS468" s="435"/>
      <c r="ORT468" s="435"/>
      <c r="ORU468" s="435"/>
      <c r="ORV468" s="435"/>
      <c r="ORW468" s="435"/>
      <c r="ORX468" s="435"/>
      <c r="ORY468" s="435"/>
      <c r="ORZ468" s="435"/>
      <c r="OSA468" s="435"/>
      <c r="OSB468" s="435"/>
      <c r="OSC468" s="435"/>
      <c r="OSD468" s="435"/>
      <c r="OSE468" s="435"/>
      <c r="OSF468" s="435"/>
      <c r="OSG468" s="435"/>
      <c r="OSH468" s="435"/>
      <c r="OSI468" s="435"/>
      <c r="OSJ468" s="435"/>
      <c r="OSK468" s="435"/>
      <c r="OSL468" s="435"/>
      <c r="OSM468" s="435"/>
      <c r="OSN468" s="435"/>
      <c r="OSO468" s="435"/>
      <c r="OSP468" s="435"/>
      <c r="OSQ468" s="435"/>
      <c r="OSR468" s="435"/>
      <c r="OSS468" s="435"/>
      <c r="OST468" s="435"/>
      <c r="OSU468" s="435"/>
      <c r="OSV468" s="435"/>
      <c r="OSW468" s="435"/>
      <c r="OSX468" s="435"/>
      <c r="OSY468" s="435"/>
      <c r="OSZ468" s="435"/>
      <c r="OTA468" s="435"/>
      <c r="OTB468" s="435"/>
      <c r="OTC468" s="435"/>
      <c r="OTD468" s="435"/>
      <c r="OTE468" s="435"/>
      <c r="OTF468" s="435"/>
      <c r="OTG468" s="435"/>
      <c r="OTH468" s="435"/>
      <c r="OTI468" s="435"/>
      <c r="OTJ468" s="435"/>
      <c r="OTK468" s="435"/>
      <c r="OTL468" s="435"/>
      <c r="OTM468" s="435"/>
      <c r="OTN468" s="435"/>
      <c r="OTO468" s="435"/>
      <c r="OTP468" s="435"/>
      <c r="OTQ468" s="435"/>
      <c r="OTR468" s="435"/>
      <c r="OTS468" s="435"/>
      <c r="OTT468" s="435"/>
      <c r="OTU468" s="435"/>
      <c r="OTV468" s="435"/>
      <c r="OTW468" s="435"/>
      <c r="OTX468" s="435"/>
      <c r="OTY468" s="435"/>
      <c r="OTZ468" s="435"/>
      <c r="OUA468" s="435"/>
      <c r="OUB468" s="435"/>
      <c r="OUC468" s="435"/>
      <c r="OUD468" s="435"/>
      <c r="OUE468" s="435"/>
      <c r="OUF468" s="435"/>
      <c r="OUG468" s="435"/>
      <c r="OUH468" s="435"/>
      <c r="OUI468" s="435"/>
      <c r="OUJ468" s="435"/>
      <c r="OUK468" s="435"/>
      <c r="OUL468" s="435"/>
      <c r="OUM468" s="435"/>
      <c r="OUN468" s="435"/>
      <c r="OUO468" s="435"/>
      <c r="OUP468" s="435"/>
      <c r="OUQ468" s="435"/>
      <c r="OUR468" s="435"/>
      <c r="OUS468" s="435"/>
      <c r="OUT468" s="435"/>
      <c r="OUU468" s="435"/>
      <c r="OUV468" s="435"/>
      <c r="OUW468" s="435"/>
      <c r="OUX468" s="435"/>
      <c r="OUY468" s="435"/>
      <c r="OUZ468" s="435"/>
      <c r="OVA468" s="435"/>
      <c r="OVB468" s="435"/>
      <c r="OVC468" s="435"/>
      <c r="OVD468" s="435"/>
      <c r="OVE468" s="435"/>
      <c r="OVF468" s="435"/>
      <c r="OVG468" s="435"/>
      <c r="OVH468" s="435"/>
      <c r="OVI468" s="435"/>
      <c r="OVJ468" s="435"/>
      <c r="OVK468" s="435"/>
      <c r="OVL468" s="435"/>
      <c r="OVM468" s="435"/>
      <c r="OVN468" s="435"/>
      <c r="OVO468" s="435"/>
      <c r="OVP468" s="435"/>
      <c r="OVQ468" s="435"/>
      <c r="OVR468" s="435"/>
      <c r="OVS468" s="435"/>
      <c r="OVT468" s="435"/>
      <c r="OVU468" s="435"/>
      <c r="OVV468" s="435"/>
      <c r="OVW468" s="435"/>
      <c r="OVX468" s="435"/>
      <c r="OVY468" s="435"/>
      <c r="OVZ468" s="435"/>
      <c r="OWA468" s="435"/>
      <c r="OWB468" s="435"/>
      <c r="OWC468" s="435"/>
      <c r="OWD468" s="435"/>
      <c r="OWE468" s="435"/>
      <c r="OWF468" s="435"/>
      <c r="OWG468" s="435"/>
      <c r="OWH468" s="435"/>
      <c r="OWI468" s="435"/>
      <c r="OWJ468" s="435"/>
      <c r="OWK468" s="435"/>
      <c r="OWL468" s="435"/>
      <c r="OWM468" s="435"/>
      <c r="OWN468" s="435"/>
      <c r="OWO468" s="435"/>
      <c r="OWP468" s="435"/>
      <c r="OWQ468" s="435"/>
      <c r="OWR468" s="435"/>
      <c r="OWS468" s="435"/>
      <c r="OWT468" s="435"/>
      <c r="OWU468" s="435"/>
      <c r="OWV468" s="435"/>
      <c r="OWW468" s="435"/>
      <c r="OWX468" s="435"/>
      <c r="OWY468" s="435"/>
      <c r="OWZ468" s="435"/>
      <c r="OXA468" s="435"/>
      <c r="OXB468" s="435"/>
      <c r="OXC468" s="435"/>
      <c r="OXD468" s="435"/>
      <c r="OXE468" s="435"/>
      <c r="OXF468" s="435"/>
      <c r="OXG468" s="435"/>
      <c r="OXH468" s="435"/>
      <c r="OXI468" s="435"/>
      <c r="OXJ468" s="435"/>
      <c r="OXK468" s="435"/>
      <c r="OXL468" s="435"/>
      <c r="OXM468" s="435"/>
      <c r="OXN468" s="435"/>
      <c r="OXO468" s="435"/>
      <c r="OXP468" s="435"/>
      <c r="OXQ468" s="435"/>
      <c r="OXR468" s="435"/>
      <c r="OXS468" s="435"/>
      <c r="OXT468" s="435"/>
      <c r="OXU468" s="435"/>
      <c r="OXV468" s="435"/>
      <c r="OXW468" s="435"/>
      <c r="OXX468" s="435"/>
      <c r="OXY468" s="435"/>
      <c r="OXZ468" s="435"/>
      <c r="OYA468" s="435"/>
      <c r="OYB468" s="435"/>
      <c r="OYC468" s="435"/>
      <c r="OYD468" s="435"/>
      <c r="OYE468" s="435"/>
      <c r="OYF468" s="435"/>
      <c r="OYG468" s="435"/>
      <c r="OYH468" s="435"/>
      <c r="OYI468" s="435"/>
      <c r="OYJ468" s="435"/>
      <c r="OYK468" s="435"/>
      <c r="OYL468" s="435"/>
      <c r="OYM468" s="435"/>
      <c r="OYN468" s="435"/>
      <c r="OYO468" s="435"/>
      <c r="OYP468" s="435"/>
      <c r="OYQ468" s="435"/>
      <c r="OYR468" s="435"/>
      <c r="OYS468" s="435"/>
      <c r="OYT468" s="435"/>
      <c r="OYU468" s="435"/>
      <c r="OYV468" s="435"/>
      <c r="OYW468" s="435"/>
      <c r="OYX468" s="435"/>
      <c r="OYY468" s="435"/>
      <c r="OYZ468" s="435"/>
      <c r="OZA468" s="435"/>
      <c r="OZB468" s="435"/>
      <c r="OZC468" s="435"/>
      <c r="OZD468" s="435"/>
      <c r="OZE468" s="435"/>
      <c r="OZF468" s="435"/>
      <c r="OZG468" s="435"/>
      <c r="OZH468" s="435"/>
      <c r="OZI468" s="435"/>
      <c r="OZJ468" s="435"/>
      <c r="OZK468" s="435"/>
      <c r="OZL468" s="435"/>
      <c r="OZM468" s="435"/>
      <c r="OZN468" s="435"/>
      <c r="OZO468" s="435"/>
      <c r="OZP468" s="435"/>
      <c r="OZQ468" s="435"/>
      <c r="OZR468" s="435"/>
      <c r="OZS468" s="435"/>
      <c r="OZT468" s="435"/>
      <c r="OZU468" s="435"/>
      <c r="OZV468" s="435"/>
      <c r="OZW468" s="435"/>
      <c r="OZX468" s="435"/>
      <c r="OZY468" s="435"/>
      <c r="OZZ468" s="435"/>
      <c r="PAA468" s="435"/>
      <c r="PAB468" s="435"/>
      <c r="PAC468" s="435"/>
      <c r="PAD468" s="435"/>
      <c r="PAE468" s="435"/>
      <c r="PAF468" s="435"/>
      <c r="PAG468" s="435"/>
      <c r="PAH468" s="435"/>
      <c r="PAI468" s="435"/>
      <c r="PAJ468" s="435"/>
      <c r="PAK468" s="435"/>
      <c r="PAL468" s="435"/>
      <c r="PAM468" s="435"/>
      <c r="PAN468" s="435"/>
      <c r="PAO468" s="435"/>
      <c r="PAP468" s="435"/>
      <c r="PAQ468" s="435"/>
      <c r="PAR468" s="435"/>
      <c r="PAS468" s="435"/>
      <c r="PAT468" s="435"/>
      <c r="PAU468" s="435"/>
      <c r="PAV468" s="435"/>
      <c r="PAW468" s="435"/>
      <c r="PAX468" s="435"/>
      <c r="PAY468" s="435"/>
      <c r="PAZ468" s="435"/>
      <c r="PBA468" s="435"/>
      <c r="PBB468" s="435"/>
      <c r="PBC468" s="435"/>
      <c r="PBD468" s="435"/>
      <c r="PBE468" s="435"/>
      <c r="PBF468" s="435"/>
      <c r="PBG468" s="435"/>
      <c r="PBH468" s="435"/>
      <c r="PBI468" s="435"/>
      <c r="PBJ468" s="435"/>
      <c r="PBK468" s="435"/>
      <c r="PBL468" s="435"/>
      <c r="PBM468" s="435"/>
      <c r="PBN468" s="435"/>
      <c r="PBO468" s="435"/>
      <c r="PBP468" s="435"/>
      <c r="PBQ468" s="435"/>
      <c r="PBR468" s="435"/>
      <c r="PBS468" s="435"/>
      <c r="PBT468" s="435"/>
      <c r="PBU468" s="435"/>
      <c r="PBV468" s="435"/>
      <c r="PBW468" s="435"/>
      <c r="PBX468" s="435"/>
      <c r="PBY468" s="435"/>
      <c r="PBZ468" s="435"/>
      <c r="PCA468" s="435"/>
      <c r="PCB468" s="435"/>
      <c r="PCC468" s="435"/>
      <c r="PCD468" s="435"/>
      <c r="PCE468" s="435"/>
      <c r="PCF468" s="435"/>
      <c r="PCG468" s="435"/>
      <c r="PCH468" s="435"/>
      <c r="PCI468" s="435"/>
      <c r="PCJ468" s="435"/>
      <c r="PCK468" s="435"/>
      <c r="PCL468" s="435"/>
      <c r="PCM468" s="435"/>
      <c r="PCN468" s="435"/>
      <c r="PCO468" s="435"/>
      <c r="PCP468" s="435"/>
      <c r="PCQ468" s="435"/>
      <c r="PCR468" s="435"/>
      <c r="PCS468" s="435"/>
      <c r="PCT468" s="435"/>
      <c r="PCU468" s="435"/>
      <c r="PCV468" s="435"/>
      <c r="PCW468" s="435"/>
      <c r="PCX468" s="435"/>
      <c r="PCY468" s="435"/>
      <c r="PCZ468" s="435"/>
      <c r="PDA468" s="435"/>
      <c r="PDB468" s="435"/>
      <c r="PDC468" s="435"/>
      <c r="PDD468" s="435"/>
      <c r="PDE468" s="435"/>
      <c r="PDF468" s="435"/>
      <c r="PDG468" s="435"/>
      <c r="PDH468" s="435"/>
      <c r="PDI468" s="435"/>
      <c r="PDJ468" s="435"/>
      <c r="PDK468" s="435"/>
      <c r="PDL468" s="435"/>
      <c r="PDM468" s="435"/>
      <c r="PDN468" s="435"/>
      <c r="PDO468" s="435"/>
      <c r="PDP468" s="435"/>
      <c r="PDQ468" s="435"/>
      <c r="PDR468" s="435"/>
      <c r="PDS468" s="435"/>
      <c r="PDT468" s="435"/>
      <c r="PDU468" s="435"/>
      <c r="PDV468" s="435"/>
      <c r="PDW468" s="435"/>
      <c r="PDX468" s="435"/>
      <c r="PDY468" s="435"/>
      <c r="PDZ468" s="435"/>
      <c r="PEA468" s="435"/>
      <c r="PEB468" s="435"/>
      <c r="PEC468" s="435"/>
      <c r="PED468" s="435"/>
      <c r="PEE468" s="435"/>
      <c r="PEF468" s="435"/>
      <c r="PEG468" s="435"/>
      <c r="PEH468" s="435"/>
      <c r="PEI468" s="435"/>
      <c r="PEJ468" s="435"/>
      <c r="PEK468" s="435"/>
      <c r="PEL468" s="435"/>
      <c r="PEM468" s="435"/>
      <c r="PEN468" s="435"/>
      <c r="PEO468" s="435"/>
      <c r="PEP468" s="435"/>
      <c r="PEQ468" s="435"/>
      <c r="PER468" s="435"/>
      <c r="PES468" s="435"/>
      <c r="PET468" s="435"/>
      <c r="PEU468" s="435"/>
      <c r="PEV468" s="435"/>
      <c r="PEW468" s="435"/>
      <c r="PEX468" s="435"/>
      <c r="PEY468" s="435"/>
      <c r="PEZ468" s="435"/>
      <c r="PFA468" s="435"/>
      <c r="PFB468" s="435"/>
      <c r="PFC468" s="435"/>
      <c r="PFD468" s="435"/>
      <c r="PFE468" s="435"/>
      <c r="PFF468" s="435"/>
      <c r="PFG468" s="435"/>
      <c r="PFH468" s="435"/>
      <c r="PFI468" s="435"/>
      <c r="PFJ468" s="435"/>
      <c r="PFK468" s="435"/>
      <c r="PFL468" s="435"/>
      <c r="PFM468" s="435"/>
      <c r="PFN468" s="435"/>
      <c r="PFO468" s="435"/>
      <c r="PFP468" s="435"/>
      <c r="PFQ468" s="435"/>
      <c r="PFR468" s="435"/>
      <c r="PFS468" s="435"/>
      <c r="PFT468" s="435"/>
      <c r="PFU468" s="435"/>
      <c r="PFV468" s="435"/>
      <c r="PFW468" s="435"/>
      <c r="PFX468" s="435"/>
      <c r="PFY468" s="435"/>
      <c r="PFZ468" s="435"/>
      <c r="PGA468" s="435"/>
      <c r="PGB468" s="435"/>
      <c r="PGC468" s="435"/>
      <c r="PGD468" s="435"/>
      <c r="PGE468" s="435"/>
      <c r="PGF468" s="435"/>
      <c r="PGG468" s="435"/>
      <c r="PGH468" s="435"/>
      <c r="PGI468" s="435"/>
      <c r="PGJ468" s="435"/>
      <c r="PGK468" s="435"/>
      <c r="PGL468" s="435"/>
      <c r="PGM468" s="435"/>
      <c r="PGN468" s="435"/>
      <c r="PGO468" s="435"/>
      <c r="PGP468" s="435"/>
      <c r="PGQ468" s="435"/>
      <c r="PGR468" s="435"/>
      <c r="PGS468" s="435"/>
      <c r="PGT468" s="435"/>
      <c r="PGU468" s="435"/>
      <c r="PGV468" s="435"/>
      <c r="PGW468" s="435"/>
      <c r="PGX468" s="435"/>
      <c r="PGY468" s="435"/>
      <c r="PGZ468" s="435"/>
      <c r="PHA468" s="435"/>
      <c r="PHB468" s="435"/>
      <c r="PHC468" s="435"/>
      <c r="PHD468" s="435"/>
      <c r="PHE468" s="435"/>
      <c r="PHF468" s="435"/>
      <c r="PHG468" s="435"/>
      <c r="PHH468" s="435"/>
      <c r="PHI468" s="435"/>
      <c r="PHJ468" s="435"/>
      <c r="PHK468" s="435"/>
      <c r="PHL468" s="435"/>
      <c r="PHM468" s="435"/>
      <c r="PHN468" s="435"/>
      <c r="PHO468" s="435"/>
      <c r="PHP468" s="435"/>
      <c r="PHQ468" s="435"/>
      <c r="PHR468" s="435"/>
      <c r="PHS468" s="435"/>
      <c r="PHT468" s="435"/>
      <c r="PHU468" s="435"/>
      <c r="PHV468" s="435"/>
      <c r="PHW468" s="435"/>
      <c r="PHX468" s="435"/>
      <c r="PHY468" s="435"/>
      <c r="PHZ468" s="435"/>
      <c r="PIA468" s="435"/>
      <c r="PIB468" s="435"/>
      <c r="PIC468" s="435"/>
      <c r="PID468" s="435"/>
      <c r="PIE468" s="435"/>
      <c r="PIF468" s="435"/>
      <c r="PIG468" s="435"/>
      <c r="PIH468" s="435"/>
      <c r="PII468" s="435"/>
      <c r="PIJ468" s="435"/>
      <c r="PIK468" s="435"/>
      <c r="PIL468" s="435"/>
      <c r="PIM468" s="435"/>
      <c r="PIN468" s="435"/>
      <c r="PIO468" s="435"/>
      <c r="PIP468" s="435"/>
      <c r="PIQ468" s="435"/>
      <c r="PIR468" s="435"/>
      <c r="PIS468" s="435"/>
      <c r="PIT468" s="435"/>
      <c r="PIU468" s="435"/>
      <c r="PIV468" s="435"/>
      <c r="PIW468" s="435"/>
      <c r="PIX468" s="435"/>
      <c r="PIY468" s="435"/>
      <c r="PIZ468" s="435"/>
      <c r="PJA468" s="435"/>
      <c r="PJB468" s="435"/>
      <c r="PJC468" s="435"/>
      <c r="PJD468" s="435"/>
      <c r="PJE468" s="435"/>
      <c r="PJF468" s="435"/>
      <c r="PJG468" s="435"/>
      <c r="PJH468" s="435"/>
      <c r="PJI468" s="435"/>
      <c r="PJJ468" s="435"/>
      <c r="PJK468" s="435"/>
      <c r="PJL468" s="435"/>
      <c r="PJM468" s="435"/>
      <c r="PJN468" s="435"/>
      <c r="PJO468" s="435"/>
      <c r="PJP468" s="435"/>
      <c r="PJQ468" s="435"/>
      <c r="PJR468" s="435"/>
      <c r="PJS468" s="435"/>
      <c r="PJT468" s="435"/>
      <c r="PJU468" s="435"/>
      <c r="PJV468" s="435"/>
      <c r="PJW468" s="435"/>
      <c r="PJX468" s="435"/>
      <c r="PJY468" s="435"/>
      <c r="PJZ468" s="435"/>
      <c r="PKA468" s="435"/>
      <c r="PKB468" s="435"/>
      <c r="PKC468" s="435"/>
      <c r="PKD468" s="435"/>
      <c r="PKE468" s="435"/>
      <c r="PKF468" s="435"/>
      <c r="PKG468" s="435"/>
      <c r="PKH468" s="435"/>
      <c r="PKI468" s="435"/>
      <c r="PKJ468" s="435"/>
      <c r="PKK468" s="435"/>
      <c r="PKL468" s="435"/>
      <c r="PKM468" s="435"/>
      <c r="PKN468" s="435"/>
      <c r="PKO468" s="435"/>
      <c r="PKP468" s="435"/>
      <c r="PKQ468" s="435"/>
      <c r="PKR468" s="435"/>
      <c r="PKS468" s="435"/>
      <c r="PKT468" s="435"/>
      <c r="PKU468" s="435"/>
      <c r="PKV468" s="435"/>
      <c r="PKW468" s="435"/>
      <c r="PKX468" s="435"/>
      <c r="PKY468" s="435"/>
      <c r="PKZ468" s="435"/>
      <c r="PLA468" s="435"/>
      <c r="PLB468" s="435"/>
      <c r="PLC468" s="435"/>
      <c r="PLD468" s="435"/>
      <c r="PLE468" s="435"/>
      <c r="PLF468" s="435"/>
      <c r="PLG468" s="435"/>
      <c r="PLH468" s="435"/>
      <c r="PLI468" s="435"/>
      <c r="PLJ468" s="435"/>
      <c r="PLK468" s="435"/>
      <c r="PLL468" s="435"/>
      <c r="PLM468" s="435"/>
      <c r="PLN468" s="435"/>
      <c r="PLO468" s="435"/>
      <c r="PLP468" s="435"/>
      <c r="PLQ468" s="435"/>
      <c r="PLR468" s="435"/>
      <c r="PLS468" s="435"/>
      <c r="PLT468" s="435"/>
      <c r="PLU468" s="435"/>
      <c r="PLV468" s="435"/>
      <c r="PLW468" s="435"/>
      <c r="PLX468" s="435"/>
      <c r="PLY468" s="435"/>
      <c r="PLZ468" s="435"/>
      <c r="PMA468" s="435"/>
      <c r="PMB468" s="435"/>
      <c r="PMC468" s="435"/>
      <c r="PMD468" s="435"/>
      <c r="PME468" s="435"/>
      <c r="PMF468" s="435"/>
      <c r="PMG468" s="435"/>
      <c r="PMH468" s="435"/>
      <c r="PMI468" s="435"/>
      <c r="PMJ468" s="435"/>
      <c r="PMK468" s="435"/>
      <c r="PML468" s="435"/>
      <c r="PMM468" s="435"/>
      <c r="PMN468" s="435"/>
      <c r="PMO468" s="435"/>
      <c r="PMP468" s="435"/>
      <c r="PMQ468" s="435"/>
      <c r="PMR468" s="435"/>
      <c r="PMS468" s="435"/>
      <c r="PMT468" s="435"/>
      <c r="PMU468" s="435"/>
      <c r="PMV468" s="435"/>
      <c r="PMW468" s="435"/>
      <c r="PMX468" s="435"/>
      <c r="PMY468" s="435"/>
      <c r="PMZ468" s="435"/>
      <c r="PNA468" s="435"/>
      <c r="PNB468" s="435"/>
      <c r="PNC468" s="435"/>
      <c r="PND468" s="435"/>
      <c r="PNE468" s="435"/>
      <c r="PNF468" s="435"/>
      <c r="PNG468" s="435"/>
      <c r="PNH468" s="435"/>
      <c r="PNI468" s="435"/>
      <c r="PNJ468" s="435"/>
      <c r="PNK468" s="435"/>
      <c r="PNL468" s="435"/>
      <c r="PNM468" s="435"/>
      <c r="PNN468" s="435"/>
      <c r="PNO468" s="435"/>
      <c r="PNP468" s="435"/>
      <c r="PNQ468" s="435"/>
      <c r="PNR468" s="435"/>
      <c r="PNS468" s="435"/>
      <c r="PNT468" s="435"/>
      <c r="PNU468" s="435"/>
      <c r="PNV468" s="435"/>
      <c r="PNW468" s="435"/>
      <c r="PNX468" s="435"/>
      <c r="PNY468" s="435"/>
      <c r="PNZ468" s="435"/>
      <c r="POA468" s="435"/>
      <c r="POB468" s="435"/>
      <c r="POC468" s="435"/>
      <c r="POD468" s="435"/>
      <c r="POE468" s="435"/>
      <c r="POF468" s="435"/>
      <c r="POG468" s="435"/>
      <c r="POH468" s="435"/>
      <c r="POI468" s="435"/>
      <c r="POJ468" s="435"/>
      <c r="POK468" s="435"/>
      <c r="POL468" s="435"/>
      <c r="POM468" s="435"/>
      <c r="PON468" s="435"/>
      <c r="POO468" s="435"/>
      <c r="POP468" s="435"/>
      <c r="POQ468" s="435"/>
      <c r="POR468" s="435"/>
      <c r="POS468" s="435"/>
      <c r="POT468" s="435"/>
      <c r="POU468" s="435"/>
      <c r="POV468" s="435"/>
      <c r="POW468" s="435"/>
      <c r="POX468" s="435"/>
      <c r="POY468" s="435"/>
      <c r="POZ468" s="435"/>
      <c r="PPA468" s="435"/>
      <c r="PPB468" s="435"/>
      <c r="PPC468" s="435"/>
      <c r="PPD468" s="435"/>
      <c r="PPE468" s="435"/>
      <c r="PPF468" s="435"/>
      <c r="PPG468" s="435"/>
      <c r="PPH468" s="435"/>
      <c r="PPI468" s="435"/>
      <c r="PPJ468" s="435"/>
      <c r="PPK468" s="435"/>
      <c r="PPL468" s="435"/>
      <c r="PPM468" s="435"/>
      <c r="PPN468" s="435"/>
      <c r="PPO468" s="435"/>
      <c r="PPP468" s="435"/>
      <c r="PPQ468" s="435"/>
      <c r="PPR468" s="435"/>
      <c r="PPS468" s="435"/>
      <c r="PPT468" s="435"/>
      <c r="PPU468" s="435"/>
      <c r="PPV468" s="435"/>
      <c r="PPW468" s="435"/>
      <c r="PPX468" s="435"/>
      <c r="PPY468" s="435"/>
      <c r="PPZ468" s="435"/>
      <c r="PQA468" s="435"/>
      <c r="PQB468" s="435"/>
      <c r="PQC468" s="435"/>
      <c r="PQD468" s="435"/>
      <c r="PQE468" s="435"/>
      <c r="PQF468" s="435"/>
      <c r="PQG468" s="435"/>
      <c r="PQH468" s="435"/>
      <c r="PQI468" s="435"/>
      <c r="PQJ468" s="435"/>
      <c r="PQK468" s="435"/>
      <c r="PQL468" s="435"/>
      <c r="PQM468" s="435"/>
      <c r="PQN468" s="435"/>
      <c r="PQO468" s="435"/>
      <c r="PQP468" s="435"/>
      <c r="PQQ468" s="435"/>
      <c r="PQR468" s="435"/>
      <c r="PQS468" s="435"/>
      <c r="PQT468" s="435"/>
      <c r="PQU468" s="435"/>
      <c r="PQV468" s="435"/>
      <c r="PQW468" s="435"/>
      <c r="PQX468" s="435"/>
      <c r="PQY468" s="435"/>
      <c r="PQZ468" s="435"/>
      <c r="PRA468" s="435"/>
      <c r="PRB468" s="435"/>
      <c r="PRC468" s="435"/>
      <c r="PRD468" s="435"/>
      <c r="PRE468" s="435"/>
      <c r="PRF468" s="435"/>
      <c r="PRG468" s="435"/>
      <c r="PRH468" s="435"/>
      <c r="PRI468" s="435"/>
      <c r="PRJ468" s="435"/>
      <c r="PRK468" s="435"/>
      <c r="PRL468" s="435"/>
      <c r="PRM468" s="435"/>
      <c r="PRN468" s="435"/>
      <c r="PRO468" s="435"/>
      <c r="PRP468" s="435"/>
      <c r="PRQ468" s="435"/>
      <c r="PRR468" s="435"/>
      <c r="PRS468" s="435"/>
      <c r="PRT468" s="435"/>
      <c r="PRU468" s="435"/>
      <c r="PRV468" s="435"/>
      <c r="PRW468" s="435"/>
      <c r="PRX468" s="435"/>
      <c r="PRY468" s="435"/>
      <c r="PRZ468" s="435"/>
      <c r="PSA468" s="435"/>
      <c r="PSB468" s="435"/>
      <c r="PSC468" s="435"/>
      <c r="PSD468" s="435"/>
      <c r="PSE468" s="435"/>
      <c r="PSF468" s="435"/>
      <c r="PSG468" s="435"/>
      <c r="PSH468" s="435"/>
      <c r="PSI468" s="435"/>
      <c r="PSJ468" s="435"/>
      <c r="PSK468" s="435"/>
      <c r="PSL468" s="435"/>
      <c r="PSM468" s="435"/>
      <c r="PSN468" s="435"/>
      <c r="PSO468" s="435"/>
      <c r="PSP468" s="435"/>
      <c r="PSQ468" s="435"/>
      <c r="PSR468" s="435"/>
      <c r="PSS468" s="435"/>
      <c r="PST468" s="435"/>
      <c r="PSU468" s="435"/>
      <c r="PSV468" s="435"/>
      <c r="PSW468" s="435"/>
      <c r="PSX468" s="435"/>
      <c r="PSY468" s="435"/>
      <c r="PSZ468" s="435"/>
      <c r="PTA468" s="435"/>
      <c r="PTB468" s="435"/>
      <c r="PTC468" s="435"/>
      <c r="PTD468" s="435"/>
      <c r="PTE468" s="435"/>
      <c r="PTF468" s="435"/>
      <c r="PTG468" s="435"/>
      <c r="PTH468" s="435"/>
      <c r="PTI468" s="435"/>
      <c r="PTJ468" s="435"/>
      <c r="PTK468" s="435"/>
      <c r="PTL468" s="435"/>
      <c r="PTM468" s="435"/>
      <c r="PTN468" s="435"/>
      <c r="PTO468" s="435"/>
      <c r="PTP468" s="435"/>
      <c r="PTQ468" s="435"/>
      <c r="PTR468" s="435"/>
      <c r="PTS468" s="435"/>
      <c r="PTT468" s="435"/>
      <c r="PTU468" s="435"/>
      <c r="PTV468" s="435"/>
      <c r="PTW468" s="435"/>
      <c r="PTX468" s="435"/>
      <c r="PTY468" s="435"/>
      <c r="PTZ468" s="435"/>
      <c r="PUA468" s="435"/>
      <c r="PUB468" s="435"/>
      <c r="PUC468" s="435"/>
      <c r="PUD468" s="435"/>
      <c r="PUE468" s="435"/>
      <c r="PUF468" s="435"/>
      <c r="PUG468" s="435"/>
      <c r="PUH468" s="435"/>
      <c r="PUI468" s="435"/>
      <c r="PUJ468" s="435"/>
      <c r="PUK468" s="435"/>
      <c r="PUL468" s="435"/>
      <c r="PUM468" s="435"/>
      <c r="PUN468" s="435"/>
      <c r="PUO468" s="435"/>
      <c r="PUP468" s="435"/>
      <c r="PUQ468" s="435"/>
      <c r="PUR468" s="435"/>
      <c r="PUS468" s="435"/>
      <c r="PUT468" s="435"/>
      <c r="PUU468" s="435"/>
      <c r="PUV468" s="435"/>
      <c r="PUW468" s="435"/>
      <c r="PUX468" s="435"/>
      <c r="PUY468" s="435"/>
      <c r="PUZ468" s="435"/>
      <c r="PVA468" s="435"/>
      <c r="PVB468" s="435"/>
      <c r="PVC468" s="435"/>
      <c r="PVD468" s="435"/>
      <c r="PVE468" s="435"/>
      <c r="PVF468" s="435"/>
      <c r="PVG468" s="435"/>
      <c r="PVH468" s="435"/>
      <c r="PVI468" s="435"/>
      <c r="PVJ468" s="435"/>
      <c r="PVK468" s="435"/>
      <c r="PVL468" s="435"/>
      <c r="PVM468" s="435"/>
      <c r="PVN468" s="435"/>
      <c r="PVO468" s="435"/>
      <c r="PVP468" s="435"/>
      <c r="PVQ468" s="435"/>
      <c r="PVR468" s="435"/>
      <c r="PVS468" s="435"/>
      <c r="PVT468" s="435"/>
      <c r="PVU468" s="435"/>
      <c r="PVV468" s="435"/>
      <c r="PVW468" s="435"/>
      <c r="PVX468" s="435"/>
      <c r="PVY468" s="435"/>
      <c r="PVZ468" s="435"/>
      <c r="PWA468" s="435"/>
      <c r="PWB468" s="435"/>
      <c r="PWC468" s="435"/>
      <c r="PWD468" s="435"/>
      <c r="PWE468" s="435"/>
      <c r="PWF468" s="435"/>
      <c r="PWG468" s="435"/>
      <c r="PWH468" s="435"/>
      <c r="PWI468" s="435"/>
      <c r="PWJ468" s="435"/>
      <c r="PWK468" s="435"/>
      <c r="PWL468" s="435"/>
      <c r="PWM468" s="435"/>
      <c r="PWN468" s="435"/>
      <c r="PWO468" s="435"/>
      <c r="PWP468" s="435"/>
      <c r="PWQ468" s="435"/>
      <c r="PWR468" s="435"/>
      <c r="PWS468" s="435"/>
      <c r="PWT468" s="435"/>
      <c r="PWU468" s="435"/>
      <c r="PWV468" s="435"/>
      <c r="PWW468" s="435"/>
      <c r="PWX468" s="435"/>
      <c r="PWY468" s="435"/>
      <c r="PWZ468" s="435"/>
      <c r="PXA468" s="435"/>
      <c r="PXB468" s="435"/>
      <c r="PXC468" s="435"/>
      <c r="PXD468" s="435"/>
      <c r="PXE468" s="435"/>
      <c r="PXF468" s="435"/>
      <c r="PXG468" s="435"/>
      <c r="PXH468" s="435"/>
      <c r="PXI468" s="435"/>
      <c r="PXJ468" s="435"/>
      <c r="PXK468" s="435"/>
      <c r="PXL468" s="435"/>
      <c r="PXM468" s="435"/>
      <c r="PXN468" s="435"/>
      <c r="PXO468" s="435"/>
      <c r="PXP468" s="435"/>
      <c r="PXQ468" s="435"/>
      <c r="PXR468" s="435"/>
      <c r="PXS468" s="435"/>
      <c r="PXT468" s="435"/>
      <c r="PXU468" s="435"/>
      <c r="PXV468" s="435"/>
      <c r="PXW468" s="435"/>
      <c r="PXX468" s="435"/>
      <c r="PXY468" s="435"/>
      <c r="PXZ468" s="435"/>
      <c r="PYA468" s="435"/>
      <c r="PYB468" s="435"/>
      <c r="PYC468" s="435"/>
      <c r="PYD468" s="435"/>
      <c r="PYE468" s="435"/>
      <c r="PYF468" s="435"/>
      <c r="PYG468" s="435"/>
      <c r="PYH468" s="435"/>
      <c r="PYI468" s="435"/>
      <c r="PYJ468" s="435"/>
      <c r="PYK468" s="435"/>
      <c r="PYL468" s="435"/>
      <c r="PYM468" s="435"/>
      <c r="PYN468" s="435"/>
      <c r="PYO468" s="435"/>
      <c r="PYP468" s="435"/>
      <c r="PYQ468" s="435"/>
      <c r="PYR468" s="435"/>
      <c r="PYS468" s="435"/>
      <c r="PYT468" s="435"/>
      <c r="PYU468" s="435"/>
      <c r="PYV468" s="435"/>
      <c r="PYW468" s="435"/>
      <c r="PYX468" s="435"/>
      <c r="PYY468" s="435"/>
      <c r="PYZ468" s="435"/>
      <c r="PZA468" s="435"/>
      <c r="PZB468" s="435"/>
      <c r="PZC468" s="435"/>
      <c r="PZD468" s="435"/>
      <c r="PZE468" s="435"/>
      <c r="PZF468" s="435"/>
      <c r="PZG468" s="435"/>
      <c r="PZH468" s="435"/>
      <c r="PZI468" s="435"/>
      <c r="PZJ468" s="435"/>
      <c r="PZK468" s="435"/>
      <c r="PZL468" s="435"/>
      <c r="PZM468" s="435"/>
      <c r="PZN468" s="435"/>
      <c r="PZO468" s="435"/>
      <c r="PZP468" s="435"/>
      <c r="PZQ468" s="435"/>
      <c r="PZR468" s="435"/>
      <c r="PZS468" s="435"/>
      <c r="PZT468" s="435"/>
      <c r="PZU468" s="435"/>
      <c r="PZV468" s="435"/>
      <c r="PZW468" s="435"/>
      <c r="PZX468" s="435"/>
      <c r="PZY468" s="435"/>
      <c r="PZZ468" s="435"/>
      <c r="QAA468" s="435"/>
      <c r="QAB468" s="435"/>
      <c r="QAC468" s="435"/>
      <c r="QAD468" s="435"/>
      <c r="QAE468" s="435"/>
      <c r="QAF468" s="435"/>
      <c r="QAG468" s="435"/>
      <c r="QAH468" s="435"/>
      <c r="QAI468" s="435"/>
      <c r="QAJ468" s="435"/>
      <c r="QAK468" s="435"/>
      <c r="QAL468" s="435"/>
      <c r="QAM468" s="435"/>
      <c r="QAN468" s="435"/>
      <c r="QAO468" s="435"/>
      <c r="QAP468" s="435"/>
      <c r="QAQ468" s="435"/>
      <c r="QAR468" s="435"/>
      <c r="QAS468" s="435"/>
      <c r="QAT468" s="435"/>
      <c r="QAU468" s="435"/>
      <c r="QAV468" s="435"/>
      <c r="QAW468" s="435"/>
      <c r="QAX468" s="435"/>
      <c r="QAY468" s="435"/>
      <c r="QAZ468" s="435"/>
      <c r="QBA468" s="435"/>
      <c r="QBB468" s="435"/>
      <c r="QBC468" s="435"/>
      <c r="QBD468" s="435"/>
      <c r="QBE468" s="435"/>
      <c r="QBF468" s="435"/>
      <c r="QBG468" s="435"/>
      <c r="QBH468" s="435"/>
      <c r="QBI468" s="435"/>
      <c r="QBJ468" s="435"/>
      <c r="QBK468" s="435"/>
      <c r="QBL468" s="435"/>
      <c r="QBM468" s="435"/>
      <c r="QBN468" s="435"/>
      <c r="QBO468" s="435"/>
      <c r="QBP468" s="435"/>
      <c r="QBQ468" s="435"/>
      <c r="QBR468" s="435"/>
      <c r="QBS468" s="435"/>
      <c r="QBT468" s="435"/>
      <c r="QBU468" s="435"/>
      <c r="QBV468" s="435"/>
      <c r="QBW468" s="435"/>
      <c r="QBX468" s="435"/>
      <c r="QBY468" s="435"/>
      <c r="QBZ468" s="435"/>
      <c r="QCA468" s="435"/>
      <c r="QCB468" s="435"/>
      <c r="QCC468" s="435"/>
      <c r="QCD468" s="435"/>
      <c r="QCE468" s="435"/>
      <c r="QCF468" s="435"/>
      <c r="QCG468" s="435"/>
      <c r="QCH468" s="435"/>
      <c r="QCI468" s="435"/>
      <c r="QCJ468" s="435"/>
      <c r="QCK468" s="435"/>
      <c r="QCL468" s="435"/>
      <c r="QCM468" s="435"/>
      <c r="QCN468" s="435"/>
      <c r="QCO468" s="435"/>
      <c r="QCP468" s="435"/>
      <c r="QCQ468" s="435"/>
      <c r="QCR468" s="435"/>
      <c r="QCS468" s="435"/>
      <c r="QCT468" s="435"/>
      <c r="QCU468" s="435"/>
      <c r="QCV468" s="435"/>
      <c r="QCW468" s="435"/>
      <c r="QCX468" s="435"/>
      <c r="QCY468" s="435"/>
      <c r="QCZ468" s="435"/>
      <c r="QDA468" s="435"/>
      <c r="QDB468" s="435"/>
      <c r="QDC468" s="435"/>
      <c r="QDD468" s="435"/>
      <c r="QDE468" s="435"/>
      <c r="QDF468" s="435"/>
      <c r="QDG468" s="435"/>
      <c r="QDH468" s="435"/>
      <c r="QDI468" s="435"/>
      <c r="QDJ468" s="435"/>
      <c r="QDK468" s="435"/>
      <c r="QDL468" s="435"/>
      <c r="QDM468" s="435"/>
      <c r="QDN468" s="435"/>
      <c r="QDO468" s="435"/>
      <c r="QDP468" s="435"/>
      <c r="QDQ468" s="435"/>
      <c r="QDR468" s="435"/>
      <c r="QDS468" s="435"/>
      <c r="QDT468" s="435"/>
      <c r="QDU468" s="435"/>
      <c r="QDV468" s="435"/>
      <c r="QDW468" s="435"/>
      <c r="QDX468" s="435"/>
      <c r="QDY468" s="435"/>
      <c r="QDZ468" s="435"/>
      <c r="QEA468" s="435"/>
      <c r="QEB468" s="435"/>
      <c r="QEC468" s="435"/>
      <c r="QED468" s="435"/>
      <c r="QEE468" s="435"/>
      <c r="QEF468" s="435"/>
      <c r="QEG468" s="435"/>
      <c r="QEH468" s="435"/>
      <c r="QEI468" s="435"/>
      <c r="QEJ468" s="435"/>
      <c r="QEK468" s="435"/>
      <c r="QEL468" s="435"/>
      <c r="QEM468" s="435"/>
      <c r="QEN468" s="435"/>
      <c r="QEO468" s="435"/>
      <c r="QEP468" s="435"/>
      <c r="QEQ468" s="435"/>
      <c r="QER468" s="435"/>
      <c r="QES468" s="435"/>
      <c r="QET468" s="435"/>
      <c r="QEU468" s="435"/>
      <c r="QEV468" s="435"/>
      <c r="QEW468" s="435"/>
      <c r="QEX468" s="435"/>
      <c r="QEY468" s="435"/>
      <c r="QEZ468" s="435"/>
      <c r="QFA468" s="435"/>
      <c r="QFB468" s="435"/>
      <c r="QFC468" s="435"/>
      <c r="QFD468" s="435"/>
      <c r="QFE468" s="435"/>
      <c r="QFF468" s="435"/>
      <c r="QFG468" s="435"/>
      <c r="QFH468" s="435"/>
      <c r="QFI468" s="435"/>
      <c r="QFJ468" s="435"/>
      <c r="QFK468" s="435"/>
      <c r="QFL468" s="435"/>
      <c r="QFM468" s="435"/>
      <c r="QFN468" s="435"/>
      <c r="QFO468" s="435"/>
      <c r="QFP468" s="435"/>
      <c r="QFQ468" s="435"/>
      <c r="QFR468" s="435"/>
      <c r="QFS468" s="435"/>
      <c r="QFT468" s="435"/>
      <c r="QFU468" s="435"/>
      <c r="QFV468" s="435"/>
      <c r="QFW468" s="435"/>
      <c r="QFX468" s="435"/>
      <c r="QFY468" s="435"/>
      <c r="QFZ468" s="435"/>
      <c r="QGA468" s="435"/>
      <c r="QGB468" s="435"/>
      <c r="QGC468" s="435"/>
      <c r="QGD468" s="435"/>
      <c r="QGE468" s="435"/>
      <c r="QGF468" s="435"/>
      <c r="QGG468" s="435"/>
      <c r="QGH468" s="435"/>
      <c r="QGI468" s="435"/>
      <c r="QGJ468" s="435"/>
      <c r="QGK468" s="435"/>
      <c r="QGL468" s="435"/>
      <c r="QGM468" s="435"/>
      <c r="QGN468" s="435"/>
      <c r="QGO468" s="435"/>
      <c r="QGP468" s="435"/>
      <c r="QGQ468" s="435"/>
      <c r="QGR468" s="435"/>
      <c r="QGS468" s="435"/>
      <c r="QGT468" s="435"/>
      <c r="QGU468" s="435"/>
      <c r="QGV468" s="435"/>
      <c r="QGW468" s="435"/>
      <c r="QGX468" s="435"/>
      <c r="QGY468" s="435"/>
      <c r="QGZ468" s="435"/>
      <c r="QHA468" s="435"/>
      <c r="QHB468" s="435"/>
      <c r="QHC468" s="435"/>
      <c r="QHD468" s="435"/>
      <c r="QHE468" s="435"/>
      <c r="QHF468" s="435"/>
      <c r="QHG468" s="435"/>
      <c r="QHH468" s="435"/>
      <c r="QHI468" s="435"/>
      <c r="QHJ468" s="435"/>
      <c r="QHK468" s="435"/>
      <c r="QHL468" s="435"/>
      <c r="QHM468" s="435"/>
      <c r="QHN468" s="435"/>
      <c r="QHO468" s="435"/>
      <c r="QHP468" s="435"/>
      <c r="QHQ468" s="435"/>
      <c r="QHR468" s="435"/>
      <c r="QHS468" s="435"/>
      <c r="QHT468" s="435"/>
      <c r="QHU468" s="435"/>
      <c r="QHV468" s="435"/>
      <c r="QHW468" s="435"/>
      <c r="QHX468" s="435"/>
      <c r="QHY468" s="435"/>
      <c r="QHZ468" s="435"/>
      <c r="QIA468" s="435"/>
      <c r="QIB468" s="435"/>
      <c r="QIC468" s="435"/>
      <c r="QID468" s="435"/>
      <c r="QIE468" s="435"/>
      <c r="QIF468" s="435"/>
      <c r="QIG468" s="435"/>
      <c r="QIH468" s="435"/>
      <c r="QII468" s="435"/>
      <c r="QIJ468" s="435"/>
      <c r="QIK468" s="435"/>
      <c r="QIL468" s="435"/>
      <c r="QIM468" s="435"/>
      <c r="QIN468" s="435"/>
      <c r="QIO468" s="435"/>
      <c r="QIP468" s="435"/>
      <c r="QIQ468" s="435"/>
      <c r="QIR468" s="435"/>
      <c r="QIS468" s="435"/>
      <c r="QIT468" s="435"/>
      <c r="QIU468" s="435"/>
      <c r="QIV468" s="435"/>
      <c r="QIW468" s="435"/>
      <c r="QIX468" s="435"/>
      <c r="QIY468" s="435"/>
      <c r="QIZ468" s="435"/>
      <c r="QJA468" s="435"/>
      <c r="QJB468" s="435"/>
      <c r="QJC468" s="435"/>
      <c r="QJD468" s="435"/>
      <c r="QJE468" s="435"/>
      <c r="QJF468" s="435"/>
      <c r="QJG468" s="435"/>
      <c r="QJH468" s="435"/>
      <c r="QJI468" s="435"/>
      <c r="QJJ468" s="435"/>
      <c r="QJK468" s="435"/>
      <c r="QJL468" s="435"/>
      <c r="QJM468" s="435"/>
      <c r="QJN468" s="435"/>
      <c r="QJO468" s="435"/>
      <c r="QJP468" s="435"/>
      <c r="QJQ468" s="435"/>
      <c r="QJR468" s="435"/>
      <c r="QJS468" s="435"/>
      <c r="QJT468" s="435"/>
      <c r="QJU468" s="435"/>
      <c r="QJV468" s="435"/>
      <c r="QJW468" s="435"/>
      <c r="QJX468" s="435"/>
      <c r="QJY468" s="435"/>
      <c r="QJZ468" s="435"/>
      <c r="QKA468" s="435"/>
      <c r="QKB468" s="435"/>
      <c r="QKC468" s="435"/>
      <c r="QKD468" s="435"/>
      <c r="QKE468" s="435"/>
      <c r="QKF468" s="435"/>
      <c r="QKG468" s="435"/>
      <c r="QKH468" s="435"/>
      <c r="QKI468" s="435"/>
      <c r="QKJ468" s="435"/>
      <c r="QKK468" s="435"/>
      <c r="QKL468" s="435"/>
      <c r="QKM468" s="435"/>
      <c r="QKN468" s="435"/>
      <c r="QKO468" s="435"/>
      <c r="QKP468" s="435"/>
      <c r="QKQ468" s="435"/>
      <c r="QKR468" s="435"/>
      <c r="QKS468" s="435"/>
      <c r="QKT468" s="435"/>
      <c r="QKU468" s="435"/>
      <c r="QKV468" s="435"/>
      <c r="QKW468" s="435"/>
      <c r="QKX468" s="435"/>
      <c r="QKY468" s="435"/>
      <c r="QKZ468" s="435"/>
      <c r="QLA468" s="435"/>
      <c r="QLB468" s="435"/>
      <c r="QLC468" s="435"/>
      <c r="QLD468" s="435"/>
      <c r="QLE468" s="435"/>
      <c r="QLF468" s="435"/>
      <c r="QLG468" s="435"/>
      <c r="QLH468" s="435"/>
      <c r="QLI468" s="435"/>
      <c r="QLJ468" s="435"/>
      <c r="QLK468" s="435"/>
      <c r="QLL468" s="435"/>
      <c r="QLM468" s="435"/>
      <c r="QLN468" s="435"/>
      <c r="QLO468" s="435"/>
      <c r="QLP468" s="435"/>
      <c r="QLQ468" s="435"/>
      <c r="QLR468" s="435"/>
      <c r="QLS468" s="435"/>
      <c r="QLT468" s="435"/>
      <c r="QLU468" s="435"/>
      <c r="QLV468" s="435"/>
      <c r="QLW468" s="435"/>
      <c r="QLX468" s="435"/>
      <c r="QLY468" s="435"/>
      <c r="QLZ468" s="435"/>
      <c r="QMA468" s="435"/>
      <c r="QMB468" s="435"/>
      <c r="QMC468" s="435"/>
      <c r="QMD468" s="435"/>
      <c r="QME468" s="435"/>
      <c r="QMF468" s="435"/>
      <c r="QMG468" s="435"/>
      <c r="QMH468" s="435"/>
      <c r="QMI468" s="435"/>
      <c r="QMJ468" s="435"/>
      <c r="QMK468" s="435"/>
      <c r="QML468" s="435"/>
      <c r="QMM468" s="435"/>
      <c r="QMN468" s="435"/>
      <c r="QMO468" s="435"/>
      <c r="QMP468" s="435"/>
      <c r="QMQ468" s="435"/>
      <c r="QMR468" s="435"/>
      <c r="QMS468" s="435"/>
      <c r="QMT468" s="435"/>
      <c r="QMU468" s="435"/>
      <c r="QMV468" s="435"/>
      <c r="QMW468" s="435"/>
      <c r="QMX468" s="435"/>
      <c r="QMY468" s="435"/>
      <c r="QMZ468" s="435"/>
      <c r="QNA468" s="435"/>
      <c r="QNB468" s="435"/>
      <c r="QNC468" s="435"/>
      <c r="QND468" s="435"/>
      <c r="QNE468" s="435"/>
      <c r="QNF468" s="435"/>
      <c r="QNG468" s="435"/>
      <c r="QNH468" s="435"/>
      <c r="QNI468" s="435"/>
      <c r="QNJ468" s="435"/>
      <c r="QNK468" s="435"/>
      <c r="QNL468" s="435"/>
      <c r="QNM468" s="435"/>
      <c r="QNN468" s="435"/>
      <c r="QNO468" s="435"/>
      <c r="QNP468" s="435"/>
      <c r="QNQ468" s="435"/>
      <c r="QNR468" s="435"/>
      <c r="QNS468" s="435"/>
      <c r="QNT468" s="435"/>
      <c r="QNU468" s="435"/>
      <c r="QNV468" s="435"/>
      <c r="QNW468" s="435"/>
      <c r="QNX468" s="435"/>
      <c r="QNY468" s="435"/>
      <c r="QNZ468" s="435"/>
      <c r="QOA468" s="435"/>
      <c r="QOB468" s="435"/>
      <c r="QOC468" s="435"/>
      <c r="QOD468" s="435"/>
      <c r="QOE468" s="435"/>
      <c r="QOF468" s="435"/>
      <c r="QOG468" s="435"/>
      <c r="QOH468" s="435"/>
      <c r="QOI468" s="435"/>
      <c r="QOJ468" s="435"/>
      <c r="QOK468" s="435"/>
      <c r="QOL468" s="435"/>
      <c r="QOM468" s="435"/>
      <c r="QON468" s="435"/>
      <c r="QOO468" s="435"/>
      <c r="QOP468" s="435"/>
      <c r="QOQ468" s="435"/>
      <c r="QOR468" s="435"/>
      <c r="QOS468" s="435"/>
      <c r="QOT468" s="435"/>
      <c r="QOU468" s="435"/>
      <c r="QOV468" s="435"/>
      <c r="QOW468" s="435"/>
      <c r="QOX468" s="435"/>
      <c r="QOY468" s="435"/>
      <c r="QOZ468" s="435"/>
      <c r="QPA468" s="435"/>
      <c r="QPB468" s="435"/>
      <c r="QPC468" s="435"/>
      <c r="QPD468" s="435"/>
      <c r="QPE468" s="435"/>
      <c r="QPF468" s="435"/>
      <c r="QPG468" s="435"/>
      <c r="QPH468" s="435"/>
      <c r="QPI468" s="435"/>
      <c r="QPJ468" s="435"/>
      <c r="QPK468" s="435"/>
      <c r="QPL468" s="435"/>
      <c r="QPM468" s="435"/>
      <c r="QPN468" s="435"/>
      <c r="QPO468" s="435"/>
      <c r="QPP468" s="435"/>
      <c r="QPQ468" s="435"/>
      <c r="QPR468" s="435"/>
      <c r="QPS468" s="435"/>
      <c r="QPT468" s="435"/>
      <c r="QPU468" s="435"/>
      <c r="QPV468" s="435"/>
      <c r="QPW468" s="435"/>
      <c r="QPX468" s="435"/>
      <c r="QPY468" s="435"/>
      <c r="QPZ468" s="435"/>
      <c r="QQA468" s="435"/>
      <c r="QQB468" s="435"/>
      <c r="QQC468" s="435"/>
      <c r="QQD468" s="435"/>
      <c r="QQE468" s="435"/>
      <c r="QQF468" s="435"/>
      <c r="QQG468" s="435"/>
      <c r="QQH468" s="435"/>
      <c r="QQI468" s="435"/>
      <c r="QQJ468" s="435"/>
      <c r="QQK468" s="435"/>
      <c r="QQL468" s="435"/>
      <c r="QQM468" s="435"/>
      <c r="QQN468" s="435"/>
      <c r="QQO468" s="435"/>
      <c r="QQP468" s="435"/>
      <c r="QQQ468" s="435"/>
      <c r="QQR468" s="435"/>
      <c r="QQS468" s="435"/>
      <c r="QQT468" s="435"/>
      <c r="QQU468" s="435"/>
      <c r="QQV468" s="435"/>
      <c r="QQW468" s="435"/>
      <c r="QQX468" s="435"/>
      <c r="QQY468" s="435"/>
      <c r="QQZ468" s="435"/>
      <c r="QRA468" s="435"/>
      <c r="QRB468" s="435"/>
      <c r="QRC468" s="435"/>
      <c r="QRD468" s="435"/>
      <c r="QRE468" s="435"/>
      <c r="QRF468" s="435"/>
      <c r="QRG468" s="435"/>
      <c r="QRH468" s="435"/>
      <c r="QRI468" s="435"/>
      <c r="QRJ468" s="435"/>
      <c r="QRK468" s="435"/>
      <c r="QRL468" s="435"/>
      <c r="QRM468" s="435"/>
      <c r="QRN468" s="435"/>
      <c r="QRO468" s="435"/>
      <c r="QRP468" s="435"/>
      <c r="QRQ468" s="435"/>
      <c r="QRR468" s="435"/>
      <c r="QRS468" s="435"/>
      <c r="QRT468" s="435"/>
      <c r="QRU468" s="435"/>
      <c r="QRV468" s="435"/>
      <c r="QRW468" s="435"/>
      <c r="QRX468" s="435"/>
      <c r="QRY468" s="435"/>
      <c r="QRZ468" s="435"/>
      <c r="QSA468" s="435"/>
      <c r="QSB468" s="435"/>
      <c r="QSC468" s="435"/>
      <c r="QSD468" s="435"/>
      <c r="QSE468" s="435"/>
      <c r="QSF468" s="435"/>
      <c r="QSG468" s="435"/>
      <c r="QSH468" s="435"/>
      <c r="QSI468" s="435"/>
      <c r="QSJ468" s="435"/>
      <c r="QSK468" s="435"/>
      <c r="QSL468" s="435"/>
      <c r="QSM468" s="435"/>
      <c r="QSN468" s="435"/>
      <c r="QSO468" s="435"/>
      <c r="QSP468" s="435"/>
      <c r="QSQ468" s="435"/>
      <c r="QSR468" s="435"/>
      <c r="QSS468" s="435"/>
      <c r="QST468" s="435"/>
      <c r="QSU468" s="435"/>
      <c r="QSV468" s="435"/>
      <c r="QSW468" s="435"/>
      <c r="QSX468" s="435"/>
      <c r="QSY468" s="435"/>
      <c r="QSZ468" s="435"/>
      <c r="QTA468" s="435"/>
      <c r="QTB468" s="435"/>
      <c r="QTC468" s="435"/>
      <c r="QTD468" s="435"/>
      <c r="QTE468" s="435"/>
      <c r="QTF468" s="435"/>
      <c r="QTG468" s="435"/>
      <c r="QTH468" s="435"/>
      <c r="QTI468" s="435"/>
      <c r="QTJ468" s="435"/>
      <c r="QTK468" s="435"/>
      <c r="QTL468" s="435"/>
      <c r="QTM468" s="435"/>
      <c r="QTN468" s="435"/>
      <c r="QTO468" s="435"/>
      <c r="QTP468" s="435"/>
      <c r="QTQ468" s="435"/>
      <c r="QTR468" s="435"/>
      <c r="QTS468" s="435"/>
      <c r="QTT468" s="435"/>
      <c r="QTU468" s="435"/>
      <c r="QTV468" s="435"/>
      <c r="QTW468" s="435"/>
      <c r="QTX468" s="435"/>
      <c r="QTY468" s="435"/>
      <c r="QTZ468" s="435"/>
      <c r="QUA468" s="435"/>
      <c r="QUB468" s="435"/>
      <c r="QUC468" s="435"/>
      <c r="QUD468" s="435"/>
      <c r="QUE468" s="435"/>
      <c r="QUF468" s="435"/>
      <c r="QUG468" s="435"/>
      <c r="QUH468" s="435"/>
      <c r="QUI468" s="435"/>
      <c r="QUJ468" s="435"/>
      <c r="QUK468" s="435"/>
      <c r="QUL468" s="435"/>
      <c r="QUM468" s="435"/>
      <c r="QUN468" s="435"/>
      <c r="QUO468" s="435"/>
      <c r="QUP468" s="435"/>
      <c r="QUQ468" s="435"/>
      <c r="QUR468" s="435"/>
      <c r="QUS468" s="435"/>
      <c r="QUT468" s="435"/>
      <c r="QUU468" s="435"/>
      <c r="QUV468" s="435"/>
      <c r="QUW468" s="435"/>
      <c r="QUX468" s="435"/>
      <c r="QUY468" s="435"/>
      <c r="QUZ468" s="435"/>
      <c r="QVA468" s="435"/>
      <c r="QVB468" s="435"/>
      <c r="QVC468" s="435"/>
      <c r="QVD468" s="435"/>
      <c r="QVE468" s="435"/>
      <c r="QVF468" s="435"/>
      <c r="QVG468" s="435"/>
      <c r="QVH468" s="435"/>
      <c r="QVI468" s="435"/>
      <c r="QVJ468" s="435"/>
      <c r="QVK468" s="435"/>
      <c r="QVL468" s="435"/>
      <c r="QVM468" s="435"/>
      <c r="QVN468" s="435"/>
      <c r="QVO468" s="435"/>
      <c r="QVP468" s="435"/>
      <c r="QVQ468" s="435"/>
      <c r="QVR468" s="435"/>
      <c r="QVS468" s="435"/>
      <c r="QVT468" s="435"/>
      <c r="QVU468" s="435"/>
      <c r="QVV468" s="435"/>
      <c r="QVW468" s="435"/>
      <c r="QVX468" s="435"/>
      <c r="QVY468" s="435"/>
      <c r="QVZ468" s="435"/>
      <c r="QWA468" s="435"/>
      <c r="QWB468" s="435"/>
      <c r="QWC468" s="435"/>
      <c r="QWD468" s="435"/>
      <c r="QWE468" s="435"/>
      <c r="QWF468" s="435"/>
      <c r="QWG468" s="435"/>
      <c r="QWH468" s="435"/>
      <c r="QWI468" s="435"/>
      <c r="QWJ468" s="435"/>
      <c r="QWK468" s="435"/>
      <c r="QWL468" s="435"/>
      <c r="QWM468" s="435"/>
      <c r="QWN468" s="435"/>
      <c r="QWO468" s="435"/>
      <c r="QWP468" s="435"/>
      <c r="QWQ468" s="435"/>
      <c r="QWR468" s="435"/>
      <c r="QWS468" s="435"/>
      <c r="QWT468" s="435"/>
      <c r="QWU468" s="435"/>
      <c r="QWV468" s="435"/>
      <c r="QWW468" s="435"/>
      <c r="QWX468" s="435"/>
      <c r="QWY468" s="435"/>
      <c r="QWZ468" s="435"/>
      <c r="QXA468" s="435"/>
      <c r="QXB468" s="435"/>
      <c r="QXC468" s="435"/>
      <c r="QXD468" s="435"/>
      <c r="QXE468" s="435"/>
      <c r="QXF468" s="435"/>
      <c r="QXG468" s="435"/>
      <c r="QXH468" s="435"/>
      <c r="QXI468" s="435"/>
      <c r="QXJ468" s="435"/>
      <c r="QXK468" s="435"/>
      <c r="QXL468" s="435"/>
      <c r="QXM468" s="435"/>
      <c r="QXN468" s="435"/>
      <c r="QXO468" s="435"/>
      <c r="QXP468" s="435"/>
      <c r="QXQ468" s="435"/>
      <c r="QXR468" s="435"/>
      <c r="QXS468" s="435"/>
      <c r="QXT468" s="435"/>
      <c r="QXU468" s="435"/>
      <c r="QXV468" s="435"/>
      <c r="QXW468" s="435"/>
      <c r="QXX468" s="435"/>
      <c r="QXY468" s="435"/>
      <c r="QXZ468" s="435"/>
      <c r="QYA468" s="435"/>
      <c r="QYB468" s="435"/>
      <c r="QYC468" s="435"/>
      <c r="QYD468" s="435"/>
      <c r="QYE468" s="435"/>
      <c r="QYF468" s="435"/>
      <c r="QYG468" s="435"/>
      <c r="QYH468" s="435"/>
      <c r="QYI468" s="435"/>
      <c r="QYJ468" s="435"/>
      <c r="QYK468" s="435"/>
      <c r="QYL468" s="435"/>
      <c r="QYM468" s="435"/>
      <c r="QYN468" s="435"/>
      <c r="QYO468" s="435"/>
      <c r="QYP468" s="435"/>
      <c r="QYQ468" s="435"/>
      <c r="QYR468" s="435"/>
      <c r="QYS468" s="435"/>
      <c r="QYT468" s="435"/>
      <c r="QYU468" s="435"/>
      <c r="QYV468" s="435"/>
      <c r="QYW468" s="435"/>
      <c r="QYX468" s="435"/>
      <c r="QYY468" s="435"/>
      <c r="QYZ468" s="435"/>
      <c r="QZA468" s="435"/>
      <c r="QZB468" s="435"/>
      <c r="QZC468" s="435"/>
      <c r="QZD468" s="435"/>
      <c r="QZE468" s="435"/>
      <c r="QZF468" s="435"/>
      <c r="QZG468" s="435"/>
      <c r="QZH468" s="435"/>
      <c r="QZI468" s="435"/>
      <c r="QZJ468" s="435"/>
      <c r="QZK468" s="435"/>
      <c r="QZL468" s="435"/>
      <c r="QZM468" s="435"/>
      <c r="QZN468" s="435"/>
      <c r="QZO468" s="435"/>
      <c r="QZP468" s="435"/>
      <c r="QZQ468" s="435"/>
      <c r="QZR468" s="435"/>
      <c r="QZS468" s="435"/>
      <c r="QZT468" s="435"/>
      <c r="QZU468" s="435"/>
      <c r="QZV468" s="435"/>
      <c r="QZW468" s="435"/>
      <c r="QZX468" s="435"/>
      <c r="QZY468" s="435"/>
      <c r="QZZ468" s="435"/>
      <c r="RAA468" s="435"/>
      <c r="RAB468" s="435"/>
      <c r="RAC468" s="435"/>
      <c r="RAD468" s="435"/>
      <c r="RAE468" s="435"/>
      <c r="RAF468" s="435"/>
      <c r="RAG468" s="435"/>
      <c r="RAH468" s="435"/>
      <c r="RAI468" s="435"/>
      <c r="RAJ468" s="435"/>
      <c r="RAK468" s="435"/>
      <c r="RAL468" s="435"/>
      <c r="RAM468" s="435"/>
      <c r="RAN468" s="435"/>
      <c r="RAO468" s="435"/>
      <c r="RAP468" s="435"/>
      <c r="RAQ468" s="435"/>
      <c r="RAR468" s="435"/>
      <c r="RAS468" s="435"/>
      <c r="RAT468" s="435"/>
      <c r="RAU468" s="435"/>
      <c r="RAV468" s="435"/>
      <c r="RAW468" s="435"/>
      <c r="RAX468" s="435"/>
      <c r="RAY468" s="435"/>
      <c r="RAZ468" s="435"/>
      <c r="RBA468" s="435"/>
      <c r="RBB468" s="435"/>
      <c r="RBC468" s="435"/>
      <c r="RBD468" s="435"/>
      <c r="RBE468" s="435"/>
      <c r="RBF468" s="435"/>
      <c r="RBG468" s="435"/>
      <c r="RBH468" s="435"/>
      <c r="RBI468" s="435"/>
      <c r="RBJ468" s="435"/>
      <c r="RBK468" s="435"/>
      <c r="RBL468" s="435"/>
      <c r="RBM468" s="435"/>
      <c r="RBN468" s="435"/>
      <c r="RBO468" s="435"/>
      <c r="RBP468" s="435"/>
      <c r="RBQ468" s="435"/>
      <c r="RBR468" s="435"/>
      <c r="RBS468" s="435"/>
      <c r="RBT468" s="435"/>
      <c r="RBU468" s="435"/>
      <c r="RBV468" s="435"/>
      <c r="RBW468" s="435"/>
      <c r="RBX468" s="435"/>
      <c r="RBY468" s="435"/>
      <c r="RBZ468" s="435"/>
      <c r="RCA468" s="435"/>
      <c r="RCB468" s="435"/>
      <c r="RCC468" s="435"/>
      <c r="RCD468" s="435"/>
      <c r="RCE468" s="435"/>
      <c r="RCF468" s="435"/>
      <c r="RCG468" s="435"/>
      <c r="RCH468" s="435"/>
      <c r="RCI468" s="435"/>
      <c r="RCJ468" s="435"/>
      <c r="RCK468" s="435"/>
      <c r="RCL468" s="435"/>
      <c r="RCM468" s="435"/>
      <c r="RCN468" s="435"/>
      <c r="RCO468" s="435"/>
      <c r="RCP468" s="435"/>
      <c r="RCQ468" s="435"/>
      <c r="RCR468" s="435"/>
      <c r="RCS468" s="435"/>
      <c r="RCT468" s="435"/>
      <c r="RCU468" s="435"/>
      <c r="RCV468" s="435"/>
      <c r="RCW468" s="435"/>
      <c r="RCX468" s="435"/>
      <c r="RCY468" s="435"/>
      <c r="RCZ468" s="435"/>
      <c r="RDA468" s="435"/>
      <c r="RDB468" s="435"/>
      <c r="RDC468" s="435"/>
      <c r="RDD468" s="435"/>
      <c r="RDE468" s="435"/>
      <c r="RDF468" s="435"/>
      <c r="RDG468" s="435"/>
      <c r="RDH468" s="435"/>
      <c r="RDI468" s="435"/>
      <c r="RDJ468" s="435"/>
      <c r="RDK468" s="435"/>
      <c r="RDL468" s="435"/>
      <c r="RDM468" s="435"/>
      <c r="RDN468" s="435"/>
      <c r="RDO468" s="435"/>
      <c r="RDP468" s="435"/>
      <c r="RDQ468" s="435"/>
      <c r="RDR468" s="435"/>
      <c r="RDS468" s="435"/>
      <c r="RDT468" s="435"/>
      <c r="RDU468" s="435"/>
      <c r="RDV468" s="435"/>
      <c r="RDW468" s="435"/>
      <c r="RDX468" s="435"/>
      <c r="RDY468" s="435"/>
      <c r="RDZ468" s="435"/>
      <c r="REA468" s="435"/>
      <c r="REB468" s="435"/>
      <c r="REC468" s="435"/>
      <c r="RED468" s="435"/>
      <c r="REE468" s="435"/>
      <c r="REF468" s="435"/>
      <c r="REG468" s="435"/>
      <c r="REH468" s="435"/>
      <c r="REI468" s="435"/>
      <c r="REJ468" s="435"/>
      <c r="REK468" s="435"/>
      <c r="REL468" s="435"/>
      <c r="REM468" s="435"/>
      <c r="REN468" s="435"/>
      <c r="REO468" s="435"/>
      <c r="REP468" s="435"/>
      <c r="REQ468" s="435"/>
      <c r="RER468" s="435"/>
      <c r="RES468" s="435"/>
      <c r="RET468" s="435"/>
      <c r="REU468" s="435"/>
      <c r="REV468" s="435"/>
      <c r="REW468" s="435"/>
      <c r="REX468" s="435"/>
      <c r="REY468" s="435"/>
      <c r="REZ468" s="435"/>
      <c r="RFA468" s="435"/>
      <c r="RFB468" s="435"/>
      <c r="RFC468" s="435"/>
      <c r="RFD468" s="435"/>
      <c r="RFE468" s="435"/>
      <c r="RFF468" s="435"/>
      <c r="RFG468" s="435"/>
      <c r="RFH468" s="435"/>
      <c r="RFI468" s="435"/>
      <c r="RFJ468" s="435"/>
      <c r="RFK468" s="435"/>
      <c r="RFL468" s="435"/>
      <c r="RFM468" s="435"/>
      <c r="RFN468" s="435"/>
      <c r="RFO468" s="435"/>
      <c r="RFP468" s="435"/>
      <c r="RFQ468" s="435"/>
      <c r="RFR468" s="435"/>
      <c r="RFS468" s="435"/>
      <c r="RFT468" s="435"/>
      <c r="RFU468" s="435"/>
      <c r="RFV468" s="435"/>
      <c r="RFW468" s="435"/>
      <c r="RFX468" s="435"/>
      <c r="RFY468" s="435"/>
      <c r="RFZ468" s="435"/>
      <c r="RGA468" s="435"/>
      <c r="RGB468" s="435"/>
      <c r="RGC468" s="435"/>
      <c r="RGD468" s="435"/>
      <c r="RGE468" s="435"/>
      <c r="RGF468" s="435"/>
      <c r="RGG468" s="435"/>
      <c r="RGH468" s="435"/>
      <c r="RGI468" s="435"/>
      <c r="RGJ468" s="435"/>
      <c r="RGK468" s="435"/>
      <c r="RGL468" s="435"/>
      <c r="RGM468" s="435"/>
      <c r="RGN468" s="435"/>
      <c r="RGO468" s="435"/>
      <c r="RGP468" s="435"/>
      <c r="RGQ468" s="435"/>
      <c r="RGR468" s="435"/>
      <c r="RGS468" s="435"/>
      <c r="RGT468" s="435"/>
      <c r="RGU468" s="435"/>
      <c r="RGV468" s="435"/>
      <c r="RGW468" s="435"/>
      <c r="RGX468" s="435"/>
      <c r="RGY468" s="435"/>
      <c r="RGZ468" s="435"/>
      <c r="RHA468" s="435"/>
      <c r="RHB468" s="435"/>
      <c r="RHC468" s="435"/>
      <c r="RHD468" s="435"/>
      <c r="RHE468" s="435"/>
      <c r="RHF468" s="435"/>
      <c r="RHG468" s="435"/>
      <c r="RHH468" s="435"/>
      <c r="RHI468" s="435"/>
      <c r="RHJ468" s="435"/>
      <c r="RHK468" s="435"/>
      <c r="RHL468" s="435"/>
      <c r="RHM468" s="435"/>
      <c r="RHN468" s="435"/>
      <c r="RHO468" s="435"/>
      <c r="RHP468" s="435"/>
      <c r="RHQ468" s="435"/>
      <c r="RHR468" s="435"/>
      <c r="RHS468" s="435"/>
      <c r="RHT468" s="435"/>
      <c r="RHU468" s="435"/>
      <c r="RHV468" s="435"/>
      <c r="RHW468" s="435"/>
      <c r="RHX468" s="435"/>
      <c r="RHY468" s="435"/>
      <c r="RHZ468" s="435"/>
      <c r="RIA468" s="435"/>
      <c r="RIB468" s="435"/>
      <c r="RIC468" s="435"/>
      <c r="RID468" s="435"/>
      <c r="RIE468" s="435"/>
      <c r="RIF468" s="435"/>
      <c r="RIG468" s="435"/>
      <c r="RIH468" s="435"/>
      <c r="RII468" s="435"/>
      <c r="RIJ468" s="435"/>
      <c r="RIK468" s="435"/>
      <c r="RIL468" s="435"/>
      <c r="RIM468" s="435"/>
      <c r="RIN468" s="435"/>
      <c r="RIO468" s="435"/>
      <c r="RIP468" s="435"/>
      <c r="RIQ468" s="435"/>
      <c r="RIR468" s="435"/>
      <c r="RIS468" s="435"/>
      <c r="RIT468" s="435"/>
      <c r="RIU468" s="435"/>
      <c r="RIV468" s="435"/>
      <c r="RIW468" s="435"/>
      <c r="RIX468" s="435"/>
      <c r="RIY468" s="435"/>
      <c r="RIZ468" s="435"/>
      <c r="RJA468" s="435"/>
      <c r="RJB468" s="435"/>
      <c r="RJC468" s="435"/>
      <c r="RJD468" s="435"/>
      <c r="RJE468" s="435"/>
      <c r="RJF468" s="435"/>
      <c r="RJG468" s="435"/>
      <c r="RJH468" s="435"/>
      <c r="RJI468" s="435"/>
      <c r="RJJ468" s="435"/>
      <c r="RJK468" s="435"/>
      <c r="RJL468" s="435"/>
      <c r="RJM468" s="435"/>
      <c r="RJN468" s="435"/>
      <c r="RJO468" s="435"/>
      <c r="RJP468" s="435"/>
      <c r="RJQ468" s="435"/>
      <c r="RJR468" s="435"/>
      <c r="RJS468" s="435"/>
      <c r="RJT468" s="435"/>
      <c r="RJU468" s="435"/>
      <c r="RJV468" s="435"/>
      <c r="RJW468" s="435"/>
      <c r="RJX468" s="435"/>
      <c r="RJY468" s="435"/>
      <c r="RJZ468" s="435"/>
      <c r="RKA468" s="435"/>
      <c r="RKB468" s="435"/>
      <c r="RKC468" s="435"/>
      <c r="RKD468" s="435"/>
      <c r="RKE468" s="435"/>
      <c r="RKF468" s="435"/>
      <c r="RKG468" s="435"/>
      <c r="RKH468" s="435"/>
      <c r="RKI468" s="435"/>
      <c r="RKJ468" s="435"/>
      <c r="RKK468" s="435"/>
      <c r="RKL468" s="435"/>
      <c r="RKM468" s="435"/>
      <c r="RKN468" s="435"/>
      <c r="RKO468" s="435"/>
      <c r="RKP468" s="435"/>
      <c r="RKQ468" s="435"/>
      <c r="RKR468" s="435"/>
      <c r="RKS468" s="435"/>
      <c r="RKT468" s="435"/>
      <c r="RKU468" s="435"/>
      <c r="RKV468" s="435"/>
      <c r="RKW468" s="435"/>
      <c r="RKX468" s="435"/>
      <c r="RKY468" s="435"/>
      <c r="RKZ468" s="435"/>
      <c r="RLA468" s="435"/>
      <c r="RLB468" s="435"/>
      <c r="RLC468" s="435"/>
      <c r="RLD468" s="435"/>
      <c r="RLE468" s="435"/>
      <c r="RLF468" s="435"/>
      <c r="RLG468" s="435"/>
      <c r="RLH468" s="435"/>
      <c r="RLI468" s="435"/>
      <c r="RLJ468" s="435"/>
      <c r="RLK468" s="435"/>
      <c r="RLL468" s="435"/>
      <c r="RLM468" s="435"/>
      <c r="RLN468" s="435"/>
      <c r="RLO468" s="435"/>
      <c r="RLP468" s="435"/>
      <c r="RLQ468" s="435"/>
      <c r="RLR468" s="435"/>
      <c r="RLS468" s="435"/>
      <c r="RLT468" s="435"/>
      <c r="RLU468" s="435"/>
      <c r="RLV468" s="435"/>
      <c r="RLW468" s="435"/>
      <c r="RLX468" s="435"/>
      <c r="RLY468" s="435"/>
      <c r="RLZ468" s="435"/>
      <c r="RMA468" s="435"/>
      <c r="RMB468" s="435"/>
      <c r="RMC468" s="435"/>
      <c r="RMD468" s="435"/>
      <c r="RME468" s="435"/>
      <c r="RMF468" s="435"/>
      <c r="RMG468" s="435"/>
      <c r="RMH468" s="435"/>
      <c r="RMI468" s="435"/>
      <c r="RMJ468" s="435"/>
      <c r="RMK468" s="435"/>
      <c r="RML468" s="435"/>
      <c r="RMM468" s="435"/>
      <c r="RMN468" s="435"/>
      <c r="RMO468" s="435"/>
      <c r="RMP468" s="435"/>
      <c r="RMQ468" s="435"/>
      <c r="RMR468" s="435"/>
      <c r="RMS468" s="435"/>
      <c r="RMT468" s="435"/>
      <c r="RMU468" s="435"/>
      <c r="RMV468" s="435"/>
      <c r="RMW468" s="435"/>
      <c r="RMX468" s="435"/>
      <c r="RMY468" s="435"/>
      <c r="RMZ468" s="435"/>
      <c r="RNA468" s="435"/>
      <c r="RNB468" s="435"/>
      <c r="RNC468" s="435"/>
      <c r="RND468" s="435"/>
      <c r="RNE468" s="435"/>
      <c r="RNF468" s="435"/>
      <c r="RNG468" s="435"/>
      <c r="RNH468" s="435"/>
      <c r="RNI468" s="435"/>
      <c r="RNJ468" s="435"/>
      <c r="RNK468" s="435"/>
      <c r="RNL468" s="435"/>
      <c r="RNM468" s="435"/>
      <c r="RNN468" s="435"/>
      <c r="RNO468" s="435"/>
      <c r="RNP468" s="435"/>
      <c r="RNQ468" s="435"/>
      <c r="RNR468" s="435"/>
      <c r="RNS468" s="435"/>
      <c r="RNT468" s="435"/>
      <c r="RNU468" s="435"/>
      <c r="RNV468" s="435"/>
      <c r="RNW468" s="435"/>
      <c r="RNX468" s="435"/>
      <c r="RNY468" s="435"/>
      <c r="RNZ468" s="435"/>
      <c r="ROA468" s="435"/>
      <c r="ROB468" s="435"/>
      <c r="ROC468" s="435"/>
      <c r="ROD468" s="435"/>
      <c r="ROE468" s="435"/>
      <c r="ROF468" s="435"/>
      <c r="ROG468" s="435"/>
      <c r="ROH468" s="435"/>
      <c r="ROI468" s="435"/>
      <c r="ROJ468" s="435"/>
      <c r="ROK468" s="435"/>
      <c r="ROL468" s="435"/>
      <c r="ROM468" s="435"/>
      <c r="RON468" s="435"/>
      <c r="ROO468" s="435"/>
      <c r="ROP468" s="435"/>
      <c r="ROQ468" s="435"/>
      <c r="ROR468" s="435"/>
      <c r="ROS468" s="435"/>
      <c r="ROT468" s="435"/>
      <c r="ROU468" s="435"/>
      <c r="ROV468" s="435"/>
      <c r="ROW468" s="435"/>
      <c r="ROX468" s="435"/>
      <c r="ROY468" s="435"/>
      <c r="ROZ468" s="435"/>
      <c r="RPA468" s="435"/>
      <c r="RPB468" s="435"/>
      <c r="RPC468" s="435"/>
      <c r="RPD468" s="435"/>
      <c r="RPE468" s="435"/>
      <c r="RPF468" s="435"/>
      <c r="RPG468" s="435"/>
      <c r="RPH468" s="435"/>
      <c r="RPI468" s="435"/>
      <c r="RPJ468" s="435"/>
      <c r="RPK468" s="435"/>
      <c r="RPL468" s="435"/>
      <c r="RPM468" s="435"/>
      <c r="RPN468" s="435"/>
      <c r="RPO468" s="435"/>
      <c r="RPP468" s="435"/>
      <c r="RPQ468" s="435"/>
      <c r="RPR468" s="435"/>
      <c r="RPS468" s="435"/>
      <c r="RPT468" s="435"/>
      <c r="RPU468" s="435"/>
      <c r="RPV468" s="435"/>
      <c r="RPW468" s="435"/>
      <c r="RPX468" s="435"/>
      <c r="RPY468" s="435"/>
      <c r="RPZ468" s="435"/>
      <c r="RQA468" s="435"/>
      <c r="RQB468" s="435"/>
      <c r="RQC468" s="435"/>
      <c r="RQD468" s="435"/>
      <c r="RQE468" s="435"/>
      <c r="RQF468" s="435"/>
      <c r="RQG468" s="435"/>
      <c r="RQH468" s="435"/>
      <c r="RQI468" s="435"/>
      <c r="RQJ468" s="435"/>
      <c r="RQK468" s="435"/>
      <c r="RQL468" s="435"/>
      <c r="RQM468" s="435"/>
      <c r="RQN468" s="435"/>
      <c r="RQO468" s="435"/>
      <c r="RQP468" s="435"/>
      <c r="RQQ468" s="435"/>
      <c r="RQR468" s="435"/>
      <c r="RQS468" s="435"/>
      <c r="RQT468" s="435"/>
      <c r="RQU468" s="435"/>
      <c r="RQV468" s="435"/>
      <c r="RQW468" s="435"/>
      <c r="RQX468" s="435"/>
      <c r="RQY468" s="435"/>
      <c r="RQZ468" s="435"/>
      <c r="RRA468" s="435"/>
      <c r="RRB468" s="435"/>
      <c r="RRC468" s="435"/>
      <c r="RRD468" s="435"/>
      <c r="RRE468" s="435"/>
      <c r="RRF468" s="435"/>
      <c r="RRG468" s="435"/>
      <c r="RRH468" s="435"/>
      <c r="RRI468" s="435"/>
      <c r="RRJ468" s="435"/>
      <c r="RRK468" s="435"/>
      <c r="RRL468" s="435"/>
      <c r="RRM468" s="435"/>
      <c r="RRN468" s="435"/>
      <c r="RRO468" s="435"/>
      <c r="RRP468" s="435"/>
      <c r="RRQ468" s="435"/>
      <c r="RRR468" s="435"/>
      <c r="RRS468" s="435"/>
      <c r="RRT468" s="435"/>
      <c r="RRU468" s="435"/>
      <c r="RRV468" s="435"/>
      <c r="RRW468" s="435"/>
      <c r="RRX468" s="435"/>
      <c r="RRY468" s="435"/>
      <c r="RRZ468" s="435"/>
      <c r="RSA468" s="435"/>
      <c r="RSB468" s="435"/>
      <c r="RSC468" s="435"/>
      <c r="RSD468" s="435"/>
      <c r="RSE468" s="435"/>
      <c r="RSF468" s="435"/>
      <c r="RSG468" s="435"/>
      <c r="RSH468" s="435"/>
      <c r="RSI468" s="435"/>
      <c r="RSJ468" s="435"/>
      <c r="RSK468" s="435"/>
      <c r="RSL468" s="435"/>
      <c r="RSM468" s="435"/>
      <c r="RSN468" s="435"/>
      <c r="RSO468" s="435"/>
      <c r="RSP468" s="435"/>
      <c r="RSQ468" s="435"/>
      <c r="RSR468" s="435"/>
      <c r="RSS468" s="435"/>
      <c r="RST468" s="435"/>
      <c r="RSU468" s="435"/>
      <c r="RSV468" s="435"/>
      <c r="RSW468" s="435"/>
      <c r="RSX468" s="435"/>
      <c r="RSY468" s="435"/>
      <c r="RSZ468" s="435"/>
      <c r="RTA468" s="435"/>
      <c r="RTB468" s="435"/>
      <c r="RTC468" s="435"/>
      <c r="RTD468" s="435"/>
      <c r="RTE468" s="435"/>
      <c r="RTF468" s="435"/>
      <c r="RTG468" s="435"/>
      <c r="RTH468" s="435"/>
      <c r="RTI468" s="435"/>
      <c r="RTJ468" s="435"/>
      <c r="RTK468" s="435"/>
      <c r="RTL468" s="435"/>
      <c r="RTM468" s="435"/>
      <c r="RTN468" s="435"/>
      <c r="RTO468" s="435"/>
      <c r="RTP468" s="435"/>
      <c r="RTQ468" s="435"/>
      <c r="RTR468" s="435"/>
      <c r="RTS468" s="435"/>
      <c r="RTT468" s="435"/>
      <c r="RTU468" s="435"/>
      <c r="RTV468" s="435"/>
      <c r="RTW468" s="435"/>
      <c r="RTX468" s="435"/>
      <c r="RTY468" s="435"/>
      <c r="RTZ468" s="435"/>
      <c r="RUA468" s="435"/>
      <c r="RUB468" s="435"/>
      <c r="RUC468" s="435"/>
      <c r="RUD468" s="435"/>
      <c r="RUE468" s="435"/>
      <c r="RUF468" s="435"/>
      <c r="RUG468" s="435"/>
      <c r="RUH468" s="435"/>
      <c r="RUI468" s="435"/>
      <c r="RUJ468" s="435"/>
      <c r="RUK468" s="435"/>
      <c r="RUL468" s="435"/>
      <c r="RUM468" s="435"/>
      <c r="RUN468" s="435"/>
      <c r="RUO468" s="435"/>
      <c r="RUP468" s="435"/>
      <c r="RUQ468" s="435"/>
      <c r="RUR468" s="435"/>
      <c r="RUS468" s="435"/>
      <c r="RUT468" s="435"/>
      <c r="RUU468" s="435"/>
      <c r="RUV468" s="435"/>
      <c r="RUW468" s="435"/>
      <c r="RUX468" s="435"/>
      <c r="RUY468" s="435"/>
      <c r="RUZ468" s="435"/>
      <c r="RVA468" s="435"/>
      <c r="RVB468" s="435"/>
      <c r="RVC468" s="435"/>
      <c r="RVD468" s="435"/>
      <c r="RVE468" s="435"/>
      <c r="RVF468" s="435"/>
      <c r="RVG468" s="435"/>
      <c r="RVH468" s="435"/>
      <c r="RVI468" s="435"/>
      <c r="RVJ468" s="435"/>
      <c r="RVK468" s="435"/>
      <c r="RVL468" s="435"/>
      <c r="RVM468" s="435"/>
      <c r="RVN468" s="435"/>
      <c r="RVO468" s="435"/>
      <c r="RVP468" s="435"/>
      <c r="RVQ468" s="435"/>
      <c r="RVR468" s="435"/>
      <c r="RVS468" s="435"/>
      <c r="RVT468" s="435"/>
      <c r="RVU468" s="435"/>
      <c r="RVV468" s="435"/>
      <c r="RVW468" s="435"/>
      <c r="RVX468" s="435"/>
      <c r="RVY468" s="435"/>
      <c r="RVZ468" s="435"/>
      <c r="RWA468" s="435"/>
      <c r="RWB468" s="435"/>
      <c r="RWC468" s="435"/>
      <c r="RWD468" s="435"/>
      <c r="RWE468" s="435"/>
      <c r="RWF468" s="435"/>
      <c r="RWG468" s="435"/>
      <c r="RWH468" s="435"/>
      <c r="RWI468" s="435"/>
      <c r="RWJ468" s="435"/>
      <c r="RWK468" s="435"/>
      <c r="RWL468" s="435"/>
      <c r="RWM468" s="435"/>
      <c r="RWN468" s="435"/>
      <c r="RWO468" s="435"/>
      <c r="RWP468" s="435"/>
      <c r="RWQ468" s="435"/>
      <c r="RWR468" s="435"/>
      <c r="RWS468" s="435"/>
      <c r="RWT468" s="435"/>
      <c r="RWU468" s="435"/>
      <c r="RWV468" s="435"/>
      <c r="RWW468" s="435"/>
      <c r="RWX468" s="435"/>
      <c r="RWY468" s="435"/>
      <c r="RWZ468" s="435"/>
      <c r="RXA468" s="435"/>
      <c r="RXB468" s="435"/>
      <c r="RXC468" s="435"/>
      <c r="RXD468" s="435"/>
      <c r="RXE468" s="435"/>
      <c r="RXF468" s="435"/>
      <c r="RXG468" s="435"/>
      <c r="RXH468" s="435"/>
      <c r="RXI468" s="435"/>
      <c r="RXJ468" s="435"/>
      <c r="RXK468" s="435"/>
      <c r="RXL468" s="435"/>
      <c r="RXM468" s="435"/>
      <c r="RXN468" s="435"/>
      <c r="RXO468" s="435"/>
      <c r="RXP468" s="435"/>
      <c r="RXQ468" s="435"/>
      <c r="RXR468" s="435"/>
      <c r="RXS468" s="435"/>
      <c r="RXT468" s="435"/>
      <c r="RXU468" s="435"/>
      <c r="RXV468" s="435"/>
      <c r="RXW468" s="435"/>
      <c r="RXX468" s="435"/>
      <c r="RXY468" s="435"/>
      <c r="RXZ468" s="435"/>
      <c r="RYA468" s="435"/>
      <c r="RYB468" s="435"/>
      <c r="RYC468" s="435"/>
      <c r="RYD468" s="435"/>
      <c r="RYE468" s="435"/>
      <c r="RYF468" s="435"/>
      <c r="RYG468" s="435"/>
      <c r="RYH468" s="435"/>
      <c r="RYI468" s="435"/>
      <c r="RYJ468" s="435"/>
      <c r="RYK468" s="435"/>
      <c r="RYL468" s="435"/>
      <c r="RYM468" s="435"/>
      <c r="RYN468" s="435"/>
      <c r="RYO468" s="435"/>
      <c r="RYP468" s="435"/>
      <c r="RYQ468" s="435"/>
      <c r="RYR468" s="435"/>
      <c r="RYS468" s="435"/>
      <c r="RYT468" s="435"/>
      <c r="RYU468" s="435"/>
      <c r="RYV468" s="435"/>
      <c r="RYW468" s="435"/>
      <c r="RYX468" s="435"/>
      <c r="RYY468" s="435"/>
      <c r="RYZ468" s="435"/>
      <c r="RZA468" s="435"/>
      <c r="RZB468" s="435"/>
      <c r="RZC468" s="435"/>
      <c r="RZD468" s="435"/>
      <c r="RZE468" s="435"/>
      <c r="RZF468" s="435"/>
      <c r="RZG468" s="435"/>
      <c r="RZH468" s="435"/>
      <c r="RZI468" s="435"/>
      <c r="RZJ468" s="435"/>
      <c r="RZK468" s="435"/>
      <c r="RZL468" s="435"/>
      <c r="RZM468" s="435"/>
      <c r="RZN468" s="435"/>
      <c r="RZO468" s="435"/>
      <c r="RZP468" s="435"/>
      <c r="RZQ468" s="435"/>
      <c r="RZR468" s="435"/>
      <c r="RZS468" s="435"/>
      <c r="RZT468" s="435"/>
      <c r="RZU468" s="435"/>
      <c r="RZV468" s="435"/>
      <c r="RZW468" s="435"/>
      <c r="RZX468" s="435"/>
      <c r="RZY468" s="435"/>
      <c r="RZZ468" s="435"/>
      <c r="SAA468" s="435"/>
      <c r="SAB468" s="435"/>
      <c r="SAC468" s="435"/>
      <c r="SAD468" s="435"/>
      <c r="SAE468" s="435"/>
      <c r="SAF468" s="435"/>
      <c r="SAG468" s="435"/>
      <c r="SAH468" s="435"/>
      <c r="SAI468" s="435"/>
      <c r="SAJ468" s="435"/>
      <c r="SAK468" s="435"/>
      <c r="SAL468" s="435"/>
      <c r="SAM468" s="435"/>
      <c r="SAN468" s="435"/>
      <c r="SAO468" s="435"/>
      <c r="SAP468" s="435"/>
      <c r="SAQ468" s="435"/>
      <c r="SAR468" s="435"/>
      <c r="SAS468" s="435"/>
      <c r="SAT468" s="435"/>
      <c r="SAU468" s="435"/>
      <c r="SAV468" s="435"/>
      <c r="SAW468" s="435"/>
      <c r="SAX468" s="435"/>
      <c r="SAY468" s="435"/>
      <c r="SAZ468" s="435"/>
      <c r="SBA468" s="435"/>
      <c r="SBB468" s="435"/>
      <c r="SBC468" s="435"/>
      <c r="SBD468" s="435"/>
      <c r="SBE468" s="435"/>
      <c r="SBF468" s="435"/>
      <c r="SBG468" s="435"/>
      <c r="SBH468" s="435"/>
      <c r="SBI468" s="435"/>
      <c r="SBJ468" s="435"/>
      <c r="SBK468" s="435"/>
      <c r="SBL468" s="435"/>
      <c r="SBM468" s="435"/>
      <c r="SBN468" s="435"/>
      <c r="SBO468" s="435"/>
      <c r="SBP468" s="435"/>
      <c r="SBQ468" s="435"/>
      <c r="SBR468" s="435"/>
      <c r="SBS468" s="435"/>
      <c r="SBT468" s="435"/>
      <c r="SBU468" s="435"/>
      <c r="SBV468" s="435"/>
      <c r="SBW468" s="435"/>
      <c r="SBX468" s="435"/>
      <c r="SBY468" s="435"/>
      <c r="SBZ468" s="435"/>
      <c r="SCA468" s="435"/>
      <c r="SCB468" s="435"/>
      <c r="SCC468" s="435"/>
      <c r="SCD468" s="435"/>
      <c r="SCE468" s="435"/>
      <c r="SCF468" s="435"/>
      <c r="SCG468" s="435"/>
      <c r="SCH468" s="435"/>
      <c r="SCI468" s="435"/>
      <c r="SCJ468" s="435"/>
      <c r="SCK468" s="435"/>
      <c r="SCL468" s="435"/>
      <c r="SCM468" s="435"/>
      <c r="SCN468" s="435"/>
      <c r="SCO468" s="435"/>
      <c r="SCP468" s="435"/>
      <c r="SCQ468" s="435"/>
      <c r="SCR468" s="435"/>
      <c r="SCS468" s="435"/>
      <c r="SCT468" s="435"/>
      <c r="SCU468" s="435"/>
      <c r="SCV468" s="435"/>
      <c r="SCW468" s="435"/>
      <c r="SCX468" s="435"/>
      <c r="SCY468" s="435"/>
      <c r="SCZ468" s="435"/>
      <c r="SDA468" s="435"/>
      <c r="SDB468" s="435"/>
      <c r="SDC468" s="435"/>
      <c r="SDD468" s="435"/>
      <c r="SDE468" s="435"/>
      <c r="SDF468" s="435"/>
      <c r="SDG468" s="435"/>
      <c r="SDH468" s="435"/>
      <c r="SDI468" s="435"/>
      <c r="SDJ468" s="435"/>
      <c r="SDK468" s="435"/>
      <c r="SDL468" s="435"/>
      <c r="SDM468" s="435"/>
      <c r="SDN468" s="435"/>
      <c r="SDO468" s="435"/>
      <c r="SDP468" s="435"/>
      <c r="SDQ468" s="435"/>
      <c r="SDR468" s="435"/>
      <c r="SDS468" s="435"/>
      <c r="SDT468" s="435"/>
      <c r="SDU468" s="435"/>
      <c r="SDV468" s="435"/>
      <c r="SDW468" s="435"/>
      <c r="SDX468" s="435"/>
      <c r="SDY468" s="435"/>
      <c r="SDZ468" s="435"/>
      <c r="SEA468" s="435"/>
      <c r="SEB468" s="435"/>
      <c r="SEC468" s="435"/>
      <c r="SED468" s="435"/>
      <c r="SEE468" s="435"/>
      <c r="SEF468" s="435"/>
      <c r="SEG468" s="435"/>
      <c r="SEH468" s="435"/>
      <c r="SEI468" s="435"/>
      <c r="SEJ468" s="435"/>
      <c r="SEK468" s="435"/>
      <c r="SEL468" s="435"/>
      <c r="SEM468" s="435"/>
      <c r="SEN468" s="435"/>
      <c r="SEO468" s="435"/>
      <c r="SEP468" s="435"/>
      <c r="SEQ468" s="435"/>
      <c r="SER468" s="435"/>
      <c r="SES468" s="435"/>
      <c r="SET468" s="435"/>
      <c r="SEU468" s="435"/>
      <c r="SEV468" s="435"/>
      <c r="SEW468" s="435"/>
      <c r="SEX468" s="435"/>
      <c r="SEY468" s="435"/>
      <c r="SEZ468" s="435"/>
      <c r="SFA468" s="435"/>
      <c r="SFB468" s="435"/>
      <c r="SFC468" s="435"/>
      <c r="SFD468" s="435"/>
      <c r="SFE468" s="435"/>
      <c r="SFF468" s="435"/>
      <c r="SFG468" s="435"/>
      <c r="SFH468" s="435"/>
      <c r="SFI468" s="435"/>
      <c r="SFJ468" s="435"/>
      <c r="SFK468" s="435"/>
      <c r="SFL468" s="435"/>
      <c r="SFM468" s="435"/>
      <c r="SFN468" s="435"/>
      <c r="SFO468" s="435"/>
      <c r="SFP468" s="435"/>
      <c r="SFQ468" s="435"/>
      <c r="SFR468" s="435"/>
      <c r="SFS468" s="435"/>
      <c r="SFT468" s="435"/>
      <c r="SFU468" s="435"/>
      <c r="SFV468" s="435"/>
      <c r="SFW468" s="435"/>
      <c r="SFX468" s="435"/>
      <c r="SFY468" s="435"/>
      <c r="SFZ468" s="435"/>
      <c r="SGA468" s="435"/>
      <c r="SGB468" s="435"/>
      <c r="SGC468" s="435"/>
      <c r="SGD468" s="435"/>
      <c r="SGE468" s="435"/>
      <c r="SGF468" s="435"/>
      <c r="SGG468" s="435"/>
      <c r="SGH468" s="435"/>
      <c r="SGI468" s="435"/>
      <c r="SGJ468" s="435"/>
      <c r="SGK468" s="435"/>
      <c r="SGL468" s="435"/>
      <c r="SGM468" s="435"/>
      <c r="SGN468" s="435"/>
      <c r="SGO468" s="435"/>
      <c r="SGP468" s="435"/>
      <c r="SGQ468" s="435"/>
      <c r="SGR468" s="435"/>
      <c r="SGS468" s="435"/>
      <c r="SGT468" s="435"/>
      <c r="SGU468" s="435"/>
      <c r="SGV468" s="435"/>
      <c r="SGW468" s="435"/>
      <c r="SGX468" s="435"/>
      <c r="SGY468" s="435"/>
      <c r="SGZ468" s="435"/>
      <c r="SHA468" s="435"/>
      <c r="SHB468" s="435"/>
      <c r="SHC468" s="435"/>
      <c r="SHD468" s="435"/>
      <c r="SHE468" s="435"/>
      <c r="SHF468" s="435"/>
      <c r="SHG468" s="435"/>
      <c r="SHH468" s="435"/>
      <c r="SHI468" s="435"/>
      <c r="SHJ468" s="435"/>
      <c r="SHK468" s="435"/>
      <c r="SHL468" s="435"/>
      <c r="SHM468" s="435"/>
      <c r="SHN468" s="435"/>
      <c r="SHO468" s="435"/>
      <c r="SHP468" s="435"/>
      <c r="SHQ468" s="435"/>
      <c r="SHR468" s="435"/>
      <c r="SHS468" s="435"/>
      <c r="SHT468" s="435"/>
      <c r="SHU468" s="435"/>
      <c r="SHV468" s="435"/>
      <c r="SHW468" s="435"/>
      <c r="SHX468" s="435"/>
      <c r="SHY468" s="435"/>
      <c r="SHZ468" s="435"/>
      <c r="SIA468" s="435"/>
      <c r="SIB468" s="435"/>
      <c r="SIC468" s="435"/>
      <c r="SID468" s="435"/>
      <c r="SIE468" s="435"/>
      <c r="SIF468" s="435"/>
      <c r="SIG468" s="435"/>
      <c r="SIH468" s="435"/>
      <c r="SII468" s="435"/>
      <c r="SIJ468" s="435"/>
      <c r="SIK468" s="435"/>
      <c r="SIL468" s="435"/>
      <c r="SIM468" s="435"/>
      <c r="SIN468" s="435"/>
      <c r="SIO468" s="435"/>
      <c r="SIP468" s="435"/>
      <c r="SIQ468" s="435"/>
      <c r="SIR468" s="435"/>
      <c r="SIS468" s="435"/>
      <c r="SIT468" s="435"/>
      <c r="SIU468" s="435"/>
      <c r="SIV468" s="435"/>
      <c r="SIW468" s="435"/>
      <c r="SIX468" s="435"/>
      <c r="SIY468" s="435"/>
      <c r="SIZ468" s="435"/>
      <c r="SJA468" s="435"/>
      <c r="SJB468" s="435"/>
      <c r="SJC468" s="435"/>
      <c r="SJD468" s="435"/>
      <c r="SJE468" s="435"/>
      <c r="SJF468" s="435"/>
      <c r="SJG468" s="435"/>
      <c r="SJH468" s="435"/>
      <c r="SJI468" s="435"/>
      <c r="SJJ468" s="435"/>
      <c r="SJK468" s="435"/>
      <c r="SJL468" s="435"/>
      <c r="SJM468" s="435"/>
      <c r="SJN468" s="435"/>
      <c r="SJO468" s="435"/>
      <c r="SJP468" s="435"/>
      <c r="SJQ468" s="435"/>
      <c r="SJR468" s="435"/>
      <c r="SJS468" s="435"/>
      <c r="SJT468" s="435"/>
      <c r="SJU468" s="435"/>
      <c r="SJV468" s="435"/>
      <c r="SJW468" s="435"/>
      <c r="SJX468" s="435"/>
      <c r="SJY468" s="435"/>
      <c r="SJZ468" s="435"/>
      <c r="SKA468" s="435"/>
      <c r="SKB468" s="435"/>
      <c r="SKC468" s="435"/>
      <c r="SKD468" s="435"/>
      <c r="SKE468" s="435"/>
      <c r="SKF468" s="435"/>
      <c r="SKG468" s="435"/>
      <c r="SKH468" s="435"/>
      <c r="SKI468" s="435"/>
      <c r="SKJ468" s="435"/>
      <c r="SKK468" s="435"/>
      <c r="SKL468" s="435"/>
      <c r="SKM468" s="435"/>
      <c r="SKN468" s="435"/>
      <c r="SKO468" s="435"/>
      <c r="SKP468" s="435"/>
      <c r="SKQ468" s="435"/>
      <c r="SKR468" s="435"/>
      <c r="SKS468" s="435"/>
      <c r="SKT468" s="435"/>
      <c r="SKU468" s="435"/>
      <c r="SKV468" s="435"/>
      <c r="SKW468" s="435"/>
      <c r="SKX468" s="435"/>
      <c r="SKY468" s="435"/>
      <c r="SKZ468" s="435"/>
      <c r="SLA468" s="435"/>
      <c r="SLB468" s="435"/>
      <c r="SLC468" s="435"/>
      <c r="SLD468" s="435"/>
      <c r="SLE468" s="435"/>
      <c r="SLF468" s="435"/>
      <c r="SLG468" s="435"/>
      <c r="SLH468" s="435"/>
      <c r="SLI468" s="435"/>
      <c r="SLJ468" s="435"/>
      <c r="SLK468" s="435"/>
      <c r="SLL468" s="435"/>
      <c r="SLM468" s="435"/>
      <c r="SLN468" s="435"/>
      <c r="SLO468" s="435"/>
      <c r="SLP468" s="435"/>
      <c r="SLQ468" s="435"/>
      <c r="SLR468" s="435"/>
      <c r="SLS468" s="435"/>
      <c r="SLT468" s="435"/>
      <c r="SLU468" s="435"/>
      <c r="SLV468" s="435"/>
      <c r="SLW468" s="435"/>
      <c r="SLX468" s="435"/>
      <c r="SLY468" s="435"/>
      <c r="SLZ468" s="435"/>
      <c r="SMA468" s="435"/>
      <c r="SMB468" s="435"/>
      <c r="SMC468" s="435"/>
      <c r="SMD468" s="435"/>
      <c r="SME468" s="435"/>
      <c r="SMF468" s="435"/>
      <c r="SMG468" s="435"/>
      <c r="SMH468" s="435"/>
      <c r="SMI468" s="435"/>
      <c r="SMJ468" s="435"/>
      <c r="SMK468" s="435"/>
      <c r="SML468" s="435"/>
      <c r="SMM468" s="435"/>
      <c r="SMN468" s="435"/>
      <c r="SMO468" s="435"/>
      <c r="SMP468" s="435"/>
      <c r="SMQ468" s="435"/>
      <c r="SMR468" s="435"/>
      <c r="SMS468" s="435"/>
      <c r="SMT468" s="435"/>
      <c r="SMU468" s="435"/>
      <c r="SMV468" s="435"/>
      <c r="SMW468" s="435"/>
      <c r="SMX468" s="435"/>
      <c r="SMY468" s="435"/>
      <c r="SMZ468" s="435"/>
      <c r="SNA468" s="435"/>
      <c r="SNB468" s="435"/>
      <c r="SNC468" s="435"/>
      <c r="SND468" s="435"/>
      <c r="SNE468" s="435"/>
      <c r="SNF468" s="435"/>
      <c r="SNG468" s="435"/>
      <c r="SNH468" s="435"/>
      <c r="SNI468" s="435"/>
      <c r="SNJ468" s="435"/>
      <c r="SNK468" s="435"/>
      <c r="SNL468" s="435"/>
      <c r="SNM468" s="435"/>
      <c r="SNN468" s="435"/>
      <c r="SNO468" s="435"/>
      <c r="SNP468" s="435"/>
      <c r="SNQ468" s="435"/>
      <c r="SNR468" s="435"/>
      <c r="SNS468" s="435"/>
      <c r="SNT468" s="435"/>
      <c r="SNU468" s="435"/>
      <c r="SNV468" s="435"/>
      <c r="SNW468" s="435"/>
      <c r="SNX468" s="435"/>
      <c r="SNY468" s="435"/>
      <c r="SNZ468" s="435"/>
      <c r="SOA468" s="435"/>
      <c r="SOB468" s="435"/>
      <c r="SOC468" s="435"/>
      <c r="SOD468" s="435"/>
      <c r="SOE468" s="435"/>
      <c r="SOF468" s="435"/>
      <c r="SOG468" s="435"/>
      <c r="SOH468" s="435"/>
      <c r="SOI468" s="435"/>
      <c r="SOJ468" s="435"/>
      <c r="SOK468" s="435"/>
      <c r="SOL468" s="435"/>
      <c r="SOM468" s="435"/>
      <c r="SON468" s="435"/>
      <c r="SOO468" s="435"/>
      <c r="SOP468" s="435"/>
      <c r="SOQ468" s="435"/>
      <c r="SOR468" s="435"/>
      <c r="SOS468" s="435"/>
      <c r="SOT468" s="435"/>
      <c r="SOU468" s="435"/>
      <c r="SOV468" s="435"/>
      <c r="SOW468" s="435"/>
      <c r="SOX468" s="435"/>
      <c r="SOY468" s="435"/>
      <c r="SOZ468" s="435"/>
      <c r="SPA468" s="435"/>
      <c r="SPB468" s="435"/>
      <c r="SPC468" s="435"/>
      <c r="SPD468" s="435"/>
      <c r="SPE468" s="435"/>
      <c r="SPF468" s="435"/>
      <c r="SPG468" s="435"/>
      <c r="SPH468" s="435"/>
      <c r="SPI468" s="435"/>
      <c r="SPJ468" s="435"/>
      <c r="SPK468" s="435"/>
      <c r="SPL468" s="435"/>
      <c r="SPM468" s="435"/>
      <c r="SPN468" s="435"/>
      <c r="SPO468" s="435"/>
      <c r="SPP468" s="435"/>
      <c r="SPQ468" s="435"/>
      <c r="SPR468" s="435"/>
      <c r="SPS468" s="435"/>
      <c r="SPT468" s="435"/>
      <c r="SPU468" s="435"/>
      <c r="SPV468" s="435"/>
      <c r="SPW468" s="435"/>
      <c r="SPX468" s="435"/>
      <c r="SPY468" s="435"/>
      <c r="SPZ468" s="435"/>
      <c r="SQA468" s="435"/>
      <c r="SQB468" s="435"/>
      <c r="SQC468" s="435"/>
      <c r="SQD468" s="435"/>
      <c r="SQE468" s="435"/>
      <c r="SQF468" s="435"/>
      <c r="SQG468" s="435"/>
      <c r="SQH468" s="435"/>
      <c r="SQI468" s="435"/>
      <c r="SQJ468" s="435"/>
      <c r="SQK468" s="435"/>
      <c r="SQL468" s="435"/>
      <c r="SQM468" s="435"/>
      <c r="SQN468" s="435"/>
      <c r="SQO468" s="435"/>
      <c r="SQP468" s="435"/>
      <c r="SQQ468" s="435"/>
      <c r="SQR468" s="435"/>
      <c r="SQS468" s="435"/>
      <c r="SQT468" s="435"/>
      <c r="SQU468" s="435"/>
      <c r="SQV468" s="435"/>
      <c r="SQW468" s="435"/>
      <c r="SQX468" s="435"/>
      <c r="SQY468" s="435"/>
      <c r="SQZ468" s="435"/>
      <c r="SRA468" s="435"/>
      <c r="SRB468" s="435"/>
      <c r="SRC468" s="435"/>
      <c r="SRD468" s="435"/>
      <c r="SRE468" s="435"/>
      <c r="SRF468" s="435"/>
      <c r="SRG468" s="435"/>
      <c r="SRH468" s="435"/>
      <c r="SRI468" s="435"/>
      <c r="SRJ468" s="435"/>
      <c r="SRK468" s="435"/>
      <c r="SRL468" s="435"/>
      <c r="SRM468" s="435"/>
      <c r="SRN468" s="435"/>
      <c r="SRO468" s="435"/>
      <c r="SRP468" s="435"/>
      <c r="SRQ468" s="435"/>
      <c r="SRR468" s="435"/>
      <c r="SRS468" s="435"/>
      <c r="SRT468" s="435"/>
      <c r="SRU468" s="435"/>
      <c r="SRV468" s="435"/>
      <c r="SRW468" s="435"/>
      <c r="SRX468" s="435"/>
      <c r="SRY468" s="435"/>
      <c r="SRZ468" s="435"/>
      <c r="SSA468" s="435"/>
      <c r="SSB468" s="435"/>
      <c r="SSC468" s="435"/>
      <c r="SSD468" s="435"/>
      <c r="SSE468" s="435"/>
      <c r="SSF468" s="435"/>
      <c r="SSG468" s="435"/>
      <c r="SSH468" s="435"/>
      <c r="SSI468" s="435"/>
      <c r="SSJ468" s="435"/>
      <c r="SSK468" s="435"/>
      <c r="SSL468" s="435"/>
      <c r="SSM468" s="435"/>
      <c r="SSN468" s="435"/>
      <c r="SSO468" s="435"/>
      <c r="SSP468" s="435"/>
      <c r="SSQ468" s="435"/>
      <c r="SSR468" s="435"/>
      <c r="SSS468" s="435"/>
      <c r="SST468" s="435"/>
      <c r="SSU468" s="435"/>
      <c r="SSV468" s="435"/>
      <c r="SSW468" s="435"/>
      <c r="SSX468" s="435"/>
      <c r="SSY468" s="435"/>
      <c r="SSZ468" s="435"/>
      <c r="STA468" s="435"/>
      <c r="STB468" s="435"/>
      <c r="STC468" s="435"/>
      <c r="STD468" s="435"/>
      <c r="STE468" s="435"/>
      <c r="STF468" s="435"/>
      <c r="STG468" s="435"/>
      <c r="STH468" s="435"/>
      <c r="STI468" s="435"/>
      <c r="STJ468" s="435"/>
      <c r="STK468" s="435"/>
      <c r="STL468" s="435"/>
      <c r="STM468" s="435"/>
      <c r="STN468" s="435"/>
      <c r="STO468" s="435"/>
      <c r="STP468" s="435"/>
      <c r="STQ468" s="435"/>
      <c r="STR468" s="435"/>
      <c r="STS468" s="435"/>
      <c r="STT468" s="435"/>
      <c r="STU468" s="435"/>
      <c r="STV468" s="435"/>
      <c r="STW468" s="435"/>
      <c r="STX468" s="435"/>
      <c r="STY468" s="435"/>
      <c r="STZ468" s="435"/>
      <c r="SUA468" s="435"/>
      <c r="SUB468" s="435"/>
      <c r="SUC468" s="435"/>
      <c r="SUD468" s="435"/>
      <c r="SUE468" s="435"/>
      <c r="SUF468" s="435"/>
      <c r="SUG468" s="435"/>
      <c r="SUH468" s="435"/>
      <c r="SUI468" s="435"/>
      <c r="SUJ468" s="435"/>
      <c r="SUK468" s="435"/>
      <c r="SUL468" s="435"/>
      <c r="SUM468" s="435"/>
      <c r="SUN468" s="435"/>
      <c r="SUO468" s="435"/>
      <c r="SUP468" s="435"/>
      <c r="SUQ468" s="435"/>
      <c r="SUR468" s="435"/>
      <c r="SUS468" s="435"/>
      <c r="SUT468" s="435"/>
      <c r="SUU468" s="435"/>
      <c r="SUV468" s="435"/>
      <c r="SUW468" s="435"/>
      <c r="SUX468" s="435"/>
      <c r="SUY468" s="435"/>
      <c r="SUZ468" s="435"/>
      <c r="SVA468" s="435"/>
      <c r="SVB468" s="435"/>
      <c r="SVC468" s="435"/>
      <c r="SVD468" s="435"/>
      <c r="SVE468" s="435"/>
      <c r="SVF468" s="435"/>
      <c r="SVG468" s="435"/>
      <c r="SVH468" s="435"/>
      <c r="SVI468" s="435"/>
      <c r="SVJ468" s="435"/>
      <c r="SVK468" s="435"/>
      <c r="SVL468" s="435"/>
      <c r="SVM468" s="435"/>
      <c r="SVN468" s="435"/>
      <c r="SVO468" s="435"/>
      <c r="SVP468" s="435"/>
      <c r="SVQ468" s="435"/>
      <c r="SVR468" s="435"/>
      <c r="SVS468" s="435"/>
      <c r="SVT468" s="435"/>
      <c r="SVU468" s="435"/>
      <c r="SVV468" s="435"/>
      <c r="SVW468" s="435"/>
      <c r="SVX468" s="435"/>
      <c r="SVY468" s="435"/>
      <c r="SVZ468" s="435"/>
      <c r="SWA468" s="435"/>
      <c r="SWB468" s="435"/>
      <c r="SWC468" s="435"/>
      <c r="SWD468" s="435"/>
      <c r="SWE468" s="435"/>
      <c r="SWF468" s="435"/>
      <c r="SWG468" s="435"/>
      <c r="SWH468" s="435"/>
      <c r="SWI468" s="435"/>
      <c r="SWJ468" s="435"/>
      <c r="SWK468" s="435"/>
      <c r="SWL468" s="435"/>
      <c r="SWM468" s="435"/>
      <c r="SWN468" s="435"/>
      <c r="SWO468" s="435"/>
      <c r="SWP468" s="435"/>
      <c r="SWQ468" s="435"/>
      <c r="SWR468" s="435"/>
      <c r="SWS468" s="435"/>
      <c r="SWT468" s="435"/>
      <c r="SWU468" s="435"/>
      <c r="SWV468" s="435"/>
      <c r="SWW468" s="435"/>
      <c r="SWX468" s="435"/>
      <c r="SWY468" s="435"/>
      <c r="SWZ468" s="435"/>
      <c r="SXA468" s="435"/>
      <c r="SXB468" s="435"/>
      <c r="SXC468" s="435"/>
      <c r="SXD468" s="435"/>
      <c r="SXE468" s="435"/>
      <c r="SXF468" s="435"/>
      <c r="SXG468" s="435"/>
      <c r="SXH468" s="435"/>
      <c r="SXI468" s="435"/>
      <c r="SXJ468" s="435"/>
      <c r="SXK468" s="435"/>
      <c r="SXL468" s="435"/>
      <c r="SXM468" s="435"/>
      <c r="SXN468" s="435"/>
      <c r="SXO468" s="435"/>
      <c r="SXP468" s="435"/>
      <c r="SXQ468" s="435"/>
      <c r="SXR468" s="435"/>
      <c r="SXS468" s="435"/>
      <c r="SXT468" s="435"/>
      <c r="SXU468" s="435"/>
      <c r="SXV468" s="435"/>
      <c r="SXW468" s="435"/>
      <c r="SXX468" s="435"/>
      <c r="SXY468" s="435"/>
      <c r="SXZ468" s="435"/>
      <c r="SYA468" s="435"/>
      <c r="SYB468" s="435"/>
      <c r="SYC468" s="435"/>
      <c r="SYD468" s="435"/>
      <c r="SYE468" s="435"/>
      <c r="SYF468" s="435"/>
      <c r="SYG468" s="435"/>
      <c r="SYH468" s="435"/>
      <c r="SYI468" s="435"/>
      <c r="SYJ468" s="435"/>
      <c r="SYK468" s="435"/>
      <c r="SYL468" s="435"/>
      <c r="SYM468" s="435"/>
      <c r="SYN468" s="435"/>
      <c r="SYO468" s="435"/>
      <c r="SYP468" s="435"/>
      <c r="SYQ468" s="435"/>
      <c r="SYR468" s="435"/>
      <c r="SYS468" s="435"/>
      <c r="SYT468" s="435"/>
      <c r="SYU468" s="435"/>
      <c r="SYV468" s="435"/>
      <c r="SYW468" s="435"/>
      <c r="SYX468" s="435"/>
      <c r="SYY468" s="435"/>
      <c r="SYZ468" s="435"/>
      <c r="SZA468" s="435"/>
      <c r="SZB468" s="435"/>
      <c r="SZC468" s="435"/>
      <c r="SZD468" s="435"/>
      <c r="SZE468" s="435"/>
      <c r="SZF468" s="435"/>
      <c r="SZG468" s="435"/>
      <c r="SZH468" s="435"/>
      <c r="SZI468" s="435"/>
      <c r="SZJ468" s="435"/>
      <c r="SZK468" s="435"/>
      <c r="SZL468" s="435"/>
      <c r="SZM468" s="435"/>
      <c r="SZN468" s="435"/>
      <c r="SZO468" s="435"/>
      <c r="SZP468" s="435"/>
      <c r="SZQ468" s="435"/>
      <c r="SZR468" s="435"/>
      <c r="SZS468" s="435"/>
      <c r="SZT468" s="435"/>
      <c r="SZU468" s="435"/>
      <c r="SZV468" s="435"/>
      <c r="SZW468" s="435"/>
      <c r="SZX468" s="435"/>
      <c r="SZY468" s="435"/>
      <c r="SZZ468" s="435"/>
      <c r="TAA468" s="435"/>
      <c r="TAB468" s="435"/>
      <c r="TAC468" s="435"/>
      <c r="TAD468" s="435"/>
      <c r="TAE468" s="435"/>
      <c r="TAF468" s="435"/>
      <c r="TAG468" s="435"/>
      <c r="TAH468" s="435"/>
      <c r="TAI468" s="435"/>
      <c r="TAJ468" s="435"/>
      <c r="TAK468" s="435"/>
      <c r="TAL468" s="435"/>
      <c r="TAM468" s="435"/>
      <c r="TAN468" s="435"/>
      <c r="TAO468" s="435"/>
      <c r="TAP468" s="435"/>
      <c r="TAQ468" s="435"/>
      <c r="TAR468" s="435"/>
      <c r="TAS468" s="435"/>
      <c r="TAT468" s="435"/>
      <c r="TAU468" s="435"/>
      <c r="TAV468" s="435"/>
      <c r="TAW468" s="435"/>
      <c r="TAX468" s="435"/>
      <c r="TAY468" s="435"/>
      <c r="TAZ468" s="435"/>
      <c r="TBA468" s="435"/>
      <c r="TBB468" s="435"/>
      <c r="TBC468" s="435"/>
      <c r="TBD468" s="435"/>
      <c r="TBE468" s="435"/>
      <c r="TBF468" s="435"/>
      <c r="TBG468" s="435"/>
      <c r="TBH468" s="435"/>
      <c r="TBI468" s="435"/>
      <c r="TBJ468" s="435"/>
      <c r="TBK468" s="435"/>
      <c r="TBL468" s="435"/>
      <c r="TBM468" s="435"/>
      <c r="TBN468" s="435"/>
      <c r="TBO468" s="435"/>
      <c r="TBP468" s="435"/>
      <c r="TBQ468" s="435"/>
      <c r="TBR468" s="435"/>
      <c r="TBS468" s="435"/>
      <c r="TBT468" s="435"/>
      <c r="TBU468" s="435"/>
      <c r="TBV468" s="435"/>
      <c r="TBW468" s="435"/>
      <c r="TBX468" s="435"/>
      <c r="TBY468" s="435"/>
      <c r="TBZ468" s="435"/>
      <c r="TCA468" s="435"/>
      <c r="TCB468" s="435"/>
      <c r="TCC468" s="435"/>
      <c r="TCD468" s="435"/>
      <c r="TCE468" s="435"/>
      <c r="TCF468" s="435"/>
      <c r="TCG468" s="435"/>
      <c r="TCH468" s="435"/>
      <c r="TCI468" s="435"/>
      <c r="TCJ468" s="435"/>
      <c r="TCK468" s="435"/>
      <c r="TCL468" s="435"/>
      <c r="TCM468" s="435"/>
      <c r="TCN468" s="435"/>
      <c r="TCO468" s="435"/>
      <c r="TCP468" s="435"/>
      <c r="TCQ468" s="435"/>
      <c r="TCR468" s="435"/>
      <c r="TCS468" s="435"/>
      <c r="TCT468" s="435"/>
      <c r="TCU468" s="435"/>
      <c r="TCV468" s="435"/>
      <c r="TCW468" s="435"/>
      <c r="TCX468" s="435"/>
      <c r="TCY468" s="435"/>
      <c r="TCZ468" s="435"/>
      <c r="TDA468" s="435"/>
      <c r="TDB468" s="435"/>
      <c r="TDC468" s="435"/>
      <c r="TDD468" s="435"/>
      <c r="TDE468" s="435"/>
      <c r="TDF468" s="435"/>
      <c r="TDG468" s="435"/>
      <c r="TDH468" s="435"/>
      <c r="TDI468" s="435"/>
      <c r="TDJ468" s="435"/>
      <c r="TDK468" s="435"/>
      <c r="TDL468" s="435"/>
      <c r="TDM468" s="435"/>
      <c r="TDN468" s="435"/>
      <c r="TDO468" s="435"/>
      <c r="TDP468" s="435"/>
      <c r="TDQ468" s="435"/>
      <c r="TDR468" s="435"/>
      <c r="TDS468" s="435"/>
      <c r="TDT468" s="435"/>
      <c r="TDU468" s="435"/>
      <c r="TDV468" s="435"/>
      <c r="TDW468" s="435"/>
      <c r="TDX468" s="435"/>
      <c r="TDY468" s="435"/>
      <c r="TDZ468" s="435"/>
      <c r="TEA468" s="435"/>
      <c r="TEB468" s="435"/>
      <c r="TEC468" s="435"/>
      <c r="TED468" s="435"/>
      <c r="TEE468" s="435"/>
      <c r="TEF468" s="435"/>
      <c r="TEG468" s="435"/>
      <c r="TEH468" s="435"/>
      <c r="TEI468" s="435"/>
      <c r="TEJ468" s="435"/>
      <c r="TEK468" s="435"/>
      <c r="TEL468" s="435"/>
      <c r="TEM468" s="435"/>
      <c r="TEN468" s="435"/>
      <c r="TEO468" s="435"/>
      <c r="TEP468" s="435"/>
      <c r="TEQ468" s="435"/>
      <c r="TER468" s="435"/>
      <c r="TES468" s="435"/>
      <c r="TET468" s="435"/>
      <c r="TEU468" s="435"/>
      <c r="TEV468" s="435"/>
      <c r="TEW468" s="435"/>
      <c r="TEX468" s="435"/>
      <c r="TEY468" s="435"/>
      <c r="TEZ468" s="435"/>
      <c r="TFA468" s="435"/>
      <c r="TFB468" s="435"/>
      <c r="TFC468" s="435"/>
      <c r="TFD468" s="435"/>
      <c r="TFE468" s="435"/>
      <c r="TFF468" s="435"/>
      <c r="TFG468" s="435"/>
      <c r="TFH468" s="435"/>
      <c r="TFI468" s="435"/>
      <c r="TFJ468" s="435"/>
      <c r="TFK468" s="435"/>
      <c r="TFL468" s="435"/>
      <c r="TFM468" s="435"/>
      <c r="TFN468" s="435"/>
      <c r="TFO468" s="435"/>
      <c r="TFP468" s="435"/>
      <c r="TFQ468" s="435"/>
      <c r="TFR468" s="435"/>
      <c r="TFS468" s="435"/>
      <c r="TFT468" s="435"/>
      <c r="TFU468" s="435"/>
      <c r="TFV468" s="435"/>
      <c r="TFW468" s="435"/>
      <c r="TFX468" s="435"/>
      <c r="TFY468" s="435"/>
      <c r="TFZ468" s="435"/>
      <c r="TGA468" s="435"/>
      <c r="TGB468" s="435"/>
      <c r="TGC468" s="435"/>
      <c r="TGD468" s="435"/>
      <c r="TGE468" s="435"/>
      <c r="TGF468" s="435"/>
      <c r="TGG468" s="435"/>
      <c r="TGH468" s="435"/>
      <c r="TGI468" s="435"/>
      <c r="TGJ468" s="435"/>
      <c r="TGK468" s="435"/>
      <c r="TGL468" s="435"/>
      <c r="TGM468" s="435"/>
      <c r="TGN468" s="435"/>
      <c r="TGO468" s="435"/>
      <c r="TGP468" s="435"/>
      <c r="TGQ468" s="435"/>
      <c r="TGR468" s="435"/>
      <c r="TGS468" s="435"/>
      <c r="TGT468" s="435"/>
      <c r="TGU468" s="435"/>
      <c r="TGV468" s="435"/>
      <c r="TGW468" s="435"/>
      <c r="TGX468" s="435"/>
      <c r="TGY468" s="435"/>
      <c r="TGZ468" s="435"/>
      <c r="THA468" s="435"/>
      <c r="THB468" s="435"/>
      <c r="THC468" s="435"/>
      <c r="THD468" s="435"/>
      <c r="THE468" s="435"/>
      <c r="THF468" s="435"/>
      <c r="THG468" s="435"/>
      <c r="THH468" s="435"/>
      <c r="THI468" s="435"/>
      <c r="THJ468" s="435"/>
      <c r="THK468" s="435"/>
      <c r="THL468" s="435"/>
      <c r="THM468" s="435"/>
      <c r="THN468" s="435"/>
      <c r="THO468" s="435"/>
      <c r="THP468" s="435"/>
      <c r="THQ468" s="435"/>
      <c r="THR468" s="435"/>
      <c r="THS468" s="435"/>
      <c r="THT468" s="435"/>
      <c r="THU468" s="435"/>
      <c r="THV468" s="435"/>
      <c r="THW468" s="435"/>
      <c r="THX468" s="435"/>
      <c r="THY468" s="435"/>
      <c r="THZ468" s="435"/>
      <c r="TIA468" s="435"/>
      <c r="TIB468" s="435"/>
      <c r="TIC468" s="435"/>
      <c r="TID468" s="435"/>
      <c r="TIE468" s="435"/>
      <c r="TIF468" s="435"/>
      <c r="TIG468" s="435"/>
      <c r="TIH468" s="435"/>
      <c r="TII468" s="435"/>
      <c r="TIJ468" s="435"/>
      <c r="TIK468" s="435"/>
      <c r="TIL468" s="435"/>
      <c r="TIM468" s="435"/>
      <c r="TIN468" s="435"/>
      <c r="TIO468" s="435"/>
      <c r="TIP468" s="435"/>
      <c r="TIQ468" s="435"/>
      <c r="TIR468" s="435"/>
      <c r="TIS468" s="435"/>
      <c r="TIT468" s="435"/>
      <c r="TIU468" s="435"/>
      <c r="TIV468" s="435"/>
      <c r="TIW468" s="435"/>
      <c r="TIX468" s="435"/>
      <c r="TIY468" s="435"/>
      <c r="TIZ468" s="435"/>
      <c r="TJA468" s="435"/>
      <c r="TJB468" s="435"/>
      <c r="TJC468" s="435"/>
      <c r="TJD468" s="435"/>
      <c r="TJE468" s="435"/>
      <c r="TJF468" s="435"/>
      <c r="TJG468" s="435"/>
      <c r="TJH468" s="435"/>
      <c r="TJI468" s="435"/>
      <c r="TJJ468" s="435"/>
      <c r="TJK468" s="435"/>
      <c r="TJL468" s="435"/>
      <c r="TJM468" s="435"/>
      <c r="TJN468" s="435"/>
      <c r="TJO468" s="435"/>
      <c r="TJP468" s="435"/>
      <c r="TJQ468" s="435"/>
      <c r="TJR468" s="435"/>
      <c r="TJS468" s="435"/>
      <c r="TJT468" s="435"/>
      <c r="TJU468" s="435"/>
      <c r="TJV468" s="435"/>
      <c r="TJW468" s="435"/>
      <c r="TJX468" s="435"/>
      <c r="TJY468" s="435"/>
      <c r="TJZ468" s="435"/>
      <c r="TKA468" s="435"/>
      <c r="TKB468" s="435"/>
      <c r="TKC468" s="435"/>
      <c r="TKD468" s="435"/>
      <c r="TKE468" s="435"/>
      <c r="TKF468" s="435"/>
      <c r="TKG468" s="435"/>
      <c r="TKH468" s="435"/>
      <c r="TKI468" s="435"/>
      <c r="TKJ468" s="435"/>
      <c r="TKK468" s="435"/>
      <c r="TKL468" s="435"/>
      <c r="TKM468" s="435"/>
      <c r="TKN468" s="435"/>
      <c r="TKO468" s="435"/>
      <c r="TKP468" s="435"/>
      <c r="TKQ468" s="435"/>
      <c r="TKR468" s="435"/>
      <c r="TKS468" s="435"/>
      <c r="TKT468" s="435"/>
      <c r="TKU468" s="435"/>
      <c r="TKV468" s="435"/>
      <c r="TKW468" s="435"/>
      <c r="TKX468" s="435"/>
      <c r="TKY468" s="435"/>
      <c r="TKZ468" s="435"/>
      <c r="TLA468" s="435"/>
      <c r="TLB468" s="435"/>
      <c r="TLC468" s="435"/>
      <c r="TLD468" s="435"/>
      <c r="TLE468" s="435"/>
      <c r="TLF468" s="435"/>
      <c r="TLG468" s="435"/>
      <c r="TLH468" s="435"/>
      <c r="TLI468" s="435"/>
      <c r="TLJ468" s="435"/>
      <c r="TLK468" s="435"/>
      <c r="TLL468" s="435"/>
      <c r="TLM468" s="435"/>
      <c r="TLN468" s="435"/>
      <c r="TLO468" s="435"/>
      <c r="TLP468" s="435"/>
      <c r="TLQ468" s="435"/>
      <c r="TLR468" s="435"/>
      <c r="TLS468" s="435"/>
      <c r="TLT468" s="435"/>
      <c r="TLU468" s="435"/>
      <c r="TLV468" s="435"/>
      <c r="TLW468" s="435"/>
      <c r="TLX468" s="435"/>
      <c r="TLY468" s="435"/>
      <c r="TLZ468" s="435"/>
      <c r="TMA468" s="435"/>
      <c r="TMB468" s="435"/>
      <c r="TMC468" s="435"/>
      <c r="TMD468" s="435"/>
      <c r="TME468" s="435"/>
      <c r="TMF468" s="435"/>
      <c r="TMG468" s="435"/>
      <c r="TMH468" s="435"/>
      <c r="TMI468" s="435"/>
      <c r="TMJ468" s="435"/>
      <c r="TMK468" s="435"/>
      <c r="TML468" s="435"/>
      <c r="TMM468" s="435"/>
      <c r="TMN468" s="435"/>
      <c r="TMO468" s="435"/>
      <c r="TMP468" s="435"/>
      <c r="TMQ468" s="435"/>
      <c r="TMR468" s="435"/>
      <c r="TMS468" s="435"/>
      <c r="TMT468" s="435"/>
      <c r="TMU468" s="435"/>
      <c r="TMV468" s="435"/>
      <c r="TMW468" s="435"/>
      <c r="TMX468" s="435"/>
      <c r="TMY468" s="435"/>
      <c r="TMZ468" s="435"/>
      <c r="TNA468" s="435"/>
      <c r="TNB468" s="435"/>
      <c r="TNC468" s="435"/>
      <c r="TND468" s="435"/>
      <c r="TNE468" s="435"/>
      <c r="TNF468" s="435"/>
      <c r="TNG468" s="435"/>
      <c r="TNH468" s="435"/>
      <c r="TNI468" s="435"/>
      <c r="TNJ468" s="435"/>
      <c r="TNK468" s="435"/>
      <c r="TNL468" s="435"/>
      <c r="TNM468" s="435"/>
      <c r="TNN468" s="435"/>
      <c r="TNO468" s="435"/>
      <c r="TNP468" s="435"/>
      <c r="TNQ468" s="435"/>
      <c r="TNR468" s="435"/>
      <c r="TNS468" s="435"/>
      <c r="TNT468" s="435"/>
      <c r="TNU468" s="435"/>
      <c r="TNV468" s="435"/>
      <c r="TNW468" s="435"/>
      <c r="TNX468" s="435"/>
      <c r="TNY468" s="435"/>
      <c r="TNZ468" s="435"/>
      <c r="TOA468" s="435"/>
      <c r="TOB468" s="435"/>
      <c r="TOC468" s="435"/>
      <c r="TOD468" s="435"/>
      <c r="TOE468" s="435"/>
      <c r="TOF468" s="435"/>
      <c r="TOG468" s="435"/>
      <c r="TOH468" s="435"/>
      <c r="TOI468" s="435"/>
      <c r="TOJ468" s="435"/>
      <c r="TOK468" s="435"/>
      <c r="TOL468" s="435"/>
      <c r="TOM468" s="435"/>
      <c r="TON468" s="435"/>
      <c r="TOO468" s="435"/>
      <c r="TOP468" s="435"/>
      <c r="TOQ468" s="435"/>
      <c r="TOR468" s="435"/>
      <c r="TOS468" s="435"/>
      <c r="TOT468" s="435"/>
      <c r="TOU468" s="435"/>
      <c r="TOV468" s="435"/>
      <c r="TOW468" s="435"/>
      <c r="TOX468" s="435"/>
      <c r="TOY468" s="435"/>
      <c r="TOZ468" s="435"/>
      <c r="TPA468" s="435"/>
      <c r="TPB468" s="435"/>
      <c r="TPC468" s="435"/>
      <c r="TPD468" s="435"/>
      <c r="TPE468" s="435"/>
      <c r="TPF468" s="435"/>
      <c r="TPG468" s="435"/>
      <c r="TPH468" s="435"/>
      <c r="TPI468" s="435"/>
      <c r="TPJ468" s="435"/>
      <c r="TPK468" s="435"/>
      <c r="TPL468" s="435"/>
      <c r="TPM468" s="435"/>
      <c r="TPN468" s="435"/>
      <c r="TPO468" s="435"/>
      <c r="TPP468" s="435"/>
      <c r="TPQ468" s="435"/>
      <c r="TPR468" s="435"/>
      <c r="TPS468" s="435"/>
      <c r="TPT468" s="435"/>
      <c r="TPU468" s="435"/>
      <c r="TPV468" s="435"/>
      <c r="TPW468" s="435"/>
      <c r="TPX468" s="435"/>
      <c r="TPY468" s="435"/>
      <c r="TPZ468" s="435"/>
      <c r="TQA468" s="435"/>
      <c r="TQB468" s="435"/>
      <c r="TQC468" s="435"/>
      <c r="TQD468" s="435"/>
      <c r="TQE468" s="435"/>
      <c r="TQF468" s="435"/>
      <c r="TQG468" s="435"/>
      <c r="TQH468" s="435"/>
      <c r="TQI468" s="435"/>
      <c r="TQJ468" s="435"/>
      <c r="TQK468" s="435"/>
      <c r="TQL468" s="435"/>
      <c r="TQM468" s="435"/>
      <c r="TQN468" s="435"/>
      <c r="TQO468" s="435"/>
      <c r="TQP468" s="435"/>
      <c r="TQQ468" s="435"/>
      <c r="TQR468" s="435"/>
      <c r="TQS468" s="435"/>
      <c r="TQT468" s="435"/>
      <c r="TQU468" s="435"/>
      <c r="TQV468" s="435"/>
      <c r="TQW468" s="435"/>
      <c r="TQX468" s="435"/>
      <c r="TQY468" s="435"/>
      <c r="TQZ468" s="435"/>
      <c r="TRA468" s="435"/>
      <c r="TRB468" s="435"/>
      <c r="TRC468" s="435"/>
      <c r="TRD468" s="435"/>
      <c r="TRE468" s="435"/>
      <c r="TRF468" s="435"/>
      <c r="TRG468" s="435"/>
      <c r="TRH468" s="435"/>
      <c r="TRI468" s="435"/>
      <c r="TRJ468" s="435"/>
      <c r="TRK468" s="435"/>
      <c r="TRL468" s="435"/>
      <c r="TRM468" s="435"/>
      <c r="TRN468" s="435"/>
      <c r="TRO468" s="435"/>
      <c r="TRP468" s="435"/>
      <c r="TRQ468" s="435"/>
      <c r="TRR468" s="435"/>
      <c r="TRS468" s="435"/>
      <c r="TRT468" s="435"/>
      <c r="TRU468" s="435"/>
      <c r="TRV468" s="435"/>
      <c r="TRW468" s="435"/>
      <c r="TRX468" s="435"/>
      <c r="TRY468" s="435"/>
      <c r="TRZ468" s="435"/>
      <c r="TSA468" s="435"/>
      <c r="TSB468" s="435"/>
      <c r="TSC468" s="435"/>
      <c r="TSD468" s="435"/>
      <c r="TSE468" s="435"/>
      <c r="TSF468" s="435"/>
      <c r="TSG468" s="435"/>
      <c r="TSH468" s="435"/>
      <c r="TSI468" s="435"/>
      <c r="TSJ468" s="435"/>
      <c r="TSK468" s="435"/>
      <c r="TSL468" s="435"/>
      <c r="TSM468" s="435"/>
      <c r="TSN468" s="435"/>
      <c r="TSO468" s="435"/>
      <c r="TSP468" s="435"/>
      <c r="TSQ468" s="435"/>
      <c r="TSR468" s="435"/>
      <c r="TSS468" s="435"/>
      <c r="TST468" s="435"/>
      <c r="TSU468" s="435"/>
      <c r="TSV468" s="435"/>
      <c r="TSW468" s="435"/>
      <c r="TSX468" s="435"/>
      <c r="TSY468" s="435"/>
      <c r="TSZ468" s="435"/>
      <c r="TTA468" s="435"/>
      <c r="TTB468" s="435"/>
      <c r="TTC468" s="435"/>
      <c r="TTD468" s="435"/>
      <c r="TTE468" s="435"/>
      <c r="TTF468" s="435"/>
      <c r="TTG468" s="435"/>
      <c r="TTH468" s="435"/>
      <c r="TTI468" s="435"/>
      <c r="TTJ468" s="435"/>
      <c r="TTK468" s="435"/>
      <c r="TTL468" s="435"/>
      <c r="TTM468" s="435"/>
      <c r="TTN468" s="435"/>
      <c r="TTO468" s="435"/>
      <c r="TTP468" s="435"/>
      <c r="TTQ468" s="435"/>
      <c r="TTR468" s="435"/>
      <c r="TTS468" s="435"/>
      <c r="TTT468" s="435"/>
      <c r="TTU468" s="435"/>
      <c r="TTV468" s="435"/>
      <c r="TTW468" s="435"/>
      <c r="TTX468" s="435"/>
      <c r="TTY468" s="435"/>
      <c r="TTZ468" s="435"/>
      <c r="TUA468" s="435"/>
      <c r="TUB468" s="435"/>
      <c r="TUC468" s="435"/>
      <c r="TUD468" s="435"/>
      <c r="TUE468" s="435"/>
      <c r="TUF468" s="435"/>
      <c r="TUG468" s="435"/>
      <c r="TUH468" s="435"/>
      <c r="TUI468" s="435"/>
      <c r="TUJ468" s="435"/>
      <c r="TUK468" s="435"/>
      <c r="TUL468" s="435"/>
      <c r="TUM468" s="435"/>
      <c r="TUN468" s="435"/>
      <c r="TUO468" s="435"/>
      <c r="TUP468" s="435"/>
      <c r="TUQ468" s="435"/>
      <c r="TUR468" s="435"/>
      <c r="TUS468" s="435"/>
      <c r="TUT468" s="435"/>
      <c r="TUU468" s="435"/>
      <c r="TUV468" s="435"/>
      <c r="TUW468" s="435"/>
      <c r="TUX468" s="435"/>
      <c r="TUY468" s="435"/>
      <c r="TUZ468" s="435"/>
      <c r="TVA468" s="435"/>
      <c r="TVB468" s="435"/>
      <c r="TVC468" s="435"/>
      <c r="TVD468" s="435"/>
      <c r="TVE468" s="435"/>
      <c r="TVF468" s="435"/>
      <c r="TVG468" s="435"/>
      <c r="TVH468" s="435"/>
      <c r="TVI468" s="435"/>
      <c r="TVJ468" s="435"/>
      <c r="TVK468" s="435"/>
      <c r="TVL468" s="435"/>
      <c r="TVM468" s="435"/>
      <c r="TVN468" s="435"/>
      <c r="TVO468" s="435"/>
      <c r="TVP468" s="435"/>
      <c r="TVQ468" s="435"/>
      <c r="TVR468" s="435"/>
      <c r="TVS468" s="435"/>
      <c r="TVT468" s="435"/>
      <c r="TVU468" s="435"/>
      <c r="TVV468" s="435"/>
      <c r="TVW468" s="435"/>
      <c r="TVX468" s="435"/>
      <c r="TVY468" s="435"/>
      <c r="TVZ468" s="435"/>
      <c r="TWA468" s="435"/>
      <c r="TWB468" s="435"/>
      <c r="TWC468" s="435"/>
      <c r="TWD468" s="435"/>
      <c r="TWE468" s="435"/>
      <c r="TWF468" s="435"/>
      <c r="TWG468" s="435"/>
      <c r="TWH468" s="435"/>
      <c r="TWI468" s="435"/>
      <c r="TWJ468" s="435"/>
      <c r="TWK468" s="435"/>
      <c r="TWL468" s="435"/>
      <c r="TWM468" s="435"/>
      <c r="TWN468" s="435"/>
      <c r="TWO468" s="435"/>
      <c r="TWP468" s="435"/>
      <c r="TWQ468" s="435"/>
      <c r="TWR468" s="435"/>
      <c r="TWS468" s="435"/>
      <c r="TWT468" s="435"/>
      <c r="TWU468" s="435"/>
      <c r="TWV468" s="435"/>
      <c r="TWW468" s="435"/>
      <c r="TWX468" s="435"/>
      <c r="TWY468" s="435"/>
      <c r="TWZ468" s="435"/>
      <c r="TXA468" s="435"/>
      <c r="TXB468" s="435"/>
      <c r="TXC468" s="435"/>
      <c r="TXD468" s="435"/>
      <c r="TXE468" s="435"/>
      <c r="TXF468" s="435"/>
      <c r="TXG468" s="435"/>
      <c r="TXH468" s="435"/>
      <c r="TXI468" s="435"/>
      <c r="TXJ468" s="435"/>
      <c r="TXK468" s="435"/>
      <c r="TXL468" s="435"/>
      <c r="TXM468" s="435"/>
      <c r="TXN468" s="435"/>
      <c r="TXO468" s="435"/>
      <c r="TXP468" s="435"/>
      <c r="TXQ468" s="435"/>
      <c r="TXR468" s="435"/>
      <c r="TXS468" s="435"/>
      <c r="TXT468" s="435"/>
      <c r="TXU468" s="435"/>
      <c r="TXV468" s="435"/>
      <c r="TXW468" s="435"/>
      <c r="TXX468" s="435"/>
      <c r="TXY468" s="435"/>
      <c r="TXZ468" s="435"/>
      <c r="TYA468" s="435"/>
      <c r="TYB468" s="435"/>
      <c r="TYC468" s="435"/>
      <c r="TYD468" s="435"/>
      <c r="TYE468" s="435"/>
      <c r="TYF468" s="435"/>
      <c r="TYG468" s="435"/>
      <c r="TYH468" s="435"/>
      <c r="TYI468" s="435"/>
      <c r="TYJ468" s="435"/>
      <c r="TYK468" s="435"/>
      <c r="TYL468" s="435"/>
      <c r="TYM468" s="435"/>
      <c r="TYN468" s="435"/>
      <c r="TYO468" s="435"/>
      <c r="TYP468" s="435"/>
      <c r="TYQ468" s="435"/>
      <c r="TYR468" s="435"/>
      <c r="TYS468" s="435"/>
      <c r="TYT468" s="435"/>
      <c r="TYU468" s="435"/>
      <c r="TYV468" s="435"/>
      <c r="TYW468" s="435"/>
      <c r="TYX468" s="435"/>
      <c r="TYY468" s="435"/>
      <c r="TYZ468" s="435"/>
      <c r="TZA468" s="435"/>
      <c r="TZB468" s="435"/>
      <c r="TZC468" s="435"/>
      <c r="TZD468" s="435"/>
      <c r="TZE468" s="435"/>
      <c r="TZF468" s="435"/>
      <c r="TZG468" s="435"/>
      <c r="TZH468" s="435"/>
      <c r="TZI468" s="435"/>
      <c r="TZJ468" s="435"/>
      <c r="TZK468" s="435"/>
      <c r="TZL468" s="435"/>
      <c r="TZM468" s="435"/>
      <c r="TZN468" s="435"/>
      <c r="TZO468" s="435"/>
      <c r="TZP468" s="435"/>
      <c r="TZQ468" s="435"/>
      <c r="TZR468" s="435"/>
      <c r="TZS468" s="435"/>
      <c r="TZT468" s="435"/>
      <c r="TZU468" s="435"/>
      <c r="TZV468" s="435"/>
      <c r="TZW468" s="435"/>
      <c r="TZX468" s="435"/>
      <c r="TZY468" s="435"/>
      <c r="TZZ468" s="435"/>
      <c r="UAA468" s="435"/>
      <c r="UAB468" s="435"/>
      <c r="UAC468" s="435"/>
      <c r="UAD468" s="435"/>
      <c r="UAE468" s="435"/>
      <c r="UAF468" s="435"/>
      <c r="UAG468" s="435"/>
      <c r="UAH468" s="435"/>
      <c r="UAI468" s="435"/>
      <c r="UAJ468" s="435"/>
      <c r="UAK468" s="435"/>
      <c r="UAL468" s="435"/>
      <c r="UAM468" s="435"/>
      <c r="UAN468" s="435"/>
      <c r="UAO468" s="435"/>
      <c r="UAP468" s="435"/>
      <c r="UAQ468" s="435"/>
      <c r="UAR468" s="435"/>
      <c r="UAS468" s="435"/>
      <c r="UAT468" s="435"/>
      <c r="UAU468" s="435"/>
      <c r="UAV468" s="435"/>
      <c r="UAW468" s="435"/>
      <c r="UAX468" s="435"/>
      <c r="UAY468" s="435"/>
      <c r="UAZ468" s="435"/>
      <c r="UBA468" s="435"/>
      <c r="UBB468" s="435"/>
      <c r="UBC468" s="435"/>
      <c r="UBD468" s="435"/>
      <c r="UBE468" s="435"/>
      <c r="UBF468" s="435"/>
      <c r="UBG468" s="435"/>
      <c r="UBH468" s="435"/>
      <c r="UBI468" s="435"/>
      <c r="UBJ468" s="435"/>
      <c r="UBK468" s="435"/>
      <c r="UBL468" s="435"/>
      <c r="UBM468" s="435"/>
      <c r="UBN468" s="435"/>
      <c r="UBO468" s="435"/>
      <c r="UBP468" s="435"/>
      <c r="UBQ468" s="435"/>
      <c r="UBR468" s="435"/>
      <c r="UBS468" s="435"/>
      <c r="UBT468" s="435"/>
      <c r="UBU468" s="435"/>
      <c r="UBV468" s="435"/>
      <c r="UBW468" s="435"/>
      <c r="UBX468" s="435"/>
      <c r="UBY468" s="435"/>
      <c r="UBZ468" s="435"/>
      <c r="UCA468" s="435"/>
      <c r="UCB468" s="435"/>
      <c r="UCC468" s="435"/>
      <c r="UCD468" s="435"/>
      <c r="UCE468" s="435"/>
      <c r="UCF468" s="435"/>
      <c r="UCG468" s="435"/>
      <c r="UCH468" s="435"/>
      <c r="UCI468" s="435"/>
      <c r="UCJ468" s="435"/>
      <c r="UCK468" s="435"/>
      <c r="UCL468" s="435"/>
      <c r="UCM468" s="435"/>
      <c r="UCN468" s="435"/>
      <c r="UCO468" s="435"/>
      <c r="UCP468" s="435"/>
      <c r="UCQ468" s="435"/>
      <c r="UCR468" s="435"/>
      <c r="UCS468" s="435"/>
      <c r="UCT468" s="435"/>
      <c r="UCU468" s="435"/>
      <c r="UCV468" s="435"/>
      <c r="UCW468" s="435"/>
      <c r="UCX468" s="435"/>
      <c r="UCY468" s="435"/>
      <c r="UCZ468" s="435"/>
      <c r="UDA468" s="435"/>
      <c r="UDB468" s="435"/>
      <c r="UDC468" s="435"/>
      <c r="UDD468" s="435"/>
      <c r="UDE468" s="435"/>
      <c r="UDF468" s="435"/>
      <c r="UDG468" s="435"/>
      <c r="UDH468" s="435"/>
      <c r="UDI468" s="435"/>
      <c r="UDJ468" s="435"/>
      <c r="UDK468" s="435"/>
      <c r="UDL468" s="435"/>
      <c r="UDM468" s="435"/>
      <c r="UDN468" s="435"/>
      <c r="UDO468" s="435"/>
      <c r="UDP468" s="435"/>
      <c r="UDQ468" s="435"/>
      <c r="UDR468" s="435"/>
      <c r="UDS468" s="435"/>
      <c r="UDT468" s="435"/>
      <c r="UDU468" s="435"/>
      <c r="UDV468" s="435"/>
      <c r="UDW468" s="435"/>
      <c r="UDX468" s="435"/>
      <c r="UDY468" s="435"/>
      <c r="UDZ468" s="435"/>
      <c r="UEA468" s="435"/>
      <c r="UEB468" s="435"/>
      <c r="UEC468" s="435"/>
      <c r="UED468" s="435"/>
      <c r="UEE468" s="435"/>
      <c r="UEF468" s="435"/>
      <c r="UEG468" s="435"/>
      <c r="UEH468" s="435"/>
      <c r="UEI468" s="435"/>
      <c r="UEJ468" s="435"/>
      <c r="UEK468" s="435"/>
      <c r="UEL468" s="435"/>
      <c r="UEM468" s="435"/>
      <c r="UEN468" s="435"/>
      <c r="UEO468" s="435"/>
      <c r="UEP468" s="435"/>
      <c r="UEQ468" s="435"/>
      <c r="UER468" s="435"/>
      <c r="UES468" s="435"/>
      <c r="UET468" s="435"/>
      <c r="UEU468" s="435"/>
      <c r="UEV468" s="435"/>
      <c r="UEW468" s="435"/>
      <c r="UEX468" s="435"/>
      <c r="UEY468" s="435"/>
      <c r="UEZ468" s="435"/>
      <c r="UFA468" s="435"/>
      <c r="UFB468" s="435"/>
      <c r="UFC468" s="435"/>
      <c r="UFD468" s="435"/>
      <c r="UFE468" s="435"/>
      <c r="UFF468" s="435"/>
      <c r="UFG468" s="435"/>
      <c r="UFH468" s="435"/>
      <c r="UFI468" s="435"/>
      <c r="UFJ468" s="435"/>
      <c r="UFK468" s="435"/>
      <c r="UFL468" s="435"/>
      <c r="UFM468" s="435"/>
      <c r="UFN468" s="435"/>
      <c r="UFO468" s="435"/>
      <c r="UFP468" s="435"/>
      <c r="UFQ468" s="435"/>
      <c r="UFR468" s="435"/>
      <c r="UFS468" s="435"/>
      <c r="UFT468" s="435"/>
      <c r="UFU468" s="435"/>
      <c r="UFV468" s="435"/>
      <c r="UFW468" s="435"/>
      <c r="UFX468" s="435"/>
      <c r="UFY468" s="435"/>
      <c r="UFZ468" s="435"/>
      <c r="UGA468" s="435"/>
      <c r="UGB468" s="435"/>
      <c r="UGC468" s="435"/>
      <c r="UGD468" s="435"/>
      <c r="UGE468" s="435"/>
      <c r="UGF468" s="435"/>
      <c r="UGG468" s="435"/>
      <c r="UGH468" s="435"/>
      <c r="UGI468" s="435"/>
      <c r="UGJ468" s="435"/>
      <c r="UGK468" s="435"/>
      <c r="UGL468" s="435"/>
      <c r="UGM468" s="435"/>
      <c r="UGN468" s="435"/>
      <c r="UGO468" s="435"/>
      <c r="UGP468" s="435"/>
      <c r="UGQ468" s="435"/>
      <c r="UGR468" s="435"/>
      <c r="UGS468" s="435"/>
      <c r="UGT468" s="435"/>
      <c r="UGU468" s="435"/>
      <c r="UGV468" s="435"/>
      <c r="UGW468" s="435"/>
      <c r="UGX468" s="435"/>
      <c r="UGY468" s="435"/>
      <c r="UGZ468" s="435"/>
      <c r="UHA468" s="435"/>
      <c r="UHB468" s="435"/>
      <c r="UHC468" s="435"/>
      <c r="UHD468" s="435"/>
      <c r="UHE468" s="435"/>
      <c r="UHF468" s="435"/>
      <c r="UHG468" s="435"/>
      <c r="UHH468" s="435"/>
      <c r="UHI468" s="435"/>
      <c r="UHJ468" s="435"/>
      <c r="UHK468" s="435"/>
      <c r="UHL468" s="435"/>
      <c r="UHM468" s="435"/>
      <c r="UHN468" s="435"/>
      <c r="UHO468" s="435"/>
      <c r="UHP468" s="435"/>
      <c r="UHQ468" s="435"/>
      <c r="UHR468" s="435"/>
      <c r="UHS468" s="435"/>
      <c r="UHT468" s="435"/>
      <c r="UHU468" s="435"/>
      <c r="UHV468" s="435"/>
      <c r="UHW468" s="435"/>
      <c r="UHX468" s="435"/>
      <c r="UHY468" s="435"/>
      <c r="UHZ468" s="435"/>
      <c r="UIA468" s="435"/>
      <c r="UIB468" s="435"/>
      <c r="UIC468" s="435"/>
      <c r="UID468" s="435"/>
      <c r="UIE468" s="435"/>
      <c r="UIF468" s="435"/>
      <c r="UIG468" s="435"/>
      <c r="UIH468" s="435"/>
      <c r="UII468" s="435"/>
      <c r="UIJ468" s="435"/>
      <c r="UIK468" s="435"/>
      <c r="UIL468" s="435"/>
      <c r="UIM468" s="435"/>
      <c r="UIN468" s="435"/>
      <c r="UIO468" s="435"/>
      <c r="UIP468" s="435"/>
      <c r="UIQ468" s="435"/>
      <c r="UIR468" s="435"/>
      <c r="UIS468" s="435"/>
      <c r="UIT468" s="435"/>
      <c r="UIU468" s="435"/>
      <c r="UIV468" s="435"/>
      <c r="UIW468" s="435"/>
      <c r="UIX468" s="435"/>
      <c r="UIY468" s="435"/>
      <c r="UIZ468" s="435"/>
      <c r="UJA468" s="435"/>
      <c r="UJB468" s="435"/>
      <c r="UJC468" s="435"/>
      <c r="UJD468" s="435"/>
      <c r="UJE468" s="435"/>
      <c r="UJF468" s="435"/>
      <c r="UJG468" s="435"/>
      <c r="UJH468" s="435"/>
      <c r="UJI468" s="435"/>
      <c r="UJJ468" s="435"/>
      <c r="UJK468" s="435"/>
      <c r="UJL468" s="435"/>
      <c r="UJM468" s="435"/>
      <c r="UJN468" s="435"/>
      <c r="UJO468" s="435"/>
      <c r="UJP468" s="435"/>
      <c r="UJQ468" s="435"/>
      <c r="UJR468" s="435"/>
      <c r="UJS468" s="435"/>
      <c r="UJT468" s="435"/>
      <c r="UJU468" s="435"/>
      <c r="UJV468" s="435"/>
      <c r="UJW468" s="435"/>
      <c r="UJX468" s="435"/>
      <c r="UJY468" s="435"/>
      <c r="UJZ468" s="435"/>
      <c r="UKA468" s="435"/>
      <c r="UKB468" s="435"/>
      <c r="UKC468" s="435"/>
      <c r="UKD468" s="435"/>
      <c r="UKE468" s="435"/>
      <c r="UKF468" s="435"/>
      <c r="UKG468" s="435"/>
      <c r="UKH468" s="435"/>
      <c r="UKI468" s="435"/>
      <c r="UKJ468" s="435"/>
      <c r="UKK468" s="435"/>
      <c r="UKL468" s="435"/>
      <c r="UKM468" s="435"/>
      <c r="UKN468" s="435"/>
      <c r="UKO468" s="435"/>
      <c r="UKP468" s="435"/>
      <c r="UKQ468" s="435"/>
      <c r="UKR468" s="435"/>
      <c r="UKS468" s="435"/>
      <c r="UKT468" s="435"/>
      <c r="UKU468" s="435"/>
      <c r="UKV468" s="435"/>
      <c r="UKW468" s="435"/>
      <c r="UKX468" s="435"/>
      <c r="UKY468" s="435"/>
      <c r="UKZ468" s="435"/>
      <c r="ULA468" s="435"/>
      <c r="ULB468" s="435"/>
      <c r="ULC468" s="435"/>
      <c r="ULD468" s="435"/>
      <c r="ULE468" s="435"/>
      <c r="ULF468" s="435"/>
      <c r="ULG468" s="435"/>
      <c r="ULH468" s="435"/>
      <c r="ULI468" s="435"/>
      <c r="ULJ468" s="435"/>
      <c r="ULK468" s="435"/>
      <c r="ULL468" s="435"/>
      <c r="ULM468" s="435"/>
      <c r="ULN468" s="435"/>
      <c r="ULO468" s="435"/>
      <c r="ULP468" s="435"/>
      <c r="ULQ468" s="435"/>
      <c r="ULR468" s="435"/>
      <c r="ULS468" s="435"/>
      <c r="ULT468" s="435"/>
      <c r="ULU468" s="435"/>
      <c r="ULV468" s="435"/>
      <c r="ULW468" s="435"/>
      <c r="ULX468" s="435"/>
      <c r="ULY468" s="435"/>
      <c r="ULZ468" s="435"/>
      <c r="UMA468" s="435"/>
      <c r="UMB468" s="435"/>
      <c r="UMC468" s="435"/>
      <c r="UMD468" s="435"/>
      <c r="UME468" s="435"/>
      <c r="UMF468" s="435"/>
      <c r="UMG468" s="435"/>
      <c r="UMH468" s="435"/>
      <c r="UMI468" s="435"/>
      <c r="UMJ468" s="435"/>
      <c r="UMK468" s="435"/>
      <c r="UML468" s="435"/>
      <c r="UMM468" s="435"/>
      <c r="UMN468" s="435"/>
      <c r="UMO468" s="435"/>
      <c r="UMP468" s="435"/>
      <c r="UMQ468" s="435"/>
      <c r="UMR468" s="435"/>
      <c r="UMS468" s="435"/>
      <c r="UMT468" s="435"/>
      <c r="UMU468" s="435"/>
      <c r="UMV468" s="435"/>
      <c r="UMW468" s="435"/>
      <c r="UMX468" s="435"/>
      <c r="UMY468" s="435"/>
      <c r="UMZ468" s="435"/>
      <c r="UNA468" s="435"/>
      <c r="UNB468" s="435"/>
      <c r="UNC468" s="435"/>
      <c r="UND468" s="435"/>
      <c r="UNE468" s="435"/>
      <c r="UNF468" s="435"/>
      <c r="UNG468" s="435"/>
      <c r="UNH468" s="435"/>
      <c r="UNI468" s="435"/>
      <c r="UNJ468" s="435"/>
      <c r="UNK468" s="435"/>
      <c r="UNL468" s="435"/>
      <c r="UNM468" s="435"/>
      <c r="UNN468" s="435"/>
      <c r="UNO468" s="435"/>
      <c r="UNP468" s="435"/>
      <c r="UNQ468" s="435"/>
      <c r="UNR468" s="435"/>
      <c r="UNS468" s="435"/>
      <c r="UNT468" s="435"/>
      <c r="UNU468" s="435"/>
      <c r="UNV468" s="435"/>
      <c r="UNW468" s="435"/>
      <c r="UNX468" s="435"/>
      <c r="UNY468" s="435"/>
      <c r="UNZ468" s="435"/>
      <c r="UOA468" s="435"/>
      <c r="UOB468" s="435"/>
      <c r="UOC468" s="435"/>
      <c r="UOD468" s="435"/>
      <c r="UOE468" s="435"/>
      <c r="UOF468" s="435"/>
      <c r="UOG468" s="435"/>
      <c r="UOH468" s="435"/>
      <c r="UOI468" s="435"/>
      <c r="UOJ468" s="435"/>
      <c r="UOK468" s="435"/>
      <c r="UOL468" s="435"/>
      <c r="UOM468" s="435"/>
      <c r="UON468" s="435"/>
      <c r="UOO468" s="435"/>
      <c r="UOP468" s="435"/>
      <c r="UOQ468" s="435"/>
      <c r="UOR468" s="435"/>
      <c r="UOS468" s="435"/>
      <c r="UOT468" s="435"/>
      <c r="UOU468" s="435"/>
      <c r="UOV468" s="435"/>
      <c r="UOW468" s="435"/>
      <c r="UOX468" s="435"/>
      <c r="UOY468" s="435"/>
      <c r="UOZ468" s="435"/>
      <c r="UPA468" s="435"/>
      <c r="UPB468" s="435"/>
      <c r="UPC468" s="435"/>
      <c r="UPD468" s="435"/>
      <c r="UPE468" s="435"/>
      <c r="UPF468" s="435"/>
      <c r="UPG468" s="435"/>
      <c r="UPH468" s="435"/>
      <c r="UPI468" s="435"/>
      <c r="UPJ468" s="435"/>
      <c r="UPK468" s="435"/>
      <c r="UPL468" s="435"/>
      <c r="UPM468" s="435"/>
      <c r="UPN468" s="435"/>
      <c r="UPO468" s="435"/>
      <c r="UPP468" s="435"/>
      <c r="UPQ468" s="435"/>
      <c r="UPR468" s="435"/>
      <c r="UPS468" s="435"/>
      <c r="UPT468" s="435"/>
      <c r="UPU468" s="435"/>
      <c r="UPV468" s="435"/>
      <c r="UPW468" s="435"/>
      <c r="UPX468" s="435"/>
      <c r="UPY468" s="435"/>
      <c r="UPZ468" s="435"/>
      <c r="UQA468" s="435"/>
      <c r="UQB468" s="435"/>
      <c r="UQC468" s="435"/>
      <c r="UQD468" s="435"/>
      <c r="UQE468" s="435"/>
      <c r="UQF468" s="435"/>
      <c r="UQG468" s="435"/>
      <c r="UQH468" s="435"/>
      <c r="UQI468" s="435"/>
      <c r="UQJ468" s="435"/>
      <c r="UQK468" s="435"/>
      <c r="UQL468" s="435"/>
      <c r="UQM468" s="435"/>
      <c r="UQN468" s="435"/>
      <c r="UQO468" s="435"/>
      <c r="UQP468" s="435"/>
      <c r="UQQ468" s="435"/>
      <c r="UQR468" s="435"/>
      <c r="UQS468" s="435"/>
      <c r="UQT468" s="435"/>
      <c r="UQU468" s="435"/>
      <c r="UQV468" s="435"/>
      <c r="UQW468" s="435"/>
      <c r="UQX468" s="435"/>
      <c r="UQY468" s="435"/>
      <c r="UQZ468" s="435"/>
      <c r="URA468" s="435"/>
      <c r="URB468" s="435"/>
      <c r="URC468" s="435"/>
      <c r="URD468" s="435"/>
      <c r="URE468" s="435"/>
      <c r="URF468" s="435"/>
      <c r="URG468" s="435"/>
      <c r="URH468" s="435"/>
      <c r="URI468" s="435"/>
      <c r="URJ468" s="435"/>
      <c r="URK468" s="435"/>
      <c r="URL468" s="435"/>
      <c r="URM468" s="435"/>
      <c r="URN468" s="435"/>
      <c r="URO468" s="435"/>
      <c r="URP468" s="435"/>
      <c r="URQ468" s="435"/>
      <c r="URR468" s="435"/>
      <c r="URS468" s="435"/>
      <c r="URT468" s="435"/>
      <c r="URU468" s="435"/>
      <c r="URV468" s="435"/>
      <c r="URW468" s="435"/>
      <c r="URX468" s="435"/>
      <c r="URY468" s="435"/>
      <c r="URZ468" s="435"/>
      <c r="USA468" s="435"/>
      <c r="USB468" s="435"/>
      <c r="USC468" s="435"/>
      <c r="USD468" s="435"/>
      <c r="USE468" s="435"/>
      <c r="USF468" s="435"/>
      <c r="USG468" s="435"/>
      <c r="USH468" s="435"/>
      <c r="USI468" s="435"/>
      <c r="USJ468" s="435"/>
      <c r="USK468" s="435"/>
      <c r="USL468" s="435"/>
      <c r="USM468" s="435"/>
      <c r="USN468" s="435"/>
      <c r="USO468" s="435"/>
      <c r="USP468" s="435"/>
      <c r="USQ468" s="435"/>
      <c r="USR468" s="435"/>
      <c r="USS468" s="435"/>
      <c r="UST468" s="435"/>
      <c r="USU468" s="435"/>
      <c r="USV468" s="435"/>
      <c r="USW468" s="435"/>
      <c r="USX468" s="435"/>
      <c r="USY468" s="435"/>
      <c r="USZ468" s="435"/>
      <c r="UTA468" s="435"/>
      <c r="UTB468" s="435"/>
      <c r="UTC468" s="435"/>
      <c r="UTD468" s="435"/>
      <c r="UTE468" s="435"/>
      <c r="UTF468" s="435"/>
      <c r="UTG468" s="435"/>
      <c r="UTH468" s="435"/>
      <c r="UTI468" s="435"/>
      <c r="UTJ468" s="435"/>
      <c r="UTK468" s="435"/>
      <c r="UTL468" s="435"/>
      <c r="UTM468" s="435"/>
      <c r="UTN468" s="435"/>
      <c r="UTO468" s="435"/>
      <c r="UTP468" s="435"/>
      <c r="UTQ468" s="435"/>
      <c r="UTR468" s="435"/>
      <c r="UTS468" s="435"/>
      <c r="UTT468" s="435"/>
      <c r="UTU468" s="435"/>
      <c r="UTV468" s="435"/>
      <c r="UTW468" s="435"/>
      <c r="UTX468" s="435"/>
      <c r="UTY468" s="435"/>
      <c r="UTZ468" s="435"/>
      <c r="UUA468" s="435"/>
      <c r="UUB468" s="435"/>
      <c r="UUC468" s="435"/>
      <c r="UUD468" s="435"/>
      <c r="UUE468" s="435"/>
      <c r="UUF468" s="435"/>
      <c r="UUG468" s="435"/>
      <c r="UUH468" s="435"/>
      <c r="UUI468" s="435"/>
      <c r="UUJ468" s="435"/>
      <c r="UUK468" s="435"/>
      <c r="UUL468" s="435"/>
      <c r="UUM468" s="435"/>
      <c r="UUN468" s="435"/>
      <c r="UUO468" s="435"/>
      <c r="UUP468" s="435"/>
      <c r="UUQ468" s="435"/>
      <c r="UUR468" s="435"/>
      <c r="UUS468" s="435"/>
      <c r="UUT468" s="435"/>
      <c r="UUU468" s="435"/>
      <c r="UUV468" s="435"/>
      <c r="UUW468" s="435"/>
      <c r="UUX468" s="435"/>
      <c r="UUY468" s="435"/>
      <c r="UUZ468" s="435"/>
      <c r="UVA468" s="435"/>
      <c r="UVB468" s="435"/>
      <c r="UVC468" s="435"/>
      <c r="UVD468" s="435"/>
      <c r="UVE468" s="435"/>
      <c r="UVF468" s="435"/>
      <c r="UVG468" s="435"/>
      <c r="UVH468" s="435"/>
      <c r="UVI468" s="435"/>
      <c r="UVJ468" s="435"/>
      <c r="UVK468" s="435"/>
      <c r="UVL468" s="435"/>
      <c r="UVM468" s="435"/>
      <c r="UVN468" s="435"/>
      <c r="UVO468" s="435"/>
      <c r="UVP468" s="435"/>
      <c r="UVQ468" s="435"/>
      <c r="UVR468" s="435"/>
      <c r="UVS468" s="435"/>
      <c r="UVT468" s="435"/>
      <c r="UVU468" s="435"/>
      <c r="UVV468" s="435"/>
      <c r="UVW468" s="435"/>
      <c r="UVX468" s="435"/>
      <c r="UVY468" s="435"/>
      <c r="UVZ468" s="435"/>
      <c r="UWA468" s="435"/>
      <c r="UWB468" s="435"/>
      <c r="UWC468" s="435"/>
      <c r="UWD468" s="435"/>
      <c r="UWE468" s="435"/>
      <c r="UWF468" s="435"/>
      <c r="UWG468" s="435"/>
      <c r="UWH468" s="435"/>
      <c r="UWI468" s="435"/>
      <c r="UWJ468" s="435"/>
      <c r="UWK468" s="435"/>
      <c r="UWL468" s="435"/>
      <c r="UWM468" s="435"/>
      <c r="UWN468" s="435"/>
      <c r="UWO468" s="435"/>
      <c r="UWP468" s="435"/>
      <c r="UWQ468" s="435"/>
      <c r="UWR468" s="435"/>
      <c r="UWS468" s="435"/>
      <c r="UWT468" s="435"/>
      <c r="UWU468" s="435"/>
      <c r="UWV468" s="435"/>
      <c r="UWW468" s="435"/>
      <c r="UWX468" s="435"/>
      <c r="UWY468" s="435"/>
      <c r="UWZ468" s="435"/>
      <c r="UXA468" s="435"/>
      <c r="UXB468" s="435"/>
      <c r="UXC468" s="435"/>
      <c r="UXD468" s="435"/>
      <c r="UXE468" s="435"/>
      <c r="UXF468" s="435"/>
      <c r="UXG468" s="435"/>
      <c r="UXH468" s="435"/>
      <c r="UXI468" s="435"/>
      <c r="UXJ468" s="435"/>
      <c r="UXK468" s="435"/>
      <c r="UXL468" s="435"/>
      <c r="UXM468" s="435"/>
      <c r="UXN468" s="435"/>
      <c r="UXO468" s="435"/>
      <c r="UXP468" s="435"/>
      <c r="UXQ468" s="435"/>
      <c r="UXR468" s="435"/>
      <c r="UXS468" s="435"/>
      <c r="UXT468" s="435"/>
      <c r="UXU468" s="435"/>
      <c r="UXV468" s="435"/>
      <c r="UXW468" s="435"/>
      <c r="UXX468" s="435"/>
      <c r="UXY468" s="435"/>
      <c r="UXZ468" s="435"/>
      <c r="UYA468" s="435"/>
      <c r="UYB468" s="435"/>
      <c r="UYC468" s="435"/>
      <c r="UYD468" s="435"/>
      <c r="UYE468" s="435"/>
      <c r="UYF468" s="435"/>
      <c r="UYG468" s="435"/>
      <c r="UYH468" s="435"/>
      <c r="UYI468" s="435"/>
      <c r="UYJ468" s="435"/>
      <c r="UYK468" s="435"/>
      <c r="UYL468" s="435"/>
      <c r="UYM468" s="435"/>
      <c r="UYN468" s="435"/>
      <c r="UYO468" s="435"/>
      <c r="UYP468" s="435"/>
      <c r="UYQ468" s="435"/>
      <c r="UYR468" s="435"/>
      <c r="UYS468" s="435"/>
      <c r="UYT468" s="435"/>
      <c r="UYU468" s="435"/>
      <c r="UYV468" s="435"/>
      <c r="UYW468" s="435"/>
      <c r="UYX468" s="435"/>
      <c r="UYY468" s="435"/>
      <c r="UYZ468" s="435"/>
      <c r="UZA468" s="435"/>
      <c r="UZB468" s="435"/>
      <c r="UZC468" s="435"/>
      <c r="UZD468" s="435"/>
      <c r="UZE468" s="435"/>
      <c r="UZF468" s="435"/>
      <c r="UZG468" s="435"/>
      <c r="UZH468" s="435"/>
      <c r="UZI468" s="435"/>
      <c r="UZJ468" s="435"/>
      <c r="UZK468" s="435"/>
      <c r="UZL468" s="435"/>
      <c r="UZM468" s="435"/>
      <c r="UZN468" s="435"/>
      <c r="UZO468" s="435"/>
      <c r="UZP468" s="435"/>
      <c r="UZQ468" s="435"/>
      <c r="UZR468" s="435"/>
      <c r="UZS468" s="435"/>
      <c r="UZT468" s="435"/>
      <c r="UZU468" s="435"/>
      <c r="UZV468" s="435"/>
      <c r="UZW468" s="435"/>
      <c r="UZX468" s="435"/>
      <c r="UZY468" s="435"/>
      <c r="UZZ468" s="435"/>
      <c r="VAA468" s="435"/>
      <c r="VAB468" s="435"/>
      <c r="VAC468" s="435"/>
      <c r="VAD468" s="435"/>
      <c r="VAE468" s="435"/>
      <c r="VAF468" s="435"/>
      <c r="VAG468" s="435"/>
      <c r="VAH468" s="435"/>
      <c r="VAI468" s="435"/>
      <c r="VAJ468" s="435"/>
      <c r="VAK468" s="435"/>
      <c r="VAL468" s="435"/>
      <c r="VAM468" s="435"/>
      <c r="VAN468" s="435"/>
      <c r="VAO468" s="435"/>
      <c r="VAP468" s="435"/>
      <c r="VAQ468" s="435"/>
      <c r="VAR468" s="435"/>
      <c r="VAS468" s="435"/>
      <c r="VAT468" s="435"/>
      <c r="VAU468" s="435"/>
      <c r="VAV468" s="435"/>
      <c r="VAW468" s="435"/>
      <c r="VAX468" s="435"/>
      <c r="VAY468" s="435"/>
      <c r="VAZ468" s="435"/>
      <c r="VBA468" s="435"/>
      <c r="VBB468" s="435"/>
      <c r="VBC468" s="435"/>
      <c r="VBD468" s="435"/>
      <c r="VBE468" s="435"/>
      <c r="VBF468" s="435"/>
      <c r="VBG468" s="435"/>
      <c r="VBH468" s="435"/>
      <c r="VBI468" s="435"/>
      <c r="VBJ468" s="435"/>
      <c r="VBK468" s="435"/>
      <c r="VBL468" s="435"/>
      <c r="VBM468" s="435"/>
      <c r="VBN468" s="435"/>
      <c r="VBO468" s="435"/>
      <c r="VBP468" s="435"/>
      <c r="VBQ468" s="435"/>
      <c r="VBR468" s="435"/>
      <c r="VBS468" s="435"/>
      <c r="VBT468" s="435"/>
      <c r="VBU468" s="435"/>
      <c r="VBV468" s="435"/>
      <c r="VBW468" s="435"/>
      <c r="VBX468" s="435"/>
      <c r="VBY468" s="435"/>
      <c r="VBZ468" s="435"/>
      <c r="VCA468" s="435"/>
      <c r="VCB468" s="435"/>
      <c r="VCC468" s="435"/>
      <c r="VCD468" s="435"/>
      <c r="VCE468" s="435"/>
      <c r="VCF468" s="435"/>
      <c r="VCG468" s="435"/>
      <c r="VCH468" s="435"/>
      <c r="VCI468" s="435"/>
      <c r="VCJ468" s="435"/>
      <c r="VCK468" s="435"/>
      <c r="VCL468" s="435"/>
      <c r="VCM468" s="435"/>
      <c r="VCN468" s="435"/>
      <c r="VCO468" s="435"/>
      <c r="VCP468" s="435"/>
      <c r="VCQ468" s="435"/>
      <c r="VCR468" s="435"/>
      <c r="VCS468" s="435"/>
      <c r="VCT468" s="435"/>
      <c r="VCU468" s="435"/>
      <c r="VCV468" s="435"/>
      <c r="VCW468" s="435"/>
      <c r="VCX468" s="435"/>
      <c r="VCY468" s="435"/>
      <c r="VCZ468" s="435"/>
      <c r="VDA468" s="435"/>
      <c r="VDB468" s="435"/>
      <c r="VDC468" s="435"/>
      <c r="VDD468" s="435"/>
      <c r="VDE468" s="435"/>
      <c r="VDF468" s="435"/>
      <c r="VDG468" s="435"/>
      <c r="VDH468" s="435"/>
      <c r="VDI468" s="435"/>
      <c r="VDJ468" s="435"/>
      <c r="VDK468" s="435"/>
      <c r="VDL468" s="435"/>
      <c r="VDM468" s="435"/>
      <c r="VDN468" s="435"/>
      <c r="VDO468" s="435"/>
      <c r="VDP468" s="435"/>
      <c r="VDQ468" s="435"/>
      <c r="VDR468" s="435"/>
      <c r="VDS468" s="435"/>
      <c r="VDT468" s="435"/>
      <c r="VDU468" s="435"/>
      <c r="VDV468" s="435"/>
      <c r="VDW468" s="435"/>
      <c r="VDX468" s="435"/>
      <c r="VDY468" s="435"/>
      <c r="VDZ468" s="435"/>
      <c r="VEA468" s="435"/>
      <c r="VEB468" s="435"/>
      <c r="VEC468" s="435"/>
      <c r="VED468" s="435"/>
      <c r="VEE468" s="435"/>
      <c r="VEF468" s="435"/>
      <c r="VEG468" s="435"/>
      <c r="VEH468" s="435"/>
      <c r="VEI468" s="435"/>
      <c r="VEJ468" s="435"/>
      <c r="VEK468" s="435"/>
      <c r="VEL468" s="435"/>
      <c r="VEM468" s="435"/>
      <c r="VEN468" s="435"/>
      <c r="VEO468" s="435"/>
      <c r="VEP468" s="435"/>
      <c r="VEQ468" s="435"/>
      <c r="VER468" s="435"/>
      <c r="VES468" s="435"/>
      <c r="VET468" s="435"/>
      <c r="VEU468" s="435"/>
      <c r="VEV468" s="435"/>
      <c r="VEW468" s="435"/>
      <c r="VEX468" s="435"/>
      <c r="VEY468" s="435"/>
      <c r="VEZ468" s="435"/>
      <c r="VFA468" s="435"/>
      <c r="VFB468" s="435"/>
      <c r="VFC468" s="435"/>
      <c r="VFD468" s="435"/>
      <c r="VFE468" s="435"/>
      <c r="VFF468" s="435"/>
      <c r="VFG468" s="435"/>
      <c r="VFH468" s="435"/>
      <c r="VFI468" s="435"/>
      <c r="VFJ468" s="435"/>
      <c r="VFK468" s="435"/>
      <c r="VFL468" s="435"/>
      <c r="VFM468" s="435"/>
      <c r="VFN468" s="435"/>
      <c r="VFO468" s="435"/>
      <c r="VFP468" s="435"/>
      <c r="VFQ468" s="435"/>
      <c r="VFR468" s="435"/>
      <c r="VFS468" s="435"/>
      <c r="VFT468" s="435"/>
      <c r="VFU468" s="435"/>
      <c r="VFV468" s="435"/>
      <c r="VFW468" s="435"/>
      <c r="VFX468" s="435"/>
      <c r="VFY468" s="435"/>
      <c r="VFZ468" s="435"/>
      <c r="VGA468" s="435"/>
      <c r="VGB468" s="435"/>
      <c r="VGC468" s="435"/>
      <c r="VGD468" s="435"/>
      <c r="VGE468" s="435"/>
      <c r="VGF468" s="435"/>
      <c r="VGG468" s="435"/>
      <c r="VGH468" s="435"/>
      <c r="VGI468" s="435"/>
      <c r="VGJ468" s="435"/>
      <c r="VGK468" s="435"/>
      <c r="VGL468" s="435"/>
      <c r="VGM468" s="435"/>
      <c r="VGN468" s="435"/>
      <c r="VGO468" s="435"/>
      <c r="VGP468" s="435"/>
      <c r="VGQ468" s="435"/>
      <c r="VGR468" s="435"/>
      <c r="VGS468" s="435"/>
      <c r="VGT468" s="435"/>
      <c r="VGU468" s="435"/>
      <c r="VGV468" s="435"/>
      <c r="VGW468" s="435"/>
      <c r="VGX468" s="435"/>
      <c r="VGY468" s="435"/>
      <c r="VGZ468" s="435"/>
      <c r="VHA468" s="435"/>
      <c r="VHB468" s="435"/>
      <c r="VHC468" s="435"/>
      <c r="VHD468" s="435"/>
      <c r="VHE468" s="435"/>
      <c r="VHF468" s="435"/>
      <c r="VHG468" s="435"/>
      <c r="VHH468" s="435"/>
      <c r="VHI468" s="435"/>
      <c r="VHJ468" s="435"/>
      <c r="VHK468" s="435"/>
      <c r="VHL468" s="435"/>
      <c r="VHM468" s="435"/>
      <c r="VHN468" s="435"/>
      <c r="VHO468" s="435"/>
      <c r="VHP468" s="435"/>
      <c r="VHQ468" s="435"/>
      <c r="VHR468" s="435"/>
      <c r="VHS468" s="435"/>
      <c r="VHT468" s="435"/>
      <c r="VHU468" s="435"/>
      <c r="VHV468" s="435"/>
      <c r="VHW468" s="435"/>
      <c r="VHX468" s="435"/>
      <c r="VHY468" s="435"/>
      <c r="VHZ468" s="435"/>
      <c r="VIA468" s="435"/>
      <c r="VIB468" s="435"/>
      <c r="VIC468" s="435"/>
      <c r="VID468" s="435"/>
      <c r="VIE468" s="435"/>
      <c r="VIF468" s="435"/>
      <c r="VIG468" s="435"/>
      <c r="VIH468" s="435"/>
      <c r="VII468" s="435"/>
      <c r="VIJ468" s="435"/>
      <c r="VIK468" s="435"/>
      <c r="VIL468" s="435"/>
      <c r="VIM468" s="435"/>
      <c r="VIN468" s="435"/>
      <c r="VIO468" s="435"/>
      <c r="VIP468" s="435"/>
      <c r="VIQ468" s="435"/>
      <c r="VIR468" s="435"/>
      <c r="VIS468" s="435"/>
      <c r="VIT468" s="435"/>
      <c r="VIU468" s="435"/>
      <c r="VIV468" s="435"/>
      <c r="VIW468" s="435"/>
      <c r="VIX468" s="435"/>
      <c r="VIY468" s="435"/>
      <c r="VIZ468" s="435"/>
      <c r="VJA468" s="435"/>
      <c r="VJB468" s="435"/>
      <c r="VJC468" s="435"/>
      <c r="VJD468" s="435"/>
      <c r="VJE468" s="435"/>
      <c r="VJF468" s="435"/>
      <c r="VJG468" s="435"/>
      <c r="VJH468" s="435"/>
      <c r="VJI468" s="435"/>
      <c r="VJJ468" s="435"/>
      <c r="VJK468" s="435"/>
      <c r="VJL468" s="435"/>
      <c r="VJM468" s="435"/>
      <c r="VJN468" s="435"/>
      <c r="VJO468" s="435"/>
      <c r="VJP468" s="435"/>
      <c r="VJQ468" s="435"/>
      <c r="VJR468" s="435"/>
      <c r="VJS468" s="435"/>
      <c r="VJT468" s="435"/>
      <c r="VJU468" s="435"/>
      <c r="VJV468" s="435"/>
      <c r="VJW468" s="435"/>
      <c r="VJX468" s="435"/>
      <c r="VJY468" s="435"/>
      <c r="VJZ468" s="435"/>
      <c r="VKA468" s="435"/>
      <c r="VKB468" s="435"/>
      <c r="VKC468" s="435"/>
      <c r="VKD468" s="435"/>
      <c r="VKE468" s="435"/>
      <c r="VKF468" s="435"/>
      <c r="VKG468" s="435"/>
      <c r="VKH468" s="435"/>
      <c r="VKI468" s="435"/>
      <c r="VKJ468" s="435"/>
      <c r="VKK468" s="435"/>
      <c r="VKL468" s="435"/>
      <c r="VKM468" s="435"/>
      <c r="VKN468" s="435"/>
      <c r="VKO468" s="435"/>
      <c r="VKP468" s="435"/>
      <c r="VKQ468" s="435"/>
      <c r="VKR468" s="435"/>
      <c r="VKS468" s="435"/>
      <c r="VKT468" s="435"/>
      <c r="VKU468" s="435"/>
      <c r="VKV468" s="435"/>
      <c r="VKW468" s="435"/>
      <c r="VKX468" s="435"/>
      <c r="VKY468" s="435"/>
      <c r="VKZ468" s="435"/>
      <c r="VLA468" s="435"/>
      <c r="VLB468" s="435"/>
      <c r="VLC468" s="435"/>
      <c r="VLD468" s="435"/>
      <c r="VLE468" s="435"/>
      <c r="VLF468" s="435"/>
      <c r="VLG468" s="435"/>
      <c r="VLH468" s="435"/>
      <c r="VLI468" s="435"/>
      <c r="VLJ468" s="435"/>
      <c r="VLK468" s="435"/>
      <c r="VLL468" s="435"/>
      <c r="VLM468" s="435"/>
      <c r="VLN468" s="435"/>
      <c r="VLO468" s="435"/>
      <c r="VLP468" s="435"/>
      <c r="VLQ468" s="435"/>
      <c r="VLR468" s="435"/>
      <c r="VLS468" s="435"/>
      <c r="VLT468" s="435"/>
      <c r="VLU468" s="435"/>
      <c r="VLV468" s="435"/>
      <c r="VLW468" s="435"/>
      <c r="VLX468" s="435"/>
      <c r="VLY468" s="435"/>
      <c r="VLZ468" s="435"/>
      <c r="VMA468" s="435"/>
      <c r="VMB468" s="435"/>
      <c r="VMC468" s="435"/>
      <c r="VMD468" s="435"/>
      <c r="VME468" s="435"/>
      <c r="VMF468" s="435"/>
      <c r="VMG468" s="435"/>
      <c r="VMH468" s="435"/>
      <c r="VMI468" s="435"/>
      <c r="VMJ468" s="435"/>
      <c r="VMK468" s="435"/>
      <c r="VML468" s="435"/>
      <c r="VMM468" s="435"/>
      <c r="VMN468" s="435"/>
      <c r="VMO468" s="435"/>
      <c r="VMP468" s="435"/>
      <c r="VMQ468" s="435"/>
      <c r="VMR468" s="435"/>
      <c r="VMS468" s="435"/>
      <c r="VMT468" s="435"/>
      <c r="VMU468" s="435"/>
      <c r="VMV468" s="435"/>
      <c r="VMW468" s="435"/>
      <c r="VMX468" s="435"/>
      <c r="VMY468" s="435"/>
      <c r="VMZ468" s="435"/>
      <c r="VNA468" s="435"/>
      <c r="VNB468" s="435"/>
      <c r="VNC468" s="435"/>
      <c r="VND468" s="435"/>
      <c r="VNE468" s="435"/>
      <c r="VNF468" s="435"/>
      <c r="VNG468" s="435"/>
      <c r="VNH468" s="435"/>
      <c r="VNI468" s="435"/>
      <c r="VNJ468" s="435"/>
      <c r="VNK468" s="435"/>
      <c r="VNL468" s="435"/>
      <c r="VNM468" s="435"/>
      <c r="VNN468" s="435"/>
      <c r="VNO468" s="435"/>
      <c r="VNP468" s="435"/>
      <c r="VNQ468" s="435"/>
      <c r="VNR468" s="435"/>
      <c r="VNS468" s="435"/>
      <c r="VNT468" s="435"/>
      <c r="VNU468" s="435"/>
      <c r="VNV468" s="435"/>
      <c r="VNW468" s="435"/>
      <c r="VNX468" s="435"/>
      <c r="VNY468" s="435"/>
      <c r="VNZ468" s="435"/>
      <c r="VOA468" s="435"/>
      <c r="VOB468" s="435"/>
      <c r="VOC468" s="435"/>
      <c r="VOD468" s="435"/>
      <c r="VOE468" s="435"/>
      <c r="VOF468" s="435"/>
      <c r="VOG468" s="435"/>
      <c r="VOH468" s="435"/>
      <c r="VOI468" s="435"/>
      <c r="VOJ468" s="435"/>
      <c r="VOK468" s="435"/>
      <c r="VOL468" s="435"/>
      <c r="VOM468" s="435"/>
      <c r="VON468" s="435"/>
      <c r="VOO468" s="435"/>
      <c r="VOP468" s="435"/>
      <c r="VOQ468" s="435"/>
      <c r="VOR468" s="435"/>
      <c r="VOS468" s="435"/>
      <c r="VOT468" s="435"/>
      <c r="VOU468" s="435"/>
      <c r="VOV468" s="435"/>
      <c r="VOW468" s="435"/>
      <c r="VOX468" s="435"/>
      <c r="VOY468" s="435"/>
      <c r="VOZ468" s="435"/>
      <c r="VPA468" s="435"/>
      <c r="VPB468" s="435"/>
      <c r="VPC468" s="435"/>
      <c r="VPD468" s="435"/>
      <c r="VPE468" s="435"/>
      <c r="VPF468" s="435"/>
      <c r="VPG468" s="435"/>
      <c r="VPH468" s="435"/>
      <c r="VPI468" s="435"/>
      <c r="VPJ468" s="435"/>
      <c r="VPK468" s="435"/>
      <c r="VPL468" s="435"/>
      <c r="VPM468" s="435"/>
      <c r="VPN468" s="435"/>
      <c r="VPO468" s="435"/>
      <c r="VPP468" s="435"/>
      <c r="VPQ468" s="435"/>
      <c r="VPR468" s="435"/>
      <c r="VPS468" s="435"/>
      <c r="VPT468" s="435"/>
      <c r="VPU468" s="435"/>
      <c r="VPV468" s="435"/>
      <c r="VPW468" s="435"/>
      <c r="VPX468" s="435"/>
      <c r="VPY468" s="435"/>
      <c r="VPZ468" s="435"/>
      <c r="VQA468" s="435"/>
      <c r="VQB468" s="435"/>
      <c r="VQC468" s="435"/>
      <c r="VQD468" s="435"/>
      <c r="VQE468" s="435"/>
      <c r="VQF468" s="435"/>
      <c r="VQG468" s="435"/>
      <c r="VQH468" s="435"/>
      <c r="VQI468" s="435"/>
      <c r="VQJ468" s="435"/>
      <c r="VQK468" s="435"/>
      <c r="VQL468" s="435"/>
      <c r="VQM468" s="435"/>
      <c r="VQN468" s="435"/>
      <c r="VQO468" s="435"/>
      <c r="VQP468" s="435"/>
      <c r="VQQ468" s="435"/>
      <c r="VQR468" s="435"/>
      <c r="VQS468" s="435"/>
      <c r="VQT468" s="435"/>
      <c r="VQU468" s="435"/>
      <c r="VQV468" s="435"/>
      <c r="VQW468" s="435"/>
      <c r="VQX468" s="435"/>
      <c r="VQY468" s="435"/>
      <c r="VQZ468" s="435"/>
      <c r="VRA468" s="435"/>
      <c r="VRB468" s="435"/>
      <c r="VRC468" s="435"/>
      <c r="VRD468" s="435"/>
      <c r="VRE468" s="435"/>
      <c r="VRF468" s="435"/>
      <c r="VRG468" s="435"/>
      <c r="VRH468" s="435"/>
      <c r="VRI468" s="435"/>
      <c r="VRJ468" s="435"/>
      <c r="VRK468" s="435"/>
      <c r="VRL468" s="435"/>
      <c r="VRM468" s="435"/>
      <c r="VRN468" s="435"/>
      <c r="VRO468" s="435"/>
      <c r="VRP468" s="435"/>
      <c r="VRQ468" s="435"/>
      <c r="VRR468" s="435"/>
      <c r="VRS468" s="435"/>
      <c r="VRT468" s="435"/>
      <c r="VRU468" s="435"/>
      <c r="VRV468" s="435"/>
      <c r="VRW468" s="435"/>
      <c r="VRX468" s="435"/>
      <c r="VRY468" s="435"/>
      <c r="VRZ468" s="435"/>
      <c r="VSA468" s="435"/>
      <c r="VSB468" s="435"/>
      <c r="VSC468" s="435"/>
      <c r="VSD468" s="435"/>
      <c r="VSE468" s="435"/>
      <c r="VSF468" s="435"/>
      <c r="VSG468" s="435"/>
      <c r="VSH468" s="435"/>
      <c r="VSI468" s="435"/>
      <c r="VSJ468" s="435"/>
      <c r="VSK468" s="435"/>
      <c r="VSL468" s="435"/>
      <c r="VSM468" s="435"/>
      <c r="VSN468" s="435"/>
      <c r="VSO468" s="435"/>
      <c r="VSP468" s="435"/>
      <c r="VSQ468" s="435"/>
      <c r="VSR468" s="435"/>
      <c r="VSS468" s="435"/>
      <c r="VST468" s="435"/>
      <c r="VSU468" s="435"/>
      <c r="VSV468" s="435"/>
      <c r="VSW468" s="435"/>
      <c r="VSX468" s="435"/>
      <c r="VSY468" s="435"/>
      <c r="VSZ468" s="435"/>
      <c r="VTA468" s="435"/>
      <c r="VTB468" s="435"/>
      <c r="VTC468" s="435"/>
      <c r="VTD468" s="435"/>
      <c r="VTE468" s="435"/>
      <c r="VTF468" s="435"/>
      <c r="VTG468" s="435"/>
      <c r="VTH468" s="435"/>
      <c r="VTI468" s="435"/>
      <c r="VTJ468" s="435"/>
      <c r="VTK468" s="435"/>
      <c r="VTL468" s="435"/>
      <c r="VTM468" s="435"/>
      <c r="VTN468" s="435"/>
      <c r="VTO468" s="435"/>
      <c r="VTP468" s="435"/>
      <c r="VTQ468" s="435"/>
      <c r="VTR468" s="435"/>
      <c r="VTS468" s="435"/>
      <c r="VTT468" s="435"/>
      <c r="VTU468" s="435"/>
      <c r="VTV468" s="435"/>
      <c r="VTW468" s="435"/>
      <c r="VTX468" s="435"/>
      <c r="VTY468" s="435"/>
      <c r="VTZ468" s="435"/>
      <c r="VUA468" s="435"/>
      <c r="VUB468" s="435"/>
      <c r="VUC468" s="435"/>
      <c r="VUD468" s="435"/>
      <c r="VUE468" s="435"/>
      <c r="VUF468" s="435"/>
      <c r="VUG468" s="435"/>
      <c r="VUH468" s="435"/>
      <c r="VUI468" s="435"/>
      <c r="VUJ468" s="435"/>
      <c r="VUK468" s="435"/>
      <c r="VUL468" s="435"/>
      <c r="VUM468" s="435"/>
      <c r="VUN468" s="435"/>
      <c r="VUO468" s="435"/>
      <c r="VUP468" s="435"/>
      <c r="VUQ468" s="435"/>
      <c r="VUR468" s="435"/>
      <c r="VUS468" s="435"/>
      <c r="VUT468" s="435"/>
      <c r="VUU468" s="435"/>
      <c r="VUV468" s="435"/>
      <c r="VUW468" s="435"/>
      <c r="VUX468" s="435"/>
      <c r="VUY468" s="435"/>
      <c r="VUZ468" s="435"/>
      <c r="VVA468" s="435"/>
      <c r="VVB468" s="435"/>
      <c r="VVC468" s="435"/>
      <c r="VVD468" s="435"/>
      <c r="VVE468" s="435"/>
      <c r="VVF468" s="435"/>
      <c r="VVG468" s="435"/>
      <c r="VVH468" s="435"/>
      <c r="VVI468" s="435"/>
      <c r="VVJ468" s="435"/>
      <c r="VVK468" s="435"/>
      <c r="VVL468" s="435"/>
      <c r="VVM468" s="435"/>
      <c r="VVN468" s="435"/>
      <c r="VVO468" s="435"/>
      <c r="VVP468" s="435"/>
      <c r="VVQ468" s="435"/>
      <c r="VVR468" s="435"/>
      <c r="VVS468" s="435"/>
      <c r="VVT468" s="435"/>
      <c r="VVU468" s="435"/>
      <c r="VVV468" s="435"/>
      <c r="VVW468" s="435"/>
      <c r="VVX468" s="435"/>
      <c r="VVY468" s="435"/>
      <c r="VVZ468" s="435"/>
      <c r="VWA468" s="435"/>
      <c r="VWB468" s="435"/>
      <c r="VWC468" s="435"/>
      <c r="VWD468" s="435"/>
      <c r="VWE468" s="435"/>
      <c r="VWF468" s="435"/>
      <c r="VWG468" s="435"/>
      <c r="VWH468" s="435"/>
      <c r="VWI468" s="435"/>
      <c r="VWJ468" s="435"/>
      <c r="VWK468" s="435"/>
      <c r="VWL468" s="435"/>
      <c r="VWM468" s="435"/>
      <c r="VWN468" s="435"/>
      <c r="VWO468" s="435"/>
      <c r="VWP468" s="435"/>
      <c r="VWQ468" s="435"/>
      <c r="VWR468" s="435"/>
      <c r="VWS468" s="435"/>
      <c r="VWT468" s="435"/>
      <c r="VWU468" s="435"/>
      <c r="VWV468" s="435"/>
      <c r="VWW468" s="435"/>
      <c r="VWX468" s="435"/>
      <c r="VWY468" s="435"/>
      <c r="VWZ468" s="435"/>
      <c r="VXA468" s="435"/>
      <c r="VXB468" s="435"/>
      <c r="VXC468" s="435"/>
      <c r="VXD468" s="435"/>
      <c r="VXE468" s="435"/>
      <c r="VXF468" s="435"/>
      <c r="VXG468" s="435"/>
      <c r="VXH468" s="435"/>
      <c r="VXI468" s="435"/>
      <c r="VXJ468" s="435"/>
      <c r="VXK468" s="435"/>
      <c r="VXL468" s="435"/>
      <c r="VXM468" s="435"/>
      <c r="VXN468" s="435"/>
      <c r="VXO468" s="435"/>
      <c r="VXP468" s="435"/>
      <c r="VXQ468" s="435"/>
      <c r="VXR468" s="435"/>
      <c r="VXS468" s="435"/>
      <c r="VXT468" s="435"/>
      <c r="VXU468" s="435"/>
      <c r="VXV468" s="435"/>
      <c r="VXW468" s="435"/>
      <c r="VXX468" s="435"/>
      <c r="VXY468" s="435"/>
      <c r="VXZ468" s="435"/>
      <c r="VYA468" s="435"/>
      <c r="VYB468" s="435"/>
      <c r="VYC468" s="435"/>
      <c r="VYD468" s="435"/>
      <c r="VYE468" s="435"/>
      <c r="VYF468" s="435"/>
      <c r="VYG468" s="435"/>
      <c r="VYH468" s="435"/>
      <c r="VYI468" s="435"/>
      <c r="VYJ468" s="435"/>
      <c r="VYK468" s="435"/>
      <c r="VYL468" s="435"/>
      <c r="VYM468" s="435"/>
      <c r="VYN468" s="435"/>
      <c r="VYO468" s="435"/>
      <c r="VYP468" s="435"/>
      <c r="VYQ468" s="435"/>
      <c r="VYR468" s="435"/>
      <c r="VYS468" s="435"/>
      <c r="VYT468" s="435"/>
      <c r="VYU468" s="435"/>
      <c r="VYV468" s="435"/>
      <c r="VYW468" s="435"/>
      <c r="VYX468" s="435"/>
      <c r="VYY468" s="435"/>
      <c r="VYZ468" s="435"/>
      <c r="VZA468" s="435"/>
      <c r="VZB468" s="435"/>
      <c r="VZC468" s="435"/>
      <c r="VZD468" s="435"/>
      <c r="VZE468" s="435"/>
      <c r="VZF468" s="435"/>
      <c r="VZG468" s="435"/>
      <c r="VZH468" s="435"/>
      <c r="VZI468" s="435"/>
      <c r="VZJ468" s="435"/>
      <c r="VZK468" s="435"/>
      <c r="VZL468" s="435"/>
      <c r="VZM468" s="435"/>
      <c r="VZN468" s="435"/>
      <c r="VZO468" s="435"/>
      <c r="VZP468" s="435"/>
      <c r="VZQ468" s="435"/>
      <c r="VZR468" s="435"/>
      <c r="VZS468" s="435"/>
      <c r="VZT468" s="435"/>
      <c r="VZU468" s="435"/>
      <c r="VZV468" s="435"/>
      <c r="VZW468" s="435"/>
      <c r="VZX468" s="435"/>
      <c r="VZY468" s="435"/>
      <c r="VZZ468" s="435"/>
      <c r="WAA468" s="435"/>
      <c r="WAB468" s="435"/>
      <c r="WAC468" s="435"/>
      <c r="WAD468" s="435"/>
      <c r="WAE468" s="435"/>
      <c r="WAF468" s="435"/>
      <c r="WAG468" s="435"/>
      <c r="WAH468" s="435"/>
      <c r="WAI468" s="435"/>
      <c r="WAJ468" s="435"/>
      <c r="WAK468" s="435"/>
      <c r="WAL468" s="435"/>
      <c r="WAM468" s="435"/>
      <c r="WAN468" s="435"/>
      <c r="WAO468" s="435"/>
      <c r="WAP468" s="435"/>
      <c r="WAQ468" s="435"/>
      <c r="WAR468" s="435"/>
      <c r="WAS468" s="435"/>
      <c r="WAT468" s="435"/>
      <c r="WAU468" s="435"/>
      <c r="WAV468" s="435"/>
      <c r="WAW468" s="435"/>
      <c r="WAX468" s="435"/>
      <c r="WAY468" s="435"/>
      <c r="WAZ468" s="435"/>
      <c r="WBA468" s="435"/>
      <c r="WBB468" s="435"/>
      <c r="WBC468" s="435"/>
      <c r="WBD468" s="435"/>
      <c r="WBE468" s="435"/>
      <c r="WBF468" s="435"/>
      <c r="WBG468" s="435"/>
      <c r="WBH468" s="435"/>
      <c r="WBI468" s="435"/>
      <c r="WBJ468" s="435"/>
      <c r="WBK468" s="435"/>
      <c r="WBL468" s="435"/>
      <c r="WBM468" s="435"/>
      <c r="WBN468" s="435"/>
      <c r="WBO468" s="435"/>
      <c r="WBP468" s="435"/>
      <c r="WBQ468" s="435"/>
      <c r="WBR468" s="435"/>
      <c r="WBS468" s="435"/>
      <c r="WBT468" s="435"/>
      <c r="WBU468" s="435"/>
      <c r="WBV468" s="435"/>
      <c r="WBW468" s="435"/>
      <c r="WBX468" s="435"/>
      <c r="WBY468" s="435"/>
      <c r="WBZ468" s="435"/>
      <c r="WCA468" s="435"/>
      <c r="WCB468" s="435"/>
      <c r="WCC468" s="435"/>
      <c r="WCD468" s="435"/>
      <c r="WCE468" s="435"/>
      <c r="WCF468" s="435"/>
      <c r="WCG468" s="435"/>
      <c r="WCH468" s="435"/>
      <c r="WCI468" s="435"/>
      <c r="WCJ468" s="435"/>
      <c r="WCK468" s="435"/>
      <c r="WCL468" s="435"/>
      <c r="WCM468" s="435"/>
      <c r="WCN468" s="435"/>
      <c r="WCO468" s="435"/>
      <c r="WCP468" s="435"/>
      <c r="WCQ468" s="435"/>
      <c r="WCR468" s="435"/>
      <c r="WCS468" s="435"/>
      <c r="WCT468" s="435"/>
      <c r="WCU468" s="435"/>
      <c r="WCV468" s="435"/>
      <c r="WCW468" s="435"/>
      <c r="WCX468" s="435"/>
      <c r="WCY468" s="435"/>
      <c r="WCZ468" s="435"/>
      <c r="WDA468" s="435"/>
      <c r="WDB468" s="435"/>
      <c r="WDC468" s="435"/>
      <c r="WDD468" s="435"/>
      <c r="WDE468" s="435"/>
      <c r="WDF468" s="435"/>
      <c r="WDG468" s="435"/>
      <c r="WDH468" s="435"/>
      <c r="WDI468" s="435"/>
      <c r="WDJ468" s="435"/>
      <c r="WDK468" s="435"/>
      <c r="WDL468" s="435"/>
      <c r="WDM468" s="435"/>
      <c r="WDN468" s="435"/>
      <c r="WDO468" s="435"/>
      <c r="WDP468" s="435"/>
      <c r="WDQ468" s="435"/>
      <c r="WDR468" s="435"/>
      <c r="WDS468" s="435"/>
      <c r="WDT468" s="435"/>
      <c r="WDU468" s="435"/>
      <c r="WDV468" s="435"/>
      <c r="WDW468" s="435"/>
      <c r="WDX468" s="435"/>
      <c r="WDY468" s="435"/>
      <c r="WDZ468" s="435"/>
      <c r="WEA468" s="435"/>
      <c r="WEB468" s="435"/>
      <c r="WEC468" s="435"/>
      <c r="WED468" s="435"/>
      <c r="WEE468" s="435"/>
      <c r="WEF468" s="435"/>
      <c r="WEG468" s="435"/>
      <c r="WEH468" s="435"/>
      <c r="WEI468" s="435"/>
      <c r="WEJ468" s="435"/>
      <c r="WEK468" s="435"/>
      <c r="WEL468" s="435"/>
      <c r="WEM468" s="435"/>
      <c r="WEN468" s="435"/>
      <c r="WEO468" s="435"/>
      <c r="WEP468" s="435"/>
      <c r="WEQ468" s="435"/>
      <c r="WER468" s="435"/>
      <c r="WES468" s="435"/>
      <c r="WET468" s="435"/>
      <c r="WEU468" s="435"/>
      <c r="WEV468" s="435"/>
      <c r="WEW468" s="435"/>
      <c r="WEX468" s="435"/>
      <c r="WEY468" s="435"/>
      <c r="WEZ468" s="435"/>
      <c r="WFA468" s="435"/>
      <c r="WFB468" s="435"/>
      <c r="WFC468" s="435"/>
      <c r="WFD468" s="435"/>
      <c r="WFE468" s="435"/>
      <c r="WFF468" s="435"/>
      <c r="WFG468" s="435"/>
      <c r="WFH468" s="435"/>
      <c r="WFI468" s="435"/>
      <c r="WFJ468" s="435"/>
      <c r="WFK468" s="435"/>
      <c r="WFL468" s="435"/>
      <c r="WFM468" s="435"/>
      <c r="WFN468" s="435"/>
      <c r="WFO468" s="435"/>
      <c r="WFP468" s="435"/>
      <c r="WFQ468" s="435"/>
      <c r="WFR468" s="435"/>
      <c r="WFS468" s="435"/>
      <c r="WFT468" s="435"/>
      <c r="WFU468" s="435"/>
      <c r="WFV468" s="435"/>
      <c r="WFW468" s="435"/>
      <c r="WFX468" s="435"/>
      <c r="WFY468" s="435"/>
      <c r="WFZ468" s="435"/>
      <c r="WGA468" s="435"/>
      <c r="WGB468" s="435"/>
      <c r="WGC468" s="435"/>
      <c r="WGD468" s="435"/>
      <c r="WGE468" s="435"/>
      <c r="WGF468" s="435"/>
      <c r="WGG468" s="435"/>
      <c r="WGH468" s="435"/>
      <c r="WGI468" s="435"/>
      <c r="WGJ468" s="435"/>
      <c r="WGK468" s="435"/>
      <c r="WGL468" s="435"/>
      <c r="WGM468" s="435"/>
      <c r="WGN468" s="435"/>
      <c r="WGO468" s="435"/>
      <c r="WGP468" s="435"/>
      <c r="WGQ468" s="435"/>
      <c r="WGR468" s="435"/>
      <c r="WGS468" s="435"/>
      <c r="WGT468" s="435"/>
      <c r="WGU468" s="435"/>
      <c r="WGV468" s="435"/>
      <c r="WGW468" s="435"/>
      <c r="WGX468" s="435"/>
      <c r="WGY468" s="435"/>
      <c r="WGZ468" s="435"/>
      <c r="WHA468" s="435"/>
      <c r="WHB468" s="435"/>
      <c r="WHC468" s="435"/>
      <c r="WHD468" s="435"/>
      <c r="WHE468" s="435"/>
      <c r="WHF468" s="435"/>
      <c r="WHG468" s="435"/>
      <c r="WHH468" s="435"/>
      <c r="WHI468" s="435"/>
      <c r="WHJ468" s="435"/>
      <c r="WHK468" s="435"/>
      <c r="WHL468" s="435"/>
      <c r="WHM468" s="435"/>
      <c r="WHN468" s="435"/>
      <c r="WHO468" s="435"/>
      <c r="WHP468" s="435"/>
      <c r="WHQ468" s="435"/>
      <c r="WHR468" s="435"/>
      <c r="WHS468" s="435"/>
      <c r="WHT468" s="435"/>
      <c r="WHU468" s="435"/>
      <c r="WHV468" s="435"/>
      <c r="WHW468" s="435"/>
      <c r="WHX468" s="435"/>
      <c r="WHY468" s="435"/>
      <c r="WHZ468" s="435"/>
      <c r="WIA468" s="435"/>
      <c r="WIB468" s="435"/>
      <c r="WIC468" s="435"/>
      <c r="WID468" s="435"/>
      <c r="WIE468" s="435"/>
      <c r="WIF468" s="435"/>
      <c r="WIG468" s="435"/>
      <c r="WIH468" s="435"/>
      <c r="WII468" s="435"/>
      <c r="WIJ468" s="435"/>
      <c r="WIK468" s="435"/>
      <c r="WIL468" s="435"/>
      <c r="WIM468" s="435"/>
      <c r="WIN468" s="435"/>
      <c r="WIO468" s="435"/>
      <c r="WIP468" s="435"/>
      <c r="WIQ468" s="435"/>
      <c r="WIR468" s="435"/>
      <c r="WIS468" s="435"/>
      <c r="WIT468" s="435"/>
      <c r="WIU468" s="435"/>
      <c r="WIV468" s="435"/>
      <c r="WIW468" s="435"/>
      <c r="WIX468" s="435"/>
      <c r="WIY468" s="435"/>
      <c r="WIZ468" s="435"/>
      <c r="WJA468" s="435"/>
      <c r="WJB468" s="435"/>
      <c r="WJC468" s="435"/>
      <c r="WJD468" s="435"/>
      <c r="WJE468" s="435"/>
      <c r="WJF468" s="435"/>
      <c r="WJG468" s="435"/>
      <c r="WJH468" s="435"/>
      <c r="WJI468" s="435"/>
      <c r="WJJ468" s="435"/>
      <c r="WJK468" s="435"/>
      <c r="WJL468" s="435"/>
      <c r="WJM468" s="435"/>
      <c r="WJN468" s="435"/>
      <c r="WJO468" s="435"/>
      <c r="WJP468" s="435"/>
      <c r="WJQ468" s="435"/>
      <c r="WJR468" s="435"/>
      <c r="WJS468" s="435"/>
      <c r="WJT468" s="435"/>
      <c r="WJU468" s="435"/>
      <c r="WJV468" s="435"/>
      <c r="WJW468" s="435"/>
      <c r="WJX468" s="435"/>
      <c r="WJY468" s="435"/>
      <c r="WJZ468" s="435"/>
      <c r="WKA468" s="435"/>
      <c r="WKB468" s="435"/>
      <c r="WKC468" s="435"/>
      <c r="WKD468" s="435"/>
      <c r="WKE468" s="435"/>
      <c r="WKF468" s="435"/>
      <c r="WKG468" s="435"/>
      <c r="WKH468" s="435"/>
      <c r="WKI468" s="435"/>
      <c r="WKJ468" s="435"/>
      <c r="WKK468" s="435"/>
      <c r="WKL468" s="435"/>
      <c r="WKM468" s="435"/>
      <c r="WKN468" s="435"/>
      <c r="WKO468" s="435"/>
      <c r="WKP468" s="435"/>
      <c r="WKQ468" s="435"/>
      <c r="WKR468" s="435"/>
      <c r="WKS468" s="435"/>
      <c r="WKT468" s="435"/>
      <c r="WKU468" s="435"/>
      <c r="WKV468" s="435"/>
      <c r="WKW468" s="435"/>
      <c r="WKX468" s="435"/>
      <c r="WKY468" s="435"/>
      <c r="WKZ468" s="435"/>
      <c r="WLA468" s="435"/>
      <c r="WLB468" s="435"/>
      <c r="WLC468" s="435"/>
      <c r="WLD468" s="435"/>
      <c r="WLE468" s="435"/>
      <c r="WLF468" s="435"/>
      <c r="WLG468" s="435"/>
      <c r="WLH468" s="435"/>
      <c r="WLI468" s="435"/>
      <c r="WLJ468" s="435"/>
      <c r="WLK468" s="435"/>
      <c r="WLL468" s="435"/>
      <c r="WLM468" s="435"/>
      <c r="WLN468" s="435"/>
      <c r="WLO468" s="435"/>
      <c r="WLP468" s="435"/>
      <c r="WLQ468" s="435"/>
      <c r="WLR468" s="435"/>
      <c r="WLS468" s="435"/>
      <c r="WLT468" s="435"/>
      <c r="WLU468" s="435"/>
      <c r="WLV468" s="435"/>
      <c r="WLW468" s="435"/>
      <c r="WLX468" s="435"/>
      <c r="WLY468" s="435"/>
      <c r="WLZ468" s="435"/>
      <c r="WMA468" s="435"/>
      <c r="WMB468" s="435"/>
      <c r="WMC468" s="435"/>
      <c r="WMD468" s="435"/>
      <c r="WME468" s="435"/>
      <c r="WMF468" s="435"/>
      <c r="WMG468" s="435"/>
      <c r="WMH468" s="435"/>
      <c r="WMI468" s="435"/>
      <c r="WMJ468" s="435"/>
      <c r="WMK468" s="435"/>
      <c r="WML468" s="435"/>
      <c r="WMM468" s="435"/>
      <c r="WMN468" s="435"/>
      <c r="WMO468" s="435"/>
      <c r="WMP468" s="435"/>
      <c r="WMQ468" s="435"/>
      <c r="WMR468" s="435"/>
      <c r="WMS468" s="435"/>
      <c r="WMT468" s="435"/>
      <c r="WMU468" s="435"/>
      <c r="WMV468" s="435"/>
      <c r="WMW468" s="435"/>
      <c r="WMX468" s="435"/>
      <c r="WMY468" s="435"/>
      <c r="WMZ468" s="435"/>
      <c r="WNA468" s="435"/>
      <c r="WNB468" s="435"/>
      <c r="WNC468" s="435"/>
      <c r="WND468" s="435"/>
      <c r="WNE468" s="435"/>
      <c r="WNF468" s="435"/>
      <c r="WNG468" s="435"/>
      <c r="WNH468" s="435"/>
      <c r="WNI468" s="435"/>
      <c r="WNJ468" s="435"/>
      <c r="WNK468" s="435"/>
      <c r="WNL468" s="435"/>
      <c r="WNM468" s="435"/>
      <c r="WNN468" s="435"/>
      <c r="WNO468" s="435"/>
      <c r="WNP468" s="435"/>
      <c r="WNQ468" s="435"/>
      <c r="WNR468" s="435"/>
      <c r="WNS468" s="435"/>
      <c r="WNT468" s="435"/>
      <c r="WNU468" s="435"/>
      <c r="WNV468" s="435"/>
      <c r="WNW468" s="435"/>
      <c r="WNX468" s="435"/>
      <c r="WNY468" s="435"/>
      <c r="WNZ468" s="435"/>
      <c r="WOA468" s="435"/>
      <c r="WOB468" s="435"/>
      <c r="WOC468" s="435"/>
      <c r="WOD468" s="435"/>
      <c r="WOE468" s="435"/>
      <c r="WOF468" s="435"/>
      <c r="WOG468" s="435"/>
      <c r="WOH468" s="435"/>
      <c r="WOI468" s="435"/>
      <c r="WOJ468" s="435"/>
      <c r="WOK468" s="435"/>
      <c r="WOL468" s="435"/>
      <c r="WOM468" s="435"/>
      <c r="WON468" s="435"/>
      <c r="WOO468" s="435"/>
      <c r="WOP468" s="435"/>
      <c r="WOQ468" s="435"/>
      <c r="WOR468" s="435"/>
      <c r="WOS468" s="435"/>
      <c r="WOT468" s="435"/>
      <c r="WOU468" s="435"/>
      <c r="WOV468" s="435"/>
      <c r="WOW468" s="435"/>
      <c r="WOX468" s="435"/>
      <c r="WOY468" s="435"/>
      <c r="WOZ468" s="435"/>
      <c r="WPA468" s="435"/>
      <c r="WPB468" s="435"/>
      <c r="WPC468" s="435"/>
      <c r="WPD468" s="435"/>
      <c r="WPE468" s="435"/>
      <c r="WPF468" s="435"/>
      <c r="WPG468" s="435"/>
      <c r="WPH468" s="435"/>
      <c r="WPI468" s="435"/>
      <c r="WPJ468" s="435"/>
      <c r="WPK468" s="435"/>
      <c r="WPL468" s="435"/>
      <c r="WPM468" s="435"/>
      <c r="WPN468" s="435"/>
      <c r="WPO468" s="435"/>
      <c r="WPP468" s="435"/>
      <c r="WPQ468" s="435"/>
      <c r="WPR468" s="435"/>
      <c r="WPS468" s="435"/>
      <c r="WPT468" s="435"/>
      <c r="WPU468" s="435"/>
      <c r="WPV468" s="435"/>
      <c r="WPW468" s="435"/>
      <c r="WPX468" s="435"/>
      <c r="WPY468" s="435"/>
      <c r="WPZ468" s="435"/>
      <c r="WQA468" s="435"/>
      <c r="WQB468" s="435"/>
      <c r="WQC468" s="435"/>
      <c r="WQD468" s="435"/>
      <c r="WQE468" s="435"/>
      <c r="WQF468" s="435"/>
      <c r="WQG468" s="435"/>
      <c r="WQH468" s="435"/>
      <c r="WQI468" s="435"/>
      <c r="WQJ468" s="435"/>
      <c r="WQK468" s="435"/>
      <c r="WQL468" s="435"/>
      <c r="WQM468" s="435"/>
      <c r="WQN468" s="435"/>
      <c r="WQO468" s="435"/>
      <c r="WQP468" s="435"/>
      <c r="WQQ468" s="435"/>
      <c r="WQR468" s="435"/>
      <c r="WQS468" s="435"/>
      <c r="WQT468" s="435"/>
      <c r="WQU468" s="435"/>
      <c r="WQV468" s="435"/>
      <c r="WQW468" s="435"/>
      <c r="WQX468" s="435"/>
      <c r="WQY468" s="435"/>
      <c r="WQZ468" s="435"/>
      <c r="WRA468" s="435"/>
      <c r="WRB468" s="435"/>
      <c r="WRC468" s="435"/>
      <c r="WRD468" s="435"/>
      <c r="WRE468" s="435"/>
      <c r="WRF468" s="435"/>
      <c r="WRG468" s="435"/>
      <c r="WRH468" s="435"/>
      <c r="WRI468" s="435"/>
      <c r="WRJ468" s="435"/>
      <c r="WRK468" s="435"/>
      <c r="WRL468" s="435"/>
      <c r="WRM468" s="435"/>
      <c r="WRN468" s="435"/>
      <c r="WRO468" s="435"/>
      <c r="WRP468" s="435"/>
      <c r="WRQ468" s="435"/>
      <c r="WRR468" s="435"/>
      <c r="WRS468" s="435"/>
      <c r="WRT468" s="435"/>
      <c r="WRU468" s="435"/>
      <c r="WRV468" s="435"/>
      <c r="WRW468" s="435"/>
      <c r="WRX468" s="435"/>
      <c r="WRY468" s="435"/>
      <c r="WRZ468" s="435"/>
      <c r="WSA468" s="435"/>
      <c r="WSB468" s="435"/>
      <c r="WSC468" s="435"/>
      <c r="WSD468" s="435"/>
      <c r="WSE468" s="435"/>
      <c r="WSF468" s="435"/>
      <c r="WSG468" s="435"/>
      <c r="WSH468" s="435"/>
      <c r="WSI468" s="435"/>
      <c r="WSJ468" s="435"/>
      <c r="WSK468" s="435"/>
      <c r="WSL468" s="435"/>
      <c r="WSM468" s="435"/>
      <c r="WSN468" s="435"/>
      <c r="WSO468" s="435"/>
      <c r="WSP468" s="435"/>
      <c r="WSQ468" s="435"/>
      <c r="WSR468" s="435"/>
      <c r="WSS468" s="435"/>
      <c r="WST468" s="435"/>
      <c r="WSU468" s="435"/>
      <c r="WSV468" s="435"/>
      <c r="WSW468" s="435"/>
      <c r="WSX468" s="435"/>
      <c r="WSY468" s="435"/>
      <c r="WSZ468" s="435"/>
      <c r="WTA468" s="435"/>
      <c r="WTB468" s="435"/>
      <c r="WTC468" s="435"/>
      <c r="WTD468" s="435"/>
      <c r="WTE468" s="435"/>
      <c r="WTF468" s="435"/>
      <c r="WTG468" s="435"/>
      <c r="WTH468" s="435"/>
      <c r="WTI468" s="435"/>
      <c r="WTJ468" s="435"/>
      <c r="WTK468" s="435"/>
      <c r="WTL468" s="435"/>
      <c r="WTM468" s="435"/>
      <c r="WTN468" s="435"/>
      <c r="WTO468" s="435"/>
      <c r="WTP468" s="435"/>
      <c r="WTQ468" s="435"/>
      <c r="WTR468" s="435"/>
      <c r="WTS468" s="435"/>
      <c r="WTT468" s="435"/>
      <c r="WTU468" s="435"/>
      <c r="WTV468" s="435"/>
      <c r="WTW468" s="435"/>
      <c r="WTX468" s="435"/>
      <c r="WTY468" s="435"/>
      <c r="WTZ468" s="435"/>
      <c r="WUA468" s="435"/>
      <c r="WUB468" s="435"/>
      <c r="WUC468" s="435"/>
      <c r="WUD468" s="435"/>
      <c r="WUE468" s="435"/>
      <c r="WUF468" s="435"/>
      <c r="WUG468" s="435"/>
      <c r="WUH468" s="435"/>
      <c r="WUI468" s="435"/>
      <c r="WUJ468" s="435"/>
      <c r="WUK468" s="435"/>
      <c r="WUL468" s="435"/>
      <c r="WUM468" s="435"/>
      <c r="WUN468" s="435"/>
      <c r="WUO468" s="435"/>
      <c r="WUP468" s="435"/>
      <c r="WUQ468" s="435"/>
      <c r="WUR468" s="435"/>
      <c r="WUS468" s="435"/>
      <c r="WUT468" s="435"/>
      <c r="WUU468" s="435"/>
      <c r="WUV468" s="435"/>
      <c r="WUW468" s="435"/>
      <c r="WUX468" s="435"/>
      <c r="WUY468" s="435"/>
      <c r="WUZ468" s="435"/>
      <c r="WVA468" s="435"/>
      <c r="WVB468" s="435"/>
      <c r="WVC468" s="435"/>
      <c r="WVD468" s="435"/>
      <c r="WVE468" s="435"/>
      <c r="WVF468" s="435"/>
      <c r="WVG468" s="435"/>
      <c r="WVH468" s="435"/>
      <c r="WVI468" s="435"/>
      <c r="WVJ468" s="435"/>
      <c r="WVK468" s="435"/>
      <c r="WVL468" s="435"/>
      <c r="WVM468" s="435"/>
      <c r="WVN468" s="435"/>
      <c r="WVO468" s="435"/>
      <c r="WVP468" s="435"/>
      <c r="WVQ468" s="435"/>
      <c r="WVR468" s="435"/>
      <c r="WVS468" s="435"/>
      <c r="WVT468" s="435"/>
      <c r="WVU468" s="435"/>
      <c r="WVV468" s="435"/>
      <c r="WVW468" s="435"/>
      <c r="WVX468" s="435"/>
      <c r="WVY468" s="435"/>
      <c r="WVZ468" s="435"/>
      <c r="WWA468" s="435"/>
      <c r="WWB468" s="435"/>
      <c r="WWC468" s="435"/>
      <c r="WWD468" s="435"/>
      <c r="WWE468" s="435"/>
      <c r="WWF468" s="435"/>
      <c r="WWG468" s="435"/>
      <c r="WWH468" s="435"/>
      <c r="WWI468" s="435"/>
      <c r="WWJ468" s="435"/>
      <c r="WWK468" s="435"/>
      <c r="WWL468" s="435"/>
      <c r="WWM468" s="435"/>
      <c r="WWN468" s="435"/>
      <c r="WWO468" s="435"/>
      <c r="WWP468" s="435"/>
      <c r="WWQ468" s="435"/>
      <c r="WWR468" s="435"/>
      <c r="WWS468" s="435"/>
      <c r="WWT468" s="435"/>
      <c r="WWU468" s="435"/>
      <c r="WWV468" s="435"/>
      <c r="WWW468" s="435"/>
      <c r="WWX468" s="435"/>
      <c r="WWY468" s="435"/>
      <c r="WWZ468" s="435"/>
      <c r="WXA468" s="435"/>
      <c r="WXB468" s="435"/>
      <c r="WXC468" s="435"/>
      <c r="WXD468" s="435"/>
      <c r="WXE468" s="435"/>
      <c r="WXF468" s="435"/>
      <c r="WXG468" s="435"/>
      <c r="WXH468" s="435"/>
      <c r="WXI468" s="435"/>
      <c r="WXJ468" s="435"/>
      <c r="WXK468" s="435"/>
      <c r="WXL468" s="435"/>
      <c r="WXM468" s="435"/>
      <c r="WXN468" s="435"/>
      <c r="WXO468" s="435"/>
      <c r="WXP468" s="435"/>
      <c r="WXQ468" s="435"/>
      <c r="WXR468" s="435"/>
      <c r="WXS468" s="435"/>
      <c r="WXT468" s="435"/>
      <c r="WXU468" s="435"/>
      <c r="WXV468" s="435"/>
      <c r="WXW468" s="435"/>
      <c r="WXX468" s="435"/>
      <c r="WXY468" s="435"/>
      <c r="WXZ468" s="435"/>
      <c r="WYA468" s="435"/>
      <c r="WYB468" s="435"/>
      <c r="WYC468" s="435"/>
      <c r="WYD468" s="435"/>
      <c r="WYE468" s="435"/>
      <c r="WYF468" s="435"/>
      <c r="WYG468" s="435"/>
      <c r="WYH468" s="435"/>
      <c r="WYI468" s="435"/>
      <c r="WYJ468" s="435"/>
      <c r="WYK468" s="435"/>
      <c r="WYL468" s="435"/>
      <c r="WYM468" s="435"/>
      <c r="WYN468" s="435"/>
      <c r="WYO468" s="435"/>
      <c r="WYP468" s="435"/>
      <c r="WYQ468" s="435"/>
      <c r="WYR468" s="435"/>
      <c r="WYS468" s="435"/>
      <c r="WYT468" s="435"/>
      <c r="WYU468" s="435"/>
      <c r="WYV468" s="435"/>
      <c r="WYW468" s="435"/>
      <c r="WYX468" s="435"/>
      <c r="WYY468" s="435"/>
      <c r="WYZ468" s="435"/>
      <c r="WZA468" s="435"/>
      <c r="WZB468" s="435"/>
      <c r="WZC468" s="435"/>
      <c r="WZD468" s="435"/>
      <c r="WZE468" s="435"/>
      <c r="WZF468" s="435"/>
      <c r="WZG468" s="435"/>
      <c r="WZH468" s="435"/>
      <c r="WZI468" s="435"/>
      <c r="WZJ468" s="435"/>
      <c r="WZK468" s="435"/>
      <c r="WZL468" s="435"/>
      <c r="WZM468" s="435"/>
      <c r="WZN468" s="435"/>
      <c r="WZO468" s="435"/>
      <c r="WZP468" s="435"/>
      <c r="WZQ468" s="435"/>
      <c r="WZR468" s="435"/>
      <c r="WZS468" s="435"/>
      <c r="WZT468" s="435"/>
      <c r="WZU468" s="435"/>
      <c r="WZV468" s="435"/>
      <c r="WZW468" s="435"/>
      <c r="WZX468" s="435"/>
      <c r="WZY468" s="435"/>
      <c r="WZZ468" s="435"/>
      <c r="XAA468" s="435"/>
      <c r="XAB468" s="435"/>
      <c r="XAC468" s="435"/>
      <c r="XAD468" s="435"/>
      <c r="XAE468" s="435"/>
      <c r="XAF468" s="435"/>
      <c r="XAG468" s="435"/>
      <c r="XAH468" s="435"/>
      <c r="XAI468" s="435"/>
      <c r="XAJ468" s="435"/>
      <c r="XAK468" s="435"/>
      <c r="XAL468" s="435"/>
      <c r="XAM468" s="435"/>
      <c r="XAN468" s="435"/>
      <c r="XAO468" s="435"/>
      <c r="XAP468" s="435"/>
      <c r="XAQ468" s="435"/>
      <c r="XAR468" s="435"/>
      <c r="XAS468" s="435"/>
      <c r="XAT468" s="435"/>
      <c r="XAU468" s="435"/>
      <c r="XAV468" s="435"/>
      <c r="XAW468" s="435"/>
      <c r="XAX468" s="435"/>
      <c r="XAY468" s="435"/>
      <c r="XAZ468" s="435"/>
      <c r="XBA468" s="435"/>
      <c r="XBB468" s="435"/>
      <c r="XBC468" s="435"/>
      <c r="XBD468" s="435"/>
      <c r="XBE468" s="435"/>
      <c r="XBF468" s="435"/>
      <c r="XBG468" s="435"/>
      <c r="XBH468" s="435"/>
      <c r="XBI468" s="435"/>
      <c r="XBJ468" s="435"/>
      <c r="XBK468" s="435"/>
      <c r="XBL468" s="435"/>
      <c r="XBM468" s="435"/>
      <c r="XBN468" s="435"/>
      <c r="XBO468" s="435"/>
      <c r="XBP468" s="435"/>
      <c r="XBQ468" s="435"/>
      <c r="XBR468" s="435"/>
      <c r="XBS468" s="435"/>
      <c r="XBT468" s="435"/>
      <c r="XBU468" s="435"/>
      <c r="XBV468" s="435"/>
      <c r="XBW468" s="435"/>
      <c r="XBX468" s="435"/>
      <c r="XBY468" s="435"/>
      <c r="XBZ468" s="435"/>
      <c r="XCA468" s="435"/>
      <c r="XCB468" s="435"/>
      <c r="XCC468" s="435"/>
      <c r="XCD468" s="435"/>
      <c r="XCE468" s="435"/>
      <c r="XCF468" s="435"/>
      <c r="XCG468" s="435"/>
      <c r="XCH468" s="435"/>
      <c r="XCI468" s="435"/>
      <c r="XCJ468" s="435"/>
      <c r="XCK468" s="435"/>
      <c r="XCL468" s="435"/>
      <c r="XCM468" s="435"/>
      <c r="XCN468" s="435"/>
      <c r="XCO468" s="435"/>
      <c r="XCP468" s="435"/>
      <c r="XCQ468" s="435"/>
      <c r="XCR468" s="435"/>
      <c r="XCS468" s="435"/>
      <c r="XCT468" s="435"/>
      <c r="XCU468" s="435"/>
      <c r="XCV468" s="435"/>
      <c r="XCW468" s="435"/>
      <c r="XCX468" s="435"/>
      <c r="XCY468" s="435"/>
      <c r="XCZ468" s="435"/>
      <c r="XDA468" s="435"/>
      <c r="XDB468" s="435"/>
      <c r="XDC468" s="435"/>
      <c r="XDD468" s="435"/>
      <c r="XDE468" s="435"/>
      <c r="XDF468" s="435"/>
      <c r="XDG468" s="435"/>
      <c r="XDH468" s="435"/>
      <c r="XDI468" s="435"/>
      <c r="XDJ468" s="435"/>
      <c r="XDK468" s="435"/>
      <c r="XDL468" s="435"/>
      <c r="XDM468" s="435"/>
      <c r="XDN468" s="435"/>
      <c r="XDO468" s="435"/>
      <c r="XDP468" s="435"/>
      <c r="XDQ468" s="435"/>
      <c r="XDR468" s="435"/>
      <c r="XDS468" s="435"/>
      <c r="XDT468" s="435"/>
      <c r="XDU468" s="435"/>
      <c r="XDV468" s="435"/>
      <c r="XDW468" s="435"/>
      <c r="XDX468" s="435"/>
      <c r="XDY468" s="435"/>
      <c r="XDZ468" s="435"/>
      <c r="XEA468" s="435"/>
      <c r="XEB468" s="435"/>
      <c r="XEC468" s="435"/>
      <c r="XED468" s="435"/>
      <c r="XEE468" s="435"/>
      <c r="XEF468" s="435"/>
      <c r="XEG468" s="435"/>
      <c r="XEH468" s="435"/>
      <c r="XEI468" s="435"/>
      <c r="XEJ468" s="435"/>
      <c r="XEK468" s="435"/>
      <c r="XEL468" s="435"/>
      <c r="XEM468" s="435"/>
    </row>
    <row r="469" spans="1:16367" x14ac:dyDescent="0.25">
      <c r="R469" s="446"/>
      <c r="S469" s="602"/>
      <c r="T469" s="435"/>
      <c r="U469" s="445"/>
    </row>
  </sheetData>
  <autoFilter ref="A5:EW164">
    <filterColumn colId="18">
      <customFilters>
        <customFilter operator="notEqual" val=" "/>
      </customFilters>
    </filterColumn>
    <filterColumn colId="24" showButton="0"/>
  </autoFilter>
  <sortState ref="V161:V167">
    <sortCondition ref="V161:V167"/>
  </sortState>
  <mergeCells count="37">
    <mergeCell ref="A1:A4"/>
    <mergeCell ref="B1:B4"/>
    <mergeCell ref="C1:C4"/>
    <mergeCell ref="D1:D4"/>
    <mergeCell ref="E1:E4"/>
    <mergeCell ref="V4:V5"/>
    <mergeCell ref="W4:W5"/>
    <mergeCell ref="X4:X5"/>
    <mergeCell ref="F1:F4"/>
    <mergeCell ref="G1:G4"/>
    <mergeCell ref="H1:H4"/>
    <mergeCell ref="I1:I4"/>
    <mergeCell ref="J1:J4"/>
    <mergeCell ref="M1:M4"/>
    <mergeCell ref="L1:L4"/>
    <mergeCell ref="K1:K4"/>
    <mergeCell ref="R1:R4"/>
    <mergeCell ref="N1:N4"/>
    <mergeCell ref="O1:O4"/>
    <mergeCell ref="P1:P4"/>
    <mergeCell ref="Q1:Q4"/>
    <mergeCell ref="AG3:AG6"/>
    <mergeCell ref="AI4:AI5"/>
    <mergeCell ref="DO194:DQ194"/>
    <mergeCell ref="AC1:AF1"/>
    <mergeCell ref="Y3:Z3"/>
    <mergeCell ref="Y4:Z5"/>
    <mergeCell ref="AA4:AA5"/>
    <mergeCell ref="AB4:AB5"/>
    <mergeCell ref="AC4:AC5"/>
    <mergeCell ref="AD4:AD5"/>
    <mergeCell ref="AF4:AF5"/>
    <mergeCell ref="AE4:AE5"/>
    <mergeCell ref="T1:AB1"/>
    <mergeCell ref="T2:AB2"/>
    <mergeCell ref="T4:T5"/>
    <mergeCell ref="U4:U5"/>
  </mergeCells>
  <conditionalFormatting sqref="DF124 DF126:DF129 DF72 DF121 DF131:DF137 DF8:DF10 DF67:DF69 DF141:DF144 DF118:DF119 DF147:DF152 DF74:DF75 DF116 DF60:DF65 DF84:DF96 DC13 DF79:DF82 DF154 DF157:DF158 DC154:DC158 DF37:DF58 DF161:DF168 DC161:DC168 DF12:DF16 DF98:DF114 DF20:DF30 DF32:DF34">
    <cfRule type="cellIs" dxfId="1997" priority="164" stopIfTrue="1" operator="notEqual">
      <formula>$DJ8</formula>
    </cfRule>
  </conditionalFormatting>
  <conditionalFormatting sqref="DC124 DC126:DC129 DC121 DC72 DC131:DC137 DC8:DC10 DC67:DC69 DC147:DC150 DC141:DC144 DC74:DC75 DC60:DC65 DC84:DC96 DC79:DC82 DC36:DC58 DC14:DC16 DC98:DC119 DC20:DC30 DC32:DC34">
    <cfRule type="cellIs" dxfId="1996" priority="165" stopIfTrue="1" operator="notEqual">
      <formula>$DF8</formula>
    </cfRule>
  </conditionalFormatting>
  <conditionalFormatting sqref="DF35">
    <cfRule type="cellIs" dxfId="1995" priority="162" stopIfTrue="1" operator="notEqual">
      <formula>$DJ35</formula>
    </cfRule>
  </conditionalFormatting>
  <conditionalFormatting sqref="DC35">
    <cfRule type="cellIs" dxfId="1994" priority="163" stopIfTrue="1" operator="notEqual">
      <formula>$DF35</formula>
    </cfRule>
  </conditionalFormatting>
  <conditionalFormatting sqref="DF66">
    <cfRule type="cellIs" dxfId="1993" priority="160" stopIfTrue="1" operator="notEqual">
      <formula>$DJ66</formula>
    </cfRule>
  </conditionalFormatting>
  <conditionalFormatting sqref="DC66">
    <cfRule type="cellIs" dxfId="1992" priority="161" stopIfTrue="1" operator="notEqual">
      <formula>$DF66</formula>
    </cfRule>
  </conditionalFormatting>
  <conditionalFormatting sqref="DC12">
    <cfRule type="cellIs" dxfId="1991" priority="157" stopIfTrue="1" operator="notEqual">
      <formula>$DJ12</formula>
    </cfRule>
  </conditionalFormatting>
  <conditionalFormatting sqref="CZ124:CZ129 CZ131 CZ147:CZ150 CZ133:CZ138 CZ140:CZ144 CZ72:CZ75 CZ60:CZ69 CZ79:CZ96 CZ7:CZ16 CZ98:CZ122 CZ19:CZ30 CZ32:CZ58">
    <cfRule type="cellIs" dxfId="1990" priority="159" operator="notEqual">
      <formula>$CZ7</formula>
    </cfRule>
  </conditionalFormatting>
  <conditionalFormatting sqref="CW154 CT154 CT157:CT158 CW157:CW158 CZ154:CZ158 CT161:CT168 CW161:CW168 CZ161:CZ168">
    <cfRule type="cellIs" dxfId="1989" priority="158" stopIfTrue="1" operator="notEqual">
      <formula>$DC154</formula>
    </cfRule>
  </conditionalFormatting>
  <conditionalFormatting sqref="DF73">
    <cfRule type="cellIs" dxfId="1988" priority="155" stopIfTrue="1" operator="notEqual">
      <formula>$DJ73</formula>
    </cfRule>
  </conditionalFormatting>
  <conditionalFormatting sqref="DC73">
    <cfRule type="cellIs" dxfId="1987" priority="156" stopIfTrue="1" operator="notEqual">
      <formula>$DF73</formula>
    </cfRule>
  </conditionalFormatting>
  <conditionalFormatting sqref="DC154">
    <cfRule type="cellIs" dxfId="1986" priority="154" stopIfTrue="1" operator="notEqual">
      <formula>$DJ154</formula>
    </cfRule>
  </conditionalFormatting>
  <conditionalFormatting sqref="DF120">
    <cfRule type="cellIs" dxfId="1985" priority="152" stopIfTrue="1" operator="notEqual">
      <formula>$DJ120</formula>
    </cfRule>
  </conditionalFormatting>
  <conditionalFormatting sqref="DC120">
    <cfRule type="cellIs" dxfId="1984" priority="153" stopIfTrue="1" operator="notEqual">
      <formula>$DF120</formula>
    </cfRule>
  </conditionalFormatting>
  <conditionalFormatting sqref="DF83">
    <cfRule type="cellIs" dxfId="1983" priority="148" stopIfTrue="1" operator="notEqual">
      <formula>$DJ83</formula>
    </cfRule>
  </conditionalFormatting>
  <conditionalFormatting sqref="DC83">
    <cfRule type="cellIs" dxfId="1982" priority="149" stopIfTrue="1" operator="notEqual">
      <formula>$DF83</formula>
    </cfRule>
  </conditionalFormatting>
  <conditionalFormatting sqref="DF72">
    <cfRule type="cellIs" dxfId="1981" priority="146" stopIfTrue="1" operator="notEqual">
      <formula>$DJ72</formula>
    </cfRule>
  </conditionalFormatting>
  <conditionalFormatting sqref="DC72">
    <cfRule type="cellIs" dxfId="1980" priority="147" stopIfTrue="1" operator="notEqual">
      <formula>$DF72</formula>
    </cfRule>
  </conditionalFormatting>
  <conditionalFormatting sqref="DF73">
    <cfRule type="cellIs" dxfId="1979" priority="144" stopIfTrue="1" operator="notEqual">
      <formula>$DJ73</formula>
    </cfRule>
  </conditionalFormatting>
  <conditionalFormatting sqref="DC73">
    <cfRule type="cellIs" dxfId="1978" priority="145" stopIfTrue="1" operator="notEqual">
      <formula>$DF73</formula>
    </cfRule>
  </conditionalFormatting>
  <conditionalFormatting sqref="DF125">
    <cfRule type="cellIs" dxfId="1977" priority="141" stopIfTrue="1" operator="notEqual">
      <formula>$DJ125</formula>
    </cfRule>
  </conditionalFormatting>
  <conditionalFormatting sqref="DC125">
    <cfRule type="cellIs" dxfId="1976" priority="142" stopIfTrue="1" operator="notEqual">
      <formula>$DF125</formula>
    </cfRule>
  </conditionalFormatting>
  <conditionalFormatting sqref="DC151:DC152">
    <cfRule type="cellIs" dxfId="1975" priority="140" stopIfTrue="1" operator="notEqual">
      <formula>$DJ151</formula>
    </cfRule>
  </conditionalFormatting>
  <conditionalFormatting sqref="CZ151:CZ152">
    <cfRule type="cellIs" dxfId="1974" priority="139" stopIfTrue="1" operator="notEqual">
      <formula>$DC151</formula>
    </cfRule>
  </conditionalFormatting>
  <conditionalFormatting sqref="DF140">
    <cfRule type="cellIs" dxfId="1973" priority="137" stopIfTrue="1" operator="notEqual">
      <formula>$DJ140</formula>
    </cfRule>
  </conditionalFormatting>
  <conditionalFormatting sqref="DC140">
    <cfRule type="cellIs" dxfId="1972" priority="138" stopIfTrue="1" operator="notEqual">
      <formula>$DF140</formula>
    </cfRule>
  </conditionalFormatting>
  <conditionalFormatting sqref="DF138">
    <cfRule type="cellIs" dxfId="1971" priority="135" stopIfTrue="1" operator="notEqual">
      <formula>$DJ138</formula>
    </cfRule>
  </conditionalFormatting>
  <conditionalFormatting sqref="DC138">
    <cfRule type="cellIs" dxfId="1970" priority="136" stopIfTrue="1" operator="notEqual">
      <formula>$DF138</formula>
    </cfRule>
  </conditionalFormatting>
  <conditionalFormatting sqref="DF74:DF75">
    <cfRule type="cellIs" dxfId="1969" priority="133" stopIfTrue="1" operator="notEqual">
      <formula>$DJ74</formula>
    </cfRule>
  </conditionalFormatting>
  <conditionalFormatting sqref="DC74:DC75">
    <cfRule type="cellIs" dxfId="1968" priority="134" stopIfTrue="1" operator="notEqual">
      <formula>$DF74</formula>
    </cfRule>
  </conditionalFormatting>
  <conditionalFormatting sqref="DF74:DF75">
    <cfRule type="cellIs" dxfId="1967" priority="131" stopIfTrue="1" operator="notEqual">
      <formula>$DJ74</formula>
    </cfRule>
  </conditionalFormatting>
  <conditionalFormatting sqref="DC74:DC75">
    <cfRule type="cellIs" dxfId="1966" priority="132" stopIfTrue="1" operator="notEqual">
      <formula>$DF74</formula>
    </cfRule>
  </conditionalFormatting>
  <conditionalFormatting sqref="DF122">
    <cfRule type="cellIs" dxfId="1965" priority="127" stopIfTrue="1" operator="notEqual">
      <formula>$DJ122</formula>
    </cfRule>
  </conditionalFormatting>
  <conditionalFormatting sqref="DC122">
    <cfRule type="cellIs" dxfId="1964" priority="128" stopIfTrue="1" operator="notEqual">
      <formula>$DF122</formula>
    </cfRule>
  </conditionalFormatting>
  <conditionalFormatting sqref="DF19">
    <cfRule type="cellIs" dxfId="1963" priority="125" stopIfTrue="1" operator="notEqual">
      <formula>$DJ19</formula>
    </cfRule>
  </conditionalFormatting>
  <conditionalFormatting sqref="DC19">
    <cfRule type="cellIs" dxfId="1962" priority="126" stopIfTrue="1" operator="notEqual">
      <formula>$DF19</formula>
    </cfRule>
  </conditionalFormatting>
  <conditionalFormatting sqref="CW151:CW152">
    <cfRule type="cellIs" dxfId="1961" priority="124" stopIfTrue="1" operator="notEqual">
      <formula>$DC151</formula>
    </cfRule>
  </conditionalFormatting>
  <conditionalFormatting sqref="CW124:CW129 CW147:CW150 CW131:CW138 CW140:CW144 CW72:CW75 CW60:CW69 CW79:CW96 CW7:CW16 CW98:CW122 CW19:CW30 CW32:CW58">
    <cfRule type="expression" dxfId="1960" priority="122" stopIfTrue="1">
      <formula>$CZ7=""</formula>
    </cfRule>
    <cfRule type="cellIs" dxfId="1959" priority="123" stopIfTrue="1" operator="notEqual">
      <formula>$CZ7</formula>
    </cfRule>
  </conditionalFormatting>
  <conditionalFormatting sqref="CW6">
    <cfRule type="expression" dxfId="1958" priority="119" stopIfTrue="1">
      <formula>$CZ6=""</formula>
    </cfRule>
    <cfRule type="cellIs" dxfId="1957" priority="120" stopIfTrue="1" operator="notEqual">
      <formula>$CZ6</formula>
    </cfRule>
  </conditionalFormatting>
  <conditionalFormatting sqref="CZ6">
    <cfRule type="cellIs" dxfId="1956" priority="121" operator="notEqual">
      <formula>$CZ6</formula>
    </cfRule>
  </conditionalFormatting>
  <conditionalFormatting sqref="DF71">
    <cfRule type="cellIs" dxfId="1955" priority="117" stopIfTrue="1" operator="notEqual">
      <formula>$DJ71</formula>
    </cfRule>
  </conditionalFormatting>
  <conditionalFormatting sqref="DC71">
    <cfRule type="cellIs" dxfId="1954" priority="118" stopIfTrue="1" operator="notEqual">
      <formula>$DF71</formula>
    </cfRule>
  </conditionalFormatting>
  <conditionalFormatting sqref="CZ71">
    <cfRule type="cellIs" dxfId="1953" priority="116" operator="notEqual">
      <formula>$CZ71</formula>
    </cfRule>
  </conditionalFormatting>
  <conditionalFormatting sqref="CW71">
    <cfRule type="expression" dxfId="1952" priority="114" stopIfTrue="1">
      <formula>$CZ71=""</formula>
    </cfRule>
    <cfRule type="cellIs" dxfId="1951" priority="115" stopIfTrue="1" operator="notEqual">
      <formula>$CZ71</formula>
    </cfRule>
  </conditionalFormatting>
  <conditionalFormatting sqref="DF59">
    <cfRule type="cellIs" dxfId="1950" priority="112" stopIfTrue="1" operator="notEqual">
      <formula>$DJ59</formula>
    </cfRule>
  </conditionalFormatting>
  <conditionalFormatting sqref="DC59">
    <cfRule type="cellIs" dxfId="1949" priority="113" stopIfTrue="1" operator="notEqual">
      <formula>$DF59</formula>
    </cfRule>
  </conditionalFormatting>
  <conditionalFormatting sqref="CZ59">
    <cfRule type="cellIs" dxfId="1948" priority="111" operator="notEqual">
      <formula>$CZ59</formula>
    </cfRule>
  </conditionalFormatting>
  <conditionalFormatting sqref="CW59">
    <cfRule type="expression" dxfId="1947" priority="109" stopIfTrue="1">
      <formula>$CZ59=""</formula>
    </cfRule>
    <cfRule type="cellIs" dxfId="1946" priority="110" stopIfTrue="1" operator="notEqual">
      <formula>$CZ59</formula>
    </cfRule>
  </conditionalFormatting>
  <conditionalFormatting sqref="DF123">
    <cfRule type="cellIs" dxfId="1945" priority="107" stopIfTrue="1" operator="notEqual">
      <formula>$DJ123</formula>
    </cfRule>
  </conditionalFormatting>
  <conditionalFormatting sqref="DC123">
    <cfRule type="cellIs" dxfId="1944" priority="108" stopIfTrue="1" operator="notEqual">
      <formula>$DF123</formula>
    </cfRule>
  </conditionalFormatting>
  <conditionalFormatting sqref="CZ123">
    <cfRule type="cellIs" dxfId="1943" priority="106" operator="notEqual">
      <formula>$CZ123</formula>
    </cfRule>
  </conditionalFormatting>
  <conditionalFormatting sqref="CW123">
    <cfRule type="expression" dxfId="1942" priority="104" stopIfTrue="1">
      <formula>$CZ123=""</formula>
    </cfRule>
    <cfRule type="cellIs" dxfId="1941" priority="105" stopIfTrue="1" operator="notEqual">
      <formula>$CZ123</formula>
    </cfRule>
  </conditionalFormatting>
  <conditionalFormatting sqref="DF130">
    <cfRule type="cellIs" dxfId="1940" priority="102" stopIfTrue="1" operator="notEqual">
      <formula>$DJ130</formula>
    </cfRule>
  </conditionalFormatting>
  <conditionalFormatting sqref="DC130">
    <cfRule type="cellIs" dxfId="1939" priority="103" stopIfTrue="1" operator="notEqual">
      <formula>$DF130</formula>
    </cfRule>
  </conditionalFormatting>
  <conditionalFormatting sqref="CZ130">
    <cfRule type="cellIs" dxfId="1938" priority="101" operator="notEqual">
      <formula>$CZ130</formula>
    </cfRule>
  </conditionalFormatting>
  <conditionalFormatting sqref="CW130">
    <cfRule type="expression" dxfId="1937" priority="99" stopIfTrue="1">
      <formula>$CZ130=""</formula>
    </cfRule>
    <cfRule type="cellIs" dxfId="1936" priority="100" stopIfTrue="1" operator="notEqual">
      <formula>$CZ130</formula>
    </cfRule>
  </conditionalFormatting>
  <conditionalFormatting sqref="CZ76">
    <cfRule type="cellIs" dxfId="1935" priority="98" operator="notEqual">
      <formula>$CZ76</formula>
    </cfRule>
  </conditionalFormatting>
  <conditionalFormatting sqref="DF76">
    <cfRule type="cellIs" dxfId="1934" priority="96" stopIfTrue="1" operator="notEqual">
      <formula>$DJ76</formula>
    </cfRule>
  </conditionalFormatting>
  <conditionalFormatting sqref="DC76">
    <cfRule type="cellIs" dxfId="1933" priority="97" stopIfTrue="1" operator="notEqual">
      <formula>$DF76</formula>
    </cfRule>
  </conditionalFormatting>
  <conditionalFormatting sqref="CW76">
    <cfRule type="expression" dxfId="1932" priority="94" stopIfTrue="1">
      <formula>$CZ76=""</formula>
    </cfRule>
    <cfRule type="cellIs" dxfId="1931" priority="95" stopIfTrue="1" operator="notEqual">
      <formula>$CZ76</formula>
    </cfRule>
  </conditionalFormatting>
  <conditionalFormatting sqref="DC120">
    <cfRule type="cellIs" dxfId="1930" priority="93" stopIfTrue="1" operator="notEqual">
      <formula>$DJ120</formula>
    </cfRule>
  </conditionalFormatting>
  <conditionalFormatting sqref="DF119">
    <cfRule type="cellIs" dxfId="1929" priority="91" stopIfTrue="1" operator="notEqual">
      <formula>$DJ119</formula>
    </cfRule>
  </conditionalFormatting>
  <conditionalFormatting sqref="DC119">
    <cfRule type="cellIs" dxfId="1928" priority="92" stopIfTrue="1" operator="notEqual">
      <formula>$DF119</formula>
    </cfRule>
  </conditionalFormatting>
  <conditionalFormatting sqref="DF120">
    <cfRule type="cellIs" dxfId="1927" priority="90" stopIfTrue="1" operator="notEqual">
      <formula>$DJ120</formula>
    </cfRule>
  </conditionalFormatting>
  <conditionalFormatting sqref="DF155:DF156">
    <cfRule type="cellIs" dxfId="1926" priority="89" stopIfTrue="1" operator="notEqual">
      <formula>$DJ155</formula>
    </cfRule>
  </conditionalFormatting>
  <conditionalFormatting sqref="CW155:CW156">
    <cfRule type="cellIs" dxfId="1925" priority="88" stopIfTrue="1" operator="notEqual">
      <formula>$DC155</formula>
    </cfRule>
  </conditionalFormatting>
  <conditionalFormatting sqref="CZ76">
    <cfRule type="cellIs" dxfId="1924" priority="85" operator="notEqual">
      <formula>$CZ76</formula>
    </cfRule>
  </conditionalFormatting>
  <conditionalFormatting sqref="DF76">
    <cfRule type="cellIs" dxfId="1923" priority="83" stopIfTrue="1" operator="notEqual">
      <formula>$DJ76</formula>
    </cfRule>
  </conditionalFormatting>
  <conditionalFormatting sqref="DC76">
    <cfRule type="cellIs" dxfId="1922" priority="84" stopIfTrue="1" operator="notEqual">
      <formula>$DF76</formula>
    </cfRule>
  </conditionalFormatting>
  <conditionalFormatting sqref="CW76">
    <cfRule type="expression" dxfId="1921" priority="81" stopIfTrue="1">
      <formula>$CZ76=""</formula>
    </cfRule>
    <cfRule type="cellIs" dxfId="1920" priority="82" stopIfTrue="1" operator="notEqual">
      <formula>$CZ76</formula>
    </cfRule>
  </conditionalFormatting>
  <conditionalFormatting sqref="CZ75">
    <cfRule type="cellIs" dxfId="1919" priority="80" operator="notEqual">
      <formula>$CZ75</formula>
    </cfRule>
  </conditionalFormatting>
  <conditionalFormatting sqref="DF75">
    <cfRule type="cellIs" dxfId="1918" priority="78" stopIfTrue="1" operator="notEqual">
      <formula>$DJ75</formula>
    </cfRule>
  </conditionalFormatting>
  <conditionalFormatting sqref="DC75">
    <cfRule type="cellIs" dxfId="1917" priority="79" stopIfTrue="1" operator="notEqual">
      <formula>$DF75</formula>
    </cfRule>
  </conditionalFormatting>
  <conditionalFormatting sqref="CW75">
    <cfRule type="expression" dxfId="1916" priority="76" stopIfTrue="1">
      <formula>$CZ75=""</formula>
    </cfRule>
    <cfRule type="cellIs" dxfId="1915" priority="77" stopIfTrue="1" operator="notEqual">
      <formula>$CZ75</formula>
    </cfRule>
  </conditionalFormatting>
  <conditionalFormatting sqref="CZ77">
    <cfRule type="cellIs" dxfId="1914" priority="75" operator="notEqual">
      <formula>$CZ77</formula>
    </cfRule>
  </conditionalFormatting>
  <conditionalFormatting sqref="DF77">
    <cfRule type="cellIs" dxfId="1913" priority="73" stopIfTrue="1" operator="notEqual">
      <formula>$DJ77</formula>
    </cfRule>
  </conditionalFormatting>
  <conditionalFormatting sqref="DC77">
    <cfRule type="cellIs" dxfId="1912" priority="74" stopIfTrue="1" operator="notEqual">
      <formula>$DF77</formula>
    </cfRule>
  </conditionalFormatting>
  <conditionalFormatting sqref="CW77">
    <cfRule type="expression" dxfId="1911" priority="71" stopIfTrue="1">
      <formula>$CZ77=""</formula>
    </cfRule>
    <cfRule type="cellIs" dxfId="1910" priority="72" stopIfTrue="1" operator="notEqual">
      <formula>$CZ77</formula>
    </cfRule>
  </conditionalFormatting>
  <conditionalFormatting sqref="DF17">
    <cfRule type="cellIs" dxfId="1909" priority="69" stopIfTrue="1" operator="notEqual">
      <formula>$DJ17</formula>
    </cfRule>
  </conditionalFormatting>
  <conditionalFormatting sqref="DC17">
    <cfRule type="cellIs" dxfId="1908" priority="70" stopIfTrue="1" operator="notEqual">
      <formula>$DF17</formula>
    </cfRule>
  </conditionalFormatting>
  <conditionalFormatting sqref="CZ17">
    <cfRule type="cellIs" dxfId="1907" priority="68" operator="notEqual">
      <formula>$CZ17</formula>
    </cfRule>
  </conditionalFormatting>
  <conditionalFormatting sqref="CW17">
    <cfRule type="expression" dxfId="1906" priority="66" stopIfTrue="1">
      <formula>$CZ17=""</formula>
    </cfRule>
    <cfRule type="cellIs" dxfId="1905" priority="67" stopIfTrue="1" operator="notEqual">
      <formula>$CZ17</formula>
    </cfRule>
  </conditionalFormatting>
  <conditionalFormatting sqref="CZ132">
    <cfRule type="cellIs" dxfId="1904" priority="65" operator="notEqual">
      <formula>$CZ132</formula>
    </cfRule>
  </conditionalFormatting>
  <conditionalFormatting sqref="DF97">
    <cfRule type="cellIs" dxfId="1903" priority="63" stopIfTrue="1" operator="notEqual">
      <formula>$DJ97</formula>
    </cfRule>
  </conditionalFormatting>
  <conditionalFormatting sqref="DC97">
    <cfRule type="cellIs" dxfId="1902" priority="64" stopIfTrue="1" operator="notEqual">
      <formula>$DF97</formula>
    </cfRule>
  </conditionalFormatting>
  <conditionalFormatting sqref="CZ97">
    <cfRule type="cellIs" dxfId="1901" priority="62" operator="notEqual">
      <formula>$CZ97</formula>
    </cfRule>
  </conditionalFormatting>
  <conditionalFormatting sqref="CW97">
    <cfRule type="expression" dxfId="1900" priority="60" stopIfTrue="1">
      <formula>$CZ97=""</formula>
    </cfRule>
    <cfRule type="cellIs" dxfId="1899" priority="61" stopIfTrue="1" operator="notEqual">
      <formula>$CZ97</formula>
    </cfRule>
  </conditionalFormatting>
  <conditionalFormatting sqref="DF145:DF146">
    <cfRule type="cellIs" dxfId="1898" priority="58" stopIfTrue="1" operator="notEqual">
      <formula>$DJ145</formula>
    </cfRule>
  </conditionalFormatting>
  <conditionalFormatting sqref="DC145:DC146">
    <cfRule type="cellIs" dxfId="1897" priority="59" stopIfTrue="1" operator="notEqual">
      <formula>$DF145</formula>
    </cfRule>
  </conditionalFormatting>
  <conditionalFormatting sqref="CZ145:CZ146">
    <cfRule type="cellIs" dxfId="1896" priority="57" operator="notEqual">
      <formula>$CZ145</formula>
    </cfRule>
  </conditionalFormatting>
  <conditionalFormatting sqref="CW145:CW146">
    <cfRule type="expression" dxfId="1895" priority="55" stopIfTrue="1">
      <formula>$CZ145=""</formula>
    </cfRule>
    <cfRule type="cellIs" dxfId="1894" priority="56" stopIfTrue="1" operator="notEqual">
      <formula>$CZ145</formula>
    </cfRule>
  </conditionalFormatting>
  <conditionalFormatting sqref="CT151:CT152">
    <cfRule type="cellIs" dxfId="1893" priority="53" stopIfTrue="1" operator="notEqual">
      <formula>$DC151</formula>
    </cfRule>
  </conditionalFormatting>
  <conditionalFormatting sqref="CT71:CT77 CT6:CT17 CT79:CT138 CT19:CT30 CT32:CT69">
    <cfRule type="expression" dxfId="1892" priority="51" stopIfTrue="1">
      <formula>$CW6=""</formula>
    </cfRule>
    <cfRule type="cellIs" dxfId="1891" priority="52" stopIfTrue="1" operator="notEqual">
      <formula>$CW6</formula>
    </cfRule>
  </conditionalFormatting>
  <conditionalFormatting sqref="CT155:CT156">
    <cfRule type="cellIs" dxfId="1890" priority="50" stopIfTrue="1" operator="notEqual">
      <formula>$DC155</formula>
    </cfRule>
  </conditionalFormatting>
  <conditionalFormatting sqref="CT140:CT150">
    <cfRule type="expression" dxfId="1889" priority="47" stopIfTrue="1">
      <formula>$CW140=""</formula>
    </cfRule>
    <cfRule type="cellIs" dxfId="1888" priority="48" stopIfTrue="1" operator="notEqual">
      <formula>$CW140</formula>
    </cfRule>
  </conditionalFormatting>
  <conditionalFormatting sqref="DF70">
    <cfRule type="cellIs" dxfId="1887" priority="45" stopIfTrue="1" operator="notEqual">
      <formula>$DJ70</formula>
    </cfRule>
  </conditionalFormatting>
  <conditionalFormatting sqref="DC70">
    <cfRule type="cellIs" dxfId="1886" priority="46" stopIfTrue="1" operator="notEqual">
      <formula>$DF70</formula>
    </cfRule>
  </conditionalFormatting>
  <conditionalFormatting sqref="CZ70">
    <cfRule type="cellIs" dxfId="1885" priority="44" operator="notEqual">
      <formula>$CZ70</formula>
    </cfRule>
  </conditionalFormatting>
  <conditionalFormatting sqref="CW70">
    <cfRule type="expression" dxfId="1884" priority="42" stopIfTrue="1">
      <formula>$CZ70=""</formula>
    </cfRule>
    <cfRule type="cellIs" dxfId="1883" priority="43" stopIfTrue="1" operator="notEqual">
      <formula>$CZ70</formula>
    </cfRule>
  </conditionalFormatting>
  <conditionalFormatting sqref="CT70">
    <cfRule type="expression" dxfId="1882" priority="40" stopIfTrue="1">
      <formula>$CW70=""</formula>
    </cfRule>
    <cfRule type="cellIs" dxfId="1881" priority="41" stopIfTrue="1" operator="notEqual">
      <formula>$CW70</formula>
    </cfRule>
  </conditionalFormatting>
  <conditionalFormatting sqref="CZ139">
    <cfRule type="cellIs" dxfId="1880" priority="39" operator="notEqual">
      <formula>$CZ139</formula>
    </cfRule>
  </conditionalFormatting>
  <conditionalFormatting sqref="DF139">
    <cfRule type="cellIs" dxfId="1879" priority="37" stopIfTrue="1" operator="notEqual">
      <formula>$DJ139</formula>
    </cfRule>
  </conditionalFormatting>
  <conditionalFormatting sqref="DC139">
    <cfRule type="cellIs" dxfId="1878" priority="38" stopIfTrue="1" operator="notEqual">
      <formula>$DF139</formula>
    </cfRule>
  </conditionalFormatting>
  <conditionalFormatting sqref="CW139">
    <cfRule type="expression" dxfId="1877" priority="35" stopIfTrue="1">
      <formula>$CZ139=""</formula>
    </cfRule>
    <cfRule type="cellIs" dxfId="1876" priority="36" stopIfTrue="1" operator="notEqual">
      <formula>$CZ139</formula>
    </cfRule>
  </conditionalFormatting>
  <conditionalFormatting sqref="CT139">
    <cfRule type="expression" dxfId="1875" priority="33" stopIfTrue="1">
      <formula>$CW139=""</formula>
    </cfRule>
    <cfRule type="cellIs" dxfId="1874" priority="34" stopIfTrue="1" operator="notEqual">
      <formula>$CW139</formula>
    </cfRule>
  </conditionalFormatting>
  <conditionalFormatting sqref="DF18">
    <cfRule type="cellIs" dxfId="1873" priority="31" stopIfTrue="1" operator="notEqual">
      <formula>$DJ18</formula>
    </cfRule>
  </conditionalFormatting>
  <conditionalFormatting sqref="DC18">
    <cfRule type="cellIs" dxfId="1872" priority="32" stopIfTrue="1" operator="notEqual">
      <formula>$DF18</formula>
    </cfRule>
  </conditionalFormatting>
  <conditionalFormatting sqref="CZ18">
    <cfRule type="cellIs" dxfId="1871" priority="30" operator="notEqual">
      <formula>$CZ18</formula>
    </cfRule>
  </conditionalFormatting>
  <conditionalFormatting sqref="CW18">
    <cfRule type="expression" dxfId="1870" priority="28" stopIfTrue="1">
      <formula>$CZ18=""</formula>
    </cfRule>
    <cfRule type="cellIs" dxfId="1869" priority="29" stopIfTrue="1" operator="notEqual">
      <formula>$CZ18</formula>
    </cfRule>
  </conditionalFormatting>
  <conditionalFormatting sqref="CT18">
    <cfRule type="expression" dxfId="1868" priority="26" stopIfTrue="1">
      <formula>$CW18=""</formula>
    </cfRule>
    <cfRule type="cellIs" dxfId="1867" priority="27" stopIfTrue="1" operator="notEqual">
      <formula>$CW18</formula>
    </cfRule>
  </conditionalFormatting>
  <conditionalFormatting sqref="CZ78">
    <cfRule type="cellIs" dxfId="1866" priority="25" operator="notEqual">
      <formula>$CZ78</formula>
    </cfRule>
  </conditionalFormatting>
  <conditionalFormatting sqref="DF78">
    <cfRule type="cellIs" dxfId="1865" priority="23" stopIfTrue="1" operator="notEqual">
      <formula>$DJ78</formula>
    </cfRule>
  </conditionalFormatting>
  <conditionalFormatting sqref="DC78">
    <cfRule type="cellIs" dxfId="1864" priority="24" stopIfTrue="1" operator="notEqual">
      <formula>$DF78</formula>
    </cfRule>
  </conditionalFormatting>
  <conditionalFormatting sqref="CW78">
    <cfRule type="expression" dxfId="1863" priority="21" stopIfTrue="1">
      <formula>$CZ78=""</formula>
    </cfRule>
    <cfRule type="cellIs" dxfId="1862" priority="22" stopIfTrue="1" operator="notEqual">
      <formula>$CZ78</formula>
    </cfRule>
  </conditionalFormatting>
  <conditionalFormatting sqref="CT78">
    <cfRule type="expression" dxfId="1861" priority="19" stopIfTrue="1">
      <formula>$CW78=""</formula>
    </cfRule>
    <cfRule type="cellIs" dxfId="1860" priority="20" stopIfTrue="1" operator="notEqual">
      <formula>$CW78</formula>
    </cfRule>
  </conditionalFormatting>
  <conditionalFormatting sqref="DC159:DC160 DF159:DF160">
    <cfRule type="cellIs" dxfId="1859" priority="15" stopIfTrue="1" operator="notEqual">
      <formula>$DJ159</formula>
    </cfRule>
  </conditionalFormatting>
  <conditionalFormatting sqref="CZ159:CZ160 CW159:CW160 CT159:CT160">
    <cfRule type="cellIs" dxfId="1858" priority="14" stopIfTrue="1" operator="notEqual">
      <formula>$DC159</formula>
    </cfRule>
  </conditionalFormatting>
  <conditionalFormatting sqref="DC153 DF153">
    <cfRule type="cellIs" dxfId="1857" priority="11" stopIfTrue="1" operator="notEqual">
      <formula>$DJ153</formula>
    </cfRule>
  </conditionalFormatting>
  <conditionalFormatting sqref="CZ153 CW153 CT153">
    <cfRule type="cellIs" dxfId="1856" priority="10" stopIfTrue="1" operator="notEqual">
      <formula>$DC153</formula>
    </cfRule>
  </conditionalFormatting>
  <conditionalFormatting sqref="DF31">
    <cfRule type="cellIs" dxfId="1855" priority="6" stopIfTrue="1" operator="notEqual">
      <formula>$DJ31</formula>
    </cfRule>
  </conditionalFormatting>
  <conditionalFormatting sqref="DC31">
    <cfRule type="cellIs" dxfId="1854" priority="7" stopIfTrue="1" operator="notEqual">
      <formula>$DF31</formula>
    </cfRule>
  </conditionalFormatting>
  <conditionalFormatting sqref="CZ31">
    <cfRule type="cellIs" dxfId="1853" priority="5" operator="notEqual">
      <formula>$CZ31</formula>
    </cfRule>
  </conditionalFormatting>
  <conditionalFormatting sqref="CW31">
    <cfRule type="expression" dxfId="1852" priority="3" stopIfTrue="1">
      <formula>$CZ31=""</formula>
    </cfRule>
    <cfRule type="cellIs" dxfId="1851" priority="4" stopIfTrue="1" operator="notEqual">
      <formula>$CZ31</formula>
    </cfRule>
  </conditionalFormatting>
  <conditionalFormatting sqref="CT31">
    <cfRule type="expression" dxfId="1850" priority="1" stopIfTrue="1">
      <formula>$CW31=""</formula>
    </cfRule>
    <cfRule type="cellIs" dxfId="1849" priority="2" stopIfTrue="1" operator="notEqual">
      <formula>$CW31</formula>
    </cfRule>
  </conditionalFormatting>
  <printOptions horizontalCentered="1"/>
  <pageMargins left="0.35" right="0.21" top="0.69" bottom="0.37" header="0.23622047244094491" footer="0.17"/>
  <pageSetup paperSize="9" scale="80" fitToHeight="0" orientation="landscape" r:id="rId1"/>
  <headerFooter>
    <oddHeader>&amp;R&amp;G</oddHeader>
    <oddFooter>&amp;L&amp;F&amp;R&amp;9Seite &amp;P (&amp;N)</oddFooter>
  </headerFooter>
  <legacy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S421"/>
  <sheetViews>
    <sheetView zoomScaleNormal="100" zoomScaleSheetLayoutView="75" workbookViewId="0">
      <pane ySplit="4" topLeftCell="A119" activePane="bottomLeft" state="frozen"/>
      <selection activeCell="AC1" sqref="AC1:AE1"/>
      <selection pane="bottomLeft" activeCell="T131" sqref="T131:AE131"/>
    </sheetView>
  </sheetViews>
  <sheetFormatPr baseColWidth="10" defaultColWidth="3.7109375" defaultRowHeight="13.5" x14ac:dyDescent="0.25"/>
  <cols>
    <col min="1" max="3" width="3.28515625" style="432" customWidth="1"/>
    <col min="4" max="5" width="3.28515625" style="436" customWidth="1"/>
    <col min="6" max="6" width="3.28515625" style="443" customWidth="1"/>
    <col min="7" max="8" width="3.28515625" style="444" customWidth="1"/>
    <col min="9" max="9" width="3.28515625" style="443" customWidth="1"/>
    <col min="10" max="10" width="3.28515625" style="444" customWidth="1"/>
    <col min="11" max="13" width="3.28515625" style="443" customWidth="1"/>
    <col min="14" max="14" width="3.28515625" style="687" customWidth="1"/>
    <col min="15" max="15" width="3.28515625" style="443" customWidth="1"/>
    <col min="16" max="16" width="3.85546875" style="686" customWidth="1"/>
    <col min="17" max="17" width="3.85546875" style="441" customWidth="1"/>
    <col min="18" max="18" width="3.7109375" style="442" customWidth="1"/>
    <col min="19" max="19" width="3.85546875" style="441" customWidth="1"/>
    <col min="20" max="20" width="15.42578125" style="432" customWidth="1"/>
    <col min="21" max="21" width="4.7109375" style="434" customWidth="1"/>
    <col min="22" max="22" width="23.28515625" style="438" customWidth="1"/>
    <col min="23" max="23" width="5.28515625" style="434" customWidth="1"/>
    <col min="24" max="24" width="19.7109375" style="440" customWidth="1"/>
    <col min="25" max="25" width="4.28515625" style="434" customWidth="1"/>
    <col min="26" max="26" width="1.140625" style="439" customWidth="1"/>
    <col min="27" max="27" width="29.85546875" style="438" customWidth="1"/>
    <col min="28" max="28" width="4.85546875" style="434" customWidth="1"/>
    <col min="29" max="29" width="32.42578125" style="437" customWidth="1"/>
    <col min="30" max="30" width="5.28515625" style="434" customWidth="1"/>
    <col min="31" max="31" width="7.28515625" style="434" customWidth="1"/>
    <col min="32" max="32" width="3.5703125" style="434" customWidth="1"/>
    <col min="33" max="33" width="25.140625" style="432" customWidth="1"/>
    <col min="34" max="16384" width="3.7109375" style="432"/>
  </cols>
  <sheetData>
    <row r="1" spans="1:33" s="435" customFormat="1" ht="23.25" x14ac:dyDescent="0.25">
      <c r="A1" s="868" t="s">
        <v>346</v>
      </c>
      <c r="B1" s="866" t="s">
        <v>347</v>
      </c>
      <c r="C1" s="866" t="s">
        <v>348</v>
      </c>
      <c r="D1" s="865" t="s">
        <v>349</v>
      </c>
      <c r="E1" s="865" t="s">
        <v>1849</v>
      </c>
      <c r="F1" s="865" t="s">
        <v>351</v>
      </c>
      <c r="G1" s="866" t="s">
        <v>352</v>
      </c>
      <c r="H1" s="866" t="s">
        <v>110</v>
      </c>
      <c r="I1" s="865" t="s">
        <v>141</v>
      </c>
      <c r="J1" s="866" t="s">
        <v>353</v>
      </c>
      <c r="K1" s="867" t="s">
        <v>1268</v>
      </c>
      <c r="L1" s="867" t="s">
        <v>355</v>
      </c>
      <c r="M1" s="867" t="s">
        <v>1521</v>
      </c>
      <c r="N1" s="869" t="s">
        <v>1523</v>
      </c>
      <c r="O1" s="868" t="s">
        <v>265</v>
      </c>
      <c r="P1" s="866" t="s">
        <v>1848</v>
      </c>
      <c r="Q1" s="866" t="s">
        <v>431</v>
      </c>
      <c r="R1" s="866" t="s">
        <v>363</v>
      </c>
      <c r="S1" s="866" t="s">
        <v>1527</v>
      </c>
      <c r="T1" s="806" t="s">
        <v>1581</v>
      </c>
      <c r="U1" s="800"/>
      <c r="V1" s="805"/>
      <c r="W1" s="803"/>
      <c r="X1" s="804"/>
      <c r="Y1" s="803"/>
      <c r="Z1" s="802"/>
      <c r="AA1" s="801"/>
      <c r="AB1" s="800"/>
      <c r="AC1" s="843">
        <v>44652</v>
      </c>
      <c r="AD1" s="843"/>
      <c r="AE1" s="843"/>
      <c r="AF1" s="799"/>
      <c r="AG1" s="592" t="s">
        <v>1525</v>
      </c>
    </row>
    <row r="2" spans="1:33" s="471" customFormat="1" ht="20.25" x14ac:dyDescent="0.2">
      <c r="A2" s="868"/>
      <c r="B2" s="866"/>
      <c r="C2" s="866"/>
      <c r="D2" s="865"/>
      <c r="E2" s="865"/>
      <c r="F2" s="865"/>
      <c r="G2" s="866"/>
      <c r="H2" s="866"/>
      <c r="I2" s="865"/>
      <c r="J2" s="866"/>
      <c r="K2" s="867"/>
      <c r="L2" s="867"/>
      <c r="M2" s="867"/>
      <c r="N2" s="869"/>
      <c r="O2" s="868"/>
      <c r="P2" s="866"/>
      <c r="Q2" s="866"/>
      <c r="R2" s="866"/>
      <c r="S2" s="866"/>
      <c r="T2" s="585" t="s">
        <v>80</v>
      </c>
      <c r="U2" s="584" t="s">
        <v>364</v>
      </c>
      <c r="V2" s="583" t="s">
        <v>81</v>
      </c>
      <c r="W2" s="578" t="s">
        <v>82</v>
      </c>
      <c r="X2" s="582" t="s">
        <v>304</v>
      </c>
      <c r="Y2" s="845" t="s">
        <v>82</v>
      </c>
      <c r="Z2" s="846"/>
      <c r="AA2" s="581" t="s">
        <v>83</v>
      </c>
      <c r="AB2" s="685"/>
      <c r="AC2" s="580" t="s">
        <v>654</v>
      </c>
      <c r="AD2" s="685"/>
      <c r="AE2" s="578" t="s">
        <v>325</v>
      </c>
      <c r="AF2" s="501"/>
      <c r="AG2" s="577"/>
    </row>
    <row r="3" spans="1:33" s="471" customFormat="1" x14ac:dyDescent="0.2">
      <c r="A3" s="868"/>
      <c r="B3" s="866"/>
      <c r="C3" s="866"/>
      <c r="D3" s="865"/>
      <c r="E3" s="865"/>
      <c r="F3" s="865"/>
      <c r="G3" s="866"/>
      <c r="H3" s="866"/>
      <c r="I3" s="865"/>
      <c r="J3" s="866"/>
      <c r="K3" s="867"/>
      <c r="L3" s="867"/>
      <c r="M3" s="867"/>
      <c r="N3" s="869"/>
      <c r="O3" s="868"/>
      <c r="P3" s="866"/>
      <c r="Q3" s="866"/>
      <c r="R3" s="866"/>
      <c r="S3" s="866"/>
      <c r="T3" s="863"/>
      <c r="U3" s="863"/>
      <c r="V3" s="853" t="s">
        <v>311</v>
      </c>
      <c r="W3" s="855" t="s">
        <v>312</v>
      </c>
      <c r="X3" s="853" t="s">
        <v>310</v>
      </c>
      <c r="Y3" s="847" t="s">
        <v>87</v>
      </c>
      <c r="Z3" s="848"/>
      <c r="AA3" s="851" t="s">
        <v>85</v>
      </c>
      <c r="AB3" s="853" t="s">
        <v>313</v>
      </c>
      <c r="AC3" s="853" t="s">
        <v>690</v>
      </c>
      <c r="AD3" s="855" t="s">
        <v>1565</v>
      </c>
      <c r="AE3" s="863"/>
      <c r="AF3" s="501"/>
      <c r="AG3" s="838" t="s">
        <v>1558</v>
      </c>
    </row>
    <row r="4" spans="1:33" s="471" customFormat="1" x14ac:dyDescent="0.2">
      <c r="A4" s="571"/>
      <c r="B4" s="570"/>
      <c r="C4" s="570"/>
      <c r="D4" s="574"/>
      <c r="E4" s="574"/>
      <c r="F4" s="574"/>
      <c r="G4" s="570"/>
      <c r="H4" s="570"/>
      <c r="I4" s="574"/>
      <c r="J4" s="570"/>
      <c r="K4" s="573"/>
      <c r="L4" s="573"/>
      <c r="M4" s="573"/>
      <c r="N4" s="798"/>
      <c r="O4" s="571"/>
      <c r="P4" s="570"/>
      <c r="Q4" s="570"/>
      <c r="R4" s="570"/>
      <c r="S4" s="570"/>
      <c r="T4" s="864"/>
      <c r="U4" s="864"/>
      <c r="V4" s="854"/>
      <c r="W4" s="856"/>
      <c r="X4" s="854"/>
      <c r="Y4" s="849"/>
      <c r="Z4" s="850"/>
      <c r="AA4" s="852"/>
      <c r="AB4" s="854"/>
      <c r="AC4" s="854"/>
      <c r="AD4" s="856"/>
      <c r="AE4" s="864"/>
      <c r="AF4" s="501"/>
      <c r="AG4" s="839"/>
    </row>
    <row r="5" spans="1:33" s="491" customFormat="1" ht="27" x14ac:dyDescent="0.25">
      <c r="A5" s="797">
        <v>1</v>
      </c>
      <c r="B5" s="797"/>
      <c r="C5" s="743">
        <f t="shared" ref="C5:C36" si="0">IF(AB5&gt;=10,1,"")</f>
        <v>1</v>
      </c>
      <c r="D5" s="796">
        <v>1</v>
      </c>
      <c r="E5" s="796"/>
      <c r="F5" s="794"/>
      <c r="G5" s="795"/>
      <c r="H5" s="795">
        <v>1</v>
      </c>
      <c r="I5" s="794"/>
      <c r="J5" s="795"/>
      <c r="K5" s="794"/>
      <c r="L5" s="794"/>
      <c r="M5" s="794"/>
      <c r="N5" s="793"/>
      <c r="O5" s="793"/>
      <c r="P5" s="792">
        <v>5558</v>
      </c>
      <c r="Q5" s="790" t="s">
        <v>433</v>
      </c>
      <c r="R5" s="791" t="s">
        <v>357</v>
      </c>
      <c r="S5" s="790" t="s">
        <v>1514</v>
      </c>
      <c r="T5" s="789" t="s">
        <v>92</v>
      </c>
      <c r="U5" s="787">
        <v>1956</v>
      </c>
      <c r="V5" s="788" t="s">
        <v>194</v>
      </c>
      <c r="W5" s="787">
        <v>1982</v>
      </c>
      <c r="X5" s="786"/>
      <c r="Y5" s="785"/>
      <c r="Z5" s="784"/>
      <c r="AA5" s="783" t="s">
        <v>332</v>
      </c>
      <c r="AB5" s="782">
        <f t="shared" ref="AB5:AB36" si="1">IF(Z5="",YEAR($AC$1)-$W5,YEAR($AC$1)-$Y5)</f>
        <v>40</v>
      </c>
      <c r="AC5" s="781" t="s">
        <v>1292</v>
      </c>
      <c r="AD5" s="780">
        <v>1985</v>
      </c>
      <c r="AE5" s="779" t="s">
        <v>1286</v>
      </c>
      <c r="AF5" s="778"/>
      <c r="AG5" s="777" t="s">
        <v>399</v>
      </c>
    </row>
    <row r="6" spans="1:33" s="491" customFormat="1" ht="27" x14ac:dyDescent="0.25">
      <c r="A6" s="743">
        <v>1</v>
      </c>
      <c r="B6" s="743"/>
      <c r="C6" s="743">
        <f t="shared" si="0"/>
        <v>1</v>
      </c>
      <c r="D6" s="742">
        <v>1</v>
      </c>
      <c r="E6" s="742"/>
      <c r="F6" s="760"/>
      <c r="G6" s="761"/>
      <c r="H6" s="761">
        <v>1</v>
      </c>
      <c r="I6" s="760"/>
      <c r="J6" s="761"/>
      <c r="K6" s="760"/>
      <c r="L6" s="760"/>
      <c r="M6" s="760"/>
      <c r="N6" s="759"/>
      <c r="O6" s="759"/>
      <c r="P6" s="746">
        <v>4182</v>
      </c>
      <c r="Q6" s="737" t="s">
        <v>436</v>
      </c>
      <c r="R6" s="763" t="s">
        <v>361</v>
      </c>
      <c r="S6" s="737" t="s">
        <v>1514</v>
      </c>
      <c r="T6" s="752" t="s">
        <v>101</v>
      </c>
      <c r="U6" s="731">
        <v>1961</v>
      </c>
      <c r="V6" s="734" t="s">
        <v>197</v>
      </c>
      <c r="W6" s="731">
        <v>1988</v>
      </c>
      <c r="X6" s="730"/>
      <c r="Y6" s="750"/>
      <c r="Z6" s="732"/>
      <c r="AA6" s="751" t="s">
        <v>102</v>
      </c>
      <c r="AB6" s="749">
        <f t="shared" si="1"/>
        <v>34</v>
      </c>
      <c r="AC6" s="748" t="s">
        <v>1294</v>
      </c>
      <c r="AD6" s="747">
        <v>1989</v>
      </c>
      <c r="AE6" s="728" t="s">
        <v>1286</v>
      </c>
      <c r="AF6" s="727"/>
      <c r="AG6" s="726" t="s">
        <v>401</v>
      </c>
    </row>
    <row r="7" spans="1:33" s="491" customFormat="1" ht="40.5" x14ac:dyDescent="0.25">
      <c r="A7" s="743"/>
      <c r="B7" s="743"/>
      <c r="C7" s="743">
        <f t="shared" si="0"/>
        <v>1</v>
      </c>
      <c r="D7" s="742">
        <v>1</v>
      </c>
      <c r="E7" s="742"/>
      <c r="F7" s="760"/>
      <c r="G7" s="761"/>
      <c r="H7" s="761">
        <v>1</v>
      </c>
      <c r="I7" s="760"/>
      <c r="J7" s="761"/>
      <c r="K7" s="760"/>
      <c r="L7" s="760"/>
      <c r="M7" s="760"/>
      <c r="N7" s="759"/>
      <c r="O7" s="759"/>
      <c r="P7" s="746">
        <v>3201</v>
      </c>
      <c r="Q7" s="737" t="s">
        <v>443</v>
      </c>
      <c r="R7" s="763" t="s">
        <v>1301</v>
      </c>
      <c r="S7" s="737" t="s">
        <v>1514</v>
      </c>
      <c r="T7" s="752" t="s">
        <v>253</v>
      </c>
      <c r="U7" s="731">
        <v>1967</v>
      </c>
      <c r="V7" s="734" t="s">
        <v>194</v>
      </c>
      <c r="W7" s="731">
        <v>1992</v>
      </c>
      <c r="X7" s="730" t="s">
        <v>1835</v>
      </c>
      <c r="Y7" s="750">
        <v>1999</v>
      </c>
      <c r="Z7" s="732"/>
      <c r="AA7" s="751" t="s">
        <v>315</v>
      </c>
      <c r="AB7" s="749">
        <f t="shared" si="1"/>
        <v>30</v>
      </c>
      <c r="AC7" s="748" t="s">
        <v>1532</v>
      </c>
      <c r="AD7" s="747">
        <v>2003</v>
      </c>
      <c r="AE7" s="728" t="s">
        <v>1286</v>
      </c>
      <c r="AF7" s="727"/>
      <c r="AG7" s="726" t="s">
        <v>399</v>
      </c>
    </row>
    <row r="8" spans="1:33" s="491" customFormat="1" ht="27" x14ac:dyDescent="0.25">
      <c r="A8" s="743">
        <v>1</v>
      </c>
      <c r="B8" s="743"/>
      <c r="C8" s="743">
        <f t="shared" si="0"/>
        <v>1</v>
      </c>
      <c r="D8" s="742">
        <v>1</v>
      </c>
      <c r="E8" s="742"/>
      <c r="F8" s="760"/>
      <c r="G8" s="761"/>
      <c r="H8" s="761">
        <v>1</v>
      </c>
      <c r="I8" s="760"/>
      <c r="J8" s="761"/>
      <c r="K8" s="760"/>
      <c r="L8" s="760"/>
      <c r="M8" s="760"/>
      <c r="N8" s="759"/>
      <c r="O8" s="759"/>
      <c r="P8" s="763">
        <v>7679</v>
      </c>
      <c r="Q8" s="763" t="s">
        <v>467</v>
      </c>
      <c r="R8" s="763" t="s">
        <v>1140</v>
      </c>
      <c r="S8" s="763" t="s">
        <v>1514</v>
      </c>
      <c r="T8" s="752" t="s">
        <v>124</v>
      </c>
      <c r="U8" s="731">
        <v>1971</v>
      </c>
      <c r="V8" s="734" t="s">
        <v>197</v>
      </c>
      <c r="W8" s="731">
        <v>1997</v>
      </c>
      <c r="X8" s="730" t="s">
        <v>1847</v>
      </c>
      <c r="Y8" s="750">
        <v>2007</v>
      </c>
      <c r="Z8" s="732"/>
      <c r="AA8" s="751" t="s">
        <v>317</v>
      </c>
      <c r="AB8" s="749">
        <f t="shared" si="1"/>
        <v>25</v>
      </c>
      <c r="AC8" s="748" t="s">
        <v>1298</v>
      </c>
      <c r="AD8" s="747">
        <v>1996</v>
      </c>
      <c r="AE8" s="728" t="s">
        <v>1286</v>
      </c>
      <c r="AF8" s="727"/>
      <c r="AG8" s="726" t="s">
        <v>399</v>
      </c>
    </row>
    <row r="9" spans="1:33" s="491" customFormat="1" ht="27" x14ac:dyDescent="0.25">
      <c r="A9" s="743">
        <v>1</v>
      </c>
      <c r="B9" s="743"/>
      <c r="C9" s="743">
        <f t="shared" si="0"/>
        <v>1</v>
      </c>
      <c r="D9" s="742">
        <v>1</v>
      </c>
      <c r="E9" s="742"/>
      <c r="F9" s="760"/>
      <c r="G9" s="761"/>
      <c r="H9" s="761">
        <v>1</v>
      </c>
      <c r="I9" s="760"/>
      <c r="J9" s="761"/>
      <c r="K9" s="760"/>
      <c r="L9" s="760"/>
      <c r="M9" s="760"/>
      <c r="N9" s="759"/>
      <c r="O9" s="759"/>
      <c r="P9" s="746">
        <v>4258</v>
      </c>
      <c r="Q9" s="737" t="s">
        <v>463</v>
      </c>
      <c r="R9" s="763" t="s">
        <v>358</v>
      </c>
      <c r="S9" s="737" t="s">
        <v>1514</v>
      </c>
      <c r="T9" s="752" t="s">
        <v>190</v>
      </c>
      <c r="U9" s="731">
        <v>1972</v>
      </c>
      <c r="V9" s="734" t="s">
        <v>194</v>
      </c>
      <c r="W9" s="731">
        <v>1997</v>
      </c>
      <c r="X9" s="730"/>
      <c r="Y9" s="750"/>
      <c r="Z9" s="732"/>
      <c r="AA9" s="751" t="s">
        <v>1021</v>
      </c>
      <c r="AB9" s="749">
        <f t="shared" si="1"/>
        <v>25</v>
      </c>
      <c r="AC9" s="748" t="s">
        <v>1299</v>
      </c>
      <c r="AD9" s="747">
        <v>2000</v>
      </c>
      <c r="AE9" s="728" t="s">
        <v>1286</v>
      </c>
      <c r="AF9" s="727"/>
      <c r="AG9" s="726" t="s">
        <v>399</v>
      </c>
    </row>
    <row r="10" spans="1:33" s="491" customFormat="1" ht="27" x14ac:dyDescent="0.25">
      <c r="A10" s="743"/>
      <c r="B10" s="743"/>
      <c r="C10" s="743">
        <f t="shared" si="0"/>
        <v>1</v>
      </c>
      <c r="D10" s="742">
        <v>1</v>
      </c>
      <c r="E10" s="742"/>
      <c r="F10" s="760"/>
      <c r="G10" s="761"/>
      <c r="H10" s="761"/>
      <c r="I10" s="760"/>
      <c r="J10" s="761"/>
      <c r="K10" s="760"/>
      <c r="L10" s="760"/>
      <c r="M10" s="760"/>
      <c r="N10" s="759"/>
      <c r="O10" s="759"/>
      <c r="P10" s="746">
        <v>7695</v>
      </c>
      <c r="Q10" s="737" t="s">
        <v>471</v>
      </c>
      <c r="R10" s="763" t="s">
        <v>359</v>
      </c>
      <c r="S10" s="737" t="s">
        <v>1514</v>
      </c>
      <c r="T10" s="752" t="s">
        <v>229</v>
      </c>
      <c r="U10" s="731">
        <v>1976</v>
      </c>
      <c r="V10" s="734" t="s">
        <v>241</v>
      </c>
      <c r="W10" s="731">
        <v>2001</v>
      </c>
      <c r="X10" s="730"/>
      <c r="Y10" s="750"/>
      <c r="Z10" s="732"/>
      <c r="AA10" s="751" t="s">
        <v>337</v>
      </c>
      <c r="AB10" s="749">
        <f t="shared" si="1"/>
        <v>21</v>
      </c>
      <c r="AC10" s="748" t="s">
        <v>1846</v>
      </c>
      <c r="AD10" s="747">
        <v>2010</v>
      </c>
      <c r="AE10" s="728" t="s">
        <v>1286</v>
      </c>
      <c r="AF10" s="727"/>
      <c r="AG10" s="726" t="s">
        <v>399</v>
      </c>
    </row>
    <row r="11" spans="1:33" s="491" customFormat="1" ht="27" x14ac:dyDescent="0.25">
      <c r="A11" s="743">
        <v>1</v>
      </c>
      <c r="B11" s="743"/>
      <c r="C11" s="743">
        <f t="shared" si="0"/>
        <v>1</v>
      </c>
      <c r="D11" s="742">
        <v>1</v>
      </c>
      <c r="E11" s="742"/>
      <c r="F11" s="760"/>
      <c r="G11" s="761"/>
      <c r="H11" s="761"/>
      <c r="I11" s="760"/>
      <c r="J11" s="761"/>
      <c r="K11" s="760"/>
      <c r="L11" s="760"/>
      <c r="M11" s="760"/>
      <c r="N11" s="759">
        <v>1</v>
      </c>
      <c r="O11" s="759"/>
      <c r="P11" s="746">
        <v>4155</v>
      </c>
      <c r="Q11" s="737" t="s">
        <v>434</v>
      </c>
      <c r="R11" s="763" t="s">
        <v>359</v>
      </c>
      <c r="S11" s="737" t="s">
        <v>1514</v>
      </c>
      <c r="T11" s="752" t="s">
        <v>93</v>
      </c>
      <c r="U11" s="731">
        <v>1958</v>
      </c>
      <c r="V11" s="734" t="s">
        <v>194</v>
      </c>
      <c r="W11" s="731">
        <v>1983</v>
      </c>
      <c r="X11" s="730"/>
      <c r="Y11" s="750"/>
      <c r="Z11" s="732"/>
      <c r="AA11" s="751" t="s">
        <v>331</v>
      </c>
      <c r="AB11" s="749">
        <f t="shared" si="1"/>
        <v>39</v>
      </c>
      <c r="AC11" s="748" t="s">
        <v>1845</v>
      </c>
      <c r="AD11" s="747">
        <v>1986</v>
      </c>
      <c r="AE11" s="728" t="s">
        <v>1287</v>
      </c>
      <c r="AF11" s="727"/>
      <c r="AG11" s="754" t="s">
        <v>1078</v>
      </c>
    </row>
    <row r="12" spans="1:33" s="491" customFormat="1" ht="27" x14ac:dyDescent="0.25">
      <c r="A12" s="743">
        <v>1</v>
      </c>
      <c r="B12" s="743"/>
      <c r="C12" s="743">
        <f t="shared" si="0"/>
        <v>1</v>
      </c>
      <c r="D12" s="742">
        <v>1</v>
      </c>
      <c r="E12" s="742"/>
      <c r="F12" s="760"/>
      <c r="G12" s="761"/>
      <c r="H12" s="761">
        <v>1</v>
      </c>
      <c r="I12" s="760"/>
      <c r="J12" s="761"/>
      <c r="K12" s="760"/>
      <c r="L12" s="760"/>
      <c r="M12" s="760"/>
      <c r="N12" s="759"/>
      <c r="O12" s="759"/>
      <c r="P12" s="746">
        <v>5574</v>
      </c>
      <c r="Q12" s="737" t="s">
        <v>435</v>
      </c>
      <c r="R12" s="763" t="s">
        <v>358</v>
      </c>
      <c r="S12" s="737" t="s">
        <v>1514</v>
      </c>
      <c r="T12" s="752" t="s">
        <v>94</v>
      </c>
      <c r="U12" s="731">
        <v>1962</v>
      </c>
      <c r="V12" s="734" t="s">
        <v>194</v>
      </c>
      <c r="W12" s="731">
        <v>1987</v>
      </c>
      <c r="X12" s="730" t="s">
        <v>1835</v>
      </c>
      <c r="Y12" s="750">
        <v>2000</v>
      </c>
      <c r="Z12" s="732"/>
      <c r="AA12" s="751" t="s">
        <v>333</v>
      </c>
      <c r="AB12" s="749">
        <f t="shared" si="1"/>
        <v>35</v>
      </c>
      <c r="AC12" s="748" t="s">
        <v>1844</v>
      </c>
      <c r="AD12" s="747">
        <v>1988</v>
      </c>
      <c r="AE12" s="728" t="s">
        <v>1287</v>
      </c>
      <c r="AF12" s="727"/>
      <c r="AG12" s="752" t="s">
        <v>1304</v>
      </c>
    </row>
    <row r="13" spans="1:33" s="491" customFormat="1" x14ac:dyDescent="0.25">
      <c r="A13" s="743"/>
      <c r="B13" s="743"/>
      <c r="C13" s="743">
        <f t="shared" si="0"/>
        <v>1</v>
      </c>
      <c r="D13" s="742">
        <v>1</v>
      </c>
      <c r="E13" s="742"/>
      <c r="F13" s="760"/>
      <c r="G13" s="761"/>
      <c r="H13" s="761"/>
      <c r="I13" s="760"/>
      <c r="J13" s="761"/>
      <c r="K13" s="760"/>
      <c r="L13" s="760"/>
      <c r="M13" s="760"/>
      <c r="N13" s="759"/>
      <c r="O13" s="759"/>
      <c r="P13" s="740">
        <v>4557</v>
      </c>
      <c r="Q13" s="739" t="s">
        <v>1843</v>
      </c>
      <c r="R13" s="745" t="s">
        <v>1301</v>
      </c>
      <c r="S13" s="739" t="s">
        <v>1514</v>
      </c>
      <c r="T13" s="744" t="s">
        <v>1842</v>
      </c>
      <c r="U13" s="735">
        <v>1955</v>
      </c>
      <c r="V13" s="734" t="s">
        <v>194</v>
      </c>
      <c r="W13" s="731">
        <v>1980</v>
      </c>
      <c r="X13" s="730"/>
      <c r="Y13" s="750"/>
      <c r="Z13" s="732"/>
      <c r="AA13" s="748"/>
      <c r="AB13" s="749">
        <f t="shared" si="1"/>
        <v>42</v>
      </c>
      <c r="AC13" s="748" t="s">
        <v>1841</v>
      </c>
      <c r="AD13" s="729">
        <v>2021</v>
      </c>
      <c r="AE13" s="728" t="s">
        <v>95</v>
      </c>
      <c r="AF13" s="727"/>
      <c r="AG13" s="726" t="s">
        <v>373</v>
      </c>
    </row>
    <row r="14" spans="1:33" s="491" customFormat="1" x14ac:dyDescent="0.25">
      <c r="A14" s="743"/>
      <c r="B14" s="743"/>
      <c r="C14" s="743">
        <f t="shared" si="0"/>
        <v>1</v>
      </c>
      <c r="D14" s="742"/>
      <c r="E14" s="742">
        <v>1</v>
      </c>
      <c r="F14" s="760"/>
      <c r="G14" s="761"/>
      <c r="H14" s="761">
        <v>1</v>
      </c>
      <c r="I14" s="760"/>
      <c r="J14" s="761"/>
      <c r="K14" s="760"/>
      <c r="L14" s="760"/>
      <c r="M14" s="760"/>
      <c r="N14" s="759"/>
      <c r="O14" s="759"/>
      <c r="P14" s="746">
        <v>5557</v>
      </c>
      <c r="Q14" s="737" t="s">
        <v>441</v>
      </c>
      <c r="R14" s="763" t="s">
        <v>358</v>
      </c>
      <c r="S14" s="737" t="s">
        <v>1514</v>
      </c>
      <c r="T14" s="752" t="s">
        <v>113</v>
      </c>
      <c r="U14" s="731">
        <v>1958</v>
      </c>
      <c r="V14" s="734" t="s">
        <v>195</v>
      </c>
      <c r="W14" s="731">
        <v>1981</v>
      </c>
      <c r="X14" s="730"/>
      <c r="Y14" s="750"/>
      <c r="Z14" s="732"/>
      <c r="AA14" s="751" t="s">
        <v>222</v>
      </c>
      <c r="AB14" s="749">
        <f t="shared" si="1"/>
        <v>41</v>
      </c>
      <c r="AC14" s="748" t="s">
        <v>1253</v>
      </c>
      <c r="AD14" s="747">
        <v>1985</v>
      </c>
      <c r="AE14" s="728" t="s">
        <v>95</v>
      </c>
      <c r="AF14" s="727"/>
      <c r="AG14" s="726" t="s">
        <v>1840</v>
      </c>
    </row>
    <row r="15" spans="1:33" s="491" customFormat="1" x14ac:dyDescent="0.25">
      <c r="A15" s="743"/>
      <c r="B15" s="743"/>
      <c r="C15" s="743">
        <f t="shared" si="0"/>
        <v>1</v>
      </c>
      <c r="D15" s="742"/>
      <c r="E15" s="742">
        <v>1</v>
      </c>
      <c r="F15" s="760"/>
      <c r="G15" s="761"/>
      <c r="H15" s="761">
        <v>1</v>
      </c>
      <c r="I15" s="760"/>
      <c r="J15" s="761"/>
      <c r="K15" s="760"/>
      <c r="L15" s="760"/>
      <c r="M15" s="760"/>
      <c r="N15" s="759"/>
      <c r="O15" s="759"/>
      <c r="P15" s="746">
        <v>4209</v>
      </c>
      <c r="Q15" s="737" t="s">
        <v>449</v>
      </c>
      <c r="R15" s="763" t="s">
        <v>359</v>
      </c>
      <c r="S15" s="737" t="s">
        <v>1514</v>
      </c>
      <c r="T15" s="752" t="s">
        <v>1568</v>
      </c>
      <c r="U15" s="731">
        <v>1957</v>
      </c>
      <c r="V15" s="734" t="s">
        <v>195</v>
      </c>
      <c r="W15" s="731">
        <v>1984</v>
      </c>
      <c r="X15" s="730"/>
      <c r="Y15" s="750"/>
      <c r="Z15" s="732"/>
      <c r="AA15" s="751" t="s">
        <v>90</v>
      </c>
      <c r="AB15" s="749">
        <f t="shared" si="1"/>
        <v>38</v>
      </c>
      <c r="AC15" s="748" t="s">
        <v>663</v>
      </c>
      <c r="AD15" s="747">
        <v>1994</v>
      </c>
      <c r="AE15" s="728" t="s">
        <v>95</v>
      </c>
      <c r="AF15" s="727"/>
      <c r="AG15" s="726" t="s">
        <v>1212</v>
      </c>
    </row>
    <row r="16" spans="1:33" s="491" customFormat="1" ht="13.5" customHeight="1" x14ac:dyDescent="0.25">
      <c r="A16" s="743"/>
      <c r="B16" s="743"/>
      <c r="C16" s="743">
        <f t="shared" si="0"/>
        <v>1</v>
      </c>
      <c r="D16" s="742">
        <v>1</v>
      </c>
      <c r="E16" s="742"/>
      <c r="F16" s="760"/>
      <c r="G16" s="761"/>
      <c r="H16" s="761"/>
      <c r="I16" s="760"/>
      <c r="J16" s="761"/>
      <c r="K16" s="760"/>
      <c r="L16" s="760"/>
      <c r="M16" s="760"/>
      <c r="N16" s="759">
        <v>1</v>
      </c>
      <c r="O16" s="759"/>
      <c r="P16" s="746">
        <v>5625</v>
      </c>
      <c r="Q16" s="737" t="s">
        <v>439</v>
      </c>
      <c r="R16" s="763" t="s">
        <v>361</v>
      </c>
      <c r="S16" s="737" t="s">
        <v>1514</v>
      </c>
      <c r="T16" s="752" t="s">
        <v>115</v>
      </c>
      <c r="U16" s="731">
        <v>1959</v>
      </c>
      <c r="V16" s="734" t="s">
        <v>100</v>
      </c>
      <c r="W16" s="731">
        <v>1985</v>
      </c>
      <c r="X16" s="730"/>
      <c r="Y16" s="750"/>
      <c r="Z16" s="732"/>
      <c r="AA16" s="751" t="s">
        <v>335</v>
      </c>
      <c r="AB16" s="749">
        <f t="shared" si="1"/>
        <v>37</v>
      </c>
      <c r="AC16" s="748" t="s">
        <v>1533</v>
      </c>
      <c r="AD16" s="747">
        <v>1987</v>
      </c>
      <c r="AE16" s="728" t="s">
        <v>95</v>
      </c>
      <c r="AF16" s="727"/>
      <c r="AG16" s="754" t="s">
        <v>1078</v>
      </c>
    </row>
    <row r="17" spans="1:33" s="491" customFormat="1" x14ac:dyDescent="0.25">
      <c r="A17" s="743"/>
      <c r="B17" s="743"/>
      <c r="C17" s="743">
        <f t="shared" si="0"/>
        <v>1</v>
      </c>
      <c r="D17" s="742">
        <v>1</v>
      </c>
      <c r="E17" s="742"/>
      <c r="F17" s="760"/>
      <c r="G17" s="761"/>
      <c r="H17" s="761"/>
      <c r="I17" s="760"/>
      <c r="J17" s="761"/>
      <c r="K17" s="760"/>
      <c r="L17" s="760"/>
      <c r="M17" s="760"/>
      <c r="N17" s="759"/>
      <c r="O17" s="759"/>
      <c r="P17" s="746">
        <v>3218</v>
      </c>
      <c r="Q17" s="737" t="s">
        <v>1281</v>
      </c>
      <c r="R17" s="763" t="s">
        <v>1301</v>
      </c>
      <c r="S17" s="737" t="s">
        <v>1514</v>
      </c>
      <c r="T17" s="752" t="s">
        <v>1282</v>
      </c>
      <c r="U17" s="731">
        <v>1959</v>
      </c>
      <c r="V17" s="734" t="s">
        <v>194</v>
      </c>
      <c r="W17" s="731">
        <v>1985</v>
      </c>
      <c r="X17" s="730"/>
      <c r="Y17" s="750"/>
      <c r="Z17" s="732"/>
      <c r="AA17" s="751" t="s">
        <v>1284</v>
      </c>
      <c r="AB17" s="749">
        <f t="shared" si="1"/>
        <v>37</v>
      </c>
      <c r="AC17" s="748" t="s">
        <v>1283</v>
      </c>
      <c r="AD17" s="747">
        <v>2017</v>
      </c>
      <c r="AE17" s="728" t="s">
        <v>95</v>
      </c>
      <c r="AF17" s="727"/>
      <c r="AG17" s="726" t="s">
        <v>373</v>
      </c>
    </row>
    <row r="18" spans="1:33" s="491" customFormat="1" x14ac:dyDescent="0.25">
      <c r="A18" s="743"/>
      <c r="B18" s="743"/>
      <c r="C18" s="743">
        <f t="shared" si="0"/>
        <v>1</v>
      </c>
      <c r="D18" s="742"/>
      <c r="E18" s="742">
        <v>1</v>
      </c>
      <c r="F18" s="760"/>
      <c r="G18" s="761"/>
      <c r="H18" s="761"/>
      <c r="I18" s="760"/>
      <c r="J18" s="761"/>
      <c r="K18" s="760"/>
      <c r="L18" s="760"/>
      <c r="M18" s="760"/>
      <c r="N18" s="759"/>
      <c r="O18" s="759"/>
      <c r="P18" s="746">
        <v>3214</v>
      </c>
      <c r="Q18" s="737" t="s">
        <v>1193</v>
      </c>
      <c r="R18" s="763" t="s">
        <v>1140</v>
      </c>
      <c r="S18" s="737" t="s">
        <v>1514</v>
      </c>
      <c r="T18" s="752" t="s">
        <v>1194</v>
      </c>
      <c r="U18" s="731">
        <v>1962</v>
      </c>
      <c r="V18" s="734" t="s">
        <v>195</v>
      </c>
      <c r="W18" s="731">
        <v>1986</v>
      </c>
      <c r="X18" s="730"/>
      <c r="Y18" s="750"/>
      <c r="Z18" s="732"/>
      <c r="AA18" s="751" t="s">
        <v>1196</v>
      </c>
      <c r="AB18" s="749">
        <f t="shared" si="1"/>
        <v>36</v>
      </c>
      <c r="AC18" s="748" t="s">
        <v>1598</v>
      </c>
      <c r="AD18" s="747">
        <v>2016</v>
      </c>
      <c r="AE18" s="728" t="s">
        <v>95</v>
      </c>
      <c r="AF18" s="727"/>
      <c r="AG18" s="726" t="s">
        <v>373</v>
      </c>
    </row>
    <row r="19" spans="1:33" s="491" customFormat="1" ht="27" x14ac:dyDescent="0.25">
      <c r="A19" s="743"/>
      <c r="B19" s="743"/>
      <c r="C19" s="743">
        <f t="shared" si="0"/>
        <v>1</v>
      </c>
      <c r="D19" s="742"/>
      <c r="E19" s="742">
        <v>1</v>
      </c>
      <c r="F19" s="760"/>
      <c r="G19" s="761"/>
      <c r="H19" s="761">
        <v>1</v>
      </c>
      <c r="I19" s="760"/>
      <c r="J19" s="761"/>
      <c r="K19" s="760"/>
      <c r="L19" s="760"/>
      <c r="M19" s="760"/>
      <c r="N19" s="759"/>
      <c r="O19" s="759"/>
      <c r="P19" s="746">
        <v>4179</v>
      </c>
      <c r="Q19" s="737" t="s">
        <v>445</v>
      </c>
      <c r="R19" s="763" t="s">
        <v>358</v>
      </c>
      <c r="S19" s="737" t="s">
        <v>1514</v>
      </c>
      <c r="T19" s="752" t="s">
        <v>118</v>
      </c>
      <c r="U19" s="731">
        <v>1962</v>
      </c>
      <c r="V19" s="734" t="s">
        <v>1069</v>
      </c>
      <c r="W19" s="731">
        <v>1987</v>
      </c>
      <c r="X19" s="730"/>
      <c r="Y19" s="750"/>
      <c r="Z19" s="732"/>
      <c r="AA19" s="751" t="s">
        <v>223</v>
      </c>
      <c r="AB19" s="749">
        <f t="shared" si="1"/>
        <v>35</v>
      </c>
      <c r="AC19" s="748" t="s">
        <v>704</v>
      </c>
      <c r="AD19" s="747">
        <v>1995</v>
      </c>
      <c r="AE19" s="728" t="s">
        <v>95</v>
      </c>
      <c r="AF19" s="727"/>
      <c r="AG19" s="726" t="s">
        <v>1213</v>
      </c>
    </row>
    <row r="20" spans="1:33" s="491" customFormat="1" x14ac:dyDescent="0.25">
      <c r="A20" s="743"/>
      <c r="B20" s="743"/>
      <c r="C20" s="743">
        <f t="shared" si="0"/>
        <v>1</v>
      </c>
      <c r="D20" s="742"/>
      <c r="E20" s="742">
        <v>1</v>
      </c>
      <c r="F20" s="760"/>
      <c r="G20" s="761"/>
      <c r="H20" s="761"/>
      <c r="I20" s="760"/>
      <c r="J20" s="761"/>
      <c r="K20" s="760"/>
      <c r="L20" s="760"/>
      <c r="M20" s="760"/>
      <c r="N20" s="759"/>
      <c r="O20" s="759"/>
      <c r="P20" s="746">
        <v>4187</v>
      </c>
      <c r="Q20" s="737" t="s">
        <v>442</v>
      </c>
      <c r="R20" s="763" t="s">
        <v>358</v>
      </c>
      <c r="S20" s="737" t="s">
        <v>1514</v>
      </c>
      <c r="T20" s="752" t="s">
        <v>116</v>
      </c>
      <c r="U20" s="731">
        <v>1962</v>
      </c>
      <c r="V20" s="734" t="s">
        <v>1061</v>
      </c>
      <c r="W20" s="731">
        <v>1987</v>
      </c>
      <c r="X20" s="730"/>
      <c r="Y20" s="750"/>
      <c r="Z20" s="732"/>
      <c r="AA20" s="751" t="s">
        <v>222</v>
      </c>
      <c r="AB20" s="749">
        <f t="shared" si="1"/>
        <v>35</v>
      </c>
      <c r="AC20" s="748" t="s">
        <v>664</v>
      </c>
      <c r="AD20" s="747">
        <v>1990</v>
      </c>
      <c r="AE20" s="728" t="s">
        <v>95</v>
      </c>
      <c r="AF20" s="727"/>
      <c r="AG20" s="726" t="s">
        <v>1213</v>
      </c>
    </row>
    <row r="21" spans="1:33" s="491" customFormat="1" ht="27" x14ac:dyDescent="0.25">
      <c r="A21" s="743">
        <v>1</v>
      </c>
      <c r="B21" s="743"/>
      <c r="C21" s="743">
        <f t="shared" si="0"/>
        <v>1</v>
      </c>
      <c r="D21" s="742">
        <v>1</v>
      </c>
      <c r="E21" s="742"/>
      <c r="F21" s="760"/>
      <c r="G21" s="761"/>
      <c r="H21" s="761">
        <v>1</v>
      </c>
      <c r="I21" s="760"/>
      <c r="J21" s="761"/>
      <c r="K21" s="760"/>
      <c r="L21" s="760"/>
      <c r="M21" s="760"/>
      <c r="N21" s="759"/>
      <c r="O21" s="759"/>
      <c r="P21" s="746">
        <v>4168</v>
      </c>
      <c r="Q21" s="737" t="s">
        <v>440</v>
      </c>
      <c r="R21" s="763" t="s">
        <v>361</v>
      </c>
      <c r="S21" s="737" t="s">
        <v>1514</v>
      </c>
      <c r="T21" s="752" t="s">
        <v>119</v>
      </c>
      <c r="U21" s="731">
        <v>1960</v>
      </c>
      <c r="V21" s="734" t="s">
        <v>197</v>
      </c>
      <c r="W21" s="731">
        <v>1988</v>
      </c>
      <c r="X21" s="730"/>
      <c r="Y21" s="750"/>
      <c r="Z21" s="732"/>
      <c r="AA21" s="751" t="s">
        <v>238</v>
      </c>
      <c r="AB21" s="749">
        <f t="shared" si="1"/>
        <v>34</v>
      </c>
      <c r="AC21" s="748" t="s">
        <v>1130</v>
      </c>
      <c r="AD21" s="747">
        <v>1989</v>
      </c>
      <c r="AE21" s="728" t="s">
        <v>95</v>
      </c>
      <c r="AF21" s="727"/>
      <c r="AG21" s="726" t="s">
        <v>418</v>
      </c>
    </row>
    <row r="22" spans="1:33" s="491" customFormat="1" x14ac:dyDescent="0.25">
      <c r="A22" s="743"/>
      <c r="B22" s="743">
        <v>1</v>
      </c>
      <c r="C22" s="743">
        <f t="shared" si="0"/>
        <v>1</v>
      </c>
      <c r="D22" s="742">
        <v>1</v>
      </c>
      <c r="E22" s="742"/>
      <c r="F22" s="760"/>
      <c r="G22" s="761"/>
      <c r="H22" s="761">
        <v>1</v>
      </c>
      <c r="I22" s="760"/>
      <c r="J22" s="761"/>
      <c r="K22" s="760"/>
      <c r="L22" s="760"/>
      <c r="M22" s="760"/>
      <c r="N22" s="759"/>
      <c r="O22" s="759"/>
      <c r="P22" s="746">
        <v>4176</v>
      </c>
      <c r="Q22" s="737" t="s">
        <v>451</v>
      </c>
      <c r="R22" s="763" t="s">
        <v>1140</v>
      </c>
      <c r="S22" s="737" t="s">
        <v>1514</v>
      </c>
      <c r="T22" s="752" t="s">
        <v>120</v>
      </c>
      <c r="U22" s="731">
        <v>1961</v>
      </c>
      <c r="V22" s="734" t="s">
        <v>197</v>
      </c>
      <c r="W22" s="731">
        <v>1988</v>
      </c>
      <c r="X22" s="730"/>
      <c r="Y22" s="750"/>
      <c r="Z22" s="732"/>
      <c r="AA22" s="751" t="s">
        <v>91</v>
      </c>
      <c r="AB22" s="749">
        <f t="shared" si="1"/>
        <v>34</v>
      </c>
      <c r="AC22" s="748" t="s">
        <v>1599</v>
      </c>
      <c r="AD22" s="747">
        <v>1989</v>
      </c>
      <c r="AE22" s="728" t="s">
        <v>95</v>
      </c>
      <c r="AF22" s="727"/>
      <c r="AG22" s="726" t="s">
        <v>373</v>
      </c>
    </row>
    <row r="23" spans="1:33" s="491" customFormat="1" x14ac:dyDescent="0.25">
      <c r="A23" s="743"/>
      <c r="B23" s="743"/>
      <c r="C23" s="743">
        <f t="shared" si="0"/>
        <v>1</v>
      </c>
      <c r="D23" s="742"/>
      <c r="E23" s="742">
        <v>1</v>
      </c>
      <c r="F23" s="742"/>
      <c r="G23" s="743"/>
      <c r="H23" s="743"/>
      <c r="I23" s="742"/>
      <c r="J23" s="743"/>
      <c r="K23" s="742"/>
      <c r="L23" s="742"/>
      <c r="M23" s="742"/>
      <c r="N23" s="741"/>
      <c r="O23" s="741"/>
      <c r="P23" s="746">
        <v>4529</v>
      </c>
      <c r="Q23" s="737" t="s">
        <v>1839</v>
      </c>
      <c r="R23" s="738" t="s">
        <v>1301</v>
      </c>
      <c r="S23" s="737" t="s">
        <v>1514</v>
      </c>
      <c r="T23" s="736" t="s">
        <v>1838</v>
      </c>
      <c r="U23" s="731">
        <v>1965</v>
      </c>
      <c r="V23" s="734" t="s">
        <v>1837</v>
      </c>
      <c r="W23" s="731">
        <v>1993</v>
      </c>
      <c r="X23" s="730"/>
      <c r="Y23" s="733"/>
      <c r="Z23" s="732"/>
      <c r="AA23" s="730" t="s">
        <v>1836</v>
      </c>
      <c r="AB23" s="749">
        <f t="shared" si="1"/>
        <v>29</v>
      </c>
      <c r="AC23" s="748" t="s">
        <v>1283</v>
      </c>
      <c r="AD23" s="729">
        <v>2020</v>
      </c>
      <c r="AE23" s="728" t="s">
        <v>95</v>
      </c>
      <c r="AF23" s="727"/>
      <c r="AG23" s="726" t="s">
        <v>373</v>
      </c>
    </row>
    <row r="24" spans="1:33" s="491" customFormat="1" ht="40.5" x14ac:dyDescent="0.25">
      <c r="A24" s="743"/>
      <c r="B24" s="743"/>
      <c r="C24" s="743">
        <f t="shared" si="0"/>
        <v>1</v>
      </c>
      <c r="D24" s="742"/>
      <c r="E24" s="742">
        <v>1</v>
      </c>
      <c r="F24" s="760"/>
      <c r="G24" s="761"/>
      <c r="H24" s="761">
        <v>1</v>
      </c>
      <c r="I24" s="760"/>
      <c r="J24" s="761"/>
      <c r="K24" s="760"/>
      <c r="L24" s="760"/>
      <c r="M24" s="760"/>
      <c r="N24" s="759"/>
      <c r="O24" s="759"/>
      <c r="P24" s="746">
        <v>4276</v>
      </c>
      <c r="Q24" s="737" t="s">
        <v>461</v>
      </c>
      <c r="R24" s="763" t="s">
        <v>1301</v>
      </c>
      <c r="S24" s="737" t="s">
        <v>1514</v>
      </c>
      <c r="T24" s="752" t="s">
        <v>234</v>
      </c>
      <c r="U24" s="731">
        <v>1972</v>
      </c>
      <c r="V24" s="734" t="s">
        <v>195</v>
      </c>
      <c r="W24" s="731">
        <v>1996</v>
      </c>
      <c r="X24" s="730" t="s">
        <v>1835</v>
      </c>
      <c r="Y24" s="750">
        <v>2002</v>
      </c>
      <c r="Z24" s="732"/>
      <c r="AA24" s="751" t="s">
        <v>547</v>
      </c>
      <c r="AB24" s="749">
        <f t="shared" si="1"/>
        <v>26</v>
      </c>
      <c r="AC24" s="748" t="s">
        <v>1534</v>
      </c>
      <c r="AD24" s="747">
        <v>2002</v>
      </c>
      <c r="AE24" s="728" t="s">
        <v>95</v>
      </c>
      <c r="AF24" s="727"/>
      <c r="AG24" s="726" t="s">
        <v>402</v>
      </c>
    </row>
    <row r="25" spans="1:33" s="491" customFormat="1" ht="27" x14ac:dyDescent="0.25">
      <c r="A25" s="743"/>
      <c r="B25" s="743"/>
      <c r="C25" s="743">
        <f t="shared" si="0"/>
        <v>1</v>
      </c>
      <c r="D25" s="742">
        <v>1</v>
      </c>
      <c r="E25" s="742"/>
      <c r="F25" s="760"/>
      <c r="G25" s="761"/>
      <c r="H25" s="761"/>
      <c r="I25" s="760"/>
      <c r="J25" s="761"/>
      <c r="K25" s="760"/>
      <c r="L25" s="760"/>
      <c r="M25" s="760"/>
      <c r="N25" s="759"/>
      <c r="O25" s="759"/>
      <c r="P25" s="746">
        <v>4263</v>
      </c>
      <c r="Q25" s="737" t="s">
        <v>464</v>
      </c>
      <c r="R25" s="763" t="s">
        <v>359</v>
      </c>
      <c r="S25" s="737" t="s">
        <v>1514</v>
      </c>
      <c r="T25" s="752" t="s">
        <v>206</v>
      </c>
      <c r="U25" s="731">
        <v>1969</v>
      </c>
      <c r="V25" s="734" t="s">
        <v>221</v>
      </c>
      <c r="W25" s="731">
        <v>1998</v>
      </c>
      <c r="X25" s="730"/>
      <c r="Y25" s="750"/>
      <c r="Z25" s="732"/>
      <c r="AA25" s="751" t="s">
        <v>548</v>
      </c>
      <c r="AB25" s="749">
        <f t="shared" si="1"/>
        <v>24</v>
      </c>
      <c r="AC25" s="748" t="s">
        <v>1131</v>
      </c>
      <c r="AD25" s="747">
        <v>2001</v>
      </c>
      <c r="AE25" s="728" t="s">
        <v>95</v>
      </c>
      <c r="AF25" s="727"/>
      <c r="AG25" s="726" t="s">
        <v>402</v>
      </c>
    </row>
    <row r="26" spans="1:33" s="491" customFormat="1" ht="27" x14ac:dyDescent="0.25">
      <c r="A26" s="743"/>
      <c r="B26" s="743">
        <v>1</v>
      </c>
      <c r="C26" s="743">
        <f t="shared" si="0"/>
        <v>1</v>
      </c>
      <c r="D26" s="742"/>
      <c r="E26" s="742">
        <v>1</v>
      </c>
      <c r="F26" s="760"/>
      <c r="G26" s="761"/>
      <c r="H26" s="761"/>
      <c r="I26" s="760"/>
      <c r="J26" s="761"/>
      <c r="K26" s="760"/>
      <c r="L26" s="760"/>
      <c r="M26" s="760"/>
      <c r="N26" s="759"/>
      <c r="O26" s="759"/>
      <c r="P26" s="746">
        <v>4288</v>
      </c>
      <c r="Q26" s="737" t="s">
        <v>465</v>
      </c>
      <c r="R26" s="763" t="s">
        <v>361</v>
      </c>
      <c r="S26" s="737" t="s">
        <v>1514</v>
      </c>
      <c r="T26" s="752" t="s">
        <v>1571</v>
      </c>
      <c r="U26" s="731">
        <v>1969</v>
      </c>
      <c r="V26" s="734" t="s">
        <v>1072</v>
      </c>
      <c r="W26" s="731">
        <v>1998</v>
      </c>
      <c r="X26" s="730"/>
      <c r="Y26" s="750"/>
      <c r="Z26" s="732"/>
      <c r="AA26" s="751" t="s">
        <v>335</v>
      </c>
      <c r="AB26" s="749">
        <f t="shared" si="1"/>
        <v>24</v>
      </c>
      <c r="AC26" s="748" t="s">
        <v>680</v>
      </c>
      <c r="AD26" s="747">
        <v>2005</v>
      </c>
      <c r="AE26" s="728" t="s">
        <v>95</v>
      </c>
      <c r="AF26" s="727"/>
      <c r="AG26" s="726" t="s">
        <v>1213</v>
      </c>
    </row>
    <row r="27" spans="1:33" s="491" customFormat="1" x14ac:dyDescent="0.25">
      <c r="A27" s="743"/>
      <c r="B27" s="743"/>
      <c r="C27" s="743">
        <f t="shared" si="0"/>
        <v>1</v>
      </c>
      <c r="D27" s="742"/>
      <c r="E27" s="742">
        <v>1</v>
      </c>
      <c r="F27" s="742"/>
      <c r="G27" s="743"/>
      <c r="H27" s="743"/>
      <c r="I27" s="742"/>
      <c r="J27" s="743"/>
      <c r="K27" s="742"/>
      <c r="L27" s="742"/>
      <c r="M27" s="742"/>
      <c r="N27" s="741"/>
      <c r="O27" s="741"/>
      <c r="P27" s="740">
        <v>4562</v>
      </c>
      <c r="Q27" s="739" t="s">
        <v>1834</v>
      </c>
      <c r="R27" s="738" t="s">
        <v>358</v>
      </c>
      <c r="S27" s="737" t="s">
        <v>1514</v>
      </c>
      <c r="T27" s="736" t="s">
        <v>1833</v>
      </c>
      <c r="U27" s="735">
        <v>1972</v>
      </c>
      <c r="V27" s="734" t="s">
        <v>197</v>
      </c>
      <c r="W27" s="731">
        <v>1999</v>
      </c>
      <c r="X27" s="730" t="s">
        <v>1832</v>
      </c>
      <c r="Y27" s="733">
        <v>2017</v>
      </c>
      <c r="Z27" s="732"/>
      <c r="AA27" s="730"/>
      <c r="AB27" s="749">
        <f t="shared" si="1"/>
        <v>23</v>
      </c>
      <c r="AC27" s="730" t="s">
        <v>1828</v>
      </c>
      <c r="AD27" s="729">
        <v>2021</v>
      </c>
      <c r="AE27" s="728" t="s">
        <v>95</v>
      </c>
      <c r="AF27" s="727"/>
      <c r="AG27" s="726" t="s">
        <v>373</v>
      </c>
    </row>
    <row r="28" spans="1:33" s="491" customFormat="1" x14ac:dyDescent="0.25">
      <c r="A28" s="743"/>
      <c r="B28" s="743"/>
      <c r="C28" s="743">
        <f t="shared" si="0"/>
        <v>1</v>
      </c>
      <c r="D28" s="742">
        <v>1</v>
      </c>
      <c r="E28" s="742"/>
      <c r="F28" s="760"/>
      <c r="G28" s="761"/>
      <c r="H28" s="761"/>
      <c r="I28" s="760"/>
      <c r="J28" s="761"/>
      <c r="K28" s="760"/>
      <c r="L28" s="760"/>
      <c r="M28" s="760"/>
      <c r="N28" s="759"/>
      <c r="O28" s="759"/>
      <c r="P28" s="746">
        <v>4512</v>
      </c>
      <c r="Q28" s="737" t="s">
        <v>1831</v>
      </c>
      <c r="R28" s="763" t="s">
        <v>358</v>
      </c>
      <c r="S28" s="737" t="s">
        <v>1514</v>
      </c>
      <c r="T28" s="752" t="s">
        <v>1830</v>
      </c>
      <c r="U28" s="731">
        <v>1973</v>
      </c>
      <c r="V28" s="734" t="s">
        <v>194</v>
      </c>
      <c r="W28" s="731">
        <v>2000</v>
      </c>
      <c r="X28" s="730" t="s">
        <v>1829</v>
      </c>
      <c r="Y28" s="750">
        <v>2018</v>
      </c>
      <c r="Z28" s="732"/>
      <c r="AA28" s="751"/>
      <c r="AB28" s="749">
        <f t="shared" si="1"/>
        <v>22</v>
      </c>
      <c r="AC28" s="748" t="s">
        <v>1828</v>
      </c>
      <c r="AD28" s="747">
        <v>2019</v>
      </c>
      <c r="AE28" s="728" t="s">
        <v>95</v>
      </c>
      <c r="AF28" s="727"/>
      <c r="AG28" s="726" t="s">
        <v>373</v>
      </c>
    </row>
    <row r="29" spans="1:33" s="491" customFormat="1" x14ac:dyDescent="0.25">
      <c r="A29" s="743"/>
      <c r="B29" s="743"/>
      <c r="C29" s="743">
        <f t="shared" si="0"/>
        <v>1</v>
      </c>
      <c r="D29" s="742">
        <v>1</v>
      </c>
      <c r="E29" s="742"/>
      <c r="F29" s="760"/>
      <c r="G29" s="761"/>
      <c r="H29" s="761">
        <v>1</v>
      </c>
      <c r="I29" s="760"/>
      <c r="J29" s="761"/>
      <c r="K29" s="760"/>
      <c r="L29" s="760"/>
      <c r="M29" s="760"/>
      <c r="N29" s="759"/>
      <c r="O29" s="759"/>
      <c r="P29" s="746">
        <v>3206</v>
      </c>
      <c r="Q29" s="737" t="s">
        <v>602</v>
      </c>
      <c r="R29" s="763" t="s">
        <v>1301</v>
      </c>
      <c r="S29" s="737" t="s">
        <v>1514</v>
      </c>
      <c r="T29" s="752" t="s">
        <v>599</v>
      </c>
      <c r="U29" s="731">
        <v>1977</v>
      </c>
      <c r="V29" s="734" t="s">
        <v>1550</v>
      </c>
      <c r="W29" s="731">
        <v>2000</v>
      </c>
      <c r="X29" s="730"/>
      <c r="Y29" s="750"/>
      <c r="Z29" s="732"/>
      <c r="AA29" s="751" t="s">
        <v>601</v>
      </c>
      <c r="AB29" s="749">
        <f t="shared" si="1"/>
        <v>22</v>
      </c>
      <c r="AC29" s="748" t="s">
        <v>1134</v>
      </c>
      <c r="AD29" s="747">
        <v>2009</v>
      </c>
      <c r="AE29" s="728" t="s">
        <v>95</v>
      </c>
      <c r="AF29" s="727"/>
      <c r="AG29" s="726" t="s">
        <v>1213</v>
      </c>
    </row>
    <row r="30" spans="1:33" s="491" customFormat="1" x14ac:dyDescent="0.25">
      <c r="A30" s="743"/>
      <c r="B30" s="743"/>
      <c r="C30" s="743">
        <f t="shared" si="0"/>
        <v>1</v>
      </c>
      <c r="D30" s="742">
        <v>1</v>
      </c>
      <c r="E30" s="742"/>
      <c r="F30" s="760"/>
      <c r="G30" s="761"/>
      <c r="H30" s="761"/>
      <c r="I30" s="760"/>
      <c r="J30" s="761"/>
      <c r="K30" s="760"/>
      <c r="L30" s="760"/>
      <c r="M30" s="760"/>
      <c r="N30" s="759"/>
      <c r="O30" s="759"/>
      <c r="P30" s="746">
        <v>4317</v>
      </c>
      <c r="Q30" s="737" t="s">
        <v>1145</v>
      </c>
      <c r="R30" s="763" t="s">
        <v>1301</v>
      </c>
      <c r="S30" s="737" t="s">
        <v>1514</v>
      </c>
      <c r="T30" s="752" t="s">
        <v>1146</v>
      </c>
      <c r="U30" s="731">
        <v>1974</v>
      </c>
      <c r="V30" s="734" t="s">
        <v>194</v>
      </c>
      <c r="W30" s="731">
        <v>2001</v>
      </c>
      <c r="X30" s="730"/>
      <c r="Y30" s="750"/>
      <c r="Z30" s="732"/>
      <c r="AA30" s="751" t="s">
        <v>1148</v>
      </c>
      <c r="AB30" s="749">
        <f t="shared" si="1"/>
        <v>21</v>
      </c>
      <c r="AC30" s="748" t="s">
        <v>1535</v>
      </c>
      <c r="AD30" s="747">
        <v>2015</v>
      </c>
      <c r="AE30" s="728" t="s">
        <v>95</v>
      </c>
      <c r="AF30" s="727"/>
      <c r="AG30" s="726" t="s">
        <v>1213</v>
      </c>
    </row>
    <row r="31" spans="1:33" s="491" customFormat="1" ht="27" x14ac:dyDescent="0.25">
      <c r="A31" s="743"/>
      <c r="B31" s="743"/>
      <c r="C31" s="743">
        <f t="shared" si="0"/>
        <v>1</v>
      </c>
      <c r="D31" s="742"/>
      <c r="E31" s="742">
        <v>1</v>
      </c>
      <c r="F31" s="760"/>
      <c r="G31" s="761"/>
      <c r="H31" s="761"/>
      <c r="I31" s="760"/>
      <c r="J31" s="761"/>
      <c r="K31" s="760"/>
      <c r="L31" s="760"/>
      <c r="M31" s="760"/>
      <c r="N31" s="759"/>
      <c r="O31" s="759"/>
      <c r="P31" s="746">
        <v>4299</v>
      </c>
      <c r="Q31" s="737" t="s">
        <v>469</v>
      </c>
      <c r="R31" s="763" t="s">
        <v>361</v>
      </c>
      <c r="S31" s="737" t="s">
        <v>1514</v>
      </c>
      <c r="T31" s="752" t="s">
        <v>301</v>
      </c>
      <c r="U31" s="731">
        <v>1975</v>
      </c>
      <c r="V31" s="734" t="s">
        <v>302</v>
      </c>
      <c r="W31" s="731">
        <v>2001</v>
      </c>
      <c r="X31" s="730"/>
      <c r="Y31" s="750"/>
      <c r="Z31" s="732"/>
      <c r="AA31" s="751" t="s">
        <v>303</v>
      </c>
      <c r="AB31" s="749">
        <f t="shared" si="1"/>
        <v>21</v>
      </c>
      <c r="AC31" s="751" t="s">
        <v>682</v>
      </c>
      <c r="AD31" s="747">
        <v>2008</v>
      </c>
      <c r="AE31" s="728" t="s">
        <v>95</v>
      </c>
      <c r="AF31" s="727"/>
      <c r="AG31" s="726" t="s">
        <v>373</v>
      </c>
    </row>
    <row r="32" spans="1:33" s="491" customFormat="1" x14ac:dyDescent="0.25">
      <c r="A32" s="743"/>
      <c r="B32" s="743">
        <v>1</v>
      </c>
      <c r="C32" s="743">
        <f t="shared" si="0"/>
        <v>1</v>
      </c>
      <c r="D32" s="742">
        <v>1</v>
      </c>
      <c r="E32" s="742"/>
      <c r="F32" s="760"/>
      <c r="G32" s="761"/>
      <c r="H32" s="761"/>
      <c r="I32" s="760"/>
      <c r="J32" s="761"/>
      <c r="K32" s="760"/>
      <c r="L32" s="760"/>
      <c r="M32" s="760"/>
      <c r="N32" s="759"/>
      <c r="O32" s="759"/>
      <c r="P32" s="746">
        <v>4350</v>
      </c>
      <c r="Q32" s="737" t="s">
        <v>588</v>
      </c>
      <c r="R32" s="763" t="s">
        <v>1301</v>
      </c>
      <c r="S32" s="737" t="s">
        <v>1514</v>
      </c>
      <c r="T32" s="752" t="s">
        <v>589</v>
      </c>
      <c r="U32" s="731">
        <v>1976</v>
      </c>
      <c r="V32" s="734" t="s">
        <v>194</v>
      </c>
      <c r="W32" s="731">
        <v>2001</v>
      </c>
      <c r="X32" s="730"/>
      <c r="Y32" s="750"/>
      <c r="Z32" s="732"/>
      <c r="AA32" s="751" t="s">
        <v>1024</v>
      </c>
      <c r="AB32" s="749">
        <f t="shared" si="1"/>
        <v>21</v>
      </c>
      <c r="AC32" s="748" t="s">
        <v>684</v>
      </c>
      <c r="AD32" s="747">
        <v>2009</v>
      </c>
      <c r="AE32" s="728" t="s">
        <v>95</v>
      </c>
      <c r="AF32" s="727"/>
      <c r="AG32" s="726" t="s">
        <v>1213</v>
      </c>
    </row>
    <row r="33" spans="1:33" s="491" customFormat="1" x14ac:dyDescent="0.25">
      <c r="A33" s="743"/>
      <c r="B33" s="743"/>
      <c r="C33" s="743">
        <f t="shared" si="0"/>
        <v>1</v>
      </c>
      <c r="D33" s="742"/>
      <c r="E33" s="742">
        <v>1</v>
      </c>
      <c r="F33" s="760"/>
      <c r="G33" s="761"/>
      <c r="H33" s="761"/>
      <c r="I33" s="760"/>
      <c r="J33" s="761"/>
      <c r="K33" s="760"/>
      <c r="L33" s="760"/>
      <c r="M33" s="760"/>
      <c r="N33" s="759"/>
      <c r="O33" s="759"/>
      <c r="P33" s="746">
        <v>4521</v>
      </c>
      <c r="Q33" s="737" t="s">
        <v>1827</v>
      </c>
      <c r="R33" s="763" t="s">
        <v>1140</v>
      </c>
      <c r="S33" s="737" t="s">
        <v>1514</v>
      </c>
      <c r="T33" s="752" t="s">
        <v>1826</v>
      </c>
      <c r="U33" s="731">
        <v>1959</v>
      </c>
      <c r="V33" s="734" t="s">
        <v>1825</v>
      </c>
      <c r="W33" s="731">
        <v>1985</v>
      </c>
      <c r="X33" s="730" t="s">
        <v>1824</v>
      </c>
      <c r="Y33" s="750">
        <v>2004</v>
      </c>
      <c r="Z33" s="732" t="s">
        <v>1641</v>
      </c>
      <c r="AA33" s="751" t="s">
        <v>1823</v>
      </c>
      <c r="AB33" s="749">
        <f t="shared" si="1"/>
        <v>18</v>
      </c>
      <c r="AC33" s="748"/>
      <c r="AD33" s="747">
        <v>2020</v>
      </c>
      <c r="AE33" s="728" t="s">
        <v>95</v>
      </c>
      <c r="AF33" s="727"/>
      <c r="AG33" s="726" t="s">
        <v>373</v>
      </c>
    </row>
    <row r="34" spans="1:33" s="491" customFormat="1" ht="15.75" x14ac:dyDescent="0.25">
      <c r="A34" s="743"/>
      <c r="B34" s="743"/>
      <c r="C34" s="743">
        <f t="shared" si="0"/>
        <v>1</v>
      </c>
      <c r="D34" s="742"/>
      <c r="E34" s="742">
        <v>1</v>
      </c>
      <c r="F34" s="760"/>
      <c r="G34" s="761"/>
      <c r="H34" s="761"/>
      <c r="I34" s="760"/>
      <c r="J34" s="761"/>
      <c r="K34" s="760"/>
      <c r="L34" s="760"/>
      <c r="M34" s="760"/>
      <c r="N34" s="759">
        <v>1</v>
      </c>
      <c r="O34" s="759"/>
      <c r="P34" s="746">
        <v>4162</v>
      </c>
      <c r="Q34" s="737" t="s">
        <v>446</v>
      </c>
      <c r="R34" s="763" t="s">
        <v>1301</v>
      </c>
      <c r="S34" s="737" t="s">
        <v>1514</v>
      </c>
      <c r="T34" s="752" t="s">
        <v>109</v>
      </c>
      <c r="U34" s="731">
        <v>1947</v>
      </c>
      <c r="V34" s="734" t="s">
        <v>1069</v>
      </c>
      <c r="W34" s="731">
        <v>1971</v>
      </c>
      <c r="X34" s="730"/>
      <c r="Y34" s="750"/>
      <c r="Z34" s="732"/>
      <c r="AA34" s="751" t="s">
        <v>1020</v>
      </c>
      <c r="AB34" s="749">
        <f t="shared" si="1"/>
        <v>51</v>
      </c>
      <c r="AC34" s="748" t="s">
        <v>938</v>
      </c>
      <c r="AD34" s="747">
        <v>2013</v>
      </c>
      <c r="AE34" s="728" t="s">
        <v>309</v>
      </c>
      <c r="AF34" s="727"/>
      <c r="AG34" s="754" t="s">
        <v>1078</v>
      </c>
    </row>
    <row r="35" spans="1:33" s="491" customFormat="1" ht="15.75" x14ac:dyDescent="0.25">
      <c r="A35" s="743"/>
      <c r="B35" s="743"/>
      <c r="C35" s="743">
        <f t="shared" si="0"/>
        <v>1</v>
      </c>
      <c r="D35" s="742">
        <v>1</v>
      </c>
      <c r="E35" s="742"/>
      <c r="F35" s="760"/>
      <c r="G35" s="761"/>
      <c r="H35" s="761">
        <v>1</v>
      </c>
      <c r="I35" s="760"/>
      <c r="J35" s="761"/>
      <c r="K35" s="760"/>
      <c r="L35" s="760"/>
      <c r="M35" s="760"/>
      <c r="N35" s="759"/>
      <c r="O35" s="759"/>
      <c r="P35" s="746">
        <v>4185</v>
      </c>
      <c r="Q35" s="737" t="s">
        <v>448</v>
      </c>
      <c r="R35" s="763" t="s">
        <v>359</v>
      </c>
      <c r="S35" s="737" t="s">
        <v>1514</v>
      </c>
      <c r="T35" s="752" t="s">
        <v>112</v>
      </c>
      <c r="U35" s="731">
        <v>1956</v>
      </c>
      <c r="V35" s="776" t="s">
        <v>854</v>
      </c>
      <c r="W35" s="731">
        <v>1981</v>
      </c>
      <c r="X35" s="730" t="s">
        <v>855</v>
      </c>
      <c r="Y35" s="750">
        <v>1990</v>
      </c>
      <c r="Z35" s="732"/>
      <c r="AA35" s="751" t="s">
        <v>329</v>
      </c>
      <c r="AB35" s="749">
        <f t="shared" si="1"/>
        <v>41</v>
      </c>
      <c r="AC35" s="748" t="s">
        <v>671</v>
      </c>
      <c r="AD35" s="747">
        <v>1990</v>
      </c>
      <c r="AE35" s="728" t="s">
        <v>1039</v>
      </c>
      <c r="AF35" s="727"/>
      <c r="AG35" s="754" t="s">
        <v>1078</v>
      </c>
    </row>
    <row r="36" spans="1:33" s="491" customFormat="1" ht="15.75" x14ac:dyDescent="0.25">
      <c r="A36" s="743"/>
      <c r="B36" s="743"/>
      <c r="C36" s="743">
        <f t="shared" si="0"/>
        <v>1</v>
      </c>
      <c r="D36" s="742"/>
      <c r="E36" s="742">
        <v>1</v>
      </c>
      <c r="F36" s="760"/>
      <c r="G36" s="761"/>
      <c r="H36" s="761"/>
      <c r="I36" s="760"/>
      <c r="J36" s="761"/>
      <c r="K36" s="760"/>
      <c r="L36" s="760"/>
      <c r="M36" s="760"/>
      <c r="N36" s="759"/>
      <c r="O36" s="759"/>
      <c r="P36" s="746">
        <v>4269</v>
      </c>
      <c r="Q36" s="737" t="s">
        <v>450</v>
      </c>
      <c r="R36" s="763" t="s">
        <v>359</v>
      </c>
      <c r="S36" s="737" t="s">
        <v>1514</v>
      </c>
      <c r="T36" s="752" t="s">
        <v>214</v>
      </c>
      <c r="U36" s="731">
        <v>1960</v>
      </c>
      <c r="V36" s="734" t="s">
        <v>237</v>
      </c>
      <c r="W36" s="731">
        <v>1986</v>
      </c>
      <c r="X36" s="730"/>
      <c r="Y36" s="750"/>
      <c r="Z36" s="732"/>
      <c r="AA36" s="751" t="s">
        <v>228</v>
      </c>
      <c r="AB36" s="749">
        <f t="shared" si="1"/>
        <v>36</v>
      </c>
      <c r="AC36" s="748" t="s">
        <v>672</v>
      </c>
      <c r="AD36" s="747">
        <v>2001</v>
      </c>
      <c r="AE36" s="728" t="s">
        <v>1039</v>
      </c>
      <c r="AF36" s="727"/>
      <c r="AG36" s="726" t="s">
        <v>1213</v>
      </c>
    </row>
    <row r="37" spans="1:33" s="491" customFormat="1" ht="15.75" x14ac:dyDescent="0.25">
      <c r="A37" s="743"/>
      <c r="B37" s="743"/>
      <c r="C37" s="743">
        <f t="shared" ref="C37:C68" si="2">IF(AB37&gt;=10,1,"")</f>
        <v>1</v>
      </c>
      <c r="D37" s="742">
        <v>1</v>
      </c>
      <c r="E37" s="742"/>
      <c r="F37" s="760"/>
      <c r="G37" s="761"/>
      <c r="H37" s="761"/>
      <c r="I37" s="760"/>
      <c r="J37" s="761"/>
      <c r="K37" s="760"/>
      <c r="L37" s="760"/>
      <c r="M37" s="760"/>
      <c r="N37" s="759"/>
      <c r="O37" s="759"/>
      <c r="P37" s="746">
        <v>4500</v>
      </c>
      <c r="Q37" s="737" t="s">
        <v>1591</v>
      </c>
      <c r="R37" s="763" t="s">
        <v>1301</v>
      </c>
      <c r="S37" s="737" t="s">
        <v>1514</v>
      </c>
      <c r="T37" s="752" t="s">
        <v>1592</v>
      </c>
      <c r="U37" s="731">
        <v>1963</v>
      </c>
      <c r="V37" s="734" t="s">
        <v>1593</v>
      </c>
      <c r="W37" s="731">
        <v>1987</v>
      </c>
      <c r="X37" s="730"/>
      <c r="Y37" s="750"/>
      <c r="Z37" s="732"/>
      <c r="AA37" s="751"/>
      <c r="AB37" s="749">
        <f t="shared" ref="AB37:AB68" si="3">IF(Z37="",YEAR($AC$1)-$W37,YEAR($AC$1)-$Y37)</f>
        <v>35</v>
      </c>
      <c r="AC37" s="748" t="s">
        <v>1283</v>
      </c>
      <c r="AD37" s="747">
        <v>2018</v>
      </c>
      <c r="AE37" s="728" t="s">
        <v>1039</v>
      </c>
      <c r="AF37" s="727"/>
      <c r="AG37" s="726" t="s">
        <v>373</v>
      </c>
    </row>
    <row r="38" spans="1:33" s="491" customFormat="1" ht="27" x14ac:dyDescent="0.25">
      <c r="A38" s="743"/>
      <c r="B38" s="743"/>
      <c r="C38" s="743">
        <f t="shared" si="2"/>
        <v>1</v>
      </c>
      <c r="D38" s="742"/>
      <c r="E38" s="742">
        <v>1</v>
      </c>
      <c r="F38" s="760"/>
      <c r="G38" s="761"/>
      <c r="H38" s="761">
        <v>1</v>
      </c>
      <c r="I38" s="760"/>
      <c r="J38" s="761"/>
      <c r="K38" s="760"/>
      <c r="L38" s="760"/>
      <c r="M38" s="760"/>
      <c r="N38" s="759"/>
      <c r="O38" s="759"/>
      <c r="P38" s="746">
        <v>3208</v>
      </c>
      <c r="Q38" s="737" t="s">
        <v>873</v>
      </c>
      <c r="R38" s="763" t="s">
        <v>1140</v>
      </c>
      <c r="S38" s="737" t="s">
        <v>1514</v>
      </c>
      <c r="T38" s="752" t="s">
        <v>874</v>
      </c>
      <c r="U38" s="731">
        <v>1959</v>
      </c>
      <c r="V38" s="776" t="s">
        <v>1070</v>
      </c>
      <c r="W38" s="731">
        <v>1990</v>
      </c>
      <c r="X38" s="730"/>
      <c r="Y38" s="750"/>
      <c r="Z38" s="732"/>
      <c r="AA38" s="751" t="s">
        <v>1141</v>
      </c>
      <c r="AB38" s="749">
        <f t="shared" si="3"/>
        <v>32</v>
      </c>
      <c r="AC38" s="748" t="s">
        <v>1539</v>
      </c>
      <c r="AD38" s="747">
        <v>2011</v>
      </c>
      <c r="AE38" s="728" t="s">
        <v>1039</v>
      </c>
      <c r="AF38" s="727"/>
      <c r="AG38" s="726" t="s">
        <v>1540</v>
      </c>
    </row>
    <row r="39" spans="1:33" s="491" customFormat="1" x14ac:dyDescent="0.25">
      <c r="A39" s="743"/>
      <c r="B39" s="743">
        <v>1</v>
      </c>
      <c r="C39" s="743">
        <f t="shared" si="2"/>
        <v>1</v>
      </c>
      <c r="D39" s="742"/>
      <c r="E39" s="742"/>
      <c r="F39" s="760">
        <v>1</v>
      </c>
      <c r="G39" s="761"/>
      <c r="H39" s="761"/>
      <c r="I39" s="760"/>
      <c r="J39" s="761"/>
      <c r="K39" s="760"/>
      <c r="L39" s="760"/>
      <c r="M39" s="760"/>
      <c r="N39" s="759"/>
      <c r="O39" s="759"/>
      <c r="P39" s="746">
        <v>4307</v>
      </c>
      <c r="Q39" s="737" t="s">
        <v>918</v>
      </c>
      <c r="R39" s="763" t="s">
        <v>361</v>
      </c>
      <c r="S39" s="737" t="s">
        <v>1514</v>
      </c>
      <c r="T39" s="752" t="s">
        <v>919</v>
      </c>
      <c r="U39" s="731">
        <v>1962</v>
      </c>
      <c r="V39" s="734" t="s">
        <v>1583</v>
      </c>
      <c r="W39" s="731">
        <v>1992</v>
      </c>
      <c r="X39" s="730" t="s">
        <v>921</v>
      </c>
      <c r="Y39" s="750">
        <v>2002</v>
      </c>
      <c r="Z39" s="732"/>
      <c r="AA39" s="751" t="s">
        <v>922</v>
      </c>
      <c r="AB39" s="749">
        <f t="shared" si="3"/>
        <v>30</v>
      </c>
      <c r="AC39" s="751" t="s">
        <v>1190</v>
      </c>
      <c r="AD39" s="747">
        <v>2012</v>
      </c>
      <c r="AE39" s="728" t="s">
        <v>95</v>
      </c>
      <c r="AF39" s="727"/>
      <c r="AG39" s="726" t="s">
        <v>1213</v>
      </c>
    </row>
    <row r="40" spans="1:33" s="491" customFormat="1" ht="15.75" x14ac:dyDescent="0.25">
      <c r="A40" s="743">
        <v>1</v>
      </c>
      <c r="B40" s="743"/>
      <c r="C40" s="743">
        <f t="shared" si="2"/>
        <v>1</v>
      </c>
      <c r="D40" s="742">
        <v>1</v>
      </c>
      <c r="E40" s="742"/>
      <c r="F40" s="760"/>
      <c r="G40" s="761"/>
      <c r="H40" s="761">
        <v>1</v>
      </c>
      <c r="I40" s="760"/>
      <c r="J40" s="761"/>
      <c r="K40" s="760"/>
      <c r="L40" s="760"/>
      <c r="M40" s="760"/>
      <c r="N40" s="759"/>
      <c r="O40" s="759"/>
      <c r="P40" s="746">
        <v>4246</v>
      </c>
      <c r="Q40" s="737" t="s">
        <v>452</v>
      </c>
      <c r="R40" s="763" t="s">
        <v>359</v>
      </c>
      <c r="S40" s="737" t="s">
        <v>1514</v>
      </c>
      <c r="T40" s="736" t="s">
        <v>122</v>
      </c>
      <c r="U40" s="731">
        <v>1968</v>
      </c>
      <c r="V40" s="734" t="s">
        <v>201</v>
      </c>
      <c r="W40" s="731">
        <v>1994</v>
      </c>
      <c r="X40" s="730"/>
      <c r="Y40" s="750"/>
      <c r="Z40" s="732"/>
      <c r="AA40" s="775" t="s">
        <v>123</v>
      </c>
      <c r="AB40" s="749">
        <f t="shared" si="3"/>
        <v>28</v>
      </c>
      <c r="AC40" s="748" t="s">
        <v>673</v>
      </c>
      <c r="AD40" s="747">
        <v>1996</v>
      </c>
      <c r="AE40" s="728" t="s">
        <v>1039</v>
      </c>
      <c r="AF40" s="727"/>
      <c r="AG40" s="726" t="s">
        <v>1213</v>
      </c>
    </row>
    <row r="41" spans="1:33" s="491" customFormat="1" ht="27" x14ac:dyDescent="0.25">
      <c r="A41" s="743"/>
      <c r="B41" s="743">
        <v>1</v>
      </c>
      <c r="C41" s="743">
        <f t="shared" si="2"/>
        <v>1</v>
      </c>
      <c r="D41" s="742"/>
      <c r="E41" s="742"/>
      <c r="F41" s="760">
        <v>1</v>
      </c>
      <c r="G41" s="761"/>
      <c r="H41" s="761"/>
      <c r="I41" s="760"/>
      <c r="J41" s="761"/>
      <c r="K41" s="760"/>
      <c r="L41" s="760"/>
      <c r="M41" s="760"/>
      <c r="N41" s="759"/>
      <c r="O41" s="759"/>
      <c r="P41" s="746">
        <v>4277</v>
      </c>
      <c r="Q41" s="737" t="s">
        <v>460</v>
      </c>
      <c r="R41" s="763" t="s">
        <v>361</v>
      </c>
      <c r="S41" s="737" t="s">
        <v>1514</v>
      </c>
      <c r="T41" s="752" t="s">
        <v>231</v>
      </c>
      <c r="U41" s="731">
        <v>1967</v>
      </c>
      <c r="V41" s="734" t="s">
        <v>1582</v>
      </c>
      <c r="W41" s="731">
        <v>1996</v>
      </c>
      <c r="X41" s="730" t="s">
        <v>1538</v>
      </c>
      <c r="Y41" s="750">
        <v>2002</v>
      </c>
      <c r="Z41" s="732"/>
      <c r="AA41" s="751" t="s">
        <v>233</v>
      </c>
      <c r="AB41" s="749">
        <f t="shared" si="3"/>
        <v>26</v>
      </c>
      <c r="AC41" s="748" t="s">
        <v>675</v>
      </c>
      <c r="AD41" s="747">
        <v>2002</v>
      </c>
      <c r="AE41" s="728" t="s">
        <v>95</v>
      </c>
      <c r="AF41" s="727"/>
      <c r="AG41" s="726" t="s">
        <v>1213</v>
      </c>
    </row>
    <row r="42" spans="1:33" s="491" customFormat="1" x14ac:dyDescent="0.25">
      <c r="A42" s="743"/>
      <c r="B42" s="743"/>
      <c r="C42" s="743">
        <f t="shared" si="2"/>
        <v>1</v>
      </c>
      <c r="D42" s="742"/>
      <c r="E42" s="742">
        <v>1</v>
      </c>
      <c r="F42" s="742"/>
      <c r="G42" s="743"/>
      <c r="H42" s="743"/>
      <c r="I42" s="742"/>
      <c r="J42" s="743"/>
      <c r="K42" s="742"/>
      <c r="L42" s="742"/>
      <c r="M42" s="742"/>
      <c r="N42" s="741"/>
      <c r="O42" s="741"/>
      <c r="P42" s="746">
        <v>9615</v>
      </c>
      <c r="Q42" s="739" t="s">
        <v>1822</v>
      </c>
      <c r="R42" s="745" t="s">
        <v>359</v>
      </c>
      <c r="S42" s="739" t="s">
        <v>1514</v>
      </c>
      <c r="T42" s="744" t="s">
        <v>1821</v>
      </c>
      <c r="U42" s="735">
        <v>1969</v>
      </c>
      <c r="V42" s="734" t="s">
        <v>235</v>
      </c>
      <c r="W42" s="731">
        <v>1990</v>
      </c>
      <c r="X42" s="730" t="s">
        <v>1820</v>
      </c>
      <c r="Y42" s="733">
        <v>1996</v>
      </c>
      <c r="Z42" s="732" t="s">
        <v>1547</v>
      </c>
      <c r="AA42" s="730" t="s">
        <v>1819</v>
      </c>
      <c r="AB42" s="749">
        <f t="shared" si="3"/>
        <v>26</v>
      </c>
      <c r="AC42" s="730" t="s">
        <v>1818</v>
      </c>
      <c r="AD42" s="729">
        <v>2022</v>
      </c>
      <c r="AE42" s="731" t="s">
        <v>95</v>
      </c>
      <c r="AF42" s="727"/>
      <c r="AG42" s="726" t="s">
        <v>373</v>
      </c>
    </row>
    <row r="43" spans="1:33" s="491" customFormat="1" ht="15.75" x14ac:dyDescent="0.25">
      <c r="A43" s="743"/>
      <c r="B43" s="743"/>
      <c r="C43" s="743">
        <f t="shared" si="2"/>
        <v>1</v>
      </c>
      <c r="D43" s="742">
        <v>1</v>
      </c>
      <c r="E43" s="742"/>
      <c r="F43" s="760"/>
      <c r="G43" s="761"/>
      <c r="H43" s="761">
        <v>1</v>
      </c>
      <c r="I43" s="760"/>
      <c r="J43" s="761"/>
      <c r="K43" s="760"/>
      <c r="L43" s="760"/>
      <c r="M43" s="760"/>
      <c r="N43" s="759"/>
      <c r="O43" s="759"/>
      <c r="P43" s="746">
        <v>4291</v>
      </c>
      <c r="Q43" s="737" t="s">
        <v>1817</v>
      </c>
      <c r="R43" s="763" t="s">
        <v>1301</v>
      </c>
      <c r="S43" s="737" t="s">
        <v>1514</v>
      </c>
      <c r="T43" s="752" t="s">
        <v>275</v>
      </c>
      <c r="U43" s="731">
        <v>1969</v>
      </c>
      <c r="V43" s="734" t="s">
        <v>299</v>
      </c>
      <c r="W43" s="731">
        <v>1996</v>
      </c>
      <c r="X43" s="730"/>
      <c r="Y43" s="750"/>
      <c r="Z43" s="732"/>
      <c r="AA43" s="748" t="s">
        <v>276</v>
      </c>
      <c r="AB43" s="749">
        <f t="shared" si="3"/>
        <v>26</v>
      </c>
      <c r="AC43" s="748" t="s">
        <v>1816</v>
      </c>
      <c r="AD43" s="747">
        <v>2006</v>
      </c>
      <c r="AE43" s="728" t="s">
        <v>1039</v>
      </c>
      <c r="AF43" s="727"/>
      <c r="AG43" s="726" t="s">
        <v>376</v>
      </c>
    </row>
    <row r="44" spans="1:33" s="491" customFormat="1" x14ac:dyDescent="0.25">
      <c r="A44" s="743"/>
      <c r="B44" s="743">
        <v>1</v>
      </c>
      <c r="C44" s="743">
        <f t="shared" si="2"/>
        <v>1</v>
      </c>
      <c r="D44" s="742"/>
      <c r="E44" s="742"/>
      <c r="F44" s="742">
        <v>1</v>
      </c>
      <c r="G44" s="743"/>
      <c r="H44" s="743"/>
      <c r="I44" s="742"/>
      <c r="J44" s="743"/>
      <c r="K44" s="742"/>
      <c r="L44" s="742"/>
      <c r="M44" s="742"/>
      <c r="N44" s="741"/>
      <c r="O44" s="741"/>
      <c r="P44" s="740">
        <v>4524</v>
      </c>
      <c r="Q44" s="739" t="s">
        <v>1815</v>
      </c>
      <c r="R44" s="745" t="s">
        <v>1140</v>
      </c>
      <c r="S44" s="739" t="s">
        <v>1514</v>
      </c>
      <c r="T44" s="744" t="s">
        <v>1814</v>
      </c>
      <c r="U44" s="735">
        <v>1976</v>
      </c>
      <c r="V44" s="734" t="s">
        <v>1813</v>
      </c>
      <c r="W44" s="731">
        <v>1997</v>
      </c>
      <c r="X44" s="730" t="s">
        <v>1812</v>
      </c>
      <c r="Y44" s="750">
        <v>2009</v>
      </c>
      <c r="Z44" s="732"/>
      <c r="AA44" s="748"/>
      <c r="AB44" s="749">
        <f t="shared" si="3"/>
        <v>25</v>
      </c>
      <c r="AC44" s="748" t="s">
        <v>1773</v>
      </c>
      <c r="AD44" s="747">
        <v>2020</v>
      </c>
      <c r="AE44" s="728" t="s">
        <v>105</v>
      </c>
      <c r="AF44" s="727"/>
      <c r="AG44" s="726" t="s">
        <v>373</v>
      </c>
    </row>
    <row r="45" spans="1:33" s="491" customFormat="1" ht="15.75" x14ac:dyDescent="0.25">
      <c r="A45" s="743"/>
      <c r="B45" s="743"/>
      <c r="C45" s="743">
        <f t="shared" si="2"/>
        <v>1</v>
      </c>
      <c r="D45" s="742"/>
      <c r="E45" s="742">
        <v>1</v>
      </c>
      <c r="F45" s="760"/>
      <c r="G45" s="761"/>
      <c r="H45" s="761">
        <v>1</v>
      </c>
      <c r="I45" s="760"/>
      <c r="J45" s="761"/>
      <c r="K45" s="760"/>
      <c r="L45" s="760"/>
      <c r="M45" s="760"/>
      <c r="N45" s="759"/>
      <c r="O45" s="759"/>
      <c r="P45" s="746">
        <v>7696</v>
      </c>
      <c r="Q45" s="737" t="s">
        <v>466</v>
      </c>
      <c r="R45" s="763" t="s">
        <v>359</v>
      </c>
      <c r="S45" s="737" t="s">
        <v>1514</v>
      </c>
      <c r="T45" s="752" t="s">
        <v>246</v>
      </c>
      <c r="U45" s="731">
        <v>1972</v>
      </c>
      <c r="V45" s="734" t="s">
        <v>1064</v>
      </c>
      <c r="W45" s="731">
        <v>1998</v>
      </c>
      <c r="X45" s="730"/>
      <c r="Y45" s="750"/>
      <c r="Z45" s="732"/>
      <c r="AA45" s="751" t="s">
        <v>247</v>
      </c>
      <c r="AB45" s="749">
        <f t="shared" si="3"/>
        <v>24</v>
      </c>
      <c r="AC45" s="748" t="s">
        <v>671</v>
      </c>
      <c r="AD45" s="747">
        <v>2003</v>
      </c>
      <c r="AE45" s="728" t="s">
        <v>1039</v>
      </c>
      <c r="AF45" s="727"/>
      <c r="AG45" s="726" t="s">
        <v>1097</v>
      </c>
    </row>
    <row r="46" spans="1:33" s="491" customFormat="1" ht="15.75" x14ac:dyDescent="0.25">
      <c r="A46" s="743"/>
      <c r="B46" s="743"/>
      <c r="C46" s="743">
        <f t="shared" si="2"/>
        <v>1</v>
      </c>
      <c r="D46" s="742">
        <v>1</v>
      </c>
      <c r="E46" s="742"/>
      <c r="F46" s="760"/>
      <c r="G46" s="761"/>
      <c r="H46" s="761"/>
      <c r="I46" s="760"/>
      <c r="J46" s="761"/>
      <c r="K46" s="760"/>
      <c r="L46" s="760"/>
      <c r="M46" s="760"/>
      <c r="N46" s="759"/>
      <c r="O46" s="759"/>
      <c r="P46" s="746">
        <v>4503</v>
      </c>
      <c r="Q46" s="737" t="s">
        <v>1612</v>
      </c>
      <c r="R46" s="763" t="s">
        <v>1140</v>
      </c>
      <c r="S46" s="737" t="s">
        <v>1603</v>
      </c>
      <c r="T46" s="752" t="s">
        <v>1611</v>
      </c>
      <c r="U46" s="731">
        <v>1966</v>
      </c>
      <c r="V46" s="734" t="s">
        <v>1610</v>
      </c>
      <c r="W46" s="731">
        <v>1986</v>
      </c>
      <c r="X46" s="730" t="s">
        <v>1609</v>
      </c>
      <c r="Y46" s="750">
        <v>1999</v>
      </c>
      <c r="Z46" s="753" t="s">
        <v>1547</v>
      </c>
      <c r="AA46" s="751" t="s">
        <v>1613</v>
      </c>
      <c r="AB46" s="749">
        <f t="shared" si="3"/>
        <v>23</v>
      </c>
      <c r="AC46" s="748" t="s">
        <v>97</v>
      </c>
      <c r="AD46" s="747">
        <v>2018</v>
      </c>
      <c r="AE46" s="728" t="s">
        <v>1039</v>
      </c>
      <c r="AF46" s="727"/>
      <c r="AG46" s="726" t="s">
        <v>373</v>
      </c>
    </row>
    <row r="47" spans="1:33" s="491" customFormat="1" ht="15.75" x14ac:dyDescent="0.25">
      <c r="A47" s="743"/>
      <c r="B47" s="743"/>
      <c r="C47" s="743">
        <f t="shared" si="2"/>
        <v>1</v>
      </c>
      <c r="D47" s="742"/>
      <c r="E47" s="742">
        <v>1</v>
      </c>
      <c r="F47" s="760"/>
      <c r="G47" s="761"/>
      <c r="H47" s="761"/>
      <c r="I47" s="760"/>
      <c r="J47" s="761"/>
      <c r="K47" s="760"/>
      <c r="L47" s="760"/>
      <c r="M47" s="760"/>
      <c r="N47" s="759"/>
      <c r="O47" s="759"/>
      <c r="P47" s="746">
        <v>3215</v>
      </c>
      <c r="Q47" s="737" t="s">
        <v>1223</v>
      </c>
      <c r="R47" s="763" t="s">
        <v>1140</v>
      </c>
      <c r="S47" s="737" t="s">
        <v>1603</v>
      </c>
      <c r="T47" s="752" t="s">
        <v>1218</v>
      </c>
      <c r="U47" s="731">
        <v>1976</v>
      </c>
      <c r="V47" s="734" t="s">
        <v>1219</v>
      </c>
      <c r="W47" s="731">
        <v>2001</v>
      </c>
      <c r="X47" s="730"/>
      <c r="Y47" s="750"/>
      <c r="Z47" s="732"/>
      <c r="AA47" s="751"/>
      <c r="AB47" s="749">
        <f t="shared" si="3"/>
        <v>21</v>
      </c>
      <c r="AC47" s="751" t="s">
        <v>1598</v>
      </c>
      <c r="AD47" s="747">
        <v>2016</v>
      </c>
      <c r="AE47" s="728" t="s">
        <v>1039</v>
      </c>
      <c r="AF47" s="727"/>
      <c r="AG47" s="726" t="s">
        <v>373</v>
      </c>
    </row>
    <row r="48" spans="1:33" s="491" customFormat="1" ht="15.75" x14ac:dyDescent="0.25">
      <c r="A48" s="743"/>
      <c r="B48" s="743">
        <v>1</v>
      </c>
      <c r="C48" s="743">
        <f t="shared" si="2"/>
        <v>1</v>
      </c>
      <c r="D48" s="742"/>
      <c r="E48" s="742">
        <v>1</v>
      </c>
      <c r="F48" s="760"/>
      <c r="G48" s="761"/>
      <c r="H48" s="761"/>
      <c r="I48" s="760"/>
      <c r="J48" s="761"/>
      <c r="K48" s="760"/>
      <c r="L48" s="760"/>
      <c r="M48" s="760"/>
      <c r="N48" s="759"/>
      <c r="O48" s="759"/>
      <c r="P48" s="746">
        <v>4275</v>
      </c>
      <c r="Q48" s="737" t="s">
        <v>470</v>
      </c>
      <c r="R48" s="763" t="s">
        <v>359</v>
      </c>
      <c r="S48" s="737" t="s">
        <v>1514</v>
      </c>
      <c r="T48" s="752" t="s">
        <v>227</v>
      </c>
      <c r="U48" s="731">
        <v>1976</v>
      </c>
      <c r="V48" s="734" t="s">
        <v>1048</v>
      </c>
      <c r="W48" s="731">
        <v>2001</v>
      </c>
      <c r="X48" s="730" t="s">
        <v>1049</v>
      </c>
      <c r="Y48" s="750">
        <v>2009</v>
      </c>
      <c r="Z48" s="732"/>
      <c r="AA48" s="751" t="s">
        <v>106</v>
      </c>
      <c r="AB48" s="749">
        <f t="shared" si="3"/>
        <v>21</v>
      </c>
      <c r="AC48" s="751" t="s">
        <v>605</v>
      </c>
      <c r="AD48" s="747">
        <v>2020</v>
      </c>
      <c r="AE48" s="728" t="s">
        <v>1039</v>
      </c>
      <c r="AF48" s="727"/>
      <c r="AG48" s="726" t="s">
        <v>1097</v>
      </c>
    </row>
    <row r="49" spans="1:33" s="491" customFormat="1" ht="15.75" x14ac:dyDescent="0.25">
      <c r="A49" s="743"/>
      <c r="B49" s="743"/>
      <c r="C49" s="743">
        <f t="shared" si="2"/>
        <v>1</v>
      </c>
      <c r="D49" s="742"/>
      <c r="E49" s="742">
        <v>1</v>
      </c>
      <c r="F49" s="760"/>
      <c r="G49" s="761"/>
      <c r="H49" s="761">
        <v>1</v>
      </c>
      <c r="I49" s="760"/>
      <c r="J49" s="761"/>
      <c r="K49" s="760"/>
      <c r="L49" s="760"/>
      <c r="M49" s="760"/>
      <c r="N49" s="759"/>
      <c r="O49" s="759"/>
      <c r="P49" s="746">
        <v>4912</v>
      </c>
      <c r="Q49" s="737" t="s">
        <v>1149</v>
      </c>
      <c r="R49" s="763" t="s">
        <v>358</v>
      </c>
      <c r="S49" s="737" t="s">
        <v>1514</v>
      </c>
      <c r="T49" s="752" t="s">
        <v>1150</v>
      </c>
      <c r="U49" s="731">
        <v>1976</v>
      </c>
      <c r="V49" s="734" t="s">
        <v>1069</v>
      </c>
      <c r="W49" s="731">
        <v>2004</v>
      </c>
      <c r="X49" s="730" t="s">
        <v>1151</v>
      </c>
      <c r="Y49" s="750">
        <v>2011</v>
      </c>
      <c r="Z49" s="732"/>
      <c r="AA49" s="751" t="s">
        <v>1152</v>
      </c>
      <c r="AB49" s="749">
        <f t="shared" si="3"/>
        <v>18</v>
      </c>
      <c r="AC49" s="748" t="s">
        <v>671</v>
      </c>
      <c r="AD49" s="747">
        <v>2015</v>
      </c>
      <c r="AE49" s="728" t="s">
        <v>1039</v>
      </c>
      <c r="AF49" s="727"/>
      <c r="AG49" s="726" t="s">
        <v>373</v>
      </c>
    </row>
    <row r="50" spans="1:33" s="491" customFormat="1" x14ac:dyDescent="0.25">
      <c r="A50" s="743"/>
      <c r="B50" s="743"/>
      <c r="C50" s="743">
        <f t="shared" si="2"/>
        <v>1</v>
      </c>
      <c r="D50" s="742"/>
      <c r="E50" s="742">
        <v>1</v>
      </c>
      <c r="F50" s="760"/>
      <c r="G50" s="761"/>
      <c r="H50" s="761">
        <v>1</v>
      </c>
      <c r="I50" s="760"/>
      <c r="J50" s="761"/>
      <c r="K50" s="760"/>
      <c r="L50" s="760"/>
      <c r="M50" s="760"/>
      <c r="N50" s="759"/>
      <c r="O50" s="759"/>
      <c r="P50" s="746">
        <v>9648</v>
      </c>
      <c r="Q50" s="737" t="s">
        <v>852</v>
      </c>
      <c r="R50" s="763" t="s">
        <v>358</v>
      </c>
      <c r="S50" s="737" t="s">
        <v>1514</v>
      </c>
      <c r="T50" s="752" t="s">
        <v>870</v>
      </c>
      <c r="U50" s="731">
        <v>1978</v>
      </c>
      <c r="V50" s="734" t="s">
        <v>198</v>
      </c>
      <c r="W50" s="731">
        <v>2004</v>
      </c>
      <c r="X50" s="730"/>
      <c r="Y50" s="750"/>
      <c r="Z50" s="732"/>
      <c r="AA50" s="751" t="s">
        <v>853</v>
      </c>
      <c r="AB50" s="749">
        <f t="shared" si="3"/>
        <v>18</v>
      </c>
      <c r="AC50" s="748" t="s">
        <v>671</v>
      </c>
      <c r="AD50" s="747">
        <v>2011</v>
      </c>
      <c r="AE50" s="728" t="s">
        <v>95</v>
      </c>
      <c r="AF50" s="727"/>
      <c r="AG50" s="726" t="s">
        <v>1811</v>
      </c>
    </row>
    <row r="51" spans="1:33" s="491" customFormat="1" x14ac:dyDescent="0.25">
      <c r="A51" s="743"/>
      <c r="B51" s="743"/>
      <c r="C51" s="743">
        <f t="shared" si="2"/>
        <v>1</v>
      </c>
      <c r="D51" s="742"/>
      <c r="E51" s="742">
        <v>1</v>
      </c>
      <c r="F51" s="760"/>
      <c r="G51" s="761"/>
      <c r="H51" s="761"/>
      <c r="I51" s="760"/>
      <c r="J51" s="761"/>
      <c r="K51" s="760"/>
      <c r="L51" s="760"/>
      <c r="M51" s="760"/>
      <c r="N51" s="759"/>
      <c r="O51" s="759"/>
      <c r="P51" s="746">
        <v>4909</v>
      </c>
      <c r="Q51" s="737" t="s">
        <v>1120</v>
      </c>
      <c r="R51" s="763" t="s">
        <v>1140</v>
      </c>
      <c r="S51" s="737" t="s">
        <v>1603</v>
      </c>
      <c r="T51" s="752" t="s">
        <v>1118</v>
      </c>
      <c r="U51" s="731">
        <v>1976</v>
      </c>
      <c r="V51" s="734" t="s">
        <v>1551</v>
      </c>
      <c r="W51" s="731">
        <v>2005</v>
      </c>
      <c r="X51" s="730" t="s">
        <v>1810</v>
      </c>
      <c r="Y51" s="750">
        <v>2018</v>
      </c>
      <c r="Z51" s="732"/>
      <c r="AA51" s="751"/>
      <c r="AB51" s="749">
        <f t="shared" si="3"/>
        <v>17</v>
      </c>
      <c r="AC51" s="751" t="s">
        <v>1541</v>
      </c>
      <c r="AD51" s="747">
        <v>2015</v>
      </c>
      <c r="AE51" s="728" t="s">
        <v>95</v>
      </c>
      <c r="AF51" s="727"/>
      <c r="AG51" s="726" t="s">
        <v>1213</v>
      </c>
    </row>
    <row r="52" spans="1:33" s="491" customFormat="1" ht="15.75" x14ac:dyDescent="0.25">
      <c r="A52" s="743"/>
      <c r="B52" s="743"/>
      <c r="C52" s="743">
        <f t="shared" si="2"/>
        <v>1</v>
      </c>
      <c r="D52" s="742"/>
      <c r="E52" s="742">
        <v>1</v>
      </c>
      <c r="F52" s="760"/>
      <c r="G52" s="761"/>
      <c r="H52" s="761"/>
      <c r="I52" s="760"/>
      <c r="J52" s="761"/>
      <c r="K52" s="760"/>
      <c r="L52" s="760"/>
      <c r="M52" s="760"/>
      <c r="N52" s="759"/>
      <c r="O52" s="759"/>
      <c r="P52" s="746">
        <v>4513</v>
      </c>
      <c r="Q52" s="737" t="s">
        <v>1809</v>
      </c>
      <c r="R52" s="763" t="s">
        <v>358</v>
      </c>
      <c r="S52" s="737" t="s">
        <v>1514</v>
      </c>
      <c r="T52" s="752" t="s">
        <v>1808</v>
      </c>
      <c r="U52" s="731">
        <v>1978</v>
      </c>
      <c r="V52" s="734" t="s">
        <v>1068</v>
      </c>
      <c r="W52" s="731">
        <v>2005</v>
      </c>
      <c r="X52" s="730" t="s">
        <v>1806</v>
      </c>
      <c r="Y52" s="750">
        <v>2006</v>
      </c>
      <c r="Z52" s="732"/>
      <c r="AA52" s="751"/>
      <c r="AB52" s="749">
        <f t="shared" si="3"/>
        <v>17</v>
      </c>
      <c r="AC52" s="748" t="s">
        <v>97</v>
      </c>
      <c r="AD52" s="747">
        <v>2019</v>
      </c>
      <c r="AE52" s="728" t="s">
        <v>1039</v>
      </c>
      <c r="AF52" s="727"/>
      <c r="AG52" s="726" t="s">
        <v>373</v>
      </c>
    </row>
    <row r="53" spans="1:33" s="491" customFormat="1" x14ac:dyDescent="0.25">
      <c r="A53" s="743"/>
      <c r="B53" s="743">
        <v>1</v>
      </c>
      <c r="C53" s="743">
        <f t="shared" si="2"/>
        <v>1</v>
      </c>
      <c r="D53" s="742"/>
      <c r="E53" s="742">
        <v>1</v>
      </c>
      <c r="F53" s="760"/>
      <c r="G53" s="761"/>
      <c r="H53" s="761">
        <v>1</v>
      </c>
      <c r="I53" s="760"/>
      <c r="J53" s="761"/>
      <c r="K53" s="760"/>
      <c r="L53" s="760"/>
      <c r="M53" s="760"/>
      <c r="N53" s="759"/>
      <c r="O53" s="759"/>
      <c r="P53" s="746">
        <v>4353</v>
      </c>
      <c r="Q53" s="737" t="s">
        <v>612</v>
      </c>
      <c r="R53" s="763" t="s">
        <v>1301</v>
      </c>
      <c r="S53" s="737" t="s">
        <v>1514</v>
      </c>
      <c r="T53" s="752" t="s">
        <v>613</v>
      </c>
      <c r="U53" s="731">
        <v>1980</v>
      </c>
      <c r="V53" s="734" t="s">
        <v>1068</v>
      </c>
      <c r="W53" s="731">
        <v>2005</v>
      </c>
      <c r="X53" s="730"/>
      <c r="Y53" s="750"/>
      <c r="Z53" s="732"/>
      <c r="AA53" s="751"/>
      <c r="AB53" s="749">
        <f t="shared" si="3"/>
        <v>17</v>
      </c>
      <c r="AC53" s="748" t="s">
        <v>1807</v>
      </c>
      <c r="AD53" s="747">
        <v>2010</v>
      </c>
      <c r="AE53" s="728" t="s">
        <v>95</v>
      </c>
      <c r="AF53" s="727"/>
      <c r="AG53" s="726" t="s">
        <v>376</v>
      </c>
    </row>
    <row r="54" spans="1:33" s="491" customFormat="1" x14ac:dyDescent="0.25">
      <c r="A54" s="743"/>
      <c r="B54" s="743">
        <v>1</v>
      </c>
      <c r="C54" s="743">
        <f t="shared" si="2"/>
        <v>1</v>
      </c>
      <c r="D54" s="742"/>
      <c r="E54" s="742">
        <v>1</v>
      </c>
      <c r="F54" s="760"/>
      <c r="G54" s="761"/>
      <c r="H54" s="761"/>
      <c r="I54" s="760"/>
      <c r="J54" s="761"/>
      <c r="K54" s="760"/>
      <c r="L54" s="760"/>
      <c r="M54" s="760"/>
      <c r="N54" s="759"/>
      <c r="O54" s="759"/>
      <c r="P54" s="746">
        <v>4326</v>
      </c>
      <c r="Q54" s="737" t="s">
        <v>1262</v>
      </c>
      <c r="R54" s="763" t="s">
        <v>359</v>
      </c>
      <c r="S54" s="737" t="s">
        <v>1514</v>
      </c>
      <c r="T54" s="752" t="s">
        <v>1572</v>
      </c>
      <c r="U54" s="731">
        <v>1981</v>
      </c>
      <c r="V54" s="734" t="s">
        <v>1063</v>
      </c>
      <c r="W54" s="731">
        <v>2005</v>
      </c>
      <c r="X54" s="730"/>
      <c r="Y54" s="750"/>
      <c r="Z54" s="732"/>
      <c r="AA54" s="751"/>
      <c r="AB54" s="749">
        <f t="shared" si="3"/>
        <v>17</v>
      </c>
      <c r="AC54" s="748" t="s">
        <v>916</v>
      </c>
      <c r="AD54" s="747">
        <v>2017</v>
      </c>
      <c r="AE54" s="728" t="s">
        <v>105</v>
      </c>
      <c r="AF54" s="727"/>
      <c r="AG54" s="726" t="s">
        <v>375</v>
      </c>
    </row>
    <row r="55" spans="1:33" s="491" customFormat="1" ht="27" x14ac:dyDescent="0.25">
      <c r="A55" s="743"/>
      <c r="B55" s="743">
        <v>1</v>
      </c>
      <c r="C55" s="743">
        <f t="shared" si="2"/>
        <v>1</v>
      </c>
      <c r="D55" s="742">
        <v>1</v>
      </c>
      <c r="E55" s="742"/>
      <c r="F55" s="760"/>
      <c r="G55" s="761"/>
      <c r="H55" s="761"/>
      <c r="I55" s="760"/>
      <c r="J55" s="761"/>
      <c r="K55" s="760"/>
      <c r="L55" s="760"/>
      <c r="M55" s="760"/>
      <c r="N55" s="759"/>
      <c r="O55" s="759"/>
      <c r="P55" s="746">
        <v>4296</v>
      </c>
      <c r="Q55" s="737" t="s">
        <v>475</v>
      </c>
      <c r="R55" s="763" t="s">
        <v>358</v>
      </c>
      <c r="S55" s="737" t="s">
        <v>1514</v>
      </c>
      <c r="T55" s="752" t="s">
        <v>298</v>
      </c>
      <c r="U55" s="731">
        <v>1982</v>
      </c>
      <c r="V55" s="734" t="s">
        <v>1806</v>
      </c>
      <c r="W55" s="731">
        <v>2007</v>
      </c>
      <c r="X55" s="730" t="s">
        <v>1805</v>
      </c>
      <c r="Y55" s="750">
        <v>2019</v>
      </c>
      <c r="Z55" s="732"/>
      <c r="AA55" s="751"/>
      <c r="AB55" s="749">
        <f t="shared" si="3"/>
        <v>15</v>
      </c>
      <c r="AC55" s="748" t="s">
        <v>916</v>
      </c>
      <c r="AD55" s="747">
        <v>2019</v>
      </c>
      <c r="AE55" s="728" t="s">
        <v>95</v>
      </c>
      <c r="AF55" s="727"/>
      <c r="AG55" s="726" t="s">
        <v>373</v>
      </c>
    </row>
    <row r="56" spans="1:33" s="491" customFormat="1" ht="27" x14ac:dyDescent="0.25">
      <c r="A56" s="743"/>
      <c r="B56" s="743"/>
      <c r="C56" s="743">
        <f t="shared" si="2"/>
        <v>1</v>
      </c>
      <c r="D56" s="742"/>
      <c r="E56" s="742">
        <v>1</v>
      </c>
      <c r="F56" s="760"/>
      <c r="G56" s="761"/>
      <c r="H56" s="761"/>
      <c r="I56" s="760"/>
      <c r="J56" s="761"/>
      <c r="K56" s="760"/>
      <c r="L56" s="760"/>
      <c r="M56" s="760"/>
      <c r="N56" s="759"/>
      <c r="O56" s="759"/>
      <c r="P56" s="746">
        <v>9698</v>
      </c>
      <c r="Q56" s="737" t="s">
        <v>598</v>
      </c>
      <c r="R56" s="763" t="s">
        <v>1140</v>
      </c>
      <c r="S56" s="737" t="s">
        <v>1514</v>
      </c>
      <c r="T56" s="752" t="s">
        <v>281</v>
      </c>
      <c r="U56" s="731">
        <v>1983</v>
      </c>
      <c r="V56" s="734" t="s">
        <v>1076</v>
      </c>
      <c r="W56" s="731">
        <v>2008</v>
      </c>
      <c r="X56" s="730" t="s">
        <v>1505</v>
      </c>
      <c r="Y56" s="750">
        <v>2009</v>
      </c>
      <c r="Z56" s="732"/>
      <c r="AA56" s="751" t="s">
        <v>1023</v>
      </c>
      <c r="AB56" s="749">
        <f t="shared" si="3"/>
        <v>14</v>
      </c>
      <c r="AC56" s="748" t="s">
        <v>1543</v>
      </c>
      <c r="AD56" s="747">
        <v>2009</v>
      </c>
      <c r="AE56" s="728" t="s">
        <v>95</v>
      </c>
      <c r="AF56" s="727"/>
      <c r="AG56" s="726" t="s">
        <v>1544</v>
      </c>
    </row>
    <row r="57" spans="1:33" s="491" customFormat="1" ht="15.75" x14ac:dyDescent="0.25">
      <c r="A57" s="743"/>
      <c r="B57" s="743"/>
      <c r="C57" s="743">
        <f t="shared" si="2"/>
        <v>1</v>
      </c>
      <c r="D57" s="742"/>
      <c r="E57" s="742">
        <v>1</v>
      </c>
      <c r="F57" s="760"/>
      <c r="G57" s="761"/>
      <c r="H57" s="761"/>
      <c r="I57" s="760"/>
      <c r="J57" s="761"/>
      <c r="K57" s="760"/>
      <c r="L57" s="760"/>
      <c r="M57" s="760"/>
      <c r="N57" s="759"/>
      <c r="O57" s="759"/>
      <c r="P57" s="746">
        <v>9677</v>
      </c>
      <c r="Q57" s="737" t="s">
        <v>567</v>
      </c>
      <c r="R57" s="763" t="s">
        <v>1303</v>
      </c>
      <c r="S57" s="737" t="s">
        <v>1514</v>
      </c>
      <c r="T57" s="752" t="s">
        <v>213</v>
      </c>
      <c r="U57" s="731">
        <v>1985</v>
      </c>
      <c r="V57" s="734" t="s">
        <v>1640</v>
      </c>
      <c r="W57" s="731">
        <v>2008</v>
      </c>
      <c r="X57" s="730" t="s">
        <v>1181</v>
      </c>
      <c r="Y57" s="750">
        <v>2013</v>
      </c>
      <c r="Z57" s="732"/>
      <c r="AA57" s="751" t="s">
        <v>1023</v>
      </c>
      <c r="AB57" s="749">
        <f t="shared" si="3"/>
        <v>14</v>
      </c>
      <c r="AC57" s="748" t="s">
        <v>666</v>
      </c>
      <c r="AD57" s="747">
        <v>2009</v>
      </c>
      <c r="AE57" s="728" t="s">
        <v>1039</v>
      </c>
      <c r="AF57" s="727"/>
      <c r="AG57" s="726" t="s">
        <v>1213</v>
      </c>
    </row>
    <row r="58" spans="1:33" s="491" customFormat="1" x14ac:dyDescent="0.25">
      <c r="A58" s="743"/>
      <c r="B58" s="743"/>
      <c r="C58" s="743">
        <f t="shared" si="2"/>
        <v>1</v>
      </c>
      <c r="D58" s="742"/>
      <c r="E58" s="742">
        <v>1</v>
      </c>
      <c r="F58" s="760"/>
      <c r="G58" s="761"/>
      <c r="H58" s="761"/>
      <c r="I58" s="760"/>
      <c r="J58" s="761"/>
      <c r="K58" s="760"/>
      <c r="L58" s="760"/>
      <c r="M58" s="760"/>
      <c r="N58" s="759"/>
      <c r="O58" s="759"/>
      <c r="P58" s="746">
        <v>8565</v>
      </c>
      <c r="Q58" s="737" t="s">
        <v>528</v>
      </c>
      <c r="R58" s="763" t="s">
        <v>1301</v>
      </c>
      <c r="S58" s="737" t="s">
        <v>1514</v>
      </c>
      <c r="T58" s="752" t="s">
        <v>529</v>
      </c>
      <c r="U58" s="731">
        <v>1984</v>
      </c>
      <c r="V58" s="734" t="s">
        <v>1552</v>
      </c>
      <c r="W58" s="731">
        <v>2009</v>
      </c>
      <c r="X58" s="730"/>
      <c r="Y58" s="750"/>
      <c r="Z58" s="732"/>
      <c r="AA58" s="751"/>
      <c r="AB58" s="749">
        <f t="shared" si="3"/>
        <v>13</v>
      </c>
      <c r="AC58" s="748" t="s">
        <v>1542</v>
      </c>
      <c r="AD58" s="747">
        <v>2009</v>
      </c>
      <c r="AE58" s="728" t="s">
        <v>95</v>
      </c>
      <c r="AF58" s="727"/>
      <c r="AG58" s="726" t="s">
        <v>1213</v>
      </c>
    </row>
    <row r="59" spans="1:33" s="491" customFormat="1" x14ac:dyDescent="0.25">
      <c r="A59" s="743"/>
      <c r="B59" s="743"/>
      <c r="C59" s="743">
        <f t="shared" si="2"/>
        <v>1</v>
      </c>
      <c r="D59" s="742">
        <v>1</v>
      </c>
      <c r="E59" s="742"/>
      <c r="F59" s="760"/>
      <c r="G59" s="761"/>
      <c r="H59" s="761"/>
      <c r="I59" s="760"/>
      <c r="J59" s="761"/>
      <c r="K59" s="760"/>
      <c r="L59" s="760"/>
      <c r="M59" s="760"/>
      <c r="N59" s="759"/>
      <c r="O59" s="759"/>
      <c r="P59" s="746">
        <v>4514</v>
      </c>
      <c r="Q59" s="739" t="s">
        <v>1804</v>
      </c>
      <c r="R59" s="763" t="s">
        <v>1301</v>
      </c>
      <c r="S59" s="737" t="s">
        <v>1514</v>
      </c>
      <c r="T59" s="752" t="s">
        <v>1803</v>
      </c>
      <c r="U59" s="731">
        <v>1986</v>
      </c>
      <c r="V59" s="734" t="s">
        <v>1550</v>
      </c>
      <c r="W59" s="735">
        <v>2009</v>
      </c>
      <c r="X59" s="730"/>
      <c r="Y59" s="750"/>
      <c r="Z59" s="732"/>
      <c r="AA59" s="751"/>
      <c r="AB59" s="749">
        <f t="shared" si="3"/>
        <v>13</v>
      </c>
      <c r="AC59" s="748" t="s">
        <v>698</v>
      </c>
      <c r="AD59" s="747">
        <v>2019</v>
      </c>
      <c r="AE59" s="728" t="s">
        <v>105</v>
      </c>
      <c r="AF59" s="727"/>
      <c r="AG59" s="726" t="s">
        <v>375</v>
      </c>
    </row>
    <row r="60" spans="1:33" s="491" customFormat="1" ht="15.75" x14ac:dyDescent="0.25">
      <c r="A60" s="743"/>
      <c r="B60" s="743"/>
      <c r="C60" s="743">
        <f t="shared" si="2"/>
        <v>1</v>
      </c>
      <c r="D60" s="742">
        <v>1</v>
      </c>
      <c r="E60" s="742"/>
      <c r="F60" s="760"/>
      <c r="G60" s="761"/>
      <c r="H60" s="761"/>
      <c r="I60" s="760"/>
      <c r="J60" s="761"/>
      <c r="K60" s="760"/>
      <c r="L60" s="760"/>
      <c r="M60" s="760"/>
      <c r="N60" s="759"/>
      <c r="O60" s="759"/>
      <c r="P60" s="740">
        <v>4510</v>
      </c>
      <c r="Q60" s="739" t="s">
        <v>1802</v>
      </c>
      <c r="R60" s="774" t="s">
        <v>1301</v>
      </c>
      <c r="S60" s="739" t="s">
        <v>1514</v>
      </c>
      <c r="T60" s="752" t="s">
        <v>1801</v>
      </c>
      <c r="U60" s="731">
        <v>1980</v>
      </c>
      <c r="V60" s="734" t="s">
        <v>1800</v>
      </c>
      <c r="W60" s="735">
        <v>2010</v>
      </c>
      <c r="X60" s="773"/>
      <c r="Y60" s="772"/>
      <c r="Z60" s="771"/>
      <c r="AA60" s="770"/>
      <c r="AB60" s="768">
        <f t="shared" si="3"/>
        <v>12</v>
      </c>
      <c r="AC60" s="748" t="s">
        <v>698</v>
      </c>
      <c r="AD60" s="766">
        <v>2019</v>
      </c>
      <c r="AE60" s="728" t="s">
        <v>1039</v>
      </c>
      <c r="AF60" s="727"/>
      <c r="AG60" s="726" t="s">
        <v>373</v>
      </c>
    </row>
    <row r="61" spans="1:33" s="491" customFormat="1" ht="15.75" x14ac:dyDescent="0.25">
      <c r="A61" s="743"/>
      <c r="B61" s="743"/>
      <c r="C61" s="743">
        <f t="shared" si="2"/>
        <v>1</v>
      </c>
      <c r="D61" s="742"/>
      <c r="E61" s="742">
        <v>1</v>
      </c>
      <c r="F61" s="760"/>
      <c r="G61" s="761"/>
      <c r="H61" s="761"/>
      <c r="I61" s="760"/>
      <c r="J61" s="761"/>
      <c r="K61" s="760"/>
      <c r="L61" s="760"/>
      <c r="M61" s="760"/>
      <c r="N61" s="759"/>
      <c r="O61" s="759"/>
      <c r="P61" s="746">
        <v>4901</v>
      </c>
      <c r="Q61" s="737" t="s">
        <v>699</v>
      </c>
      <c r="R61" s="763" t="s">
        <v>358</v>
      </c>
      <c r="S61" s="737" t="s">
        <v>1514</v>
      </c>
      <c r="T61" s="752" t="s">
        <v>697</v>
      </c>
      <c r="U61" s="731">
        <v>1984</v>
      </c>
      <c r="V61" s="734" t="s">
        <v>1640</v>
      </c>
      <c r="W61" s="731">
        <v>2010</v>
      </c>
      <c r="X61" s="730"/>
      <c r="Y61" s="750"/>
      <c r="Z61" s="732"/>
      <c r="AA61" s="751"/>
      <c r="AB61" s="749">
        <f t="shared" si="3"/>
        <v>12</v>
      </c>
      <c r="AC61" s="748" t="s">
        <v>698</v>
      </c>
      <c r="AD61" s="747">
        <v>2011</v>
      </c>
      <c r="AE61" s="728" t="s">
        <v>1039</v>
      </c>
      <c r="AF61" s="727"/>
      <c r="AG61" s="726" t="s">
        <v>373</v>
      </c>
    </row>
    <row r="62" spans="1:33" s="491" customFormat="1" x14ac:dyDescent="0.25">
      <c r="A62" s="743"/>
      <c r="B62" s="743">
        <v>1</v>
      </c>
      <c r="C62" s="743">
        <f t="shared" si="2"/>
        <v>1</v>
      </c>
      <c r="D62" s="742"/>
      <c r="E62" s="742">
        <v>1</v>
      </c>
      <c r="F62" s="760"/>
      <c r="G62" s="761"/>
      <c r="H62" s="761"/>
      <c r="I62" s="760"/>
      <c r="J62" s="761"/>
      <c r="K62" s="760"/>
      <c r="L62" s="760"/>
      <c r="M62" s="760"/>
      <c r="N62" s="759"/>
      <c r="O62" s="759"/>
      <c r="P62" s="746">
        <v>7706</v>
      </c>
      <c r="Q62" s="737" t="s">
        <v>1799</v>
      </c>
      <c r="R62" s="763" t="s">
        <v>1301</v>
      </c>
      <c r="S62" s="737" t="s">
        <v>1514</v>
      </c>
      <c r="T62" s="752" t="s">
        <v>1798</v>
      </c>
      <c r="U62" s="731">
        <v>1986</v>
      </c>
      <c r="V62" s="734" t="s">
        <v>1640</v>
      </c>
      <c r="W62" s="731">
        <v>2010</v>
      </c>
      <c r="X62" s="730"/>
      <c r="Y62" s="750"/>
      <c r="Z62" s="732"/>
      <c r="AA62" s="751"/>
      <c r="AB62" s="749">
        <f t="shared" si="3"/>
        <v>12</v>
      </c>
      <c r="AC62" s="748" t="s">
        <v>916</v>
      </c>
      <c r="AD62" s="747">
        <v>2010</v>
      </c>
      <c r="AE62" s="728" t="s">
        <v>105</v>
      </c>
      <c r="AF62" s="727"/>
      <c r="AG62" s="726" t="s">
        <v>1797</v>
      </c>
    </row>
    <row r="63" spans="1:33" s="491" customFormat="1" x14ac:dyDescent="0.25">
      <c r="A63" s="743"/>
      <c r="B63" s="743"/>
      <c r="C63" s="743">
        <f t="shared" si="2"/>
        <v>1</v>
      </c>
      <c r="D63" s="742"/>
      <c r="E63" s="742">
        <v>1</v>
      </c>
      <c r="F63" s="760"/>
      <c r="G63" s="761"/>
      <c r="H63" s="761"/>
      <c r="I63" s="760"/>
      <c r="J63" s="761"/>
      <c r="K63" s="760"/>
      <c r="L63" s="760"/>
      <c r="M63" s="760"/>
      <c r="N63" s="759"/>
      <c r="O63" s="759"/>
      <c r="P63" s="740">
        <v>4556</v>
      </c>
      <c r="Q63" s="739" t="s">
        <v>1796</v>
      </c>
      <c r="R63" s="745" t="s">
        <v>1301</v>
      </c>
      <c r="S63" s="739" t="s">
        <v>1514</v>
      </c>
      <c r="T63" s="744" t="s">
        <v>1795</v>
      </c>
      <c r="U63" s="735">
        <v>1984</v>
      </c>
      <c r="V63" s="734" t="s">
        <v>1640</v>
      </c>
      <c r="W63" s="731">
        <v>2010</v>
      </c>
      <c r="X63" s="730"/>
      <c r="Y63" s="750"/>
      <c r="Z63" s="732"/>
      <c r="AA63" s="748"/>
      <c r="AB63" s="749">
        <f t="shared" si="3"/>
        <v>12</v>
      </c>
      <c r="AC63" s="748" t="s">
        <v>698</v>
      </c>
      <c r="AD63" s="729">
        <v>2021</v>
      </c>
      <c r="AE63" s="728" t="s">
        <v>105</v>
      </c>
      <c r="AF63" s="727"/>
      <c r="AG63" s="726" t="s">
        <v>373</v>
      </c>
    </row>
    <row r="64" spans="1:33" s="491" customFormat="1" x14ac:dyDescent="0.25">
      <c r="A64" s="743"/>
      <c r="B64" s="743"/>
      <c r="C64" s="743">
        <f t="shared" si="2"/>
        <v>1</v>
      </c>
      <c r="D64" s="742"/>
      <c r="E64" s="742"/>
      <c r="F64" s="760">
        <v>1</v>
      </c>
      <c r="G64" s="761">
        <v>1</v>
      </c>
      <c r="H64" s="761"/>
      <c r="I64" s="760"/>
      <c r="J64" s="761"/>
      <c r="K64" s="760"/>
      <c r="L64" s="760"/>
      <c r="M64" s="760"/>
      <c r="N64" s="759"/>
      <c r="O64" s="759"/>
      <c r="P64" s="746">
        <v>4324</v>
      </c>
      <c r="Q64" s="737" t="s">
        <v>1244</v>
      </c>
      <c r="R64" s="763" t="s">
        <v>1140</v>
      </c>
      <c r="S64" s="737" t="s">
        <v>1514</v>
      </c>
      <c r="T64" s="752" t="s">
        <v>1245</v>
      </c>
      <c r="U64" s="731">
        <v>1976</v>
      </c>
      <c r="V64" s="734" t="s">
        <v>1252</v>
      </c>
      <c r="W64" s="731">
        <v>2012</v>
      </c>
      <c r="X64" s="730"/>
      <c r="Y64" s="750"/>
      <c r="Z64" s="732"/>
      <c r="AA64" s="751"/>
      <c r="AB64" s="749">
        <f t="shared" si="3"/>
        <v>10</v>
      </c>
      <c r="AC64" s="748" t="s">
        <v>1600</v>
      </c>
      <c r="AD64" s="747">
        <v>2017</v>
      </c>
      <c r="AE64" s="728" t="s">
        <v>105</v>
      </c>
      <c r="AF64" s="727"/>
      <c r="AG64" s="726" t="s">
        <v>375</v>
      </c>
    </row>
    <row r="65" spans="1:33" s="491" customFormat="1" x14ac:dyDescent="0.25">
      <c r="A65" s="743"/>
      <c r="B65" s="743">
        <v>1</v>
      </c>
      <c r="C65" s="743">
        <f t="shared" si="2"/>
        <v>1</v>
      </c>
      <c r="D65" s="742"/>
      <c r="E65" s="742"/>
      <c r="F65" s="760">
        <v>1</v>
      </c>
      <c r="G65" s="761">
        <v>1</v>
      </c>
      <c r="H65" s="761"/>
      <c r="I65" s="760"/>
      <c r="J65" s="761"/>
      <c r="K65" s="760"/>
      <c r="L65" s="760"/>
      <c r="M65" s="760"/>
      <c r="N65" s="759"/>
      <c r="O65" s="759"/>
      <c r="P65" s="746">
        <v>4504</v>
      </c>
      <c r="Q65" s="737" t="s">
        <v>1794</v>
      </c>
      <c r="R65" s="763" t="s">
        <v>1140</v>
      </c>
      <c r="S65" s="737" t="s">
        <v>1514</v>
      </c>
      <c r="T65" s="752" t="s">
        <v>1793</v>
      </c>
      <c r="U65" s="731">
        <v>1979</v>
      </c>
      <c r="V65" s="734" t="s">
        <v>1792</v>
      </c>
      <c r="W65" s="731">
        <v>2008</v>
      </c>
      <c r="X65" s="730" t="s">
        <v>1791</v>
      </c>
      <c r="Y65" s="750">
        <v>2012</v>
      </c>
      <c r="Z65" s="732" t="s">
        <v>1547</v>
      </c>
      <c r="AA65" s="751" t="s">
        <v>1790</v>
      </c>
      <c r="AB65" s="749">
        <f t="shared" si="3"/>
        <v>10</v>
      </c>
      <c r="AC65" s="748" t="s">
        <v>1789</v>
      </c>
      <c r="AD65" s="747">
        <v>2018</v>
      </c>
      <c r="AE65" s="728" t="s">
        <v>95</v>
      </c>
      <c r="AF65" s="727"/>
      <c r="AG65" s="726" t="s">
        <v>1213</v>
      </c>
    </row>
    <row r="66" spans="1:33" s="491" customFormat="1" ht="15.75" x14ac:dyDescent="0.25">
      <c r="A66" s="743"/>
      <c r="B66" s="743">
        <v>1</v>
      </c>
      <c r="C66" s="743" t="str">
        <f t="shared" si="2"/>
        <v/>
      </c>
      <c r="D66" s="742"/>
      <c r="E66" s="742">
        <v>1</v>
      </c>
      <c r="F66" s="760"/>
      <c r="G66" s="761"/>
      <c r="H66" s="761"/>
      <c r="I66" s="760"/>
      <c r="J66" s="761"/>
      <c r="K66" s="760"/>
      <c r="L66" s="760"/>
      <c r="M66" s="760"/>
      <c r="N66" s="759"/>
      <c r="O66" s="759"/>
      <c r="P66" s="746">
        <v>8579</v>
      </c>
      <c r="Q66" s="737" t="s">
        <v>1014</v>
      </c>
      <c r="R66" s="763" t="s">
        <v>1301</v>
      </c>
      <c r="S66" s="737" t="s">
        <v>1514</v>
      </c>
      <c r="T66" s="752" t="s">
        <v>1015</v>
      </c>
      <c r="U66" s="731">
        <v>1980</v>
      </c>
      <c r="V66" s="734" t="s">
        <v>1515</v>
      </c>
      <c r="W66" s="731">
        <v>2002</v>
      </c>
      <c r="X66" s="734" t="s">
        <v>1640</v>
      </c>
      <c r="Y66" s="750">
        <v>2013</v>
      </c>
      <c r="Z66" s="732" t="s">
        <v>1547</v>
      </c>
      <c r="AA66" s="751"/>
      <c r="AB66" s="749">
        <f t="shared" si="3"/>
        <v>9</v>
      </c>
      <c r="AC66" s="748" t="s">
        <v>916</v>
      </c>
      <c r="AD66" s="747">
        <v>2013</v>
      </c>
      <c r="AE66" s="728" t="s">
        <v>1039</v>
      </c>
      <c r="AF66" s="727"/>
      <c r="AG66" s="726" t="s">
        <v>373</v>
      </c>
    </row>
    <row r="67" spans="1:33" s="491" customFormat="1" x14ac:dyDescent="0.25">
      <c r="A67" s="743"/>
      <c r="B67" s="743"/>
      <c r="C67" s="743" t="str">
        <f t="shared" si="2"/>
        <v/>
      </c>
      <c r="D67" s="742"/>
      <c r="E67" s="742">
        <v>1</v>
      </c>
      <c r="F67" s="760"/>
      <c r="G67" s="761"/>
      <c r="H67" s="761"/>
      <c r="I67" s="760"/>
      <c r="J67" s="761"/>
      <c r="K67" s="760"/>
      <c r="L67" s="760"/>
      <c r="M67" s="760"/>
      <c r="N67" s="759"/>
      <c r="O67" s="759"/>
      <c r="P67" s="746">
        <v>4315</v>
      </c>
      <c r="Q67" s="737" t="s">
        <v>1074</v>
      </c>
      <c r="R67" s="763" t="s">
        <v>1301</v>
      </c>
      <c r="S67" s="737" t="s">
        <v>1514</v>
      </c>
      <c r="T67" s="752" t="s">
        <v>1075</v>
      </c>
      <c r="U67" s="731">
        <v>1987</v>
      </c>
      <c r="V67" s="734" t="s">
        <v>1302</v>
      </c>
      <c r="W67" s="731">
        <v>2013</v>
      </c>
      <c r="X67" s="730"/>
      <c r="Y67" s="750"/>
      <c r="Z67" s="732"/>
      <c r="AA67" s="751"/>
      <c r="AB67" s="749">
        <f t="shared" si="3"/>
        <v>9</v>
      </c>
      <c r="AC67" s="748" t="s">
        <v>698</v>
      </c>
      <c r="AD67" s="747">
        <v>2014</v>
      </c>
      <c r="AE67" s="728" t="s">
        <v>105</v>
      </c>
      <c r="AF67" s="727"/>
      <c r="AG67" s="726" t="s">
        <v>373</v>
      </c>
    </row>
    <row r="68" spans="1:33" s="491" customFormat="1" ht="27" x14ac:dyDescent="0.25">
      <c r="A68" s="743"/>
      <c r="B68" s="743"/>
      <c r="C68" s="743" t="str">
        <f t="shared" si="2"/>
        <v/>
      </c>
      <c r="D68" s="742">
        <v>1</v>
      </c>
      <c r="E68" s="742"/>
      <c r="F68" s="742"/>
      <c r="G68" s="743"/>
      <c r="H68" s="743"/>
      <c r="I68" s="742"/>
      <c r="J68" s="743"/>
      <c r="K68" s="742"/>
      <c r="L68" s="742"/>
      <c r="M68" s="742"/>
      <c r="N68" s="741"/>
      <c r="O68" s="741"/>
      <c r="P68" s="746">
        <v>4565</v>
      </c>
      <c r="Q68" s="737" t="s">
        <v>1788</v>
      </c>
      <c r="R68" s="738" t="s">
        <v>1140</v>
      </c>
      <c r="S68" s="737" t="s">
        <v>1514</v>
      </c>
      <c r="T68" s="736" t="s">
        <v>1787</v>
      </c>
      <c r="U68" s="731">
        <v>1990</v>
      </c>
      <c r="V68" s="734" t="s">
        <v>1786</v>
      </c>
      <c r="W68" s="731">
        <v>2013</v>
      </c>
      <c r="X68" s="730" t="s">
        <v>1785</v>
      </c>
      <c r="Y68" s="733">
        <v>2015</v>
      </c>
      <c r="Z68" s="732"/>
      <c r="AA68" s="730" t="s">
        <v>1762</v>
      </c>
      <c r="AB68" s="749">
        <f t="shared" si="3"/>
        <v>9</v>
      </c>
      <c r="AC68" s="748" t="s">
        <v>1784</v>
      </c>
      <c r="AD68" s="729">
        <v>2022</v>
      </c>
      <c r="AE68" s="728" t="s">
        <v>105</v>
      </c>
      <c r="AF68" s="727"/>
      <c r="AG68" s="726" t="s">
        <v>373</v>
      </c>
    </row>
    <row r="69" spans="1:33" s="435" customFormat="1" ht="15.75" x14ac:dyDescent="0.25">
      <c r="A69" s="743"/>
      <c r="B69" s="743"/>
      <c r="C69" s="743" t="str">
        <f t="shared" ref="C69:C100" si="4">IF(AB69&gt;=10,1,"")</f>
        <v/>
      </c>
      <c r="D69" s="742">
        <v>1</v>
      </c>
      <c r="E69" s="742"/>
      <c r="F69" s="760"/>
      <c r="G69" s="761"/>
      <c r="H69" s="761"/>
      <c r="I69" s="760"/>
      <c r="J69" s="761"/>
      <c r="K69" s="760"/>
      <c r="L69" s="760"/>
      <c r="M69" s="760"/>
      <c r="N69" s="759"/>
      <c r="O69" s="759"/>
      <c r="P69" s="746">
        <v>4473</v>
      </c>
      <c r="Q69" s="737" t="s">
        <v>1783</v>
      </c>
      <c r="R69" s="763" t="s">
        <v>1140</v>
      </c>
      <c r="S69" s="737" t="s">
        <v>1514</v>
      </c>
      <c r="T69" s="752" t="s">
        <v>1782</v>
      </c>
      <c r="U69" s="731">
        <v>1987</v>
      </c>
      <c r="V69" s="734" t="s">
        <v>1781</v>
      </c>
      <c r="W69" s="731">
        <v>2014</v>
      </c>
      <c r="X69" s="730" t="s">
        <v>1780</v>
      </c>
      <c r="Y69" s="750">
        <v>2020</v>
      </c>
      <c r="Z69" s="732"/>
      <c r="AA69" s="751"/>
      <c r="AB69" s="749">
        <f t="shared" ref="AB69:AB82" si="5">IF(Z69="",YEAR($AC$1)-$W69,YEAR($AC$1)-$Y69)</f>
        <v>8</v>
      </c>
      <c r="AC69" s="748" t="s">
        <v>1779</v>
      </c>
      <c r="AD69" s="747">
        <v>2022</v>
      </c>
      <c r="AE69" s="728" t="s">
        <v>1778</v>
      </c>
      <c r="AF69" s="727"/>
      <c r="AG69" s="726" t="s">
        <v>1213</v>
      </c>
    </row>
    <row r="70" spans="1:33" s="491" customFormat="1" x14ac:dyDescent="0.25">
      <c r="A70" s="743"/>
      <c r="B70" s="743">
        <v>1</v>
      </c>
      <c r="C70" s="743" t="str">
        <f t="shared" si="4"/>
        <v/>
      </c>
      <c r="D70" s="742">
        <v>1</v>
      </c>
      <c r="E70" s="742"/>
      <c r="F70" s="742"/>
      <c r="G70" s="743"/>
      <c r="H70" s="743"/>
      <c r="I70" s="742"/>
      <c r="J70" s="743"/>
      <c r="K70" s="742"/>
      <c r="L70" s="742"/>
      <c r="M70" s="742"/>
      <c r="N70" s="741"/>
      <c r="O70" s="741"/>
      <c r="P70" s="740">
        <v>4522</v>
      </c>
      <c r="Q70" s="739" t="s">
        <v>1777</v>
      </c>
      <c r="R70" s="745" t="s">
        <v>1140</v>
      </c>
      <c r="S70" s="739" t="s">
        <v>1514</v>
      </c>
      <c r="T70" s="744" t="s">
        <v>1776</v>
      </c>
      <c r="U70" s="735">
        <v>1987</v>
      </c>
      <c r="V70" s="734" t="s">
        <v>1775</v>
      </c>
      <c r="W70" s="731">
        <v>2016</v>
      </c>
      <c r="X70" s="730" t="s">
        <v>1774</v>
      </c>
      <c r="Y70" s="750">
        <v>2018</v>
      </c>
      <c r="Z70" s="732"/>
      <c r="AA70" s="748"/>
      <c r="AB70" s="749">
        <f t="shared" si="5"/>
        <v>6</v>
      </c>
      <c r="AC70" s="748" t="s">
        <v>1773</v>
      </c>
      <c r="AD70" s="747">
        <v>2020</v>
      </c>
      <c r="AE70" s="728" t="s">
        <v>105</v>
      </c>
      <c r="AF70" s="727"/>
      <c r="AG70" s="726" t="s">
        <v>373</v>
      </c>
    </row>
    <row r="71" spans="1:33" s="491" customFormat="1" x14ac:dyDescent="0.25">
      <c r="A71" s="743"/>
      <c r="B71" s="743"/>
      <c r="C71" s="743" t="str">
        <f t="shared" si="4"/>
        <v/>
      </c>
      <c r="D71" s="742"/>
      <c r="E71" s="742">
        <v>1</v>
      </c>
      <c r="F71" s="760"/>
      <c r="G71" s="761"/>
      <c r="H71" s="761"/>
      <c r="I71" s="760"/>
      <c r="J71" s="761"/>
      <c r="K71" s="760"/>
      <c r="L71" s="760"/>
      <c r="M71" s="760"/>
      <c r="N71" s="759"/>
      <c r="O71" s="759"/>
      <c r="P71" s="746">
        <v>4502</v>
      </c>
      <c r="Q71" s="737" t="s">
        <v>1595</v>
      </c>
      <c r="R71" s="763" t="s">
        <v>1301</v>
      </c>
      <c r="S71" s="737" t="s">
        <v>1514</v>
      </c>
      <c r="T71" s="752" t="s">
        <v>1594</v>
      </c>
      <c r="U71" s="731">
        <v>1991</v>
      </c>
      <c r="V71" s="734" t="s">
        <v>1640</v>
      </c>
      <c r="W71" s="731">
        <v>2016</v>
      </c>
      <c r="X71" s="730" t="s">
        <v>1182</v>
      </c>
      <c r="Y71" s="750">
        <v>2018</v>
      </c>
      <c r="Z71" s="732"/>
      <c r="AA71" s="751"/>
      <c r="AB71" s="749">
        <f t="shared" si="5"/>
        <v>6</v>
      </c>
      <c r="AC71" s="748" t="s">
        <v>698</v>
      </c>
      <c r="AD71" s="747">
        <v>2018</v>
      </c>
      <c r="AE71" s="728" t="s">
        <v>105</v>
      </c>
      <c r="AF71" s="727"/>
      <c r="AG71" s="769" t="s">
        <v>375</v>
      </c>
    </row>
    <row r="72" spans="1:33" s="491" customFormat="1" x14ac:dyDescent="0.25">
      <c r="A72" s="743"/>
      <c r="B72" s="743">
        <v>1</v>
      </c>
      <c r="C72" s="743" t="str">
        <f t="shared" si="4"/>
        <v/>
      </c>
      <c r="D72" s="742"/>
      <c r="E72" s="742">
        <v>1</v>
      </c>
      <c r="F72" s="760"/>
      <c r="G72" s="761"/>
      <c r="H72" s="761"/>
      <c r="I72" s="760"/>
      <c r="J72" s="761"/>
      <c r="K72" s="760"/>
      <c r="L72" s="760"/>
      <c r="M72" s="760"/>
      <c r="N72" s="759"/>
      <c r="O72" s="759"/>
      <c r="P72" s="740">
        <v>9756</v>
      </c>
      <c r="Q72" s="739" t="s">
        <v>1772</v>
      </c>
      <c r="R72" s="745" t="s">
        <v>1140</v>
      </c>
      <c r="S72" s="739" t="s">
        <v>1514</v>
      </c>
      <c r="T72" s="744" t="s">
        <v>1771</v>
      </c>
      <c r="U72" s="735">
        <v>1994</v>
      </c>
      <c r="V72" s="734" t="s">
        <v>1640</v>
      </c>
      <c r="W72" s="735">
        <v>2016</v>
      </c>
      <c r="X72" s="730" t="s">
        <v>1733</v>
      </c>
      <c r="Y72" s="750">
        <v>2022</v>
      </c>
      <c r="Z72" s="732"/>
      <c r="AA72" s="751"/>
      <c r="AB72" s="768">
        <f t="shared" si="5"/>
        <v>6</v>
      </c>
      <c r="AC72" s="767" t="s">
        <v>916</v>
      </c>
      <c r="AD72" s="766">
        <v>2019</v>
      </c>
      <c r="AE72" s="728" t="s">
        <v>105</v>
      </c>
      <c r="AF72" s="727"/>
      <c r="AG72" s="726" t="s">
        <v>375</v>
      </c>
    </row>
    <row r="73" spans="1:33" s="491" customFormat="1" x14ac:dyDescent="0.25">
      <c r="A73" s="743"/>
      <c r="B73" s="743"/>
      <c r="C73" s="743" t="str">
        <f t="shared" si="4"/>
        <v/>
      </c>
      <c r="D73" s="742">
        <v>1</v>
      </c>
      <c r="E73" s="742"/>
      <c r="F73" s="760"/>
      <c r="G73" s="761"/>
      <c r="H73" s="761"/>
      <c r="I73" s="760"/>
      <c r="J73" s="761"/>
      <c r="K73" s="760"/>
      <c r="L73" s="760"/>
      <c r="M73" s="760"/>
      <c r="N73" s="759"/>
      <c r="O73" s="759"/>
      <c r="P73" s="746">
        <v>8580</v>
      </c>
      <c r="Q73" s="737" t="s">
        <v>897</v>
      </c>
      <c r="R73" s="763" t="s">
        <v>359</v>
      </c>
      <c r="S73" s="737" t="s">
        <v>1514</v>
      </c>
      <c r="T73" s="752" t="s">
        <v>896</v>
      </c>
      <c r="U73" s="731">
        <v>1990</v>
      </c>
      <c r="V73" s="734" t="s">
        <v>1553</v>
      </c>
      <c r="W73" s="731">
        <v>2017</v>
      </c>
      <c r="X73" s="730"/>
      <c r="Y73" s="750"/>
      <c r="Z73" s="732"/>
      <c r="AA73" s="751" t="s">
        <v>1511</v>
      </c>
      <c r="AB73" s="749">
        <f t="shared" si="5"/>
        <v>5</v>
      </c>
      <c r="AC73" s="748" t="s">
        <v>698</v>
      </c>
      <c r="AD73" s="747">
        <v>2017</v>
      </c>
      <c r="AE73" s="728" t="s">
        <v>121</v>
      </c>
      <c r="AF73" s="727"/>
      <c r="AG73" s="726" t="s">
        <v>375</v>
      </c>
    </row>
    <row r="74" spans="1:33" s="491" customFormat="1" x14ac:dyDescent="0.25">
      <c r="A74" s="743"/>
      <c r="B74" s="743">
        <v>1</v>
      </c>
      <c r="C74" s="743" t="str">
        <f t="shared" si="4"/>
        <v/>
      </c>
      <c r="D74" s="742"/>
      <c r="E74" s="742">
        <v>1</v>
      </c>
      <c r="F74" s="742"/>
      <c r="G74" s="743"/>
      <c r="H74" s="743"/>
      <c r="I74" s="742"/>
      <c r="J74" s="743"/>
      <c r="K74" s="742"/>
      <c r="L74" s="742"/>
      <c r="M74" s="742"/>
      <c r="N74" s="741"/>
      <c r="O74" s="741"/>
      <c r="P74" s="746">
        <v>4552</v>
      </c>
      <c r="Q74" s="737" t="s">
        <v>1770</v>
      </c>
      <c r="R74" s="738" t="s">
        <v>1140</v>
      </c>
      <c r="S74" s="737" t="s">
        <v>1514</v>
      </c>
      <c r="T74" s="736" t="s">
        <v>1769</v>
      </c>
      <c r="U74" s="731">
        <v>1991</v>
      </c>
      <c r="V74" s="734" t="s">
        <v>1768</v>
      </c>
      <c r="W74" s="731">
        <v>2017</v>
      </c>
      <c r="X74" s="730" t="s">
        <v>1767</v>
      </c>
      <c r="Y74" s="733"/>
      <c r="Z74" s="732"/>
      <c r="AA74" s="748"/>
      <c r="AB74" s="749">
        <f t="shared" si="5"/>
        <v>5</v>
      </c>
      <c r="AC74" s="730" t="s">
        <v>1766</v>
      </c>
      <c r="AD74" s="729">
        <v>2021</v>
      </c>
      <c r="AE74" s="728" t="s">
        <v>121</v>
      </c>
      <c r="AF74" s="727"/>
      <c r="AG74" s="726" t="s">
        <v>373</v>
      </c>
    </row>
    <row r="75" spans="1:33" s="491" customFormat="1" x14ac:dyDescent="0.25">
      <c r="A75" s="743"/>
      <c r="B75" s="743"/>
      <c r="C75" s="743" t="str">
        <f t="shared" si="4"/>
        <v/>
      </c>
      <c r="D75" s="742"/>
      <c r="E75" s="742">
        <v>1</v>
      </c>
      <c r="F75" s="760"/>
      <c r="G75" s="761"/>
      <c r="H75" s="761"/>
      <c r="I75" s="760"/>
      <c r="J75" s="761"/>
      <c r="K75" s="760"/>
      <c r="L75" s="760"/>
      <c r="M75" s="760"/>
      <c r="N75" s="759"/>
      <c r="O75" s="759"/>
      <c r="P75" s="746">
        <v>4501</v>
      </c>
      <c r="Q75" s="737" t="s">
        <v>1606</v>
      </c>
      <c r="R75" s="763" t="s">
        <v>1303</v>
      </c>
      <c r="S75" s="737" t="s">
        <v>1514</v>
      </c>
      <c r="T75" s="752" t="s">
        <v>1605</v>
      </c>
      <c r="U75" s="731">
        <v>1992</v>
      </c>
      <c r="V75" s="734" t="s">
        <v>1640</v>
      </c>
      <c r="W75" s="731">
        <v>2018</v>
      </c>
      <c r="X75" s="730"/>
      <c r="Y75" s="750"/>
      <c r="Z75" s="732"/>
      <c r="AA75" s="751"/>
      <c r="AB75" s="749">
        <f t="shared" si="5"/>
        <v>4</v>
      </c>
      <c r="AC75" s="748" t="s">
        <v>698</v>
      </c>
      <c r="AD75" s="747">
        <v>2018</v>
      </c>
      <c r="AE75" s="728" t="s">
        <v>121</v>
      </c>
      <c r="AF75" s="727"/>
      <c r="AG75" s="726" t="s">
        <v>375</v>
      </c>
    </row>
    <row r="76" spans="1:33" s="491" customFormat="1" x14ac:dyDescent="0.25">
      <c r="A76" s="743"/>
      <c r="B76" s="743"/>
      <c r="C76" s="743" t="str">
        <f t="shared" si="4"/>
        <v/>
      </c>
      <c r="D76" s="742"/>
      <c r="E76" s="742">
        <v>1</v>
      </c>
      <c r="F76" s="742"/>
      <c r="G76" s="743"/>
      <c r="H76" s="743"/>
      <c r="I76" s="742"/>
      <c r="J76" s="743"/>
      <c r="K76" s="742"/>
      <c r="L76" s="742"/>
      <c r="M76" s="742"/>
      <c r="N76" s="741"/>
      <c r="O76" s="741"/>
      <c r="P76" s="740">
        <v>4523</v>
      </c>
      <c r="Q76" s="739" t="s">
        <v>1765</v>
      </c>
      <c r="R76" s="745" t="s">
        <v>1140</v>
      </c>
      <c r="S76" s="739" t="s">
        <v>1514</v>
      </c>
      <c r="T76" s="744" t="s">
        <v>1764</v>
      </c>
      <c r="U76" s="735">
        <v>1991</v>
      </c>
      <c r="V76" s="734" t="s">
        <v>1763</v>
      </c>
      <c r="W76" s="731">
        <v>2018</v>
      </c>
      <c r="X76" s="730"/>
      <c r="Y76" s="750"/>
      <c r="Z76" s="732"/>
      <c r="AA76" s="748"/>
      <c r="AB76" s="749">
        <f t="shared" si="5"/>
        <v>4</v>
      </c>
      <c r="AC76" s="748" t="s">
        <v>1762</v>
      </c>
      <c r="AD76" s="747">
        <v>2020</v>
      </c>
      <c r="AE76" s="728" t="s">
        <v>121</v>
      </c>
      <c r="AF76" s="727"/>
      <c r="AG76" s="726" t="s">
        <v>373</v>
      </c>
    </row>
    <row r="77" spans="1:33" s="491" customFormat="1" x14ac:dyDescent="0.25">
      <c r="A77" s="743"/>
      <c r="B77" s="743"/>
      <c r="C77" s="743" t="str">
        <f t="shared" si="4"/>
        <v/>
      </c>
      <c r="D77" s="742">
        <v>1</v>
      </c>
      <c r="E77" s="742"/>
      <c r="F77" s="760"/>
      <c r="G77" s="761"/>
      <c r="H77" s="761"/>
      <c r="I77" s="760"/>
      <c r="J77" s="761"/>
      <c r="K77" s="760"/>
      <c r="L77" s="760"/>
      <c r="M77" s="760"/>
      <c r="N77" s="759"/>
      <c r="O77" s="759"/>
      <c r="P77" s="746">
        <v>4902</v>
      </c>
      <c r="Q77" s="737" t="s">
        <v>1608</v>
      </c>
      <c r="R77" s="763" t="s">
        <v>358</v>
      </c>
      <c r="S77" s="737" t="s">
        <v>1514</v>
      </c>
      <c r="T77" s="752" t="s">
        <v>1607</v>
      </c>
      <c r="U77" s="731">
        <v>1991</v>
      </c>
      <c r="V77" s="734" t="s">
        <v>1553</v>
      </c>
      <c r="W77" s="731">
        <v>2018</v>
      </c>
      <c r="X77" s="730"/>
      <c r="Y77" s="750"/>
      <c r="Z77" s="732"/>
      <c r="AA77" s="751"/>
      <c r="AB77" s="749">
        <f t="shared" si="5"/>
        <v>4</v>
      </c>
      <c r="AC77" s="748" t="s">
        <v>698</v>
      </c>
      <c r="AD77" s="747">
        <v>2018</v>
      </c>
      <c r="AE77" s="728" t="s">
        <v>121</v>
      </c>
      <c r="AF77" s="727"/>
      <c r="AG77" s="726" t="s">
        <v>375</v>
      </c>
    </row>
    <row r="78" spans="1:33" s="491" customFormat="1" x14ac:dyDescent="0.25">
      <c r="A78" s="743"/>
      <c r="B78" s="743"/>
      <c r="C78" s="743" t="str">
        <f t="shared" si="4"/>
        <v/>
      </c>
      <c r="D78" s="742">
        <v>1</v>
      </c>
      <c r="E78" s="742"/>
      <c r="F78" s="760"/>
      <c r="G78" s="761"/>
      <c r="H78" s="761"/>
      <c r="I78" s="760"/>
      <c r="J78" s="761"/>
      <c r="K78" s="760"/>
      <c r="L78" s="760"/>
      <c r="M78" s="760"/>
      <c r="N78" s="759"/>
      <c r="O78" s="759"/>
      <c r="P78" s="746">
        <v>4515</v>
      </c>
      <c r="Q78" s="737" t="s">
        <v>1761</v>
      </c>
      <c r="R78" s="763" t="s">
        <v>448</v>
      </c>
      <c r="S78" s="737" t="s">
        <v>1514</v>
      </c>
      <c r="T78" s="752" t="s">
        <v>1632</v>
      </c>
      <c r="U78" s="731">
        <v>1991</v>
      </c>
      <c r="V78" s="734" t="s">
        <v>1553</v>
      </c>
      <c r="W78" s="731">
        <v>2019</v>
      </c>
      <c r="X78" s="730"/>
      <c r="Y78" s="750"/>
      <c r="Z78" s="732"/>
      <c r="AA78" s="751"/>
      <c r="AB78" s="749">
        <f t="shared" si="5"/>
        <v>3</v>
      </c>
      <c r="AC78" s="748" t="s">
        <v>698</v>
      </c>
      <c r="AD78" s="747">
        <v>2019</v>
      </c>
      <c r="AE78" s="728" t="s">
        <v>121</v>
      </c>
      <c r="AF78" s="727"/>
      <c r="AG78" s="726" t="s">
        <v>375</v>
      </c>
    </row>
    <row r="79" spans="1:33" s="491" customFormat="1" x14ac:dyDescent="0.25">
      <c r="A79" s="743"/>
      <c r="B79" s="743">
        <v>1</v>
      </c>
      <c r="C79" s="743" t="str">
        <f t="shared" si="4"/>
        <v/>
      </c>
      <c r="D79" s="742"/>
      <c r="E79" s="742"/>
      <c r="F79" s="742">
        <v>1</v>
      </c>
      <c r="G79" s="743"/>
      <c r="H79" s="743"/>
      <c r="I79" s="742"/>
      <c r="J79" s="743"/>
      <c r="K79" s="742"/>
      <c r="L79" s="742"/>
      <c r="M79" s="742"/>
      <c r="N79" s="741"/>
      <c r="O79" s="741"/>
      <c r="P79" s="746">
        <v>4554</v>
      </c>
      <c r="Q79" s="737" t="s">
        <v>1760</v>
      </c>
      <c r="R79" s="738" t="s">
        <v>359</v>
      </c>
      <c r="S79" s="737" t="s">
        <v>1514</v>
      </c>
      <c r="T79" s="736" t="s">
        <v>1759</v>
      </c>
      <c r="U79" s="731">
        <v>1996</v>
      </c>
      <c r="V79" s="765" t="s">
        <v>1758</v>
      </c>
      <c r="W79" s="731">
        <v>2019</v>
      </c>
      <c r="X79" s="730"/>
      <c r="Y79" s="750"/>
      <c r="Z79" s="732"/>
      <c r="AA79" s="748"/>
      <c r="AB79" s="749">
        <f t="shared" si="5"/>
        <v>3</v>
      </c>
      <c r="AC79" s="748" t="s">
        <v>1757</v>
      </c>
      <c r="AD79" s="729">
        <v>2021</v>
      </c>
      <c r="AE79" s="728" t="s">
        <v>121</v>
      </c>
      <c r="AF79" s="727"/>
      <c r="AG79" s="726" t="s">
        <v>375</v>
      </c>
    </row>
    <row r="80" spans="1:33" s="491" customFormat="1" x14ac:dyDescent="0.25">
      <c r="A80" s="743"/>
      <c r="B80" s="743">
        <v>1</v>
      </c>
      <c r="C80" s="743" t="str">
        <f t="shared" si="4"/>
        <v/>
      </c>
      <c r="D80" s="742">
        <v>1</v>
      </c>
      <c r="E80" s="742"/>
      <c r="F80" s="742"/>
      <c r="G80" s="743"/>
      <c r="H80" s="743"/>
      <c r="I80" s="742"/>
      <c r="J80" s="743"/>
      <c r="K80" s="742"/>
      <c r="L80" s="742"/>
      <c r="M80" s="742"/>
      <c r="N80" s="741"/>
      <c r="O80" s="741"/>
      <c r="P80" s="746">
        <v>4561</v>
      </c>
      <c r="Q80" s="737" t="s">
        <v>1756</v>
      </c>
      <c r="R80" s="738" t="s">
        <v>361</v>
      </c>
      <c r="S80" s="737" t="s">
        <v>1514</v>
      </c>
      <c r="T80" s="736" t="s">
        <v>1755</v>
      </c>
      <c r="U80" s="731">
        <v>1994</v>
      </c>
      <c r="V80" s="734" t="s">
        <v>1754</v>
      </c>
      <c r="W80" s="731">
        <v>2019</v>
      </c>
      <c r="X80" s="730"/>
      <c r="Y80" s="733"/>
      <c r="Z80" s="732"/>
      <c r="AA80" s="730"/>
      <c r="AB80" s="749">
        <f t="shared" si="5"/>
        <v>3</v>
      </c>
      <c r="AC80" s="730" t="s">
        <v>1753</v>
      </c>
      <c r="AD80" s="729">
        <v>2021</v>
      </c>
      <c r="AE80" s="728" t="s">
        <v>121</v>
      </c>
      <c r="AF80" s="727"/>
      <c r="AG80" s="726" t="s">
        <v>375</v>
      </c>
    </row>
    <row r="81" spans="1:33" s="491" customFormat="1" x14ac:dyDescent="0.25">
      <c r="A81" s="743"/>
      <c r="B81" s="743"/>
      <c r="C81" s="743" t="str">
        <f t="shared" si="4"/>
        <v/>
      </c>
      <c r="D81" s="742"/>
      <c r="E81" s="742">
        <v>1</v>
      </c>
      <c r="F81" s="760"/>
      <c r="G81" s="761"/>
      <c r="H81" s="761"/>
      <c r="I81" s="760"/>
      <c r="J81" s="761"/>
      <c r="K81" s="760"/>
      <c r="L81" s="760"/>
      <c r="M81" s="760"/>
      <c r="N81" s="759"/>
      <c r="O81" s="759"/>
      <c r="P81" s="746">
        <v>4533</v>
      </c>
      <c r="Q81" s="737" t="s">
        <v>1752</v>
      </c>
      <c r="R81" s="763" t="s">
        <v>1301</v>
      </c>
      <c r="S81" s="737" t="s">
        <v>1514</v>
      </c>
      <c r="T81" s="752" t="s">
        <v>1751</v>
      </c>
      <c r="U81" s="731">
        <v>1989</v>
      </c>
      <c r="V81" s="734" t="s">
        <v>1640</v>
      </c>
      <c r="W81" s="731">
        <v>2020</v>
      </c>
      <c r="X81" s="730"/>
      <c r="Y81" s="750"/>
      <c r="Z81" s="732"/>
      <c r="AA81" s="751"/>
      <c r="AB81" s="749">
        <f t="shared" si="5"/>
        <v>2</v>
      </c>
      <c r="AC81" s="748" t="s">
        <v>698</v>
      </c>
      <c r="AD81" s="747">
        <v>2020</v>
      </c>
      <c r="AE81" s="728" t="s">
        <v>121</v>
      </c>
      <c r="AF81" s="727"/>
      <c r="AG81" s="726" t="s">
        <v>375</v>
      </c>
    </row>
    <row r="82" spans="1:33" s="491" customFormat="1" x14ac:dyDescent="0.25">
      <c r="A82" s="743"/>
      <c r="B82" s="743"/>
      <c r="C82" s="743" t="str">
        <f t="shared" si="4"/>
        <v/>
      </c>
      <c r="D82" s="742">
        <v>1</v>
      </c>
      <c r="E82" s="742"/>
      <c r="F82" s="742"/>
      <c r="G82" s="743"/>
      <c r="H82" s="743"/>
      <c r="I82" s="742"/>
      <c r="J82" s="743"/>
      <c r="K82" s="742"/>
      <c r="L82" s="742"/>
      <c r="M82" s="742"/>
      <c r="N82" s="741"/>
      <c r="O82" s="741"/>
      <c r="P82" s="746">
        <v>4551</v>
      </c>
      <c r="Q82" s="737" t="s">
        <v>1750</v>
      </c>
      <c r="R82" s="738" t="s">
        <v>1301</v>
      </c>
      <c r="S82" s="737" t="s">
        <v>1514</v>
      </c>
      <c r="T82" s="736" t="s">
        <v>1749</v>
      </c>
      <c r="U82" s="731">
        <v>1993</v>
      </c>
      <c r="V82" s="734" t="s">
        <v>1553</v>
      </c>
      <c r="W82" s="731">
        <v>2020</v>
      </c>
      <c r="X82" s="730"/>
      <c r="Y82" s="750"/>
      <c r="Z82" s="732"/>
      <c r="AA82" s="748"/>
      <c r="AB82" s="749">
        <f t="shared" si="5"/>
        <v>2</v>
      </c>
      <c r="AC82" s="748" t="s">
        <v>698</v>
      </c>
      <c r="AD82" s="747">
        <v>2021</v>
      </c>
      <c r="AE82" s="728" t="s">
        <v>121</v>
      </c>
      <c r="AF82" s="727"/>
      <c r="AG82" s="726" t="s">
        <v>375</v>
      </c>
    </row>
    <row r="83" spans="1:33" s="491" customFormat="1" x14ac:dyDescent="0.25">
      <c r="A83" s="743"/>
      <c r="B83" s="743"/>
      <c r="C83" s="743" t="str">
        <f t="shared" si="4"/>
        <v/>
      </c>
      <c r="D83" s="742"/>
      <c r="E83" s="742">
        <v>1</v>
      </c>
      <c r="F83" s="742"/>
      <c r="G83" s="743"/>
      <c r="H83" s="743"/>
      <c r="I83" s="742"/>
      <c r="J83" s="743"/>
      <c r="K83" s="742"/>
      <c r="L83" s="742"/>
      <c r="M83" s="742"/>
      <c r="N83" s="741">
        <v>1</v>
      </c>
      <c r="O83" s="741"/>
      <c r="P83" s="746">
        <v>4566</v>
      </c>
      <c r="Q83" s="739" t="s">
        <v>1748</v>
      </c>
      <c r="R83" s="745" t="s">
        <v>1301</v>
      </c>
      <c r="S83" s="737" t="s">
        <v>1514</v>
      </c>
      <c r="T83" s="744" t="s">
        <v>1747</v>
      </c>
      <c r="U83" s="735">
        <v>1989</v>
      </c>
      <c r="V83" s="752" t="s">
        <v>1640</v>
      </c>
      <c r="W83" s="731">
        <v>2020</v>
      </c>
      <c r="X83" s="752"/>
      <c r="Y83" s="750"/>
      <c r="Z83" s="732"/>
      <c r="AA83" s="748"/>
      <c r="AB83" s="749">
        <f>IF(Z83="",YEAR('[1]11.2021'!$AC$1)-$W83,YEAR('[1]11.2021'!$AC$1)-$Y83)</f>
        <v>1</v>
      </c>
      <c r="AC83" s="730" t="s">
        <v>698</v>
      </c>
      <c r="AD83" s="729">
        <v>2022</v>
      </c>
      <c r="AE83" s="728" t="s">
        <v>121</v>
      </c>
      <c r="AF83" s="727"/>
      <c r="AG83" s="726" t="s">
        <v>375</v>
      </c>
    </row>
    <row r="84" spans="1:33" s="491" customFormat="1" x14ac:dyDescent="0.25">
      <c r="A84" s="743"/>
      <c r="B84" s="743"/>
      <c r="C84" s="743" t="str">
        <f t="shared" si="4"/>
        <v/>
      </c>
      <c r="D84" s="742"/>
      <c r="E84" s="742">
        <v>1</v>
      </c>
      <c r="F84" s="742"/>
      <c r="G84" s="743"/>
      <c r="H84" s="743"/>
      <c r="I84" s="742"/>
      <c r="J84" s="743"/>
      <c r="K84" s="742"/>
      <c r="L84" s="742"/>
      <c r="M84" s="742"/>
      <c r="N84" s="741"/>
      <c r="O84" s="741"/>
      <c r="P84" s="746">
        <v>9739</v>
      </c>
      <c r="Q84" s="739" t="s">
        <v>902</v>
      </c>
      <c r="R84" s="745" t="s">
        <v>359</v>
      </c>
      <c r="S84" s="737" t="s">
        <v>1514</v>
      </c>
      <c r="T84" s="744" t="s">
        <v>899</v>
      </c>
      <c r="U84" s="735">
        <v>1995</v>
      </c>
      <c r="V84" s="734" t="s">
        <v>628</v>
      </c>
      <c r="W84" s="731">
        <v>2016</v>
      </c>
      <c r="X84" s="734" t="s">
        <v>1640</v>
      </c>
      <c r="Y84" s="750">
        <v>2021</v>
      </c>
      <c r="Z84" s="732" t="s">
        <v>1547</v>
      </c>
      <c r="AA84" s="748"/>
      <c r="AB84" s="749">
        <f t="shared" ref="AB84:AB115" si="6">IF(Z84="",YEAR($AC$1)-$W84,YEAR($AC$1)-$Y84)</f>
        <v>1</v>
      </c>
      <c r="AC84" s="748" t="s">
        <v>698</v>
      </c>
      <c r="AD84" s="747">
        <v>2019</v>
      </c>
      <c r="AE84" s="728" t="s">
        <v>121</v>
      </c>
      <c r="AF84" s="727"/>
      <c r="AG84" s="726" t="s">
        <v>375</v>
      </c>
    </row>
    <row r="85" spans="1:33" s="491" customFormat="1" x14ac:dyDescent="0.25">
      <c r="A85" s="743"/>
      <c r="B85" s="743"/>
      <c r="C85" s="743" t="str">
        <f t="shared" si="4"/>
        <v/>
      </c>
      <c r="D85" s="742"/>
      <c r="E85" s="742">
        <v>1</v>
      </c>
      <c r="F85" s="742"/>
      <c r="G85" s="743"/>
      <c r="H85" s="743"/>
      <c r="I85" s="742"/>
      <c r="J85" s="743"/>
      <c r="K85" s="742"/>
      <c r="L85" s="742"/>
      <c r="M85" s="742"/>
      <c r="N85" s="741"/>
      <c r="O85" s="741"/>
      <c r="P85" s="746">
        <v>4564</v>
      </c>
      <c r="Q85" s="739" t="s">
        <v>1746</v>
      </c>
      <c r="R85" s="745" t="s">
        <v>1301</v>
      </c>
      <c r="S85" s="737" t="s">
        <v>1514</v>
      </c>
      <c r="T85" s="744" t="s">
        <v>1745</v>
      </c>
      <c r="U85" s="735">
        <v>1989</v>
      </c>
      <c r="V85" s="734" t="s">
        <v>1640</v>
      </c>
      <c r="W85" s="731">
        <v>2021</v>
      </c>
      <c r="X85" s="734"/>
      <c r="Y85" s="750"/>
      <c r="Z85" s="732"/>
      <c r="AA85" s="748"/>
      <c r="AB85" s="749">
        <f t="shared" si="6"/>
        <v>1</v>
      </c>
      <c r="AC85" s="748" t="s">
        <v>698</v>
      </c>
      <c r="AD85" s="747">
        <v>2021</v>
      </c>
      <c r="AE85" s="728" t="s">
        <v>121</v>
      </c>
      <c r="AF85" s="727"/>
      <c r="AG85" s="726" t="s">
        <v>375</v>
      </c>
    </row>
    <row r="86" spans="1:33" s="491" customFormat="1" x14ac:dyDescent="0.25">
      <c r="A86" s="743"/>
      <c r="B86" s="743"/>
      <c r="C86" s="743">
        <f t="shared" si="4"/>
        <v>1</v>
      </c>
      <c r="D86" s="742"/>
      <c r="E86" s="742"/>
      <c r="F86" s="760"/>
      <c r="G86" s="761"/>
      <c r="H86" s="761">
        <v>1</v>
      </c>
      <c r="I86" s="760">
        <v>1</v>
      </c>
      <c r="J86" s="761"/>
      <c r="K86" s="760"/>
      <c r="L86" s="760"/>
      <c r="M86" s="760"/>
      <c r="N86" s="759">
        <v>1</v>
      </c>
      <c r="O86" s="759"/>
      <c r="P86" s="746">
        <v>3211</v>
      </c>
      <c r="Q86" s="737" t="s">
        <v>1125</v>
      </c>
      <c r="R86" s="763" t="s">
        <v>358</v>
      </c>
      <c r="S86" s="737" t="s">
        <v>928</v>
      </c>
      <c r="T86" s="752" t="s">
        <v>1126</v>
      </c>
      <c r="U86" s="731">
        <v>1954</v>
      </c>
      <c r="V86" s="734" t="s">
        <v>126</v>
      </c>
      <c r="W86" s="731">
        <v>1973</v>
      </c>
      <c r="X86" s="730" t="s">
        <v>1127</v>
      </c>
      <c r="Y86" s="750">
        <v>1979</v>
      </c>
      <c r="Z86" s="732"/>
      <c r="AA86" s="751"/>
      <c r="AB86" s="749">
        <f t="shared" si="6"/>
        <v>49</v>
      </c>
      <c r="AC86" s="748" t="s">
        <v>110</v>
      </c>
      <c r="AD86" s="747">
        <v>2015</v>
      </c>
      <c r="AE86" s="728" t="s">
        <v>105</v>
      </c>
      <c r="AF86" s="727"/>
      <c r="AG86" s="754" t="s">
        <v>1078</v>
      </c>
    </row>
    <row r="87" spans="1:33" s="491" customFormat="1" ht="15.75" x14ac:dyDescent="0.25">
      <c r="A87" s="743"/>
      <c r="B87" s="743"/>
      <c r="C87" s="743">
        <f t="shared" si="4"/>
        <v>1</v>
      </c>
      <c r="D87" s="742"/>
      <c r="E87" s="742"/>
      <c r="F87" s="760"/>
      <c r="G87" s="761"/>
      <c r="H87" s="761">
        <v>1</v>
      </c>
      <c r="I87" s="760">
        <v>1</v>
      </c>
      <c r="J87" s="761">
        <v>1</v>
      </c>
      <c r="K87" s="760"/>
      <c r="L87" s="760"/>
      <c r="M87" s="760"/>
      <c r="N87" s="759">
        <v>1</v>
      </c>
      <c r="O87" s="759"/>
      <c r="P87" s="746">
        <v>4250</v>
      </c>
      <c r="Q87" s="737" t="s">
        <v>478</v>
      </c>
      <c r="R87" s="763" t="s">
        <v>1303</v>
      </c>
      <c r="S87" s="737" t="s">
        <v>928</v>
      </c>
      <c r="T87" s="752" t="s">
        <v>136</v>
      </c>
      <c r="U87" s="731">
        <v>1955</v>
      </c>
      <c r="V87" s="734" t="s">
        <v>126</v>
      </c>
      <c r="W87" s="731">
        <v>1975</v>
      </c>
      <c r="X87" s="730"/>
      <c r="Y87" s="750"/>
      <c r="Z87" s="732"/>
      <c r="AA87" s="751" t="s">
        <v>135</v>
      </c>
      <c r="AB87" s="749">
        <f t="shared" si="6"/>
        <v>47</v>
      </c>
      <c r="AC87" s="748" t="s">
        <v>110</v>
      </c>
      <c r="AD87" s="747">
        <v>1996</v>
      </c>
      <c r="AE87" s="728" t="s">
        <v>1040</v>
      </c>
      <c r="AF87" s="727"/>
      <c r="AG87" s="754" t="s">
        <v>1078</v>
      </c>
    </row>
    <row r="88" spans="1:33" s="491" customFormat="1" x14ac:dyDescent="0.25">
      <c r="A88" s="743"/>
      <c r="B88" s="743"/>
      <c r="C88" s="743">
        <f t="shared" si="4"/>
        <v>1</v>
      </c>
      <c r="D88" s="742"/>
      <c r="E88" s="742"/>
      <c r="F88" s="760"/>
      <c r="G88" s="761"/>
      <c r="H88" s="761">
        <v>1</v>
      </c>
      <c r="I88" s="760">
        <v>1</v>
      </c>
      <c r="J88" s="761"/>
      <c r="K88" s="760"/>
      <c r="L88" s="760"/>
      <c r="M88" s="760"/>
      <c r="N88" s="759"/>
      <c r="O88" s="759"/>
      <c r="P88" s="746">
        <v>7622</v>
      </c>
      <c r="Q88" s="737" t="s">
        <v>486</v>
      </c>
      <c r="R88" s="763" t="s">
        <v>358</v>
      </c>
      <c r="S88" s="737" t="s">
        <v>928</v>
      </c>
      <c r="T88" s="752" t="s">
        <v>138</v>
      </c>
      <c r="U88" s="731">
        <v>1964</v>
      </c>
      <c r="V88" s="734" t="s">
        <v>126</v>
      </c>
      <c r="W88" s="731">
        <v>1985</v>
      </c>
      <c r="X88" s="730"/>
      <c r="Y88" s="750"/>
      <c r="Z88" s="732"/>
      <c r="AA88" s="751" t="s">
        <v>203</v>
      </c>
      <c r="AB88" s="749">
        <f t="shared" si="6"/>
        <v>37</v>
      </c>
      <c r="AC88" s="748" t="s">
        <v>110</v>
      </c>
      <c r="AD88" s="747">
        <v>1985</v>
      </c>
      <c r="AE88" s="728" t="s">
        <v>105</v>
      </c>
      <c r="AF88" s="727"/>
      <c r="AG88" s="726" t="s">
        <v>376</v>
      </c>
    </row>
    <row r="89" spans="1:33" s="491" customFormat="1" x14ac:dyDescent="0.25">
      <c r="A89" s="743"/>
      <c r="B89" s="743"/>
      <c r="C89" s="743">
        <f t="shared" si="4"/>
        <v>1</v>
      </c>
      <c r="D89" s="742"/>
      <c r="E89" s="742"/>
      <c r="F89" s="760">
        <v>1</v>
      </c>
      <c r="G89" s="761"/>
      <c r="H89" s="761"/>
      <c r="I89" s="760"/>
      <c r="J89" s="761"/>
      <c r="K89" s="760"/>
      <c r="L89" s="760"/>
      <c r="M89" s="760"/>
      <c r="N89" s="759"/>
      <c r="O89" s="759"/>
      <c r="P89" s="746">
        <v>4518</v>
      </c>
      <c r="Q89" s="737" t="s">
        <v>1744</v>
      </c>
      <c r="R89" s="763" t="s">
        <v>1301</v>
      </c>
      <c r="S89" s="737" t="s">
        <v>928</v>
      </c>
      <c r="T89" s="752" t="s">
        <v>1743</v>
      </c>
      <c r="U89" s="731">
        <v>1965</v>
      </c>
      <c r="V89" s="734" t="s">
        <v>1742</v>
      </c>
      <c r="W89" s="731">
        <v>1988</v>
      </c>
      <c r="X89" s="730"/>
      <c r="Y89" s="750"/>
      <c r="Z89" s="732"/>
      <c r="AA89" s="751" t="s">
        <v>1741</v>
      </c>
      <c r="AB89" s="749">
        <f t="shared" si="6"/>
        <v>34</v>
      </c>
      <c r="AC89" s="748" t="s">
        <v>110</v>
      </c>
      <c r="AD89" s="747">
        <v>2020</v>
      </c>
      <c r="AE89" s="728" t="s">
        <v>105</v>
      </c>
      <c r="AF89" s="727"/>
      <c r="AG89" s="726" t="s">
        <v>376</v>
      </c>
    </row>
    <row r="90" spans="1:33" s="491" customFormat="1" x14ac:dyDescent="0.25">
      <c r="A90" s="743"/>
      <c r="B90" s="743"/>
      <c r="C90" s="743">
        <f t="shared" si="4"/>
        <v>1</v>
      </c>
      <c r="D90" s="742"/>
      <c r="E90" s="742"/>
      <c r="F90" s="760"/>
      <c r="G90" s="761"/>
      <c r="H90" s="761">
        <v>1</v>
      </c>
      <c r="I90" s="760">
        <v>1</v>
      </c>
      <c r="J90" s="761"/>
      <c r="K90" s="760"/>
      <c r="L90" s="760"/>
      <c r="M90" s="760"/>
      <c r="N90" s="759"/>
      <c r="O90" s="759"/>
      <c r="P90" s="746">
        <v>9658</v>
      </c>
      <c r="Q90" s="737" t="s">
        <v>494</v>
      </c>
      <c r="R90" s="763" t="s">
        <v>358</v>
      </c>
      <c r="S90" s="737" t="s">
        <v>928</v>
      </c>
      <c r="T90" s="736" t="s">
        <v>178</v>
      </c>
      <c r="U90" s="731">
        <v>1978</v>
      </c>
      <c r="V90" s="734" t="s">
        <v>235</v>
      </c>
      <c r="W90" s="731">
        <v>2001</v>
      </c>
      <c r="X90" s="730"/>
      <c r="Y90" s="750"/>
      <c r="Z90" s="732"/>
      <c r="AA90" s="748" t="s">
        <v>289</v>
      </c>
      <c r="AB90" s="749">
        <f t="shared" si="6"/>
        <v>21</v>
      </c>
      <c r="AC90" s="748" t="s">
        <v>110</v>
      </c>
      <c r="AD90" s="747">
        <v>2002</v>
      </c>
      <c r="AE90" s="728" t="s">
        <v>105</v>
      </c>
      <c r="AF90" s="727"/>
      <c r="AG90" s="726" t="s">
        <v>376</v>
      </c>
    </row>
    <row r="91" spans="1:33" s="491" customFormat="1" ht="27" x14ac:dyDescent="0.25">
      <c r="A91" s="743"/>
      <c r="B91" s="743"/>
      <c r="C91" s="743">
        <f t="shared" si="4"/>
        <v>1</v>
      </c>
      <c r="D91" s="742"/>
      <c r="E91" s="742">
        <v>1</v>
      </c>
      <c r="F91" s="760"/>
      <c r="G91" s="761"/>
      <c r="H91" s="761">
        <v>1</v>
      </c>
      <c r="I91" s="760"/>
      <c r="J91" s="761"/>
      <c r="K91" s="760"/>
      <c r="L91" s="760"/>
      <c r="M91" s="760"/>
      <c r="N91" s="759"/>
      <c r="O91" s="759"/>
      <c r="P91" s="746">
        <v>3216</v>
      </c>
      <c r="Q91" s="737" t="s">
        <v>1258</v>
      </c>
      <c r="R91" s="763" t="s">
        <v>1301</v>
      </c>
      <c r="S91" s="737" t="s">
        <v>928</v>
      </c>
      <c r="T91" s="736" t="s">
        <v>1259</v>
      </c>
      <c r="U91" s="731">
        <v>1972</v>
      </c>
      <c r="V91" s="734" t="s">
        <v>1740</v>
      </c>
      <c r="W91" s="731">
        <v>2009</v>
      </c>
      <c r="X91" s="730"/>
      <c r="Y91" s="750"/>
      <c r="Z91" s="732"/>
      <c r="AA91" s="751"/>
      <c r="AB91" s="749">
        <f t="shared" si="6"/>
        <v>13</v>
      </c>
      <c r="AC91" s="732" t="s">
        <v>1261</v>
      </c>
      <c r="AD91" s="728">
        <v>2017</v>
      </c>
      <c r="AE91" s="728" t="s">
        <v>95</v>
      </c>
      <c r="AF91" s="727"/>
      <c r="AG91" s="764" t="s">
        <v>376</v>
      </c>
    </row>
    <row r="92" spans="1:33" s="491" customFormat="1" x14ac:dyDescent="0.25">
      <c r="A92" s="743"/>
      <c r="B92" s="743"/>
      <c r="C92" s="743" t="str">
        <f t="shared" si="4"/>
        <v/>
      </c>
      <c r="D92" s="742"/>
      <c r="E92" s="742"/>
      <c r="F92" s="760">
        <v>1</v>
      </c>
      <c r="G92" s="761">
        <v>1</v>
      </c>
      <c r="H92" s="761"/>
      <c r="I92" s="760"/>
      <c r="J92" s="761"/>
      <c r="K92" s="760"/>
      <c r="L92" s="760"/>
      <c r="M92" s="760"/>
      <c r="N92" s="759"/>
      <c r="O92" s="759"/>
      <c r="P92" s="746">
        <v>4511</v>
      </c>
      <c r="Q92" s="737" t="s">
        <v>1739</v>
      </c>
      <c r="R92" s="763" t="s">
        <v>1140</v>
      </c>
      <c r="S92" s="737" t="s">
        <v>928</v>
      </c>
      <c r="T92" s="736" t="s">
        <v>1738</v>
      </c>
      <c r="U92" s="731">
        <v>1987</v>
      </c>
      <c r="V92" s="734" t="s">
        <v>1737</v>
      </c>
      <c r="W92" s="731">
        <v>2008</v>
      </c>
      <c r="X92" s="734" t="s">
        <v>1736</v>
      </c>
      <c r="Y92" s="750">
        <v>2013</v>
      </c>
      <c r="Z92" s="753" t="s">
        <v>1547</v>
      </c>
      <c r="AA92" s="748"/>
      <c r="AB92" s="749">
        <f t="shared" si="6"/>
        <v>9</v>
      </c>
      <c r="AC92" s="732" t="s">
        <v>110</v>
      </c>
      <c r="AD92" s="728">
        <v>2019</v>
      </c>
      <c r="AE92" s="728" t="s">
        <v>105</v>
      </c>
      <c r="AF92" s="727"/>
      <c r="AG92" s="764" t="s">
        <v>1735</v>
      </c>
    </row>
    <row r="93" spans="1:33" s="491" customFormat="1" ht="27" x14ac:dyDescent="0.25">
      <c r="A93" s="743"/>
      <c r="B93" s="743"/>
      <c r="C93" s="743" t="str">
        <f t="shared" si="4"/>
        <v/>
      </c>
      <c r="D93" s="742"/>
      <c r="E93" s="742"/>
      <c r="F93" s="760"/>
      <c r="G93" s="761"/>
      <c r="H93" s="761">
        <v>1</v>
      </c>
      <c r="I93" s="760">
        <v>1</v>
      </c>
      <c r="J93" s="761"/>
      <c r="K93" s="760"/>
      <c r="L93" s="760"/>
      <c r="M93" s="760"/>
      <c r="N93" s="759"/>
      <c r="O93" s="759"/>
      <c r="P93" s="746">
        <v>6765</v>
      </c>
      <c r="Q93" s="737" t="s">
        <v>617</v>
      </c>
      <c r="R93" s="763" t="s">
        <v>358</v>
      </c>
      <c r="S93" s="737" t="s">
        <v>928</v>
      </c>
      <c r="T93" s="736" t="s">
        <v>618</v>
      </c>
      <c r="U93" s="731">
        <v>1985</v>
      </c>
      <c r="V93" s="734" t="s">
        <v>235</v>
      </c>
      <c r="W93" s="731">
        <v>2006</v>
      </c>
      <c r="X93" s="734" t="s">
        <v>1734</v>
      </c>
      <c r="Y93" s="750">
        <v>2014</v>
      </c>
      <c r="Z93" s="753" t="s">
        <v>1547</v>
      </c>
      <c r="AA93" s="748"/>
      <c r="AB93" s="749">
        <f t="shared" si="6"/>
        <v>8</v>
      </c>
      <c r="AC93" s="732" t="s">
        <v>110</v>
      </c>
      <c r="AD93" s="728">
        <v>2010</v>
      </c>
      <c r="AE93" s="728" t="s">
        <v>105</v>
      </c>
      <c r="AF93" s="727"/>
      <c r="AG93" s="764" t="s">
        <v>376</v>
      </c>
    </row>
    <row r="94" spans="1:33" s="491" customFormat="1" ht="27" x14ac:dyDescent="0.25">
      <c r="A94" s="743"/>
      <c r="B94" s="743"/>
      <c r="C94" s="743" t="str">
        <f t="shared" si="4"/>
        <v/>
      </c>
      <c r="D94" s="742"/>
      <c r="E94" s="742"/>
      <c r="F94" s="742"/>
      <c r="G94" s="743"/>
      <c r="H94" s="743"/>
      <c r="I94" s="742">
        <v>1</v>
      </c>
      <c r="J94" s="743"/>
      <c r="K94" s="742"/>
      <c r="L94" s="742"/>
      <c r="M94" s="742"/>
      <c r="N94" s="741"/>
      <c r="O94" s="741"/>
      <c r="P94" s="746">
        <v>9715</v>
      </c>
      <c r="Q94" s="737" t="s">
        <v>594</v>
      </c>
      <c r="R94" s="738" t="s">
        <v>359</v>
      </c>
      <c r="S94" s="737" t="s">
        <v>928</v>
      </c>
      <c r="T94" s="752" t="s">
        <v>595</v>
      </c>
      <c r="U94" s="731">
        <v>1992</v>
      </c>
      <c r="V94" s="734" t="s">
        <v>235</v>
      </c>
      <c r="W94" s="731">
        <v>2013</v>
      </c>
      <c r="X94" s="730" t="s">
        <v>1642</v>
      </c>
      <c r="Y94" s="750">
        <v>2021</v>
      </c>
      <c r="Z94" s="732" t="s">
        <v>1547</v>
      </c>
      <c r="AA94" s="748"/>
      <c r="AB94" s="749">
        <f t="shared" si="6"/>
        <v>1</v>
      </c>
      <c r="AC94" s="748" t="s">
        <v>235</v>
      </c>
      <c r="AD94" s="747">
        <v>2013</v>
      </c>
      <c r="AE94" s="728" t="s">
        <v>121</v>
      </c>
      <c r="AF94" s="727"/>
      <c r="AG94" s="726" t="s">
        <v>1211</v>
      </c>
    </row>
    <row r="95" spans="1:33" s="491" customFormat="1" x14ac:dyDescent="0.25">
      <c r="A95" s="743"/>
      <c r="B95" s="743"/>
      <c r="C95" s="743">
        <f t="shared" si="4"/>
        <v>1</v>
      </c>
      <c r="D95" s="742"/>
      <c r="E95" s="742"/>
      <c r="F95" s="760"/>
      <c r="G95" s="761"/>
      <c r="H95" s="761"/>
      <c r="I95" s="760">
        <v>1</v>
      </c>
      <c r="J95" s="761">
        <v>1</v>
      </c>
      <c r="K95" s="760"/>
      <c r="L95" s="760"/>
      <c r="M95" s="760"/>
      <c r="N95" s="759"/>
      <c r="O95" s="759"/>
      <c r="P95" s="746">
        <v>6628</v>
      </c>
      <c r="Q95" s="737" t="s">
        <v>483</v>
      </c>
      <c r="R95" s="763" t="s">
        <v>1301</v>
      </c>
      <c r="S95" s="737" t="s">
        <v>928</v>
      </c>
      <c r="T95" s="752" t="s">
        <v>137</v>
      </c>
      <c r="U95" s="731">
        <v>1958</v>
      </c>
      <c r="V95" s="734" t="s">
        <v>126</v>
      </c>
      <c r="W95" s="731">
        <v>1977</v>
      </c>
      <c r="X95" s="730"/>
      <c r="Y95" s="750"/>
      <c r="Z95" s="732"/>
      <c r="AA95" s="751"/>
      <c r="AB95" s="749">
        <f t="shared" si="6"/>
        <v>45</v>
      </c>
      <c r="AC95" s="748" t="s">
        <v>1588</v>
      </c>
      <c r="AD95" s="747">
        <v>1974</v>
      </c>
      <c r="AE95" s="728" t="s">
        <v>121</v>
      </c>
      <c r="AF95" s="727"/>
      <c r="AG95" s="726" t="s">
        <v>377</v>
      </c>
    </row>
    <row r="96" spans="1:33" s="491" customFormat="1" x14ac:dyDescent="0.25">
      <c r="A96" s="743"/>
      <c r="B96" s="743"/>
      <c r="C96" s="743">
        <f t="shared" si="4"/>
        <v>1</v>
      </c>
      <c r="D96" s="742"/>
      <c r="E96" s="742"/>
      <c r="F96" s="760"/>
      <c r="G96" s="761"/>
      <c r="H96" s="761"/>
      <c r="I96" s="760">
        <v>1</v>
      </c>
      <c r="J96" s="761">
        <v>1</v>
      </c>
      <c r="K96" s="760"/>
      <c r="L96" s="760"/>
      <c r="M96" s="760"/>
      <c r="N96" s="759">
        <v>1</v>
      </c>
      <c r="O96" s="759"/>
      <c r="P96" s="746">
        <v>6659</v>
      </c>
      <c r="Q96" s="737" t="s">
        <v>484</v>
      </c>
      <c r="R96" s="763" t="s">
        <v>358</v>
      </c>
      <c r="S96" s="737" t="s">
        <v>928</v>
      </c>
      <c r="T96" s="752" t="s">
        <v>271</v>
      </c>
      <c r="U96" s="731">
        <v>1958</v>
      </c>
      <c r="V96" s="734" t="s">
        <v>126</v>
      </c>
      <c r="W96" s="731">
        <v>1978</v>
      </c>
      <c r="X96" s="730"/>
      <c r="Y96" s="750"/>
      <c r="Z96" s="732"/>
      <c r="AA96" s="751"/>
      <c r="AB96" s="749">
        <f t="shared" si="6"/>
        <v>44</v>
      </c>
      <c r="AC96" s="748" t="s">
        <v>1589</v>
      </c>
      <c r="AD96" s="747">
        <v>1993</v>
      </c>
      <c r="AE96" s="728" t="s">
        <v>121</v>
      </c>
      <c r="AF96" s="727"/>
      <c r="AG96" s="754" t="s">
        <v>1078</v>
      </c>
    </row>
    <row r="97" spans="1:123" s="491" customFormat="1" x14ac:dyDescent="0.25">
      <c r="A97" s="743"/>
      <c r="B97" s="743"/>
      <c r="C97" s="743">
        <f t="shared" si="4"/>
        <v>1</v>
      </c>
      <c r="D97" s="742"/>
      <c r="E97" s="742"/>
      <c r="F97" s="760"/>
      <c r="G97" s="761"/>
      <c r="H97" s="761"/>
      <c r="I97" s="760">
        <v>1</v>
      </c>
      <c r="J97" s="761">
        <v>1</v>
      </c>
      <c r="K97" s="760"/>
      <c r="L97" s="760"/>
      <c r="M97" s="760"/>
      <c r="N97" s="759"/>
      <c r="O97" s="759"/>
      <c r="P97" s="746">
        <v>4354</v>
      </c>
      <c r="Q97" s="737" t="s">
        <v>632</v>
      </c>
      <c r="R97" s="763" t="s">
        <v>359</v>
      </c>
      <c r="S97" s="737" t="s">
        <v>928</v>
      </c>
      <c r="T97" s="752" t="s">
        <v>633</v>
      </c>
      <c r="U97" s="731">
        <v>1958</v>
      </c>
      <c r="V97" s="734" t="s">
        <v>634</v>
      </c>
      <c r="W97" s="731">
        <v>1980</v>
      </c>
      <c r="X97" s="730"/>
      <c r="Y97" s="750"/>
      <c r="Z97" s="732"/>
      <c r="AA97" s="751"/>
      <c r="AB97" s="749">
        <f t="shared" si="6"/>
        <v>42</v>
      </c>
      <c r="AC97" s="748" t="s">
        <v>107</v>
      </c>
      <c r="AD97" s="747">
        <v>2010</v>
      </c>
      <c r="AE97" s="728" t="s">
        <v>121</v>
      </c>
      <c r="AF97" s="727"/>
      <c r="AG97" s="762" t="s">
        <v>1098</v>
      </c>
    </row>
    <row r="98" spans="1:123" s="491" customFormat="1" x14ac:dyDescent="0.25">
      <c r="A98" s="743"/>
      <c r="B98" s="743"/>
      <c r="C98" s="743">
        <f t="shared" si="4"/>
        <v>1</v>
      </c>
      <c r="D98" s="742"/>
      <c r="E98" s="742"/>
      <c r="F98" s="760"/>
      <c r="G98" s="761"/>
      <c r="H98" s="761"/>
      <c r="I98" s="760">
        <v>1</v>
      </c>
      <c r="J98" s="761">
        <v>1</v>
      </c>
      <c r="K98" s="760"/>
      <c r="L98" s="760"/>
      <c r="M98" s="760"/>
      <c r="N98" s="759"/>
      <c r="O98" s="759"/>
      <c r="P98" s="746">
        <v>8585</v>
      </c>
      <c r="Q98" s="737" t="s">
        <v>1309</v>
      </c>
      <c r="R98" s="763" t="s">
        <v>358</v>
      </c>
      <c r="S98" s="737" t="s">
        <v>928</v>
      </c>
      <c r="T98" s="752" t="s">
        <v>1310</v>
      </c>
      <c r="U98" s="731">
        <v>1965</v>
      </c>
      <c r="V98" s="734" t="s">
        <v>126</v>
      </c>
      <c r="W98" s="731">
        <v>1985</v>
      </c>
      <c r="X98" s="730"/>
      <c r="Y98" s="750"/>
      <c r="Z98" s="732"/>
      <c r="AA98" s="751" t="s">
        <v>1224</v>
      </c>
      <c r="AB98" s="749">
        <f t="shared" si="6"/>
        <v>37</v>
      </c>
      <c r="AC98" s="748" t="s">
        <v>1588</v>
      </c>
      <c r="AD98" s="747">
        <v>2018</v>
      </c>
      <c r="AE98" s="728" t="s">
        <v>121</v>
      </c>
      <c r="AF98" s="727"/>
      <c r="AG98" s="726" t="s">
        <v>420</v>
      </c>
    </row>
    <row r="99" spans="1:123" s="491" customFormat="1" x14ac:dyDescent="0.25">
      <c r="A99" s="743"/>
      <c r="B99" s="743"/>
      <c r="C99" s="743">
        <f t="shared" si="4"/>
        <v>1</v>
      </c>
      <c r="D99" s="742"/>
      <c r="E99" s="742"/>
      <c r="F99" s="760"/>
      <c r="G99" s="761"/>
      <c r="H99" s="761"/>
      <c r="I99" s="760">
        <v>1</v>
      </c>
      <c r="J99" s="761"/>
      <c r="K99" s="760"/>
      <c r="L99" s="760"/>
      <c r="M99" s="760"/>
      <c r="N99" s="759"/>
      <c r="O99" s="759"/>
      <c r="P99" s="746">
        <v>6741</v>
      </c>
      <c r="Q99" s="737" t="s">
        <v>488</v>
      </c>
      <c r="R99" s="763" t="s">
        <v>361</v>
      </c>
      <c r="S99" s="737" t="s">
        <v>928</v>
      </c>
      <c r="T99" s="752" t="s">
        <v>144</v>
      </c>
      <c r="U99" s="731">
        <v>1968</v>
      </c>
      <c r="V99" s="734" t="s">
        <v>126</v>
      </c>
      <c r="W99" s="731">
        <v>1989</v>
      </c>
      <c r="X99" s="730"/>
      <c r="Y99" s="750"/>
      <c r="Z99" s="732"/>
      <c r="AA99" s="751" t="s">
        <v>940</v>
      </c>
      <c r="AB99" s="749">
        <f t="shared" si="6"/>
        <v>33</v>
      </c>
      <c r="AC99" s="748" t="s">
        <v>939</v>
      </c>
      <c r="AD99" s="747">
        <v>1994</v>
      </c>
      <c r="AE99" s="728" t="s">
        <v>121</v>
      </c>
      <c r="AF99" s="727"/>
      <c r="AG99" s="726" t="s">
        <v>375</v>
      </c>
    </row>
    <row r="100" spans="1:123" s="491" customFormat="1" x14ac:dyDescent="0.25">
      <c r="A100" s="743"/>
      <c r="B100" s="743">
        <v>1</v>
      </c>
      <c r="C100" s="743">
        <f t="shared" si="4"/>
        <v>1</v>
      </c>
      <c r="D100" s="742"/>
      <c r="E100" s="742"/>
      <c r="F100" s="760"/>
      <c r="G100" s="761"/>
      <c r="H100" s="761"/>
      <c r="I100" s="760">
        <v>1</v>
      </c>
      <c r="J100" s="761">
        <v>1</v>
      </c>
      <c r="K100" s="760"/>
      <c r="L100" s="760"/>
      <c r="M100" s="760"/>
      <c r="N100" s="759"/>
      <c r="O100" s="759"/>
      <c r="P100" s="746">
        <v>7637</v>
      </c>
      <c r="Q100" s="737" t="s">
        <v>492</v>
      </c>
      <c r="R100" s="763" t="s">
        <v>361</v>
      </c>
      <c r="S100" s="737" t="s">
        <v>928</v>
      </c>
      <c r="T100" s="752" t="s">
        <v>143</v>
      </c>
      <c r="U100" s="731">
        <v>1968</v>
      </c>
      <c r="V100" s="734" t="s">
        <v>128</v>
      </c>
      <c r="W100" s="731">
        <v>1989</v>
      </c>
      <c r="X100" s="730"/>
      <c r="Y100" s="750"/>
      <c r="Z100" s="732"/>
      <c r="AA100" s="751"/>
      <c r="AB100" s="749">
        <f t="shared" si="6"/>
        <v>33</v>
      </c>
      <c r="AC100" s="748" t="s">
        <v>1587</v>
      </c>
      <c r="AD100" s="747">
        <v>1989</v>
      </c>
      <c r="AE100" s="728" t="s">
        <v>121</v>
      </c>
      <c r="AF100" s="727"/>
      <c r="AG100" s="762" t="s">
        <v>377</v>
      </c>
    </row>
    <row r="101" spans="1:123" s="491" customFormat="1" ht="15.75" x14ac:dyDescent="0.25">
      <c r="A101" s="743"/>
      <c r="B101" s="743"/>
      <c r="C101" s="743" t="str">
        <f t="shared" ref="C101:C132" si="7">IF(AB101&gt;=10,1,"")</f>
        <v/>
      </c>
      <c r="D101" s="742"/>
      <c r="E101" s="742"/>
      <c r="F101" s="760"/>
      <c r="G101" s="761"/>
      <c r="H101" s="761"/>
      <c r="I101" s="760">
        <v>1</v>
      </c>
      <c r="J101" s="761">
        <v>1</v>
      </c>
      <c r="K101" s="760"/>
      <c r="L101" s="760"/>
      <c r="M101" s="760"/>
      <c r="N101" s="759"/>
      <c r="O101" s="759"/>
      <c r="P101" s="746">
        <v>7641</v>
      </c>
      <c r="Q101" s="737" t="s">
        <v>487</v>
      </c>
      <c r="R101" s="763" t="s">
        <v>1140</v>
      </c>
      <c r="S101" s="737" t="s">
        <v>928</v>
      </c>
      <c r="T101" s="752" t="s">
        <v>1573</v>
      </c>
      <c r="U101" s="731">
        <v>1970</v>
      </c>
      <c r="V101" s="734" t="s">
        <v>126</v>
      </c>
      <c r="W101" s="731">
        <v>1988</v>
      </c>
      <c r="X101" s="730" t="s">
        <v>1733</v>
      </c>
      <c r="Y101" s="750">
        <v>2019</v>
      </c>
      <c r="Z101" s="753" t="s">
        <v>1547</v>
      </c>
      <c r="AA101" s="751" t="s">
        <v>1224</v>
      </c>
      <c r="AB101" s="749">
        <f t="shared" si="6"/>
        <v>3</v>
      </c>
      <c r="AC101" s="748" t="s">
        <v>1545</v>
      </c>
      <c r="AD101" s="747">
        <v>1990</v>
      </c>
      <c r="AE101" s="728" t="s">
        <v>1040</v>
      </c>
      <c r="AF101" s="727"/>
      <c r="AG101" s="726" t="s">
        <v>1213</v>
      </c>
    </row>
    <row r="102" spans="1:123" s="491" customFormat="1" x14ac:dyDescent="0.25">
      <c r="A102" s="743"/>
      <c r="B102" s="743"/>
      <c r="C102" s="743">
        <f t="shared" si="7"/>
        <v>1</v>
      </c>
      <c r="D102" s="742"/>
      <c r="E102" s="742"/>
      <c r="F102" s="760"/>
      <c r="G102" s="761"/>
      <c r="H102" s="761"/>
      <c r="I102" s="760">
        <v>1</v>
      </c>
      <c r="J102" s="761">
        <v>1</v>
      </c>
      <c r="K102" s="760"/>
      <c r="L102" s="760"/>
      <c r="M102" s="760"/>
      <c r="N102" s="759"/>
      <c r="O102" s="759"/>
      <c r="P102" s="746">
        <v>9618</v>
      </c>
      <c r="Q102" s="737" t="s">
        <v>489</v>
      </c>
      <c r="R102" s="763" t="s">
        <v>359</v>
      </c>
      <c r="S102" s="737" t="s">
        <v>928</v>
      </c>
      <c r="T102" s="752" t="s">
        <v>146</v>
      </c>
      <c r="U102" s="731">
        <v>1970</v>
      </c>
      <c r="V102" s="734" t="s">
        <v>126</v>
      </c>
      <c r="W102" s="731">
        <v>1991</v>
      </c>
      <c r="X102" s="730"/>
      <c r="Y102" s="750"/>
      <c r="Z102" s="732"/>
      <c r="AA102" s="751"/>
      <c r="AB102" s="749">
        <f t="shared" si="6"/>
        <v>31</v>
      </c>
      <c r="AC102" s="748" t="s">
        <v>1588</v>
      </c>
      <c r="AD102" s="747">
        <v>1987</v>
      </c>
      <c r="AE102" s="728" t="s">
        <v>121</v>
      </c>
      <c r="AF102" s="727"/>
      <c r="AG102" s="726" t="s">
        <v>394</v>
      </c>
    </row>
    <row r="103" spans="1:123" s="491" customFormat="1" x14ac:dyDescent="0.25">
      <c r="A103" s="743"/>
      <c r="B103" s="743"/>
      <c r="C103" s="743">
        <f t="shared" si="7"/>
        <v>1</v>
      </c>
      <c r="D103" s="742"/>
      <c r="E103" s="742"/>
      <c r="F103" s="760"/>
      <c r="G103" s="761"/>
      <c r="H103" s="761"/>
      <c r="I103" s="760">
        <v>1</v>
      </c>
      <c r="J103" s="761">
        <v>1</v>
      </c>
      <c r="K103" s="760"/>
      <c r="L103" s="760"/>
      <c r="M103" s="760"/>
      <c r="N103" s="759"/>
      <c r="O103" s="759"/>
      <c r="P103" s="746">
        <v>9623</v>
      </c>
      <c r="Q103" s="737" t="s">
        <v>490</v>
      </c>
      <c r="R103" s="763" t="s">
        <v>1301</v>
      </c>
      <c r="S103" s="737" t="s">
        <v>928</v>
      </c>
      <c r="T103" s="752" t="s">
        <v>1574</v>
      </c>
      <c r="U103" s="731">
        <v>1970</v>
      </c>
      <c r="V103" s="734" t="s">
        <v>126</v>
      </c>
      <c r="W103" s="731">
        <v>1992</v>
      </c>
      <c r="X103" s="730"/>
      <c r="Y103" s="750"/>
      <c r="Z103" s="732"/>
      <c r="AA103" s="751"/>
      <c r="AB103" s="749">
        <f t="shared" si="6"/>
        <v>30</v>
      </c>
      <c r="AC103" s="748" t="s">
        <v>1588</v>
      </c>
      <c r="AD103" s="747">
        <v>1988</v>
      </c>
      <c r="AE103" s="728" t="s">
        <v>121</v>
      </c>
      <c r="AF103" s="727"/>
      <c r="AG103" s="726" t="s">
        <v>421</v>
      </c>
    </row>
    <row r="104" spans="1:123" s="491" customFormat="1" x14ac:dyDescent="0.25">
      <c r="A104" s="743"/>
      <c r="B104" s="743"/>
      <c r="C104" s="743">
        <f t="shared" si="7"/>
        <v>1</v>
      </c>
      <c r="D104" s="742"/>
      <c r="E104" s="742"/>
      <c r="F104" s="760"/>
      <c r="G104" s="761"/>
      <c r="H104" s="761"/>
      <c r="I104" s="760">
        <v>1</v>
      </c>
      <c r="J104" s="761">
        <v>1</v>
      </c>
      <c r="K104" s="760"/>
      <c r="L104" s="760"/>
      <c r="M104" s="760"/>
      <c r="N104" s="759"/>
      <c r="O104" s="759"/>
      <c r="P104" s="746">
        <v>4346</v>
      </c>
      <c r="Q104" s="737" t="s">
        <v>568</v>
      </c>
      <c r="R104" s="763" t="s">
        <v>1301</v>
      </c>
      <c r="S104" s="737" t="s">
        <v>928</v>
      </c>
      <c r="T104" s="752" t="s">
        <v>569</v>
      </c>
      <c r="U104" s="731">
        <v>1973</v>
      </c>
      <c r="V104" s="734" t="s">
        <v>126</v>
      </c>
      <c r="W104" s="731">
        <v>1993</v>
      </c>
      <c r="X104" s="730"/>
      <c r="Y104" s="750"/>
      <c r="Z104" s="732"/>
      <c r="AA104" s="751"/>
      <c r="AB104" s="749">
        <f t="shared" si="6"/>
        <v>29</v>
      </c>
      <c r="AC104" s="748" t="s">
        <v>1588</v>
      </c>
      <c r="AD104" s="747">
        <v>2009</v>
      </c>
      <c r="AE104" s="728" t="s">
        <v>121</v>
      </c>
      <c r="AF104" s="727"/>
      <c r="AG104" s="726" t="s">
        <v>377</v>
      </c>
    </row>
    <row r="105" spans="1:123" s="491" customFormat="1" x14ac:dyDescent="0.25">
      <c r="A105" s="743"/>
      <c r="B105" s="743"/>
      <c r="C105" s="743">
        <f t="shared" si="7"/>
        <v>1</v>
      </c>
      <c r="D105" s="742"/>
      <c r="E105" s="742"/>
      <c r="F105" s="760"/>
      <c r="G105" s="761"/>
      <c r="H105" s="761"/>
      <c r="I105" s="760">
        <v>1</v>
      </c>
      <c r="J105" s="761">
        <v>1</v>
      </c>
      <c r="K105" s="760"/>
      <c r="L105" s="760"/>
      <c r="M105" s="760"/>
      <c r="N105" s="759"/>
      <c r="O105" s="759"/>
      <c r="P105" s="746">
        <v>5636</v>
      </c>
      <c r="Q105" s="737" t="s">
        <v>558</v>
      </c>
      <c r="R105" s="763" t="s">
        <v>358</v>
      </c>
      <c r="S105" s="737" t="s">
        <v>928</v>
      </c>
      <c r="T105" s="752" t="s">
        <v>1575</v>
      </c>
      <c r="U105" s="731">
        <v>1973</v>
      </c>
      <c r="V105" s="734" t="s">
        <v>560</v>
      </c>
      <c r="W105" s="731">
        <v>1994</v>
      </c>
      <c r="X105" s="730"/>
      <c r="Y105" s="750"/>
      <c r="Z105" s="732"/>
      <c r="AA105" s="751"/>
      <c r="AB105" s="749">
        <f t="shared" si="6"/>
        <v>28</v>
      </c>
      <c r="AC105" s="748" t="s">
        <v>1588</v>
      </c>
      <c r="AD105" s="747">
        <v>2009</v>
      </c>
      <c r="AE105" s="728" t="s">
        <v>121</v>
      </c>
      <c r="AF105" s="727"/>
      <c r="AG105" s="762" t="s">
        <v>378</v>
      </c>
    </row>
    <row r="106" spans="1:123" s="491" customFormat="1" x14ac:dyDescent="0.25">
      <c r="A106" s="743"/>
      <c r="B106" s="743"/>
      <c r="C106" s="743">
        <f t="shared" si="7"/>
        <v>1</v>
      </c>
      <c r="D106" s="742"/>
      <c r="E106" s="742"/>
      <c r="F106" s="760"/>
      <c r="G106" s="761"/>
      <c r="H106" s="761"/>
      <c r="I106" s="760">
        <v>1</v>
      </c>
      <c r="J106" s="761">
        <v>1</v>
      </c>
      <c r="K106" s="760"/>
      <c r="L106" s="760"/>
      <c r="M106" s="760"/>
      <c r="N106" s="759"/>
      <c r="O106" s="759"/>
      <c r="P106" s="746">
        <v>8544</v>
      </c>
      <c r="Q106" s="737" t="s">
        <v>1732</v>
      </c>
      <c r="R106" s="763" t="s">
        <v>1301</v>
      </c>
      <c r="S106" s="737" t="s">
        <v>928</v>
      </c>
      <c r="T106" s="752" t="s">
        <v>1731</v>
      </c>
      <c r="U106" s="731">
        <v>1976</v>
      </c>
      <c r="V106" s="734" t="s">
        <v>126</v>
      </c>
      <c r="W106" s="731">
        <v>1996</v>
      </c>
      <c r="X106" s="730" t="s">
        <v>1730</v>
      </c>
      <c r="Y106" s="750">
        <v>2002</v>
      </c>
      <c r="Z106" s="732"/>
      <c r="AA106" s="751"/>
      <c r="AB106" s="749">
        <f t="shared" si="6"/>
        <v>26</v>
      </c>
      <c r="AC106" s="748" t="s">
        <v>1588</v>
      </c>
      <c r="AD106" s="747">
        <v>2021</v>
      </c>
      <c r="AE106" s="728" t="s">
        <v>121</v>
      </c>
      <c r="AF106" s="727"/>
      <c r="AG106" s="726" t="s">
        <v>377</v>
      </c>
    </row>
    <row r="107" spans="1:123" s="491" customFormat="1" x14ac:dyDescent="0.25">
      <c r="A107" s="743"/>
      <c r="B107" s="743"/>
      <c r="C107" s="743">
        <f t="shared" si="7"/>
        <v>1</v>
      </c>
      <c r="D107" s="742"/>
      <c r="E107" s="742"/>
      <c r="F107" s="760"/>
      <c r="G107" s="761"/>
      <c r="H107" s="761"/>
      <c r="I107" s="760">
        <v>1</v>
      </c>
      <c r="J107" s="761">
        <v>1</v>
      </c>
      <c r="K107" s="760"/>
      <c r="L107" s="760"/>
      <c r="M107" s="760"/>
      <c r="N107" s="759"/>
      <c r="O107" s="759"/>
      <c r="P107" s="746">
        <v>9654</v>
      </c>
      <c r="Q107" s="737" t="s">
        <v>493</v>
      </c>
      <c r="R107" s="763" t="s">
        <v>1301</v>
      </c>
      <c r="S107" s="737" t="s">
        <v>928</v>
      </c>
      <c r="T107" s="752" t="s">
        <v>1576</v>
      </c>
      <c r="U107" s="731">
        <v>1976</v>
      </c>
      <c r="V107" s="734" t="s">
        <v>126</v>
      </c>
      <c r="W107" s="731">
        <v>1998</v>
      </c>
      <c r="X107" s="730"/>
      <c r="Y107" s="750"/>
      <c r="Z107" s="732"/>
      <c r="AA107" s="751"/>
      <c r="AB107" s="749">
        <f t="shared" si="6"/>
        <v>24</v>
      </c>
      <c r="AC107" s="748" t="s">
        <v>1588</v>
      </c>
      <c r="AD107" s="747">
        <v>2007</v>
      </c>
      <c r="AE107" s="728" t="s">
        <v>121</v>
      </c>
      <c r="AF107" s="727"/>
      <c r="AG107" s="726" t="s">
        <v>377</v>
      </c>
    </row>
    <row r="108" spans="1:123" s="491" customFormat="1" x14ac:dyDescent="0.25">
      <c r="A108" s="743"/>
      <c r="B108" s="743"/>
      <c r="C108" s="743">
        <f t="shared" si="7"/>
        <v>1</v>
      </c>
      <c r="D108" s="742"/>
      <c r="E108" s="742"/>
      <c r="F108" s="760"/>
      <c r="G108" s="761"/>
      <c r="H108" s="761"/>
      <c r="I108" s="760">
        <v>1</v>
      </c>
      <c r="J108" s="761">
        <v>1</v>
      </c>
      <c r="K108" s="760"/>
      <c r="L108" s="760"/>
      <c r="M108" s="760"/>
      <c r="N108" s="759"/>
      <c r="O108" s="759"/>
      <c r="P108" s="746">
        <v>7711</v>
      </c>
      <c r="Q108" s="737" t="s">
        <v>1274</v>
      </c>
      <c r="R108" s="763" t="s">
        <v>1301</v>
      </c>
      <c r="S108" s="737" t="s">
        <v>928</v>
      </c>
      <c r="T108" s="752" t="s">
        <v>1275</v>
      </c>
      <c r="U108" s="731">
        <v>1960</v>
      </c>
      <c r="V108" s="734" t="s">
        <v>1276</v>
      </c>
      <c r="W108" s="731">
        <v>2001</v>
      </c>
      <c r="X108" s="730"/>
      <c r="Y108" s="750"/>
      <c r="Z108" s="732"/>
      <c r="AA108" s="751"/>
      <c r="AB108" s="749">
        <f t="shared" si="6"/>
        <v>21</v>
      </c>
      <c r="AC108" s="748" t="s">
        <v>1588</v>
      </c>
      <c r="AD108" s="747">
        <v>2017</v>
      </c>
      <c r="AE108" s="728" t="s">
        <v>121</v>
      </c>
      <c r="AF108" s="727"/>
      <c r="AG108" s="726" t="s">
        <v>377</v>
      </c>
    </row>
    <row r="109" spans="1:123" s="491" customFormat="1" ht="15.75" x14ac:dyDescent="0.25">
      <c r="A109" s="743"/>
      <c r="B109" s="743">
        <v>1</v>
      </c>
      <c r="C109" s="743">
        <f t="shared" si="7"/>
        <v>1</v>
      </c>
      <c r="D109" s="742">
        <v>1</v>
      </c>
      <c r="E109" s="742"/>
      <c r="F109" s="742"/>
      <c r="G109" s="743"/>
      <c r="H109" s="743"/>
      <c r="I109" s="742"/>
      <c r="J109" s="743"/>
      <c r="K109" s="742"/>
      <c r="L109" s="742"/>
      <c r="M109" s="742"/>
      <c r="N109" s="741"/>
      <c r="O109" s="741"/>
      <c r="P109" s="746">
        <v>4525</v>
      </c>
      <c r="Q109" s="739" t="s">
        <v>1729</v>
      </c>
      <c r="R109" s="745" t="s">
        <v>1140</v>
      </c>
      <c r="S109" s="739" t="s">
        <v>1514</v>
      </c>
      <c r="T109" s="744" t="s">
        <v>1728</v>
      </c>
      <c r="U109" s="735">
        <v>1976</v>
      </c>
      <c r="V109" s="734" t="s">
        <v>1727</v>
      </c>
      <c r="W109" s="731">
        <v>2002</v>
      </c>
      <c r="X109" s="730"/>
      <c r="Y109" s="750"/>
      <c r="Z109" s="732"/>
      <c r="AA109" s="748"/>
      <c r="AB109" s="749">
        <f t="shared" si="6"/>
        <v>20</v>
      </c>
      <c r="AC109" s="748" t="s">
        <v>1726</v>
      </c>
      <c r="AD109" s="747">
        <v>2020</v>
      </c>
      <c r="AE109" s="728" t="s">
        <v>1040</v>
      </c>
      <c r="AF109" s="727"/>
      <c r="AG109" s="726" t="s">
        <v>1725</v>
      </c>
    </row>
    <row r="110" spans="1:123" s="491" customFormat="1" x14ac:dyDescent="0.25">
      <c r="A110" s="743"/>
      <c r="B110" s="743"/>
      <c r="C110" s="743">
        <f t="shared" si="7"/>
        <v>1</v>
      </c>
      <c r="D110" s="742"/>
      <c r="E110" s="742"/>
      <c r="F110" s="742">
        <v>1</v>
      </c>
      <c r="G110" s="743"/>
      <c r="H110" s="743"/>
      <c r="I110" s="742"/>
      <c r="J110" s="743"/>
      <c r="K110" s="742"/>
      <c r="L110" s="742"/>
      <c r="M110" s="742"/>
      <c r="N110" s="741"/>
      <c r="O110" s="741"/>
      <c r="P110" s="746">
        <v>4338</v>
      </c>
      <c r="Q110" s="737" t="s">
        <v>1724</v>
      </c>
      <c r="R110" s="738" t="s">
        <v>1140</v>
      </c>
      <c r="S110" s="737" t="s">
        <v>1514</v>
      </c>
      <c r="T110" s="736" t="s">
        <v>1249</v>
      </c>
      <c r="U110" s="731">
        <v>1967</v>
      </c>
      <c r="V110" s="734" t="s">
        <v>1252</v>
      </c>
      <c r="W110" s="731">
        <v>2002</v>
      </c>
      <c r="X110" s="730"/>
      <c r="Y110" s="733"/>
      <c r="Z110" s="732"/>
      <c r="AA110" s="732"/>
      <c r="AB110" s="749">
        <f t="shared" si="6"/>
        <v>20</v>
      </c>
      <c r="AC110" s="748" t="s">
        <v>1250</v>
      </c>
      <c r="AD110" s="747">
        <v>2021</v>
      </c>
      <c r="AE110" s="729" t="s">
        <v>121</v>
      </c>
      <c r="AF110" s="727"/>
      <c r="AG110" s="726" t="s">
        <v>375</v>
      </c>
      <c r="CQ110" s="491" t="s">
        <v>1249</v>
      </c>
      <c r="CS110" s="491">
        <v>16</v>
      </c>
      <c r="CT110" s="491" t="s">
        <v>121</v>
      </c>
      <c r="CU110" s="491">
        <v>4338</v>
      </c>
      <c r="CV110" s="491">
        <v>772</v>
      </c>
      <c r="CW110" s="491">
        <v>8</v>
      </c>
      <c r="CX110" s="491" t="s">
        <v>55</v>
      </c>
      <c r="DP110" s="491">
        <v>4338</v>
      </c>
      <c r="DQ110" s="491">
        <v>2</v>
      </c>
      <c r="DR110" s="491">
        <v>3</v>
      </c>
      <c r="DS110" s="491" t="s">
        <v>951</v>
      </c>
    </row>
    <row r="111" spans="1:123" s="491" customFormat="1" x14ac:dyDescent="0.25">
      <c r="A111" s="743"/>
      <c r="B111" s="743"/>
      <c r="C111" s="743">
        <f t="shared" si="7"/>
        <v>1</v>
      </c>
      <c r="D111" s="742"/>
      <c r="E111" s="742"/>
      <c r="F111" s="760"/>
      <c r="G111" s="761"/>
      <c r="H111" s="761"/>
      <c r="I111" s="760">
        <v>1</v>
      </c>
      <c r="J111" s="761">
        <v>1</v>
      </c>
      <c r="K111" s="760"/>
      <c r="L111" s="760"/>
      <c r="M111" s="760"/>
      <c r="N111" s="759"/>
      <c r="O111" s="759"/>
      <c r="P111" s="746">
        <v>9660</v>
      </c>
      <c r="Q111" s="737" t="s">
        <v>497</v>
      </c>
      <c r="R111" s="763" t="s">
        <v>361</v>
      </c>
      <c r="S111" s="737" t="s">
        <v>928</v>
      </c>
      <c r="T111" s="752" t="s">
        <v>179</v>
      </c>
      <c r="U111" s="731">
        <v>1982</v>
      </c>
      <c r="V111" s="734" t="s">
        <v>235</v>
      </c>
      <c r="W111" s="731">
        <v>2002</v>
      </c>
      <c r="X111" s="730"/>
      <c r="Y111" s="750"/>
      <c r="Z111" s="732"/>
      <c r="AA111" s="748"/>
      <c r="AB111" s="749">
        <f t="shared" si="6"/>
        <v>20</v>
      </c>
      <c r="AC111" s="748" t="s">
        <v>1588</v>
      </c>
      <c r="AD111" s="747">
        <v>2002</v>
      </c>
      <c r="AE111" s="728" t="s">
        <v>121</v>
      </c>
      <c r="AF111" s="727"/>
      <c r="AG111" s="762" t="s">
        <v>1723</v>
      </c>
    </row>
    <row r="112" spans="1:123" s="491" customFormat="1" x14ac:dyDescent="0.25">
      <c r="A112" s="743"/>
      <c r="B112" s="743">
        <v>1</v>
      </c>
      <c r="C112" s="743">
        <f t="shared" si="7"/>
        <v>1</v>
      </c>
      <c r="D112" s="742"/>
      <c r="E112" s="742"/>
      <c r="F112" s="760"/>
      <c r="G112" s="761"/>
      <c r="H112" s="761"/>
      <c r="I112" s="760">
        <v>1</v>
      </c>
      <c r="J112" s="761">
        <v>1</v>
      </c>
      <c r="K112" s="760"/>
      <c r="L112" s="760"/>
      <c r="M112" s="760"/>
      <c r="N112" s="759"/>
      <c r="O112" s="759"/>
      <c r="P112" s="746">
        <v>4337</v>
      </c>
      <c r="Q112" s="737" t="s">
        <v>1584</v>
      </c>
      <c r="R112" s="763" t="s">
        <v>1303</v>
      </c>
      <c r="S112" s="737" t="s">
        <v>928</v>
      </c>
      <c r="T112" s="752" t="s">
        <v>1585</v>
      </c>
      <c r="U112" s="731">
        <v>1983</v>
      </c>
      <c r="V112" s="734" t="s">
        <v>1586</v>
      </c>
      <c r="W112" s="731">
        <v>2003</v>
      </c>
      <c r="X112" s="730"/>
      <c r="Y112" s="750"/>
      <c r="Z112" s="753"/>
      <c r="AA112" s="751"/>
      <c r="AB112" s="749">
        <f t="shared" si="6"/>
        <v>19</v>
      </c>
      <c r="AC112" s="748" t="s">
        <v>1587</v>
      </c>
      <c r="AD112" s="747">
        <v>2018</v>
      </c>
      <c r="AE112" s="728" t="s">
        <v>121</v>
      </c>
      <c r="AF112" s="727"/>
      <c r="AG112" s="762" t="s">
        <v>378</v>
      </c>
    </row>
    <row r="113" spans="1:33" s="491" customFormat="1" x14ac:dyDescent="0.25">
      <c r="A113" s="743"/>
      <c r="B113" s="743"/>
      <c r="C113" s="743">
        <f t="shared" si="7"/>
        <v>1</v>
      </c>
      <c r="D113" s="742"/>
      <c r="E113" s="742"/>
      <c r="F113" s="742"/>
      <c r="G113" s="743"/>
      <c r="H113" s="743"/>
      <c r="I113" s="742">
        <v>1</v>
      </c>
      <c r="J113" s="743"/>
      <c r="K113" s="742"/>
      <c r="L113" s="742"/>
      <c r="M113" s="742"/>
      <c r="N113" s="741"/>
      <c r="O113" s="741"/>
      <c r="P113" s="746">
        <v>4572</v>
      </c>
      <c r="Q113" s="739" t="s">
        <v>1722</v>
      </c>
      <c r="R113" s="745" t="s">
        <v>358</v>
      </c>
      <c r="S113" s="739" t="s">
        <v>928</v>
      </c>
      <c r="T113" s="744" t="s">
        <v>1721</v>
      </c>
      <c r="U113" s="735">
        <v>1984</v>
      </c>
      <c r="V113" s="734" t="s">
        <v>1720</v>
      </c>
      <c r="W113" s="731">
        <v>2004</v>
      </c>
      <c r="X113" s="730"/>
      <c r="Y113" s="733"/>
      <c r="Z113" s="732"/>
      <c r="AA113" s="730"/>
      <c r="AB113" s="749">
        <f t="shared" si="6"/>
        <v>18</v>
      </c>
      <c r="AC113" s="748" t="s">
        <v>1588</v>
      </c>
      <c r="AD113" s="729">
        <v>2022</v>
      </c>
      <c r="AE113" s="731" t="s">
        <v>142</v>
      </c>
      <c r="AF113" s="727"/>
      <c r="AG113" s="726" t="s">
        <v>378</v>
      </c>
    </row>
    <row r="114" spans="1:33" s="491" customFormat="1" x14ac:dyDescent="0.25">
      <c r="A114" s="743"/>
      <c r="B114" s="743"/>
      <c r="C114" s="743">
        <f t="shared" si="7"/>
        <v>1</v>
      </c>
      <c r="D114" s="742"/>
      <c r="E114" s="742"/>
      <c r="F114" s="742"/>
      <c r="G114" s="743"/>
      <c r="H114" s="743"/>
      <c r="I114" s="742">
        <v>1</v>
      </c>
      <c r="J114" s="743">
        <v>1</v>
      </c>
      <c r="K114" s="742"/>
      <c r="L114" s="742"/>
      <c r="M114" s="742"/>
      <c r="N114" s="741"/>
      <c r="O114" s="741"/>
      <c r="P114" s="746">
        <v>9687</v>
      </c>
      <c r="Q114" s="737" t="s">
        <v>499</v>
      </c>
      <c r="R114" s="738" t="s">
        <v>1303</v>
      </c>
      <c r="S114" s="737" t="s">
        <v>928</v>
      </c>
      <c r="T114" s="752" t="s">
        <v>250</v>
      </c>
      <c r="U114" s="731">
        <v>1987</v>
      </c>
      <c r="V114" s="734" t="s">
        <v>235</v>
      </c>
      <c r="W114" s="731">
        <v>2007</v>
      </c>
      <c r="X114" s="730"/>
      <c r="Y114" s="750"/>
      <c r="Z114" s="732"/>
      <c r="AA114" s="748"/>
      <c r="AB114" s="749">
        <f t="shared" si="6"/>
        <v>15</v>
      </c>
      <c r="AC114" s="748" t="s">
        <v>1588</v>
      </c>
      <c r="AD114" s="747">
        <v>2008</v>
      </c>
      <c r="AE114" s="728" t="s">
        <v>121</v>
      </c>
      <c r="AF114" s="727"/>
      <c r="AG114" s="726" t="s">
        <v>420</v>
      </c>
    </row>
    <row r="115" spans="1:33" s="491" customFormat="1" ht="27" x14ac:dyDescent="0.25">
      <c r="A115" s="743"/>
      <c r="B115" s="743"/>
      <c r="C115" s="743">
        <f t="shared" si="7"/>
        <v>1</v>
      </c>
      <c r="D115" s="742"/>
      <c r="E115" s="742">
        <v>1</v>
      </c>
      <c r="F115" s="760"/>
      <c r="G115" s="761"/>
      <c r="H115" s="761"/>
      <c r="I115" s="760"/>
      <c r="J115" s="761">
        <v>1</v>
      </c>
      <c r="K115" s="760"/>
      <c r="L115" s="760"/>
      <c r="M115" s="760"/>
      <c r="N115" s="759"/>
      <c r="O115" s="758"/>
      <c r="P115" s="746">
        <v>5641</v>
      </c>
      <c r="Q115" s="756" t="s">
        <v>1200</v>
      </c>
      <c r="R115" s="757" t="s">
        <v>1301</v>
      </c>
      <c r="S115" s="756" t="s">
        <v>928</v>
      </c>
      <c r="T115" s="752" t="s">
        <v>1201</v>
      </c>
      <c r="U115" s="731">
        <v>1985</v>
      </c>
      <c r="V115" s="730" t="s">
        <v>1554</v>
      </c>
      <c r="W115" s="731">
        <v>2009</v>
      </c>
      <c r="X115" s="729"/>
      <c r="Y115" s="750"/>
      <c r="Z115" s="732"/>
      <c r="AA115" s="747"/>
      <c r="AB115" s="749">
        <f t="shared" si="6"/>
        <v>13</v>
      </c>
      <c r="AC115" s="748" t="s">
        <v>1588</v>
      </c>
      <c r="AD115" s="747">
        <v>2016</v>
      </c>
      <c r="AE115" s="728" t="s">
        <v>121</v>
      </c>
      <c r="AF115" s="727"/>
      <c r="AG115" s="755" t="s">
        <v>377</v>
      </c>
    </row>
    <row r="116" spans="1:33" s="491" customFormat="1" x14ac:dyDescent="0.25">
      <c r="A116" s="743"/>
      <c r="B116" s="743"/>
      <c r="C116" s="743">
        <f t="shared" si="7"/>
        <v>1</v>
      </c>
      <c r="D116" s="742"/>
      <c r="E116" s="742"/>
      <c r="F116" s="742"/>
      <c r="G116" s="743"/>
      <c r="H116" s="743"/>
      <c r="I116" s="742">
        <v>1</v>
      </c>
      <c r="J116" s="743">
        <v>1</v>
      </c>
      <c r="K116" s="742"/>
      <c r="L116" s="742"/>
      <c r="M116" s="742"/>
      <c r="N116" s="741"/>
      <c r="O116" s="741"/>
      <c r="P116" s="746">
        <v>7702</v>
      </c>
      <c r="Q116" s="737" t="s">
        <v>556</v>
      </c>
      <c r="R116" s="738" t="s">
        <v>358</v>
      </c>
      <c r="S116" s="737" t="s">
        <v>928</v>
      </c>
      <c r="T116" s="752" t="s">
        <v>557</v>
      </c>
      <c r="U116" s="731">
        <v>1987</v>
      </c>
      <c r="V116" s="734" t="s">
        <v>235</v>
      </c>
      <c r="W116" s="731">
        <v>2008</v>
      </c>
      <c r="X116" s="730"/>
      <c r="Y116" s="750"/>
      <c r="Z116" s="732"/>
      <c r="AA116" s="748"/>
      <c r="AB116" s="749">
        <f t="shared" ref="AB116:AB147" si="8">IF(Z116="",YEAR($AC$1)-$W116,YEAR($AC$1)-$Y116)</f>
        <v>14</v>
      </c>
      <c r="AC116" s="748" t="s">
        <v>1588</v>
      </c>
      <c r="AD116" s="747">
        <v>2014</v>
      </c>
      <c r="AE116" s="728" t="s">
        <v>121</v>
      </c>
      <c r="AF116" s="727"/>
      <c r="AG116" s="726" t="s">
        <v>378</v>
      </c>
    </row>
    <row r="117" spans="1:33" s="491" customFormat="1" x14ac:dyDescent="0.25">
      <c r="A117" s="743"/>
      <c r="B117" s="743"/>
      <c r="C117" s="743">
        <f t="shared" si="7"/>
        <v>1</v>
      </c>
      <c r="D117" s="742"/>
      <c r="E117" s="742"/>
      <c r="F117" s="742"/>
      <c r="G117" s="743"/>
      <c r="H117" s="743"/>
      <c r="I117" s="742">
        <v>1</v>
      </c>
      <c r="J117" s="743">
        <v>1</v>
      </c>
      <c r="K117" s="742"/>
      <c r="L117" s="742"/>
      <c r="M117" s="742"/>
      <c r="N117" s="741"/>
      <c r="O117" s="741"/>
      <c r="P117" s="746">
        <v>9701</v>
      </c>
      <c r="Q117" s="737" t="s">
        <v>524</v>
      </c>
      <c r="R117" s="738" t="s">
        <v>1140</v>
      </c>
      <c r="S117" s="737" t="s">
        <v>928</v>
      </c>
      <c r="T117" s="752" t="s">
        <v>283</v>
      </c>
      <c r="U117" s="731">
        <v>1988</v>
      </c>
      <c r="V117" s="734" t="s">
        <v>235</v>
      </c>
      <c r="W117" s="731">
        <v>2010</v>
      </c>
      <c r="X117" s="730"/>
      <c r="Y117" s="750"/>
      <c r="Z117" s="732"/>
      <c r="AA117" s="748"/>
      <c r="AB117" s="749">
        <f t="shared" si="8"/>
        <v>12</v>
      </c>
      <c r="AC117" s="748" t="s">
        <v>1588</v>
      </c>
      <c r="AD117" s="747">
        <v>2010</v>
      </c>
      <c r="AE117" s="728" t="s">
        <v>121</v>
      </c>
      <c r="AF117" s="727"/>
      <c r="AG117" s="726" t="s">
        <v>377</v>
      </c>
    </row>
    <row r="118" spans="1:33" s="491" customFormat="1" x14ac:dyDescent="0.25">
      <c r="A118" s="743"/>
      <c r="B118" s="743">
        <v>1</v>
      </c>
      <c r="C118" s="743">
        <f t="shared" si="7"/>
        <v>1</v>
      </c>
      <c r="D118" s="742"/>
      <c r="E118" s="742"/>
      <c r="F118" s="742"/>
      <c r="G118" s="743"/>
      <c r="H118" s="743"/>
      <c r="I118" s="742">
        <v>1</v>
      </c>
      <c r="J118" s="743"/>
      <c r="K118" s="742"/>
      <c r="L118" s="742"/>
      <c r="M118" s="742"/>
      <c r="N118" s="741"/>
      <c r="O118" s="741"/>
      <c r="P118" s="746">
        <v>7694</v>
      </c>
      <c r="Q118" s="739" t="s">
        <v>495</v>
      </c>
      <c r="R118" s="745" t="s">
        <v>1301</v>
      </c>
      <c r="S118" s="739" t="s">
        <v>928</v>
      </c>
      <c r="T118" s="744" t="s">
        <v>282</v>
      </c>
      <c r="U118" s="735">
        <v>1979</v>
      </c>
      <c r="V118" s="734" t="s">
        <v>239</v>
      </c>
      <c r="W118" s="731">
        <v>1999</v>
      </c>
      <c r="X118" s="730"/>
      <c r="Y118" s="750"/>
      <c r="Z118" s="732"/>
      <c r="AA118" s="748"/>
      <c r="AB118" s="749">
        <f t="shared" si="8"/>
        <v>23</v>
      </c>
      <c r="AC118" s="748" t="s">
        <v>239</v>
      </c>
      <c r="AD118" s="747">
        <v>2022</v>
      </c>
      <c r="AE118" s="728" t="s">
        <v>121</v>
      </c>
      <c r="AF118" s="727"/>
      <c r="AG118" s="726" t="s">
        <v>378</v>
      </c>
    </row>
    <row r="119" spans="1:33" s="491" customFormat="1" x14ac:dyDescent="0.25">
      <c r="A119" s="743"/>
      <c r="B119" s="743"/>
      <c r="C119" s="743">
        <f t="shared" si="7"/>
        <v>1</v>
      </c>
      <c r="D119" s="742"/>
      <c r="E119" s="742"/>
      <c r="F119" s="742"/>
      <c r="G119" s="743"/>
      <c r="H119" s="743"/>
      <c r="I119" s="742">
        <v>1</v>
      </c>
      <c r="J119" s="743"/>
      <c r="K119" s="742"/>
      <c r="L119" s="742"/>
      <c r="M119" s="742"/>
      <c r="N119" s="741"/>
      <c r="O119" s="741"/>
      <c r="P119" s="746">
        <v>4570</v>
      </c>
      <c r="Q119" s="739" t="s">
        <v>1719</v>
      </c>
      <c r="R119" s="745" t="s">
        <v>359</v>
      </c>
      <c r="S119" s="739" t="s">
        <v>928</v>
      </c>
      <c r="T119" s="744" t="s">
        <v>1718</v>
      </c>
      <c r="U119" s="735">
        <v>1991</v>
      </c>
      <c r="V119" s="734" t="s">
        <v>235</v>
      </c>
      <c r="W119" s="731">
        <v>2011</v>
      </c>
      <c r="X119" s="730"/>
      <c r="Y119" s="750"/>
      <c r="Z119" s="732"/>
      <c r="AA119" s="748"/>
      <c r="AB119" s="749">
        <f t="shared" si="8"/>
        <v>11</v>
      </c>
      <c r="AC119" s="748" t="s">
        <v>235</v>
      </c>
      <c r="AD119" s="747">
        <v>2022</v>
      </c>
      <c r="AE119" s="728" t="s">
        <v>121</v>
      </c>
      <c r="AF119" s="727"/>
      <c r="AG119" s="726" t="s">
        <v>378</v>
      </c>
    </row>
    <row r="120" spans="1:33" s="491" customFormat="1" x14ac:dyDescent="0.25">
      <c r="A120" s="743"/>
      <c r="B120" s="743"/>
      <c r="C120" s="743" t="str">
        <f t="shared" si="7"/>
        <v/>
      </c>
      <c r="D120" s="742"/>
      <c r="E120" s="742"/>
      <c r="F120" s="742"/>
      <c r="G120" s="743"/>
      <c r="H120" s="743"/>
      <c r="I120" s="742">
        <v>1</v>
      </c>
      <c r="J120" s="743"/>
      <c r="K120" s="742"/>
      <c r="L120" s="742"/>
      <c r="M120" s="742"/>
      <c r="N120" s="741"/>
      <c r="O120" s="741"/>
      <c r="P120" s="746">
        <v>9740</v>
      </c>
      <c r="Q120" s="737" t="s">
        <v>903</v>
      </c>
      <c r="R120" s="738" t="s">
        <v>359</v>
      </c>
      <c r="S120" s="737" t="s">
        <v>928</v>
      </c>
      <c r="T120" s="752" t="s">
        <v>900</v>
      </c>
      <c r="U120" s="731">
        <v>1996</v>
      </c>
      <c r="V120" s="734" t="s">
        <v>628</v>
      </c>
      <c r="W120" s="731">
        <v>2016</v>
      </c>
      <c r="X120" s="730"/>
      <c r="Y120" s="750"/>
      <c r="Z120" s="732"/>
      <c r="AA120" s="748"/>
      <c r="AB120" s="749">
        <f t="shared" si="8"/>
        <v>6</v>
      </c>
      <c r="AC120" s="748" t="s">
        <v>235</v>
      </c>
      <c r="AD120" s="747">
        <v>2016</v>
      </c>
      <c r="AE120" s="728" t="s">
        <v>142</v>
      </c>
      <c r="AF120" s="727"/>
      <c r="AG120" s="726" t="s">
        <v>378</v>
      </c>
    </row>
    <row r="121" spans="1:33" s="491" customFormat="1" x14ac:dyDescent="0.25">
      <c r="A121" s="743"/>
      <c r="B121" s="743"/>
      <c r="C121" s="743" t="str">
        <f t="shared" si="7"/>
        <v/>
      </c>
      <c r="D121" s="742"/>
      <c r="E121" s="742"/>
      <c r="F121" s="742"/>
      <c r="G121" s="743"/>
      <c r="H121" s="743"/>
      <c r="I121" s="742">
        <v>1</v>
      </c>
      <c r="J121" s="743"/>
      <c r="K121" s="742"/>
      <c r="L121" s="742"/>
      <c r="M121" s="742"/>
      <c r="N121" s="741"/>
      <c r="O121" s="741"/>
      <c r="P121" s="746">
        <v>9743</v>
      </c>
      <c r="Q121" s="737" t="s">
        <v>1012</v>
      </c>
      <c r="R121" s="738" t="s">
        <v>361</v>
      </c>
      <c r="S121" s="737" t="s">
        <v>928</v>
      </c>
      <c r="T121" s="752" t="s">
        <v>1085</v>
      </c>
      <c r="U121" s="731">
        <v>1997</v>
      </c>
      <c r="V121" s="734" t="s">
        <v>628</v>
      </c>
      <c r="W121" s="731">
        <v>2017</v>
      </c>
      <c r="X121" s="730"/>
      <c r="Y121" s="750"/>
      <c r="Z121" s="732"/>
      <c r="AA121" s="748"/>
      <c r="AB121" s="749">
        <f t="shared" si="8"/>
        <v>5</v>
      </c>
      <c r="AC121" s="748" t="s">
        <v>235</v>
      </c>
      <c r="AD121" s="747">
        <v>2017</v>
      </c>
      <c r="AE121" s="728" t="s">
        <v>142</v>
      </c>
      <c r="AF121" s="727"/>
      <c r="AG121" s="726" t="s">
        <v>377</v>
      </c>
    </row>
    <row r="122" spans="1:33" s="491" customFormat="1" x14ac:dyDescent="0.25">
      <c r="A122" s="743"/>
      <c r="B122" s="743"/>
      <c r="C122" s="743" t="str">
        <f t="shared" si="7"/>
        <v/>
      </c>
      <c r="D122" s="742"/>
      <c r="E122" s="742"/>
      <c r="F122" s="742"/>
      <c r="G122" s="743"/>
      <c r="H122" s="743"/>
      <c r="I122" s="742">
        <v>1</v>
      </c>
      <c r="J122" s="743"/>
      <c r="K122" s="742"/>
      <c r="L122" s="742"/>
      <c r="M122" s="742"/>
      <c r="N122" s="741"/>
      <c r="O122" s="741"/>
      <c r="P122" s="746">
        <v>9759</v>
      </c>
      <c r="Q122" s="737" t="s">
        <v>1161</v>
      </c>
      <c r="R122" s="738" t="s">
        <v>359</v>
      </c>
      <c r="S122" s="737" t="s">
        <v>928</v>
      </c>
      <c r="T122" s="736" t="s">
        <v>1159</v>
      </c>
      <c r="U122" s="731">
        <v>1998</v>
      </c>
      <c r="V122" s="734" t="s">
        <v>628</v>
      </c>
      <c r="W122" s="731">
        <v>2019</v>
      </c>
      <c r="X122" s="730"/>
      <c r="Y122" s="750"/>
      <c r="Z122" s="732"/>
      <c r="AA122" s="748"/>
      <c r="AB122" s="749">
        <f t="shared" si="8"/>
        <v>3</v>
      </c>
      <c r="AC122" s="748" t="s">
        <v>235</v>
      </c>
      <c r="AD122" s="747">
        <v>2016</v>
      </c>
      <c r="AE122" s="728" t="s">
        <v>147</v>
      </c>
      <c r="AF122" s="727"/>
      <c r="AG122" s="726" t="s">
        <v>378</v>
      </c>
    </row>
    <row r="123" spans="1:33" s="491" customFormat="1" x14ac:dyDescent="0.25">
      <c r="A123" s="743"/>
      <c r="B123" s="743"/>
      <c r="C123" s="743" t="str">
        <f t="shared" si="7"/>
        <v/>
      </c>
      <c r="D123" s="742"/>
      <c r="E123" s="742"/>
      <c r="F123" s="742"/>
      <c r="G123" s="743"/>
      <c r="H123" s="743"/>
      <c r="I123" s="742">
        <v>1</v>
      </c>
      <c r="J123" s="743"/>
      <c r="K123" s="742"/>
      <c r="L123" s="742"/>
      <c r="M123" s="742"/>
      <c r="N123" s="741"/>
      <c r="O123" s="741"/>
      <c r="P123" s="746">
        <v>9770</v>
      </c>
      <c r="Q123" s="739" t="s">
        <v>1209</v>
      </c>
      <c r="R123" s="745" t="s">
        <v>361</v>
      </c>
      <c r="S123" s="737" t="s">
        <v>928</v>
      </c>
      <c r="T123" s="744" t="s">
        <v>1206</v>
      </c>
      <c r="U123" s="735">
        <v>2000</v>
      </c>
      <c r="V123" s="734" t="s">
        <v>628</v>
      </c>
      <c r="W123" s="731">
        <v>2020</v>
      </c>
      <c r="X123" s="730"/>
      <c r="Y123" s="750"/>
      <c r="Z123" s="732"/>
      <c r="AA123" s="748"/>
      <c r="AB123" s="749">
        <f t="shared" si="8"/>
        <v>2</v>
      </c>
      <c r="AC123" s="748" t="s">
        <v>235</v>
      </c>
      <c r="AD123" s="747">
        <v>2016</v>
      </c>
      <c r="AE123" s="728" t="s">
        <v>147</v>
      </c>
      <c r="AF123" s="727"/>
      <c r="AG123" s="726" t="s">
        <v>378</v>
      </c>
    </row>
    <row r="124" spans="1:33" s="491" customFormat="1" x14ac:dyDescent="0.25">
      <c r="A124" s="743"/>
      <c r="B124" s="743">
        <v>1</v>
      </c>
      <c r="C124" s="743" t="str">
        <f t="shared" si="7"/>
        <v/>
      </c>
      <c r="D124" s="742"/>
      <c r="E124" s="742"/>
      <c r="F124" s="742"/>
      <c r="G124" s="743"/>
      <c r="H124" s="743"/>
      <c r="I124" s="742">
        <v>1</v>
      </c>
      <c r="J124" s="743"/>
      <c r="K124" s="742"/>
      <c r="L124" s="742"/>
      <c r="M124" s="742"/>
      <c r="N124" s="741"/>
      <c r="O124" s="741"/>
      <c r="P124" s="746">
        <v>9776</v>
      </c>
      <c r="Q124" s="737" t="s">
        <v>1266</v>
      </c>
      <c r="R124" s="738" t="s">
        <v>358</v>
      </c>
      <c r="S124" s="739" t="s">
        <v>928</v>
      </c>
      <c r="T124" s="736" t="s">
        <v>1264</v>
      </c>
      <c r="U124" s="731">
        <v>2000</v>
      </c>
      <c r="V124" s="734" t="s">
        <v>1566</v>
      </c>
      <c r="W124" s="731">
        <v>2021</v>
      </c>
      <c r="X124" s="730"/>
      <c r="Y124" s="750"/>
      <c r="Z124" s="732"/>
      <c r="AA124" s="748"/>
      <c r="AB124" s="749">
        <f t="shared" si="8"/>
        <v>1</v>
      </c>
      <c r="AC124" s="748" t="s">
        <v>239</v>
      </c>
      <c r="AD124" s="747">
        <v>2017</v>
      </c>
      <c r="AE124" s="728" t="s">
        <v>147</v>
      </c>
      <c r="AF124" s="727"/>
      <c r="AG124" s="726" t="s">
        <v>378</v>
      </c>
    </row>
    <row r="125" spans="1:33" s="491" customFormat="1" x14ac:dyDescent="0.25">
      <c r="A125" s="743"/>
      <c r="B125" s="743"/>
      <c r="C125" s="743" t="str">
        <f t="shared" si="7"/>
        <v/>
      </c>
      <c r="D125" s="742"/>
      <c r="E125" s="742"/>
      <c r="F125" s="742"/>
      <c r="G125" s="743"/>
      <c r="H125" s="743"/>
      <c r="I125" s="742">
        <v>1</v>
      </c>
      <c r="J125" s="743"/>
      <c r="K125" s="742"/>
      <c r="L125" s="742"/>
      <c r="M125" s="742"/>
      <c r="N125" s="741"/>
      <c r="O125" s="741"/>
      <c r="P125" s="746">
        <v>4567</v>
      </c>
      <c r="Q125" s="739" t="s">
        <v>1717</v>
      </c>
      <c r="R125" s="745" t="s">
        <v>359</v>
      </c>
      <c r="S125" s="739" t="s">
        <v>928</v>
      </c>
      <c r="T125" s="744" t="s">
        <v>1645</v>
      </c>
      <c r="U125" s="735">
        <v>1994</v>
      </c>
      <c r="V125" s="734" t="s">
        <v>1646</v>
      </c>
      <c r="W125" s="731">
        <v>2021</v>
      </c>
      <c r="X125" s="730"/>
      <c r="Y125" s="750"/>
      <c r="Z125" s="732"/>
      <c r="AA125" s="748"/>
      <c r="AB125" s="749">
        <f t="shared" si="8"/>
        <v>1</v>
      </c>
      <c r="AC125" s="748" t="s">
        <v>1647</v>
      </c>
      <c r="AD125" s="747">
        <v>2021</v>
      </c>
      <c r="AE125" s="728" t="s">
        <v>147</v>
      </c>
      <c r="AF125" s="727"/>
      <c r="AG125" s="726" t="s">
        <v>378</v>
      </c>
    </row>
    <row r="126" spans="1:33" s="491" customFormat="1" x14ac:dyDescent="0.25">
      <c r="A126" s="743"/>
      <c r="B126" s="743">
        <v>1</v>
      </c>
      <c r="C126" s="743">
        <f t="shared" si="7"/>
        <v>1</v>
      </c>
      <c r="D126" s="742"/>
      <c r="E126" s="742"/>
      <c r="F126" s="742"/>
      <c r="G126" s="743"/>
      <c r="H126" s="743"/>
      <c r="I126" s="742">
        <v>1</v>
      </c>
      <c r="J126" s="743"/>
      <c r="K126" s="742"/>
      <c r="L126" s="742"/>
      <c r="M126" s="742"/>
      <c r="N126" s="741">
        <v>1</v>
      </c>
      <c r="O126" s="741"/>
      <c r="P126" s="746">
        <v>9664</v>
      </c>
      <c r="Q126" s="737" t="s">
        <v>1716</v>
      </c>
      <c r="R126" s="738" t="s">
        <v>359</v>
      </c>
      <c r="S126" s="737" t="s">
        <v>928</v>
      </c>
      <c r="T126" s="736" t="s">
        <v>1184</v>
      </c>
      <c r="U126" s="731">
        <v>1982</v>
      </c>
      <c r="V126" s="734" t="s">
        <v>239</v>
      </c>
      <c r="W126" s="731">
        <v>2007</v>
      </c>
      <c r="X126" s="730" t="s">
        <v>1185</v>
      </c>
      <c r="Y126" s="750">
        <v>2012</v>
      </c>
      <c r="Z126" s="732" t="s">
        <v>1547</v>
      </c>
      <c r="AA126" s="748"/>
      <c r="AB126" s="749">
        <f t="shared" si="8"/>
        <v>10</v>
      </c>
      <c r="AC126" s="748" t="s">
        <v>1715</v>
      </c>
      <c r="AD126" s="747">
        <v>2020</v>
      </c>
      <c r="AE126" s="728" t="s">
        <v>121</v>
      </c>
      <c r="AF126" s="727"/>
      <c r="AG126" s="754" t="s">
        <v>1078</v>
      </c>
    </row>
    <row r="127" spans="1:33" s="491" customFormat="1" x14ac:dyDescent="0.25">
      <c r="A127" s="743"/>
      <c r="B127" s="743"/>
      <c r="C127" s="743" t="str">
        <f t="shared" si="7"/>
        <v/>
      </c>
      <c r="D127" s="742"/>
      <c r="E127" s="742"/>
      <c r="F127" s="742"/>
      <c r="G127" s="743"/>
      <c r="H127" s="743"/>
      <c r="I127" s="742">
        <v>1</v>
      </c>
      <c r="J127" s="743"/>
      <c r="K127" s="742"/>
      <c r="L127" s="742"/>
      <c r="M127" s="742"/>
      <c r="N127" s="741">
        <v>1</v>
      </c>
      <c r="O127" s="741"/>
      <c r="P127" s="746">
        <v>4559</v>
      </c>
      <c r="Q127" s="739" t="s">
        <v>1714</v>
      </c>
      <c r="R127" s="745" t="s">
        <v>1301</v>
      </c>
      <c r="S127" s="739" t="s">
        <v>928</v>
      </c>
      <c r="T127" s="744" t="s">
        <v>1713</v>
      </c>
      <c r="U127" s="735">
        <v>1999</v>
      </c>
      <c r="V127" s="734" t="s">
        <v>628</v>
      </c>
      <c r="W127" s="731">
        <v>2019</v>
      </c>
      <c r="X127" s="730"/>
      <c r="Y127" s="750"/>
      <c r="Z127" s="732"/>
      <c r="AA127" s="748"/>
      <c r="AB127" s="749">
        <f t="shared" si="8"/>
        <v>3</v>
      </c>
      <c r="AC127" s="748" t="s">
        <v>235</v>
      </c>
      <c r="AD127" s="729">
        <v>2021</v>
      </c>
      <c r="AE127" s="728" t="s">
        <v>147</v>
      </c>
      <c r="AF127" s="727"/>
      <c r="AG127" s="726" t="s">
        <v>378</v>
      </c>
    </row>
    <row r="128" spans="1:33" s="491" customFormat="1" x14ac:dyDescent="0.25">
      <c r="A128" s="743"/>
      <c r="B128" s="743">
        <v>1</v>
      </c>
      <c r="C128" s="743" t="str">
        <f t="shared" si="7"/>
        <v/>
      </c>
      <c r="D128" s="742"/>
      <c r="E128" s="742"/>
      <c r="F128" s="742"/>
      <c r="G128" s="743"/>
      <c r="H128" s="743"/>
      <c r="I128" s="742">
        <v>1</v>
      </c>
      <c r="J128" s="743"/>
      <c r="K128" s="742"/>
      <c r="L128" s="742"/>
      <c r="M128" s="742"/>
      <c r="N128" s="741">
        <v>1</v>
      </c>
      <c r="O128" s="741"/>
      <c r="P128" s="746">
        <v>4558</v>
      </c>
      <c r="Q128" s="739" t="s">
        <v>1712</v>
      </c>
      <c r="R128" s="745" t="s">
        <v>1301</v>
      </c>
      <c r="S128" s="739" t="s">
        <v>928</v>
      </c>
      <c r="T128" s="744" t="s">
        <v>1711</v>
      </c>
      <c r="U128" s="735">
        <v>1995</v>
      </c>
      <c r="V128" s="734" t="s">
        <v>1566</v>
      </c>
      <c r="W128" s="731">
        <v>2019</v>
      </c>
      <c r="X128" s="730"/>
      <c r="Y128" s="750"/>
      <c r="Z128" s="732"/>
      <c r="AA128" s="748"/>
      <c r="AB128" s="749">
        <f t="shared" si="8"/>
        <v>3</v>
      </c>
      <c r="AC128" s="748" t="s">
        <v>239</v>
      </c>
      <c r="AD128" s="729">
        <v>2021</v>
      </c>
      <c r="AE128" s="728" t="s">
        <v>147</v>
      </c>
      <c r="AF128" s="727"/>
      <c r="AG128" s="726" t="s">
        <v>378</v>
      </c>
    </row>
    <row r="129" spans="1:33" s="491" customFormat="1" ht="40.5" x14ac:dyDescent="0.25">
      <c r="A129" s="743"/>
      <c r="B129" s="743"/>
      <c r="C129" s="743">
        <f t="shared" si="7"/>
        <v>1</v>
      </c>
      <c r="D129" s="742"/>
      <c r="E129" s="742"/>
      <c r="F129" s="742"/>
      <c r="G129" s="743"/>
      <c r="H129" s="743"/>
      <c r="I129" s="742"/>
      <c r="J129" s="743"/>
      <c r="K129" s="742"/>
      <c r="L129" s="742">
        <v>1</v>
      </c>
      <c r="M129" s="742"/>
      <c r="N129" s="741"/>
      <c r="O129" s="741"/>
      <c r="P129" s="746">
        <v>6753</v>
      </c>
      <c r="Q129" s="737" t="s">
        <v>504</v>
      </c>
      <c r="R129" s="738" t="s">
        <v>357</v>
      </c>
      <c r="S129" s="737" t="s">
        <v>369</v>
      </c>
      <c r="T129" s="736" t="s">
        <v>157</v>
      </c>
      <c r="U129" s="731">
        <v>1976</v>
      </c>
      <c r="V129" s="730" t="s">
        <v>1710</v>
      </c>
      <c r="W129" s="731">
        <v>2002</v>
      </c>
      <c r="X129" s="730" t="s">
        <v>1709</v>
      </c>
      <c r="Y129" s="750">
        <v>2005</v>
      </c>
      <c r="Z129" s="753" t="s">
        <v>1547</v>
      </c>
      <c r="AA129" s="751"/>
      <c r="AB129" s="749">
        <f t="shared" si="8"/>
        <v>17</v>
      </c>
      <c r="AC129" s="748" t="s">
        <v>1520</v>
      </c>
      <c r="AD129" s="747">
        <v>1997</v>
      </c>
      <c r="AE129" s="728" t="s">
        <v>105</v>
      </c>
      <c r="AF129" s="727"/>
      <c r="AG129" s="726" t="s">
        <v>455</v>
      </c>
    </row>
    <row r="130" spans="1:33" s="491" customFormat="1" x14ac:dyDescent="0.25">
      <c r="A130" s="743"/>
      <c r="B130" s="743">
        <v>1</v>
      </c>
      <c r="C130" s="743">
        <f t="shared" si="7"/>
        <v>1</v>
      </c>
      <c r="D130" s="742"/>
      <c r="E130" s="742"/>
      <c r="F130" s="742"/>
      <c r="G130" s="743"/>
      <c r="H130" s="743"/>
      <c r="I130" s="742"/>
      <c r="J130" s="743"/>
      <c r="K130" s="742"/>
      <c r="L130" s="742">
        <v>1</v>
      </c>
      <c r="M130" s="742"/>
      <c r="N130" s="741"/>
      <c r="O130" s="741"/>
      <c r="P130" s="746">
        <v>5581</v>
      </c>
      <c r="Q130" s="737" t="s">
        <v>1168</v>
      </c>
      <c r="R130" s="738" t="s">
        <v>1301</v>
      </c>
      <c r="S130" s="737" t="s">
        <v>369</v>
      </c>
      <c r="T130" s="736" t="s">
        <v>650</v>
      </c>
      <c r="U130" s="731">
        <v>1961</v>
      </c>
      <c r="V130" s="734" t="s">
        <v>1708</v>
      </c>
      <c r="W130" s="731">
        <v>1982</v>
      </c>
      <c r="X130" s="730"/>
      <c r="Y130" s="750"/>
      <c r="Z130" s="732"/>
      <c r="AA130" s="748" t="s">
        <v>323</v>
      </c>
      <c r="AB130" s="749">
        <f t="shared" si="8"/>
        <v>40</v>
      </c>
      <c r="AC130" s="748" t="s">
        <v>696</v>
      </c>
      <c r="AD130" s="747">
        <v>1990</v>
      </c>
      <c r="AE130" s="728" t="s">
        <v>121</v>
      </c>
      <c r="AF130" s="727"/>
      <c r="AG130" s="726" t="s">
        <v>425</v>
      </c>
    </row>
    <row r="131" spans="1:33" s="491" customFormat="1" x14ac:dyDescent="0.25">
      <c r="A131" s="743"/>
      <c r="B131" s="743">
        <v>1</v>
      </c>
      <c r="C131" s="743">
        <f t="shared" si="7"/>
        <v>1</v>
      </c>
      <c r="D131" s="742"/>
      <c r="E131" s="742"/>
      <c r="F131" s="742"/>
      <c r="G131" s="743"/>
      <c r="H131" s="743"/>
      <c r="I131" s="742"/>
      <c r="J131" s="743"/>
      <c r="K131" s="742"/>
      <c r="L131" s="742">
        <v>1</v>
      </c>
      <c r="M131" s="742"/>
      <c r="N131" s="741"/>
      <c r="O131" s="741"/>
      <c r="P131" s="746">
        <v>4509</v>
      </c>
      <c r="Q131" s="737" t="s">
        <v>1707</v>
      </c>
      <c r="R131" s="738" t="s">
        <v>359</v>
      </c>
      <c r="S131" s="737" t="s">
        <v>369</v>
      </c>
      <c r="T131" s="736" t="s">
        <v>1706</v>
      </c>
      <c r="U131" s="731">
        <v>1963</v>
      </c>
      <c r="V131" s="734" t="s">
        <v>1705</v>
      </c>
      <c r="W131" s="731">
        <v>1983</v>
      </c>
      <c r="X131" s="730"/>
      <c r="Y131" s="750"/>
      <c r="Z131" s="732"/>
      <c r="AA131" s="748"/>
      <c r="AB131" s="749">
        <f t="shared" si="8"/>
        <v>39</v>
      </c>
      <c r="AC131" s="748" t="s">
        <v>1157</v>
      </c>
      <c r="AD131" s="747">
        <v>2018</v>
      </c>
      <c r="AE131" s="728" t="s">
        <v>121</v>
      </c>
      <c r="AF131" s="727"/>
      <c r="AG131" s="726" t="s">
        <v>1158</v>
      </c>
    </row>
    <row r="132" spans="1:33" s="491" customFormat="1" x14ac:dyDescent="0.25">
      <c r="A132" s="743"/>
      <c r="B132" s="743">
        <v>1</v>
      </c>
      <c r="C132" s="743">
        <f t="shared" si="7"/>
        <v>1</v>
      </c>
      <c r="D132" s="742"/>
      <c r="E132" s="742"/>
      <c r="F132" s="742"/>
      <c r="G132" s="743"/>
      <c r="H132" s="743"/>
      <c r="I132" s="742"/>
      <c r="J132" s="743"/>
      <c r="K132" s="742"/>
      <c r="L132" s="742">
        <v>1</v>
      </c>
      <c r="M132" s="742"/>
      <c r="N132" s="741"/>
      <c r="O132" s="741"/>
      <c r="P132" s="746">
        <v>5626</v>
      </c>
      <c r="Q132" s="737" t="s">
        <v>514</v>
      </c>
      <c r="R132" s="738" t="s">
        <v>1301</v>
      </c>
      <c r="S132" s="737" t="s">
        <v>369</v>
      </c>
      <c r="T132" s="736" t="s">
        <v>230</v>
      </c>
      <c r="U132" s="731">
        <v>1965</v>
      </c>
      <c r="V132" s="734" t="s">
        <v>151</v>
      </c>
      <c r="W132" s="731">
        <v>1984</v>
      </c>
      <c r="X132" s="730"/>
      <c r="Y132" s="750"/>
      <c r="Z132" s="732"/>
      <c r="AA132" s="748"/>
      <c r="AB132" s="749">
        <f t="shared" si="8"/>
        <v>38</v>
      </c>
      <c r="AC132" s="748" t="s">
        <v>339</v>
      </c>
      <c r="AD132" s="747">
        <v>2002</v>
      </c>
      <c r="AE132" s="728" t="s">
        <v>121</v>
      </c>
      <c r="AF132" s="727"/>
      <c r="AG132" s="726" t="s">
        <v>425</v>
      </c>
    </row>
    <row r="133" spans="1:33" s="491" customFormat="1" x14ac:dyDescent="0.25">
      <c r="A133" s="743"/>
      <c r="B133" s="743">
        <v>1</v>
      </c>
      <c r="C133" s="743">
        <f t="shared" ref="C133:C168" si="9">IF(AB133&gt;=10,1,"")</f>
        <v>1</v>
      </c>
      <c r="D133" s="742"/>
      <c r="E133" s="742"/>
      <c r="F133" s="742"/>
      <c r="G133" s="743"/>
      <c r="H133" s="743"/>
      <c r="I133" s="742"/>
      <c r="J133" s="743"/>
      <c r="K133" s="742"/>
      <c r="L133" s="742">
        <v>1</v>
      </c>
      <c r="M133" s="742"/>
      <c r="N133" s="741">
        <v>1</v>
      </c>
      <c r="O133" s="741"/>
      <c r="P133" s="746">
        <v>4352</v>
      </c>
      <c r="Q133" s="737" t="s">
        <v>607</v>
      </c>
      <c r="R133" s="738" t="s">
        <v>359</v>
      </c>
      <c r="S133" s="737" t="s">
        <v>369</v>
      </c>
      <c r="T133" s="736" t="s">
        <v>608</v>
      </c>
      <c r="U133" s="731">
        <v>1966</v>
      </c>
      <c r="V133" s="734" t="s">
        <v>151</v>
      </c>
      <c r="W133" s="731">
        <v>1985</v>
      </c>
      <c r="X133" s="730"/>
      <c r="Y133" s="750"/>
      <c r="Z133" s="732"/>
      <c r="AA133" s="748"/>
      <c r="AB133" s="749">
        <f t="shared" si="8"/>
        <v>37</v>
      </c>
      <c r="AC133" s="748" t="s">
        <v>696</v>
      </c>
      <c r="AD133" s="747">
        <v>2010</v>
      </c>
      <c r="AE133" s="728" t="s">
        <v>121</v>
      </c>
      <c r="AF133" s="727"/>
      <c r="AG133" s="726" t="s">
        <v>425</v>
      </c>
    </row>
    <row r="134" spans="1:33" s="491" customFormat="1" x14ac:dyDescent="0.25">
      <c r="A134" s="743"/>
      <c r="B134" s="743">
        <v>1</v>
      </c>
      <c r="C134" s="743">
        <f t="shared" si="9"/>
        <v>1</v>
      </c>
      <c r="D134" s="742"/>
      <c r="E134" s="742"/>
      <c r="F134" s="742"/>
      <c r="G134" s="743"/>
      <c r="H134" s="743"/>
      <c r="I134" s="742"/>
      <c r="J134" s="743"/>
      <c r="K134" s="742"/>
      <c r="L134" s="742">
        <v>1</v>
      </c>
      <c r="M134" s="742"/>
      <c r="N134" s="741"/>
      <c r="O134" s="741"/>
      <c r="P134" s="746">
        <v>4289</v>
      </c>
      <c r="Q134" s="737" t="s">
        <v>513</v>
      </c>
      <c r="R134" s="738" t="s">
        <v>357</v>
      </c>
      <c r="S134" s="737" t="s">
        <v>369</v>
      </c>
      <c r="T134" s="736" t="s">
        <v>272</v>
      </c>
      <c r="U134" s="731">
        <v>1967</v>
      </c>
      <c r="V134" s="734" t="s">
        <v>274</v>
      </c>
      <c r="W134" s="731">
        <v>1986</v>
      </c>
      <c r="X134" s="730" t="s">
        <v>193</v>
      </c>
      <c r="Y134" s="750">
        <v>2019</v>
      </c>
      <c r="Z134" s="732"/>
      <c r="AA134" s="748"/>
      <c r="AB134" s="749">
        <f t="shared" si="8"/>
        <v>36</v>
      </c>
      <c r="AC134" s="748" t="s">
        <v>1704</v>
      </c>
      <c r="AD134" s="747">
        <v>2006</v>
      </c>
      <c r="AE134" s="728" t="s">
        <v>121</v>
      </c>
      <c r="AF134" s="727"/>
      <c r="AG134" s="726" t="s">
        <v>1703</v>
      </c>
    </row>
    <row r="135" spans="1:33" s="491" customFormat="1" x14ac:dyDescent="0.25">
      <c r="A135" s="743"/>
      <c r="B135" s="743">
        <v>1</v>
      </c>
      <c r="C135" s="743">
        <f t="shared" si="9"/>
        <v>1</v>
      </c>
      <c r="D135" s="742"/>
      <c r="E135" s="742"/>
      <c r="F135" s="742"/>
      <c r="G135" s="743"/>
      <c r="H135" s="743"/>
      <c r="I135" s="742"/>
      <c r="J135" s="743"/>
      <c r="K135" s="742"/>
      <c r="L135" s="742">
        <v>1</v>
      </c>
      <c r="M135" s="742"/>
      <c r="N135" s="741"/>
      <c r="O135" s="741"/>
      <c r="P135" s="746">
        <v>4335</v>
      </c>
      <c r="Q135" s="737" t="s">
        <v>1506</v>
      </c>
      <c r="R135" s="738" t="s">
        <v>1140</v>
      </c>
      <c r="S135" s="737" t="s">
        <v>369</v>
      </c>
      <c r="T135" s="736" t="s">
        <v>1507</v>
      </c>
      <c r="U135" s="731">
        <v>1964</v>
      </c>
      <c r="V135" s="734" t="s">
        <v>1508</v>
      </c>
      <c r="W135" s="731">
        <v>1987</v>
      </c>
      <c r="X135" s="730"/>
      <c r="Y135" s="750"/>
      <c r="Z135" s="732"/>
      <c r="AA135" s="748"/>
      <c r="AB135" s="749">
        <f t="shared" si="8"/>
        <v>35</v>
      </c>
      <c r="AC135" s="748" t="s">
        <v>339</v>
      </c>
      <c r="AD135" s="747">
        <v>2018</v>
      </c>
      <c r="AE135" s="728" t="s">
        <v>121</v>
      </c>
      <c r="AF135" s="727"/>
      <c r="AG135" s="726" t="s">
        <v>425</v>
      </c>
    </row>
    <row r="136" spans="1:33" s="491" customFormat="1" x14ac:dyDescent="0.25">
      <c r="A136" s="743"/>
      <c r="B136" s="743">
        <v>1</v>
      </c>
      <c r="C136" s="743">
        <f t="shared" si="9"/>
        <v>1</v>
      </c>
      <c r="D136" s="742"/>
      <c r="E136" s="742"/>
      <c r="F136" s="742"/>
      <c r="G136" s="743"/>
      <c r="H136" s="743"/>
      <c r="I136" s="742"/>
      <c r="J136" s="743"/>
      <c r="K136" s="742"/>
      <c r="L136" s="742">
        <v>1</v>
      </c>
      <c r="M136" s="742"/>
      <c r="N136" s="741"/>
      <c r="O136" s="741"/>
      <c r="P136" s="746">
        <v>5604</v>
      </c>
      <c r="Q136" s="737" t="s">
        <v>1702</v>
      </c>
      <c r="R136" s="738" t="s">
        <v>359</v>
      </c>
      <c r="S136" s="737" t="s">
        <v>369</v>
      </c>
      <c r="T136" s="736" t="s">
        <v>1701</v>
      </c>
      <c r="U136" s="731">
        <v>1970</v>
      </c>
      <c r="V136" s="734" t="s">
        <v>165</v>
      </c>
      <c r="W136" s="731">
        <v>1990</v>
      </c>
      <c r="X136" s="730"/>
      <c r="Y136" s="750"/>
      <c r="Z136" s="732"/>
      <c r="AA136" s="748"/>
      <c r="AB136" s="749">
        <f t="shared" si="8"/>
        <v>32</v>
      </c>
      <c r="AC136" s="748" t="s">
        <v>696</v>
      </c>
      <c r="AD136" s="747">
        <v>1996</v>
      </c>
      <c r="AE136" s="728" t="s">
        <v>121</v>
      </c>
      <c r="AF136" s="727"/>
      <c r="AG136" s="726" t="s">
        <v>425</v>
      </c>
    </row>
    <row r="137" spans="1:33" s="491" customFormat="1" x14ac:dyDescent="0.25">
      <c r="A137" s="743"/>
      <c r="B137" s="743">
        <v>1</v>
      </c>
      <c r="C137" s="743">
        <f t="shared" si="9"/>
        <v>1</v>
      </c>
      <c r="D137" s="742"/>
      <c r="E137" s="742"/>
      <c r="F137" s="742"/>
      <c r="G137" s="743"/>
      <c r="H137" s="743"/>
      <c r="I137" s="742"/>
      <c r="J137" s="743"/>
      <c r="K137" s="742"/>
      <c r="L137" s="742">
        <v>1</v>
      </c>
      <c r="M137" s="742"/>
      <c r="N137" s="741"/>
      <c r="O137" s="741"/>
      <c r="P137" s="746">
        <v>4560</v>
      </c>
      <c r="Q137" s="737" t="s">
        <v>1700</v>
      </c>
      <c r="R137" s="738" t="s">
        <v>358</v>
      </c>
      <c r="S137" s="737" t="s">
        <v>369</v>
      </c>
      <c r="T137" s="736" t="s">
        <v>1699</v>
      </c>
      <c r="U137" s="731">
        <v>1969</v>
      </c>
      <c r="V137" s="734" t="s">
        <v>1698</v>
      </c>
      <c r="W137" s="731">
        <v>1990</v>
      </c>
      <c r="X137" s="730"/>
      <c r="Y137" s="750"/>
      <c r="Z137" s="732"/>
      <c r="AA137" s="748"/>
      <c r="AB137" s="749">
        <f t="shared" si="8"/>
        <v>32</v>
      </c>
      <c r="AC137" s="748" t="s">
        <v>339</v>
      </c>
      <c r="AD137" s="729">
        <v>2021</v>
      </c>
      <c r="AE137" s="728" t="s">
        <v>121</v>
      </c>
      <c r="AF137" s="727"/>
      <c r="AG137" s="726" t="s">
        <v>425</v>
      </c>
    </row>
    <row r="138" spans="1:33" s="491" customFormat="1" x14ac:dyDescent="0.25">
      <c r="A138" s="743"/>
      <c r="B138" s="743"/>
      <c r="C138" s="743">
        <f t="shared" si="9"/>
        <v>1</v>
      </c>
      <c r="D138" s="742"/>
      <c r="E138" s="742"/>
      <c r="F138" s="742"/>
      <c r="G138" s="743"/>
      <c r="H138" s="743"/>
      <c r="I138" s="742"/>
      <c r="J138" s="743"/>
      <c r="K138" s="742"/>
      <c r="L138" s="742">
        <v>1</v>
      </c>
      <c r="M138" s="742"/>
      <c r="N138" s="741"/>
      <c r="O138" s="741"/>
      <c r="P138" s="746">
        <v>8655</v>
      </c>
      <c r="Q138" s="737" t="s">
        <v>509</v>
      </c>
      <c r="R138" s="738" t="s">
        <v>357</v>
      </c>
      <c r="S138" s="737" t="s">
        <v>369</v>
      </c>
      <c r="T138" s="736" t="s">
        <v>244</v>
      </c>
      <c r="U138" s="731">
        <v>1976</v>
      </c>
      <c r="V138" s="730" t="s">
        <v>243</v>
      </c>
      <c r="W138" s="731">
        <v>2002</v>
      </c>
      <c r="X138" s="730"/>
      <c r="Y138" s="750"/>
      <c r="Z138" s="732"/>
      <c r="AA138" s="732" t="s">
        <v>327</v>
      </c>
      <c r="AB138" s="749">
        <f t="shared" si="8"/>
        <v>20</v>
      </c>
      <c r="AC138" s="748" t="s">
        <v>326</v>
      </c>
      <c r="AD138" s="747">
        <v>2003</v>
      </c>
      <c r="AE138" s="728" t="s">
        <v>121</v>
      </c>
      <c r="AF138" s="727"/>
      <c r="AG138" s="726" t="s">
        <v>1697</v>
      </c>
    </row>
    <row r="139" spans="1:33" s="491" customFormat="1" x14ac:dyDescent="0.25">
      <c r="A139" s="743"/>
      <c r="B139" s="743">
        <v>1</v>
      </c>
      <c r="C139" s="743">
        <f t="shared" si="9"/>
        <v>1</v>
      </c>
      <c r="D139" s="742"/>
      <c r="E139" s="742"/>
      <c r="F139" s="742"/>
      <c r="G139" s="743"/>
      <c r="H139" s="743"/>
      <c r="I139" s="742"/>
      <c r="J139" s="743"/>
      <c r="K139" s="742"/>
      <c r="L139" s="742">
        <v>1</v>
      </c>
      <c r="M139" s="742"/>
      <c r="N139" s="741"/>
      <c r="O139" s="741"/>
      <c r="P139" s="746">
        <v>7710</v>
      </c>
      <c r="Q139" s="737" t="s">
        <v>1278</v>
      </c>
      <c r="R139" s="738" t="s">
        <v>357</v>
      </c>
      <c r="S139" s="737" t="s">
        <v>369</v>
      </c>
      <c r="T139" s="736" t="s">
        <v>1277</v>
      </c>
      <c r="U139" s="731">
        <v>1964</v>
      </c>
      <c r="V139" s="734" t="s">
        <v>151</v>
      </c>
      <c r="W139" s="731">
        <v>1983</v>
      </c>
      <c r="X139" s="734"/>
      <c r="Y139" s="750"/>
      <c r="Z139" s="732"/>
      <c r="AA139" s="748"/>
      <c r="AB139" s="749">
        <f t="shared" si="8"/>
        <v>39</v>
      </c>
      <c r="AC139" s="748" t="s">
        <v>414</v>
      </c>
      <c r="AD139" s="747">
        <v>2017</v>
      </c>
      <c r="AE139" s="728" t="s">
        <v>142</v>
      </c>
      <c r="AF139" s="727"/>
      <c r="AG139" s="726" t="s">
        <v>428</v>
      </c>
    </row>
    <row r="140" spans="1:33" s="491" customFormat="1" x14ac:dyDescent="0.25">
      <c r="A140" s="743"/>
      <c r="B140" s="743">
        <v>1</v>
      </c>
      <c r="C140" s="743">
        <f t="shared" si="9"/>
        <v>1</v>
      </c>
      <c r="D140" s="742"/>
      <c r="E140" s="742"/>
      <c r="F140" s="742"/>
      <c r="G140" s="743"/>
      <c r="H140" s="743"/>
      <c r="I140" s="742"/>
      <c r="J140" s="743"/>
      <c r="K140" s="742"/>
      <c r="L140" s="742">
        <v>1</v>
      </c>
      <c r="M140" s="742"/>
      <c r="N140" s="741"/>
      <c r="O140" s="741"/>
      <c r="P140" s="746">
        <v>4555</v>
      </c>
      <c r="Q140" s="739" t="s">
        <v>1696</v>
      </c>
      <c r="R140" s="745" t="s">
        <v>1303</v>
      </c>
      <c r="S140" s="737" t="s">
        <v>369</v>
      </c>
      <c r="T140" s="744" t="s">
        <v>1695</v>
      </c>
      <c r="U140" s="735">
        <v>1965</v>
      </c>
      <c r="V140" s="734" t="s">
        <v>151</v>
      </c>
      <c r="W140" s="731">
        <v>1984</v>
      </c>
      <c r="X140" s="730"/>
      <c r="Y140" s="750"/>
      <c r="Z140" s="732"/>
      <c r="AA140" s="748"/>
      <c r="AB140" s="749">
        <f t="shared" si="8"/>
        <v>38</v>
      </c>
      <c r="AC140" s="748" t="s">
        <v>1694</v>
      </c>
      <c r="AD140" s="747">
        <v>2021</v>
      </c>
      <c r="AE140" s="728" t="s">
        <v>142</v>
      </c>
      <c r="AF140" s="727"/>
      <c r="AG140" s="726" t="s">
        <v>425</v>
      </c>
    </row>
    <row r="141" spans="1:33" s="491" customFormat="1" x14ac:dyDescent="0.25">
      <c r="A141" s="743"/>
      <c r="B141" s="743">
        <v>1</v>
      </c>
      <c r="C141" s="743">
        <f t="shared" si="9"/>
        <v>1</v>
      </c>
      <c r="D141" s="742"/>
      <c r="E141" s="742"/>
      <c r="F141" s="742"/>
      <c r="G141" s="743"/>
      <c r="H141" s="743"/>
      <c r="I141" s="742"/>
      <c r="J141" s="743"/>
      <c r="K141" s="742"/>
      <c r="L141" s="742">
        <v>1</v>
      </c>
      <c r="M141" s="742"/>
      <c r="N141" s="741"/>
      <c r="O141" s="741"/>
      <c r="P141" s="746">
        <v>7703</v>
      </c>
      <c r="Q141" s="737" t="s">
        <v>579</v>
      </c>
      <c r="R141" s="738" t="s">
        <v>357</v>
      </c>
      <c r="S141" s="737" t="s">
        <v>369</v>
      </c>
      <c r="T141" s="736" t="s">
        <v>580</v>
      </c>
      <c r="U141" s="731">
        <v>1965</v>
      </c>
      <c r="V141" s="734" t="s">
        <v>581</v>
      </c>
      <c r="W141" s="731">
        <v>1985</v>
      </c>
      <c r="X141" s="734" t="s">
        <v>1693</v>
      </c>
      <c r="Y141" s="750">
        <v>2014</v>
      </c>
      <c r="Z141" s="732"/>
      <c r="AA141" s="748"/>
      <c r="AB141" s="749">
        <f t="shared" si="8"/>
        <v>37</v>
      </c>
      <c r="AC141" s="748" t="s">
        <v>156</v>
      </c>
      <c r="AD141" s="747">
        <v>2009</v>
      </c>
      <c r="AE141" s="728" t="s">
        <v>142</v>
      </c>
      <c r="AF141" s="727"/>
      <c r="AG141" s="726" t="s">
        <v>457</v>
      </c>
    </row>
    <row r="142" spans="1:33" s="491" customFormat="1" x14ac:dyDescent="0.25">
      <c r="A142" s="743"/>
      <c r="B142" s="743">
        <v>1</v>
      </c>
      <c r="C142" s="743">
        <f t="shared" si="9"/>
        <v>1</v>
      </c>
      <c r="D142" s="742"/>
      <c r="E142" s="742"/>
      <c r="F142" s="742"/>
      <c r="G142" s="743"/>
      <c r="H142" s="743"/>
      <c r="I142" s="742"/>
      <c r="J142" s="743"/>
      <c r="K142" s="742"/>
      <c r="L142" s="742">
        <v>1</v>
      </c>
      <c r="M142" s="742"/>
      <c r="N142" s="741"/>
      <c r="O142" s="741"/>
      <c r="P142" s="746">
        <v>7700</v>
      </c>
      <c r="Q142" s="737" t="s">
        <v>1167</v>
      </c>
      <c r="R142" s="738" t="s">
        <v>357</v>
      </c>
      <c r="S142" s="737" t="s">
        <v>369</v>
      </c>
      <c r="T142" s="736" t="s">
        <v>1005</v>
      </c>
      <c r="U142" s="731">
        <v>1967</v>
      </c>
      <c r="V142" s="734" t="s">
        <v>151</v>
      </c>
      <c r="W142" s="731">
        <v>1987</v>
      </c>
      <c r="X142" s="730"/>
      <c r="Y142" s="750"/>
      <c r="Z142" s="732"/>
      <c r="AA142" s="748"/>
      <c r="AB142" s="749">
        <f t="shared" si="8"/>
        <v>35</v>
      </c>
      <c r="AC142" s="748" t="s">
        <v>691</v>
      </c>
      <c r="AD142" s="747">
        <v>2007</v>
      </c>
      <c r="AE142" s="728" t="s">
        <v>142</v>
      </c>
      <c r="AF142" s="727"/>
      <c r="AG142" s="726" t="s">
        <v>457</v>
      </c>
    </row>
    <row r="143" spans="1:33" s="491" customFormat="1" x14ac:dyDescent="0.25">
      <c r="A143" s="743"/>
      <c r="B143" s="743">
        <v>1</v>
      </c>
      <c r="C143" s="743">
        <f t="shared" si="9"/>
        <v>1</v>
      </c>
      <c r="D143" s="742"/>
      <c r="E143" s="742"/>
      <c r="F143" s="742"/>
      <c r="G143" s="743"/>
      <c r="H143" s="743"/>
      <c r="I143" s="742"/>
      <c r="J143" s="743"/>
      <c r="K143" s="742"/>
      <c r="L143" s="742">
        <v>1</v>
      </c>
      <c r="M143" s="742"/>
      <c r="N143" s="741"/>
      <c r="O143" s="741"/>
      <c r="P143" s="746">
        <v>5627</v>
      </c>
      <c r="Q143" s="737" t="s">
        <v>884</v>
      </c>
      <c r="R143" s="738" t="s">
        <v>357</v>
      </c>
      <c r="S143" s="737" t="s">
        <v>369</v>
      </c>
      <c r="T143" s="736" t="s">
        <v>883</v>
      </c>
      <c r="U143" s="731">
        <v>1970</v>
      </c>
      <c r="V143" s="734" t="s">
        <v>264</v>
      </c>
      <c r="W143" s="731">
        <v>1987</v>
      </c>
      <c r="X143" s="730"/>
      <c r="Y143" s="733"/>
      <c r="Z143" s="732"/>
      <c r="AA143" s="730"/>
      <c r="AB143" s="749">
        <f t="shared" si="8"/>
        <v>35</v>
      </c>
      <c r="AC143" s="748" t="s">
        <v>414</v>
      </c>
      <c r="AD143" s="729">
        <v>2002</v>
      </c>
      <c r="AE143" s="728" t="s">
        <v>142</v>
      </c>
      <c r="AF143" s="727"/>
      <c r="AG143" s="726" t="s">
        <v>428</v>
      </c>
    </row>
    <row r="144" spans="1:33" s="491" customFormat="1" x14ac:dyDescent="0.25">
      <c r="A144" s="743"/>
      <c r="B144" s="743">
        <v>1</v>
      </c>
      <c r="C144" s="743">
        <f t="shared" si="9"/>
        <v>1</v>
      </c>
      <c r="D144" s="742"/>
      <c r="E144" s="742"/>
      <c r="F144" s="742"/>
      <c r="G144" s="743"/>
      <c r="H144" s="743"/>
      <c r="I144" s="742"/>
      <c r="J144" s="743"/>
      <c r="K144" s="742"/>
      <c r="L144" s="742">
        <v>1</v>
      </c>
      <c r="M144" s="742"/>
      <c r="N144" s="741">
        <v>1</v>
      </c>
      <c r="O144" s="741"/>
      <c r="P144" s="746">
        <v>5605</v>
      </c>
      <c r="Q144" s="737" t="s">
        <v>515</v>
      </c>
      <c r="R144" s="738" t="s">
        <v>1303</v>
      </c>
      <c r="S144" s="737" t="s">
        <v>369</v>
      </c>
      <c r="T144" s="736" t="s">
        <v>163</v>
      </c>
      <c r="U144" s="731">
        <v>1956</v>
      </c>
      <c r="V144" s="734"/>
      <c r="W144" s="731">
        <v>1989</v>
      </c>
      <c r="X144" s="730"/>
      <c r="Y144" s="750"/>
      <c r="Z144" s="732"/>
      <c r="AA144" s="748"/>
      <c r="AB144" s="749">
        <f t="shared" si="8"/>
        <v>33</v>
      </c>
      <c r="AC144" s="748" t="s">
        <v>339</v>
      </c>
      <c r="AD144" s="747">
        <v>1996</v>
      </c>
      <c r="AE144" s="728" t="s">
        <v>142</v>
      </c>
      <c r="AF144" s="727"/>
      <c r="AG144" s="754" t="s">
        <v>1078</v>
      </c>
    </row>
    <row r="145" spans="1:33" s="491" customFormat="1" x14ac:dyDescent="0.25">
      <c r="A145" s="743"/>
      <c r="B145" s="743">
        <v>1</v>
      </c>
      <c r="C145" s="743">
        <f t="shared" si="9"/>
        <v>1</v>
      </c>
      <c r="D145" s="742"/>
      <c r="E145" s="742"/>
      <c r="F145" s="742"/>
      <c r="G145" s="743"/>
      <c r="H145" s="743"/>
      <c r="I145" s="742"/>
      <c r="J145" s="743"/>
      <c r="K145" s="742"/>
      <c r="L145" s="742">
        <v>1</v>
      </c>
      <c r="M145" s="742"/>
      <c r="N145" s="741"/>
      <c r="O145" s="741"/>
      <c r="P145" s="746">
        <v>6762</v>
      </c>
      <c r="Q145" s="737" t="s">
        <v>510</v>
      </c>
      <c r="R145" s="738" t="s">
        <v>357</v>
      </c>
      <c r="S145" s="737" t="s">
        <v>369</v>
      </c>
      <c r="T145" s="736" t="s">
        <v>278</v>
      </c>
      <c r="U145" s="731">
        <v>1985</v>
      </c>
      <c r="V145" s="734" t="s">
        <v>279</v>
      </c>
      <c r="W145" s="731">
        <v>2005</v>
      </c>
      <c r="X145" s="730"/>
      <c r="Y145" s="750"/>
      <c r="Z145" s="732"/>
      <c r="AA145" s="748"/>
      <c r="AB145" s="749">
        <f t="shared" si="8"/>
        <v>17</v>
      </c>
      <c r="AC145" s="748" t="s">
        <v>691</v>
      </c>
      <c r="AD145" s="747">
        <v>2006</v>
      </c>
      <c r="AE145" s="728" t="s">
        <v>142</v>
      </c>
      <c r="AF145" s="727"/>
      <c r="AG145" s="726" t="s">
        <v>457</v>
      </c>
    </row>
    <row r="146" spans="1:33" s="491" customFormat="1" x14ac:dyDescent="0.25">
      <c r="A146" s="743"/>
      <c r="B146" s="743">
        <v>1</v>
      </c>
      <c r="C146" s="743">
        <f t="shared" si="9"/>
        <v>1</v>
      </c>
      <c r="D146" s="742"/>
      <c r="E146" s="742"/>
      <c r="F146" s="742"/>
      <c r="G146" s="743"/>
      <c r="H146" s="743"/>
      <c r="I146" s="742"/>
      <c r="J146" s="743"/>
      <c r="K146" s="742"/>
      <c r="L146" s="742">
        <v>1</v>
      </c>
      <c r="M146" s="742"/>
      <c r="N146" s="741"/>
      <c r="O146" s="741"/>
      <c r="P146" s="746">
        <v>4519</v>
      </c>
      <c r="Q146" s="737" t="s">
        <v>1692</v>
      </c>
      <c r="R146" s="738" t="s">
        <v>361</v>
      </c>
      <c r="S146" s="737" t="s">
        <v>369</v>
      </c>
      <c r="T146" s="736" t="s">
        <v>1691</v>
      </c>
      <c r="U146" s="731">
        <v>1985</v>
      </c>
      <c r="V146" s="734" t="s">
        <v>279</v>
      </c>
      <c r="W146" s="731">
        <v>2009</v>
      </c>
      <c r="X146" s="730"/>
      <c r="Y146" s="750"/>
      <c r="Z146" s="753"/>
      <c r="AA146" s="748"/>
      <c r="AB146" s="749">
        <f t="shared" si="8"/>
        <v>13</v>
      </c>
      <c r="AC146" s="748" t="s">
        <v>339</v>
      </c>
      <c r="AD146" s="747">
        <v>2019</v>
      </c>
      <c r="AE146" s="728" t="s">
        <v>142</v>
      </c>
      <c r="AF146" s="727"/>
      <c r="AG146" s="726" t="s">
        <v>425</v>
      </c>
    </row>
    <row r="147" spans="1:33" s="491" customFormat="1" x14ac:dyDescent="0.25">
      <c r="A147" s="743"/>
      <c r="B147" s="743">
        <v>1</v>
      </c>
      <c r="C147" s="743">
        <f t="shared" si="9"/>
        <v>1</v>
      </c>
      <c r="D147" s="742"/>
      <c r="E147" s="742"/>
      <c r="F147" s="742"/>
      <c r="G147" s="743"/>
      <c r="H147" s="743"/>
      <c r="I147" s="742"/>
      <c r="J147" s="743"/>
      <c r="K147" s="742"/>
      <c r="L147" s="742">
        <v>1</v>
      </c>
      <c r="M147" s="742"/>
      <c r="N147" s="741"/>
      <c r="O147" s="741"/>
      <c r="P147" s="746">
        <v>6767</v>
      </c>
      <c r="Q147" s="737" t="s">
        <v>1237</v>
      </c>
      <c r="R147" s="738" t="s">
        <v>357</v>
      </c>
      <c r="S147" s="737" t="s">
        <v>369</v>
      </c>
      <c r="T147" s="736" t="s">
        <v>1238</v>
      </c>
      <c r="U147" s="731">
        <v>1971</v>
      </c>
      <c r="V147" s="734" t="s">
        <v>1690</v>
      </c>
      <c r="W147" s="731">
        <v>1995</v>
      </c>
      <c r="X147" s="730" t="s">
        <v>1689</v>
      </c>
      <c r="Y147" s="750">
        <v>2012</v>
      </c>
      <c r="Z147" s="753" t="s">
        <v>1547</v>
      </c>
      <c r="AA147" s="748"/>
      <c r="AB147" s="749">
        <f t="shared" si="8"/>
        <v>10</v>
      </c>
      <c r="AC147" s="748" t="s">
        <v>209</v>
      </c>
      <c r="AD147" s="747">
        <v>2017</v>
      </c>
      <c r="AE147" s="728" t="s">
        <v>142</v>
      </c>
      <c r="AF147" s="727"/>
      <c r="AG147" s="726" t="s">
        <v>453</v>
      </c>
    </row>
    <row r="148" spans="1:33" s="491" customFormat="1" x14ac:dyDescent="0.25">
      <c r="A148" s="743"/>
      <c r="B148" s="743">
        <v>1</v>
      </c>
      <c r="C148" s="743" t="str">
        <f t="shared" si="9"/>
        <v/>
      </c>
      <c r="D148" s="742"/>
      <c r="E148" s="742"/>
      <c r="F148" s="742"/>
      <c r="G148" s="743"/>
      <c r="H148" s="743"/>
      <c r="I148" s="742"/>
      <c r="J148" s="743"/>
      <c r="K148" s="742"/>
      <c r="L148" s="742">
        <v>1</v>
      </c>
      <c r="M148" s="742"/>
      <c r="N148" s="741"/>
      <c r="O148" s="741"/>
      <c r="P148" s="746">
        <v>4526</v>
      </c>
      <c r="Q148" s="737" t="s">
        <v>1688</v>
      </c>
      <c r="R148" s="738" t="s">
        <v>1140</v>
      </c>
      <c r="S148" s="737" t="s">
        <v>369</v>
      </c>
      <c r="T148" s="736" t="s">
        <v>1687</v>
      </c>
      <c r="U148" s="731">
        <v>1994</v>
      </c>
      <c r="V148" s="734" t="s">
        <v>279</v>
      </c>
      <c r="W148" s="731">
        <v>2013</v>
      </c>
      <c r="X148" s="730"/>
      <c r="Y148" s="750"/>
      <c r="Z148" s="753"/>
      <c r="AA148" s="748"/>
      <c r="AB148" s="749">
        <f t="shared" ref="AB148:AB155" si="10">IF(Z148="",YEAR($AC$1)-$W148,YEAR($AC$1)-$Y148)</f>
        <v>9</v>
      </c>
      <c r="AC148" s="748" t="s">
        <v>1157</v>
      </c>
      <c r="AD148" s="747">
        <v>2020</v>
      </c>
      <c r="AE148" s="728" t="s">
        <v>142</v>
      </c>
      <c r="AF148" s="727"/>
      <c r="AG148" s="726" t="s">
        <v>375</v>
      </c>
    </row>
    <row r="149" spans="1:33" s="491" customFormat="1" x14ac:dyDescent="0.25">
      <c r="A149" s="743"/>
      <c r="B149" s="743"/>
      <c r="C149" s="743">
        <f t="shared" si="9"/>
        <v>1</v>
      </c>
      <c r="D149" s="742"/>
      <c r="E149" s="742"/>
      <c r="F149" s="742"/>
      <c r="G149" s="743"/>
      <c r="H149" s="743"/>
      <c r="I149" s="742"/>
      <c r="J149" s="743"/>
      <c r="K149" s="742"/>
      <c r="L149" s="742"/>
      <c r="M149" s="742">
        <v>1</v>
      </c>
      <c r="N149" s="741"/>
      <c r="O149" s="741"/>
      <c r="P149" s="746">
        <v>4226</v>
      </c>
      <c r="Q149" s="737" t="s">
        <v>511</v>
      </c>
      <c r="R149" s="738" t="s">
        <v>361</v>
      </c>
      <c r="S149" s="737" t="s">
        <v>341</v>
      </c>
      <c r="T149" s="736" t="s">
        <v>159</v>
      </c>
      <c r="U149" s="731">
        <v>1959</v>
      </c>
      <c r="V149" s="734" t="s">
        <v>126</v>
      </c>
      <c r="W149" s="731">
        <v>1979</v>
      </c>
      <c r="X149" s="730"/>
      <c r="Y149" s="750"/>
      <c r="Z149" s="732"/>
      <c r="AA149" s="748" t="s">
        <v>340</v>
      </c>
      <c r="AB149" s="749">
        <f t="shared" si="10"/>
        <v>43</v>
      </c>
      <c r="AC149" s="748" t="s">
        <v>160</v>
      </c>
      <c r="AD149" s="747">
        <v>1995</v>
      </c>
      <c r="AE149" s="728" t="s">
        <v>105</v>
      </c>
      <c r="AF149" s="727"/>
      <c r="AG149" s="726" t="s">
        <v>426</v>
      </c>
    </row>
    <row r="150" spans="1:33" s="491" customFormat="1" x14ac:dyDescent="0.25">
      <c r="A150" s="743"/>
      <c r="B150" s="743"/>
      <c r="C150" s="743">
        <f t="shared" si="9"/>
        <v>1</v>
      </c>
      <c r="D150" s="742"/>
      <c r="E150" s="742"/>
      <c r="F150" s="742"/>
      <c r="G150" s="743">
        <v>1</v>
      </c>
      <c r="H150" s="743"/>
      <c r="I150" s="742"/>
      <c r="J150" s="743"/>
      <c r="K150" s="742"/>
      <c r="L150" s="742"/>
      <c r="M150" s="742">
        <v>1</v>
      </c>
      <c r="N150" s="741"/>
      <c r="O150" s="741"/>
      <c r="P150" s="746">
        <v>3203</v>
      </c>
      <c r="Q150" s="737" t="s">
        <v>533</v>
      </c>
      <c r="R150" s="738" t="s">
        <v>361</v>
      </c>
      <c r="S150" s="737" t="s">
        <v>341</v>
      </c>
      <c r="T150" s="752" t="s">
        <v>532</v>
      </c>
      <c r="U150" s="731">
        <v>1966</v>
      </c>
      <c r="V150" s="734" t="s">
        <v>534</v>
      </c>
      <c r="W150" s="731">
        <v>1992</v>
      </c>
      <c r="X150" s="730" t="s">
        <v>1686</v>
      </c>
      <c r="Y150" s="750">
        <v>1995</v>
      </c>
      <c r="Z150" s="732"/>
      <c r="AA150" s="751" t="s">
        <v>211</v>
      </c>
      <c r="AB150" s="749">
        <f t="shared" si="10"/>
        <v>30</v>
      </c>
      <c r="AC150" s="748" t="s">
        <v>1317</v>
      </c>
      <c r="AD150" s="747">
        <v>2008</v>
      </c>
      <c r="AE150" s="728" t="s">
        <v>105</v>
      </c>
      <c r="AF150" s="727"/>
      <c r="AG150" s="726" t="s">
        <v>537</v>
      </c>
    </row>
    <row r="151" spans="1:33" s="491" customFormat="1" x14ac:dyDescent="0.25">
      <c r="A151" s="743"/>
      <c r="B151" s="743"/>
      <c r="C151" s="743">
        <f t="shared" si="9"/>
        <v>1</v>
      </c>
      <c r="D151" s="742"/>
      <c r="E151" s="742"/>
      <c r="F151" s="742"/>
      <c r="G151" s="743"/>
      <c r="H151" s="743"/>
      <c r="I151" s="742"/>
      <c r="J151" s="743"/>
      <c r="K151" s="742"/>
      <c r="L151" s="742"/>
      <c r="M151" s="742">
        <v>1</v>
      </c>
      <c r="N151" s="741"/>
      <c r="O151" s="741"/>
      <c r="P151" s="746">
        <v>6755</v>
      </c>
      <c r="Q151" s="737" t="s">
        <v>512</v>
      </c>
      <c r="R151" s="738" t="s">
        <v>361</v>
      </c>
      <c r="S151" s="737" t="s">
        <v>341</v>
      </c>
      <c r="T151" s="736" t="s">
        <v>204</v>
      </c>
      <c r="U151" s="731">
        <v>1978</v>
      </c>
      <c r="V151" s="734" t="s">
        <v>277</v>
      </c>
      <c r="W151" s="731">
        <v>1999</v>
      </c>
      <c r="X151" s="730"/>
      <c r="Y151" s="750"/>
      <c r="Z151" s="732"/>
      <c r="AA151" s="748" t="s">
        <v>316</v>
      </c>
      <c r="AB151" s="749">
        <f t="shared" si="10"/>
        <v>23</v>
      </c>
      <c r="AC151" s="748" t="s">
        <v>205</v>
      </c>
      <c r="AD151" s="747">
        <v>2001</v>
      </c>
      <c r="AE151" s="728" t="s">
        <v>121</v>
      </c>
      <c r="AF151" s="727"/>
      <c r="AG151" s="726" t="s">
        <v>427</v>
      </c>
    </row>
    <row r="152" spans="1:33" s="491" customFormat="1" x14ac:dyDescent="0.25">
      <c r="A152" s="743"/>
      <c r="B152" s="743"/>
      <c r="C152" s="743">
        <f t="shared" si="9"/>
        <v>1</v>
      </c>
      <c r="D152" s="742"/>
      <c r="E152" s="742"/>
      <c r="F152" s="742"/>
      <c r="G152" s="743"/>
      <c r="H152" s="743"/>
      <c r="I152" s="742"/>
      <c r="J152" s="743"/>
      <c r="K152" s="742"/>
      <c r="L152" s="742"/>
      <c r="M152" s="742">
        <v>1</v>
      </c>
      <c r="N152" s="741"/>
      <c r="O152" s="741"/>
      <c r="P152" s="746">
        <v>4530</v>
      </c>
      <c r="Q152" s="737" t="s">
        <v>1685</v>
      </c>
      <c r="R152" s="738" t="s">
        <v>361</v>
      </c>
      <c r="S152" s="737" t="s">
        <v>341</v>
      </c>
      <c r="T152" s="736" t="s">
        <v>1684</v>
      </c>
      <c r="U152" s="731">
        <v>1966</v>
      </c>
      <c r="V152" s="734" t="s">
        <v>1683</v>
      </c>
      <c r="W152" s="731">
        <v>1986</v>
      </c>
      <c r="X152" s="730"/>
      <c r="Y152" s="750"/>
      <c r="Z152" s="732"/>
      <c r="AA152" s="748"/>
      <c r="AB152" s="749">
        <f t="shared" si="10"/>
        <v>36</v>
      </c>
      <c r="AC152" s="748" t="s">
        <v>205</v>
      </c>
      <c r="AD152" s="747">
        <v>2020</v>
      </c>
      <c r="AE152" s="728" t="s">
        <v>142</v>
      </c>
      <c r="AF152" s="727"/>
      <c r="AG152" s="726" t="s">
        <v>427</v>
      </c>
    </row>
    <row r="153" spans="1:33" s="491" customFormat="1" x14ac:dyDescent="0.25">
      <c r="A153" s="743"/>
      <c r="B153" s="743">
        <v>1</v>
      </c>
      <c r="C153" s="743">
        <f t="shared" si="9"/>
        <v>1</v>
      </c>
      <c r="D153" s="742"/>
      <c r="E153" s="742"/>
      <c r="F153" s="742"/>
      <c r="G153" s="743"/>
      <c r="H153" s="743"/>
      <c r="I153" s="742"/>
      <c r="J153" s="743"/>
      <c r="K153" s="742"/>
      <c r="L153" s="742"/>
      <c r="M153" s="742">
        <v>1</v>
      </c>
      <c r="N153" s="741"/>
      <c r="O153" s="741"/>
      <c r="P153" s="746">
        <v>6740</v>
      </c>
      <c r="Q153" s="737" t="s">
        <v>521</v>
      </c>
      <c r="R153" s="738" t="s">
        <v>361</v>
      </c>
      <c r="S153" s="737" t="s">
        <v>367</v>
      </c>
      <c r="T153" s="736" t="s">
        <v>170</v>
      </c>
      <c r="U153" s="731">
        <v>1961</v>
      </c>
      <c r="V153" s="734" t="s">
        <v>169</v>
      </c>
      <c r="W153" s="731">
        <v>1980</v>
      </c>
      <c r="X153" s="730"/>
      <c r="Y153" s="750"/>
      <c r="Z153" s="732"/>
      <c r="AA153" s="748"/>
      <c r="AB153" s="749">
        <f t="shared" si="10"/>
        <v>42</v>
      </c>
      <c r="AC153" s="748" t="s">
        <v>169</v>
      </c>
      <c r="AD153" s="747">
        <v>1993</v>
      </c>
      <c r="AE153" s="728" t="s">
        <v>142</v>
      </c>
      <c r="AF153" s="727"/>
      <c r="AG153" s="726" t="s">
        <v>429</v>
      </c>
    </row>
    <row r="154" spans="1:33" s="491" customFormat="1" x14ac:dyDescent="0.25">
      <c r="A154" s="743"/>
      <c r="B154" s="743">
        <v>1</v>
      </c>
      <c r="C154" s="743">
        <f t="shared" si="9"/>
        <v>1</v>
      </c>
      <c r="D154" s="742"/>
      <c r="E154" s="742"/>
      <c r="F154" s="742"/>
      <c r="G154" s="743"/>
      <c r="H154" s="743"/>
      <c r="I154" s="742"/>
      <c r="J154" s="743"/>
      <c r="K154" s="742"/>
      <c r="L154" s="742"/>
      <c r="M154" s="742">
        <v>1</v>
      </c>
      <c r="N154" s="741"/>
      <c r="O154" s="741"/>
      <c r="P154" s="746">
        <v>7701</v>
      </c>
      <c r="Q154" s="737" t="s">
        <v>519</v>
      </c>
      <c r="R154" s="738" t="s">
        <v>361</v>
      </c>
      <c r="S154" s="737" t="s">
        <v>367</v>
      </c>
      <c r="T154" s="736" t="s">
        <v>911</v>
      </c>
      <c r="U154" s="731">
        <v>1969</v>
      </c>
      <c r="V154" s="734" t="s">
        <v>245</v>
      </c>
      <c r="W154" s="731">
        <v>1988</v>
      </c>
      <c r="X154" s="730"/>
      <c r="Y154" s="750"/>
      <c r="Z154" s="732"/>
      <c r="AA154" s="748"/>
      <c r="AB154" s="749">
        <f t="shared" si="10"/>
        <v>34</v>
      </c>
      <c r="AC154" s="748" t="s">
        <v>169</v>
      </c>
      <c r="AD154" s="747">
        <v>2007</v>
      </c>
      <c r="AE154" s="728" t="s">
        <v>142</v>
      </c>
      <c r="AF154" s="727"/>
      <c r="AG154" s="726" t="s">
        <v>429</v>
      </c>
    </row>
    <row r="155" spans="1:33" s="491" customFormat="1" x14ac:dyDescent="0.25">
      <c r="A155" s="743"/>
      <c r="B155" s="743"/>
      <c r="C155" s="743">
        <f t="shared" si="9"/>
        <v>1</v>
      </c>
      <c r="D155" s="742"/>
      <c r="E155" s="742"/>
      <c r="F155" s="742"/>
      <c r="G155" s="743"/>
      <c r="H155" s="743"/>
      <c r="I155" s="742"/>
      <c r="J155" s="743"/>
      <c r="K155" s="742"/>
      <c r="L155" s="742"/>
      <c r="M155" s="742">
        <v>1</v>
      </c>
      <c r="N155" s="741"/>
      <c r="O155" s="741"/>
      <c r="P155" s="746">
        <v>4568</v>
      </c>
      <c r="Q155" s="737" t="s">
        <v>1682</v>
      </c>
      <c r="R155" s="738" t="s">
        <v>359</v>
      </c>
      <c r="S155" s="737" t="s">
        <v>367</v>
      </c>
      <c r="T155" s="736" t="s">
        <v>1648</v>
      </c>
      <c r="U155" s="731">
        <v>1983</v>
      </c>
      <c r="V155" s="734" t="s">
        <v>1649</v>
      </c>
      <c r="W155" s="731">
        <v>2006</v>
      </c>
      <c r="X155" s="730"/>
      <c r="Y155" s="733"/>
      <c r="Z155" s="732"/>
      <c r="AA155" s="730"/>
      <c r="AB155" s="749">
        <f t="shared" si="10"/>
        <v>16</v>
      </c>
      <c r="AC155" s="730" t="s">
        <v>1650</v>
      </c>
      <c r="AD155" s="729">
        <v>2022</v>
      </c>
      <c r="AE155" s="728" t="s">
        <v>147</v>
      </c>
      <c r="AF155" s="727"/>
      <c r="AG155" s="726" t="s">
        <v>430</v>
      </c>
    </row>
    <row r="156" spans="1:33" s="491" customFormat="1" x14ac:dyDescent="0.25">
      <c r="A156" s="743"/>
      <c r="B156" s="743">
        <v>1</v>
      </c>
      <c r="C156" s="743" t="str">
        <f t="shared" si="9"/>
        <v/>
      </c>
      <c r="D156" s="742"/>
      <c r="E156" s="742"/>
      <c r="F156" s="742"/>
      <c r="G156" s="743"/>
      <c r="H156" s="743"/>
      <c r="I156" s="742"/>
      <c r="J156" s="743"/>
      <c r="K156" s="742"/>
      <c r="L156" s="742"/>
      <c r="M156" s="742"/>
      <c r="N156" s="741"/>
      <c r="O156" s="741">
        <v>1</v>
      </c>
      <c r="P156" s="746">
        <v>9809</v>
      </c>
      <c r="Q156" s="737" t="s">
        <v>1681</v>
      </c>
      <c r="R156" s="738" t="s">
        <v>1301</v>
      </c>
      <c r="S156" s="737" t="s">
        <v>1513</v>
      </c>
      <c r="T156" s="736" t="s">
        <v>1680</v>
      </c>
      <c r="U156" s="731">
        <v>1998</v>
      </c>
      <c r="V156" s="734" t="s">
        <v>1679</v>
      </c>
      <c r="W156" s="731"/>
      <c r="X156" s="730"/>
      <c r="Y156" s="733"/>
      <c r="Z156" s="732"/>
      <c r="AA156" s="730"/>
      <c r="AB156" s="731"/>
      <c r="AC156" s="730" t="s">
        <v>248</v>
      </c>
      <c r="AD156" s="729">
        <v>2022</v>
      </c>
      <c r="AE156" s="728" t="s">
        <v>147</v>
      </c>
      <c r="AF156" s="727"/>
      <c r="AG156" s="726" t="s">
        <v>365</v>
      </c>
    </row>
    <row r="157" spans="1:33" s="491" customFormat="1" x14ac:dyDescent="0.25">
      <c r="A157" s="743"/>
      <c r="B157" s="743"/>
      <c r="C157" s="743" t="str">
        <f t="shared" si="9"/>
        <v/>
      </c>
      <c r="D157" s="742"/>
      <c r="E157" s="742"/>
      <c r="F157" s="742"/>
      <c r="G157" s="743"/>
      <c r="H157" s="743"/>
      <c r="I157" s="742"/>
      <c r="J157" s="743"/>
      <c r="K157" s="742"/>
      <c r="L157" s="742"/>
      <c r="M157" s="742"/>
      <c r="N157" s="741"/>
      <c r="O157" s="741">
        <v>1</v>
      </c>
      <c r="P157" s="746">
        <v>9808</v>
      </c>
      <c r="Q157" s="739" t="s">
        <v>1678</v>
      </c>
      <c r="R157" s="745" t="s">
        <v>358</v>
      </c>
      <c r="S157" s="739" t="s">
        <v>1513</v>
      </c>
      <c r="T157" s="744" t="s">
        <v>1677</v>
      </c>
      <c r="U157" s="735">
        <v>1995</v>
      </c>
      <c r="V157" s="734"/>
      <c r="W157" s="731"/>
      <c r="X157" s="730"/>
      <c r="Y157" s="750"/>
      <c r="Z157" s="732"/>
      <c r="AA157" s="748"/>
      <c r="AB157" s="749"/>
      <c r="AC157" s="748" t="s">
        <v>265</v>
      </c>
      <c r="AD157" s="747">
        <v>2021</v>
      </c>
      <c r="AE157" s="728" t="s">
        <v>147</v>
      </c>
      <c r="AF157" s="727"/>
      <c r="AG157" s="726" t="s">
        <v>365</v>
      </c>
    </row>
    <row r="158" spans="1:33" s="491" customFormat="1" x14ac:dyDescent="0.25">
      <c r="A158" s="743"/>
      <c r="B158" s="743"/>
      <c r="C158" s="743" t="str">
        <f t="shared" si="9"/>
        <v/>
      </c>
      <c r="D158" s="742"/>
      <c r="E158" s="742"/>
      <c r="F158" s="742"/>
      <c r="G158" s="743"/>
      <c r="H158" s="743"/>
      <c r="I158" s="742"/>
      <c r="J158" s="743"/>
      <c r="K158" s="742"/>
      <c r="L158" s="742"/>
      <c r="M158" s="742">
        <v>1</v>
      </c>
      <c r="N158" s="741"/>
      <c r="O158" s="741">
        <v>1</v>
      </c>
      <c r="P158" s="746">
        <v>9810</v>
      </c>
      <c r="Q158" s="739" t="s">
        <v>1676</v>
      </c>
      <c r="R158" s="745" t="s">
        <v>359</v>
      </c>
      <c r="S158" s="739" t="s">
        <v>1513</v>
      </c>
      <c r="T158" s="744" t="s">
        <v>1675</v>
      </c>
      <c r="U158" s="735">
        <v>2003</v>
      </c>
      <c r="V158" s="734" t="s">
        <v>628</v>
      </c>
      <c r="W158" s="731"/>
      <c r="X158" s="730"/>
      <c r="Y158" s="733"/>
      <c r="Z158" s="732"/>
      <c r="AA158" s="730"/>
      <c r="AB158" s="731"/>
      <c r="AC158" s="730" t="s">
        <v>1674</v>
      </c>
      <c r="AD158" s="729">
        <v>2022</v>
      </c>
      <c r="AE158" s="731" t="s">
        <v>147</v>
      </c>
      <c r="AF158" s="727"/>
      <c r="AG158" s="726" t="s">
        <v>365</v>
      </c>
    </row>
    <row r="159" spans="1:33" s="491" customFormat="1" x14ac:dyDescent="0.25">
      <c r="A159" s="743"/>
      <c r="B159" s="743"/>
      <c r="C159" s="743" t="str">
        <f t="shared" si="9"/>
        <v/>
      </c>
      <c r="D159" s="742"/>
      <c r="E159" s="742"/>
      <c r="F159" s="742"/>
      <c r="G159" s="743"/>
      <c r="H159" s="743"/>
      <c r="I159" s="742"/>
      <c r="J159" s="743"/>
      <c r="K159" s="742">
        <v>1</v>
      </c>
      <c r="L159" s="742"/>
      <c r="M159" s="742"/>
      <c r="N159" s="741"/>
      <c r="O159" s="741"/>
      <c r="P159" s="746">
        <v>9782</v>
      </c>
      <c r="Q159" s="737" t="s">
        <v>1519</v>
      </c>
      <c r="R159" s="738" t="s">
        <v>358</v>
      </c>
      <c r="S159" s="737" t="s">
        <v>1513</v>
      </c>
      <c r="T159" s="736" t="s">
        <v>1570</v>
      </c>
      <c r="U159" s="731">
        <v>2002</v>
      </c>
      <c r="V159" s="734" t="s">
        <v>628</v>
      </c>
      <c r="W159" s="731"/>
      <c r="X159" s="730"/>
      <c r="Y159" s="733"/>
      <c r="Z159" s="732"/>
      <c r="AA159" s="730" t="s">
        <v>173</v>
      </c>
      <c r="AB159" s="731"/>
      <c r="AC159" s="730" t="s">
        <v>1268</v>
      </c>
      <c r="AD159" s="729">
        <v>2018</v>
      </c>
      <c r="AE159" s="728" t="s">
        <v>175</v>
      </c>
      <c r="AF159" s="727"/>
      <c r="AG159" s="726" t="s">
        <v>365</v>
      </c>
    </row>
    <row r="160" spans="1:33" s="491" customFormat="1" x14ac:dyDescent="0.25">
      <c r="A160" s="743"/>
      <c r="B160" s="743">
        <v>1</v>
      </c>
      <c r="C160" s="743" t="str">
        <f t="shared" si="9"/>
        <v/>
      </c>
      <c r="D160" s="742"/>
      <c r="E160" s="742"/>
      <c r="F160" s="742"/>
      <c r="G160" s="743"/>
      <c r="H160" s="743"/>
      <c r="I160" s="742"/>
      <c r="J160" s="743"/>
      <c r="K160" s="742">
        <v>1</v>
      </c>
      <c r="L160" s="742"/>
      <c r="M160" s="742"/>
      <c r="N160" s="741"/>
      <c r="O160" s="741"/>
      <c r="P160" s="746">
        <v>9792</v>
      </c>
      <c r="Q160" s="739" t="s">
        <v>1673</v>
      </c>
      <c r="R160" s="738" t="s">
        <v>1301</v>
      </c>
      <c r="S160" s="737" t="s">
        <v>1513</v>
      </c>
      <c r="T160" s="736" t="s">
        <v>1634</v>
      </c>
      <c r="U160" s="735">
        <v>2003</v>
      </c>
      <c r="V160" s="734" t="s">
        <v>1566</v>
      </c>
      <c r="W160" s="731"/>
      <c r="X160" s="730"/>
      <c r="Y160" s="733"/>
      <c r="Z160" s="732"/>
      <c r="AA160" s="730" t="s">
        <v>176</v>
      </c>
      <c r="AB160" s="731"/>
      <c r="AC160" s="730" t="s">
        <v>1268</v>
      </c>
      <c r="AD160" s="729">
        <v>2019</v>
      </c>
      <c r="AE160" s="728" t="s">
        <v>175</v>
      </c>
      <c r="AF160" s="727"/>
      <c r="AG160" s="726" t="s">
        <v>365</v>
      </c>
    </row>
    <row r="161" spans="1:33" s="491" customFormat="1" x14ac:dyDescent="0.25">
      <c r="A161" s="743"/>
      <c r="B161" s="743"/>
      <c r="C161" s="743" t="str">
        <f t="shared" si="9"/>
        <v/>
      </c>
      <c r="D161" s="742"/>
      <c r="E161" s="742"/>
      <c r="F161" s="742"/>
      <c r="G161" s="743"/>
      <c r="H161" s="743"/>
      <c r="I161" s="742"/>
      <c r="J161" s="743"/>
      <c r="K161" s="742">
        <v>1</v>
      </c>
      <c r="L161" s="742"/>
      <c r="M161" s="742"/>
      <c r="N161" s="741"/>
      <c r="O161" s="741"/>
      <c r="P161" s="746">
        <v>9793</v>
      </c>
      <c r="Q161" s="739" t="s">
        <v>1672</v>
      </c>
      <c r="R161" s="738" t="s">
        <v>359</v>
      </c>
      <c r="S161" s="737" t="s">
        <v>1513</v>
      </c>
      <c r="T161" s="736" t="s">
        <v>1653</v>
      </c>
      <c r="U161" s="735">
        <v>2003</v>
      </c>
      <c r="V161" s="734" t="s">
        <v>628</v>
      </c>
      <c r="W161" s="731"/>
      <c r="X161" s="730"/>
      <c r="Y161" s="733"/>
      <c r="Z161" s="732"/>
      <c r="AA161" s="730" t="s">
        <v>176</v>
      </c>
      <c r="AB161" s="731"/>
      <c r="AC161" s="730" t="s">
        <v>1268</v>
      </c>
      <c r="AD161" s="729">
        <v>2019</v>
      </c>
      <c r="AE161" s="728" t="s">
        <v>175</v>
      </c>
      <c r="AF161" s="727"/>
      <c r="AG161" s="726" t="s">
        <v>365</v>
      </c>
    </row>
    <row r="162" spans="1:33" s="491" customFormat="1" x14ac:dyDescent="0.25">
      <c r="A162" s="743"/>
      <c r="B162" s="743"/>
      <c r="C162" s="743" t="str">
        <f t="shared" si="9"/>
        <v/>
      </c>
      <c r="D162" s="742"/>
      <c r="E162" s="742"/>
      <c r="F162" s="742"/>
      <c r="G162" s="743"/>
      <c r="H162" s="743"/>
      <c r="I162" s="742"/>
      <c r="J162" s="743"/>
      <c r="K162" s="742">
        <v>1</v>
      </c>
      <c r="L162" s="742"/>
      <c r="M162" s="742"/>
      <c r="N162" s="741"/>
      <c r="O162" s="741"/>
      <c r="P162" s="746">
        <v>9796</v>
      </c>
      <c r="Q162" s="739" t="s">
        <v>1671</v>
      </c>
      <c r="R162" s="745" t="s">
        <v>358</v>
      </c>
      <c r="S162" s="739" t="s">
        <v>1513</v>
      </c>
      <c r="T162" s="744" t="s">
        <v>1670</v>
      </c>
      <c r="U162" s="735">
        <v>2005</v>
      </c>
      <c r="V162" s="734" t="s">
        <v>628</v>
      </c>
      <c r="W162" s="731"/>
      <c r="X162" s="730"/>
      <c r="Y162" s="733"/>
      <c r="Z162" s="732"/>
      <c r="AA162" s="730" t="s">
        <v>180</v>
      </c>
      <c r="AB162" s="731"/>
      <c r="AC162" s="730" t="s">
        <v>1268</v>
      </c>
      <c r="AD162" s="729">
        <v>2020</v>
      </c>
      <c r="AE162" s="731" t="s">
        <v>177</v>
      </c>
      <c r="AF162" s="727"/>
      <c r="AG162" s="726" t="s">
        <v>365</v>
      </c>
    </row>
    <row r="163" spans="1:33" s="491" customFormat="1" x14ac:dyDescent="0.25">
      <c r="A163" s="743"/>
      <c r="B163" s="743"/>
      <c r="C163" s="743" t="str">
        <f t="shared" si="9"/>
        <v/>
      </c>
      <c r="D163" s="742"/>
      <c r="E163" s="742"/>
      <c r="F163" s="742"/>
      <c r="G163" s="743"/>
      <c r="H163" s="743"/>
      <c r="I163" s="742"/>
      <c r="J163" s="743"/>
      <c r="K163" s="742">
        <v>1</v>
      </c>
      <c r="L163" s="742"/>
      <c r="M163" s="742"/>
      <c r="N163" s="741"/>
      <c r="O163" s="741"/>
      <c r="P163" s="746">
        <v>9797</v>
      </c>
      <c r="Q163" s="739" t="s">
        <v>1669</v>
      </c>
      <c r="R163" s="745" t="s">
        <v>1301</v>
      </c>
      <c r="S163" s="739" t="s">
        <v>1513</v>
      </c>
      <c r="T163" s="744" t="s">
        <v>1668</v>
      </c>
      <c r="U163" s="735">
        <v>2004</v>
      </c>
      <c r="V163" s="734" t="s">
        <v>628</v>
      </c>
      <c r="W163" s="731"/>
      <c r="X163" s="730"/>
      <c r="Y163" s="733"/>
      <c r="Z163" s="732"/>
      <c r="AA163" s="730" t="s">
        <v>180</v>
      </c>
      <c r="AB163" s="731"/>
      <c r="AC163" s="730" t="s">
        <v>1268</v>
      </c>
      <c r="AD163" s="729">
        <v>2020</v>
      </c>
      <c r="AE163" s="731" t="s">
        <v>177</v>
      </c>
      <c r="AF163" s="727"/>
      <c r="AG163" s="726" t="s">
        <v>365</v>
      </c>
    </row>
    <row r="164" spans="1:33" s="491" customFormat="1" x14ac:dyDescent="0.25">
      <c r="A164" s="743"/>
      <c r="B164" s="743"/>
      <c r="C164" s="743" t="str">
        <f t="shared" si="9"/>
        <v/>
      </c>
      <c r="D164" s="742"/>
      <c r="E164" s="742"/>
      <c r="F164" s="742"/>
      <c r="G164" s="743"/>
      <c r="H164" s="743"/>
      <c r="I164" s="742"/>
      <c r="J164" s="743"/>
      <c r="K164" s="742">
        <v>1</v>
      </c>
      <c r="L164" s="742"/>
      <c r="M164" s="742"/>
      <c r="N164" s="741"/>
      <c r="O164" s="741"/>
      <c r="P164" s="746">
        <v>9798</v>
      </c>
      <c r="Q164" s="739" t="s">
        <v>1667</v>
      </c>
      <c r="R164" s="745" t="s">
        <v>361</v>
      </c>
      <c r="S164" s="739" t="s">
        <v>1513</v>
      </c>
      <c r="T164" s="744" t="s">
        <v>1666</v>
      </c>
      <c r="U164" s="735">
        <v>2004</v>
      </c>
      <c r="V164" s="734" t="s">
        <v>628</v>
      </c>
      <c r="W164" s="731"/>
      <c r="X164" s="730"/>
      <c r="Y164" s="733"/>
      <c r="Z164" s="732"/>
      <c r="AA164" s="730" t="s">
        <v>180</v>
      </c>
      <c r="AB164" s="731"/>
      <c r="AC164" s="730" t="s">
        <v>1268</v>
      </c>
      <c r="AD164" s="729">
        <v>2020</v>
      </c>
      <c r="AE164" s="731" t="s">
        <v>177</v>
      </c>
      <c r="AF164" s="727"/>
      <c r="AG164" s="726" t="s">
        <v>365</v>
      </c>
    </row>
    <row r="165" spans="1:33" s="491" customFormat="1" x14ac:dyDescent="0.25">
      <c r="A165" s="743"/>
      <c r="B165" s="743"/>
      <c r="C165" s="743" t="str">
        <f t="shared" si="9"/>
        <v/>
      </c>
      <c r="D165" s="742"/>
      <c r="E165" s="742"/>
      <c r="F165" s="742"/>
      <c r="G165" s="743"/>
      <c r="H165" s="743"/>
      <c r="I165" s="742"/>
      <c r="J165" s="743"/>
      <c r="K165" s="742">
        <v>1</v>
      </c>
      <c r="L165" s="742"/>
      <c r="M165" s="742"/>
      <c r="N165" s="741"/>
      <c r="O165" s="741"/>
      <c r="P165" s="740">
        <v>9804</v>
      </c>
      <c r="Q165" s="739" t="s">
        <v>1665</v>
      </c>
      <c r="R165" s="738" t="s">
        <v>1301</v>
      </c>
      <c r="S165" s="737" t="s">
        <v>1513</v>
      </c>
      <c r="T165" s="736" t="s">
        <v>1664</v>
      </c>
      <c r="U165" s="735">
        <v>2001</v>
      </c>
      <c r="V165" s="734" t="s">
        <v>628</v>
      </c>
      <c r="W165" s="731"/>
      <c r="X165" s="730"/>
      <c r="Y165" s="733"/>
      <c r="Z165" s="732"/>
      <c r="AA165" s="730" t="s">
        <v>182</v>
      </c>
      <c r="AB165" s="731"/>
      <c r="AC165" s="730" t="s">
        <v>1268</v>
      </c>
      <c r="AD165" s="729">
        <v>2021</v>
      </c>
      <c r="AE165" s="728" t="s">
        <v>177</v>
      </c>
      <c r="AF165" s="727"/>
      <c r="AG165" s="726" t="s">
        <v>365</v>
      </c>
    </row>
    <row r="166" spans="1:33" s="491" customFormat="1" x14ac:dyDescent="0.25">
      <c r="A166" s="743"/>
      <c r="B166" s="743"/>
      <c r="C166" s="743" t="str">
        <f t="shared" si="9"/>
        <v/>
      </c>
      <c r="D166" s="742"/>
      <c r="E166" s="742"/>
      <c r="F166" s="742"/>
      <c r="G166" s="743"/>
      <c r="H166" s="743"/>
      <c r="I166" s="742"/>
      <c r="J166" s="743"/>
      <c r="K166" s="742">
        <v>1</v>
      </c>
      <c r="L166" s="742"/>
      <c r="M166" s="742"/>
      <c r="N166" s="741"/>
      <c r="O166" s="741"/>
      <c r="P166" s="740">
        <v>9807</v>
      </c>
      <c r="Q166" s="739" t="s">
        <v>1663</v>
      </c>
      <c r="R166" s="738" t="s">
        <v>1303</v>
      </c>
      <c r="S166" s="737" t="s">
        <v>1513</v>
      </c>
      <c r="T166" s="736" t="s">
        <v>1662</v>
      </c>
      <c r="U166" s="735">
        <v>2005</v>
      </c>
      <c r="V166" s="734" t="s">
        <v>628</v>
      </c>
      <c r="W166" s="731"/>
      <c r="X166" s="730"/>
      <c r="Y166" s="733"/>
      <c r="Z166" s="732"/>
      <c r="AA166" s="730" t="s">
        <v>182</v>
      </c>
      <c r="AB166" s="731"/>
      <c r="AC166" s="730" t="s">
        <v>1268</v>
      </c>
      <c r="AD166" s="729">
        <v>2021</v>
      </c>
      <c r="AE166" s="728" t="s">
        <v>177</v>
      </c>
      <c r="AF166" s="727"/>
      <c r="AG166" s="726" t="s">
        <v>365</v>
      </c>
    </row>
    <row r="167" spans="1:33" s="491" customFormat="1" x14ac:dyDescent="0.25">
      <c r="A167" s="743"/>
      <c r="B167" s="743">
        <v>1</v>
      </c>
      <c r="C167" s="743" t="str">
        <f t="shared" si="9"/>
        <v/>
      </c>
      <c r="D167" s="742"/>
      <c r="E167" s="742"/>
      <c r="F167" s="742"/>
      <c r="G167" s="743"/>
      <c r="H167" s="743"/>
      <c r="I167" s="742"/>
      <c r="J167" s="743"/>
      <c r="K167" s="742">
        <v>1</v>
      </c>
      <c r="L167" s="742"/>
      <c r="M167" s="742"/>
      <c r="N167" s="741"/>
      <c r="O167" s="741"/>
      <c r="P167" s="740">
        <v>9806</v>
      </c>
      <c r="Q167" s="739" t="s">
        <v>1661</v>
      </c>
      <c r="R167" s="738" t="s">
        <v>359</v>
      </c>
      <c r="S167" s="737" t="s">
        <v>1513</v>
      </c>
      <c r="T167" s="736" t="s">
        <v>1654</v>
      </c>
      <c r="U167" s="735">
        <v>2005</v>
      </c>
      <c r="V167" s="734" t="s">
        <v>1566</v>
      </c>
      <c r="W167" s="731"/>
      <c r="X167" s="730"/>
      <c r="Y167" s="733"/>
      <c r="Z167" s="732"/>
      <c r="AA167" s="730" t="s">
        <v>182</v>
      </c>
      <c r="AB167" s="731"/>
      <c r="AC167" s="730" t="s">
        <v>1268</v>
      </c>
      <c r="AD167" s="729">
        <v>2021</v>
      </c>
      <c r="AE167" s="728" t="s">
        <v>177</v>
      </c>
      <c r="AF167" s="727"/>
      <c r="AG167" s="726" t="s">
        <v>365</v>
      </c>
    </row>
    <row r="168" spans="1:33" s="491" customFormat="1" x14ac:dyDescent="0.25">
      <c r="A168" s="743"/>
      <c r="B168" s="743"/>
      <c r="C168" s="743" t="str">
        <f t="shared" si="9"/>
        <v/>
      </c>
      <c r="D168" s="742"/>
      <c r="E168" s="742"/>
      <c r="F168" s="742"/>
      <c r="G168" s="743"/>
      <c r="H168" s="743"/>
      <c r="I168" s="742"/>
      <c r="J168" s="743"/>
      <c r="K168" s="742">
        <v>1</v>
      </c>
      <c r="L168" s="742"/>
      <c r="M168" s="742"/>
      <c r="N168" s="741"/>
      <c r="O168" s="741"/>
      <c r="P168" s="740">
        <v>9805</v>
      </c>
      <c r="Q168" s="739" t="s">
        <v>1660</v>
      </c>
      <c r="R168" s="738" t="s">
        <v>1140</v>
      </c>
      <c r="S168" s="737" t="s">
        <v>1513</v>
      </c>
      <c r="T168" s="736" t="s">
        <v>1643</v>
      </c>
      <c r="U168" s="735">
        <v>2006</v>
      </c>
      <c r="V168" s="734" t="s">
        <v>628</v>
      </c>
      <c r="W168" s="731"/>
      <c r="X168" s="730"/>
      <c r="Y168" s="733"/>
      <c r="Z168" s="732"/>
      <c r="AA168" s="730" t="s">
        <v>182</v>
      </c>
      <c r="AB168" s="731"/>
      <c r="AC168" s="730" t="s">
        <v>1268</v>
      </c>
      <c r="AD168" s="729">
        <v>2021</v>
      </c>
      <c r="AE168" s="728" t="s">
        <v>177</v>
      </c>
      <c r="AF168" s="727"/>
      <c r="AG168" s="726" t="s">
        <v>365</v>
      </c>
    </row>
    <row r="169" spans="1:33" s="491" customFormat="1" ht="5.25" customHeight="1" x14ac:dyDescent="0.25">
      <c r="A169" s="725"/>
      <c r="B169" s="725"/>
      <c r="C169" s="725"/>
      <c r="D169" s="725"/>
      <c r="E169" s="725"/>
      <c r="F169" s="725"/>
      <c r="G169" s="725"/>
      <c r="H169" s="725"/>
      <c r="I169" s="725"/>
      <c r="J169" s="725"/>
      <c r="K169" s="725"/>
      <c r="L169" s="725"/>
      <c r="M169" s="725"/>
      <c r="N169" s="725"/>
      <c r="O169" s="725"/>
      <c r="P169" s="724"/>
      <c r="Q169" s="722"/>
      <c r="R169" s="723"/>
      <c r="S169" s="722"/>
      <c r="T169" s="721"/>
      <c r="U169" s="715"/>
      <c r="V169" s="720"/>
      <c r="W169" s="715"/>
      <c r="X169" s="717"/>
      <c r="Y169" s="719"/>
      <c r="Z169" s="718"/>
      <c r="AA169" s="717"/>
      <c r="AB169" s="715"/>
      <c r="AC169" s="717"/>
      <c r="AD169" s="716"/>
      <c r="AE169" s="715"/>
      <c r="AF169" s="714"/>
      <c r="AG169" s="713"/>
    </row>
    <row r="170" spans="1:33" s="465" customFormat="1" ht="27" x14ac:dyDescent="0.2">
      <c r="A170" s="490"/>
      <c r="B170" s="490"/>
      <c r="C170" s="490"/>
      <c r="D170" s="490"/>
      <c r="E170" s="490"/>
      <c r="F170" s="489"/>
      <c r="G170" s="489"/>
      <c r="H170" s="489"/>
      <c r="I170" s="489"/>
      <c r="J170" s="489"/>
      <c r="K170" s="489"/>
      <c r="L170" s="489"/>
      <c r="M170" s="489"/>
      <c r="N170" s="489"/>
      <c r="O170" s="489"/>
      <c r="P170" s="712"/>
      <c r="Q170" s="710"/>
      <c r="R170" s="711"/>
      <c r="S170" s="710"/>
      <c r="T170" s="709" t="s">
        <v>1548</v>
      </c>
      <c r="U170" s="708">
        <f>COUNTA(T5:T169)</f>
        <v>164</v>
      </c>
      <c r="V170" s="707" t="s">
        <v>1659</v>
      </c>
      <c r="W170" s="706"/>
      <c r="X170" s="702"/>
      <c r="Y170" s="705"/>
      <c r="Z170" s="704"/>
      <c r="AA170" s="703"/>
      <c r="AB170" s="488"/>
      <c r="AC170" s="702"/>
      <c r="AD170" s="701"/>
      <c r="AE170" s="488"/>
      <c r="AF170" s="700"/>
      <c r="AG170" s="699"/>
    </row>
    <row r="171" spans="1:33" s="447" customFormat="1" x14ac:dyDescent="0.2">
      <c r="A171" s="476">
        <f t="shared" ref="A171:J171" si="11">SUM(A5:A164)</f>
        <v>8</v>
      </c>
      <c r="B171" s="476">
        <f t="shared" si="11"/>
        <v>47</v>
      </c>
      <c r="C171" s="476">
        <f t="shared" si="11"/>
        <v>118</v>
      </c>
      <c r="D171" s="476">
        <f t="shared" si="11"/>
        <v>35</v>
      </c>
      <c r="E171" s="476">
        <f t="shared" si="11"/>
        <v>43</v>
      </c>
      <c r="F171" s="476">
        <f t="shared" si="11"/>
        <v>9</v>
      </c>
      <c r="G171" s="476">
        <f t="shared" si="11"/>
        <v>4</v>
      </c>
      <c r="H171" s="476">
        <f t="shared" si="11"/>
        <v>27</v>
      </c>
      <c r="I171" s="476">
        <f t="shared" si="11"/>
        <v>37</v>
      </c>
      <c r="J171" s="476">
        <f t="shared" si="11"/>
        <v>20</v>
      </c>
      <c r="K171" s="476">
        <f>SUM(K5:K168)</f>
        <v>10</v>
      </c>
      <c r="L171" s="476">
        <f>SUM(L5:L164)</f>
        <v>20</v>
      </c>
      <c r="M171" s="476">
        <f>SUM(M5:M164)</f>
        <v>8</v>
      </c>
      <c r="N171" s="539">
        <f>SUM(N5:N164)</f>
        <v>12</v>
      </c>
      <c r="O171" s="476">
        <f>SUM(O5:O164)</f>
        <v>3</v>
      </c>
      <c r="P171" s="691"/>
      <c r="Q171" s="472"/>
      <c r="R171" s="476">
        <f>SUM(D171+E171+F171+I171+K171+L171+M171)</f>
        <v>162</v>
      </c>
      <c r="S171" s="472" t="s">
        <v>1514</v>
      </c>
      <c r="T171" s="471" t="s">
        <v>88</v>
      </c>
      <c r="U171" s="470">
        <f t="shared" ref="U171:U177" si="12">COUNTIF($S$1:$S$169,S171)</f>
        <v>80</v>
      </c>
      <c r="V171" s="695" t="s">
        <v>359</v>
      </c>
      <c r="W171" s="694">
        <f t="shared" ref="W171:W177" si="13">COUNTIF($R$1:$R$169,V171)</f>
        <v>30</v>
      </c>
      <c r="X171" s="696"/>
      <c r="Y171" s="470"/>
      <c r="Z171" s="439"/>
      <c r="AA171" s="474"/>
      <c r="AB171" s="470"/>
      <c r="AC171" s="439" t="s">
        <v>1526</v>
      </c>
      <c r="AD171" s="470"/>
      <c r="AE171" s="470"/>
      <c r="AF171" s="690"/>
      <c r="AG171" s="483" t="s">
        <v>382</v>
      </c>
    </row>
    <row r="172" spans="1:33" s="447" customFormat="1" x14ac:dyDescent="0.2">
      <c r="A172" s="471">
        <f t="shared" ref="A172:J172" si="14">SUBTOTAL(9,A5:A164)</f>
        <v>8</v>
      </c>
      <c r="B172" s="471">
        <f t="shared" si="14"/>
        <v>47</v>
      </c>
      <c r="C172" s="471">
        <f t="shared" si="14"/>
        <v>118</v>
      </c>
      <c r="D172" s="471">
        <f t="shared" si="14"/>
        <v>35</v>
      </c>
      <c r="E172" s="471">
        <f t="shared" si="14"/>
        <v>43</v>
      </c>
      <c r="F172" s="471">
        <f t="shared" si="14"/>
        <v>9</v>
      </c>
      <c r="G172" s="471">
        <f t="shared" si="14"/>
        <v>4</v>
      </c>
      <c r="H172" s="471">
        <f t="shared" si="14"/>
        <v>27</v>
      </c>
      <c r="I172" s="471">
        <f t="shared" si="14"/>
        <v>37</v>
      </c>
      <c r="J172" s="471">
        <f t="shared" si="14"/>
        <v>20</v>
      </c>
      <c r="K172" s="471">
        <f>SUBTOTAL(9,K5:K168)</f>
        <v>10</v>
      </c>
      <c r="L172" s="471">
        <f>SUBTOTAL(9,L5:L164)</f>
        <v>20</v>
      </c>
      <c r="M172" s="471">
        <f>SUBTOTAL(9,M5:M164)</f>
        <v>8</v>
      </c>
      <c r="N172" s="510">
        <f>SUBTOTAL(9,N5:N164)</f>
        <v>12</v>
      </c>
      <c r="O172" s="471">
        <f>SUBTOTAL(9,O5:O164)</f>
        <v>3</v>
      </c>
      <c r="P172" s="691"/>
      <c r="Q172" s="472"/>
      <c r="R172" s="476">
        <f>SUM(D172+E172+F172+I172+K172+L172+M172)</f>
        <v>162</v>
      </c>
      <c r="S172" s="472" t="s">
        <v>1603</v>
      </c>
      <c r="T172" s="471" t="s">
        <v>1658</v>
      </c>
      <c r="U172" s="470">
        <f t="shared" si="12"/>
        <v>3</v>
      </c>
      <c r="V172" s="695" t="s">
        <v>1301</v>
      </c>
      <c r="W172" s="694">
        <f t="shared" si="13"/>
        <v>42</v>
      </c>
      <c r="X172" s="696"/>
      <c r="Y172" s="470"/>
      <c r="Z172" s="439"/>
      <c r="AA172" s="474"/>
      <c r="AB172" s="470" t="s">
        <v>185</v>
      </c>
      <c r="AC172" s="439" t="s">
        <v>886</v>
      </c>
      <c r="AD172" s="470"/>
      <c r="AE172" s="470"/>
      <c r="AF172" s="690"/>
      <c r="AG172" s="483" t="s">
        <v>373</v>
      </c>
    </row>
    <row r="173" spans="1:33" s="447" customFormat="1" x14ac:dyDescent="0.2">
      <c r="A173" s="471"/>
      <c r="B173" s="471"/>
      <c r="C173" s="471"/>
      <c r="D173" s="479"/>
      <c r="E173" s="479"/>
      <c r="F173" s="477"/>
      <c r="G173" s="478"/>
      <c r="H173" s="478"/>
      <c r="I173" s="477"/>
      <c r="J173" s="478"/>
      <c r="K173" s="477"/>
      <c r="L173" s="477"/>
      <c r="M173" s="477"/>
      <c r="N173" s="489"/>
      <c r="O173" s="477"/>
      <c r="P173" s="691"/>
      <c r="Q173" s="472"/>
      <c r="R173" s="487" t="str">
        <f>IF(O171+R171=U170,"ü","!")</f>
        <v>!</v>
      </c>
      <c r="S173" s="472" t="s">
        <v>928</v>
      </c>
      <c r="T173" s="471" t="s">
        <v>1522</v>
      </c>
      <c r="U173" s="470">
        <f t="shared" si="12"/>
        <v>41</v>
      </c>
      <c r="V173" s="695" t="s">
        <v>1303</v>
      </c>
      <c r="W173" s="694">
        <f t="shared" si="13"/>
        <v>8</v>
      </c>
      <c r="X173" s="696"/>
      <c r="Y173" s="470"/>
      <c r="Z173" s="439"/>
      <c r="AA173" s="474"/>
      <c r="AB173" s="470" t="s">
        <v>186</v>
      </c>
      <c r="AC173" s="439" t="s">
        <v>1226</v>
      </c>
      <c r="AD173" s="470"/>
      <c r="AE173" s="470"/>
      <c r="AF173" s="690"/>
      <c r="AG173" s="483" t="s">
        <v>375</v>
      </c>
    </row>
    <row r="174" spans="1:33" s="447" customFormat="1" x14ac:dyDescent="0.2">
      <c r="A174" s="471"/>
      <c r="B174" s="471"/>
      <c r="C174" s="471"/>
      <c r="D174" s="479"/>
      <c r="E174" s="479"/>
      <c r="F174" s="477"/>
      <c r="G174" s="478"/>
      <c r="H174" s="478"/>
      <c r="I174" s="477"/>
      <c r="J174" s="471"/>
      <c r="K174" s="477"/>
      <c r="L174" s="477"/>
      <c r="M174" s="477"/>
      <c r="N174" s="489"/>
      <c r="O174" s="477"/>
      <c r="P174" s="698"/>
      <c r="Q174" s="486"/>
      <c r="R174" s="476"/>
      <c r="S174" s="472" t="s">
        <v>369</v>
      </c>
      <c r="T174" s="471" t="s">
        <v>150</v>
      </c>
      <c r="U174" s="470">
        <f t="shared" si="12"/>
        <v>20</v>
      </c>
      <c r="V174" s="695" t="s">
        <v>1140</v>
      </c>
      <c r="W174" s="694">
        <f t="shared" si="13"/>
        <v>26</v>
      </c>
      <c r="X174" s="696"/>
      <c r="Y174" s="470"/>
      <c r="Z174" s="439"/>
      <c r="AA174" s="474"/>
      <c r="AB174" s="470" t="s">
        <v>189</v>
      </c>
      <c r="AC174" s="439" t="s">
        <v>888</v>
      </c>
      <c r="AD174" s="470"/>
      <c r="AE174" s="470"/>
      <c r="AF174" s="690"/>
      <c r="AG174" s="483" t="s">
        <v>376</v>
      </c>
    </row>
    <row r="175" spans="1:33" s="447" customFormat="1" x14ac:dyDescent="0.25">
      <c r="A175" s="471"/>
      <c r="B175" s="471"/>
      <c r="C175" s="471"/>
      <c r="D175" s="479"/>
      <c r="E175" s="479"/>
      <c r="F175" s="477"/>
      <c r="G175" s="478"/>
      <c r="H175" s="478"/>
      <c r="I175" s="477"/>
      <c r="J175" s="471"/>
      <c r="K175" s="477"/>
      <c r="L175" s="477"/>
      <c r="M175" s="477"/>
      <c r="N175" s="489"/>
      <c r="O175" s="477"/>
      <c r="P175" s="691"/>
      <c r="Q175" s="472"/>
      <c r="R175" s="476"/>
      <c r="S175" s="485" t="s">
        <v>341</v>
      </c>
      <c r="T175" s="471" t="s">
        <v>158</v>
      </c>
      <c r="U175" s="470">
        <f t="shared" si="12"/>
        <v>4</v>
      </c>
      <c r="V175" s="697" t="s">
        <v>358</v>
      </c>
      <c r="W175" s="694">
        <f t="shared" si="13"/>
        <v>27</v>
      </c>
      <c r="X175" s="696"/>
      <c r="Y175" s="470"/>
      <c r="Z175" s="439"/>
      <c r="AA175" s="474"/>
      <c r="AB175" s="470" t="s">
        <v>876</v>
      </c>
      <c r="AC175" s="439" t="s">
        <v>1227</v>
      </c>
      <c r="AD175" s="470"/>
      <c r="AE175" s="470"/>
      <c r="AF175" s="690"/>
      <c r="AG175" s="483" t="s">
        <v>379</v>
      </c>
    </row>
    <row r="176" spans="1:33" s="435" customFormat="1" x14ac:dyDescent="0.25">
      <c r="A176" s="471"/>
      <c r="B176" s="471"/>
      <c r="C176" s="471"/>
      <c r="D176" s="479"/>
      <c r="E176" s="479"/>
      <c r="F176" s="477"/>
      <c r="G176" s="478"/>
      <c r="H176" s="478"/>
      <c r="I176" s="477"/>
      <c r="J176" s="478"/>
      <c r="K176" s="477"/>
      <c r="L176" s="477"/>
      <c r="M176" s="477"/>
      <c r="N176" s="489"/>
      <c r="O176" s="477"/>
      <c r="P176" s="691"/>
      <c r="Q176" s="472"/>
      <c r="R176" s="476"/>
      <c r="S176" s="472" t="s">
        <v>367</v>
      </c>
      <c r="T176" s="471" t="s">
        <v>166</v>
      </c>
      <c r="U176" s="470">
        <f t="shared" si="12"/>
        <v>3</v>
      </c>
      <c r="V176" s="695" t="s">
        <v>361</v>
      </c>
      <c r="W176" s="694">
        <f t="shared" si="13"/>
        <v>21</v>
      </c>
      <c r="X176" s="450"/>
      <c r="Y176" s="470"/>
      <c r="Z176" s="439"/>
      <c r="AA176" s="474"/>
      <c r="AB176" s="470" t="s">
        <v>887</v>
      </c>
      <c r="AC176" s="439" t="s">
        <v>1288</v>
      </c>
      <c r="AD176" s="470"/>
      <c r="AE176" s="470"/>
      <c r="AF176" s="690"/>
      <c r="AG176" s="483" t="s">
        <v>394</v>
      </c>
    </row>
    <row r="177" spans="1:33" s="435" customFormat="1" x14ac:dyDescent="0.25">
      <c r="A177" s="471"/>
      <c r="B177" s="471"/>
      <c r="C177" s="471"/>
      <c r="D177" s="479"/>
      <c r="E177" s="479"/>
      <c r="F177" s="477"/>
      <c r="G177" s="478"/>
      <c r="H177" s="478"/>
      <c r="I177" s="477"/>
      <c r="J177" s="478"/>
      <c r="K177" s="477"/>
      <c r="L177" s="477"/>
      <c r="M177" s="477"/>
      <c r="N177" s="489"/>
      <c r="O177" s="477"/>
      <c r="P177" s="691"/>
      <c r="Q177" s="472"/>
      <c r="R177" s="476"/>
      <c r="S177" s="472" t="s">
        <v>1513</v>
      </c>
      <c r="T177" s="471" t="s">
        <v>1657</v>
      </c>
      <c r="U177" s="470">
        <f t="shared" si="12"/>
        <v>13</v>
      </c>
      <c r="V177" s="695" t="s">
        <v>357</v>
      </c>
      <c r="W177" s="694">
        <f t="shared" si="13"/>
        <v>10</v>
      </c>
      <c r="X177" s="450"/>
      <c r="Y177" s="470"/>
      <c r="Z177" s="439"/>
      <c r="AA177" s="474"/>
      <c r="AB177" s="484"/>
      <c r="AC177" s="439"/>
      <c r="AD177" s="470"/>
      <c r="AE177" s="470"/>
      <c r="AF177" s="690"/>
      <c r="AG177" s="483" t="s">
        <v>383</v>
      </c>
    </row>
    <row r="178" spans="1:33" s="435" customFormat="1" x14ac:dyDescent="0.25">
      <c r="A178" s="471"/>
      <c r="B178" s="471"/>
      <c r="C178" s="471"/>
      <c r="D178" s="479"/>
      <c r="E178" s="479"/>
      <c r="F178" s="477"/>
      <c r="G178" s="478"/>
      <c r="H178" s="478"/>
      <c r="I178" s="477"/>
      <c r="J178" s="478"/>
      <c r="K178" s="477"/>
      <c r="L178" s="477"/>
      <c r="M178" s="477"/>
      <c r="N178" s="489"/>
      <c r="O178" s="477"/>
      <c r="P178" s="691"/>
      <c r="Q178" s="472"/>
      <c r="R178" s="476"/>
      <c r="S178" s="472"/>
      <c r="T178" s="471"/>
      <c r="U178" s="484">
        <f>SUM(U171:U177)</f>
        <v>164</v>
      </c>
      <c r="V178" s="693"/>
      <c r="W178" s="692">
        <f>SUM(W171:W177)</f>
        <v>164</v>
      </c>
      <c r="X178" s="450"/>
      <c r="Y178" s="470"/>
      <c r="Z178" s="439"/>
      <c r="AA178" s="474"/>
      <c r="AB178" s="470"/>
      <c r="AC178" s="439"/>
      <c r="AD178" s="470"/>
      <c r="AE178" s="470"/>
      <c r="AF178" s="690"/>
      <c r="AG178" s="481" t="s">
        <v>365</v>
      </c>
    </row>
    <row r="179" spans="1:33" s="435" customFormat="1" x14ac:dyDescent="0.25">
      <c r="A179" s="471"/>
      <c r="B179" s="471"/>
      <c r="C179" s="471"/>
      <c r="D179" s="479"/>
      <c r="E179" s="479"/>
      <c r="F179" s="477"/>
      <c r="G179" s="478"/>
      <c r="H179" s="478"/>
      <c r="I179" s="477"/>
      <c r="J179" s="478"/>
      <c r="K179" s="477"/>
      <c r="L179" s="477"/>
      <c r="M179" s="477"/>
      <c r="N179" s="489"/>
      <c r="O179" s="477"/>
      <c r="P179" s="691"/>
      <c r="Q179" s="472"/>
      <c r="R179" s="476"/>
      <c r="S179" s="472"/>
      <c r="T179" s="471"/>
      <c r="U179" s="470"/>
      <c r="V179" s="474"/>
      <c r="W179" s="470"/>
      <c r="X179" s="475"/>
      <c r="Y179" s="470"/>
      <c r="Z179" s="439"/>
      <c r="AA179" s="474"/>
      <c r="AB179" s="470"/>
      <c r="AC179" s="439"/>
      <c r="AD179" s="470"/>
      <c r="AE179" s="470"/>
      <c r="AF179" s="690"/>
      <c r="AG179" s="471"/>
    </row>
    <row r="180" spans="1:33" s="435" customFormat="1" x14ac:dyDescent="0.25">
      <c r="A180" s="471"/>
      <c r="B180" s="471"/>
      <c r="C180" s="471"/>
      <c r="D180" s="479"/>
      <c r="E180" s="479"/>
      <c r="F180" s="477"/>
      <c r="G180" s="478"/>
      <c r="H180" s="478"/>
      <c r="I180" s="477"/>
      <c r="J180" s="478"/>
      <c r="K180" s="477"/>
      <c r="L180" s="477"/>
      <c r="M180" s="477"/>
      <c r="N180" s="489"/>
      <c r="O180" s="477"/>
      <c r="P180" s="691"/>
      <c r="Q180" s="472"/>
      <c r="R180" s="476"/>
      <c r="T180" s="471"/>
      <c r="U180" s="470"/>
      <c r="V180" s="474"/>
      <c r="W180" s="470"/>
      <c r="X180" s="475"/>
      <c r="Y180" s="470"/>
      <c r="Z180" s="439"/>
      <c r="AA180" s="474"/>
      <c r="AB180" s="470"/>
      <c r="AC180" s="439"/>
      <c r="AD180" s="470"/>
      <c r="AE180" s="470"/>
      <c r="AF180" s="690"/>
      <c r="AG180" s="471" t="s">
        <v>408</v>
      </c>
    </row>
    <row r="181" spans="1:33" s="435" customFormat="1" x14ac:dyDescent="0.25">
      <c r="A181" s="471"/>
      <c r="B181" s="471"/>
      <c r="C181" s="471"/>
      <c r="D181" s="479"/>
      <c r="E181" s="479"/>
      <c r="F181" s="477"/>
      <c r="G181" s="478"/>
      <c r="H181" s="478"/>
      <c r="I181" s="477"/>
      <c r="J181" s="478"/>
      <c r="K181" s="477"/>
      <c r="L181" s="477"/>
      <c r="M181" s="477"/>
      <c r="N181" s="489"/>
      <c r="O181" s="477"/>
      <c r="P181" s="691"/>
      <c r="Q181" s="472"/>
      <c r="R181" s="476"/>
      <c r="T181" s="439"/>
      <c r="U181" s="470"/>
      <c r="V181" s="474"/>
      <c r="W181" s="470"/>
      <c r="X181" s="475"/>
      <c r="Y181" s="470"/>
      <c r="Z181" s="439"/>
      <c r="AA181" s="474"/>
      <c r="AB181" s="470"/>
      <c r="AC181" s="439"/>
      <c r="AD181" s="470"/>
      <c r="AE181" s="470"/>
      <c r="AF181" s="690"/>
      <c r="AG181" s="471" t="s">
        <v>1579</v>
      </c>
    </row>
    <row r="182" spans="1:33" s="435" customFormat="1" x14ac:dyDescent="0.25">
      <c r="A182" s="471"/>
      <c r="B182" s="471"/>
      <c r="C182" s="471"/>
      <c r="D182" s="479"/>
      <c r="E182" s="479"/>
      <c r="F182" s="477"/>
      <c r="G182" s="478"/>
      <c r="H182" s="478"/>
      <c r="I182" s="477"/>
      <c r="J182" s="478"/>
      <c r="K182" s="477"/>
      <c r="L182" s="477"/>
      <c r="M182" s="477"/>
      <c r="N182" s="489"/>
      <c r="O182" s="477"/>
      <c r="P182" s="691"/>
      <c r="Q182" s="472"/>
      <c r="R182" s="476"/>
      <c r="T182" s="439"/>
      <c r="U182" s="470"/>
      <c r="V182" s="474"/>
      <c r="W182" s="445"/>
      <c r="X182" s="475"/>
      <c r="Y182" s="470"/>
      <c r="Z182" s="439"/>
      <c r="AA182" s="474"/>
      <c r="AB182" s="470"/>
      <c r="AC182" s="439"/>
      <c r="AD182" s="470"/>
      <c r="AE182" s="470"/>
      <c r="AF182" s="690"/>
      <c r="AG182" s="471"/>
    </row>
    <row r="183" spans="1:33" s="435" customFormat="1" x14ac:dyDescent="0.25">
      <c r="A183" s="471"/>
      <c r="B183" s="471"/>
      <c r="C183" s="471"/>
      <c r="D183" s="479"/>
      <c r="E183" s="479"/>
      <c r="F183" s="477"/>
      <c r="G183" s="478"/>
      <c r="H183" s="478"/>
      <c r="I183" s="477"/>
      <c r="J183" s="478"/>
      <c r="K183" s="477"/>
      <c r="L183" s="477"/>
      <c r="M183" s="477"/>
      <c r="N183" s="489"/>
      <c r="O183" s="477"/>
      <c r="P183" s="691"/>
      <c r="Q183" s="472"/>
      <c r="R183" s="476"/>
      <c r="T183" s="439"/>
      <c r="U183" s="470"/>
      <c r="V183" s="474"/>
      <c r="W183" s="470"/>
      <c r="X183" s="475"/>
      <c r="Y183" s="470"/>
      <c r="Z183" s="439"/>
      <c r="AA183" s="474"/>
      <c r="AB183" s="470"/>
      <c r="AC183" s="439"/>
      <c r="AD183" s="470"/>
      <c r="AE183" s="470"/>
      <c r="AF183" s="690"/>
      <c r="AG183" s="471" t="s">
        <v>411</v>
      </c>
    </row>
    <row r="184" spans="1:33" s="435" customFormat="1" x14ac:dyDescent="0.25">
      <c r="A184" s="471"/>
      <c r="B184" s="471"/>
      <c r="C184" s="471"/>
      <c r="D184" s="479"/>
      <c r="E184" s="479"/>
      <c r="F184" s="477"/>
      <c r="G184" s="478"/>
      <c r="H184" s="478"/>
      <c r="I184" s="477"/>
      <c r="J184" s="478"/>
      <c r="K184" s="477"/>
      <c r="L184" s="477"/>
      <c r="M184" s="477"/>
      <c r="N184" s="489"/>
      <c r="O184" s="477"/>
      <c r="P184" s="691"/>
      <c r="Q184" s="472"/>
      <c r="R184" s="476"/>
      <c r="T184" s="439"/>
      <c r="U184" s="470"/>
      <c r="V184" s="474"/>
      <c r="W184" s="470"/>
      <c r="X184" s="475"/>
      <c r="Y184" s="470"/>
      <c r="Z184" s="439"/>
      <c r="AA184" s="474"/>
      <c r="AB184" s="470"/>
      <c r="AC184" s="439"/>
      <c r="AD184" s="470"/>
      <c r="AE184" s="470"/>
      <c r="AF184" s="690"/>
      <c r="AG184" s="471" t="s">
        <v>1580</v>
      </c>
    </row>
    <row r="185" spans="1:33" s="435" customFormat="1" x14ac:dyDescent="0.25">
      <c r="D185" s="448"/>
      <c r="E185" s="448"/>
      <c r="F185" s="453"/>
      <c r="G185" s="454"/>
      <c r="H185" s="454"/>
      <c r="I185" s="453"/>
      <c r="J185" s="454"/>
      <c r="K185" s="453"/>
      <c r="L185" s="453"/>
      <c r="M185" s="453"/>
      <c r="N185" s="689"/>
      <c r="O185" s="453"/>
      <c r="P185" s="688"/>
      <c r="Q185" s="446"/>
      <c r="R185" s="452"/>
      <c r="S185" s="446"/>
      <c r="U185" s="445"/>
      <c r="V185" s="450"/>
      <c r="W185" s="445"/>
      <c r="X185" s="451"/>
      <c r="Y185" s="445"/>
      <c r="Z185" s="439"/>
      <c r="AA185" s="450"/>
      <c r="AB185" s="445"/>
      <c r="AC185" s="449"/>
      <c r="AD185" s="445"/>
      <c r="AE185" s="445"/>
      <c r="AF185" s="445"/>
    </row>
    <row r="186" spans="1:33" s="435" customFormat="1" x14ac:dyDescent="0.25">
      <c r="D186" s="448"/>
      <c r="E186" s="448"/>
      <c r="F186" s="453"/>
      <c r="G186" s="454"/>
      <c r="H186" s="454"/>
      <c r="I186" s="453"/>
      <c r="J186" s="454"/>
      <c r="K186" s="453"/>
      <c r="L186" s="453"/>
      <c r="M186" s="453"/>
      <c r="N186" s="689"/>
      <c r="O186" s="453"/>
      <c r="P186" s="688"/>
      <c r="Q186" s="446"/>
      <c r="R186" s="452"/>
      <c r="S186" s="446"/>
      <c r="U186" s="445"/>
      <c r="V186" s="450"/>
      <c r="W186" s="445"/>
      <c r="X186" s="451"/>
      <c r="Y186" s="445"/>
      <c r="Z186" s="439"/>
      <c r="AA186" s="450"/>
      <c r="AB186" s="445"/>
      <c r="AC186" s="449"/>
      <c r="AD186" s="445"/>
      <c r="AE186" s="445"/>
      <c r="AF186" s="445"/>
    </row>
    <row r="187" spans="1:33" s="435" customFormat="1" x14ac:dyDescent="0.25">
      <c r="D187" s="448"/>
      <c r="E187" s="448"/>
      <c r="F187" s="453"/>
      <c r="G187" s="454"/>
      <c r="H187" s="454"/>
      <c r="I187" s="453"/>
      <c r="J187" s="454"/>
      <c r="K187" s="453"/>
      <c r="L187" s="453"/>
      <c r="M187" s="453"/>
      <c r="N187" s="689"/>
      <c r="O187" s="453"/>
      <c r="P187" s="688"/>
      <c r="Q187" s="446"/>
      <c r="R187" s="452"/>
      <c r="S187" s="446"/>
      <c r="U187" s="445"/>
      <c r="V187" s="450"/>
      <c r="W187" s="445"/>
      <c r="X187" s="451"/>
      <c r="Y187" s="445"/>
      <c r="Z187" s="439"/>
      <c r="AA187" s="450"/>
      <c r="AB187" s="445"/>
      <c r="AC187" s="449"/>
      <c r="AD187" s="445"/>
      <c r="AE187" s="445"/>
      <c r="AF187" s="445"/>
    </row>
    <row r="188" spans="1:33" s="435" customFormat="1" x14ac:dyDescent="0.25">
      <c r="D188" s="448"/>
      <c r="E188" s="448"/>
      <c r="F188" s="453"/>
      <c r="G188" s="454"/>
      <c r="H188" s="454"/>
      <c r="I188" s="453"/>
      <c r="J188" s="454"/>
      <c r="K188" s="453"/>
      <c r="L188" s="453"/>
      <c r="M188" s="453"/>
      <c r="N188" s="689"/>
      <c r="O188" s="453"/>
      <c r="P188" s="688"/>
      <c r="Q188" s="446"/>
      <c r="R188" s="452"/>
      <c r="S188" s="446"/>
      <c r="U188" s="445"/>
      <c r="V188" s="450"/>
      <c r="W188" s="445"/>
      <c r="X188" s="451"/>
      <c r="Y188" s="445"/>
      <c r="Z188" s="439"/>
      <c r="AA188" s="450"/>
      <c r="AB188" s="445"/>
      <c r="AC188" s="449"/>
      <c r="AD188" s="445"/>
      <c r="AE188" s="445"/>
      <c r="AF188" s="445"/>
    </row>
    <row r="189" spans="1:33" s="435" customFormat="1" x14ac:dyDescent="0.25">
      <c r="D189" s="448"/>
      <c r="E189" s="448"/>
      <c r="F189" s="453"/>
      <c r="G189" s="454"/>
      <c r="H189" s="454"/>
      <c r="I189" s="453"/>
      <c r="J189" s="454"/>
      <c r="K189" s="453"/>
      <c r="L189" s="453"/>
      <c r="M189" s="453"/>
      <c r="N189" s="689"/>
      <c r="O189" s="453"/>
      <c r="P189" s="688"/>
      <c r="Q189" s="446"/>
      <c r="R189" s="452"/>
      <c r="S189" s="446"/>
      <c r="U189" s="445"/>
      <c r="V189" s="450"/>
      <c r="W189" s="445"/>
      <c r="X189" s="451"/>
      <c r="Y189" s="445"/>
      <c r="Z189" s="439"/>
      <c r="AA189" s="450"/>
      <c r="AB189" s="445"/>
      <c r="AC189" s="449"/>
      <c r="AD189" s="445"/>
      <c r="AE189" s="445"/>
      <c r="AF189" s="445"/>
    </row>
    <row r="190" spans="1:33" s="435" customFormat="1" x14ac:dyDescent="0.25">
      <c r="D190" s="448"/>
      <c r="E190" s="448"/>
      <c r="F190" s="453"/>
      <c r="G190" s="454"/>
      <c r="H190" s="454"/>
      <c r="I190" s="453"/>
      <c r="J190" s="454"/>
      <c r="K190" s="453"/>
      <c r="L190" s="453"/>
      <c r="M190" s="453"/>
      <c r="N190" s="689"/>
      <c r="O190" s="453"/>
      <c r="P190" s="688"/>
      <c r="Q190" s="446"/>
      <c r="R190" s="452"/>
      <c r="S190" s="446"/>
      <c r="U190" s="445"/>
      <c r="V190" s="450"/>
      <c r="W190" s="445"/>
      <c r="X190" s="451"/>
      <c r="Y190" s="445"/>
      <c r="Z190" s="439"/>
      <c r="AA190" s="450"/>
      <c r="AB190" s="445"/>
      <c r="AC190" s="449"/>
      <c r="AD190" s="445"/>
      <c r="AE190" s="445"/>
      <c r="AF190" s="445"/>
    </row>
    <row r="191" spans="1:33" s="435" customFormat="1" x14ac:dyDescent="0.25">
      <c r="D191" s="448"/>
      <c r="E191" s="448"/>
      <c r="F191" s="453"/>
      <c r="G191" s="454"/>
      <c r="H191" s="454"/>
      <c r="I191" s="453"/>
      <c r="J191" s="454"/>
      <c r="K191" s="453"/>
      <c r="L191" s="453"/>
      <c r="M191" s="453"/>
      <c r="N191" s="689"/>
      <c r="O191" s="453"/>
      <c r="P191" s="688"/>
      <c r="Q191" s="446"/>
      <c r="R191" s="452"/>
      <c r="S191" s="446"/>
      <c r="U191" s="445"/>
      <c r="V191" s="450"/>
      <c r="W191" s="445"/>
      <c r="X191" s="451"/>
      <c r="Y191" s="445"/>
      <c r="Z191" s="439"/>
      <c r="AA191" s="450"/>
      <c r="AB191" s="445"/>
      <c r="AC191" s="449"/>
      <c r="AD191" s="445"/>
      <c r="AE191" s="445"/>
      <c r="AF191" s="445"/>
    </row>
    <row r="192" spans="1:33" s="435" customFormat="1" x14ac:dyDescent="0.25">
      <c r="D192" s="448"/>
      <c r="E192" s="448"/>
      <c r="F192" s="453"/>
      <c r="G192" s="454"/>
      <c r="H192" s="454"/>
      <c r="I192" s="453"/>
      <c r="J192" s="454"/>
      <c r="K192" s="453"/>
      <c r="L192" s="453"/>
      <c r="M192" s="453"/>
      <c r="N192" s="689"/>
      <c r="O192" s="453"/>
      <c r="P192" s="688"/>
      <c r="Q192" s="446"/>
      <c r="R192" s="452"/>
      <c r="S192" s="446"/>
      <c r="U192" s="445"/>
      <c r="V192" s="450"/>
      <c r="W192" s="445"/>
      <c r="X192" s="451"/>
      <c r="Y192" s="445"/>
      <c r="Z192" s="439"/>
      <c r="AA192" s="450"/>
      <c r="AB192" s="445"/>
      <c r="AC192" s="449"/>
      <c r="AD192" s="445"/>
      <c r="AE192" s="445"/>
      <c r="AF192" s="445"/>
    </row>
    <row r="193" spans="4:32" s="435" customFormat="1" x14ac:dyDescent="0.25">
      <c r="D193" s="448"/>
      <c r="E193" s="448"/>
      <c r="F193" s="453"/>
      <c r="G193" s="454"/>
      <c r="H193" s="454"/>
      <c r="I193" s="453"/>
      <c r="J193" s="454"/>
      <c r="K193" s="453"/>
      <c r="L193" s="453"/>
      <c r="M193" s="453"/>
      <c r="N193" s="689"/>
      <c r="O193" s="453"/>
      <c r="P193" s="688"/>
      <c r="Q193" s="446"/>
      <c r="R193" s="452"/>
      <c r="S193" s="446"/>
      <c r="U193" s="445"/>
      <c r="V193" s="450"/>
      <c r="W193" s="445"/>
      <c r="X193" s="451"/>
      <c r="Y193" s="445"/>
      <c r="Z193" s="439"/>
      <c r="AA193" s="450"/>
      <c r="AB193" s="445"/>
      <c r="AC193" s="449"/>
      <c r="AD193" s="445"/>
      <c r="AE193" s="445"/>
      <c r="AF193" s="445"/>
    </row>
    <row r="194" spans="4:32" s="435" customFormat="1" x14ac:dyDescent="0.25">
      <c r="D194" s="448"/>
      <c r="E194" s="448"/>
      <c r="F194" s="453"/>
      <c r="G194" s="454"/>
      <c r="H194" s="454"/>
      <c r="I194" s="453"/>
      <c r="J194" s="454"/>
      <c r="K194" s="453"/>
      <c r="L194" s="453"/>
      <c r="M194" s="453"/>
      <c r="N194" s="689"/>
      <c r="O194" s="453"/>
      <c r="P194" s="688"/>
      <c r="Q194" s="446"/>
      <c r="R194" s="452"/>
      <c r="S194" s="446"/>
      <c r="U194" s="445"/>
      <c r="V194" s="450"/>
      <c r="W194" s="445"/>
      <c r="X194" s="451"/>
      <c r="Y194" s="445"/>
      <c r="Z194" s="439"/>
      <c r="AA194" s="450"/>
      <c r="AB194" s="445"/>
      <c r="AC194" s="449"/>
      <c r="AD194" s="445"/>
      <c r="AE194" s="445"/>
      <c r="AF194" s="445"/>
    </row>
    <row r="195" spans="4:32" s="435" customFormat="1" x14ac:dyDescent="0.25">
      <c r="D195" s="448"/>
      <c r="E195" s="448"/>
      <c r="F195" s="453"/>
      <c r="G195" s="454"/>
      <c r="H195" s="454"/>
      <c r="I195" s="453"/>
      <c r="J195" s="454"/>
      <c r="K195" s="453"/>
      <c r="L195" s="453"/>
      <c r="M195" s="453"/>
      <c r="N195" s="689"/>
      <c r="O195" s="453"/>
      <c r="P195" s="688"/>
      <c r="Q195" s="446"/>
      <c r="R195" s="452"/>
      <c r="S195" s="446"/>
      <c r="U195" s="445"/>
      <c r="V195" s="450"/>
      <c r="W195" s="445"/>
      <c r="X195" s="451"/>
      <c r="Y195" s="445"/>
      <c r="Z195" s="439"/>
      <c r="AA195" s="450"/>
      <c r="AB195" s="445"/>
      <c r="AC195" s="449"/>
      <c r="AD195" s="445"/>
      <c r="AE195" s="445"/>
      <c r="AF195" s="445"/>
    </row>
    <row r="196" spans="4:32" s="435" customFormat="1" x14ac:dyDescent="0.25">
      <c r="D196" s="448"/>
      <c r="E196" s="448"/>
      <c r="F196" s="453"/>
      <c r="G196" s="454"/>
      <c r="H196" s="454"/>
      <c r="I196" s="453"/>
      <c r="J196" s="454"/>
      <c r="K196" s="453"/>
      <c r="L196" s="453"/>
      <c r="M196" s="453"/>
      <c r="N196" s="689"/>
      <c r="O196" s="453"/>
      <c r="P196" s="688"/>
      <c r="Q196" s="446"/>
      <c r="R196" s="452"/>
      <c r="S196" s="446"/>
      <c r="U196" s="445"/>
      <c r="V196" s="450"/>
      <c r="W196" s="445"/>
      <c r="X196" s="451"/>
      <c r="Y196" s="445"/>
      <c r="Z196" s="439"/>
      <c r="AA196" s="450"/>
      <c r="AB196" s="445"/>
      <c r="AC196" s="449"/>
      <c r="AD196" s="445"/>
      <c r="AE196" s="445"/>
      <c r="AF196" s="445"/>
    </row>
    <row r="197" spans="4:32" s="435" customFormat="1" x14ac:dyDescent="0.25">
      <c r="D197" s="448"/>
      <c r="E197" s="448"/>
      <c r="F197" s="453"/>
      <c r="G197" s="454"/>
      <c r="H197" s="454"/>
      <c r="I197" s="453"/>
      <c r="J197" s="454"/>
      <c r="K197" s="453"/>
      <c r="L197" s="453"/>
      <c r="M197" s="453"/>
      <c r="N197" s="689"/>
      <c r="O197" s="453"/>
      <c r="P197" s="688"/>
      <c r="Q197" s="446"/>
      <c r="R197" s="452"/>
      <c r="S197" s="446"/>
      <c r="U197" s="445"/>
      <c r="V197" s="450"/>
      <c r="W197" s="445"/>
      <c r="X197" s="451"/>
      <c r="Y197" s="445"/>
      <c r="Z197" s="439"/>
      <c r="AA197" s="450"/>
      <c r="AB197" s="445"/>
      <c r="AC197" s="449"/>
      <c r="AD197" s="445"/>
      <c r="AE197" s="445"/>
      <c r="AF197" s="445"/>
    </row>
    <row r="198" spans="4:32" s="435" customFormat="1" x14ac:dyDescent="0.25">
      <c r="D198" s="448"/>
      <c r="E198" s="448"/>
      <c r="F198" s="453"/>
      <c r="G198" s="454"/>
      <c r="H198" s="454"/>
      <c r="I198" s="453"/>
      <c r="J198" s="454"/>
      <c r="K198" s="453"/>
      <c r="L198" s="453"/>
      <c r="M198" s="453"/>
      <c r="N198" s="689"/>
      <c r="O198" s="453"/>
      <c r="P198" s="688"/>
      <c r="Q198" s="446"/>
      <c r="R198" s="452"/>
      <c r="S198" s="446"/>
      <c r="U198" s="445"/>
      <c r="V198" s="450"/>
      <c r="W198" s="445"/>
      <c r="X198" s="451"/>
      <c r="Y198" s="445"/>
      <c r="Z198" s="439"/>
      <c r="AA198" s="450"/>
      <c r="AB198" s="445"/>
      <c r="AC198" s="449"/>
      <c r="AD198" s="445"/>
      <c r="AE198" s="445"/>
      <c r="AF198" s="445"/>
    </row>
    <row r="199" spans="4:32" s="435" customFormat="1" x14ac:dyDescent="0.25">
      <c r="D199" s="448"/>
      <c r="E199" s="448"/>
      <c r="F199" s="453"/>
      <c r="G199" s="454"/>
      <c r="H199" s="454"/>
      <c r="I199" s="453"/>
      <c r="J199" s="454"/>
      <c r="K199" s="453"/>
      <c r="L199" s="453"/>
      <c r="M199" s="453"/>
      <c r="N199" s="689"/>
      <c r="O199" s="453"/>
      <c r="P199" s="688"/>
      <c r="Q199" s="446"/>
      <c r="R199" s="452"/>
      <c r="S199" s="446"/>
      <c r="U199" s="445"/>
      <c r="V199" s="450"/>
      <c r="W199" s="445"/>
      <c r="X199" s="451"/>
      <c r="Y199" s="445"/>
      <c r="Z199" s="439"/>
      <c r="AA199" s="450"/>
      <c r="AB199" s="445"/>
      <c r="AC199" s="449"/>
      <c r="AD199" s="445"/>
      <c r="AE199" s="445"/>
      <c r="AF199" s="445"/>
    </row>
    <row r="200" spans="4:32" s="435" customFormat="1" x14ac:dyDescent="0.25">
      <c r="D200" s="448"/>
      <c r="E200" s="448"/>
      <c r="F200" s="453"/>
      <c r="G200" s="454"/>
      <c r="H200" s="454"/>
      <c r="I200" s="453"/>
      <c r="J200" s="454"/>
      <c r="K200" s="453"/>
      <c r="L200" s="453"/>
      <c r="M200" s="453"/>
      <c r="N200" s="689"/>
      <c r="O200" s="453"/>
      <c r="P200" s="688"/>
      <c r="Q200" s="446"/>
      <c r="R200" s="452"/>
      <c r="S200" s="446"/>
      <c r="U200" s="445"/>
      <c r="V200" s="450"/>
      <c r="W200" s="445"/>
      <c r="X200" s="451"/>
      <c r="Y200" s="445"/>
      <c r="Z200" s="439"/>
      <c r="AA200" s="450"/>
      <c r="AB200" s="445"/>
      <c r="AC200" s="449"/>
      <c r="AD200" s="445"/>
      <c r="AE200" s="445"/>
      <c r="AF200" s="445"/>
    </row>
    <row r="201" spans="4:32" s="435" customFormat="1" x14ac:dyDescent="0.25">
      <c r="D201" s="448"/>
      <c r="E201" s="448"/>
      <c r="F201" s="453"/>
      <c r="G201" s="454"/>
      <c r="H201" s="454"/>
      <c r="I201" s="453"/>
      <c r="J201" s="454"/>
      <c r="K201" s="453"/>
      <c r="L201" s="453"/>
      <c r="M201" s="453"/>
      <c r="N201" s="689"/>
      <c r="O201" s="453"/>
      <c r="P201" s="688"/>
      <c r="Q201" s="446"/>
      <c r="R201" s="452"/>
      <c r="S201" s="446"/>
      <c r="U201" s="445"/>
      <c r="V201" s="450"/>
      <c r="W201" s="445"/>
      <c r="X201" s="451"/>
      <c r="Y201" s="445"/>
      <c r="Z201" s="439"/>
      <c r="AA201" s="450"/>
      <c r="AB201" s="445"/>
      <c r="AC201" s="449"/>
      <c r="AD201" s="445"/>
      <c r="AE201" s="445"/>
      <c r="AF201" s="445"/>
    </row>
    <row r="202" spans="4:32" s="435" customFormat="1" x14ac:dyDescent="0.25">
      <c r="D202" s="448"/>
      <c r="E202" s="448"/>
      <c r="F202" s="453"/>
      <c r="G202" s="454"/>
      <c r="H202" s="454"/>
      <c r="I202" s="453"/>
      <c r="J202" s="454"/>
      <c r="K202" s="453"/>
      <c r="L202" s="453"/>
      <c r="M202" s="453"/>
      <c r="N202" s="689"/>
      <c r="O202" s="453"/>
      <c r="P202" s="688"/>
      <c r="Q202" s="446"/>
      <c r="R202" s="452"/>
      <c r="S202" s="446"/>
      <c r="U202" s="445"/>
      <c r="V202" s="450"/>
      <c r="W202" s="445"/>
      <c r="X202" s="451"/>
      <c r="Y202" s="445"/>
      <c r="Z202" s="439"/>
      <c r="AA202" s="450"/>
      <c r="AB202" s="445"/>
      <c r="AC202" s="449"/>
      <c r="AD202" s="445"/>
      <c r="AE202" s="445"/>
      <c r="AF202" s="445"/>
    </row>
    <row r="203" spans="4:32" s="435" customFormat="1" x14ac:dyDescent="0.25">
      <c r="D203" s="448"/>
      <c r="E203" s="448"/>
      <c r="F203" s="453"/>
      <c r="G203" s="454"/>
      <c r="H203" s="454"/>
      <c r="I203" s="453"/>
      <c r="J203" s="454"/>
      <c r="K203" s="453"/>
      <c r="L203" s="453"/>
      <c r="M203" s="453"/>
      <c r="N203" s="689"/>
      <c r="O203" s="453"/>
      <c r="P203" s="688"/>
      <c r="Q203" s="446"/>
      <c r="R203" s="452"/>
      <c r="S203" s="446"/>
      <c r="U203" s="445"/>
      <c r="V203" s="450"/>
      <c r="W203" s="445"/>
      <c r="X203" s="451"/>
      <c r="Y203" s="445"/>
      <c r="Z203" s="439"/>
      <c r="AA203" s="450"/>
      <c r="AB203" s="445"/>
      <c r="AC203" s="449"/>
      <c r="AD203" s="445"/>
      <c r="AE203" s="445"/>
      <c r="AF203" s="445"/>
    </row>
    <row r="204" spans="4:32" s="435" customFormat="1" x14ac:dyDescent="0.25">
      <c r="D204" s="448"/>
      <c r="E204" s="448"/>
      <c r="F204" s="453"/>
      <c r="G204" s="454"/>
      <c r="H204" s="454"/>
      <c r="I204" s="453"/>
      <c r="J204" s="454"/>
      <c r="K204" s="453"/>
      <c r="L204" s="453"/>
      <c r="M204" s="453"/>
      <c r="N204" s="689"/>
      <c r="O204" s="453"/>
      <c r="P204" s="688"/>
      <c r="Q204" s="446"/>
      <c r="R204" s="452"/>
      <c r="S204" s="446"/>
      <c r="U204" s="445"/>
      <c r="V204" s="450"/>
      <c r="W204" s="445"/>
      <c r="X204" s="451"/>
      <c r="Y204" s="445"/>
      <c r="Z204" s="439"/>
      <c r="AA204" s="450"/>
      <c r="AB204" s="445"/>
      <c r="AC204" s="449"/>
      <c r="AD204" s="445"/>
      <c r="AE204" s="445"/>
      <c r="AF204" s="445"/>
    </row>
    <row r="205" spans="4:32" s="435" customFormat="1" x14ac:dyDescent="0.25">
      <c r="D205" s="448"/>
      <c r="E205" s="448"/>
      <c r="F205" s="453"/>
      <c r="G205" s="454"/>
      <c r="H205" s="454"/>
      <c r="I205" s="453"/>
      <c r="J205" s="454"/>
      <c r="K205" s="453"/>
      <c r="L205" s="453"/>
      <c r="M205" s="453"/>
      <c r="N205" s="689"/>
      <c r="O205" s="453"/>
      <c r="P205" s="688"/>
      <c r="Q205" s="446"/>
      <c r="R205" s="452"/>
      <c r="S205" s="446"/>
      <c r="U205" s="445"/>
      <c r="V205" s="450"/>
      <c r="W205" s="445"/>
      <c r="X205" s="451"/>
      <c r="Y205" s="445"/>
      <c r="Z205" s="439"/>
      <c r="AA205" s="450"/>
      <c r="AB205" s="445"/>
      <c r="AC205" s="449"/>
      <c r="AD205" s="445"/>
      <c r="AE205" s="445"/>
      <c r="AF205" s="445"/>
    </row>
    <row r="206" spans="4:32" s="435" customFormat="1" x14ac:dyDescent="0.25">
      <c r="D206" s="448"/>
      <c r="E206" s="448"/>
      <c r="F206" s="453"/>
      <c r="G206" s="454"/>
      <c r="H206" s="454"/>
      <c r="I206" s="453"/>
      <c r="J206" s="454"/>
      <c r="K206" s="453"/>
      <c r="L206" s="453"/>
      <c r="M206" s="453"/>
      <c r="N206" s="689"/>
      <c r="O206" s="453"/>
      <c r="P206" s="688"/>
      <c r="Q206" s="446"/>
      <c r="R206" s="452"/>
      <c r="S206" s="446"/>
      <c r="U206" s="445"/>
      <c r="V206" s="450"/>
      <c r="W206" s="445"/>
      <c r="X206" s="451"/>
      <c r="Y206" s="445"/>
      <c r="Z206" s="439"/>
      <c r="AA206" s="450"/>
      <c r="AB206" s="445"/>
      <c r="AC206" s="449"/>
      <c r="AD206" s="445"/>
      <c r="AE206" s="445"/>
      <c r="AF206" s="445"/>
    </row>
    <row r="207" spans="4:32" s="435" customFormat="1" x14ac:dyDescent="0.25">
      <c r="D207" s="448"/>
      <c r="E207" s="448"/>
      <c r="F207" s="453"/>
      <c r="G207" s="454"/>
      <c r="H207" s="454"/>
      <c r="I207" s="453"/>
      <c r="J207" s="454"/>
      <c r="K207" s="453"/>
      <c r="L207" s="453"/>
      <c r="M207" s="453"/>
      <c r="N207" s="689"/>
      <c r="O207" s="453"/>
      <c r="P207" s="688"/>
      <c r="Q207" s="446"/>
      <c r="R207" s="452"/>
      <c r="S207" s="446"/>
      <c r="U207" s="445"/>
      <c r="V207" s="450"/>
      <c r="W207" s="445"/>
      <c r="X207" s="451"/>
      <c r="Y207" s="445"/>
      <c r="Z207" s="439"/>
      <c r="AA207" s="450"/>
      <c r="AB207" s="445"/>
      <c r="AC207" s="449"/>
      <c r="AD207" s="445"/>
      <c r="AE207" s="445"/>
      <c r="AF207" s="445"/>
    </row>
    <row r="208" spans="4:32" s="435" customFormat="1" x14ac:dyDescent="0.25">
      <c r="D208" s="448"/>
      <c r="E208" s="448"/>
      <c r="F208" s="453"/>
      <c r="G208" s="454"/>
      <c r="H208" s="454"/>
      <c r="I208" s="453"/>
      <c r="J208" s="454"/>
      <c r="K208" s="453"/>
      <c r="L208" s="453"/>
      <c r="M208" s="453"/>
      <c r="N208" s="689"/>
      <c r="O208" s="453"/>
      <c r="P208" s="688"/>
      <c r="Q208" s="446"/>
      <c r="R208" s="452"/>
      <c r="S208" s="446"/>
      <c r="U208" s="445"/>
      <c r="V208" s="450"/>
      <c r="W208" s="445"/>
      <c r="X208" s="451"/>
      <c r="Y208" s="445"/>
      <c r="Z208" s="439"/>
      <c r="AA208" s="450"/>
      <c r="AB208" s="445"/>
      <c r="AC208" s="449"/>
      <c r="AD208" s="445"/>
      <c r="AE208" s="445"/>
      <c r="AF208" s="445"/>
    </row>
    <row r="209" spans="4:32" s="435" customFormat="1" x14ac:dyDescent="0.25">
      <c r="D209" s="448"/>
      <c r="E209" s="448"/>
      <c r="F209" s="453"/>
      <c r="G209" s="454"/>
      <c r="H209" s="454"/>
      <c r="I209" s="453"/>
      <c r="J209" s="454"/>
      <c r="K209" s="453"/>
      <c r="L209" s="453"/>
      <c r="M209" s="453"/>
      <c r="N209" s="689"/>
      <c r="O209" s="453"/>
      <c r="P209" s="688"/>
      <c r="Q209" s="446"/>
      <c r="R209" s="452"/>
      <c r="S209" s="446"/>
      <c r="U209" s="445"/>
      <c r="V209" s="450"/>
      <c r="W209" s="445"/>
      <c r="X209" s="451"/>
      <c r="Y209" s="445"/>
      <c r="Z209" s="439"/>
      <c r="AA209" s="450"/>
      <c r="AB209" s="445"/>
      <c r="AC209" s="449"/>
      <c r="AD209" s="445"/>
      <c r="AE209" s="445"/>
      <c r="AF209" s="445"/>
    </row>
    <row r="210" spans="4:32" s="435" customFormat="1" x14ac:dyDescent="0.25">
      <c r="D210" s="448"/>
      <c r="E210" s="448"/>
      <c r="F210" s="453"/>
      <c r="G210" s="454"/>
      <c r="H210" s="454"/>
      <c r="I210" s="453"/>
      <c r="J210" s="454"/>
      <c r="K210" s="453"/>
      <c r="L210" s="453"/>
      <c r="M210" s="453"/>
      <c r="N210" s="689"/>
      <c r="O210" s="453"/>
      <c r="P210" s="688"/>
      <c r="Q210" s="446"/>
      <c r="R210" s="452"/>
      <c r="S210" s="446"/>
      <c r="U210" s="445"/>
      <c r="V210" s="450"/>
      <c r="W210" s="445"/>
      <c r="X210" s="451"/>
      <c r="Y210" s="445"/>
      <c r="Z210" s="439"/>
      <c r="AA210" s="450"/>
      <c r="AB210" s="445"/>
      <c r="AC210" s="449"/>
      <c r="AD210" s="445"/>
      <c r="AE210" s="445"/>
      <c r="AF210" s="445"/>
    </row>
    <row r="211" spans="4:32" s="435" customFormat="1" x14ac:dyDescent="0.25">
      <c r="D211" s="448"/>
      <c r="E211" s="448"/>
      <c r="F211" s="453"/>
      <c r="G211" s="454"/>
      <c r="H211" s="454"/>
      <c r="I211" s="453"/>
      <c r="J211" s="454"/>
      <c r="K211" s="453"/>
      <c r="L211" s="453"/>
      <c r="M211" s="453"/>
      <c r="N211" s="689"/>
      <c r="O211" s="453"/>
      <c r="P211" s="688"/>
      <c r="Q211" s="446"/>
      <c r="R211" s="452"/>
      <c r="S211" s="446"/>
      <c r="U211" s="445"/>
      <c r="V211" s="450"/>
      <c r="W211" s="445"/>
      <c r="X211" s="451"/>
      <c r="Y211" s="445"/>
      <c r="Z211" s="439"/>
      <c r="AA211" s="450"/>
      <c r="AB211" s="445"/>
      <c r="AC211" s="449"/>
      <c r="AD211" s="445"/>
      <c r="AE211" s="445"/>
      <c r="AF211" s="445"/>
    </row>
    <row r="212" spans="4:32" s="435" customFormat="1" x14ac:dyDescent="0.25">
      <c r="D212" s="448"/>
      <c r="E212" s="448"/>
      <c r="F212" s="453"/>
      <c r="G212" s="454"/>
      <c r="H212" s="454"/>
      <c r="I212" s="453"/>
      <c r="J212" s="454"/>
      <c r="K212" s="453"/>
      <c r="L212" s="453"/>
      <c r="M212" s="453"/>
      <c r="N212" s="689"/>
      <c r="O212" s="453"/>
      <c r="P212" s="688"/>
      <c r="Q212" s="446"/>
      <c r="R212" s="452"/>
      <c r="S212" s="446"/>
      <c r="U212" s="445"/>
      <c r="V212" s="450"/>
      <c r="W212" s="445"/>
      <c r="X212" s="451"/>
      <c r="Y212" s="445"/>
      <c r="Z212" s="439"/>
      <c r="AA212" s="450"/>
      <c r="AB212" s="445"/>
      <c r="AC212" s="449"/>
      <c r="AD212" s="445"/>
      <c r="AE212" s="445"/>
      <c r="AF212" s="445"/>
    </row>
    <row r="213" spans="4:32" s="435" customFormat="1" x14ac:dyDescent="0.25">
      <c r="D213" s="448"/>
      <c r="E213" s="448"/>
      <c r="F213" s="453"/>
      <c r="G213" s="454"/>
      <c r="H213" s="454"/>
      <c r="I213" s="453"/>
      <c r="J213" s="454"/>
      <c r="K213" s="453"/>
      <c r="L213" s="453"/>
      <c r="M213" s="453"/>
      <c r="N213" s="689"/>
      <c r="O213" s="453"/>
      <c r="P213" s="688"/>
      <c r="Q213" s="446"/>
      <c r="R213" s="452"/>
      <c r="S213" s="446"/>
      <c r="U213" s="445"/>
      <c r="V213" s="450"/>
      <c r="W213" s="445"/>
      <c r="X213" s="451"/>
      <c r="Y213" s="445"/>
      <c r="Z213" s="439"/>
      <c r="AA213" s="450"/>
      <c r="AB213" s="445"/>
      <c r="AC213" s="449"/>
      <c r="AD213" s="445"/>
      <c r="AE213" s="445"/>
      <c r="AF213" s="445"/>
    </row>
    <row r="214" spans="4:32" s="435" customFormat="1" x14ac:dyDescent="0.25">
      <c r="D214" s="448"/>
      <c r="E214" s="448"/>
      <c r="F214" s="453"/>
      <c r="G214" s="454"/>
      <c r="H214" s="454"/>
      <c r="I214" s="453"/>
      <c r="J214" s="454"/>
      <c r="K214" s="453"/>
      <c r="L214" s="453"/>
      <c r="M214" s="453"/>
      <c r="N214" s="689"/>
      <c r="O214" s="453"/>
      <c r="P214" s="688"/>
      <c r="Q214" s="446"/>
      <c r="R214" s="452"/>
      <c r="S214" s="446"/>
      <c r="U214" s="445"/>
      <c r="V214" s="450"/>
      <c r="W214" s="445"/>
      <c r="X214" s="451"/>
      <c r="Y214" s="445"/>
      <c r="Z214" s="439"/>
      <c r="AA214" s="450"/>
      <c r="AB214" s="445"/>
      <c r="AC214" s="449"/>
      <c r="AD214" s="445"/>
      <c r="AE214" s="445"/>
      <c r="AF214" s="445"/>
    </row>
    <row r="215" spans="4:32" s="435" customFormat="1" x14ac:dyDescent="0.25">
      <c r="D215" s="448"/>
      <c r="E215" s="448"/>
      <c r="F215" s="453"/>
      <c r="G215" s="454"/>
      <c r="H215" s="454"/>
      <c r="I215" s="453"/>
      <c r="J215" s="454"/>
      <c r="K215" s="453"/>
      <c r="L215" s="453"/>
      <c r="M215" s="453"/>
      <c r="N215" s="689"/>
      <c r="O215" s="453"/>
      <c r="P215" s="688"/>
      <c r="Q215" s="446"/>
      <c r="R215" s="452"/>
      <c r="S215" s="446"/>
      <c r="U215" s="445"/>
      <c r="V215" s="450"/>
      <c r="W215" s="445"/>
      <c r="X215" s="451"/>
      <c r="Y215" s="445"/>
      <c r="Z215" s="439"/>
      <c r="AA215" s="450"/>
      <c r="AB215" s="445"/>
      <c r="AC215" s="449"/>
      <c r="AD215" s="445"/>
      <c r="AE215" s="445"/>
      <c r="AF215" s="445"/>
    </row>
    <row r="216" spans="4:32" s="435" customFormat="1" x14ac:dyDescent="0.25">
      <c r="D216" s="448"/>
      <c r="E216" s="448"/>
      <c r="F216" s="453"/>
      <c r="G216" s="454"/>
      <c r="H216" s="454"/>
      <c r="I216" s="453"/>
      <c r="J216" s="454"/>
      <c r="K216" s="453"/>
      <c r="L216" s="453"/>
      <c r="M216" s="453"/>
      <c r="N216" s="689"/>
      <c r="O216" s="453"/>
      <c r="P216" s="688"/>
      <c r="Q216" s="446"/>
      <c r="R216" s="452"/>
      <c r="S216" s="446"/>
      <c r="U216" s="445"/>
      <c r="V216" s="450"/>
      <c r="W216" s="445"/>
      <c r="X216" s="451"/>
      <c r="Y216" s="445"/>
      <c r="Z216" s="439"/>
      <c r="AA216" s="450"/>
      <c r="AB216" s="445"/>
      <c r="AC216" s="449"/>
      <c r="AD216" s="445"/>
      <c r="AE216" s="445"/>
      <c r="AF216" s="445"/>
    </row>
    <row r="217" spans="4:32" s="435" customFormat="1" x14ac:dyDescent="0.25">
      <c r="D217" s="448"/>
      <c r="E217" s="448"/>
      <c r="F217" s="453"/>
      <c r="G217" s="454"/>
      <c r="H217" s="454"/>
      <c r="I217" s="453"/>
      <c r="J217" s="454"/>
      <c r="K217" s="453"/>
      <c r="L217" s="453"/>
      <c r="M217" s="453"/>
      <c r="N217" s="689"/>
      <c r="O217" s="453"/>
      <c r="P217" s="688"/>
      <c r="Q217" s="446"/>
      <c r="R217" s="452"/>
      <c r="S217" s="446"/>
      <c r="U217" s="445"/>
      <c r="V217" s="450"/>
      <c r="W217" s="445"/>
      <c r="X217" s="451"/>
      <c r="Y217" s="445"/>
      <c r="Z217" s="439"/>
      <c r="AA217" s="450"/>
      <c r="AB217" s="445"/>
      <c r="AC217" s="449"/>
      <c r="AD217" s="445"/>
      <c r="AE217" s="445"/>
      <c r="AF217" s="445"/>
    </row>
    <row r="218" spans="4:32" s="435" customFormat="1" x14ac:dyDescent="0.25">
      <c r="D218" s="448"/>
      <c r="E218" s="448"/>
      <c r="F218" s="453"/>
      <c r="G218" s="454"/>
      <c r="H218" s="454"/>
      <c r="I218" s="453"/>
      <c r="J218" s="454"/>
      <c r="K218" s="453"/>
      <c r="L218" s="453"/>
      <c r="M218" s="453"/>
      <c r="N218" s="689"/>
      <c r="O218" s="453"/>
      <c r="P218" s="688"/>
      <c r="Q218" s="446"/>
      <c r="R218" s="452"/>
      <c r="S218" s="446"/>
      <c r="U218" s="445"/>
      <c r="V218" s="450"/>
      <c r="W218" s="445"/>
      <c r="X218" s="451"/>
      <c r="Y218" s="445"/>
      <c r="Z218" s="439"/>
      <c r="AA218" s="450"/>
      <c r="AB218" s="445"/>
      <c r="AC218" s="449"/>
      <c r="AD218" s="445"/>
      <c r="AE218" s="445"/>
      <c r="AF218" s="445"/>
    </row>
    <row r="219" spans="4:32" s="435" customFormat="1" x14ac:dyDescent="0.25">
      <c r="D219" s="448"/>
      <c r="E219" s="448"/>
      <c r="F219" s="453"/>
      <c r="G219" s="454"/>
      <c r="H219" s="454"/>
      <c r="I219" s="453"/>
      <c r="J219" s="454"/>
      <c r="K219" s="453"/>
      <c r="L219" s="453"/>
      <c r="M219" s="453"/>
      <c r="N219" s="689"/>
      <c r="O219" s="453"/>
      <c r="P219" s="688"/>
      <c r="Q219" s="446"/>
      <c r="R219" s="452"/>
      <c r="S219" s="446"/>
      <c r="U219" s="445"/>
      <c r="V219" s="450"/>
      <c r="W219" s="445"/>
      <c r="X219" s="451"/>
      <c r="Y219" s="445"/>
      <c r="Z219" s="439"/>
      <c r="AA219" s="450"/>
      <c r="AB219" s="445"/>
      <c r="AC219" s="449"/>
      <c r="AD219" s="445"/>
      <c r="AE219" s="445"/>
      <c r="AF219" s="445"/>
    </row>
    <row r="220" spans="4:32" s="435" customFormat="1" x14ac:dyDescent="0.25">
      <c r="D220" s="448"/>
      <c r="E220" s="448"/>
      <c r="F220" s="453"/>
      <c r="G220" s="454"/>
      <c r="H220" s="454"/>
      <c r="I220" s="453"/>
      <c r="J220" s="454"/>
      <c r="K220" s="453"/>
      <c r="L220" s="453"/>
      <c r="M220" s="453"/>
      <c r="N220" s="689"/>
      <c r="O220" s="453"/>
      <c r="P220" s="688"/>
      <c r="Q220" s="446"/>
      <c r="R220" s="452"/>
      <c r="S220" s="446"/>
      <c r="U220" s="445"/>
      <c r="V220" s="450"/>
      <c r="W220" s="445"/>
      <c r="X220" s="451"/>
      <c r="Y220" s="445"/>
      <c r="Z220" s="439"/>
      <c r="AA220" s="450"/>
      <c r="AB220" s="445"/>
      <c r="AC220" s="449"/>
      <c r="AD220" s="445"/>
      <c r="AE220" s="445"/>
      <c r="AF220" s="445"/>
    </row>
    <row r="221" spans="4:32" s="435" customFormat="1" x14ac:dyDescent="0.25">
      <c r="D221" s="448"/>
      <c r="E221" s="448"/>
      <c r="F221" s="453"/>
      <c r="G221" s="454"/>
      <c r="H221" s="454"/>
      <c r="I221" s="453"/>
      <c r="J221" s="454"/>
      <c r="K221" s="453"/>
      <c r="L221" s="453"/>
      <c r="M221" s="453"/>
      <c r="N221" s="689"/>
      <c r="O221" s="453"/>
      <c r="P221" s="688"/>
      <c r="Q221" s="446"/>
      <c r="R221" s="452"/>
      <c r="S221" s="446"/>
      <c r="U221" s="445"/>
      <c r="V221" s="450"/>
      <c r="W221" s="445"/>
      <c r="X221" s="451"/>
      <c r="Y221" s="445"/>
      <c r="Z221" s="439"/>
      <c r="AA221" s="450"/>
      <c r="AB221" s="445"/>
      <c r="AC221" s="449"/>
      <c r="AD221" s="445"/>
      <c r="AE221" s="445"/>
      <c r="AF221" s="445"/>
    </row>
    <row r="222" spans="4:32" s="435" customFormat="1" x14ac:dyDescent="0.25">
      <c r="D222" s="448"/>
      <c r="E222" s="448"/>
      <c r="F222" s="453"/>
      <c r="G222" s="454"/>
      <c r="H222" s="454"/>
      <c r="I222" s="453"/>
      <c r="J222" s="454"/>
      <c r="K222" s="453"/>
      <c r="L222" s="453"/>
      <c r="M222" s="453"/>
      <c r="N222" s="689"/>
      <c r="O222" s="453"/>
      <c r="P222" s="688"/>
      <c r="Q222" s="446"/>
      <c r="R222" s="452"/>
      <c r="S222" s="446"/>
      <c r="U222" s="445"/>
      <c r="V222" s="450"/>
      <c r="W222" s="445"/>
      <c r="X222" s="451"/>
      <c r="Y222" s="445"/>
      <c r="Z222" s="439"/>
      <c r="AA222" s="450"/>
      <c r="AB222" s="445"/>
      <c r="AC222" s="449"/>
      <c r="AD222" s="445"/>
      <c r="AE222" s="445"/>
      <c r="AF222" s="445"/>
    </row>
    <row r="223" spans="4:32" s="435" customFormat="1" x14ac:dyDescent="0.25">
      <c r="D223" s="448"/>
      <c r="E223" s="448"/>
      <c r="F223" s="453"/>
      <c r="G223" s="454"/>
      <c r="H223" s="454"/>
      <c r="I223" s="453"/>
      <c r="J223" s="454"/>
      <c r="K223" s="453"/>
      <c r="L223" s="453"/>
      <c r="M223" s="453"/>
      <c r="N223" s="689"/>
      <c r="O223" s="453"/>
      <c r="P223" s="688"/>
      <c r="Q223" s="446"/>
      <c r="R223" s="452"/>
      <c r="S223" s="446"/>
      <c r="U223" s="445"/>
      <c r="V223" s="450"/>
      <c r="W223" s="445"/>
      <c r="X223" s="451"/>
      <c r="Y223" s="445"/>
      <c r="Z223" s="439"/>
      <c r="AA223" s="450"/>
      <c r="AB223" s="445"/>
      <c r="AC223" s="449"/>
      <c r="AD223" s="445"/>
      <c r="AE223" s="445"/>
      <c r="AF223" s="445"/>
    </row>
    <row r="224" spans="4:32" s="435" customFormat="1" x14ac:dyDescent="0.25">
      <c r="D224" s="448"/>
      <c r="E224" s="448"/>
      <c r="F224" s="453"/>
      <c r="G224" s="454"/>
      <c r="H224" s="454"/>
      <c r="I224" s="453"/>
      <c r="J224" s="454"/>
      <c r="K224" s="453"/>
      <c r="L224" s="453"/>
      <c r="M224" s="453"/>
      <c r="N224" s="689"/>
      <c r="O224" s="453"/>
      <c r="P224" s="688"/>
      <c r="Q224" s="446"/>
      <c r="R224" s="452"/>
      <c r="S224" s="446"/>
      <c r="U224" s="445"/>
      <c r="V224" s="450"/>
      <c r="W224" s="445"/>
      <c r="X224" s="451"/>
      <c r="Y224" s="445"/>
      <c r="Z224" s="439"/>
      <c r="AA224" s="450"/>
      <c r="AB224" s="445"/>
      <c r="AC224" s="449"/>
      <c r="AD224" s="445"/>
      <c r="AE224" s="445"/>
      <c r="AF224" s="445"/>
    </row>
    <row r="225" spans="4:32" s="435" customFormat="1" x14ac:dyDescent="0.25">
      <c r="D225" s="448"/>
      <c r="E225" s="448"/>
      <c r="F225" s="453"/>
      <c r="G225" s="454"/>
      <c r="H225" s="454"/>
      <c r="I225" s="453"/>
      <c r="J225" s="454"/>
      <c r="K225" s="453"/>
      <c r="L225" s="453"/>
      <c r="M225" s="453"/>
      <c r="N225" s="689"/>
      <c r="O225" s="453"/>
      <c r="P225" s="688"/>
      <c r="Q225" s="446"/>
      <c r="R225" s="452"/>
      <c r="S225" s="446"/>
      <c r="U225" s="445"/>
      <c r="V225" s="450"/>
      <c r="W225" s="445"/>
      <c r="X225" s="451"/>
      <c r="Y225" s="445"/>
      <c r="Z225" s="439"/>
      <c r="AA225" s="450"/>
      <c r="AB225" s="445"/>
      <c r="AC225" s="449"/>
      <c r="AD225" s="445"/>
      <c r="AE225" s="445"/>
      <c r="AF225" s="445"/>
    </row>
    <row r="226" spans="4:32" s="435" customFormat="1" x14ac:dyDescent="0.25">
      <c r="D226" s="448"/>
      <c r="E226" s="448"/>
      <c r="F226" s="453"/>
      <c r="G226" s="454"/>
      <c r="H226" s="454"/>
      <c r="I226" s="453"/>
      <c r="J226" s="454"/>
      <c r="K226" s="453"/>
      <c r="L226" s="453"/>
      <c r="M226" s="453"/>
      <c r="N226" s="689"/>
      <c r="O226" s="453"/>
      <c r="P226" s="688"/>
      <c r="Q226" s="446"/>
      <c r="R226" s="452"/>
      <c r="S226" s="446"/>
      <c r="U226" s="445"/>
      <c r="V226" s="450"/>
      <c r="W226" s="445"/>
      <c r="X226" s="451"/>
      <c r="Y226" s="445"/>
      <c r="Z226" s="439"/>
      <c r="AA226" s="450"/>
      <c r="AB226" s="445"/>
      <c r="AC226" s="449"/>
      <c r="AD226" s="445"/>
      <c r="AE226" s="445"/>
      <c r="AF226" s="445"/>
    </row>
    <row r="227" spans="4:32" s="435" customFormat="1" x14ac:dyDescent="0.25">
      <c r="D227" s="448"/>
      <c r="E227" s="448"/>
      <c r="F227" s="453"/>
      <c r="G227" s="454"/>
      <c r="H227" s="454"/>
      <c r="I227" s="453"/>
      <c r="J227" s="454"/>
      <c r="K227" s="453"/>
      <c r="L227" s="453"/>
      <c r="M227" s="453"/>
      <c r="N227" s="689"/>
      <c r="O227" s="453"/>
      <c r="P227" s="688"/>
      <c r="Q227" s="446"/>
      <c r="R227" s="452"/>
      <c r="S227" s="446"/>
      <c r="U227" s="445"/>
      <c r="V227" s="450"/>
      <c r="W227" s="445"/>
      <c r="X227" s="451"/>
      <c r="Y227" s="445"/>
      <c r="Z227" s="439"/>
      <c r="AA227" s="450"/>
      <c r="AB227" s="445"/>
      <c r="AC227" s="449"/>
      <c r="AD227" s="445"/>
      <c r="AE227" s="445"/>
      <c r="AF227" s="445"/>
    </row>
    <row r="228" spans="4:32" s="435" customFormat="1" x14ac:dyDescent="0.25">
      <c r="D228" s="448"/>
      <c r="E228" s="448"/>
      <c r="F228" s="453"/>
      <c r="G228" s="454"/>
      <c r="H228" s="454"/>
      <c r="I228" s="453"/>
      <c r="J228" s="454"/>
      <c r="K228" s="453"/>
      <c r="L228" s="453"/>
      <c r="M228" s="453"/>
      <c r="N228" s="689"/>
      <c r="O228" s="453"/>
      <c r="P228" s="688"/>
      <c r="Q228" s="446"/>
      <c r="R228" s="452"/>
      <c r="S228" s="446"/>
      <c r="U228" s="445"/>
      <c r="V228" s="450"/>
      <c r="W228" s="445"/>
      <c r="X228" s="451"/>
      <c r="Y228" s="445"/>
      <c r="Z228" s="439"/>
      <c r="AA228" s="450"/>
      <c r="AB228" s="445"/>
      <c r="AC228" s="449"/>
      <c r="AD228" s="445"/>
      <c r="AE228" s="445"/>
      <c r="AF228" s="445"/>
    </row>
    <row r="229" spans="4:32" s="435" customFormat="1" x14ac:dyDescent="0.25">
      <c r="D229" s="448"/>
      <c r="E229" s="448"/>
      <c r="F229" s="453"/>
      <c r="G229" s="454"/>
      <c r="H229" s="454"/>
      <c r="I229" s="453"/>
      <c r="J229" s="454"/>
      <c r="K229" s="453"/>
      <c r="L229" s="453"/>
      <c r="M229" s="453"/>
      <c r="N229" s="689"/>
      <c r="O229" s="453"/>
      <c r="P229" s="688"/>
      <c r="Q229" s="446"/>
      <c r="R229" s="452"/>
      <c r="S229" s="446"/>
      <c r="U229" s="445"/>
      <c r="V229" s="450"/>
      <c r="W229" s="445"/>
      <c r="X229" s="451"/>
      <c r="Y229" s="445"/>
      <c r="Z229" s="439"/>
      <c r="AA229" s="450"/>
      <c r="AB229" s="445"/>
      <c r="AC229" s="449"/>
      <c r="AD229" s="445"/>
      <c r="AE229" s="445"/>
      <c r="AF229" s="445"/>
    </row>
    <row r="230" spans="4:32" s="435" customFormat="1" x14ac:dyDescent="0.25">
      <c r="D230" s="448"/>
      <c r="E230" s="448"/>
      <c r="F230" s="453"/>
      <c r="G230" s="454"/>
      <c r="H230" s="454"/>
      <c r="I230" s="453"/>
      <c r="J230" s="454"/>
      <c r="K230" s="453"/>
      <c r="L230" s="453"/>
      <c r="M230" s="453"/>
      <c r="N230" s="689"/>
      <c r="O230" s="453"/>
      <c r="P230" s="688"/>
      <c r="Q230" s="446"/>
      <c r="R230" s="452"/>
      <c r="S230" s="446"/>
      <c r="U230" s="445"/>
      <c r="V230" s="450"/>
      <c r="W230" s="445"/>
      <c r="X230" s="451"/>
      <c r="Y230" s="445"/>
      <c r="Z230" s="439"/>
      <c r="AA230" s="450"/>
      <c r="AB230" s="445"/>
      <c r="AC230" s="449"/>
      <c r="AD230" s="445"/>
      <c r="AE230" s="445"/>
      <c r="AF230" s="445"/>
    </row>
    <row r="231" spans="4:32" s="435" customFormat="1" x14ac:dyDescent="0.25">
      <c r="D231" s="448"/>
      <c r="E231" s="448"/>
      <c r="F231" s="453"/>
      <c r="G231" s="454"/>
      <c r="H231" s="454"/>
      <c r="I231" s="453"/>
      <c r="J231" s="454"/>
      <c r="K231" s="453"/>
      <c r="L231" s="453"/>
      <c r="M231" s="453"/>
      <c r="N231" s="689"/>
      <c r="O231" s="453"/>
      <c r="P231" s="688"/>
      <c r="Q231" s="446"/>
      <c r="R231" s="452"/>
      <c r="S231" s="446"/>
      <c r="U231" s="445"/>
      <c r="V231" s="450"/>
      <c r="W231" s="445"/>
      <c r="X231" s="451"/>
      <c r="Y231" s="445"/>
      <c r="Z231" s="439"/>
      <c r="AA231" s="450"/>
      <c r="AB231" s="445"/>
      <c r="AC231" s="449"/>
      <c r="AD231" s="445"/>
      <c r="AE231" s="445"/>
      <c r="AF231" s="445"/>
    </row>
    <row r="232" spans="4:32" s="435" customFormat="1" x14ac:dyDescent="0.25">
      <c r="D232" s="448"/>
      <c r="E232" s="448"/>
      <c r="F232" s="453"/>
      <c r="G232" s="454"/>
      <c r="H232" s="454"/>
      <c r="I232" s="453"/>
      <c r="J232" s="454"/>
      <c r="K232" s="453"/>
      <c r="L232" s="453"/>
      <c r="M232" s="453"/>
      <c r="N232" s="689"/>
      <c r="O232" s="453"/>
      <c r="P232" s="688"/>
      <c r="Q232" s="446"/>
      <c r="R232" s="452"/>
      <c r="S232" s="446"/>
      <c r="U232" s="445"/>
      <c r="V232" s="450"/>
      <c r="W232" s="445"/>
      <c r="X232" s="451"/>
      <c r="Y232" s="445"/>
      <c r="Z232" s="439"/>
      <c r="AA232" s="450"/>
      <c r="AB232" s="445"/>
      <c r="AC232" s="449"/>
      <c r="AD232" s="445"/>
      <c r="AE232" s="445"/>
      <c r="AF232" s="445"/>
    </row>
    <row r="233" spans="4:32" s="435" customFormat="1" x14ac:dyDescent="0.25">
      <c r="D233" s="448"/>
      <c r="E233" s="448"/>
      <c r="F233" s="453"/>
      <c r="G233" s="454"/>
      <c r="H233" s="454"/>
      <c r="I233" s="453"/>
      <c r="J233" s="454"/>
      <c r="K233" s="453"/>
      <c r="L233" s="453"/>
      <c r="M233" s="453"/>
      <c r="N233" s="689"/>
      <c r="O233" s="453"/>
      <c r="P233" s="688"/>
      <c r="Q233" s="446"/>
      <c r="R233" s="452"/>
      <c r="S233" s="446"/>
      <c r="U233" s="445"/>
      <c r="V233" s="450"/>
      <c r="W233" s="445"/>
      <c r="X233" s="451"/>
      <c r="Y233" s="445"/>
      <c r="Z233" s="439"/>
      <c r="AA233" s="450"/>
      <c r="AB233" s="445"/>
      <c r="AC233" s="449"/>
      <c r="AD233" s="445"/>
      <c r="AE233" s="445"/>
      <c r="AF233" s="445"/>
    </row>
    <row r="234" spans="4:32" s="435" customFormat="1" x14ac:dyDescent="0.25">
      <c r="D234" s="448"/>
      <c r="E234" s="448"/>
      <c r="F234" s="453"/>
      <c r="G234" s="454"/>
      <c r="H234" s="454"/>
      <c r="I234" s="453"/>
      <c r="J234" s="454"/>
      <c r="K234" s="453"/>
      <c r="L234" s="453"/>
      <c r="M234" s="453"/>
      <c r="N234" s="689"/>
      <c r="O234" s="453"/>
      <c r="P234" s="688"/>
      <c r="Q234" s="446"/>
      <c r="R234" s="452"/>
      <c r="S234" s="446"/>
      <c r="U234" s="445"/>
      <c r="V234" s="450"/>
      <c r="W234" s="445"/>
      <c r="X234" s="451"/>
      <c r="Y234" s="445"/>
      <c r="Z234" s="439"/>
      <c r="AA234" s="450"/>
      <c r="AB234" s="445"/>
      <c r="AC234" s="449"/>
      <c r="AD234" s="445"/>
      <c r="AE234" s="445"/>
      <c r="AF234" s="445"/>
    </row>
    <row r="235" spans="4:32" s="435" customFormat="1" x14ac:dyDescent="0.25">
      <c r="D235" s="448"/>
      <c r="E235" s="448"/>
      <c r="F235" s="453"/>
      <c r="G235" s="454"/>
      <c r="H235" s="454"/>
      <c r="I235" s="453"/>
      <c r="J235" s="454"/>
      <c r="K235" s="453"/>
      <c r="L235" s="453"/>
      <c r="M235" s="453"/>
      <c r="N235" s="689"/>
      <c r="O235" s="453"/>
      <c r="P235" s="688"/>
      <c r="Q235" s="446"/>
      <c r="R235" s="452"/>
      <c r="S235" s="446"/>
      <c r="U235" s="445"/>
      <c r="V235" s="450"/>
      <c r="W235" s="445"/>
      <c r="X235" s="451"/>
      <c r="Y235" s="445"/>
      <c r="Z235" s="439"/>
      <c r="AA235" s="450"/>
      <c r="AB235" s="445"/>
      <c r="AC235" s="449"/>
      <c r="AD235" s="445"/>
      <c r="AE235" s="445"/>
      <c r="AF235" s="445"/>
    </row>
    <row r="236" spans="4:32" s="435" customFormat="1" x14ac:dyDescent="0.25">
      <c r="D236" s="448"/>
      <c r="E236" s="448"/>
      <c r="F236" s="453"/>
      <c r="G236" s="454"/>
      <c r="H236" s="454"/>
      <c r="I236" s="453"/>
      <c r="J236" s="454"/>
      <c r="K236" s="453"/>
      <c r="L236" s="453"/>
      <c r="M236" s="453"/>
      <c r="N236" s="689"/>
      <c r="O236" s="453"/>
      <c r="P236" s="688"/>
      <c r="Q236" s="446"/>
      <c r="R236" s="452"/>
      <c r="S236" s="446"/>
      <c r="U236" s="445"/>
      <c r="V236" s="450"/>
      <c r="W236" s="445"/>
      <c r="X236" s="451"/>
      <c r="Y236" s="445"/>
      <c r="Z236" s="439"/>
      <c r="AA236" s="450"/>
      <c r="AB236" s="445"/>
      <c r="AC236" s="449"/>
      <c r="AD236" s="445"/>
      <c r="AE236" s="445"/>
      <c r="AF236" s="445"/>
    </row>
    <row r="237" spans="4:32" s="435" customFormat="1" x14ac:dyDescent="0.25">
      <c r="D237" s="448"/>
      <c r="E237" s="448"/>
      <c r="F237" s="453"/>
      <c r="G237" s="454"/>
      <c r="H237" s="454"/>
      <c r="I237" s="453"/>
      <c r="J237" s="454"/>
      <c r="K237" s="453"/>
      <c r="L237" s="453"/>
      <c r="M237" s="453"/>
      <c r="N237" s="689"/>
      <c r="O237" s="453"/>
      <c r="P237" s="688"/>
      <c r="Q237" s="446"/>
      <c r="R237" s="452"/>
      <c r="S237" s="446"/>
      <c r="U237" s="445"/>
      <c r="V237" s="450"/>
      <c r="W237" s="445"/>
      <c r="X237" s="451"/>
      <c r="Y237" s="445"/>
      <c r="Z237" s="439"/>
      <c r="AA237" s="450"/>
      <c r="AB237" s="445"/>
      <c r="AC237" s="449"/>
      <c r="AD237" s="445"/>
      <c r="AE237" s="445"/>
      <c r="AF237" s="445"/>
    </row>
    <row r="238" spans="4:32" s="435" customFormat="1" x14ac:dyDescent="0.25">
      <c r="D238" s="448"/>
      <c r="E238" s="448"/>
      <c r="F238" s="453"/>
      <c r="G238" s="454"/>
      <c r="H238" s="454"/>
      <c r="I238" s="453"/>
      <c r="J238" s="454"/>
      <c r="K238" s="453"/>
      <c r="L238" s="453"/>
      <c r="M238" s="453"/>
      <c r="N238" s="689"/>
      <c r="O238" s="453"/>
      <c r="P238" s="688"/>
      <c r="Q238" s="446"/>
      <c r="R238" s="452"/>
      <c r="S238" s="446"/>
      <c r="U238" s="445"/>
      <c r="V238" s="450"/>
      <c r="W238" s="445"/>
      <c r="X238" s="451"/>
      <c r="Y238" s="445"/>
      <c r="Z238" s="439"/>
      <c r="AA238" s="450"/>
      <c r="AB238" s="445"/>
      <c r="AC238" s="449"/>
      <c r="AD238" s="445"/>
      <c r="AE238" s="445"/>
      <c r="AF238" s="445"/>
    </row>
    <row r="239" spans="4:32" s="435" customFormat="1" x14ac:dyDescent="0.25">
      <c r="D239" s="448"/>
      <c r="E239" s="448"/>
      <c r="F239" s="453"/>
      <c r="G239" s="454"/>
      <c r="H239" s="454"/>
      <c r="I239" s="453"/>
      <c r="J239" s="454"/>
      <c r="K239" s="453"/>
      <c r="L239" s="453"/>
      <c r="M239" s="453"/>
      <c r="N239" s="689"/>
      <c r="O239" s="453"/>
      <c r="P239" s="688"/>
      <c r="Q239" s="446"/>
      <c r="R239" s="452"/>
      <c r="S239" s="446"/>
      <c r="U239" s="445"/>
      <c r="V239" s="450"/>
      <c r="W239" s="445"/>
      <c r="X239" s="451"/>
      <c r="Y239" s="445"/>
      <c r="Z239" s="439"/>
      <c r="AA239" s="450"/>
      <c r="AB239" s="445"/>
      <c r="AC239" s="449"/>
      <c r="AD239" s="445"/>
      <c r="AE239" s="445"/>
      <c r="AF239" s="445"/>
    </row>
    <row r="240" spans="4:32" s="435" customFormat="1" x14ac:dyDescent="0.25">
      <c r="D240" s="448"/>
      <c r="E240" s="448"/>
      <c r="F240" s="453"/>
      <c r="G240" s="454"/>
      <c r="H240" s="454"/>
      <c r="I240" s="453"/>
      <c r="J240" s="454"/>
      <c r="K240" s="453"/>
      <c r="L240" s="453"/>
      <c r="M240" s="453"/>
      <c r="N240" s="689"/>
      <c r="O240" s="453"/>
      <c r="P240" s="688"/>
      <c r="Q240" s="446"/>
      <c r="R240" s="452"/>
      <c r="S240" s="446"/>
      <c r="U240" s="445"/>
      <c r="V240" s="450"/>
      <c r="W240" s="445"/>
      <c r="X240" s="451"/>
      <c r="Y240" s="445"/>
      <c r="Z240" s="439"/>
      <c r="AA240" s="450"/>
      <c r="AB240" s="445"/>
      <c r="AC240" s="449"/>
      <c r="AD240" s="445"/>
      <c r="AE240" s="445"/>
      <c r="AF240" s="445"/>
    </row>
    <row r="241" spans="4:32" s="435" customFormat="1" x14ac:dyDescent="0.25">
      <c r="D241" s="448"/>
      <c r="E241" s="448"/>
      <c r="F241" s="453"/>
      <c r="G241" s="454"/>
      <c r="H241" s="454"/>
      <c r="I241" s="453"/>
      <c r="J241" s="454"/>
      <c r="K241" s="453"/>
      <c r="L241" s="453"/>
      <c r="M241" s="453"/>
      <c r="N241" s="689"/>
      <c r="O241" s="453"/>
      <c r="P241" s="688"/>
      <c r="Q241" s="446"/>
      <c r="R241" s="452"/>
      <c r="S241" s="446"/>
      <c r="U241" s="445"/>
      <c r="V241" s="450"/>
      <c r="W241" s="445"/>
      <c r="X241" s="451"/>
      <c r="Y241" s="445"/>
      <c r="Z241" s="439"/>
      <c r="AA241" s="450"/>
      <c r="AB241" s="445"/>
      <c r="AC241" s="449"/>
      <c r="AD241" s="445"/>
      <c r="AE241" s="445"/>
      <c r="AF241" s="445"/>
    </row>
    <row r="242" spans="4:32" s="435" customFormat="1" x14ac:dyDescent="0.25">
      <c r="D242" s="448"/>
      <c r="E242" s="448"/>
      <c r="F242" s="453"/>
      <c r="G242" s="454"/>
      <c r="H242" s="454"/>
      <c r="I242" s="453"/>
      <c r="J242" s="454"/>
      <c r="K242" s="453"/>
      <c r="L242" s="453"/>
      <c r="M242" s="453"/>
      <c r="N242" s="689"/>
      <c r="O242" s="453"/>
      <c r="P242" s="688"/>
      <c r="Q242" s="446"/>
      <c r="R242" s="452"/>
      <c r="S242" s="446"/>
      <c r="U242" s="445"/>
      <c r="V242" s="450"/>
      <c r="W242" s="445"/>
      <c r="X242" s="451"/>
      <c r="Y242" s="445"/>
      <c r="Z242" s="439"/>
      <c r="AA242" s="450"/>
      <c r="AB242" s="445"/>
      <c r="AC242" s="449"/>
      <c r="AD242" s="445"/>
      <c r="AE242" s="445"/>
      <c r="AF242" s="445"/>
    </row>
    <row r="243" spans="4:32" s="435" customFormat="1" x14ac:dyDescent="0.25">
      <c r="D243" s="448"/>
      <c r="E243" s="448"/>
      <c r="F243" s="453"/>
      <c r="G243" s="454"/>
      <c r="H243" s="454"/>
      <c r="I243" s="453"/>
      <c r="J243" s="454"/>
      <c r="K243" s="453"/>
      <c r="L243" s="453"/>
      <c r="M243" s="453"/>
      <c r="N243" s="689"/>
      <c r="O243" s="453"/>
      <c r="P243" s="688"/>
      <c r="Q243" s="446"/>
      <c r="R243" s="452"/>
      <c r="S243" s="446"/>
      <c r="U243" s="445"/>
      <c r="V243" s="450"/>
      <c r="W243" s="445"/>
      <c r="X243" s="451"/>
      <c r="Y243" s="445"/>
      <c r="Z243" s="439"/>
      <c r="AA243" s="450"/>
      <c r="AB243" s="445"/>
      <c r="AC243" s="449"/>
      <c r="AD243" s="445"/>
      <c r="AE243" s="445"/>
      <c r="AF243" s="445"/>
    </row>
    <row r="244" spans="4:32" s="435" customFormat="1" x14ac:dyDescent="0.25">
      <c r="D244" s="448"/>
      <c r="E244" s="448"/>
      <c r="F244" s="453"/>
      <c r="G244" s="454"/>
      <c r="H244" s="454"/>
      <c r="I244" s="453"/>
      <c r="J244" s="454"/>
      <c r="K244" s="453"/>
      <c r="L244" s="453"/>
      <c r="M244" s="453"/>
      <c r="N244" s="689"/>
      <c r="O244" s="453"/>
      <c r="P244" s="688"/>
      <c r="Q244" s="446"/>
      <c r="R244" s="452"/>
      <c r="S244" s="446"/>
      <c r="U244" s="445"/>
      <c r="V244" s="450"/>
      <c r="W244" s="445"/>
      <c r="X244" s="451"/>
      <c r="Y244" s="445"/>
      <c r="Z244" s="439"/>
      <c r="AA244" s="450"/>
      <c r="AB244" s="445"/>
      <c r="AC244" s="449"/>
      <c r="AD244" s="445"/>
      <c r="AE244" s="445"/>
      <c r="AF244" s="445"/>
    </row>
    <row r="245" spans="4:32" s="435" customFormat="1" x14ac:dyDescent="0.25">
      <c r="D245" s="448"/>
      <c r="E245" s="448"/>
      <c r="F245" s="453"/>
      <c r="G245" s="454"/>
      <c r="H245" s="454"/>
      <c r="I245" s="453"/>
      <c r="J245" s="454"/>
      <c r="K245" s="453"/>
      <c r="L245" s="453"/>
      <c r="M245" s="453"/>
      <c r="N245" s="689"/>
      <c r="O245" s="453"/>
      <c r="P245" s="688"/>
      <c r="Q245" s="446"/>
      <c r="R245" s="452"/>
      <c r="S245" s="446"/>
      <c r="U245" s="445"/>
      <c r="V245" s="450"/>
      <c r="W245" s="445"/>
      <c r="X245" s="451"/>
      <c r="Y245" s="445"/>
      <c r="Z245" s="439"/>
      <c r="AA245" s="450"/>
      <c r="AB245" s="445"/>
      <c r="AC245" s="449"/>
      <c r="AD245" s="445"/>
      <c r="AE245" s="445"/>
      <c r="AF245" s="445"/>
    </row>
    <row r="246" spans="4:32" s="435" customFormat="1" x14ac:dyDescent="0.25">
      <c r="D246" s="448"/>
      <c r="E246" s="448"/>
      <c r="F246" s="453"/>
      <c r="G246" s="454"/>
      <c r="H246" s="454"/>
      <c r="I246" s="453"/>
      <c r="J246" s="454"/>
      <c r="K246" s="453"/>
      <c r="L246" s="453"/>
      <c r="M246" s="453"/>
      <c r="N246" s="689"/>
      <c r="O246" s="453"/>
      <c r="P246" s="688"/>
      <c r="Q246" s="446"/>
      <c r="R246" s="452"/>
      <c r="S246" s="446"/>
      <c r="U246" s="445"/>
      <c r="V246" s="450"/>
      <c r="W246" s="445"/>
      <c r="X246" s="451"/>
      <c r="Y246" s="445"/>
      <c r="Z246" s="439"/>
      <c r="AA246" s="450"/>
      <c r="AB246" s="445"/>
      <c r="AC246" s="449"/>
      <c r="AD246" s="445"/>
      <c r="AE246" s="445"/>
      <c r="AF246" s="445"/>
    </row>
    <row r="247" spans="4:32" s="435" customFormat="1" x14ac:dyDescent="0.25">
      <c r="D247" s="448"/>
      <c r="E247" s="448"/>
      <c r="F247" s="453"/>
      <c r="G247" s="454"/>
      <c r="H247" s="454"/>
      <c r="I247" s="453"/>
      <c r="J247" s="454"/>
      <c r="K247" s="453"/>
      <c r="L247" s="453"/>
      <c r="M247" s="453"/>
      <c r="N247" s="689"/>
      <c r="O247" s="453"/>
      <c r="P247" s="688"/>
      <c r="Q247" s="446"/>
      <c r="R247" s="452"/>
      <c r="S247" s="446"/>
      <c r="U247" s="445"/>
      <c r="V247" s="450"/>
      <c r="W247" s="445"/>
      <c r="X247" s="451"/>
      <c r="Y247" s="445"/>
      <c r="Z247" s="439"/>
      <c r="AA247" s="450"/>
      <c r="AB247" s="445"/>
      <c r="AC247" s="449"/>
      <c r="AD247" s="445"/>
      <c r="AE247" s="445"/>
      <c r="AF247" s="445"/>
    </row>
    <row r="248" spans="4:32" s="435" customFormat="1" x14ac:dyDescent="0.25">
      <c r="D248" s="448"/>
      <c r="E248" s="448"/>
      <c r="F248" s="453"/>
      <c r="G248" s="454"/>
      <c r="H248" s="454"/>
      <c r="I248" s="453"/>
      <c r="J248" s="454"/>
      <c r="K248" s="453"/>
      <c r="L248" s="453"/>
      <c r="M248" s="453"/>
      <c r="N248" s="689"/>
      <c r="O248" s="453"/>
      <c r="P248" s="688"/>
      <c r="Q248" s="446"/>
      <c r="R248" s="452"/>
      <c r="S248" s="446"/>
      <c r="U248" s="445"/>
      <c r="V248" s="450"/>
      <c r="W248" s="445"/>
      <c r="X248" s="451"/>
      <c r="Y248" s="445"/>
      <c r="Z248" s="439"/>
      <c r="AA248" s="450"/>
      <c r="AB248" s="445"/>
      <c r="AC248" s="449"/>
      <c r="AD248" s="445"/>
      <c r="AE248" s="445"/>
      <c r="AF248" s="445"/>
    </row>
    <row r="249" spans="4:32" s="435" customFormat="1" x14ac:dyDescent="0.25">
      <c r="D249" s="448"/>
      <c r="E249" s="448"/>
      <c r="F249" s="453"/>
      <c r="G249" s="454"/>
      <c r="H249" s="454"/>
      <c r="I249" s="453"/>
      <c r="J249" s="454"/>
      <c r="K249" s="453"/>
      <c r="L249" s="453"/>
      <c r="M249" s="453"/>
      <c r="N249" s="689"/>
      <c r="O249" s="453"/>
      <c r="P249" s="688"/>
      <c r="Q249" s="446"/>
      <c r="R249" s="452"/>
      <c r="S249" s="446"/>
      <c r="U249" s="445"/>
      <c r="V249" s="450"/>
      <c r="W249" s="445"/>
      <c r="X249" s="451"/>
      <c r="Y249" s="445"/>
      <c r="Z249" s="439"/>
      <c r="AA249" s="450"/>
      <c r="AB249" s="445"/>
      <c r="AC249" s="449"/>
      <c r="AD249" s="445"/>
      <c r="AE249" s="445"/>
      <c r="AF249" s="445"/>
    </row>
    <row r="250" spans="4:32" s="435" customFormat="1" x14ac:dyDescent="0.25">
      <c r="D250" s="448"/>
      <c r="E250" s="448"/>
      <c r="F250" s="453"/>
      <c r="G250" s="454"/>
      <c r="H250" s="454"/>
      <c r="I250" s="453"/>
      <c r="J250" s="454"/>
      <c r="K250" s="453"/>
      <c r="L250" s="453"/>
      <c r="M250" s="453"/>
      <c r="N250" s="689"/>
      <c r="O250" s="453"/>
      <c r="P250" s="688"/>
      <c r="Q250" s="446"/>
      <c r="R250" s="452"/>
      <c r="S250" s="446"/>
      <c r="U250" s="445"/>
      <c r="V250" s="450"/>
      <c r="W250" s="445"/>
      <c r="X250" s="451"/>
      <c r="Y250" s="445"/>
      <c r="Z250" s="439"/>
      <c r="AA250" s="450"/>
      <c r="AB250" s="445"/>
      <c r="AC250" s="449"/>
      <c r="AD250" s="445"/>
      <c r="AE250" s="445"/>
      <c r="AF250" s="445"/>
    </row>
    <row r="251" spans="4:32" s="435" customFormat="1" x14ac:dyDescent="0.25">
      <c r="D251" s="448"/>
      <c r="E251" s="448"/>
      <c r="F251" s="453"/>
      <c r="G251" s="454"/>
      <c r="H251" s="454"/>
      <c r="I251" s="453"/>
      <c r="J251" s="454"/>
      <c r="K251" s="453"/>
      <c r="L251" s="453"/>
      <c r="M251" s="453"/>
      <c r="N251" s="689"/>
      <c r="O251" s="453"/>
      <c r="P251" s="688"/>
      <c r="Q251" s="446"/>
      <c r="R251" s="452"/>
      <c r="S251" s="446"/>
      <c r="U251" s="445"/>
      <c r="V251" s="450"/>
      <c r="W251" s="445"/>
      <c r="X251" s="451"/>
      <c r="Y251" s="445"/>
      <c r="Z251" s="439"/>
      <c r="AA251" s="450"/>
      <c r="AB251" s="445"/>
      <c r="AC251" s="449"/>
      <c r="AD251" s="445"/>
      <c r="AE251" s="445"/>
      <c r="AF251" s="445"/>
    </row>
    <row r="252" spans="4:32" s="435" customFormat="1" x14ac:dyDescent="0.25">
      <c r="D252" s="448"/>
      <c r="E252" s="448"/>
      <c r="F252" s="453"/>
      <c r="G252" s="454"/>
      <c r="H252" s="454"/>
      <c r="I252" s="453"/>
      <c r="J252" s="454"/>
      <c r="K252" s="453"/>
      <c r="L252" s="453"/>
      <c r="M252" s="453"/>
      <c r="N252" s="689"/>
      <c r="O252" s="453"/>
      <c r="P252" s="688"/>
      <c r="Q252" s="446"/>
      <c r="R252" s="452"/>
      <c r="S252" s="446"/>
      <c r="U252" s="445"/>
      <c r="V252" s="450"/>
      <c r="W252" s="445"/>
      <c r="X252" s="451"/>
      <c r="Y252" s="445"/>
      <c r="Z252" s="439"/>
      <c r="AA252" s="450"/>
      <c r="AB252" s="445"/>
      <c r="AC252" s="449"/>
      <c r="AD252" s="445"/>
      <c r="AE252" s="445"/>
      <c r="AF252" s="445"/>
    </row>
    <row r="253" spans="4:32" s="435" customFormat="1" x14ac:dyDescent="0.25">
      <c r="D253" s="448"/>
      <c r="E253" s="448"/>
      <c r="F253" s="453"/>
      <c r="G253" s="454"/>
      <c r="H253" s="454"/>
      <c r="I253" s="453"/>
      <c r="J253" s="454"/>
      <c r="K253" s="453"/>
      <c r="L253" s="453"/>
      <c r="M253" s="453"/>
      <c r="N253" s="689"/>
      <c r="O253" s="453"/>
      <c r="P253" s="688"/>
      <c r="Q253" s="446"/>
      <c r="R253" s="452"/>
      <c r="S253" s="446"/>
      <c r="U253" s="445"/>
      <c r="V253" s="450"/>
      <c r="W253" s="445"/>
      <c r="X253" s="451"/>
      <c r="Y253" s="445"/>
      <c r="Z253" s="439"/>
      <c r="AA253" s="450"/>
      <c r="AB253" s="445"/>
      <c r="AC253" s="449"/>
      <c r="AD253" s="445"/>
      <c r="AE253" s="445"/>
      <c r="AF253" s="445"/>
    </row>
    <row r="254" spans="4:32" s="435" customFormat="1" x14ac:dyDescent="0.25">
      <c r="D254" s="448"/>
      <c r="E254" s="448"/>
      <c r="F254" s="453"/>
      <c r="G254" s="454"/>
      <c r="H254" s="454"/>
      <c r="I254" s="453"/>
      <c r="J254" s="454"/>
      <c r="K254" s="453"/>
      <c r="L254" s="453"/>
      <c r="M254" s="453"/>
      <c r="N254" s="689"/>
      <c r="O254" s="453"/>
      <c r="P254" s="688"/>
      <c r="Q254" s="446"/>
      <c r="R254" s="452"/>
      <c r="S254" s="446"/>
      <c r="U254" s="445"/>
      <c r="V254" s="450"/>
      <c r="W254" s="445"/>
      <c r="X254" s="451"/>
      <c r="Y254" s="445"/>
      <c r="Z254" s="439"/>
      <c r="AA254" s="450"/>
      <c r="AB254" s="445"/>
      <c r="AC254" s="449"/>
      <c r="AD254" s="445"/>
      <c r="AE254" s="445"/>
      <c r="AF254" s="445"/>
    </row>
    <row r="255" spans="4:32" s="435" customFormat="1" x14ac:dyDescent="0.25">
      <c r="D255" s="448"/>
      <c r="E255" s="448"/>
      <c r="F255" s="453"/>
      <c r="G255" s="454"/>
      <c r="H255" s="454"/>
      <c r="I255" s="453"/>
      <c r="J255" s="454"/>
      <c r="K255" s="453"/>
      <c r="L255" s="453"/>
      <c r="M255" s="453"/>
      <c r="N255" s="689"/>
      <c r="O255" s="453"/>
      <c r="P255" s="688"/>
      <c r="Q255" s="446"/>
      <c r="R255" s="452"/>
      <c r="S255" s="446"/>
      <c r="U255" s="445"/>
      <c r="V255" s="450"/>
      <c r="W255" s="445"/>
      <c r="X255" s="451"/>
      <c r="Y255" s="445"/>
      <c r="Z255" s="439"/>
      <c r="AA255" s="450"/>
      <c r="AB255" s="445"/>
      <c r="AC255" s="449"/>
      <c r="AD255" s="445"/>
      <c r="AE255" s="445"/>
      <c r="AF255" s="445"/>
    </row>
    <row r="256" spans="4:32" s="435" customFormat="1" x14ac:dyDescent="0.25">
      <c r="D256" s="448"/>
      <c r="E256" s="448"/>
      <c r="F256" s="453"/>
      <c r="G256" s="454"/>
      <c r="H256" s="454"/>
      <c r="I256" s="453"/>
      <c r="J256" s="454"/>
      <c r="K256" s="453"/>
      <c r="L256" s="453"/>
      <c r="M256" s="453"/>
      <c r="N256" s="689"/>
      <c r="O256" s="453"/>
      <c r="P256" s="688"/>
      <c r="Q256" s="446"/>
      <c r="R256" s="452"/>
      <c r="S256" s="446"/>
      <c r="U256" s="445"/>
      <c r="V256" s="450"/>
      <c r="W256" s="445"/>
      <c r="X256" s="451"/>
      <c r="Y256" s="445"/>
      <c r="Z256" s="439"/>
      <c r="AA256" s="450"/>
      <c r="AB256" s="445"/>
      <c r="AC256" s="449"/>
      <c r="AD256" s="445"/>
      <c r="AE256" s="445"/>
      <c r="AF256" s="445"/>
    </row>
    <row r="257" spans="4:32" s="435" customFormat="1" x14ac:dyDescent="0.25">
      <c r="D257" s="448"/>
      <c r="E257" s="448"/>
      <c r="F257" s="453"/>
      <c r="G257" s="454"/>
      <c r="H257" s="454"/>
      <c r="I257" s="453"/>
      <c r="J257" s="454"/>
      <c r="K257" s="453"/>
      <c r="L257" s="453"/>
      <c r="M257" s="453"/>
      <c r="N257" s="689"/>
      <c r="O257" s="453"/>
      <c r="P257" s="688"/>
      <c r="Q257" s="446"/>
      <c r="R257" s="452"/>
      <c r="S257" s="446"/>
      <c r="U257" s="445"/>
      <c r="V257" s="450"/>
      <c r="W257" s="445"/>
      <c r="X257" s="451"/>
      <c r="Y257" s="445"/>
      <c r="Z257" s="439"/>
      <c r="AA257" s="450"/>
      <c r="AB257" s="445"/>
      <c r="AC257" s="449"/>
      <c r="AD257" s="445"/>
      <c r="AE257" s="445"/>
      <c r="AF257" s="445"/>
    </row>
    <row r="258" spans="4:32" s="435" customFormat="1" x14ac:dyDescent="0.25">
      <c r="D258" s="448"/>
      <c r="E258" s="448"/>
      <c r="F258" s="453"/>
      <c r="G258" s="454"/>
      <c r="H258" s="454"/>
      <c r="I258" s="453"/>
      <c r="J258" s="454"/>
      <c r="K258" s="453"/>
      <c r="L258" s="453"/>
      <c r="M258" s="453"/>
      <c r="N258" s="689"/>
      <c r="O258" s="453"/>
      <c r="P258" s="688"/>
      <c r="Q258" s="446"/>
      <c r="R258" s="452"/>
      <c r="S258" s="446"/>
      <c r="U258" s="445"/>
      <c r="V258" s="450"/>
      <c r="W258" s="445"/>
      <c r="X258" s="451"/>
      <c r="Y258" s="445"/>
      <c r="Z258" s="439"/>
      <c r="AA258" s="450"/>
      <c r="AB258" s="445"/>
      <c r="AC258" s="449"/>
      <c r="AD258" s="445"/>
      <c r="AE258" s="445"/>
      <c r="AF258" s="445"/>
    </row>
    <row r="259" spans="4:32" s="435" customFormat="1" x14ac:dyDescent="0.25">
      <c r="D259" s="448"/>
      <c r="E259" s="448"/>
      <c r="F259" s="453"/>
      <c r="G259" s="454"/>
      <c r="H259" s="454"/>
      <c r="I259" s="453"/>
      <c r="J259" s="454"/>
      <c r="K259" s="453"/>
      <c r="L259" s="453"/>
      <c r="M259" s="453"/>
      <c r="N259" s="689"/>
      <c r="O259" s="453"/>
      <c r="P259" s="688"/>
      <c r="Q259" s="446"/>
      <c r="R259" s="452"/>
      <c r="S259" s="446"/>
      <c r="U259" s="445"/>
      <c r="V259" s="450"/>
      <c r="W259" s="445"/>
      <c r="X259" s="451"/>
      <c r="Y259" s="445"/>
      <c r="Z259" s="439"/>
      <c r="AA259" s="450"/>
      <c r="AB259" s="445"/>
      <c r="AC259" s="449"/>
      <c r="AD259" s="445"/>
      <c r="AE259" s="445"/>
      <c r="AF259" s="445"/>
    </row>
    <row r="260" spans="4:32" s="435" customFormat="1" x14ac:dyDescent="0.25">
      <c r="D260" s="448"/>
      <c r="E260" s="448"/>
      <c r="F260" s="453"/>
      <c r="G260" s="454"/>
      <c r="H260" s="454"/>
      <c r="I260" s="453"/>
      <c r="J260" s="454"/>
      <c r="K260" s="453"/>
      <c r="L260" s="453"/>
      <c r="M260" s="453"/>
      <c r="N260" s="689"/>
      <c r="O260" s="453"/>
      <c r="P260" s="688"/>
      <c r="Q260" s="446"/>
      <c r="R260" s="452"/>
      <c r="S260" s="446"/>
      <c r="U260" s="445"/>
      <c r="V260" s="450"/>
      <c r="W260" s="445"/>
      <c r="X260" s="451"/>
      <c r="Y260" s="445"/>
      <c r="Z260" s="439"/>
      <c r="AA260" s="450"/>
      <c r="AB260" s="445"/>
      <c r="AC260" s="449"/>
      <c r="AD260" s="445"/>
      <c r="AE260" s="445"/>
      <c r="AF260" s="445"/>
    </row>
    <row r="261" spans="4:32" s="435" customFormat="1" x14ac:dyDescent="0.25">
      <c r="D261" s="448"/>
      <c r="E261" s="448"/>
      <c r="F261" s="453"/>
      <c r="G261" s="454"/>
      <c r="H261" s="454"/>
      <c r="I261" s="453"/>
      <c r="J261" s="454"/>
      <c r="K261" s="453"/>
      <c r="L261" s="453"/>
      <c r="M261" s="453"/>
      <c r="N261" s="689"/>
      <c r="O261" s="453"/>
      <c r="P261" s="688"/>
      <c r="Q261" s="446"/>
      <c r="R261" s="452"/>
      <c r="S261" s="446"/>
      <c r="U261" s="445"/>
      <c r="V261" s="450"/>
      <c r="W261" s="445"/>
      <c r="X261" s="451"/>
      <c r="Y261" s="445"/>
      <c r="Z261" s="439"/>
      <c r="AA261" s="450"/>
      <c r="AB261" s="445"/>
      <c r="AC261" s="449"/>
      <c r="AD261" s="445"/>
      <c r="AE261" s="445"/>
      <c r="AF261" s="445"/>
    </row>
    <row r="262" spans="4:32" s="435" customFormat="1" x14ac:dyDescent="0.25">
      <c r="D262" s="448"/>
      <c r="E262" s="448"/>
      <c r="F262" s="453"/>
      <c r="G262" s="454"/>
      <c r="H262" s="454"/>
      <c r="I262" s="453"/>
      <c r="J262" s="454"/>
      <c r="K262" s="453"/>
      <c r="L262" s="453"/>
      <c r="M262" s="453"/>
      <c r="N262" s="689"/>
      <c r="O262" s="453"/>
      <c r="P262" s="688"/>
      <c r="Q262" s="446"/>
      <c r="R262" s="452"/>
      <c r="S262" s="446"/>
      <c r="U262" s="445"/>
      <c r="V262" s="450"/>
      <c r="W262" s="445"/>
      <c r="X262" s="451"/>
      <c r="Y262" s="445"/>
      <c r="Z262" s="439"/>
      <c r="AA262" s="450"/>
      <c r="AB262" s="445"/>
      <c r="AC262" s="449"/>
      <c r="AD262" s="445"/>
      <c r="AE262" s="445"/>
      <c r="AF262" s="445"/>
    </row>
    <row r="263" spans="4:32" s="435" customFormat="1" x14ac:dyDescent="0.25">
      <c r="D263" s="448"/>
      <c r="E263" s="448"/>
      <c r="F263" s="453"/>
      <c r="G263" s="454"/>
      <c r="H263" s="454"/>
      <c r="I263" s="453"/>
      <c r="J263" s="454"/>
      <c r="K263" s="453"/>
      <c r="L263" s="453"/>
      <c r="M263" s="453"/>
      <c r="N263" s="689"/>
      <c r="O263" s="453"/>
      <c r="P263" s="688"/>
      <c r="Q263" s="446"/>
      <c r="R263" s="452"/>
      <c r="S263" s="446"/>
      <c r="U263" s="445"/>
      <c r="V263" s="450"/>
      <c r="W263" s="445"/>
      <c r="X263" s="451"/>
      <c r="Y263" s="445"/>
      <c r="Z263" s="439"/>
      <c r="AA263" s="450"/>
      <c r="AB263" s="445"/>
      <c r="AC263" s="449"/>
      <c r="AD263" s="445"/>
      <c r="AE263" s="445"/>
      <c r="AF263" s="445"/>
    </row>
    <row r="264" spans="4:32" s="435" customFormat="1" x14ac:dyDescent="0.25">
      <c r="D264" s="448"/>
      <c r="E264" s="448"/>
      <c r="F264" s="453"/>
      <c r="G264" s="454"/>
      <c r="H264" s="454"/>
      <c r="I264" s="453"/>
      <c r="J264" s="454"/>
      <c r="K264" s="453"/>
      <c r="L264" s="453"/>
      <c r="M264" s="453"/>
      <c r="N264" s="689"/>
      <c r="O264" s="453"/>
      <c r="P264" s="688"/>
      <c r="Q264" s="446"/>
      <c r="R264" s="452"/>
      <c r="S264" s="446"/>
      <c r="U264" s="445"/>
      <c r="V264" s="450"/>
      <c r="W264" s="445"/>
      <c r="X264" s="451"/>
      <c r="Y264" s="445"/>
      <c r="Z264" s="439"/>
      <c r="AA264" s="450"/>
      <c r="AB264" s="445"/>
      <c r="AC264" s="449"/>
      <c r="AD264" s="445"/>
      <c r="AE264" s="445"/>
      <c r="AF264" s="445"/>
    </row>
    <row r="265" spans="4:32" s="435" customFormat="1" x14ac:dyDescent="0.25">
      <c r="D265" s="448"/>
      <c r="E265" s="448"/>
      <c r="F265" s="453"/>
      <c r="G265" s="454"/>
      <c r="H265" s="454"/>
      <c r="I265" s="453"/>
      <c r="J265" s="454"/>
      <c r="K265" s="453"/>
      <c r="L265" s="453"/>
      <c r="M265" s="453"/>
      <c r="N265" s="689"/>
      <c r="O265" s="453"/>
      <c r="P265" s="688"/>
      <c r="Q265" s="446"/>
      <c r="R265" s="452"/>
      <c r="S265" s="446"/>
      <c r="U265" s="445"/>
      <c r="V265" s="450"/>
      <c r="W265" s="445"/>
      <c r="X265" s="451"/>
      <c r="Y265" s="445"/>
      <c r="Z265" s="439"/>
      <c r="AA265" s="450"/>
      <c r="AB265" s="445"/>
      <c r="AC265" s="449"/>
      <c r="AD265" s="445"/>
      <c r="AE265" s="445"/>
      <c r="AF265" s="445"/>
    </row>
    <row r="266" spans="4:32" s="435" customFormat="1" x14ac:dyDescent="0.25">
      <c r="D266" s="448"/>
      <c r="E266" s="448"/>
      <c r="F266" s="453"/>
      <c r="G266" s="454"/>
      <c r="H266" s="454"/>
      <c r="I266" s="453"/>
      <c r="J266" s="454"/>
      <c r="K266" s="453"/>
      <c r="L266" s="453"/>
      <c r="M266" s="453"/>
      <c r="N266" s="689"/>
      <c r="O266" s="453"/>
      <c r="P266" s="688"/>
      <c r="Q266" s="446"/>
      <c r="R266" s="452"/>
      <c r="S266" s="446"/>
      <c r="U266" s="445"/>
      <c r="V266" s="450"/>
      <c r="W266" s="445"/>
      <c r="X266" s="451"/>
      <c r="Y266" s="445"/>
      <c r="Z266" s="439"/>
      <c r="AA266" s="450"/>
      <c r="AB266" s="445"/>
      <c r="AC266" s="449"/>
      <c r="AD266" s="445"/>
      <c r="AE266" s="445"/>
      <c r="AF266" s="445"/>
    </row>
    <row r="267" spans="4:32" s="435" customFormat="1" x14ac:dyDescent="0.25">
      <c r="D267" s="448"/>
      <c r="E267" s="448"/>
      <c r="F267" s="453"/>
      <c r="G267" s="454"/>
      <c r="H267" s="454"/>
      <c r="I267" s="453"/>
      <c r="J267" s="454"/>
      <c r="K267" s="453"/>
      <c r="L267" s="453"/>
      <c r="M267" s="453"/>
      <c r="N267" s="689"/>
      <c r="O267" s="453"/>
      <c r="P267" s="688"/>
      <c r="Q267" s="446"/>
      <c r="R267" s="452"/>
      <c r="S267" s="446"/>
      <c r="U267" s="445"/>
      <c r="V267" s="450"/>
      <c r="W267" s="445"/>
      <c r="X267" s="451"/>
      <c r="Y267" s="445"/>
      <c r="Z267" s="439"/>
      <c r="AA267" s="450"/>
      <c r="AB267" s="445"/>
      <c r="AC267" s="449"/>
      <c r="AD267" s="445"/>
      <c r="AE267" s="445"/>
      <c r="AF267" s="445"/>
    </row>
    <row r="268" spans="4:32" s="435" customFormat="1" x14ac:dyDescent="0.25">
      <c r="D268" s="448"/>
      <c r="E268" s="448"/>
      <c r="F268" s="453"/>
      <c r="G268" s="454"/>
      <c r="H268" s="454"/>
      <c r="I268" s="453"/>
      <c r="J268" s="454"/>
      <c r="K268" s="453"/>
      <c r="L268" s="453"/>
      <c r="M268" s="453"/>
      <c r="N268" s="689"/>
      <c r="O268" s="453"/>
      <c r="P268" s="688"/>
      <c r="Q268" s="446"/>
      <c r="R268" s="452"/>
      <c r="S268" s="446"/>
      <c r="U268" s="445"/>
      <c r="V268" s="450"/>
      <c r="W268" s="445"/>
      <c r="X268" s="451"/>
      <c r="Y268" s="445"/>
      <c r="Z268" s="439"/>
      <c r="AA268" s="450"/>
      <c r="AB268" s="445"/>
      <c r="AC268" s="449"/>
      <c r="AD268" s="445"/>
      <c r="AE268" s="445"/>
      <c r="AF268" s="445"/>
    </row>
    <row r="269" spans="4:32" s="435" customFormat="1" x14ac:dyDescent="0.25">
      <c r="D269" s="448"/>
      <c r="E269" s="448"/>
      <c r="F269" s="453"/>
      <c r="G269" s="454"/>
      <c r="H269" s="454"/>
      <c r="I269" s="453"/>
      <c r="J269" s="454"/>
      <c r="K269" s="453"/>
      <c r="L269" s="453"/>
      <c r="M269" s="453"/>
      <c r="N269" s="689"/>
      <c r="O269" s="453"/>
      <c r="P269" s="688"/>
      <c r="Q269" s="446"/>
      <c r="R269" s="452"/>
      <c r="S269" s="446"/>
      <c r="U269" s="445"/>
      <c r="V269" s="450"/>
      <c r="W269" s="445"/>
      <c r="X269" s="451"/>
      <c r="Y269" s="445"/>
      <c r="Z269" s="439"/>
      <c r="AA269" s="450"/>
      <c r="AB269" s="445"/>
      <c r="AC269" s="449"/>
      <c r="AD269" s="445"/>
      <c r="AE269" s="445"/>
      <c r="AF269" s="445"/>
    </row>
    <row r="270" spans="4:32" s="435" customFormat="1" x14ac:dyDescent="0.25">
      <c r="D270" s="448"/>
      <c r="E270" s="448"/>
      <c r="F270" s="453"/>
      <c r="G270" s="454"/>
      <c r="H270" s="454"/>
      <c r="I270" s="453"/>
      <c r="J270" s="454"/>
      <c r="K270" s="453"/>
      <c r="L270" s="453"/>
      <c r="M270" s="453"/>
      <c r="N270" s="689"/>
      <c r="O270" s="453"/>
      <c r="P270" s="688"/>
      <c r="Q270" s="446"/>
      <c r="R270" s="452"/>
      <c r="S270" s="446"/>
      <c r="U270" s="445"/>
      <c r="V270" s="450"/>
      <c r="W270" s="445"/>
      <c r="X270" s="451"/>
      <c r="Y270" s="445"/>
      <c r="Z270" s="439"/>
      <c r="AA270" s="450"/>
      <c r="AB270" s="445"/>
      <c r="AC270" s="449"/>
      <c r="AD270" s="445"/>
      <c r="AE270" s="445"/>
      <c r="AF270" s="445"/>
    </row>
    <row r="271" spans="4:32" s="435" customFormat="1" x14ac:dyDescent="0.25">
      <c r="D271" s="448"/>
      <c r="E271" s="448"/>
      <c r="F271" s="453"/>
      <c r="G271" s="454"/>
      <c r="H271" s="454"/>
      <c r="I271" s="453"/>
      <c r="J271" s="454"/>
      <c r="K271" s="453"/>
      <c r="L271" s="453"/>
      <c r="M271" s="453"/>
      <c r="N271" s="689"/>
      <c r="O271" s="453"/>
      <c r="P271" s="688"/>
      <c r="Q271" s="446"/>
      <c r="R271" s="452"/>
      <c r="S271" s="446"/>
      <c r="U271" s="445"/>
      <c r="V271" s="450"/>
      <c r="W271" s="445"/>
      <c r="X271" s="451"/>
      <c r="Y271" s="445"/>
      <c r="Z271" s="439"/>
      <c r="AA271" s="450"/>
      <c r="AB271" s="445"/>
      <c r="AC271" s="449"/>
      <c r="AD271" s="445"/>
      <c r="AE271" s="445"/>
      <c r="AF271" s="445"/>
    </row>
    <row r="272" spans="4:32" s="435" customFormat="1" x14ac:dyDescent="0.25">
      <c r="D272" s="448"/>
      <c r="E272" s="448"/>
      <c r="F272" s="453"/>
      <c r="G272" s="454"/>
      <c r="H272" s="454"/>
      <c r="I272" s="453"/>
      <c r="J272" s="454"/>
      <c r="K272" s="453"/>
      <c r="L272" s="453"/>
      <c r="M272" s="453"/>
      <c r="N272" s="689"/>
      <c r="O272" s="453"/>
      <c r="P272" s="688"/>
      <c r="Q272" s="446"/>
      <c r="R272" s="452"/>
      <c r="S272" s="446"/>
      <c r="U272" s="445"/>
      <c r="V272" s="450"/>
      <c r="W272" s="445"/>
      <c r="X272" s="451"/>
      <c r="Y272" s="445"/>
      <c r="Z272" s="439"/>
      <c r="AA272" s="450"/>
      <c r="AB272" s="445"/>
      <c r="AC272" s="449"/>
      <c r="AD272" s="445"/>
      <c r="AE272" s="445"/>
      <c r="AF272" s="445"/>
    </row>
    <row r="273" spans="4:32" s="435" customFormat="1" x14ac:dyDescent="0.25">
      <c r="D273" s="448"/>
      <c r="E273" s="448"/>
      <c r="F273" s="453"/>
      <c r="G273" s="454"/>
      <c r="H273" s="454"/>
      <c r="I273" s="453"/>
      <c r="J273" s="454"/>
      <c r="K273" s="453"/>
      <c r="L273" s="453"/>
      <c r="M273" s="453"/>
      <c r="N273" s="689"/>
      <c r="O273" s="453"/>
      <c r="P273" s="688"/>
      <c r="Q273" s="446"/>
      <c r="R273" s="452"/>
      <c r="S273" s="446"/>
      <c r="U273" s="445"/>
      <c r="V273" s="450"/>
      <c r="W273" s="445"/>
      <c r="X273" s="451"/>
      <c r="Y273" s="445"/>
      <c r="Z273" s="439"/>
      <c r="AA273" s="450"/>
      <c r="AB273" s="445"/>
      <c r="AC273" s="449"/>
      <c r="AD273" s="445"/>
      <c r="AE273" s="445"/>
      <c r="AF273" s="445"/>
    </row>
    <row r="274" spans="4:32" s="435" customFormat="1" x14ac:dyDescent="0.25">
      <c r="D274" s="448"/>
      <c r="E274" s="448"/>
      <c r="F274" s="453"/>
      <c r="G274" s="454"/>
      <c r="H274" s="454"/>
      <c r="I274" s="453"/>
      <c r="J274" s="454"/>
      <c r="K274" s="453"/>
      <c r="L274" s="453"/>
      <c r="M274" s="453"/>
      <c r="N274" s="689"/>
      <c r="O274" s="453"/>
      <c r="P274" s="688"/>
      <c r="Q274" s="446"/>
      <c r="R274" s="452"/>
      <c r="S274" s="446"/>
      <c r="U274" s="445"/>
      <c r="V274" s="450"/>
      <c r="W274" s="445"/>
      <c r="X274" s="451"/>
      <c r="Y274" s="445"/>
      <c r="Z274" s="439"/>
      <c r="AA274" s="450"/>
      <c r="AB274" s="445"/>
      <c r="AC274" s="449"/>
      <c r="AD274" s="445"/>
      <c r="AE274" s="445"/>
      <c r="AF274" s="445"/>
    </row>
    <row r="275" spans="4:32" s="435" customFormat="1" x14ac:dyDescent="0.25">
      <c r="D275" s="448"/>
      <c r="E275" s="448"/>
      <c r="F275" s="453"/>
      <c r="G275" s="454"/>
      <c r="H275" s="454"/>
      <c r="I275" s="453"/>
      <c r="J275" s="454"/>
      <c r="K275" s="453"/>
      <c r="L275" s="453"/>
      <c r="M275" s="453"/>
      <c r="N275" s="689"/>
      <c r="O275" s="453"/>
      <c r="P275" s="688"/>
      <c r="Q275" s="446"/>
      <c r="R275" s="452"/>
      <c r="S275" s="446"/>
      <c r="U275" s="445"/>
      <c r="V275" s="450"/>
      <c r="W275" s="445"/>
      <c r="X275" s="451"/>
      <c r="Y275" s="445"/>
      <c r="Z275" s="439"/>
      <c r="AA275" s="450"/>
      <c r="AB275" s="445"/>
      <c r="AC275" s="449"/>
      <c r="AD275" s="445"/>
      <c r="AE275" s="445"/>
      <c r="AF275" s="445"/>
    </row>
    <row r="276" spans="4:32" s="435" customFormat="1" x14ac:dyDescent="0.25">
      <c r="D276" s="448"/>
      <c r="E276" s="448"/>
      <c r="F276" s="453"/>
      <c r="G276" s="454"/>
      <c r="H276" s="454"/>
      <c r="I276" s="453"/>
      <c r="J276" s="454"/>
      <c r="K276" s="453"/>
      <c r="L276" s="453"/>
      <c r="M276" s="453"/>
      <c r="N276" s="689"/>
      <c r="O276" s="453"/>
      <c r="P276" s="688"/>
      <c r="Q276" s="446"/>
      <c r="R276" s="452"/>
      <c r="S276" s="446"/>
      <c r="U276" s="445"/>
      <c r="V276" s="450"/>
      <c r="W276" s="445"/>
      <c r="X276" s="451"/>
      <c r="Y276" s="445"/>
      <c r="Z276" s="439"/>
      <c r="AA276" s="450"/>
      <c r="AB276" s="445"/>
      <c r="AC276" s="449"/>
      <c r="AD276" s="445"/>
      <c r="AE276" s="445"/>
      <c r="AF276" s="445"/>
    </row>
    <row r="277" spans="4:32" s="435" customFormat="1" x14ac:dyDescent="0.25">
      <c r="D277" s="448"/>
      <c r="E277" s="448"/>
      <c r="F277" s="453"/>
      <c r="G277" s="454"/>
      <c r="H277" s="454"/>
      <c r="I277" s="453"/>
      <c r="J277" s="454"/>
      <c r="K277" s="453"/>
      <c r="L277" s="453"/>
      <c r="M277" s="453"/>
      <c r="N277" s="689"/>
      <c r="O277" s="453"/>
      <c r="P277" s="688"/>
      <c r="Q277" s="446"/>
      <c r="R277" s="452"/>
      <c r="S277" s="446"/>
      <c r="U277" s="445"/>
      <c r="V277" s="450"/>
      <c r="W277" s="445"/>
      <c r="X277" s="451"/>
      <c r="Y277" s="445"/>
      <c r="Z277" s="439"/>
      <c r="AA277" s="450"/>
      <c r="AB277" s="445"/>
      <c r="AC277" s="449"/>
      <c r="AD277" s="445"/>
      <c r="AE277" s="445"/>
      <c r="AF277" s="445"/>
    </row>
    <row r="278" spans="4:32" s="435" customFormat="1" x14ac:dyDescent="0.25">
      <c r="D278" s="448"/>
      <c r="E278" s="448"/>
      <c r="F278" s="453"/>
      <c r="G278" s="454"/>
      <c r="H278" s="454"/>
      <c r="I278" s="453"/>
      <c r="J278" s="454"/>
      <c r="K278" s="453"/>
      <c r="L278" s="453"/>
      <c r="M278" s="453"/>
      <c r="N278" s="689"/>
      <c r="O278" s="453"/>
      <c r="P278" s="688"/>
      <c r="Q278" s="446"/>
      <c r="R278" s="452"/>
      <c r="S278" s="446"/>
      <c r="U278" s="445"/>
      <c r="V278" s="450"/>
      <c r="W278" s="445"/>
      <c r="X278" s="451"/>
      <c r="Y278" s="445"/>
      <c r="Z278" s="439"/>
      <c r="AA278" s="450"/>
      <c r="AB278" s="445"/>
      <c r="AC278" s="449"/>
      <c r="AD278" s="445"/>
      <c r="AE278" s="445"/>
      <c r="AF278" s="445"/>
    </row>
    <row r="279" spans="4:32" s="435" customFormat="1" x14ac:dyDescent="0.25">
      <c r="D279" s="448"/>
      <c r="E279" s="448"/>
      <c r="F279" s="453"/>
      <c r="G279" s="454"/>
      <c r="H279" s="454"/>
      <c r="I279" s="453"/>
      <c r="J279" s="454"/>
      <c r="K279" s="453"/>
      <c r="L279" s="453"/>
      <c r="M279" s="453"/>
      <c r="N279" s="689"/>
      <c r="O279" s="453"/>
      <c r="P279" s="688"/>
      <c r="Q279" s="446"/>
      <c r="R279" s="452"/>
      <c r="S279" s="446"/>
      <c r="U279" s="445"/>
      <c r="V279" s="450"/>
      <c r="W279" s="445"/>
      <c r="X279" s="451"/>
      <c r="Y279" s="445"/>
      <c r="Z279" s="439"/>
      <c r="AA279" s="450"/>
      <c r="AB279" s="445"/>
      <c r="AC279" s="449"/>
      <c r="AD279" s="445"/>
      <c r="AE279" s="445"/>
      <c r="AF279" s="445"/>
    </row>
    <row r="280" spans="4:32" s="435" customFormat="1" x14ac:dyDescent="0.25">
      <c r="D280" s="448"/>
      <c r="E280" s="448"/>
      <c r="F280" s="453"/>
      <c r="G280" s="454"/>
      <c r="H280" s="454"/>
      <c r="I280" s="453"/>
      <c r="J280" s="454"/>
      <c r="K280" s="453"/>
      <c r="L280" s="453"/>
      <c r="M280" s="453"/>
      <c r="N280" s="689"/>
      <c r="O280" s="453"/>
      <c r="P280" s="688"/>
      <c r="Q280" s="446"/>
      <c r="R280" s="452"/>
      <c r="S280" s="446"/>
      <c r="U280" s="445"/>
      <c r="V280" s="450"/>
      <c r="W280" s="445"/>
      <c r="X280" s="451"/>
      <c r="Y280" s="445"/>
      <c r="Z280" s="439"/>
      <c r="AA280" s="450"/>
      <c r="AB280" s="445"/>
      <c r="AC280" s="449"/>
      <c r="AD280" s="445"/>
      <c r="AE280" s="445"/>
      <c r="AF280" s="445"/>
    </row>
    <row r="281" spans="4:32" s="435" customFormat="1" x14ac:dyDescent="0.25">
      <c r="D281" s="448"/>
      <c r="E281" s="448"/>
      <c r="F281" s="453"/>
      <c r="G281" s="454"/>
      <c r="H281" s="454"/>
      <c r="I281" s="453"/>
      <c r="J281" s="454"/>
      <c r="K281" s="453"/>
      <c r="L281" s="453"/>
      <c r="M281" s="453"/>
      <c r="N281" s="689"/>
      <c r="O281" s="453"/>
      <c r="P281" s="688"/>
      <c r="Q281" s="446"/>
      <c r="R281" s="452"/>
      <c r="S281" s="446"/>
      <c r="U281" s="445"/>
      <c r="V281" s="450"/>
      <c r="W281" s="445"/>
      <c r="X281" s="451"/>
      <c r="Y281" s="445"/>
      <c r="Z281" s="439"/>
      <c r="AA281" s="450"/>
      <c r="AB281" s="445"/>
      <c r="AC281" s="449"/>
      <c r="AD281" s="445"/>
      <c r="AE281" s="445"/>
      <c r="AF281" s="445"/>
    </row>
    <row r="282" spans="4:32" s="435" customFormat="1" x14ac:dyDescent="0.25">
      <c r="D282" s="448"/>
      <c r="E282" s="448"/>
      <c r="F282" s="453"/>
      <c r="G282" s="454"/>
      <c r="H282" s="454"/>
      <c r="I282" s="453"/>
      <c r="J282" s="454"/>
      <c r="K282" s="453"/>
      <c r="L282" s="453"/>
      <c r="M282" s="453"/>
      <c r="N282" s="689"/>
      <c r="O282" s="453"/>
      <c r="P282" s="688"/>
      <c r="Q282" s="446"/>
      <c r="R282" s="452"/>
      <c r="S282" s="446"/>
      <c r="U282" s="445"/>
      <c r="V282" s="450"/>
      <c r="W282" s="445"/>
      <c r="X282" s="451"/>
      <c r="Y282" s="445"/>
      <c r="Z282" s="439"/>
      <c r="AA282" s="450"/>
      <c r="AB282" s="445"/>
      <c r="AC282" s="449"/>
      <c r="AD282" s="445"/>
      <c r="AE282" s="445"/>
      <c r="AF282" s="445"/>
    </row>
    <row r="283" spans="4:32" s="435" customFormat="1" x14ac:dyDescent="0.25">
      <c r="D283" s="448"/>
      <c r="E283" s="448"/>
      <c r="F283" s="453"/>
      <c r="G283" s="454"/>
      <c r="H283" s="454"/>
      <c r="I283" s="453"/>
      <c r="J283" s="454"/>
      <c r="K283" s="453"/>
      <c r="L283" s="453"/>
      <c r="M283" s="453"/>
      <c r="N283" s="689"/>
      <c r="O283" s="453"/>
      <c r="P283" s="688"/>
      <c r="Q283" s="446"/>
      <c r="R283" s="452"/>
      <c r="S283" s="446"/>
      <c r="U283" s="445"/>
      <c r="V283" s="450"/>
      <c r="W283" s="445"/>
      <c r="X283" s="451"/>
      <c r="Y283" s="445"/>
      <c r="Z283" s="439"/>
      <c r="AA283" s="450"/>
      <c r="AB283" s="445"/>
      <c r="AC283" s="449"/>
      <c r="AD283" s="445"/>
      <c r="AE283" s="445"/>
      <c r="AF283" s="445"/>
    </row>
    <row r="284" spans="4:32" s="435" customFormat="1" x14ac:dyDescent="0.25">
      <c r="D284" s="448"/>
      <c r="E284" s="448"/>
      <c r="F284" s="453"/>
      <c r="G284" s="454"/>
      <c r="H284" s="454"/>
      <c r="I284" s="453"/>
      <c r="J284" s="454"/>
      <c r="K284" s="453"/>
      <c r="L284" s="453"/>
      <c r="M284" s="453"/>
      <c r="N284" s="689"/>
      <c r="O284" s="453"/>
      <c r="P284" s="688"/>
      <c r="Q284" s="446"/>
      <c r="R284" s="452"/>
      <c r="S284" s="446"/>
      <c r="U284" s="445"/>
      <c r="V284" s="450"/>
      <c r="W284" s="445"/>
      <c r="X284" s="451"/>
      <c r="Y284" s="445"/>
      <c r="Z284" s="439"/>
      <c r="AA284" s="450"/>
      <c r="AB284" s="445"/>
      <c r="AC284" s="449"/>
      <c r="AD284" s="445"/>
      <c r="AE284" s="445"/>
      <c r="AF284" s="445"/>
    </row>
    <row r="285" spans="4:32" s="435" customFormat="1" x14ac:dyDescent="0.25">
      <c r="D285" s="448"/>
      <c r="E285" s="448"/>
      <c r="F285" s="453"/>
      <c r="G285" s="454"/>
      <c r="H285" s="454"/>
      <c r="I285" s="453"/>
      <c r="J285" s="454"/>
      <c r="K285" s="453"/>
      <c r="L285" s="453"/>
      <c r="M285" s="453"/>
      <c r="N285" s="689"/>
      <c r="O285" s="453"/>
      <c r="P285" s="688"/>
      <c r="Q285" s="446"/>
      <c r="R285" s="452"/>
      <c r="S285" s="446"/>
      <c r="U285" s="445"/>
      <c r="V285" s="450"/>
      <c r="W285" s="445"/>
      <c r="X285" s="451"/>
      <c r="Y285" s="445"/>
      <c r="Z285" s="439"/>
      <c r="AA285" s="450"/>
      <c r="AB285" s="445"/>
      <c r="AC285" s="449"/>
      <c r="AD285" s="445"/>
      <c r="AE285" s="445"/>
      <c r="AF285" s="445"/>
    </row>
    <row r="286" spans="4:32" s="435" customFormat="1" x14ac:dyDescent="0.25">
      <c r="D286" s="448"/>
      <c r="E286" s="448"/>
      <c r="F286" s="453"/>
      <c r="G286" s="454"/>
      <c r="H286" s="454"/>
      <c r="I286" s="453"/>
      <c r="J286" s="454"/>
      <c r="K286" s="453"/>
      <c r="L286" s="453"/>
      <c r="M286" s="453"/>
      <c r="N286" s="689"/>
      <c r="O286" s="453"/>
      <c r="P286" s="688"/>
      <c r="Q286" s="446"/>
      <c r="R286" s="452"/>
      <c r="S286" s="446"/>
      <c r="U286" s="445"/>
      <c r="V286" s="450"/>
      <c r="W286" s="445"/>
      <c r="X286" s="451"/>
      <c r="Y286" s="445"/>
      <c r="Z286" s="439"/>
      <c r="AA286" s="450"/>
      <c r="AB286" s="445"/>
      <c r="AC286" s="449"/>
      <c r="AD286" s="445"/>
      <c r="AE286" s="445"/>
      <c r="AF286" s="445"/>
    </row>
    <row r="287" spans="4:32" s="435" customFormat="1" x14ac:dyDescent="0.25">
      <c r="D287" s="448"/>
      <c r="E287" s="448"/>
      <c r="F287" s="453"/>
      <c r="G287" s="454"/>
      <c r="H287" s="454"/>
      <c r="I287" s="453"/>
      <c r="J287" s="454"/>
      <c r="K287" s="453"/>
      <c r="L287" s="453"/>
      <c r="M287" s="453"/>
      <c r="N287" s="689"/>
      <c r="O287" s="453"/>
      <c r="P287" s="688"/>
      <c r="Q287" s="446"/>
      <c r="R287" s="452"/>
      <c r="S287" s="446"/>
      <c r="U287" s="445"/>
      <c r="V287" s="450"/>
      <c r="W287" s="445"/>
      <c r="X287" s="451"/>
      <c r="Y287" s="445"/>
      <c r="Z287" s="439"/>
      <c r="AA287" s="450"/>
      <c r="AB287" s="445"/>
      <c r="AC287" s="449"/>
      <c r="AD287" s="445"/>
      <c r="AE287" s="445"/>
      <c r="AF287" s="445"/>
    </row>
    <row r="288" spans="4:32" s="435" customFormat="1" x14ac:dyDescent="0.25">
      <c r="D288" s="448"/>
      <c r="E288" s="448"/>
      <c r="F288" s="453"/>
      <c r="G288" s="454"/>
      <c r="H288" s="454"/>
      <c r="I288" s="453"/>
      <c r="J288" s="454"/>
      <c r="K288" s="453"/>
      <c r="L288" s="453"/>
      <c r="M288" s="453"/>
      <c r="N288" s="689"/>
      <c r="O288" s="453"/>
      <c r="P288" s="688"/>
      <c r="Q288" s="446"/>
      <c r="R288" s="452"/>
      <c r="S288" s="446"/>
      <c r="U288" s="445"/>
      <c r="V288" s="450"/>
      <c r="W288" s="445"/>
      <c r="X288" s="451"/>
      <c r="Y288" s="445"/>
      <c r="Z288" s="439"/>
      <c r="AA288" s="450"/>
      <c r="AB288" s="445"/>
      <c r="AC288" s="449"/>
      <c r="AD288" s="445"/>
      <c r="AE288" s="445"/>
      <c r="AF288" s="445"/>
    </row>
    <row r="289" spans="4:32" s="435" customFormat="1" x14ac:dyDescent="0.25">
      <c r="D289" s="448"/>
      <c r="E289" s="448"/>
      <c r="F289" s="453"/>
      <c r="G289" s="454"/>
      <c r="H289" s="454"/>
      <c r="I289" s="453"/>
      <c r="J289" s="454"/>
      <c r="K289" s="453"/>
      <c r="L289" s="453"/>
      <c r="M289" s="453"/>
      <c r="N289" s="689"/>
      <c r="O289" s="453"/>
      <c r="P289" s="688"/>
      <c r="Q289" s="446"/>
      <c r="R289" s="452"/>
      <c r="S289" s="446"/>
      <c r="U289" s="445"/>
      <c r="V289" s="450"/>
      <c r="W289" s="445"/>
      <c r="X289" s="451"/>
      <c r="Y289" s="445"/>
      <c r="Z289" s="439"/>
      <c r="AA289" s="450"/>
      <c r="AB289" s="445"/>
      <c r="AC289" s="449"/>
      <c r="AD289" s="445"/>
      <c r="AE289" s="445"/>
      <c r="AF289" s="445"/>
    </row>
    <row r="290" spans="4:32" s="435" customFormat="1" x14ac:dyDescent="0.25">
      <c r="D290" s="448"/>
      <c r="E290" s="448"/>
      <c r="F290" s="453"/>
      <c r="G290" s="454"/>
      <c r="H290" s="454"/>
      <c r="I290" s="453"/>
      <c r="J290" s="454"/>
      <c r="K290" s="453"/>
      <c r="L290" s="453"/>
      <c r="M290" s="453"/>
      <c r="N290" s="689"/>
      <c r="O290" s="453"/>
      <c r="P290" s="688"/>
      <c r="Q290" s="446"/>
      <c r="R290" s="452"/>
      <c r="S290" s="446"/>
      <c r="U290" s="445"/>
      <c r="V290" s="450"/>
      <c r="W290" s="445"/>
      <c r="X290" s="451"/>
      <c r="Y290" s="445"/>
      <c r="Z290" s="439"/>
      <c r="AA290" s="450"/>
      <c r="AB290" s="445"/>
      <c r="AC290" s="449"/>
      <c r="AD290" s="445"/>
      <c r="AE290" s="445"/>
      <c r="AF290" s="445"/>
    </row>
    <row r="291" spans="4:32" s="435" customFormat="1" x14ac:dyDescent="0.25">
      <c r="D291" s="448"/>
      <c r="E291" s="448"/>
      <c r="F291" s="453"/>
      <c r="G291" s="454"/>
      <c r="H291" s="454"/>
      <c r="I291" s="453"/>
      <c r="J291" s="454"/>
      <c r="K291" s="453"/>
      <c r="L291" s="453"/>
      <c r="M291" s="453"/>
      <c r="N291" s="689"/>
      <c r="O291" s="453"/>
      <c r="P291" s="688"/>
      <c r="Q291" s="446"/>
      <c r="R291" s="452"/>
      <c r="S291" s="446"/>
      <c r="U291" s="445"/>
      <c r="V291" s="450"/>
      <c r="W291" s="445"/>
      <c r="X291" s="451"/>
      <c r="Y291" s="445"/>
      <c r="Z291" s="439"/>
      <c r="AA291" s="450"/>
      <c r="AB291" s="445"/>
      <c r="AC291" s="449"/>
      <c r="AD291" s="445"/>
      <c r="AE291" s="445"/>
      <c r="AF291" s="445"/>
    </row>
    <row r="292" spans="4:32" s="435" customFormat="1" x14ac:dyDescent="0.25">
      <c r="D292" s="448"/>
      <c r="E292" s="448"/>
      <c r="F292" s="453"/>
      <c r="G292" s="454"/>
      <c r="H292" s="454"/>
      <c r="I292" s="453"/>
      <c r="J292" s="454"/>
      <c r="K292" s="453"/>
      <c r="L292" s="453"/>
      <c r="M292" s="453"/>
      <c r="N292" s="689"/>
      <c r="O292" s="453"/>
      <c r="P292" s="688"/>
      <c r="Q292" s="446"/>
      <c r="R292" s="452"/>
      <c r="S292" s="446"/>
      <c r="U292" s="445"/>
      <c r="V292" s="450"/>
      <c r="W292" s="445"/>
      <c r="X292" s="451"/>
      <c r="Y292" s="445"/>
      <c r="Z292" s="439"/>
      <c r="AA292" s="450"/>
      <c r="AB292" s="445"/>
      <c r="AC292" s="449"/>
      <c r="AD292" s="445"/>
      <c r="AE292" s="445"/>
      <c r="AF292" s="445"/>
    </row>
    <row r="293" spans="4:32" s="435" customFormat="1" x14ac:dyDescent="0.25">
      <c r="D293" s="448"/>
      <c r="E293" s="448"/>
      <c r="F293" s="453"/>
      <c r="G293" s="454"/>
      <c r="H293" s="454"/>
      <c r="I293" s="453"/>
      <c r="J293" s="454"/>
      <c r="K293" s="453"/>
      <c r="L293" s="453"/>
      <c r="M293" s="453"/>
      <c r="N293" s="689"/>
      <c r="O293" s="453"/>
      <c r="P293" s="688"/>
      <c r="Q293" s="446"/>
      <c r="R293" s="452"/>
      <c r="S293" s="446"/>
      <c r="U293" s="445"/>
      <c r="V293" s="450"/>
      <c r="W293" s="445"/>
      <c r="X293" s="451"/>
      <c r="Y293" s="445"/>
      <c r="Z293" s="439"/>
      <c r="AA293" s="450"/>
      <c r="AB293" s="445"/>
      <c r="AC293" s="449"/>
      <c r="AD293" s="445"/>
      <c r="AE293" s="445"/>
      <c r="AF293" s="445"/>
    </row>
    <row r="294" spans="4:32" s="435" customFormat="1" x14ac:dyDescent="0.25">
      <c r="D294" s="448"/>
      <c r="E294" s="448"/>
      <c r="F294" s="453"/>
      <c r="G294" s="454"/>
      <c r="H294" s="454"/>
      <c r="I294" s="453"/>
      <c r="J294" s="454"/>
      <c r="K294" s="453"/>
      <c r="L294" s="453"/>
      <c r="M294" s="453"/>
      <c r="N294" s="689"/>
      <c r="O294" s="453"/>
      <c r="P294" s="688"/>
      <c r="Q294" s="446"/>
      <c r="R294" s="452"/>
      <c r="S294" s="446"/>
      <c r="U294" s="445"/>
      <c r="V294" s="450"/>
      <c r="W294" s="445"/>
      <c r="X294" s="451"/>
      <c r="Y294" s="445"/>
      <c r="Z294" s="439"/>
      <c r="AA294" s="450"/>
      <c r="AB294" s="445"/>
      <c r="AC294" s="449"/>
      <c r="AD294" s="445"/>
      <c r="AE294" s="445"/>
      <c r="AF294" s="445"/>
    </row>
    <row r="295" spans="4:32" s="435" customFormat="1" x14ac:dyDescent="0.25">
      <c r="D295" s="448"/>
      <c r="E295" s="448"/>
      <c r="F295" s="453"/>
      <c r="G295" s="454"/>
      <c r="H295" s="454"/>
      <c r="I295" s="453"/>
      <c r="J295" s="454"/>
      <c r="K295" s="453"/>
      <c r="L295" s="453"/>
      <c r="M295" s="453"/>
      <c r="N295" s="689"/>
      <c r="O295" s="453"/>
      <c r="P295" s="688"/>
      <c r="Q295" s="446"/>
      <c r="R295" s="452"/>
      <c r="S295" s="446"/>
      <c r="U295" s="445"/>
      <c r="V295" s="450"/>
      <c r="W295" s="445"/>
      <c r="X295" s="451"/>
      <c r="Y295" s="445"/>
      <c r="Z295" s="439"/>
      <c r="AA295" s="450"/>
      <c r="AB295" s="445"/>
      <c r="AC295" s="449"/>
      <c r="AD295" s="445"/>
      <c r="AE295" s="445"/>
      <c r="AF295" s="445"/>
    </row>
    <row r="296" spans="4:32" s="435" customFormat="1" x14ac:dyDescent="0.25">
      <c r="D296" s="448"/>
      <c r="E296" s="448"/>
      <c r="F296" s="453"/>
      <c r="G296" s="454"/>
      <c r="H296" s="454"/>
      <c r="I296" s="453"/>
      <c r="J296" s="454"/>
      <c r="K296" s="453"/>
      <c r="L296" s="453"/>
      <c r="M296" s="453"/>
      <c r="N296" s="689"/>
      <c r="O296" s="453"/>
      <c r="P296" s="688"/>
      <c r="Q296" s="446"/>
      <c r="R296" s="452"/>
      <c r="S296" s="446"/>
      <c r="U296" s="445"/>
      <c r="V296" s="450"/>
      <c r="W296" s="445"/>
      <c r="X296" s="451"/>
      <c r="Y296" s="445"/>
      <c r="Z296" s="439"/>
      <c r="AA296" s="450"/>
      <c r="AB296" s="445"/>
      <c r="AC296" s="449"/>
      <c r="AD296" s="445"/>
      <c r="AE296" s="445"/>
      <c r="AF296" s="445"/>
    </row>
    <row r="297" spans="4:32" s="435" customFormat="1" x14ac:dyDescent="0.25">
      <c r="D297" s="448"/>
      <c r="E297" s="448"/>
      <c r="F297" s="453"/>
      <c r="G297" s="454"/>
      <c r="H297" s="454"/>
      <c r="I297" s="453"/>
      <c r="J297" s="454"/>
      <c r="K297" s="453"/>
      <c r="L297" s="453"/>
      <c r="M297" s="453"/>
      <c r="N297" s="689"/>
      <c r="O297" s="453"/>
      <c r="P297" s="688"/>
      <c r="Q297" s="446"/>
      <c r="R297" s="452"/>
      <c r="S297" s="446"/>
      <c r="U297" s="445"/>
      <c r="V297" s="450"/>
      <c r="W297" s="445"/>
      <c r="X297" s="451"/>
      <c r="Y297" s="445"/>
      <c r="Z297" s="439"/>
      <c r="AA297" s="450"/>
      <c r="AB297" s="445"/>
      <c r="AC297" s="449"/>
      <c r="AD297" s="445"/>
      <c r="AE297" s="445"/>
      <c r="AF297" s="445"/>
    </row>
    <row r="298" spans="4:32" s="435" customFormat="1" x14ac:dyDescent="0.25">
      <c r="D298" s="448"/>
      <c r="E298" s="448"/>
      <c r="F298" s="453"/>
      <c r="G298" s="454"/>
      <c r="H298" s="454"/>
      <c r="I298" s="453"/>
      <c r="J298" s="454"/>
      <c r="K298" s="453"/>
      <c r="L298" s="453"/>
      <c r="M298" s="453"/>
      <c r="N298" s="689"/>
      <c r="O298" s="453"/>
      <c r="P298" s="688"/>
      <c r="Q298" s="446"/>
      <c r="R298" s="452"/>
      <c r="S298" s="446"/>
      <c r="U298" s="445"/>
      <c r="V298" s="450"/>
      <c r="W298" s="445"/>
      <c r="X298" s="451"/>
      <c r="Y298" s="445"/>
      <c r="Z298" s="439"/>
      <c r="AA298" s="450"/>
      <c r="AB298" s="445"/>
      <c r="AC298" s="449"/>
      <c r="AD298" s="445"/>
      <c r="AE298" s="445"/>
      <c r="AF298" s="445"/>
    </row>
    <row r="299" spans="4:32" s="435" customFormat="1" x14ac:dyDescent="0.25">
      <c r="D299" s="448"/>
      <c r="E299" s="448"/>
      <c r="F299" s="453"/>
      <c r="G299" s="454"/>
      <c r="H299" s="454"/>
      <c r="I299" s="453"/>
      <c r="J299" s="454"/>
      <c r="K299" s="453"/>
      <c r="L299" s="453"/>
      <c r="M299" s="453"/>
      <c r="N299" s="689"/>
      <c r="O299" s="453"/>
      <c r="P299" s="688"/>
      <c r="Q299" s="446"/>
      <c r="R299" s="452"/>
      <c r="S299" s="446"/>
      <c r="U299" s="445"/>
      <c r="V299" s="450"/>
      <c r="W299" s="445"/>
      <c r="X299" s="451"/>
      <c r="Y299" s="445"/>
      <c r="Z299" s="439"/>
      <c r="AA299" s="450"/>
      <c r="AB299" s="445"/>
      <c r="AC299" s="449"/>
      <c r="AD299" s="445"/>
      <c r="AE299" s="445"/>
      <c r="AF299" s="445"/>
    </row>
    <row r="300" spans="4:32" s="435" customFormat="1" x14ac:dyDescent="0.25">
      <c r="D300" s="448"/>
      <c r="E300" s="448"/>
      <c r="F300" s="453"/>
      <c r="G300" s="454"/>
      <c r="H300" s="454"/>
      <c r="I300" s="453"/>
      <c r="J300" s="454"/>
      <c r="K300" s="453"/>
      <c r="L300" s="453"/>
      <c r="M300" s="453"/>
      <c r="N300" s="689"/>
      <c r="O300" s="453"/>
      <c r="P300" s="688"/>
      <c r="Q300" s="446"/>
      <c r="R300" s="452"/>
      <c r="S300" s="446"/>
      <c r="U300" s="445"/>
      <c r="V300" s="450"/>
      <c r="W300" s="445"/>
      <c r="X300" s="451"/>
      <c r="Y300" s="445"/>
      <c r="Z300" s="439"/>
      <c r="AA300" s="450"/>
      <c r="AB300" s="445"/>
      <c r="AC300" s="449"/>
      <c r="AD300" s="445"/>
      <c r="AE300" s="445"/>
      <c r="AF300" s="445"/>
    </row>
    <row r="301" spans="4:32" s="435" customFormat="1" x14ac:dyDescent="0.25">
      <c r="D301" s="448"/>
      <c r="E301" s="448"/>
      <c r="F301" s="453"/>
      <c r="G301" s="454"/>
      <c r="H301" s="454"/>
      <c r="I301" s="453"/>
      <c r="J301" s="454"/>
      <c r="K301" s="453"/>
      <c r="L301" s="453"/>
      <c r="M301" s="453"/>
      <c r="N301" s="689"/>
      <c r="O301" s="453"/>
      <c r="P301" s="688"/>
      <c r="Q301" s="446"/>
      <c r="R301" s="452"/>
      <c r="S301" s="446"/>
      <c r="U301" s="445"/>
      <c r="V301" s="450"/>
      <c r="W301" s="445"/>
      <c r="X301" s="451"/>
      <c r="Y301" s="445"/>
      <c r="Z301" s="439"/>
      <c r="AA301" s="450"/>
      <c r="AB301" s="445"/>
      <c r="AC301" s="449"/>
      <c r="AD301" s="445"/>
      <c r="AE301" s="445"/>
      <c r="AF301" s="445"/>
    </row>
    <row r="302" spans="4:32" s="435" customFormat="1" x14ac:dyDescent="0.25">
      <c r="D302" s="448"/>
      <c r="E302" s="448"/>
      <c r="F302" s="453"/>
      <c r="G302" s="454"/>
      <c r="H302" s="454"/>
      <c r="I302" s="453"/>
      <c r="J302" s="454"/>
      <c r="K302" s="453"/>
      <c r="L302" s="453"/>
      <c r="M302" s="453"/>
      <c r="N302" s="689"/>
      <c r="O302" s="453"/>
      <c r="P302" s="688"/>
      <c r="Q302" s="446"/>
      <c r="R302" s="452"/>
      <c r="S302" s="446"/>
      <c r="U302" s="445"/>
      <c r="V302" s="450"/>
      <c r="W302" s="445"/>
      <c r="X302" s="451"/>
      <c r="Y302" s="445"/>
      <c r="Z302" s="439"/>
      <c r="AA302" s="450"/>
      <c r="AB302" s="445"/>
      <c r="AC302" s="449"/>
      <c r="AD302" s="445"/>
      <c r="AE302" s="445"/>
      <c r="AF302" s="445"/>
    </row>
    <row r="303" spans="4:32" s="435" customFormat="1" x14ac:dyDescent="0.25">
      <c r="D303" s="448"/>
      <c r="E303" s="448"/>
      <c r="F303" s="453"/>
      <c r="G303" s="454"/>
      <c r="H303" s="454"/>
      <c r="I303" s="453"/>
      <c r="J303" s="454"/>
      <c r="K303" s="453"/>
      <c r="L303" s="453"/>
      <c r="M303" s="453"/>
      <c r="N303" s="689"/>
      <c r="O303" s="453"/>
      <c r="P303" s="688"/>
      <c r="Q303" s="446"/>
      <c r="R303" s="452"/>
      <c r="S303" s="446"/>
      <c r="U303" s="445"/>
      <c r="V303" s="450"/>
      <c r="W303" s="445"/>
      <c r="X303" s="451"/>
      <c r="Y303" s="445"/>
      <c r="Z303" s="439"/>
      <c r="AA303" s="450"/>
      <c r="AB303" s="445"/>
      <c r="AC303" s="449"/>
      <c r="AD303" s="445"/>
      <c r="AE303" s="445"/>
      <c r="AF303" s="445"/>
    </row>
    <row r="304" spans="4:32" s="435" customFormat="1" x14ac:dyDescent="0.25">
      <c r="D304" s="448"/>
      <c r="E304" s="448"/>
      <c r="F304" s="453"/>
      <c r="G304" s="454"/>
      <c r="H304" s="454"/>
      <c r="I304" s="453"/>
      <c r="J304" s="454"/>
      <c r="K304" s="453"/>
      <c r="L304" s="453"/>
      <c r="M304" s="453"/>
      <c r="N304" s="689"/>
      <c r="O304" s="453"/>
      <c r="P304" s="688"/>
      <c r="Q304" s="446"/>
      <c r="R304" s="452"/>
      <c r="S304" s="446"/>
      <c r="U304" s="445"/>
      <c r="V304" s="450"/>
      <c r="W304" s="445"/>
      <c r="X304" s="451"/>
      <c r="Y304" s="445"/>
      <c r="Z304" s="439"/>
      <c r="AA304" s="450"/>
      <c r="AB304" s="445"/>
      <c r="AC304" s="449"/>
      <c r="AD304" s="445"/>
      <c r="AE304" s="445"/>
      <c r="AF304" s="445"/>
    </row>
    <row r="305" spans="4:32" s="435" customFormat="1" x14ac:dyDescent="0.25">
      <c r="D305" s="448"/>
      <c r="E305" s="448"/>
      <c r="F305" s="453"/>
      <c r="G305" s="454"/>
      <c r="H305" s="454"/>
      <c r="I305" s="453"/>
      <c r="J305" s="454"/>
      <c r="K305" s="453"/>
      <c r="L305" s="453"/>
      <c r="M305" s="453"/>
      <c r="N305" s="689"/>
      <c r="O305" s="453"/>
      <c r="P305" s="688"/>
      <c r="Q305" s="446"/>
      <c r="R305" s="452"/>
      <c r="S305" s="446"/>
      <c r="U305" s="445"/>
      <c r="V305" s="450"/>
      <c r="W305" s="445"/>
      <c r="X305" s="451"/>
      <c r="Y305" s="445"/>
      <c r="Z305" s="439"/>
      <c r="AA305" s="450"/>
      <c r="AB305" s="445"/>
      <c r="AC305" s="449"/>
      <c r="AD305" s="445"/>
      <c r="AE305" s="445"/>
      <c r="AF305" s="445"/>
    </row>
    <row r="306" spans="4:32" s="435" customFormat="1" x14ac:dyDescent="0.25">
      <c r="D306" s="448"/>
      <c r="E306" s="448"/>
      <c r="F306" s="453"/>
      <c r="G306" s="454"/>
      <c r="H306" s="454"/>
      <c r="I306" s="453"/>
      <c r="J306" s="454"/>
      <c r="K306" s="453"/>
      <c r="L306" s="453"/>
      <c r="M306" s="453"/>
      <c r="N306" s="689"/>
      <c r="O306" s="453"/>
      <c r="P306" s="688"/>
      <c r="Q306" s="446"/>
      <c r="R306" s="452"/>
      <c r="S306" s="446"/>
      <c r="U306" s="445"/>
      <c r="V306" s="450"/>
      <c r="W306" s="445"/>
      <c r="X306" s="451"/>
      <c r="Y306" s="445"/>
      <c r="Z306" s="439"/>
      <c r="AA306" s="450"/>
      <c r="AB306" s="445"/>
      <c r="AC306" s="449"/>
      <c r="AD306" s="445"/>
      <c r="AE306" s="445"/>
      <c r="AF306" s="445"/>
    </row>
    <row r="307" spans="4:32" s="435" customFormat="1" x14ac:dyDescent="0.25">
      <c r="D307" s="448"/>
      <c r="E307" s="448"/>
      <c r="F307" s="453"/>
      <c r="G307" s="454"/>
      <c r="H307" s="454"/>
      <c r="I307" s="453"/>
      <c r="J307" s="454"/>
      <c r="K307" s="453"/>
      <c r="L307" s="453"/>
      <c r="M307" s="453"/>
      <c r="N307" s="689"/>
      <c r="O307" s="453"/>
      <c r="P307" s="688"/>
      <c r="Q307" s="446"/>
      <c r="R307" s="452"/>
      <c r="S307" s="446"/>
      <c r="U307" s="445"/>
      <c r="V307" s="450"/>
      <c r="W307" s="445"/>
      <c r="X307" s="451"/>
      <c r="Y307" s="445"/>
      <c r="Z307" s="439"/>
      <c r="AA307" s="450"/>
      <c r="AB307" s="445"/>
      <c r="AC307" s="449"/>
      <c r="AD307" s="445"/>
      <c r="AE307" s="445"/>
      <c r="AF307" s="445"/>
    </row>
    <row r="308" spans="4:32" s="435" customFormat="1" x14ac:dyDescent="0.25">
      <c r="D308" s="448"/>
      <c r="E308" s="448"/>
      <c r="F308" s="453"/>
      <c r="G308" s="454"/>
      <c r="H308" s="454"/>
      <c r="I308" s="453"/>
      <c r="J308" s="454"/>
      <c r="K308" s="453"/>
      <c r="L308" s="453"/>
      <c r="M308" s="453"/>
      <c r="N308" s="689"/>
      <c r="O308" s="453"/>
      <c r="P308" s="688"/>
      <c r="Q308" s="446"/>
      <c r="R308" s="452"/>
      <c r="S308" s="446"/>
      <c r="U308" s="445"/>
      <c r="V308" s="450"/>
      <c r="W308" s="445"/>
      <c r="X308" s="451"/>
      <c r="Y308" s="445"/>
      <c r="Z308" s="439"/>
      <c r="AA308" s="450"/>
      <c r="AB308" s="445"/>
      <c r="AC308" s="449"/>
      <c r="AD308" s="445"/>
      <c r="AE308" s="445"/>
      <c r="AF308" s="445"/>
    </row>
    <row r="309" spans="4:32" s="435" customFormat="1" x14ac:dyDescent="0.25">
      <c r="D309" s="448"/>
      <c r="E309" s="448"/>
      <c r="F309" s="453"/>
      <c r="G309" s="454"/>
      <c r="H309" s="454"/>
      <c r="I309" s="453"/>
      <c r="J309" s="454"/>
      <c r="K309" s="453"/>
      <c r="L309" s="453"/>
      <c r="M309" s="453"/>
      <c r="N309" s="689"/>
      <c r="O309" s="453"/>
      <c r="P309" s="688"/>
      <c r="Q309" s="446"/>
      <c r="R309" s="452"/>
      <c r="S309" s="446"/>
      <c r="U309" s="445"/>
      <c r="V309" s="450"/>
      <c r="W309" s="445"/>
      <c r="X309" s="451"/>
      <c r="Y309" s="445"/>
      <c r="Z309" s="439"/>
      <c r="AA309" s="450"/>
      <c r="AB309" s="445"/>
      <c r="AC309" s="449"/>
      <c r="AD309" s="445"/>
      <c r="AE309" s="445"/>
      <c r="AF309" s="445"/>
    </row>
    <row r="310" spans="4:32" s="435" customFormat="1" x14ac:dyDescent="0.25">
      <c r="D310" s="448"/>
      <c r="E310" s="448"/>
      <c r="F310" s="453"/>
      <c r="G310" s="454"/>
      <c r="H310" s="454"/>
      <c r="I310" s="453"/>
      <c r="J310" s="454"/>
      <c r="K310" s="453"/>
      <c r="L310" s="453"/>
      <c r="M310" s="453"/>
      <c r="N310" s="689"/>
      <c r="O310" s="453"/>
      <c r="P310" s="688"/>
      <c r="Q310" s="446"/>
      <c r="R310" s="452"/>
      <c r="S310" s="446"/>
      <c r="U310" s="445"/>
      <c r="V310" s="450"/>
      <c r="W310" s="445"/>
      <c r="X310" s="451"/>
      <c r="Y310" s="445"/>
      <c r="Z310" s="439"/>
      <c r="AA310" s="450"/>
      <c r="AB310" s="445"/>
      <c r="AC310" s="449"/>
      <c r="AD310" s="445"/>
      <c r="AE310" s="445"/>
      <c r="AF310" s="445"/>
    </row>
    <row r="311" spans="4:32" s="435" customFormat="1" x14ac:dyDescent="0.25">
      <c r="D311" s="448"/>
      <c r="E311" s="448"/>
      <c r="F311" s="453"/>
      <c r="G311" s="454"/>
      <c r="H311" s="454"/>
      <c r="I311" s="453"/>
      <c r="J311" s="454"/>
      <c r="K311" s="453"/>
      <c r="L311" s="453"/>
      <c r="M311" s="453"/>
      <c r="N311" s="689"/>
      <c r="O311" s="453"/>
      <c r="P311" s="688"/>
      <c r="Q311" s="446"/>
      <c r="R311" s="452"/>
      <c r="S311" s="446"/>
      <c r="U311" s="445"/>
      <c r="V311" s="450"/>
      <c r="W311" s="445"/>
      <c r="X311" s="451"/>
      <c r="Y311" s="445"/>
      <c r="Z311" s="439"/>
      <c r="AA311" s="450"/>
      <c r="AB311" s="445"/>
      <c r="AC311" s="449"/>
      <c r="AD311" s="445"/>
      <c r="AE311" s="445"/>
      <c r="AF311" s="445"/>
    </row>
    <row r="312" spans="4:32" s="435" customFormat="1" x14ac:dyDescent="0.25">
      <c r="D312" s="448"/>
      <c r="E312" s="448"/>
      <c r="F312" s="453"/>
      <c r="G312" s="454"/>
      <c r="H312" s="454"/>
      <c r="I312" s="453"/>
      <c r="J312" s="454"/>
      <c r="K312" s="453"/>
      <c r="L312" s="453"/>
      <c r="M312" s="453"/>
      <c r="N312" s="689"/>
      <c r="O312" s="453"/>
      <c r="P312" s="688"/>
      <c r="Q312" s="446"/>
      <c r="R312" s="452"/>
      <c r="S312" s="446"/>
      <c r="U312" s="445"/>
      <c r="V312" s="450"/>
      <c r="W312" s="445"/>
      <c r="X312" s="451"/>
      <c r="Y312" s="445"/>
      <c r="Z312" s="439"/>
      <c r="AA312" s="450"/>
      <c r="AB312" s="445"/>
      <c r="AC312" s="449"/>
      <c r="AD312" s="445"/>
      <c r="AE312" s="445"/>
      <c r="AF312" s="445"/>
    </row>
    <row r="313" spans="4:32" s="435" customFormat="1" x14ac:dyDescent="0.25">
      <c r="D313" s="448"/>
      <c r="E313" s="448"/>
      <c r="F313" s="453"/>
      <c r="G313" s="454"/>
      <c r="H313" s="454"/>
      <c r="I313" s="453"/>
      <c r="J313" s="454"/>
      <c r="K313" s="453"/>
      <c r="L313" s="453"/>
      <c r="M313" s="453"/>
      <c r="N313" s="689"/>
      <c r="O313" s="453"/>
      <c r="P313" s="688"/>
      <c r="Q313" s="446"/>
      <c r="R313" s="452"/>
      <c r="S313" s="446"/>
      <c r="U313" s="445"/>
      <c r="V313" s="450"/>
      <c r="W313" s="445"/>
      <c r="X313" s="451"/>
      <c r="Y313" s="445"/>
      <c r="Z313" s="439"/>
      <c r="AA313" s="450"/>
      <c r="AB313" s="445"/>
      <c r="AC313" s="449"/>
      <c r="AD313" s="445"/>
      <c r="AE313" s="445"/>
      <c r="AF313" s="445"/>
    </row>
    <row r="314" spans="4:32" s="435" customFormat="1" x14ac:dyDescent="0.25">
      <c r="D314" s="448"/>
      <c r="E314" s="448"/>
      <c r="F314" s="453"/>
      <c r="G314" s="454"/>
      <c r="H314" s="454"/>
      <c r="I314" s="453"/>
      <c r="J314" s="454"/>
      <c r="K314" s="453"/>
      <c r="L314" s="453"/>
      <c r="M314" s="453"/>
      <c r="N314" s="689"/>
      <c r="O314" s="453"/>
      <c r="P314" s="688"/>
      <c r="Q314" s="446"/>
      <c r="R314" s="452"/>
      <c r="S314" s="446"/>
      <c r="U314" s="445"/>
      <c r="V314" s="450"/>
      <c r="W314" s="445"/>
      <c r="X314" s="451"/>
      <c r="Y314" s="445"/>
      <c r="Z314" s="439"/>
      <c r="AA314" s="450"/>
      <c r="AB314" s="445"/>
      <c r="AC314" s="449"/>
      <c r="AD314" s="445"/>
      <c r="AE314" s="445"/>
      <c r="AF314" s="445"/>
    </row>
    <row r="315" spans="4:32" s="435" customFormat="1" x14ac:dyDescent="0.25">
      <c r="D315" s="448"/>
      <c r="E315" s="448"/>
      <c r="F315" s="453"/>
      <c r="G315" s="454"/>
      <c r="H315" s="454"/>
      <c r="I315" s="453"/>
      <c r="J315" s="454"/>
      <c r="K315" s="453"/>
      <c r="L315" s="453"/>
      <c r="M315" s="453"/>
      <c r="N315" s="689"/>
      <c r="O315" s="453"/>
      <c r="P315" s="688"/>
      <c r="Q315" s="446"/>
      <c r="R315" s="452"/>
      <c r="S315" s="446"/>
      <c r="U315" s="445"/>
      <c r="V315" s="450"/>
      <c r="W315" s="445"/>
      <c r="X315" s="451"/>
      <c r="Y315" s="445"/>
      <c r="Z315" s="439"/>
      <c r="AA315" s="450"/>
      <c r="AB315" s="445"/>
      <c r="AC315" s="449"/>
      <c r="AD315" s="445"/>
      <c r="AE315" s="445"/>
      <c r="AF315" s="445"/>
    </row>
    <row r="316" spans="4:32" s="435" customFormat="1" x14ac:dyDescent="0.25">
      <c r="D316" s="448"/>
      <c r="E316" s="448"/>
      <c r="F316" s="453"/>
      <c r="G316" s="454"/>
      <c r="H316" s="454"/>
      <c r="I316" s="453"/>
      <c r="J316" s="454"/>
      <c r="K316" s="453"/>
      <c r="L316" s="453"/>
      <c r="M316" s="453"/>
      <c r="N316" s="689"/>
      <c r="O316" s="453"/>
      <c r="P316" s="688"/>
      <c r="Q316" s="446"/>
      <c r="R316" s="452"/>
      <c r="S316" s="446"/>
      <c r="U316" s="445"/>
      <c r="V316" s="450"/>
      <c r="W316" s="445"/>
      <c r="X316" s="451"/>
      <c r="Y316" s="445"/>
      <c r="Z316" s="439"/>
      <c r="AA316" s="450"/>
      <c r="AB316" s="445"/>
      <c r="AC316" s="449"/>
      <c r="AD316" s="445"/>
      <c r="AE316" s="445"/>
      <c r="AF316" s="445"/>
    </row>
    <row r="317" spans="4:32" s="435" customFormat="1" x14ac:dyDescent="0.25">
      <c r="D317" s="448"/>
      <c r="E317" s="448"/>
      <c r="F317" s="453"/>
      <c r="G317" s="454"/>
      <c r="H317" s="454"/>
      <c r="I317" s="453"/>
      <c r="J317" s="454"/>
      <c r="K317" s="453"/>
      <c r="L317" s="453"/>
      <c r="M317" s="453"/>
      <c r="N317" s="689"/>
      <c r="O317" s="453"/>
      <c r="P317" s="688"/>
      <c r="Q317" s="446"/>
      <c r="R317" s="452"/>
      <c r="S317" s="446"/>
      <c r="U317" s="445"/>
      <c r="V317" s="450"/>
      <c r="W317" s="445"/>
      <c r="X317" s="451"/>
      <c r="Y317" s="445"/>
      <c r="Z317" s="439"/>
      <c r="AA317" s="450"/>
      <c r="AB317" s="445"/>
      <c r="AC317" s="449"/>
      <c r="AD317" s="445"/>
      <c r="AE317" s="445"/>
      <c r="AF317" s="445"/>
    </row>
    <row r="318" spans="4:32" s="435" customFormat="1" x14ac:dyDescent="0.25">
      <c r="D318" s="448"/>
      <c r="E318" s="448"/>
      <c r="F318" s="453"/>
      <c r="G318" s="454"/>
      <c r="H318" s="454"/>
      <c r="I318" s="453"/>
      <c r="J318" s="454"/>
      <c r="K318" s="453"/>
      <c r="L318" s="453"/>
      <c r="M318" s="453"/>
      <c r="N318" s="689"/>
      <c r="O318" s="453"/>
      <c r="P318" s="688"/>
      <c r="Q318" s="446"/>
      <c r="R318" s="452"/>
      <c r="S318" s="446"/>
      <c r="U318" s="445"/>
      <c r="V318" s="450"/>
      <c r="W318" s="445"/>
      <c r="X318" s="451"/>
      <c r="Y318" s="445"/>
      <c r="Z318" s="439"/>
      <c r="AA318" s="450"/>
      <c r="AB318" s="445"/>
      <c r="AC318" s="449"/>
      <c r="AD318" s="445"/>
      <c r="AE318" s="445"/>
      <c r="AF318" s="445"/>
    </row>
    <row r="319" spans="4:32" s="435" customFormat="1" x14ac:dyDescent="0.25">
      <c r="D319" s="448"/>
      <c r="E319" s="448"/>
      <c r="F319" s="453"/>
      <c r="G319" s="454"/>
      <c r="H319" s="454"/>
      <c r="I319" s="453"/>
      <c r="J319" s="454"/>
      <c r="K319" s="453"/>
      <c r="L319" s="453"/>
      <c r="M319" s="453"/>
      <c r="N319" s="689"/>
      <c r="O319" s="453"/>
      <c r="P319" s="688"/>
      <c r="Q319" s="446"/>
      <c r="R319" s="452"/>
      <c r="S319" s="446"/>
      <c r="U319" s="445"/>
      <c r="V319" s="450"/>
      <c r="W319" s="445"/>
      <c r="X319" s="451"/>
      <c r="Y319" s="445"/>
      <c r="Z319" s="439"/>
      <c r="AA319" s="450"/>
      <c r="AB319" s="445"/>
      <c r="AC319" s="449"/>
      <c r="AD319" s="445"/>
      <c r="AE319" s="445"/>
      <c r="AF319" s="445"/>
    </row>
    <row r="320" spans="4:32" s="435" customFormat="1" x14ac:dyDescent="0.25">
      <c r="D320" s="448"/>
      <c r="E320" s="448"/>
      <c r="F320" s="453"/>
      <c r="G320" s="454"/>
      <c r="H320" s="454"/>
      <c r="I320" s="453"/>
      <c r="J320" s="454"/>
      <c r="K320" s="453"/>
      <c r="L320" s="453"/>
      <c r="M320" s="453"/>
      <c r="N320" s="689"/>
      <c r="O320" s="453"/>
      <c r="P320" s="688"/>
      <c r="Q320" s="446"/>
      <c r="R320" s="452"/>
      <c r="S320" s="446"/>
      <c r="U320" s="445"/>
      <c r="V320" s="450"/>
      <c r="W320" s="445"/>
      <c r="X320" s="451"/>
      <c r="Y320" s="445"/>
      <c r="Z320" s="439"/>
      <c r="AA320" s="450"/>
      <c r="AB320" s="445"/>
      <c r="AC320" s="449"/>
      <c r="AD320" s="445"/>
      <c r="AE320" s="445"/>
      <c r="AF320" s="445"/>
    </row>
    <row r="321" spans="4:32" s="435" customFormat="1" x14ac:dyDescent="0.25">
      <c r="D321" s="448"/>
      <c r="E321" s="448"/>
      <c r="F321" s="453"/>
      <c r="G321" s="454"/>
      <c r="H321" s="454"/>
      <c r="I321" s="453"/>
      <c r="J321" s="454"/>
      <c r="K321" s="453"/>
      <c r="L321" s="453"/>
      <c r="M321" s="453"/>
      <c r="N321" s="689"/>
      <c r="O321" s="453"/>
      <c r="P321" s="688"/>
      <c r="Q321" s="446"/>
      <c r="R321" s="452"/>
      <c r="S321" s="446"/>
      <c r="U321" s="445"/>
      <c r="V321" s="450"/>
      <c r="W321" s="445"/>
      <c r="X321" s="451"/>
      <c r="Y321" s="445"/>
      <c r="Z321" s="439"/>
      <c r="AA321" s="450"/>
      <c r="AB321" s="445"/>
      <c r="AC321" s="449"/>
      <c r="AD321" s="445"/>
      <c r="AE321" s="445"/>
      <c r="AF321" s="445"/>
    </row>
    <row r="322" spans="4:32" s="435" customFormat="1" x14ac:dyDescent="0.25">
      <c r="D322" s="448"/>
      <c r="E322" s="448"/>
      <c r="F322" s="453"/>
      <c r="G322" s="454"/>
      <c r="H322" s="454"/>
      <c r="I322" s="453"/>
      <c r="J322" s="454"/>
      <c r="K322" s="453"/>
      <c r="L322" s="453"/>
      <c r="M322" s="453"/>
      <c r="N322" s="689"/>
      <c r="O322" s="453"/>
      <c r="P322" s="688"/>
      <c r="Q322" s="446"/>
      <c r="R322" s="452"/>
      <c r="S322" s="446"/>
      <c r="U322" s="445"/>
      <c r="V322" s="450"/>
      <c r="W322" s="445"/>
      <c r="X322" s="451"/>
      <c r="Y322" s="445"/>
      <c r="Z322" s="439"/>
      <c r="AA322" s="450"/>
      <c r="AB322" s="445"/>
      <c r="AC322" s="449"/>
      <c r="AD322" s="445"/>
      <c r="AE322" s="445"/>
      <c r="AF322" s="445"/>
    </row>
    <row r="323" spans="4:32" s="435" customFormat="1" x14ac:dyDescent="0.25">
      <c r="D323" s="448"/>
      <c r="E323" s="448"/>
      <c r="F323" s="453"/>
      <c r="G323" s="454"/>
      <c r="H323" s="454"/>
      <c r="I323" s="453"/>
      <c r="J323" s="454"/>
      <c r="K323" s="453"/>
      <c r="L323" s="453"/>
      <c r="M323" s="453"/>
      <c r="N323" s="689"/>
      <c r="O323" s="453"/>
      <c r="P323" s="688"/>
      <c r="Q323" s="446"/>
      <c r="R323" s="452"/>
      <c r="S323" s="446"/>
      <c r="U323" s="445"/>
      <c r="V323" s="450"/>
      <c r="W323" s="445"/>
      <c r="X323" s="451"/>
      <c r="Y323" s="445"/>
      <c r="Z323" s="439"/>
      <c r="AA323" s="450"/>
      <c r="AB323" s="445"/>
      <c r="AC323" s="449"/>
      <c r="AD323" s="445"/>
      <c r="AE323" s="445"/>
      <c r="AF323" s="445"/>
    </row>
    <row r="324" spans="4:32" s="435" customFormat="1" x14ac:dyDescent="0.25">
      <c r="D324" s="448"/>
      <c r="E324" s="448"/>
      <c r="F324" s="453"/>
      <c r="G324" s="454"/>
      <c r="H324" s="454"/>
      <c r="I324" s="453"/>
      <c r="J324" s="454"/>
      <c r="K324" s="453"/>
      <c r="L324" s="453"/>
      <c r="M324" s="453"/>
      <c r="N324" s="689"/>
      <c r="O324" s="453"/>
      <c r="P324" s="688"/>
      <c r="Q324" s="446"/>
      <c r="R324" s="452"/>
      <c r="S324" s="446"/>
      <c r="U324" s="445"/>
      <c r="V324" s="450"/>
      <c r="W324" s="445"/>
      <c r="X324" s="451"/>
      <c r="Y324" s="445"/>
      <c r="Z324" s="439"/>
      <c r="AA324" s="450"/>
      <c r="AB324" s="445"/>
      <c r="AC324" s="449"/>
      <c r="AD324" s="445"/>
      <c r="AE324" s="445"/>
      <c r="AF324" s="445"/>
    </row>
    <row r="325" spans="4:32" s="435" customFormat="1" x14ac:dyDescent="0.25">
      <c r="D325" s="448"/>
      <c r="E325" s="448"/>
      <c r="F325" s="453"/>
      <c r="G325" s="454"/>
      <c r="H325" s="454"/>
      <c r="I325" s="453"/>
      <c r="J325" s="454"/>
      <c r="K325" s="453"/>
      <c r="L325" s="453"/>
      <c r="M325" s="453"/>
      <c r="N325" s="689"/>
      <c r="O325" s="453"/>
      <c r="P325" s="688"/>
      <c r="Q325" s="446"/>
      <c r="R325" s="452"/>
      <c r="S325" s="446"/>
      <c r="U325" s="445"/>
      <c r="V325" s="450"/>
      <c r="W325" s="445"/>
      <c r="X325" s="451"/>
      <c r="Y325" s="445"/>
      <c r="Z325" s="439"/>
      <c r="AA325" s="450"/>
      <c r="AB325" s="445"/>
      <c r="AC325" s="449"/>
      <c r="AD325" s="445"/>
      <c r="AE325" s="445"/>
      <c r="AF325" s="445"/>
    </row>
    <row r="326" spans="4:32" s="435" customFormat="1" x14ac:dyDescent="0.25">
      <c r="D326" s="448"/>
      <c r="E326" s="448"/>
      <c r="F326" s="453"/>
      <c r="G326" s="454"/>
      <c r="H326" s="454"/>
      <c r="I326" s="453"/>
      <c r="J326" s="454"/>
      <c r="K326" s="453"/>
      <c r="L326" s="453"/>
      <c r="M326" s="453"/>
      <c r="N326" s="689"/>
      <c r="O326" s="453"/>
      <c r="P326" s="688"/>
      <c r="Q326" s="446"/>
      <c r="R326" s="452"/>
      <c r="S326" s="446"/>
      <c r="U326" s="445"/>
      <c r="V326" s="450"/>
      <c r="W326" s="445"/>
      <c r="X326" s="451"/>
      <c r="Y326" s="445"/>
      <c r="Z326" s="439"/>
      <c r="AA326" s="450"/>
      <c r="AB326" s="445"/>
      <c r="AC326" s="449"/>
      <c r="AD326" s="445"/>
      <c r="AE326" s="445"/>
      <c r="AF326" s="445"/>
    </row>
    <row r="327" spans="4:32" s="435" customFormat="1" x14ac:dyDescent="0.25">
      <c r="D327" s="448"/>
      <c r="E327" s="448"/>
      <c r="F327" s="453"/>
      <c r="G327" s="454"/>
      <c r="H327" s="454"/>
      <c r="I327" s="453"/>
      <c r="J327" s="454"/>
      <c r="K327" s="453"/>
      <c r="L327" s="453"/>
      <c r="M327" s="453"/>
      <c r="N327" s="689"/>
      <c r="O327" s="453"/>
      <c r="P327" s="688"/>
      <c r="Q327" s="446"/>
      <c r="R327" s="452"/>
      <c r="S327" s="446"/>
      <c r="U327" s="445"/>
      <c r="V327" s="450"/>
      <c r="W327" s="445"/>
      <c r="X327" s="451"/>
      <c r="Y327" s="445"/>
      <c r="Z327" s="439"/>
      <c r="AA327" s="450"/>
      <c r="AB327" s="445"/>
      <c r="AC327" s="449"/>
      <c r="AD327" s="445"/>
      <c r="AE327" s="445"/>
      <c r="AF327" s="445"/>
    </row>
    <row r="328" spans="4:32" s="435" customFormat="1" x14ac:dyDescent="0.25">
      <c r="D328" s="448"/>
      <c r="E328" s="448"/>
      <c r="F328" s="453"/>
      <c r="G328" s="454"/>
      <c r="H328" s="454"/>
      <c r="I328" s="453"/>
      <c r="J328" s="454"/>
      <c r="K328" s="453"/>
      <c r="L328" s="453"/>
      <c r="M328" s="453"/>
      <c r="N328" s="689"/>
      <c r="O328" s="453"/>
      <c r="P328" s="688"/>
      <c r="Q328" s="446"/>
      <c r="R328" s="452"/>
      <c r="S328" s="446"/>
      <c r="U328" s="445"/>
      <c r="V328" s="450"/>
      <c r="W328" s="445"/>
      <c r="X328" s="451"/>
      <c r="Y328" s="445"/>
      <c r="Z328" s="439"/>
      <c r="AA328" s="450"/>
      <c r="AB328" s="445"/>
      <c r="AC328" s="449"/>
      <c r="AD328" s="445"/>
      <c r="AE328" s="445"/>
      <c r="AF328" s="445"/>
    </row>
    <row r="329" spans="4:32" s="435" customFormat="1" x14ac:dyDescent="0.25">
      <c r="D329" s="448"/>
      <c r="E329" s="448"/>
      <c r="F329" s="453"/>
      <c r="G329" s="454"/>
      <c r="H329" s="454"/>
      <c r="I329" s="453"/>
      <c r="J329" s="454"/>
      <c r="K329" s="453"/>
      <c r="L329" s="453"/>
      <c r="M329" s="453"/>
      <c r="N329" s="689"/>
      <c r="O329" s="453"/>
      <c r="P329" s="688"/>
      <c r="Q329" s="446"/>
      <c r="R329" s="452"/>
      <c r="S329" s="446"/>
      <c r="U329" s="445"/>
      <c r="V329" s="450"/>
      <c r="W329" s="445"/>
      <c r="X329" s="451"/>
      <c r="Y329" s="445"/>
      <c r="Z329" s="439"/>
      <c r="AA329" s="450"/>
      <c r="AB329" s="445"/>
      <c r="AC329" s="449"/>
      <c r="AD329" s="445"/>
      <c r="AE329" s="445"/>
      <c r="AF329" s="445"/>
    </row>
    <row r="330" spans="4:32" s="435" customFormat="1" x14ac:dyDescent="0.25">
      <c r="D330" s="448"/>
      <c r="E330" s="448"/>
      <c r="F330" s="453"/>
      <c r="G330" s="454"/>
      <c r="H330" s="454"/>
      <c r="I330" s="453"/>
      <c r="J330" s="454"/>
      <c r="K330" s="453"/>
      <c r="L330" s="453"/>
      <c r="M330" s="453"/>
      <c r="N330" s="689"/>
      <c r="O330" s="453"/>
      <c r="P330" s="688"/>
      <c r="Q330" s="446"/>
      <c r="R330" s="452"/>
      <c r="S330" s="446"/>
      <c r="U330" s="445"/>
      <c r="V330" s="450"/>
      <c r="W330" s="445"/>
      <c r="X330" s="451"/>
      <c r="Y330" s="445"/>
      <c r="Z330" s="439"/>
      <c r="AA330" s="450"/>
      <c r="AB330" s="445"/>
      <c r="AC330" s="449"/>
      <c r="AD330" s="445"/>
      <c r="AE330" s="445"/>
      <c r="AF330" s="445"/>
    </row>
    <row r="331" spans="4:32" s="435" customFormat="1" x14ac:dyDescent="0.25">
      <c r="D331" s="448"/>
      <c r="E331" s="448"/>
      <c r="F331" s="453"/>
      <c r="G331" s="454"/>
      <c r="H331" s="454"/>
      <c r="I331" s="453"/>
      <c r="J331" s="454"/>
      <c r="K331" s="453"/>
      <c r="L331" s="453"/>
      <c r="M331" s="453"/>
      <c r="N331" s="689"/>
      <c r="O331" s="453"/>
      <c r="P331" s="688"/>
      <c r="Q331" s="446"/>
      <c r="R331" s="452"/>
      <c r="S331" s="446"/>
      <c r="U331" s="445"/>
      <c r="V331" s="450"/>
      <c r="W331" s="445"/>
      <c r="X331" s="451"/>
      <c r="Y331" s="445"/>
      <c r="Z331" s="439"/>
      <c r="AA331" s="450"/>
      <c r="AB331" s="445"/>
      <c r="AC331" s="449"/>
      <c r="AD331" s="445"/>
      <c r="AE331" s="445"/>
      <c r="AF331" s="445"/>
    </row>
    <row r="332" spans="4:32" s="435" customFormat="1" x14ac:dyDescent="0.25">
      <c r="D332" s="448"/>
      <c r="E332" s="448"/>
      <c r="F332" s="453"/>
      <c r="G332" s="454"/>
      <c r="H332" s="454"/>
      <c r="I332" s="453"/>
      <c r="J332" s="454"/>
      <c r="K332" s="453"/>
      <c r="L332" s="453"/>
      <c r="M332" s="453"/>
      <c r="N332" s="689"/>
      <c r="O332" s="453"/>
      <c r="P332" s="688"/>
      <c r="Q332" s="446"/>
      <c r="R332" s="452"/>
      <c r="S332" s="446"/>
      <c r="U332" s="445"/>
      <c r="V332" s="450"/>
      <c r="W332" s="445"/>
      <c r="X332" s="451"/>
      <c r="Y332" s="445"/>
      <c r="Z332" s="439"/>
      <c r="AA332" s="450"/>
      <c r="AB332" s="445"/>
      <c r="AC332" s="449"/>
      <c r="AD332" s="445"/>
      <c r="AE332" s="445"/>
      <c r="AF332" s="445"/>
    </row>
    <row r="333" spans="4:32" s="435" customFormat="1" x14ac:dyDescent="0.25">
      <c r="D333" s="448"/>
      <c r="E333" s="448"/>
      <c r="F333" s="453"/>
      <c r="G333" s="454"/>
      <c r="H333" s="454"/>
      <c r="I333" s="453"/>
      <c r="J333" s="454"/>
      <c r="K333" s="453"/>
      <c r="L333" s="453"/>
      <c r="M333" s="453"/>
      <c r="N333" s="689"/>
      <c r="O333" s="453"/>
      <c r="P333" s="688"/>
      <c r="Q333" s="446"/>
      <c r="R333" s="452"/>
      <c r="S333" s="446"/>
      <c r="U333" s="445"/>
      <c r="V333" s="450"/>
      <c r="W333" s="445"/>
      <c r="X333" s="451"/>
      <c r="Y333" s="445"/>
      <c r="Z333" s="439"/>
      <c r="AA333" s="450"/>
      <c r="AB333" s="445"/>
      <c r="AC333" s="449"/>
      <c r="AD333" s="445"/>
      <c r="AE333" s="445"/>
      <c r="AF333" s="445"/>
    </row>
    <row r="334" spans="4:32" s="435" customFormat="1" x14ac:dyDescent="0.25">
      <c r="D334" s="448"/>
      <c r="E334" s="448"/>
      <c r="F334" s="453"/>
      <c r="G334" s="454"/>
      <c r="H334" s="454"/>
      <c r="I334" s="453"/>
      <c r="J334" s="454"/>
      <c r="K334" s="453"/>
      <c r="L334" s="453"/>
      <c r="M334" s="453"/>
      <c r="N334" s="689"/>
      <c r="O334" s="453"/>
      <c r="P334" s="688"/>
      <c r="Q334" s="446"/>
      <c r="R334" s="452"/>
      <c r="S334" s="446"/>
      <c r="U334" s="445"/>
      <c r="V334" s="450"/>
      <c r="W334" s="445"/>
      <c r="X334" s="451"/>
      <c r="Y334" s="445"/>
      <c r="Z334" s="439"/>
      <c r="AA334" s="450"/>
      <c r="AB334" s="445"/>
      <c r="AC334" s="449"/>
      <c r="AD334" s="445"/>
      <c r="AE334" s="445"/>
      <c r="AF334" s="445"/>
    </row>
    <row r="335" spans="4:32" s="435" customFormat="1" x14ac:dyDescent="0.25">
      <c r="D335" s="448"/>
      <c r="E335" s="448"/>
      <c r="F335" s="453"/>
      <c r="G335" s="454"/>
      <c r="H335" s="454"/>
      <c r="I335" s="453"/>
      <c r="J335" s="454"/>
      <c r="K335" s="453"/>
      <c r="L335" s="453"/>
      <c r="M335" s="453"/>
      <c r="N335" s="689"/>
      <c r="O335" s="453"/>
      <c r="P335" s="688"/>
      <c r="Q335" s="446"/>
      <c r="R335" s="452"/>
      <c r="S335" s="446"/>
      <c r="U335" s="445"/>
      <c r="V335" s="450"/>
      <c r="W335" s="445"/>
      <c r="X335" s="451"/>
      <c r="Y335" s="445"/>
      <c r="Z335" s="439"/>
      <c r="AA335" s="450"/>
      <c r="AB335" s="445"/>
      <c r="AC335" s="449"/>
      <c r="AD335" s="445"/>
      <c r="AE335" s="445"/>
      <c r="AF335" s="445"/>
    </row>
    <row r="336" spans="4:32" s="435" customFormat="1" x14ac:dyDescent="0.25">
      <c r="D336" s="448"/>
      <c r="E336" s="448"/>
      <c r="F336" s="453"/>
      <c r="G336" s="454"/>
      <c r="H336" s="454"/>
      <c r="I336" s="453"/>
      <c r="J336" s="454"/>
      <c r="K336" s="453"/>
      <c r="L336" s="453"/>
      <c r="M336" s="453"/>
      <c r="N336" s="689"/>
      <c r="O336" s="453"/>
      <c r="P336" s="688"/>
      <c r="Q336" s="446"/>
      <c r="R336" s="452"/>
      <c r="S336" s="446"/>
      <c r="U336" s="445"/>
      <c r="V336" s="450"/>
      <c r="W336" s="445"/>
      <c r="X336" s="451"/>
      <c r="Y336" s="445"/>
      <c r="Z336" s="439"/>
      <c r="AA336" s="450"/>
      <c r="AB336" s="445"/>
      <c r="AC336" s="449"/>
      <c r="AD336" s="445"/>
      <c r="AE336" s="445"/>
      <c r="AF336" s="445"/>
    </row>
    <row r="337" spans="4:32" s="435" customFormat="1" x14ac:dyDescent="0.25">
      <c r="D337" s="448"/>
      <c r="E337" s="448"/>
      <c r="F337" s="453"/>
      <c r="G337" s="454"/>
      <c r="H337" s="454"/>
      <c r="I337" s="453"/>
      <c r="J337" s="454"/>
      <c r="K337" s="453"/>
      <c r="L337" s="453"/>
      <c r="M337" s="453"/>
      <c r="N337" s="689"/>
      <c r="O337" s="453"/>
      <c r="P337" s="688"/>
      <c r="Q337" s="446"/>
      <c r="R337" s="452"/>
      <c r="S337" s="446"/>
      <c r="U337" s="445"/>
      <c r="V337" s="450"/>
      <c r="W337" s="445"/>
      <c r="X337" s="451"/>
      <c r="Y337" s="445"/>
      <c r="Z337" s="439"/>
      <c r="AA337" s="450"/>
      <c r="AB337" s="445"/>
      <c r="AC337" s="449"/>
      <c r="AD337" s="445"/>
      <c r="AE337" s="445"/>
      <c r="AF337" s="445"/>
    </row>
    <row r="338" spans="4:32" s="435" customFormat="1" x14ac:dyDescent="0.25">
      <c r="D338" s="448"/>
      <c r="E338" s="448"/>
      <c r="F338" s="453"/>
      <c r="G338" s="454"/>
      <c r="H338" s="454"/>
      <c r="I338" s="453"/>
      <c r="J338" s="454"/>
      <c r="K338" s="453"/>
      <c r="L338" s="453"/>
      <c r="M338" s="453"/>
      <c r="N338" s="689"/>
      <c r="O338" s="453"/>
      <c r="P338" s="688"/>
      <c r="Q338" s="446"/>
      <c r="R338" s="452"/>
      <c r="S338" s="446"/>
      <c r="U338" s="445"/>
      <c r="V338" s="450"/>
      <c r="W338" s="445"/>
      <c r="X338" s="451"/>
      <c r="Y338" s="445"/>
      <c r="Z338" s="439"/>
      <c r="AA338" s="450"/>
      <c r="AB338" s="445"/>
      <c r="AC338" s="449"/>
      <c r="AD338" s="445"/>
      <c r="AE338" s="445"/>
      <c r="AF338" s="445"/>
    </row>
    <row r="339" spans="4:32" s="435" customFormat="1" x14ac:dyDescent="0.25">
      <c r="D339" s="448"/>
      <c r="E339" s="448"/>
      <c r="F339" s="453"/>
      <c r="G339" s="454"/>
      <c r="H339" s="454"/>
      <c r="I339" s="453"/>
      <c r="J339" s="454"/>
      <c r="K339" s="453"/>
      <c r="L339" s="453"/>
      <c r="M339" s="453"/>
      <c r="N339" s="689"/>
      <c r="O339" s="453"/>
      <c r="P339" s="688"/>
      <c r="Q339" s="446"/>
      <c r="R339" s="452"/>
      <c r="S339" s="446"/>
      <c r="U339" s="445"/>
      <c r="V339" s="450"/>
      <c r="W339" s="445"/>
      <c r="X339" s="451"/>
      <c r="Y339" s="445"/>
      <c r="Z339" s="439"/>
      <c r="AA339" s="450"/>
      <c r="AB339" s="445"/>
      <c r="AC339" s="449"/>
      <c r="AD339" s="445"/>
      <c r="AE339" s="445"/>
      <c r="AF339" s="445"/>
    </row>
    <row r="340" spans="4:32" s="435" customFormat="1" x14ac:dyDescent="0.25">
      <c r="D340" s="448"/>
      <c r="E340" s="448"/>
      <c r="F340" s="453"/>
      <c r="G340" s="454"/>
      <c r="H340" s="454"/>
      <c r="I340" s="453"/>
      <c r="J340" s="454"/>
      <c r="K340" s="453"/>
      <c r="L340" s="453"/>
      <c r="M340" s="453"/>
      <c r="N340" s="689"/>
      <c r="O340" s="453"/>
      <c r="P340" s="688"/>
      <c r="Q340" s="446"/>
      <c r="R340" s="452"/>
      <c r="S340" s="446"/>
      <c r="U340" s="445"/>
      <c r="V340" s="450"/>
      <c r="W340" s="445"/>
      <c r="X340" s="451"/>
      <c r="Y340" s="445"/>
      <c r="Z340" s="439"/>
      <c r="AA340" s="450"/>
      <c r="AB340" s="445"/>
      <c r="AC340" s="449"/>
      <c r="AD340" s="445"/>
      <c r="AE340" s="445"/>
      <c r="AF340" s="445"/>
    </row>
    <row r="341" spans="4:32" s="435" customFormat="1" x14ac:dyDescent="0.25">
      <c r="D341" s="448"/>
      <c r="E341" s="448"/>
      <c r="F341" s="453"/>
      <c r="G341" s="454"/>
      <c r="H341" s="454"/>
      <c r="I341" s="453"/>
      <c r="J341" s="454"/>
      <c r="K341" s="453"/>
      <c r="L341" s="453"/>
      <c r="M341" s="453"/>
      <c r="N341" s="689"/>
      <c r="O341" s="453"/>
      <c r="P341" s="688"/>
      <c r="Q341" s="446"/>
      <c r="R341" s="452"/>
      <c r="S341" s="446"/>
      <c r="U341" s="445"/>
      <c r="V341" s="450"/>
      <c r="W341" s="445"/>
      <c r="X341" s="451"/>
      <c r="Y341" s="445"/>
      <c r="Z341" s="439"/>
      <c r="AA341" s="450"/>
      <c r="AB341" s="445"/>
      <c r="AC341" s="449"/>
      <c r="AD341" s="445"/>
      <c r="AE341" s="445"/>
      <c r="AF341" s="445"/>
    </row>
    <row r="342" spans="4:32" s="435" customFormat="1" x14ac:dyDescent="0.25">
      <c r="D342" s="448"/>
      <c r="E342" s="448"/>
      <c r="F342" s="453"/>
      <c r="G342" s="454"/>
      <c r="H342" s="454"/>
      <c r="I342" s="453"/>
      <c r="J342" s="454"/>
      <c r="K342" s="453"/>
      <c r="L342" s="453"/>
      <c r="M342" s="453"/>
      <c r="N342" s="689"/>
      <c r="O342" s="453"/>
      <c r="P342" s="688"/>
      <c r="Q342" s="446"/>
      <c r="R342" s="452"/>
      <c r="S342" s="446"/>
      <c r="U342" s="445"/>
      <c r="V342" s="450"/>
      <c r="W342" s="445"/>
      <c r="X342" s="451"/>
      <c r="Y342" s="445"/>
      <c r="Z342" s="439"/>
      <c r="AA342" s="450"/>
      <c r="AB342" s="445"/>
      <c r="AC342" s="449"/>
      <c r="AD342" s="445"/>
      <c r="AE342" s="445"/>
      <c r="AF342" s="445"/>
    </row>
    <row r="343" spans="4:32" s="435" customFormat="1" x14ac:dyDescent="0.25">
      <c r="D343" s="448"/>
      <c r="E343" s="448"/>
      <c r="F343" s="453"/>
      <c r="G343" s="454"/>
      <c r="H343" s="454"/>
      <c r="I343" s="453"/>
      <c r="J343" s="454"/>
      <c r="K343" s="453"/>
      <c r="L343" s="453"/>
      <c r="M343" s="453"/>
      <c r="N343" s="689"/>
      <c r="O343" s="453"/>
      <c r="P343" s="688"/>
      <c r="Q343" s="446"/>
      <c r="R343" s="452"/>
      <c r="S343" s="446"/>
      <c r="U343" s="445"/>
      <c r="V343" s="450"/>
      <c r="W343" s="445"/>
      <c r="X343" s="451"/>
      <c r="Y343" s="445"/>
      <c r="Z343" s="439"/>
      <c r="AA343" s="450"/>
      <c r="AB343" s="445"/>
      <c r="AC343" s="449"/>
      <c r="AD343" s="445"/>
      <c r="AE343" s="445"/>
      <c r="AF343" s="445"/>
    </row>
    <row r="344" spans="4:32" s="435" customFormat="1" x14ac:dyDescent="0.25">
      <c r="D344" s="448"/>
      <c r="E344" s="448"/>
      <c r="F344" s="453"/>
      <c r="G344" s="454"/>
      <c r="H344" s="454"/>
      <c r="I344" s="453"/>
      <c r="J344" s="454"/>
      <c r="K344" s="453"/>
      <c r="L344" s="453"/>
      <c r="M344" s="453"/>
      <c r="N344" s="689"/>
      <c r="O344" s="453"/>
      <c r="P344" s="688"/>
      <c r="Q344" s="446"/>
      <c r="R344" s="452"/>
      <c r="S344" s="446"/>
      <c r="U344" s="445"/>
      <c r="V344" s="450"/>
      <c r="W344" s="445"/>
      <c r="X344" s="451"/>
      <c r="Y344" s="445"/>
      <c r="Z344" s="439"/>
      <c r="AA344" s="450"/>
      <c r="AB344" s="445"/>
      <c r="AC344" s="449"/>
      <c r="AD344" s="445"/>
      <c r="AE344" s="445"/>
      <c r="AF344" s="445"/>
    </row>
    <row r="345" spans="4:32" s="435" customFormat="1" x14ac:dyDescent="0.25">
      <c r="D345" s="448"/>
      <c r="E345" s="448"/>
      <c r="F345" s="453"/>
      <c r="G345" s="454"/>
      <c r="H345" s="454"/>
      <c r="I345" s="453"/>
      <c r="J345" s="454"/>
      <c r="K345" s="453"/>
      <c r="L345" s="453"/>
      <c r="M345" s="453"/>
      <c r="N345" s="689"/>
      <c r="O345" s="453"/>
      <c r="P345" s="688"/>
      <c r="Q345" s="446"/>
      <c r="R345" s="452"/>
      <c r="S345" s="446"/>
      <c r="U345" s="445"/>
      <c r="V345" s="450"/>
      <c r="W345" s="445"/>
      <c r="X345" s="451"/>
      <c r="Y345" s="445"/>
      <c r="Z345" s="439"/>
      <c r="AA345" s="450"/>
      <c r="AB345" s="445"/>
      <c r="AC345" s="449"/>
      <c r="AD345" s="445"/>
      <c r="AE345" s="445"/>
      <c r="AF345" s="445"/>
    </row>
    <row r="346" spans="4:32" s="435" customFormat="1" x14ac:dyDescent="0.25">
      <c r="D346" s="448"/>
      <c r="E346" s="448"/>
      <c r="F346" s="453"/>
      <c r="G346" s="454"/>
      <c r="H346" s="454"/>
      <c r="I346" s="453"/>
      <c r="J346" s="454"/>
      <c r="K346" s="453"/>
      <c r="L346" s="453"/>
      <c r="M346" s="453"/>
      <c r="N346" s="689"/>
      <c r="O346" s="453"/>
      <c r="P346" s="688"/>
      <c r="Q346" s="446"/>
      <c r="R346" s="452"/>
      <c r="S346" s="446"/>
      <c r="U346" s="445"/>
      <c r="V346" s="450"/>
      <c r="W346" s="445"/>
      <c r="X346" s="451"/>
      <c r="Y346" s="445"/>
      <c r="Z346" s="439"/>
      <c r="AA346" s="450"/>
      <c r="AB346" s="445"/>
      <c r="AC346" s="449"/>
      <c r="AD346" s="445"/>
      <c r="AE346" s="445"/>
      <c r="AF346" s="445"/>
    </row>
    <row r="347" spans="4:32" s="435" customFormat="1" x14ac:dyDescent="0.25">
      <c r="D347" s="448"/>
      <c r="E347" s="448"/>
      <c r="F347" s="453"/>
      <c r="G347" s="454"/>
      <c r="H347" s="454"/>
      <c r="I347" s="453"/>
      <c r="J347" s="454"/>
      <c r="K347" s="453"/>
      <c r="L347" s="453"/>
      <c r="M347" s="453"/>
      <c r="N347" s="689"/>
      <c r="O347" s="453"/>
      <c r="P347" s="688"/>
      <c r="Q347" s="446"/>
      <c r="R347" s="452"/>
      <c r="S347" s="446"/>
      <c r="U347" s="445"/>
      <c r="V347" s="450"/>
      <c r="W347" s="445"/>
      <c r="X347" s="451"/>
      <c r="Y347" s="445"/>
      <c r="Z347" s="439"/>
      <c r="AA347" s="450"/>
      <c r="AB347" s="445"/>
      <c r="AC347" s="449"/>
      <c r="AD347" s="445"/>
      <c r="AE347" s="445"/>
      <c r="AF347" s="445"/>
    </row>
    <row r="348" spans="4:32" s="435" customFormat="1" x14ac:dyDescent="0.25">
      <c r="D348" s="448"/>
      <c r="E348" s="448"/>
      <c r="F348" s="453"/>
      <c r="G348" s="454"/>
      <c r="H348" s="454"/>
      <c r="I348" s="453"/>
      <c r="J348" s="454"/>
      <c r="K348" s="453"/>
      <c r="L348" s="453"/>
      <c r="M348" s="453"/>
      <c r="N348" s="689"/>
      <c r="O348" s="453"/>
      <c r="P348" s="688"/>
      <c r="Q348" s="446"/>
      <c r="R348" s="452"/>
      <c r="S348" s="446"/>
      <c r="U348" s="445"/>
      <c r="V348" s="450"/>
      <c r="W348" s="445"/>
      <c r="X348" s="451"/>
      <c r="Y348" s="445"/>
      <c r="Z348" s="439"/>
      <c r="AA348" s="450"/>
      <c r="AB348" s="445"/>
      <c r="AC348" s="449"/>
      <c r="AD348" s="445"/>
      <c r="AE348" s="445"/>
      <c r="AF348" s="445"/>
    </row>
    <row r="349" spans="4:32" s="435" customFormat="1" x14ac:dyDescent="0.25">
      <c r="D349" s="448"/>
      <c r="E349" s="448"/>
      <c r="F349" s="453"/>
      <c r="G349" s="454"/>
      <c r="H349" s="454"/>
      <c r="I349" s="453"/>
      <c r="J349" s="454"/>
      <c r="K349" s="453"/>
      <c r="L349" s="453"/>
      <c r="M349" s="453"/>
      <c r="N349" s="689"/>
      <c r="O349" s="453"/>
      <c r="P349" s="688"/>
      <c r="Q349" s="446"/>
      <c r="R349" s="452"/>
      <c r="S349" s="446"/>
      <c r="U349" s="445"/>
      <c r="V349" s="450"/>
      <c r="W349" s="445"/>
      <c r="X349" s="451"/>
      <c r="Y349" s="445"/>
      <c r="Z349" s="439"/>
      <c r="AA349" s="450"/>
      <c r="AB349" s="445"/>
      <c r="AC349" s="449"/>
      <c r="AD349" s="445"/>
      <c r="AE349" s="445"/>
      <c r="AF349" s="445"/>
    </row>
    <row r="350" spans="4:32" s="435" customFormat="1" x14ac:dyDescent="0.25">
      <c r="D350" s="448"/>
      <c r="E350" s="448"/>
      <c r="F350" s="453"/>
      <c r="G350" s="454"/>
      <c r="H350" s="454"/>
      <c r="I350" s="453"/>
      <c r="J350" s="454"/>
      <c r="K350" s="453"/>
      <c r="L350" s="453"/>
      <c r="M350" s="453"/>
      <c r="N350" s="689"/>
      <c r="O350" s="453"/>
      <c r="P350" s="688"/>
      <c r="Q350" s="446"/>
      <c r="R350" s="452"/>
      <c r="S350" s="446"/>
      <c r="U350" s="445"/>
      <c r="V350" s="450"/>
      <c r="W350" s="445"/>
      <c r="X350" s="451"/>
      <c r="Y350" s="445"/>
      <c r="Z350" s="439"/>
      <c r="AA350" s="450"/>
      <c r="AB350" s="445"/>
      <c r="AC350" s="449"/>
      <c r="AD350" s="445"/>
      <c r="AE350" s="445"/>
      <c r="AF350" s="445"/>
    </row>
    <row r="351" spans="4:32" s="435" customFormat="1" x14ac:dyDescent="0.25">
      <c r="D351" s="448"/>
      <c r="E351" s="448"/>
      <c r="F351" s="453"/>
      <c r="G351" s="454"/>
      <c r="H351" s="454"/>
      <c r="I351" s="453"/>
      <c r="J351" s="454"/>
      <c r="K351" s="453"/>
      <c r="L351" s="453"/>
      <c r="M351" s="453"/>
      <c r="N351" s="689"/>
      <c r="O351" s="453"/>
      <c r="P351" s="688"/>
      <c r="Q351" s="446"/>
      <c r="R351" s="452"/>
      <c r="S351" s="446"/>
      <c r="U351" s="445"/>
      <c r="V351" s="450"/>
      <c r="W351" s="445"/>
      <c r="X351" s="451"/>
      <c r="Y351" s="445"/>
      <c r="Z351" s="439"/>
      <c r="AA351" s="450"/>
      <c r="AB351" s="445"/>
      <c r="AC351" s="449"/>
      <c r="AD351" s="445"/>
      <c r="AE351" s="445"/>
      <c r="AF351" s="445"/>
    </row>
    <row r="352" spans="4:32" s="435" customFormat="1" x14ac:dyDescent="0.25">
      <c r="D352" s="448"/>
      <c r="E352" s="448"/>
      <c r="F352" s="453"/>
      <c r="G352" s="454"/>
      <c r="H352" s="454"/>
      <c r="I352" s="453"/>
      <c r="J352" s="454"/>
      <c r="K352" s="453"/>
      <c r="L352" s="453"/>
      <c r="M352" s="453"/>
      <c r="N352" s="689"/>
      <c r="O352" s="453"/>
      <c r="P352" s="688"/>
      <c r="Q352" s="446"/>
      <c r="R352" s="452"/>
      <c r="S352" s="446"/>
      <c r="U352" s="445"/>
      <c r="V352" s="450"/>
      <c r="W352" s="445"/>
      <c r="X352" s="451"/>
      <c r="Y352" s="445"/>
      <c r="Z352" s="439"/>
      <c r="AA352" s="450"/>
      <c r="AB352" s="445"/>
      <c r="AC352" s="449"/>
      <c r="AD352" s="445"/>
      <c r="AE352" s="445"/>
      <c r="AF352" s="445"/>
    </row>
    <row r="353" spans="4:32" s="435" customFormat="1" x14ac:dyDescent="0.25">
      <c r="D353" s="448"/>
      <c r="E353" s="448"/>
      <c r="F353" s="453"/>
      <c r="G353" s="454"/>
      <c r="H353" s="454"/>
      <c r="I353" s="453"/>
      <c r="J353" s="454"/>
      <c r="K353" s="453"/>
      <c r="L353" s="453"/>
      <c r="M353" s="453"/>
      <c r="N353" s="689"/>
      <c r="O353" s="453"/>
      <c r="P353" s="688"/>
      <c r="Q353" s="446"/>
      <c r="R353" s="452"/>
      <c r="S353" s="446"/>
      <c r="U353" s="445"/>
      <c r="V353" s="450"/>
      <c r="W353" s="445"/>
      <c r="X353" s="451"/>
      <c r="Y353" s="445"/>
      <c r="Z353" s="439"/>
      <c r="AA353" s="450"/>
      <c r="AB353" s="445"/>
      <c r="AC353" s="449"/>
      <c r="AD353" s="445"/>
      <c r="AE353" s="445"/>
      <c r="AF353" s="445"/>
    </row>
    <row r="354" spans="4:32" s="435" customFormat="1" x14ac:dyDescent="0.25">
      <c r="D354" s="448"/>
      <c r="E354" s="448"/>
      <c r="F354" s="453"/>
      <c r="G354" s="454"/>
      <c r="H354" s="454"/>
      <c r="I354" s="453"/>
      <c r="J354" s="454"/>
      <c r="K354" s="453"/>
      <c r="L354" s="453"/>
      <c r="M354" s="453"/>
      <c r="N354" s="689"/>
      <c r="O354" s="453"/>
      <c r="P354" s="688"/>
      <c r="Q354" s="446"/>
      <c r="R354" s="452"/>
      <c r="S354" s="446"/>
      <c r="U354" s="445"/>
      <c r="V354" s="450"/>
      <c r="W354" s="434"/>
      <c r="X354" s="451"/>
      <c r="Y354" s="445"/>
      <c r="Z354" s="439"/>
      <c r="AA354" s="450"/>
      <c r="AB354" s="445"/>
      <c r="AC354" s="449"/>
      <c r="AD354" s="445"/>
      <c r="AE354" s="445"/>
      <c r="AF354" s="445"/>
    </row>
    <row r="355" spans="4:32" s="435" customFormat="1" x14ac:dyDescent="0.25">
      <c r="D355" s="448"/>
      <c r="E355" s="448"/>
      <c r="F355" s="453"/>
      <c r="G355" s="454"/>
      <c r="H355" s="454"/>
      <c r="I355" s="453"/>
      <c r="J355" s="454"/>
      <c r="K355" s="453"/>
      <c r="L355" s="453"/>
      <c r="M355" s="453"/>
      <c r="N355" s="689"/>
      <c r="O355" s="453"/>
      <c r="P355" s="688"/>
      <c r="Q355" s="446"/>
      <c r="R355" s="452"/>
      <c r="S355" s="446"/>
      <c r="U355" s="445"/>
      <c r="V355" s="450"/>
      <c r="W355" s="434"/>
      <c r="X355" s="451"/>
      <c r="Y355" s="445"/>
      <c r="Z355" s="439"/>
      <c r="AA355" s="450"/>
      <c r="AB355" s="445"/>
      <c r="AC355" s="449"/>
      <c r="AD355" s="445"/>
      <c r="AE355" s="445"/>
      <c r="AF355" s="445"/>
    </row>
    <row r="356" spans="4:32" s="435" customFormat="1" x14ac:dyDescent="0.25">
      <c r="D356" s="448"/>
      <c r="E356" s="448"/>
      <c r="F356" s="453"/>
      <c r="G356" s="454"/>
      <c r="H356" s="454"/>
      <c r="I356" s="453"/>
      <c r="J356" s="454"/>
      <c r="K356" s="453"/>
      <c r="L356" s="453"/>
      <c r="M356" s="453"/>
      <c r="N356" s="689"/>
      <c r="O356" s="453"/>
      <c r="P356" s="688"/>
      <c r="Q356" s="446"/>
      <c r="R356" s="452"/>
      <c r="S356" s="446"/>
      <c r="U356" s="445"/>
      <c r="V356" s="450"/>
      <c r="W356" s="434"/>
      <c r="X356" s="451"/>
      <c r="Y356" s="445"/>
      <c r="Z356" s="439"/>
      <c r="AA356" s="450"/>
      <c r="AB356" s="445"/>
      <c r="AC356" s="449"/>
      <c r="AD356" s="445"/>
      <c r="AE356" s="445"/>
      <c r="AF356" s="445"/>
    </row>
    <row r="357" spans="4:32" s="435" customFormat="1" x14ac:dyDescent="0.25">
      <c r="D357" s="448"/>
      <c r="E357" s="448"/>
      <c r="F357" s="453"/>
      <c r="G357" s="454"/>
      <c r="H357" s="454"/>
      <c r="I357" s="453"/>
      <c r="J357" s="454"/>
      <c r="K357" s="453"/>
      <c r="L357" s="453"/>
      <c r="M357" s="453"/>
      <c r="N357" s="689"/>
      <c r="O357" s="453"/>
      <c r="P357" s="688"/>
      <c r="Q357" s="446"/>
      <c r="R357" s="452"/>
      <c r="S357" s="446"/>
      <c r="U357" s="445"/>
      <c r="V357" s="450"/>
      <c r="W357" s="434"/>
      <c r="X357" s="451"/>
      <c r="Y357" s="445"/>
      <c r="Z357" s="439"/>
      <c r="AA357" s="450"/>
      <c r="AB357" s="445"/>
      <c r="AC357" s="449"/>
      <c r="AD357" s="445"/>
      <c r="AE357" s="445"/>
      <c r="AF357" s="445"/>
    </row>
    <row r="358" spans="4:32" s="435" customFormat="1" x14ac:dyDescent="0.25">
      <c r="D358" s="448"/>
      <c r="E358" s="448"/>
      <c r="F358" s="453"/>
      <c r="G358" s="454"/>
      <c r="H358" s="454"/>
      <c r="I358" s="453"/>
      <c r="J358" s="454"/>
      <c r="K358" s="453"/>
      <c r="L358" s="453"/>
      <c r="M358" s="453"/>
      <c r="N358" s="689"/>
      <c r="O358" s="453"/>
      <c r="P358" s="688"/>
      <c r="Q358" s="446"/>
      <c r="R358" s="452"/>
      <c r="S358" s="446"/>
      <c r="U358" s="445"/>
      <c r="V358" s="450"/>
      <c r="W358" s="434"/>
      <c r="X358" s="451"/>
      <c r="Y358" s="445"/>
      <c r="Z358" s="439"/>
      <c r="AA358" s="450"/>
      <c r="AB358" s="445"/>
      <c r="AC358" s="449"/>
      <c r="AD358" s="445"/>
      <c r="AE358" s="445"/>
      <c r="AF358" s="445"/>
    </row>
    <row r="359" spans="4:32" s="435" customFormat="1" x14ac:dyDescent="0.25">
      <c r="D359" s="448"/>
      <c r="E359" s="448"/>
      <c r="F359" s="453"/>
      <c r="G359" s="454"/>
      <c r="H359" s="454"/>
      <c r="I359" s="453"/>
      <c r="J359" s="454"/>
      <c r="K359" s="453"/>
      <c r="L359" s="453"/>
      <c r="M359" s="453"/>
      <c r="N359" s="689"/>
      <c r="O359" s="453"/>
      <c r="P359" s="688"/>
      <c r="Q359" s="446"/>
      <c r="R359" s="452"/>
      <c r="S359" s="446"/>
      <c r="U359" s="445"/>
      <c r="V359" s="450"/>
      <c r="W359" s="434"/>
      <c r="X359" s="451"/>
      <c r="Y359" s="445"/>
      <c r="Z359" s="439"/>
      <c r="AA359" s="450"/>
      <c r="AB359" s="445"/>
      <c r="AC359" s="449"/>
      <c r="AD359" s="445"/>
      <c r="AE359" s="445"/>
      <c r="AF359" s="445"/>
    </row>
    <row r="360" spans="4:32" s="435" customFormat="1" x14ac:dyDescent="0.25">
      <c r="D360" s="448"/>
      <c r="E360" s="448"/>
      <c r="F360" s="453"/>
      <c r="G360" s="454"/>
      <c r="H360" s="454"/>
      <c r="I360" s="453"/>
      <c r="J360" s="454"/>
      <c r="K360" s="453"/>
      <c r="L360" s="453"/>
      <c r="M360" s="453"/>
      <c r="N360" s="689"/>
      <c r="O360" s="453"/>
      <c r="P360" s="688"/>
      <c r="Q360" s="446"/>
      <c r="R360" s="452"/>
      <c r="S360" s="446"/>
      <c r="U360" s="445"/>
      <c r="V360" s="450"/>
      <c r="W360" s="434"/>
      <c r="X360" s="451"/>
      <c r="Y360" s="445"/>
      <c r="Z360" s="439"/>
      <c r="AA360" s="450"/>
      <c r="AB360" s="445"/>
      <c r="AC360" s="449"/>
      <c r="AD360" s="445"/>
      <c r="AE360" s="445"/>
      <c r="AF360" s="445"/>
    </row>
    <row r="361" spans="4:32" s="435" customFormat="1" x14ac:dyDescent="0.25">
      <c r="D361" s="448"/>
      <c r="E361" s="448"/>
      <c r="F361" s="453"/>
      <c r="G361" s="454"/>
      <c r="H361" s="454"/>
      <c r="I361" s="453"/>
      <c r="J361" s="454"/>
      <c r="K361" s="453"/>
      <c r="L361" s="453"/>
      <c r="M361" s="453"/>
      <c r="N361" s="689"/>
      <c r="O361" s="453"/>
      <c r="P361" s="688"/>
      <c r="Q361" s="446"/>
      <c r="R361" s="452"/>
      <c r="S361" s="446"/>
      <c r="U361" s="445"/>
      <c r="V361" s="450"/>
      <c r="W361" s="434"/>
      <c r="X361" s="451"/>
      <c r="Y361" s="445"/>
      <c r="Z361" s="439"/>
      <c r="AA361" s="450"/>
      <c r="AB361" s="445"/>
      <c r="AC361" s="449"/>
      <c r="AD361" s="445"/>
      <c r="AE361" s="445"/>
      <c r="AF361" s="445"/>
    </row>
    <row r="362" spans="4:32" s="435" customFormat="1" x14ac:dyDescent="0.25">
      <c r="D362" s="448"/>
      <c r="E362" s="448"/>
      <c r="F362" s="453"/>
      <c r="G362" s="454"/>
      <c r="H362" s="454"/>
      <c r="I362" s="453"/>
      <c r="J362" s="454"/>
      <c r="K362" s="453"/>
      <c r="L362" s="453"/>
      <c r="M362" s="453"/>
      <c r="N362" s="689"/>
      <c r="O362" s="453"/>
      <c r="P362" s="688"/>
      <c r="Q362" s="446"/>
      <c r="R362" s="452"/>
      <c r="S362" s="446"/>
      <c r="U362" s="445"/>
      <c r="V362" s="450"/>
      <c r="W362" s="434"/>
      <c r="X362" s="451"/>
      <c r="Y362" s="445"/>
      <c r="Z362" s="439"/>
      <c r="AA362" s="450"/>
      <c r="AB362" s="445"/>
      <c r="AC362" s="449"/>
      <c r="AD362" s="445"/>
      <c r="AE362" s="445"/>
      <c r="AF362" s="445"/>
    </row>
    <row r="363" spans="4:32" s="435" customFormat="1" x14ac:dyDescent="0.25">
      <c r="D363" s="448"/>
      <c r="E363" s="448"/>
      <c r="F363" s="453"/>
      <c r="G363" s="454"/>
      <c r="H363" s="454"/>
      <c r="I363" s="453"/>
      <c r="J363" s="454"/>
      <c r="K363" s="453"/>
      <c r="L363" s="453"/>
      <c r="M363" s="453"/>
      <c r="N363" s="689"/>
      <c r="O363" s="453"/>
      <c r="P363" s="688"/>
      <c r="Q363" s="446"/>
      <c r="R363" s="452"/>
      <c r="S363" s="446"/>
      <c r="U363" s="445"/>
      <c r="V363" s="450"/>
      <c r="W363" s="434"/>
      <c r="X363" s="451"/>
      <c r="Y363" s="445"/>
      <c r="Z363" s="439"/>
      <c r="AA363" s="450"/>
      <c r="AB363" s="445"/>
      <c r="AC363" s="449"/>
      <c r="AD363" s="445"/>
      <c r="AE363" s="445"/>
      <c r="AF363" s="445"/>
    </row>
    <row r="364" spans="4:32" s="435" customFormat="1" x14ac:dyDescent="0.25">
      <c r="D364" s="448"/>
      <c r="E364" s="448"/>
      <c r="F364" s="453"/>
      <c r="G364" s="454"/>
      <c r="H364" s="454"/>
      <c r="I364" s="453"/>
      <c r="J364" s="454"/>
      <c r="K364" s="453"/>
      <c r="L364" s="453"/>
      <c r="M364" s="453"/>
      <c r="N364" s="689"/>
      <c r="O364" s="453"/>
      <c r="P364" s="688"/>
      <c r="Q364" s="446"/>
      <c r="R364" s="452"/>
      <c r="S364" s="446"/>
      <c r="U364" s="445"/>
      <c r="V364" s="450"/>
      <c r="W364" s="434"/>
      <c r="X364" s="451"/>
      <c r="Y364" s="445"/>
      <c r="Z364" s="439"/>
      <c r="AA364" s="450"/>
      <c r="AB364" s="445"/>
      <c r="AC364" s="449"/>
      <c r="AD364" s="445"/>
      <c r="AE364" s="445"/>
      <c r="AF364" s="445"/>
    </row>
    <row r="365" spans="4:32" s="435" customFormat="1" x14ac:dyDescent="0.25">
      <c r="D365" s="448"/>
      <c r="E365" s="448"/>
      <c r="F365" s="453"/>
      <c r="G365" s="454"/>
      <c r="H365" s="454"/>
      <c r="I365" s="453"/>
      <c r="J365" s="454"/>
      <c r="K365" s="453"/>
      <c r="L365" s="453"/>
      <c r="M365" s="453"/>
      <c r="N365" s="689"/>
      <c r="O365" s="453"/>
      <c r="P365" s="688"/>
      <c r="Q365" s="446"/>
      <c r="R365" s="452"/>
      <c r="S365" s="446"/>
      <c r="U365" s="445"/>
      <c r="V365" s="450"/>
      <c r="W365" s="434"/>
      <c r="X365" s="451"/>
      <c r="Y365" s="445"/>
      <c r="Z365" s="439"/>
      <c r="AA365" s="450"/>
      <c r="AB365" s="445"/>
      <c r="AC365" s="449"/>
      <c r="AD365" s="445"/>
      <c r="AE365" s="445"/>
      <c r="AF365" s="445"/>
    </row>
    <row r="366" spans="4:32" s="435" customFormat="1" x14ac:dyDescent="0.25">
      <c r="D366" s="448"/>
      <c r="E366" s="448"/>
      <c r="F366" s="453"/>
      <c r="G366" s="454"/>
      <c r="H366" s="454"/>
      <c r="I366" s="453"/>
      <c r="J366" s="454"/>
      <c r="K366" s="453"/>
      <c r="L366" s="453"/>
      <c r="M366" s="453"/>
      <c r="N366" s="689"/>
      <c r="O366" s="453"/>
      <c r="P366" s="688"/>
      <c r="Q366" s="446"/>
      <c r="R366" s="452"/>
      <c r="S366" s="446"/>
      <c r="U366" s="445"/>
      <c r="V366" s="450"/>
      <c r="W366" s="434"/>
      <c r="X366" s="451"/>
      <c r="Y366" s="445"/>
      <c r="Z366" s="439"/>
      <c r="AA366" s="450"/>
      <c r="AB366" s="445"/>
      <c r="AC366" s="449"/>
      <c r="AD366" s="445"/>
      <c r="AE366" s="445"/>
      <c r="AF366" s="445"/>
    </row>
    <row r="367" spans="4:32" s="435" customFormat="1" x14ac:dyDescent="0.25">
      <c r="D367" s="448"/>
      <c r="E367" s="448"/>
      <c r="F367" s="453"/>
      <c r="G367" s="454"/>
      <c r="H367" s="454"/>
      <c r="I367" s="453"/>
      <c r="J367" s="454"/>
      <c r="K367" s="453"/>
      <c r="L367" s="453"/>
      <c r="M367" s="453"/>
      <c r="N367" s="689"/>
      <c r="O367" s="453"/>
      <c r="P367" s="688"/>
      <c r="Q367" s="446"/>
      <c r="R367" s="452"/>
      <c r="S367" s="446"/>
      <c r="U367" s="445"/>
      <c r="V367" s="450"/>
      <c r="W367" s="434"/>
      <c r="X367" s="451"/>
      <c r="Y367" s="445"/>
      <c r="Z367" s="439"/>
      <c r="AA367" s="450"/>
      <c r="AB367" s="445"/>
      <c r="AC367" s="449"/>
      <c r="AD367" s="445"/>
      <c r="AE367" s="445"/>
      <c r="AF367" s="445"/>
    </row>
    <row r="368" spans="4:32" s="435" customFormat="1" x14ac:dyDescent="0.25">
      <c r="D368" s="448"/>
      <c r="E368" s="448"/>
      <c r="F368" s="453"/>
      <c r="G368" s="454"/>
      <c r="H368" s="454"/>
      <c r="I368" s="453"/>
      <c r="J368" s="454"/>
      <c r="K368" s="453"/>
      <c r="L368" s="453"/>
      <c r="M368" s="453"/>
      <c r="N368" s="689"/>
      <c r="O368" s="453"/>
      <c r="P368" s="688"/>
      <c r="Q368" s="446"/>
      <c r="R368" s="452"/>
      <c r="S368" s="446"/>
      <c r="U368" s="445"/>
      <c r="V368" s="450"/>
      <c r="W368" s="434"/>
      <c r="X368" s="451"/>
      <c r="Y368" s="445"/>
      <c r="Z368" s="439"/>
      <c r="AA368" s="450"/>
      <c r="AB368" s="445"/>
      <c r="AC368" s="449"/>
      <c r="AD368" s="445"/>
      <c r="AE368" s="445"/>
      <c r="AF368" s="445"/>
    </row>
    <row r="369" spans="4:32" s="435" customFormat="1" x14ac:dyDescent="0.25">
      <c r="D369" s="448"/>
      <c r="E369" s="448"/>
      <c r="F369" s="453"/>
      <c r="G369" s="454"/>
      <c r="H369" s="454"/>
      <c r="I369" s="453"/>
      <c r="J369" s="454"/>
      <c r="K369" s="453"/>
      <c r="L369" s="453"/>
      <c r="M369" s="453"/>
      <c r="N369" s="689"/>
      <c r="O369" s="453"/>
      <c r="P369" s="688"/>
      <c r="Q369" s="446"/>
      <c r="R369" s="452"/>
      <c r="S369" s="446"/>
      <c r="U369" s="445"/>
      <c r="V369" s="450"/>
      <c r="W369" s="434"/>
      <c r="X369" s="451"/>
      <c r="Y369" s="445"/>
      <c r="Z369" s="439"/>
      <c r="AA369" s="450"/>
      <c r="AB369" s="445"/>
      <c r="AC369" s="449"/>
      <c r="AD369" s="445"/>
      <c r="AE369" s="445"/>
      <c r="AF369" s="445"/>
    </row>
    <row r="370" spans="4:32" s="435" customFormat="1" x14ac:dyDescent="0.25">
      <c r="D370" s="448"/>
      <c r="E370" s="448"/>
      <c r="F370" s="453"/>
      <c r="G370" s="454"/>
      <c r="H370" s="454"/>
      <c r="I370" s="453"/>
      <c r="J370" s="454"/>
      <c r="K370" s="453"/>
      <c r="L370" s="453"/>
      <c r="M370" s="453"/>
      <c r="N370" s="689"/>
      <c r="O370" s="453"/>
      <c r="P370" s="688"/>
      <c r="Q370" s="446"/>
      <c r="R370" s="452"/>
      <c r="S370" s="446"/>
      <c r="U370" s="445"/>
      <c r="V370" s="450"/>
      <c r="W370" s="434"/>
      <c r="X370" s="451"/>
      <c r="Y370" s="445"/>
      <c r="Z370" s="439"/>
      <c r="AA370" s="450"/>
      <c r="AB370" s="445"/>
      <c r="AC370" s="449"/>
      <c r="AD370" s="445"/>
      <c r="AE370" s="445"/>
      <c r="AF370" s="445"/>
    </row>
    <row r="371" spans="4:32" s="435" customFormat="1" x14ac:dyDescent="0.25">
      <c r="D371" s="448"/>
      <c r="E371" s="448"/>
      <c r="F371" s="453"/>
      <c r="G371" s="454"/>
      <c r="H371" s="454"/>
      <c r="I371" s="453"/>
      <c r="J371" s="454"/>
      <c r="K371" s="453"/>
      <c r="L371" s="453"/>
      <c r="M371" s="453"/>
      <c r="N371" s="689"/>
      <c r="O371" s="453"/>
      <c r="P371" s="688"/>
      <c r="Q371" s="446"/>
      <c r="R371" s="452"/>
      <c r="S371" s="446"/>
      <c r="U371" s="445"/>
      <c r="V371" s="450"/>
      <c r="W371" s="434"/>
      <c r="X371" s="451"/>
      <c r="Y371" s="445"/>
      <c r="Z371" s="439"/>
      <c r="AA371" s="450"/>
      <c r="AB371" s="445"/>
      <c r="AC371" s="449"/>
      <c r="AD371" s="445"/>
      <c r="AE371" s="445"/>
      <c r="AF371" s="445"/>
    </row>
    <row r="372" spans="4:32" s="435" customFormat="1" x14ac:dyDescent="0.25">
      <c r="D372" s="448"/>
      <c r="E372" s="448"/>
      <c r="F372" s="453"/>
      <c r="G372" s="454"/>
      <c r="H372" s="454"/>
      <c r="I372" s="453"/>
      <c r="J372" s="454"/>
      <c r="K372" s="453"/>
      <c r="L372" s="453"/>
      <c r="M372" s="453"/>
      <c r="N372" s="689"/>
      <c r="O372" s="453"/>
      <c r="P372" s="688"/>
      <c r="Q372" s="446"/>
      <c r="R372" s="452"/>
      <c r="S372" s="446"/>
      <c r="U372" s="445"/>
      <c r="V372" s="450"/>
      <c r="W372" s="434"/>
      <c r="X372" s="451"/>
      <c r="Y372" s="445"/>
      <c r="Z372" s="439"/>
      <c r="AA372" s="450"/>
      <c r="AB372" s="445"/>
      <c r="AC372" s="449"/>
      <c r="AD372" s="445"/>
      <c r="AE372" s="445"/>
      <c r="AF372" s="445"/>
    </row>
    <row r="373" spans="4:32" s="435" customFormat="1" x14ac:dyDescent="0.25">
      <c r="D373" s="448"/>
      <c r="E373" s="448"/>
      <c r="F373" s="453"/>
      <c r="G373" s="454"/>
      <c r="H373" s="454"/>
      <c r="I373" s="453"/>
      <c r="J373" s="454"/>
      <c r="K373" s="453"/>
      <c r="L373" s="453"/>
      <c r="M373" s="453"/>
      <c r="N373" s="689"/>
      <c r="O373" s="453"/>
      <c r="P373" s="688"/>
      <c r="Q373" s="446"/>
      <c r="R373" s="452"/>
      <c r="S373" s="446"/>
      <c r="U373" s="445"/>
      <c r="V373" s="450"/>
      <c r="W373" s="434"/>
      <c r="X373" s="451"/>
      <c r="Y373" s="445"/>
      <c r="Z373" s="439"/>
      <c r="AA373" s="450"/>
      <c r="AB373" s="445"/>
      <c r="AC373" s="449"/>
      <c r="AD373" s="445"/>
      <c r="AE373" s="445"/>
      <c r="AF373" s="445"/>
    </row>
    <row r="374" spans="4:32" s="435" customFormat="1" x14ac:dyDescent="0.25">
      <c r="D374" s="448"/>
      <c r="E374" s="448"/>
      <c r="F374" s="453"/>
      <c r="G374" s="454"/>
      <c r="H374" s="454"/>
      <c r="I374" s="453"/>
      <c r="J374" s="454"/>
      <c r="K374" s="453"/>
      <c r="L374" s="453"/>
      <c r="M374" s="453"/>
      <c r="N374" s="689"/>
      <c r="O374" s="453"/>
      <c r="P374" s="688"/>
      <c r="Q374" s="446"/>
      <c r="R374" s="452"/>
      <c r="S374" s="446"/>
      <c r="U374" s="445"/>
      <c r="V374" s="450"/>
      <c r="W374" s="434"/>
      <c r="X374" s="451"/>
      <c r="Y374" s="445"/>
      <c r="Z374" s="439"/>
      <c r="AA374" s="450"/>
      <c r="AB374" s="445"/>
      <c r="AC374" s="449"/>
      <c r="AD374" s="445"/>
      <c r="AE374" s="445"/>
      <c r="AF374" s="445"/>
    </row>
    <row r="375" spans="4:32" s="435" customFormat="1" x14ac:dyDescent="0.25">
      <c r="D375" s="448"/>
      <c r="E375" s="448"/>
      <c r="F375" s="453"/>
      <c r="G375" s="454"/>
      <c r="H375" s="454"/>
      <c r="I375" s="453"/>
      <c r="J375" s="454"/>
      <c r="K375" s="453"/>
      <c r="L375" s="453"/>
      <c r="M375" s="453"/>
      <c r="N375" s="689"/>
      <c r="O375" s="453"/>
      <c r="P375" s="688"/>
      <c r="Q375" s="446"/>
      <c r="R375" s="452"/>
      <c r="S375" s="446"/>
      <c r="U375" s="445"/>
      <c r="V375" s="450"/>
      <c r="W375" s="434"/>
      <c r="X375" s="451"/>
      <c r="Y375" s="445"/>
      <c r="Z375" s="439"/>
      <c r="AA375" s="450"/>
      <c r="AB375" s="445"/>
      <c r="AC375" s="449"/>
      <c r="AD375" s="445"/>
      <c r="AE375" s="445"/>
      <c r="AF375" s="445"/>
    </row>
    <row r="376" spans="4:32" s="435" customFormat="1" x14ac:dyDescent="0.25">
      <c r="D376" s="448"/>
      <c r="E376" s="448"/>
      <c r="F376" s="453"/>
      <c r="G376" s="454"/>
      <c r="H376" s="454"/>
      <c r="I376" s="453"/>
      <c r="J376" s="454"/>
      <c r="K376" s="453"/>
      <c r="L376" s="453"/>
      <c r="M376" s="453"/>
      <c r="N376" s="689"/>
      <c r="O376" s="453"/>
      <c r="P376" s="688"/>
      <c r="Q376" s="446"/>
      <c r="R376" s="452"/>
      <c r="S376" s="446"/>
      <c r="U376" s="445"/>
      <c r="V376" s="450"/>
      <c r="W376" s="434"/>
      <c r="X376" s="451"/>
      <c r="Y376" s="445"/>
      <c r="Z376" s="439"/>
      <c r="AA376" s="450"/>
      <c r="AB376" s="445"/>
      <c r="AC376" s="449"/>
      <c r="AD376" s="445"/>
      <c r="AE376" s="445"/>
      <c r="AF376" s="445"/>
    </row>
    <row r="377" spans="4:32" s="435" customFormat="1" x14ac:dyDescent="0.25">
      <c r="D377" s="448"/>
      <c r="E377" s="448"/>
      <c r="F377" s="453"/>
      <c r="G377" s="454"/>
      <c r="H377" s="454"/>
      <c r="I377" s="453"/>
      <c r="J377" s="454"/>
      <c r="K377" s="453"/>
      <c r="L377" s="453"/>
      <c r="M377" s="453"/>
      <c r="N377" s="689"/>
      <c r="O377" s="453"/>
      <c r="P377" s="688"/>
      <c r="Q377" s="446"/>
      <c r="R377" s="452"/>
      <c r="S377" s="446"/>
      <c r="U377" s="445"/>
      <c r="V377" s="450"/>
      <c r="W377" s="434"/>
      <c r="X377" s="451"/>
      <c r="Y377" s="445"/>
      <c r="Z377" s="439"/>
      <c r="AA377" s="450"/>
      <c r="AB377" s="445"/>
      <c r="AC377" s="449"/>
      <c r="AD377" s="445"/>
      <c r="AE377" s="445"/>
      <c r="AF377" s="445"/>
    </row>
    <row r="378" spans="4:32" s="435" customFormat="1" x14ac:dyDescent="0.25">
      <c r="D378" s="448"/>
      <c r="E378" s="448"/>
      <c r="F378" s="453"/>
      <c r="G378" s="454"/>
      <c r="H378" s="454"/>
      <c r="I378" s="453"/>
      <c r="J378" s="454"/>
      <c r="K378" s="453"/>
      <c r="L378" s="453"/>
      <c r="M378" s="453"/>
      <c r="N378" s="689"/>
      <c r="O378" s="453"/>
      <c r="P378" s="688"/>
      <c r="Q378" s="446"/>
      <c r="R378" s="452"/>
      <c r="S378" s="446"/>
      <c r="U378" s="445"/>
      <c r="V378" s="450"/>
      <c r="W378" s="434"/>
      <c r="X378" s="451"/>
      <c r="Y378" s="445"/>
      <c r="Z378" s="439"/>
      <c r="AA378" s="450"/>
      <c r="AB378" s="445"/>
      <c r="AC378" s="449"/>
      <c r="AD378" s="445"/>
      <c r="AE378" s="445"/>
      <c r="AF378" s="445"/>
    </row>
    <row r="379" spans="4:32" s="435" customFormat="1" x14ac:dyDescent="0.25">
      <c r="D379" s="448"/>
      <c r="E379" s="448"/>
      <c r="F379" s="453"/>
      <c r="G379" s="454"/>
      <c r="H379" s="454"/>
      <c r="I379" s="453"/>
      <c r="J379" s="454"/>
      <c r="K379" s="453"/>
      <c r="L379" s="453"/>
      <c r="M379" s="453"/>
      <c r="N379" s="689"/>
      <c r="O379" s="453"/>
      <c r="P379" s="688"/>
      <c r="Q379" s="446"/>
      <c r="R379" s="452"/>
      <c r="S379" s="446"/>
      <c r="U379" s="445"/>
      <c r="V379" s="450"/>
      <c r="W379" s="434"/>
      <c r="X379" s="451"/>
      <c r="Y379" s="445"/>
      <c r="Z379" s="439"/>
      <c r="AA379" s="450"/>
      <c r="AB379" s="445"/>
      <c r="AC379" s="449"/>
      <c r="AD379" s="445"/>
      <c r="AE379" s="445"/>
      <c r="AF379" s="445"/>
    </row>
    <row r="380" spans="4:32" s="435" customFormat="1" x14ac:dyDescent="0.25">
      <c r="D380" s="448"/>
      <c r="E380" s="448"/>
      <c r="F380" s="453"/>
      <c r="G380" s="454"/>
      <c r="H380" s="454"/>
      <c r="I380" s="453"/>
      <c r="J380" s="454"/>
      <c r="K380" s="453"/>
      <c r="L380" s="453"/>
      <c r="M380" s="453"/>
      <c r="N380" s="689"/>
      <c r="O380" s="453"/>
      <c r="P380" s="688"/>
      <c r="Q380" s="446"/>
      <c r="R380" s="452"/>
      <c r="S380" s="446"/>
      <c r="U380" s="445"/>
      <c r="V380" s="450"/>
      <c r="W380" s="434"/>
      <c r="X380" s="451"/>
      <c r="Y380" s="445"/>
      <c r="Z380" s="439"/>
      <c r="AA380" s="450"/>
      <c r="AB380" s="445"/>
      <c r="AC380" s="449"/>
      <c r="AD380" s="445"/>
      <c r="AE380" s="445"/>
      <c r="AF380" s="445"/>
    </row>
    <row r="381" spans="4:32" s="435" customFormat="1" x14ac:dyDescent="0.25">
      <c r="D381" s="448"/>
      <c r="E381" s="448"/>
      <c r="F381" s="453"/>
      <c r="G381" s="454"/>
      <c r="H381" s="454"/>
      <c r="I381" s="453"/>
      <c r="J381" s="454"/>
      <c r="K381" s="453"/>
      <c r="L381" s="453"/>
      <c r="M381" s="453"/>
      <c r="N381" s="689"/>
      <c r="O381" s="453"/>
      <c r="P381" s="688"/>
      <c r="Q381" s="446"/>
      <c r="R381" s="452"/>
      <c r="S381" s="446"/>
      <c r="U381" s="445"/>
      <c r="V381" s="450"/>
      <c r="W381" s="434"/>
      <c r="X381" s="451"/>
      <c r="Y381" s="445"/>
      <c r="Z381" s="439"/>
      <c r="AA381" s="450"/>
      <c r="AB381" s="445"/>
      <c r="AC381" s="449"/>
      <c r="AD381" s="445"/>
      <c r="AE381" s="445"/>
      <c r="AF381" s="445"/>
    </row>
    <row r="382" spans="4:32" s="435" customFormat="1" x14ac:dyDescent="0.25">
      <c r="D382" s="448"/>
      <c r="E382" s="448"/>
      <c r="F382" s="453"/>
      <c r="G382" s="454"/>
      <c r="H382" s="454"/>
      <c r="I382" s="453"/>
      <c r="J382" s="454"/>
      <c r="K382" s="453"/>
      <c r="L382" s="453"/>
      <c r="M382" s="453"/>
      <c r="N382" s="689"/>
      <c r="O382" s="453"/>
      <c r="P382" s="688"/>
      <c r="Q382" s="446"/>
      <c r="R382" s="452"/>
      <c r="S382" s="446"/>
      <c r="U382" s="445"/>
      <c r="V382" s="450"/>
      <c r="W382" s="434"/>
      <c r="X382" s="451"/>
      <c r="Y382" s="445"/>
      <c r="Z382" s="439"/>
      <c r="AA382" s="450"/>
      <c r="AB382" s="445"/>
      <c r="AC382" s="449"/>
      <c r="AD382" s="445"/>
      <c r="AE382" s="445"/>
      <c r="AF382" s="445"/>
    </row>
    <row r="383" spans="4:32" s="435" customFormat="1" x14ac:dyDescent="0.25">
      <c r="D383" s="448"/>
      <c r="E383" s="448"/>
      <c r="F383" s="453"/>
      <c r="G383" s="454"/>
      <c r="H383" s="454"/>
      <c r="I383" s="453"/>
      <c r="J383" s="454"/>
      <c r="K383" s="453"/>
      <c r="L383" s="453"/>
      <c r="M383" s="453"/>
      <c r="N383" s="689"/>
      <c r="O383" s="453"/>
      <c r="P383" s="688"/>
      <c r="Q383" s="446"/>
      <c r="R383" s="452"/>
      <c r="S383" s="446"/>
      <c r="U383" s="445"/>
      <c r="V383" s="450"/>
      <c r="W383" s="434"/>
      <c r="X383" s="451"/>
      <c r="Y383" s="445"/>
      <c r="Z383" s="439"/>
      <c r="AA383" s="450"/>
      <c r="AB383" s="445"/>
      <c r="AC383" s="449"/>
      <c r="AD383" s="445"/>
      <c r="AE383" s="445"/>
      <c r="AF383" s="445"/>
    </row>
    <row r="384" spans="4:32" s="435" customFormat="1" x14ac:dyDescent="0.25">
      <c r="D384" s="448"/>
      <c r="E384" s="448"/>
      <c r="F384" s="453"/>
      <c r="G384" s="454"/>
      <c r="H384" s="454"/>
      <c r="I384" s="453"/>
      <c r="J384" s="454"/>
      <c r="K384" s="453"/>
      <c r="L384" s="453"/>
      <c r="M384" s="453"/>
      <c r="N384" s="689"/>
      <c r="O384" s="453"/>
      <c r="P384" s="688"/>
      <c r="Q384" s="446"/>
      <c r="R384" s="452"/>
      <c r="S384" s="446"/>
      <c r="U384" s="445"/>
      <c r="V384" s="450"/>
      <c r="W384" s="434"/>
      <c r="X384" s="451"/>
      <c r="Y384" s="445"/>
      <c r="Z384" s="439"/>
      <c r="AA384" s="450"/>
      <c r="AB384" s="445"/>
      <c r="AC384" s="449"/>
      <c r="AD384" s="445"/>
      <c r="AE384" s="445"/>
      <c r="AF384" s="445"/>
    </row>
    <row r="385" spans="4:32" s="435" customFormat="1" x14ac:dyDescent="0.25">
      <c r="D385" s="448"/>
      <c r="E385" s="448"/>
      <c r="F385" s="453"/>
      <c r="G385" s="454"/>
      <c r="H385" s="454"/>
      <c r="I385" s="453"/>
      <c r="J385" s="454"/>
      <c r="K385" s="453"/>
      <c r="L385" s="453"/>
      <c r="M385" s="453"/>
      <c r="N385" s="689"/>
      <c r="O385" s="453"/>
      <c r="P385" s="688"/>
      <c r="Q385" s="446"/>
      <c r="R385" s="452"/>
      <c r="S385" s="446"/>
      <c r="U385" s="445"/>
      <c r="V385" s="450"/>
      <c r="W385" s="434"/>
      <c r="X385" s="451"/>
      <c r="Y385" s="445"/>
      <c r="Z385" s="439"/>
      <c r="AA385" s="450"/>
      <c r="AB385" s="445"/>
      <c r="AC385" s="449"/>
      <c r="AD385" s="445"/>
      <c r="AE385" s="445"/>
      <c r="AF385" s="445"/>
    </row>
    <row r="386" spans="4:32" s="435" customFormat="1" x14ac:dyDescent="0.25">
      <c r="D386" s="448"/>
      <c r="E386" s="448"/>
      <c r="F386" s="453"/>
      <c r="G386" s="454"/>
      <c r="H386" s="454"/>
      <c r="I386" s="453"/>
      <c r="J386" s="454"/>
      <c r="K386" s="453"/>
      <c r="L386" s="453"/>
      <c r="M386" s="453"/>
      <c r="N386" s="689"/>
      <c r="O386" s="453"/>
      <c r="P386" s="688"/>
      <c r="Q386" s="446"/>
      <c r="R386" s="452"/>
      <c r="S386" s="446"/>
      <c r="U386" s="445"/>
      <c r="V386" s="450"/>
      <c r="W386" s="434"/>
      <c r="X386" s="451"/>
      <c r="Y386" s="445"/>
      <c r="Z386" s="439"/>
      <c r="AA386" s="450"/>
      <c r="AB386" s="445"/>
      <c r="AC386" s="449"/>
      <c r="AD386" s="445"/>
      <c r="AE386" s="445"/>
      <c r="AF386" s="445"/>
    </row>
    <row r="387" spans="4:32" s="435" customFormat="1" x14ac:dyDescent="0.25">
      <c r="D387" s="448"/>
      <c r="E387" s="448"/>
      <c r="F387" s="453"/>
      <c r="G387" s="454"/>
      <c r="H387" s="454"/>
      <c r="I387" s="453"/>
      <c r="J387" s="454"/>
      <c r="K387" s="453"/>
      <c r="L387" s="453"/>
      <c r="M387" s="453"/>
      <c r="N387" s="689"/>
      <c r="O387" s="453"/>
      <c r="P387" s="688"/>
      <c r="Q387" s="446"/>
      <c r="R387" s="452"/>
      <c r="S387" s="446"/>
      <c r="U387" s="445"/>
      <c r="V387" s="450"/>
      <c r="W387" s="434"/>
      <c r="X387" s="451"/>
      <c r="Y387" s="445"/>
      <c r="Z387" s="439"/>
      <c r="AA387" s="450"/>
      <c r="AB387" s="445"/>
      <c r="AC387" s="449"/>
      <c r="AD387" s="445"/>
      <c r="AE387" s="445"/>
      <c r="AF387" s="445"/>
    </row>
    <row r="388" spans="4:32" s="435" customFormat="1" x14ac:dyDescent="0.25">
      <c r="D388" s="448"/>
      <c r="E388" s="448"/>
      <c r="F388" s="453"/>
      <c r="G388" s="454"/>
      <c r="H388" s="454"/>
      <c r="I388" s="453"/>
      <c r="J388" s="454"/>
      <c r="K388" s="453"/>
      <c r="L388" s="453"/>
      <c r="M388" s="453"/>
      <c r="N388" s="689"/>
      <c r="O388" s="453"/>
      <c r="P388" s="688"/>
      <c r="Q388" s="446"/>
      <c r="R388" s="452"/>
      <c r="S388" s="446"/>
      <c r="U388" s="445"/>
      <c r="V388" s="450"/>
      <c r="W388" s="434"/>
      <c r="X388" s="451"/>
      <c r="Y388" s="445"/>
      <c r="Z388" s="439"/>
      <c r="AA388" s="450"/>
      <c r="AB388" s="445"/>
      <c r="AC388" s="449"/>
      <c r="AD388" s="445"/>
      <c r="AE388" s="445"/>
      <c r="AF388" s="445"/>
    </row>
    <row r="389" spans="4:32" s="435" customFormat="1" x14ac:dyDescent="0.25">
      <c r="D389" s="448"/>
      <c r="E389" s="448"/>
      <c r="F389" s="453"/>
      <c r="G389" s="454"/>
      <c r="H389" s="454"/>
      <c r="I389" s="453"/>
      <c r="J389" s="454"/>
      <c r="K389" s="453"/>
      <c r="L389" s="453"/>
      <c r="M389" s="453"/>
      <c r="N389" s="689"/>
      <c r="O389" s="453"/>
      <c r="P389" s="688"/>
      <c r="Q389" s="446"/>
      <c r="R389" s="452"/>
      <c r="S389" s="446"/>
      <c r="U389" s="445"/>
      <c r="V389" s="450"/>
      <c r="W389" s="434"/>
      <c r="X389" s="451"/>
      <c r="Y389" s="445"/>
      <c r="Z389" s="439"/>
      <c r="AA389" s="450"/>
      <c r="AB389" s="445"/>
      <c r="AC389" s="449"/>
      <c r="AD389" s="445"/>
      <c r="AE389" s="445"/>
      <c r="AF389" s="445"/>
    </row>
    <row r="390" spans="4:32" s="435" customFormat="1" x14ac:dyDescent="0.25">
      <c r="D390" s="448"/>
      <c r="E390" s="448"/>
      <c r="F390" s="453"/>
      <c r="G390" s="454"/>
      <c r="H390" s="454"/>
      <c r="I390" s="453"/>
      <c r="J390" s="454"/>
      <c r="K390" s="453"/>
      <c r="L390" s="453"/>
      <c r="M390" s="453"/>
      <c r="N390" s="689"/>
      <c r="O390" s="453"/>
      <c r="P390" s="688"/>
      <c r="Q390" s="446"/>
      <c r="R390" s="452"/>
      <c r="S390" s="446"/>
      <c r="U390" s="445"/>
      <c r="V390" s="450"/>
      <c r="W390" s="434"/>
      <c r="X390" s="451"/>
      <c r="Y390" s="445"/>
      <c r="Z390" s="439"/>
      <c r="AA390" s="450"/>
      <c r="AB390" s="445"/>
      <c r="AC390" s="449"/>
      <c r="AD390" s="445"/>
      <c r="AE390" s="445"/>
      <c r="AF390" s="445"/>
    </row>
    <row r="391" spans="4:32" s="435" customFormat="1" x14ac:dyDescent="0.25">
      <c r="D391" s="448"/>
      <c r="E391" s="448"/>
      <c r="F391" s="453"/>
      <c r="G391" s="454"/>
      <c r="H391" s="454"/>
      <c r="I391" s="453"/>
      <c r="J391" s="454"/>
      <c r="K391" s="453"/>
      <c r="L391" s="453"/>
      <c r="M391" s="453"/>
      <c r="N391" s="689"/>
      <c r="O391" s="453"/>
      <c r="P391" s="688"/>
      <c r="Q391" s="446"/>
      <c r="R391" s="452"/>
      <c r="S391" s="446"/>
      <c r="U391" s="445"/>
      <c r="V391" s="450"/>
      <c r="W391" s="434"/>
      <c r="X391" s="451"/>
      <c r="Y391" s="445"/>
      <c r="Z391" s="439"/>
      <c r="AA391" s="450"/>
      <c r="AB391" s="445"/>
      <c r="AC391" s="449"/>
      <c r="AD391" s="445"/>
      <c r="AE391" s="445"/>
      <c r="AF391" s="445"/>
    </row>
    <row r="392" spans="4:32" s="435" customFormat="1" x14ac:dyDescent="0.25">
      <c r="D392" s="448"/>
      <c r="E392" s="448"/>
      <c r="F392" s="453"/>
      <c r="G392" s="454"/>
      <c r="H392" s="454"/>
      <c r="I392" s="453"/>
      <c r="J392" s="454"/>
      <c r="K392" s="453"/>
      <c r="L392" s="453"/>
      <c r="M392" s="453"/>
      <c r="N392" s="689"/>
      <c r="O392" s="453"/>
      <c r="P392" s="688"/>
      <c r="Q392" s="446"/>
      <c r="R392" s="452"/>
      <c r="S392" s="446"/>
      <c r="U392" s="445"/>
      <c r="V392" s="450"/>
      <c r="W392" s="434"/>
      <c r="X392" s="451"/>
      <c r="Y392" s="445"/>
      <c r="Z392" s="439"/>
      <c r="AA392" s="450"/>
      <c r="AB392" s="445"/>
      <c r="AC392" s="449"/>
      <c r="AD392" s="445"/>
      <c r="AE392" s="445"/>
      <c r="AF392" s="445"/>
    </row>
    <row r="393" spans="4:32" s="435" customFormat="1" x14ac:dyDescent="0.25">
      <c r="D393" s="448"/>
      <c r="E393" s="448"/>
      <c r="F393" s="453"/>
      <c r="G393" s="454"/>
      <c r="H393" s="454"/>
      <c r="I393" s="453"/>
      <c r="J393" s="454"/>
      <c r="K393" s="453"/>
      <c r="L393" s="453"/>
      <c r="M393" s="453"/>
      <c r="N393" s="689"/>
      <c r="O393" s="453"/>
      <c r="P393" s="688"/>
      <c r="Q393" s="446"/>
      <c r="R393" s="452"/>
      <c r="S393" s="446"/>
      <c r="U393" s="445"/>
      <c r="V393" s="450"/>
      <c r="W393" s="434"/>
      <c r="X393" s="451"/>
      <c r="Y393" s="445"/>
      <c r="Z393" s="439"/>
      <c r="AA393" s="450"/>
      <c r="AB393" s="445"/>
      <c r="AC393" s="449"/>
      <c r="AD393" s="445"/>
      <c r="AE393" s="445"/>
      <c r="AF393" s="445"/>
    </row>
    <row r="394" spans="4:32" s="435" customFormat="1" x14ac:dyDescent="0.25">
      <c r="D394" s="448"/>
      <c r="E394" s="448"/>
      <c r="F394" s="453"/>
      <c r="G394" s="454"/>
      <c r="H394" s="454"/>
      <c r="I394" s="453"/>
      <c r="J394" s="454"/>
      <c r="K394" s="453"/>
      <c r="L394" s="453"/>
      <c r="M394" s="453"/>
      <c r="N394" s="689"/>
      <c r="O394" s="453"/>
      <c r="P394" s="688"/>
      <c r="Q394" s="446"/>
      <c r="R394" s="452"/>
      <c r="S394" s="446"/>
      <c r="U394" s="445"/>
      <c r="V394" s="450"/>
      <c r="W394" s="434"/>
      <c r="X394" s="451"/>
      <c r="Y394" s="445"/>
      <c r="Z394" s="439"/>
      <c r="AA394" s="450"/>
      <c r="AB394" s="445"/>
      <c r="AC394" s="449"/>
      <c r="AD394" s="445"/>
      <c r="AE394" s="445"/>
      <c r="AF394" s="445"/>
    </row>
    <row r="395" spans="4:32" s="435" customFormat="1" x14ac:dyDescent="0.25">
      <c r="D395" s="448"/>
      <c r="E395" s="448"/>
      <c r="F395" s="453"/>
      <c r="G395" s="454"/>
      <c r="H395" s="454"/>
      <c r="I395" s="453"/>
      <c r="J395" s="454"/>
      <c r="K395" s="453"/>
      <c r="L395" s="453"/>
      <c r="M395" s="453"/>
      <c r="N395" s="689"/>
      <c r="O395" s="453"/>
      <c r="P395" s="688"/>
      <c r="Q395" s="446"/>
      <c r="R395" s="452"/>
      <c r="S395" s="446"/>
      <c r="U395" s="445"/>
      <c r="V395" s="450"/>
      <c r="W395" s="434"/>
      <c r="X395" s="451"/>
      <c r="Y395" s="445"/>
      <c r="Z395" s="439"/>
      <c r="AA395" s="450"/>
      <c r="AB395" s="445"/>
      <c r="AC395" s="449"/>
      <c r="AD395" s="445"/>
      <c r="AE395" s="445"/>
      <c r="AF395" s="445"/>
    </row>
    <row r="396" spans="4:32" s="435" customFormat="1" x14ac:dyDescent="0.25">
      <c r="D396" s="448"/>
      <c r="E396" s="448"/>
      <c r="F396" s="453"/>
      <c r="G396" s="454"/>
      <c r="H396" s="454"/>
      <c r="I396" s="453"/>
      <c r="J396" s="454"/>
      <c r="K396" s="453"/>
      <c r="L396" s="453"/>
      <c r="M396" s="453"/>
      <c r="N396" s="689"/>
      <c r="O396" s="453"/>
      <c r="P396" s="688"/>
      <c r="Q396" s="446"/>
      <c r="R396" s="452"/>
      <c r="S396" s="446"/>
      <c r="U396" s="445"/>
      <c r="V396" s="450"/>
      <c r="W396" s="434"/>
      <c r="X396" s="451"/>
      <c r="Y396" s="445"/>
      <c r="Z396" s="439"/>
      <c r="AA396" s="450"/>
      <c r="AB396" s="445"/>
      <c r="AC396" s="449"/>
      <c r="AD396" s="445"/>
      <c r="AE396" s="445"/>
      <c r="AF396" s="445"/>
    </row>
    <row r="397" spans="4:32" s="435" customFormat="1" x14ac:dyDescent="0.25">
      <c r="D397" s="448"/>
      <c r="E397" s="448"/>
      <c r="F397" s="453"/>
      <c r="G397" s="454"/>
      <c r="H397" s="454"/>
      <c r="I397" s="453"/>
      <c r="J397" s="454"/>
      <c r="K397" s="453"/>
      <c r="L397" s="453"/>
      <c r="M397" s="453"/>
      <c r="N397" s="689"/>
      <c r="O397" s="453"/>
      <c r="P397" s="688"/>
      <c r="Q397" s="446"/>
      <c r="R397" s="452"/>
      <c r="S397" s="446"/>
      <c r="U397" s="445"/>
      <c r="V397" s="450"/>
      <c r="W397" s="434"/>
      <c r="X397" s="451"/>
      <c r="Y397" s="445"/>
      <c r="Z397" s="439"/>
      <c r="AA397" s="450"/>
      <c r="AB397" s="445"/>
      <c r="AC397" s="449"/>
      <c r="AD397" s="445"/>
      <c r="AE397" s="445"/>
      <c r="AF397" s="445"/>
    </row>
    <row r="398" spans="4:32" s="435" customFormat="1" x14ac:dyDescent="0.25">
      <c r="D398" s="448"/>
      <c r="E398" s="448"/>
      <c r="F398" s="453"/>
      <c r="G398" s="454"/>
      <c r="H398" s="454"/>
      <c r="I398" s="453"/>
      <c r="J398" s="454"/>
      <c r="K398" s="453"/>
      <c r="L398" s="453"/>
      <c r="M398" s="453"/>
      <c r="N398" s="689"/>
      <c r="O398" s="453"/>
      <c r="P398" s="688"/>
      <c r="Q398" s="446"/>
      <c r="R398" s="452"/>
      <c r="S398" s="446"/>
      <c r="U398" s="445"/>
      <c r="V398" s="450"/>
      <c r="W398" s="434"/>
      <c r="X398" s="451"/>
      <c r="Y398" s="445"/>
      <c r="Z398" s="439"/>
      <c r="AA398" s="450"/>
      <c r="AB398" s="445"/>
      <c r="AC398" s="449"/>
      <c r="AD398" s="445"/>
      <c r="AE398" s="445"/>
      <c r="AF398" s="445"/>
    </row>
    <row r="399" spans="4:32" s="435" customFormat="1" x14ac:dyDescent="0.25">
      <c r="D399" s="448"/>
      <c r="E399" s="448"/>
      <c r="F399" s="453"/>
      <c r="G399" s="454"/>
      <c r="H399" s="454"/>
      <c r="I399" s="453"/>
      <c r="J399" s="454"/>
      <c r="K399" s="453"/>
      <c r="L399" s="453"/>
      <c r="M399" s="453"/>
      <c r="N399" s="689"/>
      <c r="O399" s="453"/>
      <c r="P399" s="688"/>
      <c r="Q399" s="446"/>
      <c r="R399" s="452"/>
      <c r="S399" s="446"/>
      <c r="U399" s="445"/>
      <c r="V399" s="450"/>
      <c r="W399" s="434"/>
      <c r="X399" s="451"/>
      <c r="Y399" s="445"/>
      <c r="Z399" s="439"/>
      <c r="AA399" s="450"/>
      <c r="AB399" s="445"/>
      <c r="AC399" s="449"/>
      <c r="AD399" s="445"/>
      <c r="AE399" s="445"/>
      <c r="AF399" s="445"/>
    </row>
    <row r="400" spans="4:32" s="435" customFormat="1" x14ac:dyDescent="0.25">
      <c r="D400" s="448"/>
      <c r="E400" s="448"/>
      <c r="F400" s="453"/>
      <c r="G400" s="454"/>
      <c r="H400" s="454"/>
      <c r="I400" s="453"/>
      <c r="J400" s="454"/>
      <c r="K400" s="453"/>
      <c r="L400" s="453"/>
      <c r="M400" s="453"/>
      <c r="N400" s="689"/>
      <c r="O400" s="453"/>
      <c r="P400" s="688"/>
      <c r="Q400" s="446"/>
      <c r="R400" s="452"/>
      <c r="S400" s="446"/>
      <c r="U400" s="445"/>
      <c r="V400" s="450"/>
      <c r="W400" s="434"/>
      <c r="X400" s="451"/>
      <c r="Y400" s="445"/>
      <c r="Z400" s="439"/>
      <c r="AA400" s="450"/>
      <c r="AB400" s="445"/>
      <c r="AC400" s="449"/>
      <c r="AD400" s="445"/>
      <c r="AE400" s="445"/>
      <c r="AF400" s="445"/>
    </row>
    <row r="401" spans="4:32" s="435" customFormat="1" x14ac:dyDescent="0.25">
      <c r="D401" s="448"/>
      <c r="E401" s="448"/>
      <c r="F401" s="453"/>
      <c r="G401" s="454"/>
      <c r="H401" s="454"/>
      <c r="I401" s="453"/>
      <c r="J401" s="454"/>
      <c r="K401" s="453"/>
      <c r="L401" s="453"/>
      <c r="M401" s="453"/>
      <c r="N401" s="689"/>
      <c r="O401" s="453"/>
      <c r="P401" s="688"/>
      <c r="Q401" s="446"/>
      <c r="R401" s="452"/>
      <c r="S401" s="446"/>
      <c r="U401" s="445"/>
      <c r="V401" s="450"/>
      <c r="W401" s="434"/>
      <c r="X401" s="451"/>
      <c r="Y401" s="445"/>
      <c r="Z401" s="439"/>
      <c r="AA401" s="450"/>
      <c r="AB401" s="445"/>
      <c r="AC401" s="449"/>
      <c r="AD401" s="445"/>
      <c r="AE401" s="445"/>
      <c r="AF401" s="445"/>
    </row>
    <row r="402" spans="4:32" s="435" customFormat="1" x14ac:dyDescent="0.25">
      <c r="D402" s="448"/>
      <c r="E402" s="448"/>
      <c r="F402" s="453"/>
      <c r="G402" s="454"/>
      <c r="H402" s="454"/>
      <c r="I402" s="453"/>
      <c r="J402" s="454"/>
      <c r="K402" s="453"/>
      <c r="L402" s="453"/>
      <c r="M402" s="453"/>
      <c r="N402" s="689"/>
      <c r="O402" s="453"/>
      <c r="P402" s="688"/>
      <c r="Q402" s="446"/>
      <c r="R402" s="452"/>
      <c r="S402" s="446"/>
      <c r="U402" s="445"/>
      <c r="V402" s="450"/>
      <c r="W402" s="434"/>
      <c r="X402" s="451"/>
      <c r="Y402" s="445"/>
      <c r="Z402" s="439"/>
      <c r="AA402" s="450"/>
      <c r="AB402" s="445"/>
      <c r="AC402" s="449"/>
      <c r="AD402" s="445"/>
      <c r="AE402" s="445"/>
      <c r="AF402" s="445"/>
    </row>
    <row r="403" spans="4:32" s="435" customFormat="1" x14ac:dyDescent="0.25">
      <c r="D403" s="448"/>
      <c r="E403" s="448"/>
      <c r="F403" s="453"/>
      <c r="G403" s="454"/>
      <c r="H403" s="454"/>
      <c r="I403" s="453"/>
      <c r="J403" s="454"/>
      <c r="K403" s="453"/>
      <c r="L403" s="453"/>
      <c r="M403" s="453"/>
      <c r="N403" s="689"/>
      <c r="O403" s="453"/>
      <c r="P403" s="688"/>
      <c r="Q403" s="446"/>
      <c r="R403" s="452"/>
      <c r="S403" s="446"/>
      <c r="U403" s="445"/>
      <c r="V403" s="450"/>
      <c r="W403" s="434"/>
      <c r="X403" s="451"/>
      <c r="Y403" s="445"/>
      <c r="Z403" s="439"/>
      <c r="AA403" s="450"/>
      <c r="AB403" s="445"/>
      <c r="AC403" s="449"/>
      <c r="AD403" s="445"/>
      <c r="AE403" s="445"/>
      <c r="AF403" s="445"/>
    </row>
    <row r="404" spans="4:32" s="435" customFormat="1" x14ac:dyDescent="0.25">
      <c r="D404" s="448"/>
      <c r="E404" s="448"/>
      <c r="F404" s="453"/>
      <c r="G404" s="454"/>
      <c r="H404" s="454"/>
      <c r="I404" s="453"/>
      <c r="J404" s="454"/>
      <c r="K404" s="453"/>
      <c r="L404" s="453"/>
      <c r="M404" s="453"/>
      <c r="N404" s="689"/>
      <c r="O404" s="453"/>
      <c r="P404" s="688"/>
      <c r="Q404" s="446"/>
      <c r="R404" s="452"/>
      <c r="S404" s="446"/>
      <c r="U404" s="445"/>
      <c r="V404" s="450"/>
      <c r="W404" s="434"/>
      <c r="X404" s="451"/>
      <c r="Y404" s="445"/>
      <c r="Z404" s="439"/>
      <c r="AA404" s="450"/>
      <c r="AB404" s="445"/>
      <c r="AC404" s="449"/>
      <c r="AD404" s="445"/>
      <c r="AE404" s="445"/>
      <c r="AF404" s="445"/>
    </row>
    <row r="405" spans="4:32" s="435" customFormat="1" x14ac:dyDescent="0.25">
      <c r="D405" s="448"/>
      <c r="E405" s="448"/>
      <c r="F405" s="453"/>
      <c r="G405" s="454"/>
      <c r="H405" s="454"/>
      <c r="I405" s="453"/>
      <c r="J405" s="454"/>
      <c r="K405" s="453"/>
      <c r="L405" s="453"/>
      <c r="M405" s="453"/>
      <c r="N405" s="689"/>
      <c r="O405" s="453"/>
      <c r="P405" s="688"/>
      <c r="Q405" s="446"/>
      <c r="R405" s="452"/>
      <c r="S405" s="446"/>
      <c r="U405" s="445"/>
      <c r="V405" s="450"/>
      <c r="W405" s="434"/>
      <c r="X405" s="451"/>
      <c r="Y405" s="445"/>
      <c r="Z405" s="439"/>
      <c r="AA405" s="450"/>
      <c r="AB405" s="445"/>
      <c r="AC405" s="449"/>
      <c r="AD405" s="445"/>
      <c r="AE405" s="445"/>
      <c r="AF405" s="445"/>
    </row>
    <row r="406" spans="4:32" s="435" customFormat="1" x14ac:dyDescent="0.25">
      <c r="D406" s="448"/>
      <c r="E406" s="448"/>
      <c r="F406" s="453"/>
      <c r="G406" s="454"/>
      <c r="H406" s="454"/>
      <c r="I406" s="453"/>
      <c r="J406" s="454"/>
      <c r="K406" s="453"/>
      <c r="L406" s="453"/>
      <c r="M406" s="453"/>
      <c r="N406" s="689"/>
      <c r="O406" s="453"/>
      <c r="P406" s="688"/>
      <c r="Q406" s="446"/>
      <c r="R406" s="452"/>
      <c r="S406" s="446"/>
      <c r="U406" s="445"/>
      <c r="V406" s="450"/>
      <c r="W406" s="434"/>
      <c r="X406" s="451"/>
      <c r="Y406" s="445"/>
      <c r="Z406" s="439"/>
      <c r="AA406" s="450"/>
      <c r="AB406" s="445"/>
      <c r="AC406" s="449"/>
      <c r="AD406" s="445"/>
      <c r="AE406" s="445"/>
      <c r="AF406" s="445"/>
    </row>
    <row r="407" spans="4:32" s="435" customFormat="1" x14ac:dyDescent="0.25">
      <c r="D407" s="448"/>
      <c r="E407" s="448"/>
      <c r="F407" s="453"/>
      <c r="G407" s="454"/>
      <c r="H407" s="454"/>
      <c r="I407" s="453"/>
      <c r="J407" s="454"/>
      <c r="K407" s="453"/>
      <c r="L407" s="453"/>
      <c r="M407" s="453"/>
      <c r="N407" s="689"/>
      <c r="O407" s="453"/>
      <c r="P407" s="688"/>
      <c r="Q407" s="446"/>
      <c r="R407" s="452"/>
      <c r="S407" s="446"/>
      <c r="U407" s="445"/>
      <c r="V407" s="450"/>
      <c r="W407" s="434"/>
      <c r="X407" s="451"/>
      <c r="Y407" s="445"/>
      <c r="Z407" s="439"/>
      <c r="AA407" s="450"/>
      <c r="AB407" s="445"/>
      <c r="AC407" s="449"/>
      <c r="AD407" s="445"/>
      <c r="AE407" s="445"/>
      <c r="AF407" s="445"/>
    </row>
    <row r="408" spans="4:32" s="435" customFormat="1" x14ac:dyDescent="0.25">
      <c r="D408" s="448"/>
      <c r="E408" s="448"/>
      <c r="F408" s="453"/>
      <c r="G408" s="454"/>
      <c r="H408" s="454"/>
      <c r="I408" s="453"/>
      <c r="J408" s="454"/>
      <c r="K408" s="453"/>
      <c r="L408" s="453"/>
      <c r="M408" s="453"/>
      <c r="N408" s="689"/>
      <c r="O408" s="453"/>
      <c r="P408" s="688"/>
      <c r="Q408" s="446"/>
      <c r="R408" s="452"/>
      <c r="S408" s="446"/>
      <c r="U408" s="445"/>
      <c r="V408" s="450"/>
      <c r="W408" s="434"/>
      <c r="X408" s="451"/>
      <c r="Y408" s="445"/>
      <c r="Z408" s="439"/>
      <c r="AA408" s="450"/>
      <c r="AB408" s="445"/>
      <c r="AC408" s="449"/>
      <c r="AD408" s="445"/>
      <c r="AE408" s="445"/>
      <c r="AF408" s="445"/>
    </row>
    <row r="409" spans="4:32" s="435" customFormat="1" x14ac:dyDescent="0.25">
      <c r="D409" s="448"/>
      <c r="E409" s="448"/>
      <c r="F409" s="453"/>
      <c r="G409" s="454"/>
      <c r="H409" s="454"/>
      <c r="I409" s="453"/>
      <c r="J409" s="454"/>
      <c r="K409" s="453"/>
      <c r="L409" s="453"/>
      <c r="M409" s="453"/>
      <c r="N409" s="689"/>
      <c r="O409" s="453"/>
      <c r="P409" s="688"/>
      <c r="Q409" s="446"/>
      <c r="R409" s="452"/>
      <c r="S409" s="446"/>
      <c r="U409" s="445"/>
      <c r="V409" s="450"/>
      <c r="W409" s="434"/>
      <c r="X409" s="451"/>
      <c r="Y409" s="445"/>
      <c r="Z409" s="439"/>
      <c r="AA409" s="450"/>
      <c r="AB409" s="445"/>
      <c r="AC409" s="449"/>
      <c r="AD409" s="445"/>
      <c r="AE409" s="445"/>
      <c r="AF409" s="445"/>
    </row>
    <row r="410" spans="4:32" s="435" customFormat="1" x14ac:dyDescent="0.25">
      <c r="D410" s="448"/>
      <c r="E410" s="448"/>
      <c r="F410" s="453"/>
      <c r="G410" s="454"/>
      <c r="H410" s="454"/>
      <c r="I410" s="453"/>
      <c r="J410" s="454"/>
      <c r="K410" s="453"/>
      <c r="L410" s="453"/>
      <c r="M410" s="453"/>
      <c r="N410" s="689"/>
      <c r="O410" s="453"/>
      <c r="P410" s="688"/>
      <c r="Q410" s="446"/>
      <c r="R410" s="452"/>
      <c r="S410" s="446"/>
      <c r="U410" s="445"/>
      <c r="V410" s="450"/>
      <c r="W410" s="434"/>
      <c r="X410" s="451"/>
      <c r="Y410" s="445"/>
      <c r="Z410" s="439"/>
      <c r="AA410" s="450"/>
      <c r="AB410" s="445"/>
      <c r="AC410" s="449"/>
      <c r="AD410" s="445"/>
      <c r="AE410" s="445"/>
      <c r="AF410" s="445"/>
    </row>
    <row r="411" spans="4:32" s="435" customFormat="1" x14ac:dyDescent="0.25">
      <c r="D411" s="448"/>
      <c r="E411" s="448"/>
      <c r="F411" s="453"/>
      <c r="G411" s="454"/>
      <c r="H411" s="454"/>
      <c r="I411" s="453"/>
      <c r="J411" s="454"/>
      <c r="K411" s="453"/>
      <c r="L411" s="453"/>
      <c r="M411" s="453"/>
      <c r="N411" s="689"/>
      <c r="O411" s="453"/>
      <c r="P411" s="688"/>
      <c r="Q411" s="446"/>
      <c r="R411" s="452"/>
      <c r="S411" s="446"/>
      <c r="U411" s="445"/>
      <c r="V411" s="450"/>
      <c r="W411" s="434"/>
      <c r="X411" s="451"/>
      <c r="Y411" s="445"/>
      <c r="Z411" s="439"/>
      <c r="AA411" s="450"/>
      <c r="AB411" s="445"/>
      <c r="AC411" s="449"/>
      <c r="AD411" s="445"/>
      <c r="AE411" s="445"/>
      <c r="AF411" s="445"/>
    </row>
    <row r="412" spans="4:32" s="435" customFormat="1" x14ac:dyDescent="0.25">
      <c r="D412" s="448"/>
      <c r="E412" s="448"/>
      <c r="F412" s="453"/>
      <c r="G412" s="454"/>
      <c r="H412" s="454"/>
      <c r="I412" s="453"/>
      <c r="J412" s="454"/>
      <c r="K412" s="453"/>
      <c r="L412" s="453"/>
      <c r="M412" s="453"/>
      <c r="N412" s="689"/>
      <c r="O412" s="453"/>
      <c r="P412" s="688"/>
      <c r="Q412" s="446"/>
      <c r="R412" s="452"/>
      <c r="S412" s="446"/>
      <c r="U412" s="445"/>
      <c r="V412" s="450"/>
      <c r="W412" s="434"/>
      <c r="X412" s="451"/>
      <c r="Y412" s="445"/>
      <c r="Z412" s="439"/>
      <c r="AA412" s="450"/>
      <c r="AB412" s="445"/>
      <c r="AC412" s="449"/>
      <c r="AD412" s="445"/>
      <c r="AE412" s="445"/>
      <c r="AF412" s="445"/>
    </row>
    <row r="413" spans="4:32" s="435" customFormat="1" x14ac:dyDescent="0.25">
      <c r="D413" s="448"/>
      <c r="E413" s="448"/>
      <c r="F413" s="453"/>
      <c r="G413" s="454"/>
      <c r="H413" s="454"/>
      <c r="I413" s="453"/>
      <c r="J413" s="454"/>
      <c r="K413" s="453"/>
      <c r="L413" s="453"/>
      <c r="M413" s="453"/>
      <c r="N413" s="689"/>
      <c r="O413" s="453"/>
      <c r="P413" s="688"/>
      <c r="Q413" s="446"/>
      <c r="R413" s="452"/>
      <c r="S413" s="446"/>
      <c r="U413" s="445"/>
      <c r="V413" s="450"/>
      <c r="W413" s="434"/>
      <c r="X413" s="451"/>
      <c r="Y413" s="445"/>
      <c r="Z413" s="439"/>
      <c r="AA413" s="450"/>
      <c r="AB413" s="445"/>
      <c r="AC413" s="449"/>
      <c r="AD413" s="445"/>
      <c r="AE413" s="445"/>
      <c r="AF413" s="445"/>
    </row>
    <row r="414" spans="4:32" s="435" customFormat="1" x14ac:dyDescent="0.25">
      <c r="D414" s="448"/>
      <c r="E414" s="448"/>
      <c r="F414" s="453"/>
      <c r="G414" s="454"/>
      <c r="H414" s="454"/>
      <c r="I414" s="453"/>
      <c r="J414" s="454"/>
      <c r="K414" s="453"/>
      <c r="L414" s="453"/>
      <c r="M414" s="453"/>
      <c r="N414" s="689"/>
      <c r="O414" s="453"/>
      <c r="P414" s="688"/>
      <c r="Q414" s="446"/>
      <c r="R414" s="452"/>
      <c r="S414" s="446"/>
      <c r="U414" s="445"/>
      <c r="V414" s="450"/>
      <c r="W414" s="434"/>
      <c r="X414" s="451"/>
      <c r="Y414" s="445"/>
      <c r="Z414" s="439"/>
      <c r="AA414" s="450"/>
      <c r="AB414" s="445"/>
      <c r="AC414" s="449"/>
      <c r="AD414" s="445"/>
      <c r="AE414" s="445"/>
      <c r="AF414" s="445"/>
    </row>
    <row r="415" spans="4:32" s="435" customFormat="1" x14ac:dyDescent="0.25">
      <c r="D415" s="448"/>
      <c r="E415" s="448"/>
      <c r="F415" s="453"/>
      <c r="G415" s="454"/>
      <c r="H415" s="454"/>
      <c r="I415" s="453"/>
      <c r="J415" s="454"/>
      <c r="K415" s="453"/>
      <c r="L415" s="453"/>
      <c r="M415" s="453"/>
      <c r="N415" s="689"/>
      <c r="O415" s="453"/>
      <c r="P415" s="688"/>
      <c r="Q415" s="446"/>
      <c r="R415" s="452"/>
      <c r="S415" s="446"/>
      <c r="U415" s="445"/>
      <c r="V415" s="450"/>
      <c r="W415" s="434"/>
      <c r="X415" s="451"/>
      <c r="Y415" s="445"/>
      <c r="Z415" s="439"/>
      <c r="AA415" s="450"/>
      <c r="AB415" s="445"/>
      <c r="AC415" s="449"/>
      <c r="AD415" s="445"/>
      <c r="AE415" s="445"/>
      <c r="AF415" s="445"/>
    </row>
    <row r="416" spans="4:32" s="435" customFormat="1" x14ac:dyDescent="0.25">
      <c r="D416" s="448"/>
      <c r="E416" s="448"/>
      <c r="F416" s="453"/>
      <c r="G416" s="454"/>
      <c r="H416" s="454"/>
      <c r="I416" s="453"/>
      <c r="J416" s="454"/>
      <c r="K416" s="453"/>
      <c r="L416" s="453"/>
      <c r="M416" s="453"/>
      <c r="N416" s="689"/>
      <c r="O416" s="453"/>
      <c r="P416" s="688"/>
      <c r="Q416" s="446"/>
      <c r="R416" s="452"/>
      <c r="S416" s="446"/>
      <c r="U416" s="445"/>
      <c r="V416" s="450"/>
      <c r="W416" s="434"/>
      <c r="X416" s="451"/>
      <c r="Y416" s="445"/>
      <c r="Z416" s="439"/>
      <c r="AA416" s="450"/>
      <c r="AB416" s="445"/>
      <c r="AC416" s="449"/>
      <c r="AD416" s="445"/>
      <c r="AE416" s="445"/>
      <c r="AF416" s="445"/>
    </row>
    <row r="417" spans="4:32" s="435" customFormat="1" x14ac:dyDescent="0.25">
      <c r="D417" s="448"/>
      <c r="E417" s="448"/>
      <c r="F417" s="453"/>
      <c r="G417" s="454"/>
      <c r="H417" s="454"/>
      <c r="I417" s="453"/>
      <c r="J417" s="454"/>
      <c r="K417" s="453"/>
      <c r="L417" s="453"/>
      <c r="M417" s="453"/>
      <c r="N417" s="689"/>
      <c r="O417" s="453"/>
      <c r="P417" s="688"/>
      <c r="Q417" s="446"/>
      <c r="R417" s="452"/>
      <c r="S417" s="446"/>
      <c r="U417" s="445"/>
      <c r="V417" s="450"/>
      <c r="W417" s="434"/>
      <c r="X417" s="451"/>
      <c r="Y417" s="445"/>
      <c r="Z417" s="439"/>
      <c r="AA417" s="450"/>
      <c r="AB417" s="445"/>
      <c r="AC417" s="449"/>
      <c r="AD417" s="445"/>
      <c r="AE417" s="445"/>
      <c r="AF417" s="445"/>
    </row>
    <row r="418" spans="4:32" s="435" customFormat="1" x14ac:dyDescent="0.25">
      <c r="D418" s="448"/>
      <c r="E418" s="448"/>
      <c r="F418" s="453"/>
      <c r="G418" s="454"/>
      <c r="H418" s="454"/>
      <c r="I418" s="453"/>
      <c r="J418" s="454"/>
      <c r="K418" s="453"/>
      <c r="L418" s="453"/>
      <c r="M418" s="453"/>
      <c r="N418" s="689"/>
      <c r="O418" s="453"/>
      <c r="P418" s="688"/>
      <c r="Q418" s="446"/>
      <c r="R418" s="452"/>
      <c r="S418" s="446"/>
      <c r="U418" s="445"/>
      <c r="V418" s="450"/>
      <c r="W418" s="434"/>
      <c r="X418" s="451"/>
      <c r="Y418" s="445"/>
      <c r="Z418" s="439"/>
      <c r="AA418" s="450"/>
      <c r="AB418" s="445"/>
      <c r="AC418" s="449"/>
      <c r="AD418" s="445"/>
      <c r="AE418" s="445"/>
      <c r="AF418" s="445"/>
    </row>
    <row r="419" spans="4:32" s="435" customFormat="1" x14ac:dyDescent="0.25">
      <c r="D419" s="448"/>
      <c r="E419" s="448"/>
      <c r="F419" s="453"/>
      <c r="G419" s="454"/>
      <c r="H419" s="454"/>
      <c r="I419" s="453"/>
      <c r="J419" s="454"/>
      <c r="K419" s="453"/>
      <c r="L419" s="453"/>
      <c r="M419" s="453"/>
      <c r="N419" s="689"/>
      <c r="O419" s="453"/>
      <c r="P419" s="688"/>
      <c r="Q419" s="446"/>
      <c r="R419" s="452"/>
      <c r="S419" s="446"/>
      <c r="U419" s="445"/>
      <c r="V419" s="450"/>
      <c r="W419" s="434"/>
      <c r="X419" s="451"/>
      <c r="Y419" s="445"/>
      <c r="Z419" s="439"/>
      <c r="AA419" s="450"/>
      <c r="AB419" s="445"/>
      <c r="AC419" s="449"/>
      <c r="AD419" s="445"/>
      <c r="AE419" s="445"/>
      <c r="AF419" s="445"/>
    </row>
    <row r="420" spans="4:32" s="435" customFormat="1" x14ac:dyDescent="0.25">
      <c r="D420" s="448"/>
      <c r="E420" s="448"/>
      <c r="F420" s="453"/>
      <c r="G420" s="454"/>
      <c r="H420" s="454"/>
      <c r="I420" s="453"/>
      <c r="J420" s="454"/>
      <c r="K420" s="453"/>
      <c r="L420" s="453"/>
      <c r="M420" s="453"/>
      <c r="N420" s="689"/>
      <c r="O420" s="453"/>
      <c r="P420" s="688"/>
      <c r="Q420" s="446"/>
      <c r="R420" s="452"/>
      <c r="S420" s="446"/>
      <c r="U420" s="445"/>
      <c r="V420" s="450"/>
      <c r="W420" s="434"/>
      <c r="X420" s="451"/>
      <c r="Y420" s="445"/>
      <c r="Z420" s="439"/>
      <c r="AA420" s="450"/>
      <c r="AB420" s="445"/>
      <c r="AC420" s="449"/>
      <c r="AD420" s="445"/>
      <c r="AE420" s="445"/>
      <c r="AF420" s="445"/>
    </row>
    <row r="421" spans="4:32" s="435" customFormat="1" x14ac:dyDescent="0.25">
      <c r="D421" s="448"/>
      <c r="E421" s="448"/>
      <c r="F421" s="453"/>
      <c r="G421" s="454"/>
      <c r="H421" s="454"/>
      <c r="I421" s="453"/>
      <c r="J421" s="454"/>
      <c r="K421" s="453"/>
      <c r="L421" s="453"/>
      <c r="M421" s="453"/>
      <c r="N421" s="689"/>
      <c r="O421" s="453"/>
      <c r="P421" s="688"/>
      <c r="Q421" s="446"/>
      <c r="R421" s="452"/>
      <c r="S421" s="446"/>
      <c r="U421" s="445"/>
      <c r="V421" s="450"/>
      <c r="W421" s="434"/>
      <c r="X421" s="451"/>
      <c r="Y421" s="445"/>
      <c r="Z421" s="439"/>
      <c r="AA421" s="450"/>
      <c r="AB421" s="445"/>
      <c r="AC421" s="449"/>
      <c r="AD421" s="445"/>
      <c r="AE421" s="445"/>
      <c r="AF421" s="445"/>
    </row>
  </sheetData>
  <autoFilter ref="A4:S4"/>
  <mergeCells count="33">
    <mergeCell ref="K1:K3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AA3:AA4"/>
    <mergeCell ref="AB3:AB4"/>
    <mergeCell ref="L1:L3"/>
    <mergeCell ref="M1:M3"/>
    <mergeCell ref="N1:N3"/>
    <mergeCell ref="O1:O3"/>
    <mergeCell ref="AC3:AC4"/>
    <mergeCell ref="AD3:AD4"/>
    <mergeCell ref="P1:P3"/>
    <mergeCell ref="Q1:Q3"/>
    <mergeCell ref="AG3:AG4"/>
    <mergeCell ref="S1:S3"/>
    <mergeCell ref="AC1:AE1"/>
    <mergeCell ref="Y2:Z2"/>
    <mergeCell ref="T3:T4"/>
    <mergeCell ref="U3:U4"/>
    <mergeCell ref="V3:V4"/>
    <mergeCell ref="W3:W4"/>
    <mergeCell ref="R1:R3"/>
    <mergeCell ref="AE3:AE4"/>
    <mergeCell ref="X3:X4"/>
    <mergeCell ref="Y3:Z4"/>
  </mergeCells>
  <pageMargins left="0.35433070866141736" right="0.31496062992125984" top="0.6692913385826772" bottom="0.39370078740157483" header="0.23622047244094491" footer="0.19685039370078741"/>
  <pageSetup paperSize="9" scale="91" fitToHeight="5" orientation="landscape" r:id="rId1"/>
  <headerFooter>
    <oddHeader>&amp;R&amp;G</oddHeader>
    <oddFooter>&amp;R&amp;9 131.060.FWG / V 122.0 / Gültig ab: 01.04.2022 / Seite &amp;P (&amp;N)</oddFooter>
  </headerFooter>
  <legacy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8"/>
  <sheetViews>
    <sheetView zoomScaleNormal="100" zoomScaleSheetLayoutView="75" workbookViewId="0">
      <pane ySplit="4" topLeftCell="A134" activePane="bottomLeft" state="frozen"/>
      <selection pane="bottomLeft" activeCell="T165" sqref="T16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893" t="s">
        <v>346</v>
      </c>
      <c r="B1" s="890" t="s">
        <v>347</v>
      </c>
      <c r="C1" s="890" t="s">
        <v>348</v>
      </c>
      <c r="D1" s="891" t="s">
        <v>349</v>
      </c>
      <c r="E1" s="891" t="s">
        <v>350</v>
      </c>
      <c r="F1" s="891" t="s">
        <v>351</v>
      </c>
      <c r="G1" s="890" t="s">
        <v>352</v>
      </c>
      <c r="H1" s="890" t="s">
        <v>110</v>
      </c>
      <c r="I1" s="891" t="s">
        <v>141</v>
      </c>
      <c r="J1" s="890" t="s">
        <v>353</v>
      </c>
      <c r="K1" s="892" t="s">
        <v>354</v>
      </c>
      <c r="L1" s="892" t="s">
        <v>355</v>
      </c>
      <c r="M1" s="892" t="s">
        <v>1521</v>
      </c>
      <c r="N1" s="893" t="s">
        <v>1523</v>
      </c>
      <c r="O1" s="893" t="s">
        <v>265</v>
      </c>
      <c r="P1" s="890" t="s">
        <v>363</v>
      </c>
      <c r="Q1" s="890" t="s">
        <v>431</v>
      </c>
      <c r="R1" s="890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875">
        <v>43344</v>
      </c>
      <c r="AC1" s="875"/>
      <c r="AD1" s="875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893"/>
      <c r="B2" s="890"/>
      <c r="C2" s="890"/>
      <c r="D2" s="891"/>
      <c r="E2" s="891"/>
      <c r="F2" s="891"/>
      <c r="G2" s="890"/>
      <c r="H2" s="890"/>
      <c r="I2" s="891"/>
      <c r="J2" s="890"/>
      <c r="K2" s="892"/>
      <c r="L2" s="892"/>
      <c r="M2" s="892"/>
      <c r="N2" s="893"/>
      <c r="O2" s="893"/>
      <c r="P2" s="890"/>
      <c r="Q2" s="890"/>
      <c r="R2" s="890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76" t="s">
        <v>82</v>
      </c>
      <c r="Y2" s="877"/>
      <c r="Z2" s="283" t="s">
        <v>83</v>
      </c>
      <c r="AA2" s="393"/>
      <c r="AB2" s="377" t="s">
        <v>654</v>
      </c>
      <c r="AC2" s="393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893"/>
      <c r="B3" s="890"/>
      <c r="C3" s="890"/>
      <c r="D3" s="891"/>
      <c r="E3" s="891"/>
      <c r="F3" s="891"/>
      <c r="G3" s="890"/>
      <c r="H3" s="890"/>
      <c r="I3" s="891"/>
      <c r="J3" s="890"/>
      <c r="K3" s="892"/>
      <c r="L3" s="892"/>
      <c r="M3" s="892"/>
      <c r="N3" s="893"/>
      <c r="O3" s="893"/>
      <c r="P3" s="890"/>
      <c r="Q3" s="890"/>
      <c r="R3" s="890"/>
      <c r="S3" s="878"/>
      <c r="T3" s="878"/>
      <c r="U3" s="880" t="s">
        <v>311</v>
      </c>
      <c r="V3" s="882" t="s">
        <v>312</v>
      </c>
      <c r="W3" s="880" t="s">
        <v>310</v>
      </c>
      <c r="X3" s="884" t="s">
        <v>87</v>
      </c>
      <c r="Y3" s="885"/>
      <c r="Z3" s="888" t="s">
        <v>85</v>
      </c>
      <c r="AA3" s="880" t="s">
        <v>313</v>
      </c>
      <c r="AB3" s="880" t="s">
        <v>690</v>
      </c>
      <c r="AC3" s="882" t="s">
        <v>1565</v>
      </c>
      <c r="AD3" s="878"/>
      <c r="AE3" s="304"/>
      <c r="AF3" s="870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79"/>
      <c r="T4" s="879"/>
      <c r="U4" s="881"/>
      <c r="V4" s="883"/>
      <c r="W4" s="881"/>
      <c r="X4" s="886"/>
      <c r="Y4" s="887"/>
      <c r="Z4" s="889"/>
      <c r="AA4" s="881"/>
      <c r="AB4" s="881"/>
      <c r="AC4" s="883"/>
      <c r="AD4" s="879"/>
      <c r="AE4" s="304"/>
      <c r="AF4" s="871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338" customFormat="1" ht="27" x14ac:dyDescent="0.25">
      <c r="A5" s="319">
        <v>1</v>
      </c>
      <c r="B5" s="319"/>
      <c r="C5" s="319">
        <f t="shared" ref="C5:C68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17">
        <v>1956</v>
      </c>
      <c r="U5" s="277" t="s">
        <v>194</v>
      </c>
      <c r="V5" s="17">
        <v>1982</v>
      </c>
      <c r="W5" s="278"/>
      <c r="X5" s="138"/>
      <c r="Y5" s="287"/>
      <c r="Z5" s="28" t="s">
        <v>332</v>
      </c>
      <c r="AA5" s="284">
        <f t="shared" ref="AA5:AA68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98"/>
      <c r="CJ5" s="399" t="str">
        <f>IF(CN5=CO5,"","anders")</f>
        <v>anders</v>
      </c>
      <c r="CK5" s="338" t="str">
        <f t="shared" ref="CK5:CK68" si="2">+S5</f>
        <v>Chiaverio Flavio</v>
      </c>
      <c r="CM5" s="338">
        <f t="shared" ref="CM5:CM68" si="3">+AA5</f>
        <v>36</v>
      </c>
      <c r="CN5" s="338" t="str">
        <f t="shared" ref="CN5:CN68" si="4">+AD5</f>
        <v>B/A 5)</v>
      </c>
      <c r="CO5" s="303" t="str">
        <f t="shared" ref="CO5:CO36" si="5">VLOOKUP(CP5,Kategorie,2,0)</f>
        <v>A</v>
      </c>
      <c r="CP5" s="400">
        <v>5558</v>
      </c>
      <c r="CQ5" s="250">
        <v>753</v>
      </c>
      <c r="CR5" s="251">
        <f t="shared" ref="CR5:CR11" si="6">VLOOKUP($CQ5,Funktionsbezeichnungen,3,0)</f>
        <v>12</v>
      </c>
      <c r="CS5" s="252" t="str">
        <f t="shared" ref="CS5:CS11" si="7">VLOOKUP($CQ5,Funktionsbezeichnungen,2,0)</f>
        <v>Vorgesetzter  12</v>
      </c>
      <c r="CT5" s="250">
        <v>753</v>
      </c>
      <c r="CU5" s="251">
        <f t="shared" ref="CU5:CU11" si="8">VLOOKUP($CT5,Funktionsbezeichnungen,3,0)</f>
        <v>12</v>
      </c>
      <c r="CV5" s="252" t="str">
        <f t="shared" ref="CV5:CV11" si="9">VLOOKUP($CT5,Funktionsbezeichnungen,2,0)</f>
        <v>Vorgesetzter  12</v>
      </c>
      <c r="CW5" s="250">
        <v>753</v>
      </c>
      <c r="CX5" s="251">
        <f t="shared" ref="CX5:CX8" si="10">VLOOKUP($CW5,Funktionsbezeichnungen,3,0)</f>
        <v>12</v>
      </c>
      <c r="CY5" s="252" t="str">
        <f t="shared" ref="CY5:CY8" si="11">VLOOKUP($CW5,Funktionsbezeichnungen,2,0)</f>
        <v>Vorgesetzter  12</v>
      </c>
      <c r="CZ5" s="250">
        <v>753</v>
      </c>
      <c r="DA5" s="251">
        <f t="shared" ref="DA5:DA8" si="12">VLOOKUP($CZ5,Funktionsbezeichnungen,3,0)</f>
        <v>12</v>
      </c>
      <c r="DB5" s="252" t="str">
        <f t="shared" ref="DB5:DB8" si="13">VLOOKUP($CZ5,Funktionsbezeichnungen,2,0)</f>
        <v>Vorgesetzter  12</v>
      </c>
      <c r="DC5" s="401">
        <v>753</v>
      </c>
      <c r="DD5" s="251">
        <f t="shared" ref="DD5:DD8" si="14">VLOOKUP($DC5,Funktionsbezeichnungen,3,0)</f>
        <v>12</v>
      </c>
      <c r="DE5" s="252" t="str">
        <f t="shared" ref="DE5:DE8" si="15">VLOOKUP($DC5,Funktionsbezeichnungen,2,0)</f>
        <v>Vorgesetzter  12</v>
      </c>
      <c r="DF5" s="249"/>
      <c r="DG5" s="401">
        <v>753</v>
      </c>
      <c r="DH5" s="251">
        <f t="shared" ref="DH5:DH8" si="16">VLOOKUP($DG5,Funktionsbezeichnungen,3,0)</f>
        <v>12</v>
      </c>
      <c r="DI5" s="252" t="str">
        <f t="shared" ref="DI5:DI8" si="17">VLOOKUP($DG5,Funktionsbezeichnungen,2,0)</f>
        <v>Vorgesetzter  12</v>
      </c>
      <c r="DN5" s="338">
        <f t="shared" ref="DN5:DN70" si="18">+CP5</f>
        <v>5558</v>
      </c>
      <c r="DO5" s="340">
        <v>1</v>
      </c>
      <c r="DP5" s="338">
        <v>2</v>
      </c>
      <c r="DQ5" s="338" t="s">
        <v>951</v>
      </c>
      <c r="ES5" s="400">
        <v>2139</v>
      </c>
      <c r="ET5" s="338" t="s">
        <v>89</v>
      </c>
    </row>
    <row r="6" spans="1:150" s="338" customFormat="1" ht="27" x14ac:dyDescent="0.25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17">
        <v>1958</v>
      </c>
      <c r="U6" s="277" t="s">
        <v>194</v>
      </c>
      <c r="V6" s="17">
        <v>1983</v>
      </c>
      <c r="W6" s="278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98"/>
      <c r="CJ6" s="399" t="str">
        <f>IF(CN6=CO6,"","anders")</f>
        <v>anders</v>
      </c>
      <c r="CK6" s="338" t="str">
        <f t="shared" si="2"/>
        <v>Schädler Beat</v>
      </c>
      <c r="CM6" s="338">
        <f t="shared" si="3"/>
        <v>35</v>
      </c>
      <c r="CN6" s="338" t="str">
        <f t="shared" si="4"/>
        <v>B/A 5)</v>
      </c>
      <c r="CO6" s="303" t="str">
        <f t="shared" si="5"/>
        <v>A</v>
      </c>
      <c r="CP6" s="400">
        <v>4155</v>
      </c>
      <c r="CQ6" s="250">
        <v>753</v>
      </c>
      <c r="CR6" s="251">
        <f t="shared" si="6"/>
        <v>12</v>
      </c>
      <c r="CS6" s="252" t="str">
        <f t="shared" si="7"/>
        <v>Vorgesetzter  12</v>
      </c>
      <c r="CT6" s="250">
        <v>753</v>
      </c>
      <c r="CU6" s="251">
        <f t="shared" si="8"/>
        <v>12</v>
      </c>
      <c r="CV6" s="252" t="str">
        <f t="shared" si="9"/>
        <v>Vorgesetzter  12</v>
      </c>
      <c r="CW6" s="250">
        <v>753</v>
      </c>
      <c r="CX6" s="251">
        <f t="shared" si="10"/>
        <v>12</v>
      </c>
      <c r="CY6" s="252" t="str">
        <f t="shared" si="11"/>
        <v>Vorgesetzter  12</v>
      </c>
      <c r="CZ6" s="250">
        <v>753</v>
      </c>
      <c r="DA6" s="251">
        <f t="shared" si="12"/>
        <v>12</v>
      </c>
      <c r="DB6" s="252" t="str">
        <f t="shared" si="13"/>
        <v>Vorgesetzter  12</v>
      </c>
      <c r="DC6" s="401">
        <v>753</v>
      </c>
      <c r="DD6" s="251">
        <f t="shared" si="14"/>
        <v>12</v>
      </c>
      <c r="DE6" s="252" t="str">
        <f t="shared" si="15"/>
        <v>Vorgesetzter  12</v>
      </c>
      <c r="DF6" s="249"/>
      <c r="DG6" s="401">
        <v>753</v>
      </c>
      <c r="DH6" s="251">
        <f t="shared" si="16"/>
        <v>12</v>
      </c>
      <c r="DI6" s="252" t="str">
        <f t="shared" si="17"/>
        <v>Vorgesetzter  12</v>
      </c>
      <c r="DN6" s="338">
        <f t="shared" si="18"/>
        <v>4155</v>
      </c>
      <c r="DO6" s="340">
        <v>1</v>
      </c>
      <c r="DP6" s="338">
        <v>2</v>
      </c>
      <c r="DQ6" s="338" t="s">
        <v>951</v>
      </c>
      <c r="ES6" s="400">
        <v>5558</v>
      </c>
      <c r="ET6" s="338" t="s">
        <v>89</v>
      </c>
    </row>
    <row r="7" spans="1:150" s="338" customFormat="1" ht="27" x14ac:dyDescent="0.25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17">
        <v>1961</v>
      </c>
      <c r="U7" s="277" t="s">
        <v>197</v>
      </c>
      <c r="V7" s="17">
        <v>1988</v>
      </c>
      <c r="W7" s="278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98"/>
      <c r="CJ7" s="399" t="str">
        <f t="shared" ref="CJ7:CJ70" si="19">IF(CN7=CO7,"","anders")</f>
        <v>anders</v>
      </c>
      <c r="CK7" s="338" t="str">
        <f t="shared" si="2"/>
        <v>Zenners Guy</v>
      </c>
      <c r="CM7" s="338">
        <f t="shared" si="3"/>
        <v>30</v>
      </c>
      <c r="CN7" s="338" t="str">
        <f t="shared" si="4"/>
        <v>B/A 5)</v>
      </c>
      <c r="CO7" s="303" t="str">
        <f t="shared" si="5"/>
        <v xml:space="preserve"> A</v>
      </c>
      <c r="CP7" s="400">
        <v>4182</v>
      </c>
      <c r="CQ7" s="250">
        <v>753</v>
      </c>
      <c r="CR7" s="251">
        <f t="shared" si="6"/>
        <v>12</v>
      </c>
      <c r="CS7" s="252" t="str">
        <f t="shared" si="7"/>
        <v>Vorgesetzter  12</v>
      </c>
      <c r="CT7" s="250">
        <v>753</v>
      </c>
      <c r="CU7" s="251">
        <f t="shared" si="8"/>
        <v>12</v>
      </c>
      <c r="CV7" s="252" t="str">
        <f t="shared" si="9"/>
        <v>Vorgesetzter  12</v>
      </c>
      <c r="CW7" s="250">
        <v>753</v>
      </c>
      <c r="CX7" s="251">
        <f t="shared" si="10"/>
        <v>12</v>
      </c>
      <c r="CY7" s="252" t="str">
        <f t="shared" si="11"/>
        <v>Vorgesetzter  12</v>
      </c>
      <c r="CZ7" s="250">
        <v>753</v>
      </c>
      <c r="DA7" s="251">
        <f t="shared" si="12"/>
        <v>12</v>
      </c>
      <c r="DB7" s="252" t="str">
        <f t="shared" si="13"/>
        <v>Vorgesetzter  12</v>
      </c>
      <c r="DC7" s="401">
        <v>753</v>
      </c>
      <c r="DD7" s="251">
        <f t="shared" si="14"/>
        <v>12</v>
      </c>
      <c r="DE7" s="252" t="str">
        <f t="shared" si="15"/>
        <v>Vorgesetzter  12</v>
      </c>
      <c r="DF7" s="249"/>
      <c r="DG7" s="401">
        <v>753</v>
      </c>
      <c r="DH7" s="251">
        <f t="shared" si="16"/>
        <v>12</v>
      </c>
      <c r="DI7" s="252" t="str">
        <f t="shared" si="17"/>
        <v>Vorgesetzter  12</v>
      </c>
      <c r="DN7" s="338">
        <f t="shared" si="18"/>
        <v>4182</v>
      </c>
      <c r="DO7" s="340">
        <v>1</v>
      </c>
      <c r="DP7" s="338">
        <v>2</v>
      </c>
      <c r="DQ7" s="338" t="s">
        <v>951</v>
      </c>
      <c r="ES7" s="400">
        <v>4155</v>
      </c>
      <c r="ET7" s="338" t="s">
        <v>89</v>
      </c>
    </row>
    <row r="8" spans="1:150" s="338" customFormat="1" ht="40.5" x14ac:dyDescent="0.25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17">
        <v>1967</v>
      </c>
      <c r="U8" s="277" t="s">
        <v>194</v>
      </c>
      <c r="V8" s="17">
        <v>1992</v>
      </c>
      <c r="W8" s="278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98"/>
      <c r="CJ8" s="399" t="str">
        <f t="shared" si="19"/>
        <v>anders</v>
      </c>
      <c r="CK8" s="338" t="str">
        <f t="shared" si="2"/>
        <v>Suter Thomas</v>
      </c>
      <c r="CM8" s="338">
        <f t="shared" si="3"/>
        <v>26</v>
      </c>
      <c r="CN8" s="338" t="str">
        <f t="shared" si="4"/>
        <v>B/A 5)</v>
      </c>
      <c r="CO8" s="303" t="str">
        <f t="shared" si="5"/>
        <v>A</v>
      </c>
      <c r="CP8" s="400">
        <v>3201</v>
      </c>
      <c r="CQ8" s="250">
        <v>753</v>
      </c>
      <c r="CR8" s="251">
        <f t="shared" si="6"/>
        <v>12</v>
      </c>
      <c r="CS8" s="252" t="str">
        <f t="shared" si="7"/>
        <v>Vorgesetzter  12</v>
      </c>
      <c r="CT8" s="250">
        <v>753</v>
      </c>
      <c r="CU8" s="251">
        <f t="shared" si="8"/>
        <v>12</v>
      </c>
      <c r="CV8" s="252" t="str">
        <f t="shared" si="9"/>
        <v>Vorgesetzter  12</v>
      </c>
      <c r="CW8" s="250">
        <v>774</v>
      </c>
      <c r="CX8" s="251">
        <f t="shared" si="10"/>
        <v>10</v>
      </c>
      <c r="CY8" s="252" t="str">
        <f t="shared" si="11"/>
        <v>Senior Projektingenieur (Bau)</v>
      </c>
      <c r="CZ8" s="250">
        <v>774</v>
      </c>
      <c r="DA8" s="251">
        <f t="shared" si="12"/>
        <v>10</v>
      </c>
      <c r="DB8" s="252" t="str">
        <f t="shared" si="13"/>
        <v>Senior Projektingenieur (Bau)</v>
      </c>
      <c r="DC8" s="250">
        <v>774</v>
      </c>
      <c r="DD8" s="251">
        <f t="shared" si="14"/>
        <v>10</v>
      </c>
      <c r="DE8" s="252" t="str">
        <f t="shared" si="15"/>
        <v>Senior Projektingenieur (Bau)</v>
      </c>
      <c r="DF8" s="249"/>
      <c r="DG8" s="251">
        <v>773</v>
      </c>
      <c r="DH8" s="251">
        <f t="shared" si="16"/>
        <v>9</v>
      </c>
      <c r="DI8" s="252" t="str">
        <f t="shared" si="17"/>
        <v>Projektingenieur 9 (Bau)</v>
      </c>
      <c r="DN8" s="338">
        <f t="shared" si="18"/>
        <v>3201</v>
      </c>
      <c r="DO8" s="340">
        <v>1</v>
      </c>
      <c r="DP8" s="338">
        <v>2</v>
      </c>
      <c r="DQ8" s="338" t="s">
        <v>951</v>
      </c>
      <c r="ES8" s="400">
        <v>5574</v>
      </c>
      <c r="ET8" s="338" t="s">
        <v>89</v>
      </c>
    </row>
    <row r="9" spans="1:150" s="338" customFormat="1" ht="27" x14ac:dyDescent="0.25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17">
        <v>1971</v>
      </c>
      <c r="U9" s="277" t="s">
        <v>197</v>
      </c>
      <c r="V9" s="17">
        <v>1997</v>
      </c>
      <c r="W9" s="278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98"/>
      <c r="CJ9" s="399" t="str">
        <f t="shared" si="19"/>
        <v>anders</v>
      </c>
      <c r="CK9" s="338" t="str">
        <f t="shared" si="2"/>
        <v>Brunkhorst Marc</v>
      </c>
      <c r="CM9" s="338">
        <f t="shared" si="3"/>
        <v>21</v>
      </c>
      <c r="CN9" s="338" t="str">
        <f t="shared" si="4"/>
        <v>B/A 5)</v>
      </c>
      <c r="CO9" s="303" t="str">
        <f t="shared" si="5"/>
        <v>B</v>
      </c>
      <c r="CP9" s="400">
        <v>7679</v>
      </c>
      <c r="CQ9" s="250">
        <v>753</v>
      </c>
      <c r="CR9" s="251">
        <f t="shared" si="6"/>
        <v>12</v>
      </c>
      <c r="CS9" s="252" t="str">
        <f t="shared" si="7"/>
        <v>Vorgesetzter  12</v>
      </c>
      <c r="CT9" s="250">
        <v>774</v>
      </c>
      <c r="CU9" s="251">
        <f t="shared" si="8"/>
        <v>10</v>
      </c>
      <c r="CV9" s="252" t="str">
        <f t="shared" si="9"/>
        <v>Senior Projektingenieur (Bau)</v>
      </c>
      <c r="CW9" s="250">
        <v>774</v>
      </c>
      <c r="CX9" s="251">
        <f>VLOOKUP($CW9,Funktionsbezeichnungen,3,0)</f>
        <v>10</v>
      </c>
      <c r="CY9" s="252" t="str">
        <f>VLOOKUP($CW9,Funktionsbezeichnungen,2,0)</f>
        <v>Senior Projektingenieur (Bau)</v>
      </c>
      <c r="CZ9" s="250">
        <v>773</v>
      </c>
      <c r="DA9" s="251">
        <f>VLOOKUP($CZ9,Funktionsbezeichnungen,3,0)</f>
        <v>9</v>
      </c>
      <c r="DB9" s="252" t="str">
        <f>VLOOKUP($CZ9,Funktionsbezeichnungen,2,0)</f>
        <v>Projektingenieur 9 (Bau)</v>
      </c>
      <c r="DC9" s="250">
        <v>773</v>
      </c>
      <c r="DD9" s="251">
        <f>VLOOKUP($DC9,Funktionsbezeichnungen,3,0)</f>
        <v>9</v>
      </c>
      <c r="DE9" s="252" t="str">
        <f>VLOOKUP($DC9,Funktionsbezeichnungen,2,0)</f>
        <v>Projektingenieur 9 (Bau)</v>
      </c>
      <c r="DF9" s="249"/>
      <c r="DG9" s="251">
        <v>772</v>
      </c>
      <c r="DH9" s="251">
        <f>VLOOKUP($DG9,Funktionsbezeichnungen,3,0)</f>
        <v>8</v>
      </c>
      <c r="DI9" s="252" t="str">
        <f>VLOOKUP($DG9,Funktionsbezeichnungen,2,0)</f>
        <v>Projektingenieur 8 (Bau)</v>
      </c>
      <c r="DN9" s="338">
        <f>+CP9</f>
        <v>7679</v>
      </c>
      <c r="DO9" s="340">
        <v>1</v>
      </c>
      <c r="DP9" s="338">
        <v>2</v>
      </c>
      <c r="DQ9" s="338" t="s">
        <v>951</v>
      </c>
      <c r="ES9" s="400">
        <v>4182</v>
      </c>
      <c r="ET9" s="338" t="s">
        <v>1035</v>
      </c>
    </row>
    <row r="10" spans="1:150" s="338" customFormat="1" ht="27" x14ac:dyDescent="0.25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17">
        <v>1972</v>
      </c>
      <c r="U10" s="277" t="s">
        <v>194</v>
      </c>
      <c r="V10" s="17">
        <v>1997</v>
      </c>
      <c r="W10" s="278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98"/>
      <c r="CJ10" s="399" t="str">
        <f t="shared" si="19"/>
        <v>anders</v>
      </c>
      <c r="CK10" s="338" t="str">
        <f t="shared" si="2"/>
        <v>Stoffel Patric</v>
      </c>
      <c r="CM10" s="338">
        <f t="shared" si="3"/>
        <v>21</v>
      </c>
      <c r="CN10" s="338" t="str">
        <f t="shared" si="4"/>
        <v>B/A 5)</v>
      </c>
      <c r="CO10" s="303" t="str">
        <f t="shared" si="5"/>
        <v>B</v>
      </c>
      <c r="CP10" s="400">
        <v>4258</v>
      </c>
      <c r="CQ10" s="250">
        <v>753</v>
      </c>
      <c r="CR10" s="251">
        <f t="shared" si="6"/>
        <v>12</v>
      </c>
      <c r="CS10" s="252" t="str">
        <f t="shared" si="7"/>
        <v>Vorgesetzter  12</v>
      </c>
      <c r="CT10" s="250">
        <v>774</v>
      </c>
      <c r="CU10" s="251">
        <f t="shared" si="8"/>
        <v>10</v>
      </c>
      <c r="CV10" s="252" t="str">
        <f t="shared" si="9"/>
        <v>Senior Projektingenieur (Bau)</v>
      </c>
      <c r="CW10" s="250">
        <v>773</v>
      </c>
      <c r="CX10" s="251">
        <f>VLOOKUP($CW10,Funktionsbezeichnungen,3,0)</f>
        <v>9</v>
      </c>
      <c r="CY10" s="252" t="str">
        <f>VLOOKUP($CW10,Funktionsbezeichnungen,2,0)</f>
        <v>Projektingenieur 9 (Bau)</v>
      </c>
      <c r="CZ10" s="250">
        <v>773</v>
      </c>
      <c r="DA10" s="251">
        <f>VLOOKUP($CZ10,Funktionsbezeichnungen,3,0)</f>
        <v>9</v>
      </c>
      <c r="DB10" s="252" t="str">
        <f>VLOOKUP($CZ10,Funktionsbezeichnungen,2,0)</f>
        <v>Projektingenieur 9 (Bau)</v>
      </c>
      <c r="DC10" s="250">
        <v>773</v>
      </c>
      <c r="DD10" s="251">
        <f>VLOOKUP($DC10,Funktionsbezeichnungen,3,0)</f>
        <v>9</v>
      </c>
      <c r="DE10" s="252" t="str">
        <f>VLOOKUP($DC10,Funktionsbezeichnungen,2,0)</f>
        <v>Projektingenieur 9 (Bau)</v>
      </c>
      <c r="DF10" s="249"/>
      <c r="DG10" s="251">
        <v>772</v>
      </c>
      <c r="DH10" s="251">
        <f>VLOOKUP($DG10,Funktionsbezeichnungen,3,0)</f>
        <v>8</v>
      </c>
      <c r="DI10" s="252" t="str">
        <f>VLOOKUP($DG10,Funktionsbezeichnungen,2,0)</f>
        <v>Projektingenieur 8 (Bau)</v>
      </c>
      <c r="DN10" s="338">
        <f>+CP10</f>
        <v>4258</v>
      </c>
      <c r="DO10" s="340">
        <v>1</v>
      </c>
      <c r="DP10" s="338">
        <v>2</v>
      </c>
      <c r="DQ10" s="338" t="s">
        <v>951</v>
      </c>
      <c r="ES10" s="400">
        <v>3201</v>
      </c>
      <c r="ET10" s="338" t="s">
        <v>89</v>
      </c>
    </row>
    <row r="11" spans="1:150" s="338" customFormat="1" ht="27" x14ac:dyDescent="0.25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17">
        <v>1962</v>
      </c>
      <c r="U11" s="277" t="s">
        <v>194</v>
      </c>
      <c r="V11" s="17">
        <v>1987</v>
      </c>
      <c r="W11" s="278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98"/>
      <c r="CJ11" s="399" t="str">
        <f t="shared" si="19"/>
        <v>anders</v>
      </c>
      <c r="CK11" s="338" t="str">
        <f t="shared" si="2"/>
        <v>Rentsch Lucas</v>
      </c>
      <c r="CM11" s="338">
        <f t="shared" si="3"/>
        <v>31</v>
      </c>
      <c r="CN11" s="338" t="str">
        <f t="shared" si="4"/>
        <v xml:space="preserve">B/A </v>
      </c>
      <c r="CO11" s="303" t="str">
        <f t="shared" si="5"/>
        <v>A</v>
      </c>
      <c r="CP11" s="400">
        <v>5574</v>
      </c>
      <c r="CQ11" s="250">
        <v>774</v>
      </c>
      <c r="CR11" s="251">
        <f t="shared" si="6"/>
        <v>10</v>
      </c>
      <c r="CS11" s="252" t="str">
        <f t="shared" si="7"/>
        <v>Senior Projektingenieur (Bau)</v>
      </c>
      <c r="CT11" s="250">
        <v>753</v>
      </c>
      <c r="CU11" s="251">
        <f t="shared" si="8"/>
        <v>12</v>
      </c>
      <c r="CV11" s="252" t="str">
        <f t="shared" si="9"/>
        <v>Vorgesetzter  12</v>
      </c>
      <c r="CW11" s="250">
        <v>753</v>
      </c>
      <c r="CX11" s="251">
        <f>VLOOKUP($CW11,Funktionsbezeichnungen,3,0)</f>
        <v>12</v>
      </c>
      <c r="CY11" s="252" t="str">
        <f>VLOOKUP($CW11,Funktionsbezeichnungen,2,0)</f>
        <v>Vorgesetzter  12</v>
      </c>
      <c r="CZ11" s="250">
        <v>753</v>
      </c>
      <c r="DA11" s="251">
        <f>VLOOKUP($CZ11,Funktionsbezeichnungen,3,0)</f>
        <v>12</v>
      </c>
      <c r="DB11" s="252" t="str">
        <f>VLOOKUP($CZ11,Funktionsbezeichnungen,2,0)</f>
        <v>Vorgesetzter  12</v>
      </c>
      <c r="DC11" s="401">
        <v>753</v>
      </c>
      <c r="DD11" s="251">
        <f>VLOOKUP($DC11,Funktionsbezeichnungen,3,0)</f>
        <v>12</v>
      </c>
      <c r="DE11" s="252" t="str">
        <f>VLOOKUP($DC11,Funktionsbezeichnungen,2,0)</f>
        <v>Vorgesetzter  12</v>
      </c>
      <c r="DF11" s="249"/>
      <c r="DG11" s="401">
        <v>753</v>
      </c>
      <c r="DH11" s="251">
        <f>VLOOKUP($DG11,Funktionsbezeichnungen,3,0)</f>
        <v>12</v>
      </c>
      <c r="DI11" s="252" t="str">
        <f>VLOOKUP($DG11,Funktionsbezeichnungen,2,0)</f>
        <v>Vorgesetzter  12</v>
      </c>
      <c r="DN11" s="338">
        <f>+CP11</f>
        <v>5574</v>
      </c>
      <c r="DO11" s="340">
        <v>1</v>
      </c>
      <c r="DP11" s="338">
        <v>2</v>
      </c>
      <c r="DQ11" s="338" t="s">
        <v>951</v>
      </c>
      <c r="ES11" s="400">
        <v>3136</v>
      </c>
      <c r="ET11" s="338" t="s">
        <v>1319</v>
      </c>
    </row>
    <row r="12" spans="1:150" s="338" customFormat="1" x14ac:dyDescent="0.25">
      <c r="A12" s="319"/>
      <c r="B12" s="319"/>
      <c r="C12" s="319">
        <f t="shared" si="0"/>
        <v>1</v>
      </c>
      <c r="D12" s="320"/>
      <c r="E12" s="320">
        <v>1</v>
      </c>
      <c r="F12" s="321"/>
      <c r="G12" s="57"/>
      <c r="H12" s="57">
        <v>1</v>
      </c>
      <c r="I12" s="321"/>
      <c r="J12" s="57"/>
      <c r="K12" s="321"/>
      <c r="L12" s="321"/>
      <c r="M12" s="321"/>
      <c r="N12" s="322">
        <v>1</v>
      </c>
      <c r="O12" s="322"/>
      <c r="P12" s="109" t="s">
        <v>358</v>
      </c>
      <c r="Q12" s="110" t="s">
        <v>438</v>
      </c>
      <c r="R12" s="110" t="s">
        <v>1514</v>
      </c>
      <c r="S12" s="20" t="s">
        <v>98</v>
      </c>
      <c r="T12" s="17">
        <v>1948</v>
      </c>
      <c r="U12" s="277" t="s">
        <v>195</v>
      </c>
      <c r="V12" s="17">
        <v>1974</v>
      </c>
      <c r="W12" s="278"/>
      <c r="X12" s="138"/>
      <c r="Y12" s="287"/>
      <c r="Z12" s="26" t="s">
        <v>668</v>
      </c>
      <c r="AA12" s="284">
        <f t="shared" si="1"/>
        <v>44</v>
      </c>
      <c r="AB12" s="25" t="s">
        <v>97</v>
      </c>
      <c r="AC12" s="290">
        <v>1968</v>
      </c>
      <c r="AD12" s="21" t="s">
        <v>95</v>
      </c>
      <c r="AE12" s="304"/>
      <c r="AF12" s="285" t="s">
        <v>1078</v>
      </c>
      <c r="AG12" s="398"/>
      <c r="CJ12" s="338" t="e">
        <f t="shared" si="19"/>
        <v>#N/A</v>
      </c>
      <c r="CK12" s="338" t="str">
        <f t="shared" si="2"/>
        <v>Hausammann Erich</v>
      </c>
      <c r="CM12" s="338">
        <f t="shared" si="3"/>
        <v>44</v>
      </c>
      <c r="CN12" s="338" t="str">
        <f t="shared" si="4"/>
        <v>B</v>
      </c>
      <c r="CO12" s="303" t="e">
        <f t="shared" si="5"/>
        <v>#N/A</v>
      </c>
      <c r="CP12" s="400">
        <v>3148</v>
      </c>
      <c r="CQ12" s="250" t="s">
        <v>711</v>
      </c>
      <c r="CR12" s="251"/>
      <c r="CS12" s="252"/>
      <c r="CT12" s="250" t="s">
        <v>711</v>
      </c>
      <c r="CU12" s="251"/>
      <c r="CV12" s="252"/>
      <c r="CW12" s="250" t="s">
        <v>711</v>
      </c>
      <c r="CX12" s="251"/>
      <c r="CY12" s="252"/>
      <c r="CZ12" s="250" t="s">
        <v>711</v>
      </c>
      <c r="DA12" s="251"/>
      <c r="DB12" s="252"/>
      <c r="DC12" s="250">
        <v>774</v>
      </c>
      <c r="DD12" s="251">
        <f t="shared" ref="DD12:DD28" si="20">VLOOKUP($DC12,Funktionsbezeichnungen,3,0)</f>
        <v>10</v>
      </c>
      <c r="DE12" s="252" t="str">
        <f t="shared" ref="DE12:DE28" si="21">VLOOKUP($DC12,Funktionsbezeichnungen,2,0)</f>
        <v>Senior Projektingenieur (Bau)</v>
      </c>
      <c r="DF12" s="249"/>
      <c r="DG12" s="250">
        <v>773</v>
      </c>
      <c r="DH12" s="251">
        <f t="shared" ref="DH12:DH28" si="22">VLOOKUP($DG12,Funktionsbezeichnungen,3,0)</f>
        <v>9</v>
      </c>
      <c r="DI12" s="252" t="str">
        <f t="shared" ref="DI12:DI28" si="23">VLOOKUP($DG12,Funktionsbezeichnungen,2,0)</f>
        <v>Projektingenieur 9 (Bau)</v>
      </c>
      <c r="DN12" s="338">
        <f t="shared" si="18"/>
        <v>3148</v>
      </c>
      <c r="DO12" s="340">
        <v>2</v>
      </c>
      <c r="DP12" s="338">
        <v>3</v>
      </c>
      <c r="DQ12" s="341" t="s">
        <v>951</v>
      </c>
      <c r="ES12" s="400">
        <v>3205</v>
      </c>
      <c r="ET12" s="338" t="s">
        <v>95</v>
      </c>
    </row>
    <row r="13" spans="1:150" s="359" customFormat="1" x14ac:dyDescent="0.25">
      <c r="A13" s="319"/>
      <c r="B13" s="113"/>
      <c r="C13" s="319">
        <f>IF(AA13&gt;=10,1,"")</f>
        <v>1</v>
      </c>
      <c r="D13" s="325"/>
      <c r="E13" s="325"/>
      <c r="F13" s="321">
        <v>1</v>
      </c>
      <c r="G13" s="57">
        <v>1</v>
      </c>
      <c r="H13" s="326"/>
      <c r="I13" s="327"/>
      <c r="J13" s="326"/>
      <c r="K13" s="327"/>
      <c r="L13" s="327"/>
      <c r="M13" s="327"/>
      <c r="N13" s="328"/>
      <c r="O13" s="328"/>
      <c r="P13" s="326" t="s">
        <v>1140</v>
      </c>
      <c r="Q13" s="329" t="s">
        <v>1241</v>
      </c>
      <c r="R13" s="329" t="s">
        <v>1514</v>
      </c>
      <c r="S13" s="27" t="s">
        <v>1242</v>
      </c>
      <c r="T13" s="17">
        <v>1951</v>
      </c>
      <c r="U13" s="278" t="s">
        <v>1252</v>
      </c>
      <c r="V13" s="17">
        <v>1993</v>
      </c>
      <c r="W13" s="278" t="s">
        <v>1251</v>
      </c>
      <c r="X13" s="138">
        <v>1999</v>
      </c>
      <c r="Y13" s="287"/>
      <c r="Z13" s="26"/>
      <c r="AA13" s="284">
        <f>IF(Y13="",YEAR($AB$1)-$V13,YEAR($AB$1)-$X13)</f>
        <v>25</v>
      </c>
      <c r="AB13" s="25"/>
      <c r="AC13" s="290">
        <v>2017</v>
      </c>
      <c r="AD13" s="21" t="s">
        <v>95</v>
      </c>
      <c r="AE13" s="304"/>
      <c r="AF13" s="286" t="s">
        <v>1078</v>
      </c>
      <c r="AG13" s="398"/>
      <c r="CJ13" s="399" t="e">
        <f>IF(CN13=CO13,"","anders")</f>
        <v>#N/A</v>
      </c>
      <c r="CK13" s="403" t="str">
        <f>+S13</f>
        <v>Gmür Peter</v>
      </c>
      <c r="CM13" s="396">
        <f>+AA13</f>
        <v>25</v>
      </c>
      <c r="CN13" s="359" t="str">
        <f>+AD13</f>
        <v>B</v>
      </c>
      <c r="CO13" s="303" t="e">
        <f>VLOOKUP(CP13,Kategorie,2,0)</f>
        <v>#N/A</v>
      </c>
      <c r="CP13" s="404">
        <v>4323</v>
      </c>
      <c r="CQ13" s="250">
        <v>544</v>
      </c>
      <c r="CR13" s="251">
        <f>VLOOKUP($CQ13,Funktionsbezeichnungen,3,0)</f>
        <v>9</v>
      </c>
      <c r="CS13" s="252" t="str">
        <f>VLOOKUP($CQ13,Funktionsbezeichnungen,2,0)</f>
        <v>Technischer Fachspezialist 9</v>
      </c>
      <c r="CT13" s="250" t="s">
        <v>711</v>
      </c>
      <c r="CU13" s="405"/>
      <c r="CV13" s="405"/>
      <c r="CW13" s="406"/>
      <c r="CX13" s="405"/>
      <c r="CY13" s="405"/>
      <c r="CZ13" s="406"/>
      <c r="DA13" s="405"/>
      <c r="DB13" s="405"/>
      <c r="DC13" s="406"/>
      <c r="DD13" s="405"/>
      <c r="DE13" s="405"/>
      <c r="DF13" s="402"/>
      <c r="DG13" s="406"/>
      <c r="DH13" s="405"/>
      <c r="DI13" s="405"/>
      <c r="DN13" s="359">
        <f>+CP13</f>
        <v>4323</v>
      </c>
      <c r="DO13" s="407">
        <v>2</v>
      </c>
      <c r="DP13" s="359">
        <v>3</v>
      </c>
      <c r="DQ13" s="408" t="s">
        <v>951</v>
      </c>
      <c r="ES13" s="400">
        <v>4254</v>
      </c>
      <c r="ET13" s="338" t="s">
        <v>95</v>
      </c>
    </row>
    <row r="14" spans="1:150" s="338" customFormat="1" x14ac:dyDescent="0.25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17">
        <v>1953</v>
      </c>
      <c r="U14" s="277" t="s">
        <v>1559</v>
      </c>
      <c r="V14" s="17">
        <v>1978</v>
      </c>
      <c r="W14" s="278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98"/>
      <c r="CJ14" s="338" t="str">
        <f t="shared" si="19"/>
        <v/>
      </c>
      <c r="CK14" s="338" t="str">
        <f t="shared" si="2"/>
        <v>Bosshard Heinz</v>
      </c>
      <c r="CM14" s="338">
        <f t="shared" si="3"/>
        <v>40</v>
      </c>
      <c r="CN14" s="338" t="str">
        <f t="shared" si="4"/>
        <v>B</v>
      </c>
      <c r="CO14" s="303" t="str">
        <f t="shared" si="5"/>
        <v>B</v>
      </c>
      <c r="CP14" s="400">
        <v>3205</v>
      </c>
      <c r="CQ14" s="250">
        <v>773</v>
      </c>
      <c r="CR14" s="251">
        <f t="shared" ref="CR14:CR33" si="24">VLOOKUP($CQ14,Funktionsbezeichnungen,3,0)</f>
        <v>9</v>
      </c>
      <c r="CS14" s="252" t="str">
        <f t="shared" ref="CS14:CS33" si="25">VLOOKUP($CQ14,Funktionsbezeichnungen,2,0)</f>
        <v>Projektingenieur 9 (Bau)</v>
      </c>
      <c r="CT14" s="250">
        <v>773</v>
      </c>
      <c r="CU14" s="251">
        <f t="shared" ref="CU14:CU28" si="26">VLOOKUP($CT14,Funktionsbezeichnungen,3,0)</f>
        <v>9</v>
      </c>
      <c r="CV14" s="252" t="str">
        <f t="shared" ref="CV14:CV28" si="27">VLOOKUP($CT14,Funktionsbezeichnungen,2,0)</f>
        <v>Projektingenieur 9 (Bau)</v>
      </c>
      <c r="CW14" s="250">
        <v>773</v>
      </c>
      <c r="CX14" s="251">
        <f>VLOOKUP($CW14,Funktionsbezeichnungen,3,0)</f>
        <v>9</v>
      </c>
      <c r="CY14" s="252" t="str">
        <f>VLOOKUP($CW14,Funktionsbezeichnungen,2,0)</f>
        <v>Projektingenieur 9 (Bau)</v>
      </c>
      <c r="CZ14" s="250">
        <v>773</v>
      </c>
      <c r="DA14" s="251">
        <f t="shared" ref="DA14:DA28" si="28">VLOOKUP($CZ14,Funktionsbezeichnungen,3,0)</f>
        <v>9</v>
      </c>
      <c r="DB14" s="252" t="str">
        <f t="shared" ref="DB14:DB28" si="29">VLOOKUP($CZ14,Funktionsbezeichnungen,2,0)</f>
        <v>Projektingenieur 9 (Bau)</v>
      </c>
      <c r="DC14" s="250">
        <v>773</v>
      </c>
      <c r="DD14" s="251">
        <f t="shared" si="20"/>
        <v>9</v>
      </c>
      <c r="DE14" s="252" t="str">
        <f t="shared" si="21"/>
        <v>Projektingenieur 9 (Bau)</v>
      </c>
      <c r="DF14" s="249"/>
      <c r="DG14" s="251">
        <v>772</v>
      </c>
      <c r="DH14" s="251">
        <f t="shared" si="22"/>
        <v>8</v>
      </c>
      <c r="DI14" s="252" t="str">
        <f t="shared" si="23"/>
        <v>Projektingenieur 8 (Bau)</v>
      </c>
      <c r="DN14" s="338">
        <f t="shared" si="18"/>
        <v>3205</v>
      </c>
      <c r="DO14" s="340">
        <v>1</v>
      </c>
      <c r="DP14" s="338">
        <v>2</v>
      </c>
      <c r="DQ14" s="338" t="s">
        <v>951</v>
      </c>
      <c r="ES14" s="400">
        <v>5557</v>
      </c>
      <c r="ET14" s="338" t="s">
        <v>95</v>
      </c>
    </row>
    <row r="15" spans="1:150" s="338" customFormat="1" x14ac:dyDescent="0.25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17">
        <v>1958</v>
      </c>
      <c r="U15" s="277" t="s">
        <v>195</v>
      </c>
      <c r="V15" s="17">
        <v>1981</v>
      </c>
      <c r="W15" s="278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98"/>
      <c r="CJ15" s="338" t="str">
        <f t="shared" si="19"/>
        <v/>
      </c>
      <c r="CK15" s="338" t="str">
        <f t="shared" si="2"/>
        <v>Schär Robert</v>
      </c>
      <c r="CM15" s="338">
        <f t="shared" si="3"/>
        <v>37</v>
      </c>
      <c r="CN15" s="338" t="str">
        <f t="shared" si="4"/>
        <v>B</v>
      </c>
      <c r="CO15" s="303" t="str">
        <f t="shared" si="5"/>
        <v>B</v>
      </c>
      <c r="CP15" s="400">
        <v>5557</v>
      </c>
      <c r="CQ15" s="250">
        <v>773</v>
      </c>
      <c r="CR15" s="251">
        <f t="shared" si="24"/>
        <v>9</v>
      </c>
      <c r="CS15" s="252" t="str">
        <f t="shared" si="25"/>
        <v>Projektingenieur 9 (Bau)</v>
      </c>
      <c r="CT15" s="250">
        <v>773</v>
      </c>
      <c r="CU15" s="251">
        <f t="shared" si="26"/>
        <v>9</v>
      </c>
      <c r="CV15" s="252" t="str">
        <f t="shared" si="27"/>
        <v>Projektingenieur 9 (Bau)</v>
      </c>
      <c r="CW15" s="250">
        <v>773</v>
      </c>
      <c r="CX15" s="251">
        <f>VLOOKUP($CW15,Funktionsbezeichnungen,3,0)</f>
        <v>9</v>
      </c>
      <c r="CY15" s="252" t="str">
        <f>VLOOKUP($CW15,Funktionsbezeichnungen,2,0)</f>
        <v>Projektingenieur 9 (Bau)</v>
      </c>
      <c r="CZ15" s="250">
        <v>773</v>
      </c>
      <c r="DA15" s="251">
        <f t="shared" si="28"/>
        <v>9</v>
      </c>
      <c r="DB15" s="252" t="str">
        <f t="shared" si="29"/>
        <v>Projektingenieur 9 (Bau)</v>
      </c>
      <c r="DC15" s="250">
        <v>773</v>
      </c>
      <c r="DD15" s="251">
        <f t="shared" si="20"/>
        <v>9</v>
      </c>
      <c r="DE15" s="252" t="str">
        <f t="shared" si="21"/>
        <v>Projektingenieur 9 (Bau)</v>
      </c>
      <c r="DF15" s="249"/>
      <c r="DG15" s="251">
        <v>773</v>
      </c>
      <c r="DH15" s="251">
        <f t="shared" si="22"/>
        <v>9</v>
      </c>
      <c r="DI15" s="252" t="str">
        <f t="shared" si="23"/>
        <v>Projektingenieur 9 (Bau)</v>
      </c>
      <c r="DN15" s="338">
        <f t="shared" si="18"/>
        <v>5557</v>
      </c>
      <c r="DO15" s="340">
        <v>2</v>
      </c>
      <c r="DP15" s="338">
        <v>3</v>
      </c>
      <c r="DQ15" s="338" t="s">
        <v>951</v>
      </c>
      <c r="ES15" s="400">
        <v>4209</v>
      </c>
      <c r="ET15" s="338" t="s">
        <v>95</v>
      </c>
    </row>
    <row r="16" spans="1:150" s="338" customFormat="1" x14ac:dyDescent="0.25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17">
        <v>1957</v>
      </c>
      <c r="U16" s="277" t="s">
        <v>195</v>
      </c>
      <c r="V16" s="17">
        <v>1984</v>
      </c>
      <c r="W16" s="278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98"/>
      <c r="CJ16" s="338" t="str">
        <f t="shared" si="19"/>
        <v/>
      </c>
      <c r="CK16" s="338" t="str">
        <f t="shared" si="2"/>
        <v>Spieler Daniel</v>
      </c>
      <c r="CM16" s="338">
        <f t="shared" si="3"/>
        <v>34</v>
      </c>
      <c r="CN16" s="338" t="str">
        <f t="shared" si="4"/>
        <v>B</v>
      </c>
      <c r="CO16" s="303" t="str">
        <f t="shared" si="5"/>
        <v>B</v>
      </c>
      <c r="CP16" s="400">
        <v>4209</v>
      </c>
      <c r="CQ16" s="250">
        <v>773</v>
      </c>
      <c r="CR16" s="251">
        <f t="shared" si="24"/>
        <v>9</v>
      </c>
      <c r="CS16" s="252" t="str">
        <f t="shared" si="25"/>
        <v>Projektingenieur 9 (Bau)</v>
      </c>
      <c r="CT16" s="250">
        <v>773</v>
      </c>
      <c r="CU16" s="251">
        <f t="shared" si="26"/>
        <v>9</v>
      </c>
      <c r="CV16" s="252" t="str">
        <f t="shared" si="27"/>
        <v>Projektingenieur 9 (Bau)</v>
      </c>
      <c r="CW16" s="250">
        <v>773</v>
      </c>
      <c r="CX16" s="251">
        <f>VLOOKUP($CW16,Funktionsbezeichnungen,3,0)</f>
        <v>9</v>
      </c>
      <c r="CY16" s="252" t="str">
        <f>VLOOKUP($CW16,Funktionsbezeichnungen,2,0)</f>
        <v>Projektingenieur 9 (Bau)</v>
      </c>
      <c r="CZ16" s="250">
        <v>773</v>
      </c>
      <c r="DA16" s="251">
        <f t="shared" si="28"/>
        <v>9</v>
      </c>
      <c r="DB16" s="252" t="str">
        <f t="shared" si="29"/>
        <v>Projektingenieur 9 (Bau)</v>
      </c>
      <c r="DC16" s="250">
        <v>773</v>
      </c>
      <c r="DD16" s="251">
        <f t="shared" si="20"/>
        <v>9</v>
      </c>
      <c r="DE16" s="252" t="str">
        <f t="shared" si="21"/>
        <v>Projektingenieur 9 (Bau)</v>
      </c>
      <c r="DF16" s="249"/>
      <c r="DG16" s="251">
        <v>773</v>
      </c>
      <c r="DH16" s="251">
        <f t="shared" si="22"/>
        <v>9</v>
      </c>
      <c r="DI16" s="252" t="str">
        <f t="shared" si="23"/>
        <v>Projektingenieur 9 (Bau)</v>
      </c>
      <c r="DN16" s="338">
        <f t="shared" si="18"/>
        <v>4209</v>
      </c>
      <c r="DO16" s="340">
        <v>2</v>
      </c>
      <c r="DP16" s="338">
        <v>3</v>
      </c>
      <c r="DQ16" s="338" t="s">
        <v>951</v>
      </c>
      <c r="ES16" s="400">
        <v>5625</v>
      </c>
      <c r="ET16" s="338" t="s">
        <v>95</v>
      </c>
    </row>
    <row r="17" spans="1:150" s="338" customFormat="1" ht="27" x14ac:dyDescent="0.25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17">
        <v>1959</v>
      </c>
      <c r="U17" s="277" t="s">
        <v>100</v>
      </c>
      <c r="V17" s="17">
        <v>1985</v>
      </c>
      <c r="W17" s="278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98"/>
      <c r="CJ17" s="338" t="str">
        <f t="shared" si="19"/>
        <v/>
      </c>
      <c r="CK17" s="338" t="str">
        <f t="shared" si="2"/>
        <v>Gysin Daniel</v>
      </c>
      <c r="CM17" s="338">
        <f t="shared" si="3"/>
        <v>33</v>
      </c>
      <c r="CN17" s="338" t="str">
        <f t="shared" si="4"/>
        <v>B</v>
      </c>
      <c r="CO17" s="303" t="str">
        <f t="shared" si="5"/>
        <v>B</v>
      </c>
      <c r="CP17" s="400">
        <v>5625</v>
      </c>
      <c r="CQ17" s="250">
        <v>784</v>
      </c>
      <c r="CR17" s="251">
        <f t="shared" si="24"/>
        <v>10</v>
      </c>
      <c r="CS17" s="252" t="str">
        <f t="shared" si="25"/>
        <v>Senior Projektingenieur (Umwelt)</v>
      </c>
      <c r="CT17" s="250">
        <v>784</v>
      </c>
      <c r="CU17" s="251">
        <f t="shared" si="26"/>
        <v>10</v>
      </c>
      <c r="CV17" s="252" t="str">
        <f t="shared" si="27"/>
        <v>Senior Projektingenieur (Umwelt)</v>
      </c>
      <c r="CW17" s="250">
        <v>784</v>
      </c>
      <c r="CX17" s="251">
        <f t="shared" ref="CX17:CX24" si="30">VLOOKUP($CW17,Funktionsbezeichnungen,3,0)</f>
        <v>10</v>
      </c>
      <c r="CY17" s="252" t="str">
        <f t="shared" ref="CY17:CY24" si="31">VLOOKUP($CW17,Funktionsbezeichnungen,2,0)</f>
        <v>Senior Projektingenieur (Umwelt)</v>
      </c>
      <c r="CZ17" s="250">
        <v>784</v>
      </c>
      <c r="DA17" s="251">
        <f t="shared" si="28"/>
        <v>10</v>
      </c>
      <c r="DB17" s="252" t="str">
        <f t="shared" si="29"/>
        <v>Senior Projektingenieur (Umwelt)</v>
      </c>
      <c r="DC17" s="250">
        <v>784</v>
      </c>
      <c r="DD17" s="251">
        <f t="shared" si="20"/>
        <v>10</v>
      </c>
      <c r="DE17" s="252" t="str">
        <f t="shared" si="21"/>
        <v>Senior Projektingenieur (Umwelt)</v>
      </c>
      <c r="DF17" s="249"/>
      <c r="DG17" s="251">
        <v>783</v>
      </c>
      <c r="DH17" s="251">
        <f t="shared" si="22"/>
        <v>9</v>
      </c>
      <c r="DI17" s="252" t="str">
        <f t="shared" si="23"/>
        <v>Projektingenieur 9 (Umwelt)</v>
      </c>
      <c r="DN17" s="338">
        <f t="shared" si="18"/>
        <v>5625</v>
      </c>
      <c r="DO17" s="340">
        <v>1</v>
      </c>
      <c r="DP17" s="338">
        <v>2</v>
      </c>
      <c r="DQ17" s="338" t="s">
        <v>952</v>
      </c>
      <c r="ES17" s="400">
        <v>3214</v>
      </c>
      <c r="ET17" s="338" t="s">
        <v>95</v>
      </c>
    </row>
    <row r="18" spans="1:150" s="338" customFormat="1" ht="13.5" customHeight="1" x14ac:dyDescent="0.25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17">
        <v>1959</v>
      </c>
      <c r="U18" s="277" t="s">
        <v>194</v>
      </c>
      <c r="V18" s="17">
        <v>1985</v>
      </c>
      <c r="W18" s="278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98"/>
      <c r="CJ18" s="399" t="e">
        <f>IF(CN18=CO18,"","anders")</f>
        <v>#N/A</v>
      </c>
      <c r="CK18" s="339" t="str">
        <f t="shared" si="2"/>
        <v>Koch Urs-Martin</v>
      </c>
      <c r="CL18" s="339"/>
      <c r="CM18" s="339">
        <f t="shared" si="3"/>
        <v>33</v>
      </c>
      <c r="CN18" s="339" t="str">
        <f t="shared" si="4"/>
        <v>B</v>
      </c>
      <c r="CO18" s="303" t="e">
        <f>VLOOKUP(CP18,Kategorie,2,0)</f>
        <v>#N/A</v>
      </c>
      <c r="CP18" s="257">
        <v>3218</v>
      </c>
      <c r="CQ18" s="250">
        <v>774</v>
      </c>
      <c r="CR18" s="251">
        <f t="shared" si="24"/>
        <v>10</v>
      </c>
      <c r="CS18" s="252" t="str">
        <f t="shared" si="25"/>
        <v>Senior Projektingenieur (Bau)</v>
      </c>
      <c r="CT18" s="250"/>
      <c r="CU18" s="251"/>
      <c r="CV18" s="252"/>
      <c r="CW18" s="250"/>
      <c r="CX18" s="251"/>
      <c r="CY18" s="252"/>
      <c r="CZ18" s="250"/>
      <c r="DA18" s="251"/>
      <c r="DB18" s="252"/>
      <c r="DC18" s="250"/>
      <c r="DD18" s="251"/>
      <c r="DE18" s="252"/>
      <c r="DF18" s="249"/>
      <c r="DG18" s="251"/>
      <c r="DH18" s="251"/>
      <c r="DI18" s="252"/>
      <c r="DN18" s="338">
        <f t="shared" si="18"/>
        <v>3218</v>
      </c>
      <c r="DO18" s="340">
        <v>1</v>
      </c>
      <c r="DP18" s="338">
        <v>2</v>
      </c>
      <c r="DQ18" s="338" t="s">
        <v>951</v>
      </c>
      <c r="ES18" s="400">
        <v>4187</v>
      </c>
      <c r="ET18" s="338" t="s">
        <v>95</v>
      </c>
    </row>
    <row r="19" spans="1:150" s="338" customFormat="1" ht="15.75" x14ac:dyDescent="0.25">
      <c r="A19" s="319"/>
      <c r="B19" s="319"/>
      <c r="C19" s="319">
        <f t="shared" si="0"/>
        <v>1</v>
      </c>
      <c r="D19" s="320">
        <v>1</v>
      </c>
      <c r="E19" s="320"/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1301</v>
      </c>
      <c r="Q19" s="110" t="s">
        <v>1591</v>
      </c>
      <c r="R19" s="110" t="s">
        <v>1514</v>
      </c>
      <c r="S19" s="20" t="s">
        <v>1592</v>
      </c>
      <c r="T19" s="17">
        <v>1963</v>
      </c>
      <c r="U19" s="277" t="s">
        <v>1593</v>
      </c>
      <c r="V19" s="17">
        <v>1987</v>
      </c>
      <c r="W19" s="278"/>
      <c r="X19" s="138"/>
      <c r="Y19" s="287"/>
      <c r="Z19" s="28"/>
      <c r="AA19" s="284">
        <f t="shared" si="1"/>
        <v>31</v>
      </c>
      <c r="AB19" s="25" t="s">
        <v>1283</v>
      </c>
      <c r="AC19" s="290">
        <v>2018</v>
      </c>
      <c r="AD19" s="21" t="s">
        <v>1039</v>
      </c>
      <c r="AE19" s="304"/>
      <c r="AF19" s="16" t="s">
        <v>373</v>
      </c>
      <c r="AG19" s="398"/>
      <c r="CJ19" s="399"/>
      <c r="CK19" s="339" t="str">
        <f t="shared" si="2"/>
        <v>Radomiak Denis</v>
      </c>
      <c r="CL19" s="339"/>
      <c r="CM19" s="339"/>
      <c r="CN19" s="339"/>
      <c r="CO19" s="303"/>
      <c r="CP19" s="257"/>
      <c r="CQ19" s="250"/>
      <c r="CR19" s="251"/>
      <c r="CS19" s="252"/>
      <c r="CT19" s="250"/>
      <c r="CU19" s="251"/>
      <c r="CV19" s="252"/>
      <c r="CW19" s="250"/>
      <c r="CX19" s="251"/>
      <c r="CY19" s="252"/>
      <c r="CZ19" s="250"/>
      <c r="DA19" s="251"/>
      <c r="DB19" s="252"/>
      <c r="DC19" s="250"/>
      <c r="DD19" s="251"/>
      <c r="DE19" s="252"/>
      <c r="DF19" s="249"/>
      <c r="DG19" s="251"/>
      <c r="DH19" s="251"/>
      <c r="DI19" s="252"/>
      <c r="DO19" s="340"/>
      <c r="ES19" s="400"/>
    </row>
    <row r="20" spans="1:150" s="338" customFormat="1" x14ac:dyDescent="0.25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1140</v>
      </c>
      <c r="Q20" s="110" t="s">
        <v>1193</v>
      </c>
      <c r="R20" s="110" t="s">
        <v>1514</v>
      </c>
      <c r="S20" s="20" t="s">
        <v>1194</v>
      </c>
      <c r="T20" s="17">
        <v>1962</v>
      </c>
      <c r="U20" s="277" t="s">
        <v>195</v>
      </c>
      <c r="V20" s="17">
        <v>1986</v>
      </c>
      <c r="W20" s="278"/>
      <c r="X20" s="138"/>
      <c r="Y20" s="287"/>
      <c r="Z20" s="28" t="s">
        <v>1196</v>
      </c>
      <c r="AA20" s="284">
        <f t="shared" si="1"/>
        <v>32</v>
      </c>
      <c r="AB20" s="25" t="s">
        <v>1598</v>
      </c>
      <c r="AC20" s="290">
        <v>2016</v>
      </c>
      <c r="AD20" s="21" t="s">
        <v>95</v>
      </c>
      <c r="AE20" s="304"/>
      <c r="AF20" s="16" t="s">
        <v>373</v>
      </c>
      <c r="AG20" s="398"/>
      <c r="CJ20" s="338" t="str">
        <f t="shared" si="19"/>
        <v/>
      </c>
      <c r="CK20" s="338" t="str">
        <f t="shared" si="2"/>
        <v>Jann Roger</v>
      </c>
      <c r="CM20" s="338">
        <f t="shared" si="3"/>
        <v>32</v>
      </c>
      <c r="CN20" s="338" t="str">
        <f t="shared" si="4"/>
        <v>B</v>
      </c>
      <c r="CO20" s="303" t="str">
        <f t="shared" si="5"/>
        <v>B</v>
      </c>
      <c r="CP20" s="400">
        <v>3214</v>
      </c>
      <c r="CQ20" s="250">
        <v>774</v>
      </c>
      <c r="CR20" s="251">
        <f t="shared" si="24"/>
        <v>10</v>
      </c>
      <c r="CS20" s="252" t="str">
        <f t="shared" si="25"/>
        <v>Senior Projektingenieur (Bau)</v>
      </c>
      <c r="CT20" s="250">
        <v>774</v>
      </c>
      <c r="CU20" s="251">
        <f t="shared" si="26"/>
        <v>10</v>
      </c>
      <c r="CV20" s="252" t="str">
        <f t="shared" si="27"/>
        <v>Senior Projektingenieur (Bau)</v>
      </c>
      <c r="CW20" s="250"/>
      <c r="CX20" s="251"/>
      <c r="CY20" s="252"/>
      <c r="CZ20" s="250"/>
      <c r="DA20" s="251"/>
      <c r="DB20" s="252"/>
      <c r="DC20" s="250"/>
      <c r="DD20" s="251"/>
      <c r="DE20" s="252"/>
      <c r="DF20" s="249"/>
      <c r="DG20" s="251"/>
      <c r="DH20" s="251"/>
      <c r="DI20" s="252"/>
      <c r="DN20" s="338">
        <f t="shared" si="18"/>
        <v>3214</v>
      </c>
      <c r="DO20" s="340">
        <v>2</v>
      </c>
      <c r="DP20" s="338">
        <v>3</v>
      </c>
      <c r="DQ20" s="338" t="s">
        <v>951</v>
      </c>
      <c r="ES20" s="400">
        <v>4179</v>
      </c>
      <c r="ET20" s="338" t="s">
        <v>95</v>
      </c>
    </row>
    <row r="21" spans="1:150" s="338" customFormat="1" x14ac:dyDescent="0.25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/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442</v>
      </c>
      <c r="R21" s="110" t="s">
        <v>1514</v>
      </c>
      <c r="S21" s="20" t="s">
        <v>116</v>
      </c>
      <c r="T21" s="17">
        <v>1962</v>
      </c>
      <c r="U21" s="277" t="s">
        <v>1061</v>
      </c>
      <c r="V21" s="17">
        <v>1987</v>
      </c>
      <c r="W21" s="278"/>
      <c r="X21" s="138"/>
      <c r="Y21" s="287"/>
      <c r="Z21" s="28" t="s">
        <v>222</v>
      </c>
      <c r="AA21" s="284">
        <f t="shared" si="1"/>
        <v>31</v>
      </c>
      <c r="AB21" s="25" t="s">
        <v>664</v>
      </c>
      <c r="AC21" s="290">
        <v>1990</v>
      </c>
      <c r="AD21" s="21" t="s">
        <v>95</v>
      </c>
      <c r="AE21" s="304"/>
      <c r="AF21" s="16" t="s">
        <v>373</v>
      </c>
      <c r="AG21" s="398"/>
      <c r="CJ21" s="338" t="str">
        <f t="shared" si="19"/>
        <v/>
      </c>
      <c r="CK21" s="338" t="str">
        <f t="shared" si="2"/>
        <v>Wecke Jürgen</v>
      </c>
      <c r="CM21" s="338">
        <f t="shared" si="3"/>
        <v>31</v>
      </c>
      <c r="CN21" s="338" t="str">
        <f t="shared" si="4"/>
        <v>B</v>
      </c>
      <c r="CO21" s="303" t="str">
        <f t="shared" si="5"/>
        <v>B</v>
      </c>
      <c r="CP21" s="400">
        <v>4187</v>
      </c>
      <c r="CQ21" s="250">
        <v>774</v>
      </c>
      <c r="CR21" s="251">
        <f t="shared" si="24"/>
        <v>10</v>
      </c>
      <c r="CS21" s="252" t="str">
        <f t="shared" si="25"/>
        <v>Senior Projektingenieur (Bau)</v>
      </c>
      <c r="CT21" s="250">
        <v>774</v>
      </c>
      <c r="CU21" s="251">
        <f t="shared" si="26"/>
        <v>10</v>
      </c>
      <c r="CV21" s="252" t="str">
        <f t="shared" si="27"/>
        <v>Senior Projektingenieur (Bau)</v>
      </c>
      <c r="CW21" s="250">
        <v>774</v>
      </c>
      <c r="CX21" s="251">
        <f>VLOOKUP($CW21,Funktionsbezeichnungen,3,0)</f>
        <v>10</v>
      </c>
      <c r="CY21" s="252" t="str">
        <f>VLOOKUP($CW21,Funktionsbezeichnungen,2,0)</f>
        <v>Senior Projektingenieur (Bau)</v>
      </c>
      <c r="CZ21" s="250">
        <v>774</v>
      </c>
      <c r="DA21" s="251">
        <f t="shared" si="28"/>
        <v>10</v>
      </c>
      <c r="DB21" s="252" t="str">
        <f t="shared" si="29"/>
        <v>Senior Projektingenieur (Bau)</v>
      </c>
      <c r="DC21" s="250">
        <v>773</v>
      </c>
      <c r="DD21" s="251">
        <f t="shared" si="20"/>
        <v>9</v>
      </c>
      <c r="DE21" s="252" t="str">
        <f t="shared" si="21"/>
        <v>Projektingenieur 9 (Bau)</v>
      </c>
      <c r="DF21" s="249"/>
      <c r="DG21" s="251">
        <v>773</v>
      </c>
      <c r="DH21" s="251">
        <f t="shared" si="22"/>
        <v>9</v>
      </c>
      <c r="DI21" s="252" t="str">
        <f t="shared" si="23"/>
        <v>Projektingenieur 9 (Bau)</v>
      </c>
      <c r="DN21" s="338">
        <f t="shared" si="18"/>
        <v>4187</v>
      </c>
      <c r="DO21" s="340">
        <v>2</v>
      </c>
      <c r="DP21" s="338">
        <v>3</v>
      </c>
      <c r="DQ21" s="338" t="s">
        <v>951</v>
      </c>
      <c r="ES21" s="400">
        <v>4168</v>
      </c>
      <c r="ET21" s="338" t="s">
        <v>95</v>
      </c>
    </row>
    <row r="22" spans="1:150" s="338" customFormat="1" ht="27" x14ac:dyDescent="0.25">
      <c r="A22" s="319"/>
      <c r="B22" s="319"/>
      <c r="C22" s="319">
        <f t="shared" si="0"/>
        <v>1</v>
      </c>
      <c r="D22" s="320"/>
      <c r="E22" s="320">
        <v>1</v>
      </c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358</v>
      </c>
      <c r="Q22" s="110" t="s">
        <v>445</v>
      </c>
      <c r="R22" s="110" t="s">
        <v>1514</v>
      </c>
      <c r="S22" s="20" t="s">
        <v>118</v>
      </c>
      <c r="T22" s="17">
        <v>1962</v>
      </c>
      <c r="U22" s="277" t="s">
        <v>1069</v>
      </c>
      <c r="V22" s="17">
        <v>1987</v>
      </c>
      <c r="W22" s="278"/>
      <c r="X22" s="138"/>
      <c r="Y22" s="287"/>
      <c r="Z22" s="28" t="s">
        <v>223</v>
      </c>
      <c r="AA22" s="284">
        <f t="shared" si="1"/>
        <v>31</v>
      </c>
      <c r="AB22" s="25" t="s">
        <v>704</v>
      </c>
      <c r="AC22" s="290">
        <v>1995</v>
      </c>
      <c r="AD22" s="21" t="s">
        <v>95</v>
      </c>
      <c r="AE22" s="304"/>
      <c r="AF22" s="16" t="s">
        <v>373</v>
      </c>
      <c r="AG22" s="398"/>
      <c r="CJ22" s="338" t="str">
        <f t="shared" si="19"/>
        <v/>
      </c>
      <c r="CK22" s="338" t="str">
        <f t="shared" si="2"/>
        <v>Bäumle Michael</v>
      </c>
      <c r="CM22" s="338">
        <f t="shared" si="3"/>
        <v>31</v>
      </c>
      <c r="CN22" s="338" t="str">
        <f t="shared" si="4"/>
        <v>B</v>
      </c>
      <c r="CO22" s="303" t="str">
        <f t="shared" si="5"/>
        <v>B</v>
      </c>
      <c r="CP22" s="400">
        <v>4179</v>
      </c>
      <c r="CQ22" s="250">
        <v>773</v>
      </c>
      <c r="CR22" s="251">
        <f t="shared" si="24"/>
        <v>9</v>
      </c>
      <c r="CS22" s="252" t="str">
        <f t="shared" si="25"/>
        <v>Projektingenieur 9 (Bau)</v>
      </c>
      <c r="CT22" s="250">
        <v>773</v>
      </c>
      <c r="CU22" s="251">
        <f t="shared" si="26"/>
        <v>9</v>
      </c>
      <c r="CV22" s="252" t="str">
        <f t="shared" si="27"/>
        <v>Projektingenieur 9 (Bau)</v>
      </c>
      <c r="CW22" s="250">
        <v>773</v>
      </c>
      <c r="CX22" s="251">
        <f>VLOOKUP($CW22,Funktionsbezeichnungen,3,0)</f>
        <v>9</v>
      </c>
      <c r="CY22" s="252" t="str">
        <f>VLOOKUP($CW22,Funktionsbezeichnungen,2,0)</f>
        <v>Projektingenieur 9 (Bau)</v>
      </c>
      <c r="CZ22" s="250">
        <v>773</v>
      </c>
      <c r="DA22" s="251">
        <f t="shared" si="28"/>
        <v>9</v>
      </c>
      <c r="DB22" s="252" t="str">
        <f t="shared" si="29"/>
        <v>Projektingenieur 9 (Bau)</v>
      </c>
      <c r="DC22" s="250">
        <v>773</v>
      </c>
      <c r="DD22" s="251">
        <f t="shared" si="20"/>
        <v>9</v>
      </c>
      <c r="DE22" s="252" t="str">
        <f t="shared" si="21"/>
        <v>Projektingenieur 9 (Bau)</v>
      </c>
      <c r="DF22" s="249"/>
      <c r="DG22" s="251">
        <v>772</v>
      </c>
      <c r="DH22" s="251">
        <f t="shared" si="22"/>
        <v>8</v>
      </c>
      <c r="DI22" s="252" t="str">
        <f t="shared" si="23"/>
        <v>Projektingenieur 8 (Bau)</v>
      </c>
      <c r="DN22" s="338">
        <f t="shared" si="18"/>
        <v>4179</v>
      </c>
      <c r="DO22" s="340">
        <v>2</v>
      </c>
      <c r="DP22" s="338">
        <v>3</v>
      </c>
      <c r="DQ22" s="338" t="s">
        <v>951</v>
      </c>
      <c r="ES22" s="400">
        <v>4176</v>
      </c>
      <c r="ET22" s="338" t="s">
        <v>95</v>
      </c>
    </row>
    <row r="23" spans="1:150" s="338" customFormat="1" ht="27" x14ac:dyDescent="0.25">
      <c r="A23" s="319">
        <v>1</v>
      </c>
      <c r="B23" s="319"/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361</v>
      </c>
      <c r="Q23" s="110" t="s">
        <v>440</v>
      </c>
      <c r="R23" s="110" t="s">
        <v>1514</v>
      </c>
      <c r="S23" s="20" t="s">
        <v>119</v>
      </c>
      <c r="T23" s="17">
        <v>1960</v>
      </c>
      <c r="U23" s="277" t="s">
        <v>197</v>
      </c>
      <c r="V23" s="17">
        <v>1988</v>
      </c>
      <c r="W23" s="278"/>
      <c r="X23" s="138"/>
      <c r="Y23" s="287"/>
      <c r="Z23" s="28" t="s">
        <v>238</v>
      </c>
      <c r="AA23" s="284">
        <f t="shared" si="1"/>
        <v>30</v>
      </c>
      <c r="AB23" s="25" t="s">
        <v>1130</v>
      </c>
      <c r="AC23" s="290">
        <v>1989</v>
      </c>
      <c r="AD23" s="21" t="s">
        <v>95</v>
      </c>
      <c r="AE23" s="304"/>
      <c r="AF23" s="16" t="s">
        <v>418</v>
      </c>
      <c r="AG23" s="398"/>
      <c r="CJ23" s="338" t="str">
        <f t="shared" si="19"/>
        <v/>
      </c>
      <c r="CK23" s="338" t="str">
        <f t="shared" si="2"/>
        <v>Riecke Heino</v>
      </c>
      <c r="CM23" s="338">
        <f t="shared" si="3"/>
        <v>30</v>
      </c>
      <c r="CN23" s="338" t="str">
        <f t="shared" si="4"/>
        <v>B</v>
      </c>
      <c r="CO23" s="303" t="str">
        <f t="shared" si="5"/>
        <v>B</v>
      </c>
      <c r="CP23" s="400">
        <v>4168</v>
      </c>
      <c r="CQ23" s="250">
        <v>774</v>
      </c>
      <c r="CR23" s="251">
        <f t="shared" si="24"/>
        <v>10</v>
      </c>
      <c r="CS23" s="252" t="str">
        <f t="shared" si="25"/>
        <v>Senior Projektingenieur (Bau)</v>
      </c>
      <c r="CT23" s="250">
        <v>774</v>
      </c>
      <c r="CU23" s="251">
        <f t="shared" si="26"/>
        <v>10</v>
      </c>
      <c r="CV23" s="252" t="str">
        <f t="shared" si="27"/>
        <v>Senior Projektingenieur (Bau)</v>
      </c>
      <c r="CW23" s="250">
        <v>774</v>
      </c>
      <c r="CX23" s="251">
        <f t="shared" si="30"/>
        <v>10</v>
      </c>
      <c r="CY23" s="252" t="str">
        <f t="shared" si="31"/>
        <v>Senior Projektingenieur (Bau)</v>
      </c>
      <c r="CZ23" s="250">
        <v>774</v>
      </c>
      <c r="DA23" s="251">
        <f t="shared" si="28"/>
        <v>10</v>
      </c>
      <c r="DB23" s="252" t="str">
        <f t="shared" si="29"/>
        <v>Senior Projektingenieur (Bau)</v>
      </c>
      <c r="DC23" s="250">
        <v>774</v>
      </c>
      <c r="DD23" s="251">
        <f t="shared" si="20"/>
        <v>10</v>
      </c>
      <c r="DE23" s="252" t="str">
        <f t="shared" si="21"/>
        <v>Senior Projektingenieur (Bau)</v>
      </c>
      <c r="DF23" s="249"/>
      <c r="DG23" s="251">
        <v>773</v>
      </c>
      <c r="DH23" s="251">
        <f t="shared" si="22"/>
        <v>9</v>
      </c>
      <c r="DI23" s="252" t="str">
        <f t="shared" si="23"/>
        <v>Projektingenieur 9 (Bau)</v>
      </c>
      <c r="DN23" s="338">
        <f t="shared" si="18"/>
        <v>4168</v>
      </c>
      <c r="DO23" s="340">
        <v>1</v>
      </c>
      <c r="DP23" s="338">
        <v>2</v>
      </c>
      <c r="DQ23" s="338" t="s">
        <v>951</v>
      </c>
      <c r="ES23" s="400">
        <v>4276</v>
      </c>
      <c r="ET23" s="338" t="s">
        <v>95</v>
      </c>
    </row>
    <row r="24" spans="1:150" s="338" customFormat="1" x14ac:dyDescent="0.25">
      <c r="A24" s="319"/>
      <c r="B24" s="319">
        <v>1</v>
      </c>
      <c r="C24" s="319">
        <f t="shared" si="0"/>
        <v>1</v>
      </c>
      <c r="D24" s="320">
        <v>1</v>
      </c>
      <c r="E24" s="320"/>
      <c r="F24" s="321"/>
      <c r="G24" s="57"/>
      <c r="H24" s="57">
        <v>1</v>
      </c>
      <c r="I24" s="321"/>
      <c r="J24" s="57"/>
      <c r="K24" s="321"/>
      <c r="L24" s="321"/>
      <c r="M24" s="321"/>
      <c r="N24" s="322"/>
      <c r="O24" s="322"/>
      <c r="P24" s="109" t="s">
        <v>1140</v>
      </c>
      <c r="Q24" s="110" t="s">
        <v>451</v>
      </c>
      <c r="R24" s="110" t="s">
        <v>1514</v>
      </c>
      <c r="S24" s="20" t="s">
        <v>120</v>
      </c>
      <c r="T24" s="17">
        <v>1961</v>
      </c>
      <c r="U24" s="277" t="s">
        <v>197</v>
      </c>
      <c r="V24" s="17">
        <v>1988</v>
      </c>
      <c r="W24" s="278"/>
      <c r="X24" s="138"/>
      <c r="Y24" s="287"/>
      <c r="Z24" s="28" t="s">
        <v>91</v>
      </c>
      <c r="AA24" s="284">
        <f t="shared" si="1"/>
        <v>30</v>
      </c>
      <c r="AB24" s="25" t="s">
        <v>1599</v>
      </c>
      <c r="AC24" s="290">
        <v>1989</v>
      </c>
      <c r="AD24" s="21" t="s">
        <v>95</v>
      </c>
      <c r="AE24" s="304"/>
      <c r="AF24" s="16" t="s">
        <v>373</v>
      </c>
      <c r="AG24" s="398"/>
      <c r="CJ24" s="338" t="str">
        <f t="shared" si="19"/>
        <v/>
      </c>
      <c r="CK24" s="338" t="str">
        <f t="shared" si="2"/>
        <v>Thomas Anette</v>
      </c>
      <c r="CM24" s="338">
        <f t="shared" si="3"/>
        <v>30</v>
      </c>
      <c r="CN24" s="338" t="str">
        <f t="shared" si="4"/>
        <v>B</v>
      </c>
      <c r="CO24" s="303" t="str">
        <f t="shared" si="5"/>
        <v>B</v>
      </c>
      <c r="CP24" s="400">
        <v>4176</v>
      </c>
      <c r="CQ24" s="250">
        <v>774</v>
      </c>
      <c r="CR24" s="251">
        <f t="shared" si="24"/>
        <v>10</v>
      </c>
      <c r="CS24" s="252" t="str">
        <f t="shared" si="25"/>
        <v>Senior Projektingenieur (Bau)</v>
      </c>
      <c r="CT24" s="250">
        <v>774</v>
      </c>
      <c r="CU24" s="251">
        <f t="shared" si="26"/>
        <v>10</v>
      </c>
      <c r="CV24" s="252" t="str">
        <f t="shared" si="27"/>
        <v>Senior Projektingenieur (Bau)</v>
      </c>
      <c r="CW24" s="250">
        <v>774</v>
      </c>
      <c r="CX24" s="251">
        <f t="shared" si="30"/>
        <v>10</v>
      </c>
      <c r="CY24" s="252" t="str">
        <f t="shared" si="31"/>
        <v>Senior Projektingenieur (Bau)</v>
      </c>
      <c r="CZ24" s="250">
        <v>774</v>
      </c>
      <c r="DA24" s="251">
        <f t="shared" si="28"/>
        <v>10</v>
      </c>
      <c r="DB24" s="252" t="str">
        <f t="shared" si="29"/>
        <v>Senior Projektingenieur (Bau)</v>
      </c>
      <c r="DC24" s="250">
        <v>773</v>
      </c>
      <c r="DD24" s="251">
        <f t="shared" si="20"/>
        <v>9</v>
      </c>
      <c r="DE24" s="252" t="str">
        <f t="shared" si="21"/>
        <v>Projektingenieur 9 (Bau)</v>
      </c>
      <c r="DF24" s="249"/>
      <c r="DG24" s="251">
        <v>773</v>
      </c>
      <c r="DH24" s="251">
        <f t="shared" si="22"/>
        <v>9</v>
      </c>
      <c r="DI24" s="252" t="str">
        <f t="shared" si="23"/>
        <v>Projektingenieur 9 (Bau)</v>
      </c>
      <c r="DN24" s="338">
        <f t="shared" si="18"/>
        <v>4176</v>
      </c>
      <c r="DO24" s="340">
        <v>1</v>
      </c>
      <c r="DP24" s="338">
        <v>2</v>
      </c>
      <c r="DQ24" s="338" t="s">
        <v>951</v>
      </c>
      <c r="ES24" s="400">
        <v>7679</v>
      </c>
      <c r="ET24" s="338" t="s">
        <v>95</v>
      </c>
    </row>
    <row r="25" spans="1:150" s="338" customFormat="1" ht="40.5" x14ac:dyDescent="0.25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17">
        <v>1972</v>
      </c>
      <c r="U25" s="277" t="s">
        <v>195</v>
      </c>
      <c r="V25" s="17">
        <v>1996</v>
      </c>
      <c r="W25" s="278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98"/>
      <c r="CJ25" s="338" t="str">
        <f t="shared" si="19"/>
        <v/>
      </c>
      <c r="CK25" s="338" t="str">
        <f t="shared" si="2"/>
        <v>Müller Thomas</v>
      </c>
      <c r="CM25" s="338">
        <f t="shared" si="3"/>
        <v>22</v>
      </c>
      <c r="CN25" s="338" t="str">
        <f t="shared" si="4"/>
        <v>B</v>
      </c>
      <c r="CO25" s="303" t="str">
        <f t="shared" si="5"/>
        <v>B</v>
      </c>
      <c r="CP25" s="400">
        <v>4276</v>
      </c>
      <c r="CQ25" s="250">
        <v>774</v>
      </c>
      <c r="CR25" s="251">
        <f t="shared" si="24"/>
        <v>10</v>
      </c>
      <c r="CS25" s="252" t="str">
        <f t="shared" si="25"/>
        <v>Senior Projektingenieur (Bau)</v>
      </c>
      <c r="CT25" s="250">
        <v>774</v>
      </c>
      <c r="CU25" s="251">
        <f t="shared" si="26"/>
        <v>10</v>
      </c>
      <c r="CV25" s="252" t="str">
        <f t="shared" si="27"/>
        <v>Senior Projektingenieur (Bau)</v>
      </c>
      <c r="CW25" s="250">
        <v>773</v>
      </c>
      <c r="CX25" s="251">
        <f>VLOOKUP($CW25,Funktionsbezeichnungen,3,0)</f>
        <v>9</v>
      </c>
      <c r="CY25" s="252" t="str">
        <f>VLOOKUP($CW25,Funktionsbezeichnungen,2,0)</f>
        <v>Projektingenieur 9 (Bau)</v>
      </c>
      <c r="CZ25" s="250">
        <v>773</v>
      </c>
      <c r="DA25" s="251">
        <f t="shared" si="28"/>
        <v>9</v>
      </c>
      <c r="DB25" s="252" t="str">
        <f t="shared" si="29"/>
        <v>Projektingenieur 9 (Bau)</v>
      </c>
      <c r="DC25" s="250">
        <v>773</v>
      </c>
      <c r="DD25" s="251">
        <f t="shared" si="20"/>
        <v>9</v>
      </c>
      <c r="DE25" s="252" t="str">
        <f t="shared" si="21"/>
        <v>Projektingenieur 9 (Bau)</v>
      </c>
      <c r="DF25" s="249"/>
      <c r="DG25" s="251">
        <v>772</v>
      </c>
      <c r="DH25" s="251">
        <f t="shared" si="22"/>
        <v>8</v>
      </c>
      <c r="DI25" s="252" t="str">
        <f t="shared" si="23"/>
        <v>Projektingenieur 8 (Bau)</v>
      </c>
      <c r="DN25" s="338">
        <f t="shared" si="18"/>
        <v>4276</v>
      </c>
      <c r="DO25" s="340">
        <v>2</v>
      </c>
      <c r="DP25" s="338">
        <v>3</v>
      </c>
      <c r="DQ25" s="338" t="s">
        <v>951</v>
      </c>
      <c r="ES25" s="400">
        <v>4258</v>
      </c>
      <c r="ET25" s="338" t="s">
        <v>95</v>
      </c>
    </row>
    <row r="26" spans="1:150" s="338" customFormat="1" ht="27" x14ac:dyDescent="0.25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17">
        <v>1969</v>
      </c>
      <c r="U26" s="277" t="s">
        <v>194</v>
      </c>
      <c r="V26" s="17">
        <v>1997</v>
      </c>
      <c r="W26" s="278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98"/>
      <c r="CJ26" s="338" t="str">
        <f t="shared" si="19"/>
        <v/>
      </c>
      <c r="CK26" s="338" t="str">
        <f t="shared" si="2"/>
        <v>Rauchfleisch Alexander</v>
      </c>
      <c r="CM26" s="338">
        <f t="shared" si="3"/>
        <v>21</v>
      </c>
      <c r="CN26" s="338" t="str">
        <f t="shared" si="4"/>
        <v>B</v>
      </c>
      <c r="CO26" s="303" t="str">
        <f t="shared" si="5"/>
        <v>B</v>
      </c>
      <c r="CP26" s="400">
        <v>4254</v>
      </c>
      <c r="CQ26" s="250">
        <v>774</v>
      </c>
      <c r="CR26" s="251">
        <f t="shared" si="24"/>
        <v>10</v>
      </c>
      <c r="CS26" s="252" t="str">
        <f t="shared" si="25"/>
        <v>Senior Projektingenieur (Bau)</v>
      </c>
      <c r="CT26" s="250">
        <v>774</v>
      </c>
      <c r="CU26" s="251">
        <f t="shared" si="26"/>
        <v>10</v>
      </c>
      <c r="CV26" s="252" t="str">
        <f t="shared" si="27"/>
        <v>Senior Projektingenieur (Bau)</v>
      </c>
      <c r="CW26" s="250">
        <v>773</v>
      </c>
      <c r="CX26" s="251">
        <f>VLOOKUP($CW26,Funktionsbezeichnungen,3,0)</f>
        <v>9</v>
      </c>
      <c r="CY26" s="252" t="str">
        <f>VLOOKUP($CW26,Funktionsbezeichnungen,2,0)</f>
        <v>Projektingenieur 9 (Bau)</v>
      </c>
      <c r="CZ26" s="250">
        <v>773</v>
      </c>
      <c r="DA26" s="251">
        <f t="shared" si="28"/>
        <v>9</v>
      </c>
      <c r="DB26" s="252" t="str">
        <f t="shared" si="29"/>
        <v>Projektingenieur 9 (Bau)</v>
      </c>
      <c r="DC26" s="250">
        <v>773</v>
      </c>
      <c r="DD26" s="251">
        <f t="shared" si="20"/>
        <v>9</v>
      </c>
      <c r="DE26" s="252" t="str">
        <f t="shared" si="21"/>
        <v>Projektingenieur 9 (Bau)</v>
      </c>
      <c r="DF26" s="249"/>
      <c r="DG26" s="251">
        <v>772</v>
      </c>
      <c r="DH26" s="251">
        <f t="shared" si="22"/>
        <v>8</v>
      </c>
      <c r="DI26" s="252" t="str">
        <f t="shared" si="23"/>
        <v>Projektingenieur 8 (Bau)</v>
      </c>
      <c r="DN26" s="338">
        <f t="shared" si="18"/>
        <v>4254</v>
      </c>
      <c r="DO26" s="340">
        <v>1</v>
      </c>
      <c r="DP26" s="338">
        <v>2</v>
      </c>
      <c r="DQ26" s="338" t="s">
        <v>951</v>
      </c>
      <c r="ES26" s="400">
        <v>4288</v>
      </c>
      <c r="ET26" s="338" t="s">
        <v>95</v>
      </c>
    </row>
    <row r="27" spans="1:150" s="338" customFormat="1" ht="27" x14ac:dyDescent="0.25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17">
        <v>1969</v>
      </c>
      <c r="U27" s="277" t="s">
        <v>1072</v>
      </c>
      <c r="V27" s="17">
        <v>1998</v>
      </c>
      <c r="W27" s="278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98"/>
      <c r="CJ27" s="338" t="str">
        <f t="shared" si="19"/>
        <v/>
      </c>
      <c r="CK27" s="338" t="str">
        <f t="shared" si="2"/>
        <v>Haas Gabriele</v>
      </c>
      <c r="CM27" s="338">
        <f t="shared" si="3"/>
        <v>20</v>
      </c>
      <c r="CN27" s="338" t="str">
        <f t="shared" si="4"/>
        <v>B</v>
      </c>
      <c r="CO27" s="303" t="str">
        <f t="shared" si="5"/>
        <v>B</v>
      </c>
      <c r="CP27" s="400">
        <v>4288</v>
      </c>
      <c r="CQ27" s="250">
        <v>784</v>
      </c>
      <c r="CR27" s="251">
        <f t="shared" si="24"/>
        <v>10</v>
      </c>
      <c r="CS27" s="252" t="str">
        <f t="shared" si="25"/>
        <v>Senior Projektingenieur (Umwelt)</v>
      </c>
      <c r="CT27" s="250">
        <v>784</v>
      </c>
      <c r="CU27" s="251">
        <f t="shared" si="26"/>
        <v>10</v>
      </c>
      <c r="CV27" s="252" t="str">
        <f t="shared" si="27"/>
        <v>Senior Projektingenieur (Umwelt)</v>
      </c>
      <c r="CW27" s="250">
        <v>783</v>
      </c>
      <c r="CX27" s="251">
        <f>VLOOKUP($CW27,Funktionsbezeichnungen,3,0)</f>
        <v>9</v>
      </c>
      <c r="CY27" s="252" t="str">
        <f>VLOOKUP($CW27,Funktionsbezeichnungen,2,0)</f>
        <v>Projektingenieur 9 (Umwelt)</v>
      </c>
      <c r="CZ27" s="250">
        <v>772</v>
      </c>
      <c r="DA27" s="251">
        <f t="shared" si="28"/>
        <v>8</v>
      </c>
      <c r="DB27" s="252" t="str">
        <f t="shared" si="29"/>
        <v>Projektingenieur 8 (Bau)</v>
      </c>
      <c r="DC27" s="250">
        <v>772</v>
      </c>
      <c r="DD27" s="251">
        <f t="shared" si="20"/>
        <v>8</v>
      </c>
      <c r="DE27" s="252" t="str">
        <f t="shared" si="21"/>
        <v>Projektingenieur 8 (Bau)</v>
      </c>
      <c r="DF27" s="249"/>
      <c r="DG27" s="251">
        <v>772</v>
      </c>
      <c r="DH27" s="251">
        <f t="shared" si="22"/>
        <v>8</v>
      </c>
      <c r="DI27" s="252" t="str">
        <f t="shared" si="23"/>
        <v>Projektingenieur 8 (Bau)</v>
      </c>
      <c r="DN27" s="338">
        <f t="shared" si="18"/>
        <v>4288</v>
      </c>
      <c r="DO27" s="340">
        <v>2</v>
      </c>
      <c r="DP27" s="338">
        <v>3</v>
      </c>
      <c r="DQ27" s="338" t="s">
        <v>951</v>
      </c>
      <c r="ES27" s="400">
        <v>4263</v>
      </c>
      <c r="ET27" s="338" t="s">
        <v>95</v>
      </c>
    </row>
    <row r="28" spans="1:150" s="338" customFormat="1" ht="27" x14ac:dyDescent="0.25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17">
        <v>1969</v>
      </c>
      <c r="U28" s="277" t="s">
        <v>221</v>
      </c>
      <c r="V28" s="17">
        <v>1998</v>
      </c>
      <c r="W28" s="278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98"/>
      <c r="CJ28" s="338" t="str">
        <f t="shared" si="19"/>
        <v/>
      </c>
      <c r="CK28" s="338" t="str">
        <f t="shared" si="2"/>
        <v>Fuchs Christian</v>
      </c>
      <c r="CM28" s="338">
        <f t="shared" si="3"/>
        <v>20</v>
      </c>
      <c r="CN28" s="338" t="str">
        <f t="shared" si="4"/>
        <v>B</v>
      </c>
      <c r="CO28" s="303" t="str">
        <f t="shared" si="5"/>
        <v>B</v>
      </c>
      <c r="CP28" s="400">
        <v>4263</v>
      </c>
      <c r="CQ28" s="250">
        <v>774</v>
      </c>
      <c r="CR28" s="251">
        <f t="shared" si="24"/>
        <v>10</v>
      </c>
      <c r="CS28" s="252" t="str">
        <f t="shared" si="25"/>
        <v>Senior Projektingenieur (Bau)</v>
      </c>
      <c r="CT28" s="250">
        <v>774</v>
      </c>
      <c r="CU28" s="251">
        <f t="shared" si="26"/>
        <v>10</v>
      </c>
      <c r="CV28" s="252" t="str">
        <f t="shared" si="27"/>
        <v>Senior Projektingenieur (Bau)</v>
      </c>
      <c r="CW28" s="250">
        <v>773</v>
      </c>
      <c r="CX28" s="251">
        <f>VLOOKUP($CW28,Funktionsbezeichnungen,3,0)</f>
        <v>9</v>
      </c>
      <c r="CY28" s="252" t="str">
        <f>VLOOKUP($CW28,Funktionsbezeichnungen,2,0)</f>
        <v>Projektingenieur 9 (Bau)</v>
      </c>
      <c r="CZ28" s="250">
        <v>773</v>
      </c>
      <c r="DA28" s="251">
        <f t="shared" si="28"/>
        <v>9</v>
      </c>
      <c r="DB28" s="252" t="str">
        <f t="shared" si="29"/>
        <v>Projektingenieur 9 (Bau)</v>
      </c>
      <c r="DC28" s="250">
        <v>773</v>
      </c>
      <c r="DD28" s="251">
        <f t="shared" si="20"/>
        <v>9</v>
      </c>
      <c r="DE28" s="252" t="str">
        <f t="shared" si="21"/>
        <v>Projektingenieur 9 (Bau)</v>
      </c>
      <c r="DF28" s="249"/>
      <c r="DG28" s="251">
        <v>772</v>
      </c>
      <c r="DH28" s="251">
        <f t="shared" si="22"/>
        <v>8</v>
      </c>
      <c r="DI28" s="252" t="str">
        <f t="shared" si="23"/>
        <v>Projektingenieur 8 (Bau)</v>
      </c>
      <c r="DN28" s="338">
        <f t="shared" si="18"/>
        <v>4263</v>
      </c>
      <c r="DO28" s="340">
        <v>1</v>
      </c>
      <c r="DP28" s="338">
        <v>2</v>
      </c>
      <c r="DQ28" s="338" t="s">
        <v>951</v>
      </c>
      <c r="ES28" s="400">
        <v>3206</v>
      </c>
      <c r="ET28" s="338" t="s">
        <v>95</v>
      </c>
    </row>
    <row r="29" spans="1:150" s="338" customFormat="1" x14ac:dyDescent="0.25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17">
        <v>1974</v>
      </c>
      <c r="U29" s="277" t="s">
        <v>194</v>
      </c>
      <c r="V29" s="17">
        <v>2001</v>
      </c>
      <c r="W29" s="278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98"/>
      <c r="CJ29" s="409" t="str">
        <f t="shared" si="19"/>
        <v>anders</v>
      </c>
      <c r="CK29" s="338" t="str">
        <f t="shared" si="2"/>
        <v>Häner David</v>
      </c>
      <c r="CM29" s="338">
        <f t="shared" si="3"/>
        <v>17</v>
      </c>
      <c r="CN29" s="338" t="str">
        <f t="shared" si="4"/>
        <v>B</v>
      </c>
      <c r="CO29" s="303" t="str">
        <f t="shared" si="5"/>
        <v xml:space="preserve"> C/B 2)</v>
      </c>
      <c r="CP29" s="400">
        <v>4317</v>
      </c>
      <c r="CQ29" s="250">
        <v>774</v>
      </c>
      <c r="CR29" s="251">
        <f t="shared" si="24"/>
        <v>10</v>
      </c>
      <c r="CS29" s="252" t="str">
        <f t="shared" si="25"/>
        <v>Senior Projektingenieur (Bau)</v>
      </c>
      <c r="CT29" s="250">
        <v>773</v>
      </c>
      <c r="CU29" s="251">
        <f>VLOOKUP($CT29,Funktionsbezeichnungen,3,0)</f>
        <v>9</v>
      </c>
      <c r="CV29" s="252" t="str">
        <f>VLOOKUP($CT29,Funktionsbezeichnungen,2,0)</f>
        <v>Projektingenieur 9 (Bau)</v>
      </c>
      <c r="CW29" s="250"/>
      <c r="CX29" s="251"/>
      <c r="CY29" s="252"/>
      <c r="CZ29" s="250"/>
      <c r="DA29" s="251"/>
      <c r="DB29" s="252"/>
      <c r="DC29" s="250"/>
      <c r="DD29" s="251"/>
      <c r="DE29" s="252"/>
      <c r="DF29" s="249"/>
      <c r="DG29" s="251"/>
      <c r="DH29" s="251"/>
      <c r="DI29" s="252"/>
      <c r="DN29" s="338">
        <f>+CP29</f>
        <v>4317</v>
      </c>
      <c r="DO29" s="340">
        <v>2</v>
      </c>
      <c r="DP29" s="338">
        <v>3</v>
      </c>
      <c r="DQ29" s="338" t="s">
        <v>951</v>
      </c>
      <c r="ES29" s="400">
        <v>4162</v>
      </c>
      <c r="ET29" s="340" t="s">
        <v>1320</v>
      </c>
    </row>
    <row r="30" spans="1:150" s="338" customFormat="1" ht="27" x14ac:dyDescent="0.25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17">
        <v>1975</v>
      </c>
      <c r="U30" s="277" t="s">
        <v>302</v>
      </c>
      <c r="V30" s="17">
        <v>2001</v>
      </c>
      <c r="W30" s="278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98"/>
      <c r="CJ30" s="409" t="str">
        <f t="shared" si="19"/>
        <v>anders</v>
      </c>
      <c r="CK30" s="338" t="str">
        <f t="shared" si="2"/>
        <v>Rey Lionel</v>
      </c>
      <c r="CM30" s="338">
        <f t="shared" si="3"/>
        <v>17</v>
      </c>
      <c r="CN30" s="338" t="str">
        <f t="shared" si="4"/>
        <v>B</v>
      </c>
      <c r="CO30" s="303" t="str">
        <f t="shared" si="5"/>
        <v>C</v>
      </c>
      <c r="CP30" s="400">
        <v>4299</v>
      </c>
      <c r="CQ30" s="250">
        <v>784</v>
      </c>
      <c r="CR30" s="251">
        <f t="shared" si="24"/>
        <v>10</v>
      </c>
      <c r="CS30" s="252" t="str">
        <f t="shared" si="25"/>
        <v>Senior Projektingenieur (Umwelt)</v>
      </c>
      <c r="CT30" s="250">
        <v>782</v>
      </c>
      <c r="CU30" s="251">
        <f>VLOOKUP($CT30,Funktionsbezeichnungen,3,0)</f>
        <v>8</v>
      </c>
      <c r="CV30" s="252" t="str">
        <f>VLOOKUP($CT30,Funktionsbezeichnungen,2,0)</f>
        <v>Projektingenieur 8 (Umwelt)</v>
      </c>
      <c r="CW30" s="250">
        <v>782</v>
      </c>
      <c r="CX30" s="251">
        <f>VLOOKUP($CW30,Funktionsbezeichnungen,3,0)</f>
        <v>8</v>
      </c>
      <c r="CY30" s="252" t="str">
        <f>VLOOKUP($CW30,Funktionsbezeichnungen,2,0)</f>
        <v>Projektingenieur 8 (Umwelt)</v>
      </c>
      <c r="CZ30" s="250">
        <v>782</v>
      </c>
      <c r="DA30" s="251">
        <f>VLOOKUP($CZ30,Funktionsbezeichnungen,3,0)</f>
        <v>8</v>
      </c>
      <c r="DB30" s="252" t="str">
        <f>VLOOKUP($CZ30,Funktionsbezeichnungen,2,0)</f>
        <v>Projektingenieur 8 (Umwelt)</v>
      </c>
      <c r="DC30" s="250">
        <v>782</v>
      </c>
      <c r="DD30" s="251">
        <f>VLOOKUP($DC30,Funktionsbezeichnungen,3,0)</f>
        <v>8</v>
      </c>
      <c r="DE30" s="252" t="str">
        <f>VLOOKUP($DC30,Funktionsbezeichnungen,2,0)</f>
        <v>Projektingenieur 8 (Umwelt)</v>
      </c>
      <c r="DF30" s="249"/>
      <c r="DG30" s="251">
        <v>782</v>
      </c>
      <c r="DH30" s="251">
        <f>VLOOKUP($DG30,Funktionsbezeichnungen,3,0)</f>
        <v>8</v>
      </c>
      <c r="DI30" s="252" t="str">
        <f>VLOOKUP($DG30,Funktionsbezeichnungen,2,0)</f>
        <v>Projektingenieur 8 (Umwelt)</v>
      </c>
      <c r="DN30" s="338">
        <f>+CP30</f>
        <v>4299</v>
      </c>
      <c r="DO30" s="340">
        <v>2</v>
      </c>
      <c r="DP30" s="338">
        <v>3</v>
      </c>
      <c r="DQ30" s="338" t="s">
        <v>952</v>
      </c>
      <c r="ES30" s="400">
        <v>2143</v>
      </c>
      <c r="ET30" s="338" t="s">
        <v>1321</v>
      </c>
    </row>
    <row r="31" spans="1:150" s="338" customFormat="1" ht="27" x14ac:dyDescent="0.25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17">
        <v>1976</v>
      </c>
      <c r="U31" s="277" t="s">
        <v>241</v>
      </c>
      <c r="V31" s="17">
        <v>2001</v>
      </c>
      <c r="W31" s="278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98"/>
      <c r="CJ31" s="409" t="str">
        <f t="shared" si="19"/>
        <v>anders</v>
      </c>
      <c r="CK31" s="338" t="str">
        <f t="shared" si="2"/>
        <v>Falzone Lorenzo</v>
      </c>
      <c r="CM31" s="338">
        <f t="shared" si="3"/>
        <v>17</v>
      </c>
      <c r="CN31" s="338" t="str">
        <f t="shared" si="4"/>
        <v>B</v>
      </c>
      <c r="CO31" s="303" t="str">
        <f t="shared" si="5"/>
        <v xml:space="preserve"> C/B 2)</v>
      </c>
      <c r="CP31" s="400">
        <v>7695</v>
      </c>
      <c r="CQ31" s="250">
        <v>774</v>
      </c>
      <c r="CR31" s="251">
        <f t="shared" si="24"/>
        <v>10</v>
      </c>
      <c r="CS31" s="252" t="str">
        <f t="shared" si="25"/>
        <v>Senior Projektingenieur (Bau)</v>
      </c>
      <c r="CT31" s="250">
        <v>773</v>
      </c>
      <c r="CU31" s="251">
        <f>VLOOKUP($CT31,Funktionsbezeichnungen,3,0)</f>
        <v>9</v>
      </c>
      <c r="CV31" s="252" t="str">
        <f>VLOOKUP($CT31,Funktionsbezeichnungen,2,0)</f>
        <v>Projektingenieur 9 (Bau)</v>
      </c>
      <c r="CW31" s="250">
        <v>772</v>
      </c>
      <c r="CX31" s="251">
        <f>VLOOKUP($CW31,Funktionsbezeichnungen,3,0)</f>
        <v>8</v>
      </c>
      <c r="CY31" s="252" t="str">
        <f>VLOOKUP($CW31,Funktionsbezeichnungen,2,0)</f>
        <v>Projektingenieur 8 (Bau)</v>
      </c>
      <c r="CZ31" s="250">
        <v>772</v>
      </c>
      <c r="DA31" s="251">
        <f>VLOOKUP($CZ31,Funktionsbezeichnungen,3,0)</f>
        <v>8</v>
      </c>
      <c r="DB31" s="252" t="str">
        <f>VLOOKUP($CZ31,Funktionsbezeichnungen,2,0)</f>
        <v>Projektingenieur 8 (Bau)</v>
      </c>
      <c r="DC31" s="250">
        <v>772</v>
      </c>
      <c r="DD31" s="251">
        <f>VLOOKUP($DC31,Funktionsbezeichnungen,3,0)</f>
        <v>8</v>
      </c>
      <c r="DE31" s="252" t="str">
        <f>VLOOKUP($DC31,Funktionsbezeichnungen,2,0)</f>
        <v>Projektingenieur 8 (Bau)</v>
      </c>
      <c r="DF31" s="249"/>
      <c r="DG31" s="251">
        <v>771</v>
      </c>
      <c r="DH31" s="251">
        <f>VLOOKUP($DG31,Funktionsbezeichnungen,3,0)</f>
        <v>7</v>
      </c>
      <c r="DI31" s="252" t="str">
        <f>VLOOKUP($DG31,Funktionsbezeichnungen,2,0)</f>
        <v>Projektingenieur 7 (Bau)</v>
      </c>
      <c r="DN31" s="338">
        <f>+CP31</f>
        <v>7695</v>
      </c>
      <c r="DO31" s="340">
        <v>1</v>
      </c>
      <c r="DP31" s="338">
        <v>2</v>
      </c>
      <c r="DQ31" s="338" t="s">
        <v>951</v>
      </c>
      <c r="ES31" s="400">
        <v>4269</v>
      </c>
      <c r="ET31" s="338" t="s">
        <v>1321</v>
      </c>
    </row>
    <row r="32" spans="1:150" s="338" customFormat="1" x14ac:dyDescent="0.25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17">
        <v>1976</v>
      </c>
      <c r="U32" s="277" t="s">
        <v>194</v>
      </c>
      <c r="V32" s="17">
        <v>2001</v>
      </c>
      <c r="W32" s="278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1213</v>
      </c>
      <c r="AG32" s="398"/>
      <c r="CJ32" s="409" t="str">
        <f t="shared" si="19"/>
        <v>anders</v>
      </c>
      <c r="CK32" s="338" t="str">
        <f t="shared" si="2"/>
        <v>Weber Madeleine</v>
      </c>
      <c r="CM32" s="338">
        <f t="shared" si="3"/>
        <v>17</v>
      </c>
      <c r="CN32" s="338" t="str">
        <f t="shared" si="4"/>
        <v>B</v>
      </c>
      <c r="CO32" s="303" t="str">
        <f t="shared" si="5"/>
        <v xml:space="preserve"> C/B 2)</v>
      </c>
      <c r="CP32" s="400">
        <v>4350</v>
      </c>
      <c r="CQ32" s="250">
        <v>774</v>
      </c>
      <c r="CR32" s="251">
        <f t="shared" si="24"/>
        <v>10</v>
      </c>
      <c r="CS32" s="252" t="str">
        <f t="shared" si="25"/>
        <v>Senior Projektingenieur (Bau)</v>
      </c>
      <c r="CT32" s="250">
        <v>773</v>
      </c>
      <c r="CU32" s="251">
        <f>VLOOKUP($CT32,Funktionsbezeichnungen,3,0)</f>
        <v>9</v>
      </c>
      <c r="CV32" s="252" t="str">
        <f>VLOOKUP($CT32,Funktionsbezeichnungen,2,0)</f>
        <v>Projektingenieur 9 (Bau)</v>
      </c>
      <c r="CW32" s="250">
        <v>772</v>
      </c>
      <c r="CX32" s="251">
        <f>VLOOKUP($CW32,Funktionsbezeichnungen,3,0)</f>
        <v>8</v>
      </c>
      <c r="CY32" s="252" t="str">
        <f>VLOOKUP($CW32,Funktionsbezeichnungen,2,0)</f>
        <v>Projektingenieur 8 (Bau)</v>
      </c>
      <c r="CZ32" s="250">
        <v>772</v>
      </c>
      <c r="DA32" s="251">
        <f>VLOOKUP($CZ32,Funktionsbezeichnungen,3,0)</f>
        <v>8</v>
      </c>
      <c r="DB32" s="252" t="str">
        <f>VLOOKUP($CZ32,Funktionsbezeichnungen,2,0)</f>
        <v>Projektingenieur 8 (Bau)</v>
      </c>
      <c r="DC32" s="250">
        <v>772</v>
      </c>
      <c r="DD32" s="251">
        <f>VLOOKUP($DC32,Funktionsbezeichnungen,3,0)</f>
        <v>8</v>
      </c>
      <c r="DE32" s="252" t="str">
        <f>VLOOKUP($DC32,Funktionsbezeichnungen,2,0)</f>
        <v>Projektingenieur 8 (Bau)</v>
      </c>
      <c r="DF32" s="249"/>
      <c r="DG32" s="251">
        <v>771</v>
      </c>
      <c r="DH32" s="251">
        <f>VLOOKUP($DG32,Funktionsbezeichnungen,3,0)</f>
        <v>7</v>
      </c>
      <c r="DI32" s="252" t="str">
        <f>VLOOKUP($DG32,Funktionsbezeichnungen,2,0)</f>
        <v>Projektingenieur 7 (Bau)</v>
      </c>
      <c r="DN32" s="338">
        <f>+CP32</f>
        <v>4350</v>
      </c>
      <c r="DO32" s="340">
        <v>1</v>
      </c>
      <c r="DP32" s="338">
        <v>2</v>
      </c>
      <c r="DQ32" s="338" t="s">
        <v>951</v>
      </c>
      <c r="ES32" s="400">
        <v>4246</v>
      </c>
      <c r="ET32" s="338" t="s">
        <v>1321</v>
      </c>
    </row>
    <row r="33" spans="1:150" s="338" customFormat="1" x14ac:dyDescent="0.25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17">
        <v>1977</v>
      </c>
      <c r="U33" s="277" t="s">
        <v>1550</v>
      </c>
      <c r="V33" s="17">
        <v>2000</v>
      </c>
      <c r="W33" s="278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1213</v>
      </c>
      <c r="AG33" s="398"/>
      <c r="CJ33" s="409" t="str">
        <f t="shared" si="19"/>
        <v/>
      </c>
      <c r="CK33" s="338" t="str">
        <f t="shared" si="2"/>
        <v>Trouillet Jean-Georges</v>
      </c>
      <c r="CM33" s="338">
        <f t="shared" si="3"/>
        <v>18</v>
      </c>
      <c r="CN33" s="338" t="str">
        <f t="shared" si="4"/>
        <v>B</v>
      </c>
      <c r="CO33" s="303" t="str">
        <f t="shared" si="5"/>
        <v>B</v>
      </c>
      <c r="CP33" s="400">
        <v>3206</v>
      </c>
      <c r="CQ33" s="250">
        <v>773</v>
      </c>
      <c r="CR33" s="251">
        <f t="shared" si="24"/>
        <v>9</v>
      </c>
      <c r="CS33" s="252" t="str">
        <f t="shared" si="25"/>
        <v>Projektingenieur 9 (Bau)</v>
      </c>
      <c r="CT33" s="250">
        <v>773</v>
      </c>
      <c r="CU33" s="251">
        <f>VLOOKUP($CT33,Funktionsbezeichnungen,3,0)</f>
        <v>9</v>
      </c>
      <c r="CV33" s="252" t="str">
        <f>VLOOKUP($CT33,Funktionsbezeichnungen,2,0)</f>
        <v>Projektingenieur 9 (Bau)</v>
      </c>
      <c r="CW33" s="250">
        <v>772</v>
      </c>
      <c r="CX33" s="251">
        <f>VLOOKUP($CW33,Funktionsbezeichnungen,3,0)</f>
        <v>8</v>
      </c>
      <c r="CY33" s="252" t="str">
        <f>VLOOKUP($CW33,Funktionsbezeichnungen,2,0)</f>
        <v>Projektingenieur 8 (Bau)</v>
      </c>
      <c r="CZ33" s="250">
        <v>772</v>
      </c>
      <c r="DA33" s="251">
        <f>VLOOKUP($CZ33,Funktionsbezeichnungen,3,0)</f>
        <v>8</v>
      </c>
      <c r="DB33" s="252" t="str">
        <f>VLOOKUP($CZ33,Funktionsbezeichnungen,2,0)</f>
        <v>Projektingenieur 8 (Bau)</v>
      </c>
      <c r="DC33" s="250">
        <v>772</v>
      </c>
      <c r="DD33" s="251">
        <f>VLOOKUP($DC33,Funktionsbezeichnungen,3,0)</f>
        <v>8</v>
      </c>
      <c r="DE33" s="252" t="str">
        <f>VLOOKUP($DC33,Funktionsbezeichnungen,2,0)</f>
        <v>Projektingenieur 8 (Bau)</v>
      </c>
      <c r="DF33" s="249"/>
      <c r="DG33" s="251">
        <v>772</v>
      </c>
      <c r="DH33" s="251">
        <f>VLOOKUP($DG33,Funktionsbezeichnungen,3,0)</f>
        <v>8</v>
      </c>
      <c r="DI33" s="252" t="str">
        <f>VLOOKUP($DG33,Funktionsbezeichnungen,2,0)</f>
        <v>Projektingenieur 8 (Bau)</v>
      </c>
      <c r="DN33" s="338">
        <f>+CP33</f>
        <v>3206</v>
      </c>
      <c r="DO33" s="340">
        <v>1</v>
      </c>
      <c r="DP33" s="338">
        <v>2</v>
      </c>
      <c r="DQ33" s="338" t="s">
        <v>951</v>
      </c>
      <c r="ES33" s="400">
        <v>4277</v>
      </c>
      <c r="ET33" s="338" t="s">
        <v>1321</v>
      </c>
    </row>
    <row r="34" spans="1:150" s="338" customFormat="1" ht="15.75" x14ac:dyDescent="0.25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17">
        <v>1947</v>
      </c>
      <c r="U34" s="277" t="s">
        <v>1069</v>
      </c>
      <c r="V34" s="17">
        <v>1971</v>
      </c>
      <c r="W34" s="278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98"/>
      <c r="CJ34" s="338" t="str">
        <f t="shared" si="19"/>
        <v/>
      </c>
      <c r="CK34" s="338" t="str">
        <f t="shared" si="2"/>
        <v>Yelman Mahir</v>
      </c>
      <c r="CM34" s="338">
        <f t="shared" si="3"/>
        <v>47</v>
      </c>
      <c r="CN34" s="340" t="str">
        <f t="shared" si="4"/>
        <v xml:space="preserve"> C/B 3)</v>
      </c>
      <c r="CO34" s="303" t="str">
        <f t="shared" si="5"/>
        <v xml:space="preserve"> C/B 3)</v>
      </c>
      <c r="CP34" s="400">
        <v>4162</v>
      </c>
      <c r="CQ34" s="250" t="s">
        <v>711</v>
      </c>
      <c r="CR34" s="251"/>
      <c r="CS34" s="252"/>
      <c r="CT34" s="250" t="s">
        <v>711</v>
      </c>
      <c r="CU34" s="251"/>
      <c r="CV34" s="252"/>
      <c r="CW34" s="250" t="s">
        <v>711</v>
      </c>
      <c r="CX34" s="251"/>
      <c r="CY34" s="252"/>
      <c r="CZ34" s="250" t="s">
        <v>711</v>
      </c>
      <c r="DA34" s="251"/>
      <c r="DB34" s="252"/>
      <c r="DC34" s="250" t="s">
        <v>711</v>
      </c>
      <c r="DD34" s="251"/>
      <c r="DE34" s="252"/>
      <c r="DF34" s="249"/>
      <c r="DG34" s="251" t="s">
        <v>711</v>
      </c>
      <c r="DH34" s="251" t="s">
        <v>711</v>
      </c>
      <c r="DI34" s="252"/>
      <c r="DN34" s="338">
        <f t="shared" si="18"/>
        <v>4162</v>
      </c>
      <c r="DO34" s="340">
        <v>2</v>
      </c>
      <c r="DP34" s="338">
        <v>3</v>
      </c>
      <c r="DQ34" s="341" t="s">
        <v>951</v>
      </c>
      <c r="ES34" s="400">
        <v>4317</v>
      </c>
      <c r="ET34" s="338" t="s">
        <v>1321</v>
      </c>
    </row>
    <row r="35" spans="1:150" s="338" customFormat="1" ht="15.75" x14ac:dyDescent="0.25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17">
        <v>1953</v>
      </c>
      <c r="U35" s="277" t="s">
        <v>195</v>
      </c>
      <c r="V35" s="17">
        <v>1976</v>
      </c>
      <c r="W35" s="278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98"/>
      <c r="CJ35" s="338" t="str">
        <f t="shared" si="19"/>
        <v/>
      </c>
      <c r="CK35" s="338" t="str">
        <f t="shared" si="2"/>
        <v>Freiermuth Fritz</v>
      </c>
      <c r="CM35" s="338">
        <f t="shared" si="3"/>
        <v>42</v>
      </c>
      <c r="CN35" s="338" t="str">
        <f t="shared" si="4"/>
        <v xml:space="preserve"> C/B 2)</v>
      </c>
      <c r="CO35" s="303" t="str">
        <f t="shared" si="5"/>
        <v xml:space="preserve"> C/B 2)</v>
      </c>
      <c r="CP35" s="400">
        <v>2143</v>
      </c>
      <c r="CQ35" s="250">
        <v>751</v>
      </c>
      <c r="CR35" s="251">
        <f t="shared" ref="CR35:CR52" si="32">VLOOKUP($CQ35,Funktionsbezeichnungen,3,0)</f>
        <v>10</v>
      </c>
      <c r="CS35" s="252" t="str">
        <f t="shared" ref="CS35:CS52" si="33">VLOOKUP($CQ35,Funktionsbezeichnungen,2,0)</f>
        <v>Vorgesetzter  10</v>
      </c>
      <c r="CT35" s="250">
        <v>751</v>
      </c>
      <c r="CU35" s="251">
        <f t="shared" ref="CU35" si="34">VLOOKUP($CT35,Funktionsbezeichnungen,3,0)</f>
        <v>10</v>
      </c>
      <c r="CV35" s="252" t="str">
        <f t="shared" ref="CV35" si="35">VLOOKUP($CT35,Funktionsbezeichnungen,2,0)</f>
        <v>Vorgesetzter  10</v>
      </c>
      <c r="CW35" s="250">
        <v>751</v>
      </c>
      <c r="CX35" s="251">
        <f t="shared" ref="CX35" si="36">VLOOKUP($CW35,Funktionsbezeichnungen,3,0)</f>
        <v>10</v>
      </c>
      <c r="CY35" s="252" t="str">
        <f t="shared" ref="CY35" si="37">VLOOKUP($CW35,Funktionsbezeichnungen,2,0)</f>
        <v>Vorgesetzter  10</v>
      </c>
      <c r="CZ35" s="250">
        <v>751</v>
      </c>
      <c r="DA35" s="251">
        <f t="shared" ref="DA35" si="38">VLOOKUP($CZ35,Funktionsbezeichnungen,3,0)</f>
        <v>10</v>
      </c>
      <c r="DB35" s="252" t="str">
        <f t="shared" ref="DB35" si="39">VLOOKUP($CZ35,Funktionsbezeichnungen,2,0)</f>
        <v>Vorgesetzter  10</v>
      </c>
      <c r="DC35" s="401">
        <v>751</v>
      </c>
      <c r="DD35" s="251">
        <f>VLOOKUP($DC35,Funktionsbezeichnungen,3,0)</f>
        <v>10</v>
      </c>
      <c r="DE35" s="252" t="str">
        <f>VLOOKUP($DC35,Funktionsbezeichnungen,2,0)</f>
        <v>Vorgesetzter  10</v>
      </c>
      <c r="DF35" s="249"/>
      <c r="DG35" s="401">
        <v>751</v>
      </c>
      <c r="DH35" s="251">
        <f t="shared" ref="DH35" si="40">VLOOKUP($DG35,Funktionsbezeichnungen,3,0)</f>
        <v>10</v>
      </c>
      <c r="DI35" s="252" t="str">
        <f t="shared" ref="DI35" si="41">VLOOKUP($DG35,Funktionsbezeichnungen,2,0)</f>
        <v>Vorgesetzter  10</v>
      </c>
      <c r="DN35" s="338">
        <f t="shared" si="18"/>
        <v>2143</v>
      </c>
      <c r="DO35" s="340">
        <v>2</v>
      </c>
      <c r="DP35" s="338">
        <v>3</v>
      </c>
      <c r="DQ35" s="338" t="s">
        <v>951</v>
      </c>
      <c r="ES35" s="400">
        <v>7695</v>
      </c>
      <c r="ET35" s="338" t="s">
        <v>1321</v>
      </c>
    </row>
    <row r="36" spans="1:150" s="338" customFormat="1" ht="15.75" x14ac:dyDescent="0.25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17">
        <v>1956</v>
      </c>
      <c r="U36" s="394" t="s">
        <v>854</v>
      </c>
      <c r="V36" s="17">
        <v>1981</v>
      </c>
      <c r="W36" s="278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98"/>
      <c r="CJ36" s="409" t="str">
        <f t="shared" si="19"/>
        <v>anders</v>
      </c>
      <c r="CK36" s="338" t="str">
        <f t="shared" si="2"/>
        <v>Bergmann Georg</v>
      </c>
      <c r="CM36" s="338">
        <f t="shared" si="3"/>
        <v>37</v>
      </c>
      <c r="CN36" s="338" t="str">
        <f t="shared" si="4"/>
        <v xml:space="preserve"> C/B 2)</v>
      </c>
      <c r="CO36" s="303" t="str">
        <f t="shared" si="5"/>
        <v>C</v>
      </c>
      <c r="CP36" s="400">
        <v>4185</v>
      </c>
      <c r="CQ36" s="250">
        <v>773</v>
      </c>
      <c r="CR36" s="251">
        <f t="shared" si="32"/>
        <v>9</v>
      </c>
      <c r="CS36" s="252" t="str">
        <f t="shared" si="33"/>
        <v>Projektingenieur 9 (Bau)</v>
      </c>
      <c r="CT36" s="250">
        <v>772</v>
      </c>
      <c r="CU36" s="251">
        <f t="shared" ref="CU36:CU50" si="42">VLOOKUP($CT36,Funktionsbezeichnungen,3,0)</f>
        <v>8</v>
      </c>
      <c r="CV36" s="252" t="str">
        <f t="shared" ref="CV36:CV50" si="43">VLOOKUP($CT36,Funktionsbezeichnungen,2,0)</f>
        <v>Projektingenieur 8 (Bau)</v>
      </c>
      <c r="CW36" s="250">
        <v>772</v>
      </c>
      <c r="CX36" s="251">
        <f t="shared" ref="CX36:CX44" si="44">VLOOKUP($CW36,Funktionsbezeichnungen,3,0)</f>
        <v>8</v>
      </c>
      <c r="CY36" s="252" t="str">
        <f t="shared" ref="CY36:CY44" si="45">VLOOKUP($CW36,Funktionsbezeichnungen,2,0)</f>
        <v>Projektingenieur 8 (Bau)</v>
      </c>
      <c r="CZ36" s="250">
        <v>772</v>
      </c>
      <c r="DA36" s="251">
        <f>VLOOKUP($CZ36,Funktionsbezeichnungen,3,0)</f>
        <v>8</v>
      </c>
      <c r="DB36" s="252" t="str">
        <f>VLOOKUP($CZ36,Funktionsbezeichnungen,2,0)</f>
        <v>Projektingenieur 8 (Bau)</v>
      </c>
      <c r="DC36" s="250">
        <v>772</v>
      </c>
      <c r="DD36" s="251">
        <f>VLOOKUP($DC36,Funktionsbezeichnungen,3,0)</f>
        <v>8</v>
      </c>
      <c r="DE36" s="252" t="str">
        <f>VLOOKUP($DC36,Funktionsbezeichnungen,2,0)</f>
        <v>Projektingenieur 8 (Bau)</v>
      </c>
      <c r="DF36" s="249"/>
      <c r="DG36" s="251">
        <v>772</v>
      </c>
      <c r="DH36" s="251">
        <f>VLOOKUP($DG36,Funktionsbezeichnungen,3,0)</f>
        <v>8</v>
      </c>
      <c r="DI36" s="252" t="str">
        <f>VLOOKUP($DG36,Funktionsbezeichnungen,2,0)</f>
        <v>Projektingenieur 8 (Bau)</v>
      </c>
      <c r="DN36" s="338">
        <f t="shared" si="18"/>
        <v>4185</v>
      </c>
      <c r="DO36" s="340">
        <v>1</v>
      </c>
      <c r="DP36" s="338">
        <v>2</v>
      </c>
      <c r="DQ36" s="338" t="s">
        <v>951</v>
      </c>
      <c r="ES36" s="400">
        <v>4350</v>
      </c>
      <c r="ET36" s="338" t="s">
        <v>1321</v>
      </c>
    </row>
    <row r="37" spans="1:150" s="338" customFormat="1" ht="15.75" x14ac:dyDescent="0.25">
      <c r="A37" s="319"/>
      <c r="B37" s="319"/>
      <c r="C37" s="319">
        <f t="shared" si="0"/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17">
        <v>1960</v>
      </c>
      <c r="U37" s="277" t="s">
        <v>237</v>
      </c>
      <c r="V37" s="17">
        <v>1986</v>
      </c>
      <c r="W37" s="278"/>
      <c r="X37" s="138"/>
      <c r="Y37" s="287"/>
      <c r="Z37" s="28" t="s">
        <v>228</v>
      </c>
      <c r="AA37" s="284">
        <f t="shared" si="1"/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98"/>
      <c r="CJ37" s="338" t="str">
        <f t="shared" si="19"/>
        <v/>
      </c>
      <c r="CK37" s="338" t="str">
        <f t="shared" si="2"/>
        <v>Beck Peter</v>
      </c>
      <c r="CM37" s="338">
        <f t="shared" si="3"/>
        <v>32</v>
      </c>
      <c r="CN37" s="338" t="str">
        <f t="shared" si="4"/>
        <v xml:space="preserve"> C/B 2)</v>
      </c>
      <c r="CO37" s="303" t="str">
        <f t="shared" ref="CO37:CO67" si="46">VLOOKUP(CP37,Kategorie,2,0)</f>
        <v xml:space="preserve"> C/B 2)</v>
      </c>
      <c r="CP37" s="400">
        <v>4269</v>
      </c>
      <c r="CQ37" s="250">
        <v>773</v>
      </c>
      <c r="CR37" s="251">
        <f t="shared" si="32"/>
        <v>9</v>
      </c>
      <c r="CS37" s="252" t="str">
        <f t="shared" si="33"/>
        <v>Projektingenieur 9 (Bau)</v>
      </c>
      <c r="CT37" s="250">
        <v>773</v>
      </c>
      <c r="CU37" s="251">
        <f t="shared" si="42"/>
        <v>9</v>
      </c>
      <c r="CV37" s="252" t="str">
        <f t="shared" si="43"/>
        <v>Projektingenieur 9 (Bau)</v>
      </c>
      <c r="CW37" s="250">
        <v>773</v>
      </c>
      <c r="CX37" s="251">
        <f t="shared" si="44"/>
        <v>9</v>
      </c>
      <c r="CY37" s="252" t="str">
        <f t="shared" si="45"/>
        <v>Projektingenieur 9 (Bau)</v>
      </c>
      <c r="CZ37" s="250">
        <v>773</v>
      </c>
      <c r="DA37" s="251">
        <f>VLOOKUP($CZ37,Funktionsbezeichnungen,3,0)</f>
        <v>9</v>
      </c>
      <c r="DB37" s="252" t="str">
        <f>VLOOKUP($CZ37,Funktionsbezeichnungen,2,0)</f>
        <v>Projektingenieur 9 (Bau)</v>
      </c>
      <c r="DC37" s="250">
        <v>772</v>
      </c>
      <c r="DD37" s="251">
        <f>VLOOKUP($DC37,Funktionsbezeichnungen,3,0)</f>
        <v>8</v>
      </c>
      <c r="DE37" s="252" t="str">
        <f>VLOOKUP($DC37,Funktionsbezeichnungen,2,0)</f>
        <v>Projektingenieur 8 (Bau)</v>
      </c>
      <c r="DF37" s="249"/>
      <c r="DG37" s="251">
        <v>772</v>
      </c>
      <c r="DH37" s="251">
        <f>VLOOKUP($DG37,Funktionsbezeichnungen,3,0)</f>
        <v>8</v>
      </c>
      <c r="DI37" s="252" t="str">
        <f>VLOOKUP($DG37,Funktionsbezeichnungen,2,0)</f>
        <v>Projektingenieur 8 (Bau)</v>
      </c>
      <c r="DN37" s="338">
        <f t="shared" si="18"/>
        <v>4269</v>
      </c>
      <c r="DO37" s="340">
        <v>2</v>
      </c>
      <c r="DP37" s="338">
        <v>3</v>
      </c>
      <c r="DQ37" s="338" t="s">
        <v>951</v>
      </c>
      <c r="ES37" s="400">
        <v>3160</v>
      </c>
      <c r="ET37" s="338" t="s">
        <v>105</v>
      </c>
    </row>
    <row r="38" spans="1:150" s="338" customFormat="1" ht="27" x14ac:dyDescent="0.25">
      <c r="A38" s="319"/>
      <c r="B38" s="319"/>
      <c r="C38" s="319">
        <f t="shared" si="0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17">
        <v>1959</v>
      </c>
      <c r="U38" s="394" t="s">
        <v>1070</v>
      </c>
      <c r="V38" s="17">
        <v>1990</v>
      </c>
      <c r="W38" s="278"/>
      <c r="X38" s="138"/>
      <c r="Y38" s="287"/>
      <c r="Z38" s="28" t="s">
        <v>1141</v>
      </c>
      <c r="AA38" s="284">
        <f t="shared" si="1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98"/>
      <c r="CJ38" s="409" t="str">
        <f t="shared" si="19"/>
        <v>anders</v>
      </c>
      <c r="CK38" s="338" t="str">
        <f t="shared" si="2"/>
        <v>Wick Bernd</v>
      </c>
      <c r="CM38" s="338">
        <f t="shared" si="3"/>
        <v>28</v>
      </c>
      <c r="CN38" s="338" t="str">
        <f t="shared" si="4"/>
        <v xml:space="preserve"> C/B 2)</v>
      </c>
      <c r="CO38" s="303" t="str">
        <f t="shared" si="46"/>
        <v>C</v>
      </c>
      <c r="CP38" s="400">
        <v>3208</v>
      </c>
      <c r="CQ38" s="250">
        <v>773</v>
      </c>
      <c r="CR38" s="251">
        <f t="shared" si="32"/>
        <v>9</v>
      </c>
      <c r="CS38" s="252" t="str">
        <f t="shared" si="33"/>
        <v>Projektingenieur 9 (Bau)</v>
      </c>
      <c r="CT38" s="250">
        <v>772</v>
      </c>
      <c r="CU38" s="251">
        <f t="shared" si="42"/>
        <v>8</v>
      </c>
      <c r="CV38" s="252" t="str">
        <f t="shared" si="43"/>
        <v>Projektingenieur 8 (Bau)</v>
      </c>
      <c r="CW38" s="250">
        <v>772</v>
      </c>
      <c r="CX38" s="251">
        <f t="shared" si="44"/>
        <v>8</v>
      </c>
      <c r="CY38" s="252" t="str">
        <f t="shared" si="45"/>
        <v>Projektingenieur 8 (Bau)</v>
      </c>
      <c r="CZ38" s="250">
        <v>772</v>
      </c>
      <c r="DA38" s="251">
        <f>VLOOKUP($CZ38,Funktionsbezeichnungen,3,0)</f>
        <v>8</v>
      </c>
      <c r="DB38" s="252" t="str">
        <f>VLOOKUP($CZ38,Funktionsbezeichnungen,2,0)</f>
        <v>Projektingenieur 8 (Bau)</v>
      </c>
      <c r="DC38" s="250"/>
      <c r="DD38" s="251"/>
      <c r="DE38" s="252"/>
      <c r="DF38" s="249"/>
      <c r="DG38" s="251">
        <v>772</v>
      </c>
      <c r="DH38" s="251">
        <f>VLOOKUP($DG38,Funktionsbezeichnungen,3,0)</f>
        <v>8</v>
      </c>
      <c r="DI38" s="252" t="str">
        <f>VLOOKUP($DG38,Funktionsbezeichnungen,2,0)</f>
        <v>Projektingenieur 8 (Bau)</v>
      </c>
      <c r="DN38" s="338">
        <f t="shared" si="18"/>
        <v>3208</v>
      </c>
      <c r="DO38" s="340">
        <v>2</v>
      </c>
      <c r="DP38" s="338">
        <v>3</v>
      </c>
      <c r="DQ38" s="338" t="s">
        <v>951</v>
      </c>
      <c r="ES38" s="400">
        <v>4185</v>
      </c>
      <c r="ET38" s="338" t="s">
        <v>105</v>
      </c>
    </row>
    <row r="39" spans="1:150" s="338" customFormat="1" ht="15.75" x14ac:dyDescent="0.25">
      <c r="A39" s="319"/>
      <c r="B39" s="319">
        <v>1</v>
      </c>
      <c r="C39" s="319">
        <f t="shared" si="0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17">
        <v>1962</v>
      </c>
      <c r="U39" s="277" t="s">
        <v>1583</v>
      </c>
      <c r="V39" s="17">
        <v>1992</v>
      </c>
      <c r="W39" s="278" t="s">
        <v>921</v>
      </c>
      <c r="X39" s="138">
        <v>2002</v>
      </c>
      <c r="Y39" s="287"/>
      <c r="Z39" s="28" t="s">
        <v>922</v>
      </c>
      <c r="AA39" s="284">
        <f t="shared" si="1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98"/>
      <c r="CJ39" s="409" t="str">
        <f t="shared" si="19"/>
        <v>anders</v>
      </c>
      <c r="CK39" s="338" t="str">
        <f t="shared" si="2"/>
        <v>Niedermeyer Friederike</v>
      </c>
      <c r="CM39" s="338">
        <f t="shared" si="3"/>
        <v>26</v>
      </c>
      <c r="CN39" s="338" t="str">
        <f t="shared" si="4"/>
        <v xml:space="preserve"> C/B 2)</v>
      </c>
      <c r="CO39" s="303" t="str">
        <f t="shared" si="46"/>
        <v>C</v>
      </c>
      <c r="CP39" s="400">
        <v>4307</v>
      </c>
      <c r="CQ39" s="250">
        <v>783</v>
      </c>
      <c r="CR39" s="251">
        <f t="shared" si="32"/>
        <v>9</v>
      </c>
      <c r="CS39" s="252" t="str">
        <f t="shared" si="33"/>
        <v>Projektingenieur 9 (Umwelt)</v>
      </c>
      <c r="CT39" s="250">
        <v>782</v>
      </c>
      <c r="CU39" s="251">
        <f t="shared" si="42"/>
        <v>8</v>
      </c>
      <c r="CV39" s="252" t="str">
        <f t="shared" si="43"/>
        <v>Projektingenieur 8 (Umwelt)</v>
      </c>
      <c r="CW39" s="250">
        <v>782</v>
      </c>
      <c r="CX39" s="251">
        <f t="shared" si="44"/>
        <v>8</v>
      </c>
      <c r="CY39" s="252" t="str">
        <f t="shared" si="45"/>
        <v>Projektingenieur 8 (Umwelt)</v>
      </c>
      <c r="CZ39" s="250"/>
      <c r="DA39" s="251"/>
      <c r="DB39" s="252"/>
      <c r="DC39" s="250"/>
      <c r="DD39" s="251"/>
      <c r="DE39" s="252"/>
      <c r="DF39" s="249"/>
      <c r="DG39" s="251"/>
      <c r="DH39" s="251"/>
      <c r="DI39" s="252"/>
      <c r="DN39" s="338">
        <f t="shared" si="18"/>
        <v>4307</v>
      </c>
      <c r="DO39" s="340">
        <v>1</v>
      </c>
      <c r="DP39" s="338">
        <v>2</v>
      </c>
      <c r="DQ39" s="338" t="s">
        <v>952</v>
      </c>
      <c r="ES39" s="400">
        <v>3208</v>
      </c>
      <c r="ET39" s="338" t="s">
        <v>105</v>
      </c>
    </row>
    <row r="40" spans="1:150" s="338" customFormat="1" ht="15.75" x14ac:dyDescent="0.25">
      <c r="A40" s="319">
        <v>1</v>
      </c>
      <c r="B40" s="319"/>
      <c r="C40" s="319">
        <f t="shared" si="0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17">
        <v>1968</v>
      </c>
      <c r="U40" s="277" t="s">
        <v>201</v>
      </c>
      <c r="V40" s="17">
        <v>1994</v>
      </c>
      <c r="W40" s="278"/>
      <c r="X40" s="138"/>
      <c r="Y40" s="287"/>
      <c r="Z40" s="26" t="s">
        <v>123</v>
      </c>
      <c r="AA40" s="284">
        <f t="shared" si="1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98"/>
      <c r="CJ40" s="338" t="str">
        <f t="shared" si="19"/>
        <v/>
      </c>
      <c r="CK40" s="338" t="str">
        <f t="shared" si="2"/>
        <v>Kern Etienne</v>
      </c>
      <c r="CM40" s="338">
        <f t="shared" si="3"/>
        <v>24</v>
      </c>
      <c r="CN40" s="338" t="str">
        <f t="shared" si="4"/>
        <v xml:space="preserve"> C/B 2)</v>
      </c>
      <c r="CO40" s="303" t="str">
        <f t="shared" si="46"/>
        <v xml:space="preserve"> C/B 2)</v>
      </c>
      <c r="CP40" s="400">
        <v>4246</v>
      </c>
      <c r="CQ40" s="250">
        <v>772</v>
      </c>
      <c r="CR40" s="251">
        <f t="shared" si="32"/>
        <v>8</v>
      </c>
      <c r="CS40" s="252" t="str">
        <f t="shared" si="33"/>
        <v>Projektingenieur 8 (Bau)</v>
      </c>
      <c r="CT40" s="250">
        <v>772</v>
      </c>
      <c r="CU40" s="251">
        <f t="shared" si="42"/>
        <v>8</v>
      </c>
      <c r="CV40" s="252" t="str">
        <f t="shared" si="43"/>
        <v>Projektingenieur 8 (Bau)</v>
      </c>
      <c r="CW40" s="250">
        <v>772</v>
      </c>
      <c r="CX40" s="251">
        <f t="shared" si="44"/>
        <v>8</v>
      </c>
      <c r="CY40" s="252" t="str">
        <f t="shared" si="45"/>
        <v>Projektingenieur 8 (Bau)</v>
      </c>
      <c r="CZ40" s="250">
        <v>772</v>
      </c>
      <c r="DA40" s="251">
        <f>VLOOKUP($CZ40,Funktionsbezeichnungen,3,0)</f>
        <v>8</v>
      </c>
      <c r="DB40" s="252" t="str">
        <f>VLOOKUP($CZ40,Funktionsbezeichnungen,2,0)</f>
        <v>Projektingenieur 8 (Bau)</v>
      </c>
      <c r="DC40" s="250">
        <v>772</v>
      </c>
      <c r="DD40" s="251">
        <f>VLOOKUP($DC40,Funktionsbezeichnungen,3,0)</f>
        <v>8</v>
      </c>
      <c r="DE40" s="252" t="str">
        <f>VLOOKUP($DC40,Funktionsbezeichnungen,2,0)</f>
        <v>Projektingenieur 8 (Bau)</v>
      </c>
      <c r="DF40" s="249"/>
      <c r="DG40" s="251">
        <v>772</v>
      </c>
      <c r="DH40" s="251">
        <f>VLOOKUP($DG40,Funktionsbezeichnungen,3,0)</f>
        <v>8</v>
      </c>
      <c r="DI40" s="252" t="str">
        <f>VLOOKUP($DG40,Funktionsbezeichnungen,2,0)</f>
        <v>Projektingenieur 8 (Bau)</v>
      </c>
      <c r="DN40" s="338">
        <f t="shared" si="18"/>
        <v>4246</v>
      </c>
      <c r="DO40" s="340">
        <v>1</v>
      </c>
      <c r="DP40" s="338">
        <v>2</v>
      </c>
      <c r="DQ40" s="338" t="s">
        <v>951</v>
      </c>
      <c r="ES40" s="400">
        <v>4307</v>
      </c>
      <c r="ET40" s="338" t="s">
        <v>105</v>
      </c>
    </row>
    <row r="41" spans="1:150" s="338" customFormat="1" ht="27" x14ac:dyDescent="0.25">
      <c r="A41" s="319"/>
      <c r="B41" s="319">
        <v>1</v>
      </c>
      <c r="C41" s="319">
        <f t="shared" si="0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17">
        <v>1967</v>
      </c>
      <c r="U41" s="277" t="s">
        <v>1582</v>
      </c>
      <c r="V41" s="17">
        <v>1996</v>
      </c>
      <c r="W41" s="278" t="s">
        <v>1538</v>
      </c>
      <c r="X41" s="138">
        <v>2002</v>
      </c>
      <c r="Y41" s="287"/>
      <c r="Z41" s="28" t="s">
        <v>233</v>
      </c>
      <c r="AA41" s="284">
        <f t="shared" si="1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98"/>
      <c r="CJ41" s="338" t="str">
        <f t="shared" si="19"/>
        <v/>
      </c>
      <c r="CK41" s="338" t="str">
        <f t="shared" si="2"/>
        <v>Ruff Ute</v>
      </c>
      <c r="CM41" s="338">
        <f t="shared" si="3"/>
        <v>22</v>
      </c>
      <c r="CN41" s="338" t="str">
        <f t="shared" si="4"/>
        <v xml:space="preserve"> C/B 2)</v>
      </c>
      <c r="CO41" s="303" t="str">
        <f t="shared" si="46"/>
        <v xml:space="preserve"> C/B 2)</v>
      </c>
      <c r="CP41" s="400">
        <v>4277</v>
      </c>
      <c r="CQ41" s="250">
        <v>783</v>
      </c>
      <c r="CR41" s="251">
        <f t="shared" si="32"/>
        <v>9</v>
      </c>
      <c r="CS41" s="252" t="str">
        <f t="shared" si="33"/>
        <v>Projektingenieur 9 (Umwelt)</v>
      </c>
      <c r="CT41" s="250">
        <v>783</v>
      </c>
      <c r="CU41" s="251">
        <f t="shared" si="42"/>
        <v>9</v>
      </c>
      <c r="CV41" s="252" t="str">
        <f t="shared" si="43"/>
        <v>Projektingenieur 9 (Umwelt)</v>
      </c>
      <c r="CW41" s="250">
        <v>782</v>
      </c>
      <c r="CX41" s="251">
        <f t="shared" si="44"/>
        <v>8</v>
      </c>
      <c r="CY41" s="252" t="str">
        <f t="shared" si="45"/>
        <v>Projektingenieur 8 (Umwelt)</v>
      </c>
      <c r="CZ41" s="250">
        <v>782</v>
      </c>
      <c r="DA41" s="251">
        <f>VLOOKUP($CZ41,Funktionsbezeichnungen,3,0)</f>
        <v>8</v>
      </c>
      <c r="DB41" s="252" t="str">
        <f>VLOOKUP($CZ41,Funktionsbezeichnungen,2,0)</f>
        <v>Projektingenieur 8 (Umwelt)</v>
      </c>
      <c r="DC41" s="250">
        <v>782</v>
      </c>
      <c r="DD41" s="251">
        <f>VLOOKUP($DC41,Funktionsbezeichnungen,3,0)</f>
        <v>8</v>
      </c>
      <c r="DE41" s="252" t="str">
        <f>VLOOKUP($DC41,Funktionsbezeichnungen,2,0)</f>
        <v>Projektingenieur 8 (Umwelt)</v>
      </c>
      <c r="DF41" s="249"/>
      <c r="DG41" s="251">
        <v>782</v>
      </c>
      <c r="DH41" s="251">
        <f>VLOOKUP($DG41,Funktionsbezeichnungen,3,0)</f>
        <v>8</v>
      </c>
      <c r="DI41" s="252" t="str">
        <f>VLOOKUP($DG41,Funktionsbezeichnungen,2,0)</f>
        <v>Projektingenieur 8 (Umwelt)</v>
      </c>
      <c r="DN41" s="338">
        <f t="shared" si="18"/>
        <v>4277</v>
      </c>
      <c r="DO41" s="340">
        <v>3</v>
      </c>
      <c r="DP41" s="338">
        <v>2</v>
      </c>
      <c r="DQ41" s="338" t="s">
        <v>952</v>
      </c>
      <c r="ES41" s="400">
        <v>4291</v>
      </c>
      <c r="ET41" s="338" t="s">
        <v>105</v>
      </c>
    </row>
    <row r="42" spans="1:150" s="338" customFormat="1" ht="15.75" x14ac:dyDescent="0.25">
      <c r="A42" s="319"/>
      <c r="B42" s="319"/>
      <c r="C42" s="319">
        <f t="shared" si="0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17">
        <v>1969</v>
      </c>
      <c r="U42" s="277" t="s">
        <v>299</v>
      </c>
      <c r="V42" s="17">
        <v>1996</v>
      </c>
      <c r="W42" s="278"/>
      <c r="X42" s="138"/>
      <c r="Y42" s="287"/>
      <c r="Z42" s="25" t="s">
        <v>276</v>
      </c>
      <c r="AA42" s="284">
        <f t="shared" si="1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98"/>
      <c r="CJ42" s="409" t="str">
        <f t="shared" si="19"/>
        <v>anders</v>
      </c>
      <c r="CK42" s="338" t="str">
        <f t="shared" si="2"/>
        <v>Knoll Bernd</v>
      </c>
      <c r="CM42" s="338">
        <f t="shared" si="3"/>
        <v>22</v>
      </c>
      <c r="CN42" s="338" t="str">
        <f t="shared" si="4"/>
        <v xml:space="preserve"> C/B 2)</v>
      </c>
      <c r="CO42" s="303" t="str">
        <f t="shared" si="46"/>
        <v>C</v>
      </c>
      <c r="CP42" s="400">
        <v>4291</v>
      </c>
      <c r="CQ42" s="250">
        <v>773</v>
      </c>
      <c r="CR42" s="251">
        <f t="shared" si="32"/>
        <v>9</v>
      </c>
      <c r="CS42" s="252" t="str">
        <f t="shared" si="33"/>
        <v>Projektingenieur 9 (Bau)</v>
      </c>
      <c r="CT42" s="250">
        <v>772</v>
      </c>
      <c r="CU42" s="251">
        <f t="shared" si="42"/>
        <v>8</v>
      </c>
      <c r="CV42" s="252" t="str">
        <f t="shared" si="43"/>
        <v>Projektingenieur 8 (Bau)</v>
      </c>
      <c r="CW42" s="250">
        <v>772</v>
      </c>
      <c r="CX42" s="251">
        <f t="shared" si="44"/>
        <v>8</v>
      </c>
      <c r="CY42" s="252" t="str">
        <f t="shared" si="45"/>
        <v>Projektingenieur 8 (Bau)</v>
      </c>
      <c r="CZ42" s="250">
        <v>772</v>
      </c>
      <c r="DA42" s="251">
        <f>VLOOKUP($CZ42,Funktionsbezeichnungen,3,0)</f>
        <v>8</v>
      </c>
      <c r="DB42" s="252" t="str">
        <f>VLOOKUP($CZ42,Funktionsbezeichnungen,2,0)</f>
        <v>Projektingenieur 8 (Bau)</v>
      </c>
      <c r="DC42" s="250">
        <v>772</v>
      </c>
      <c r="DD42" s="251">
        <f>VLOOKUP($DC42,Funktionsbezeichnungen,3,0)</f>
        <v>8</v>
      </c>
      <c r="DE42" s="252" t="str">
        <f>VLOOKUP($DC42,Funktionsbezeichnungen,2,0)</f>
        <v>Projektingenieur 8 (Bau)</v>
      </c>
      <c r="DF42" s="249"/>
      <c r="DG42" s="251">
        <v>772</v>
      </c>
      <c r="DH42" s="251">
        <f>VLOOKUP($DG42,Funktionsbezeichnungen,3,0)</f>
        <v>8</v>
      </c>
      <c r="DI42" s="252" t="str">
        <f>VLOOKUP($DG42,Funktionsbezeichnungen,2,0)</f>
        <v>Projektingenieur 8 (Bau)</v>
      </c>
      <c r="DN42" s="338">
        <f t="shared" si="18"/>
        <v>4291</v>
      </c>
      <c r="DO42" s="340">
        <v>1</v>
      </c>
      <c r="DP42" s="338">
        <v>2</v>
      </c>
      <c r="DQ42" s="341" t="s">
        <v>968</v>
      </c>
      <c r="ES42" s="400">
        <v>7696</v>
      </c>
      <c r="ET42" s="338" t="s">
        <v>105</v>
      </c>
    </row>
    <row r="43" spans="1:150" s="338" customFormat="1" ht="15.75" x14ac:dyDescent="0.25">
      <c r="A43" s="319"/>
      <c r="B43" s="319"/>
      <c r="C43" s="319">
        <f t="shared" si="0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17">
        <v>1972</v>
      </c>
      <c r="U43" s="277" t="s">
        <v>1064</v>
      </c>
      <c r="V43" s="17">
        <v>1998</v>
      </c>
      <c r="W43" s="278"/>
      <c r="X43" s="138"/>
      <c r="Y43" s="287"/>
      <c r="Z43" s="28" t="s">
        <v>247</v>
      </c>
      <c r="AA43" s="284">
        <f t="shared" si="1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375</v>
      </c>
      <c r="AG43" s="398"/>
      <c r="CJ43" s="409" t="str">
        <f t="shared" si="19"/>
        <v>anders</v>
      </c>
      <c r="CK43" s="338" t="str">
        <f t="shared" si="2"/>
        <v>Martin Dirk</v>
      </c>
      <c r="CM43" s="338">
        <f t="shared" si="3"/>
        <v>20</v>
      </c>
      <c r="CN43" s="338" t="str">
        <f t="shared" si="4"/>
        <v xml:space="preserve"> C/B 2)</v>
      </c>
      <c r="CO43" s="303" t="str">
        <f t="shared" si="46"/>
        <v>C</v>
      </c>
      <c r="CP43" s="400">
        <v>7696</v>
      </c>
      <c r="CQ43" s="250">
        <v>773</v>
      </c>
      <c r="CR43" s="251">
        <f t="shared" si="32"/>
        <v>9</v>
      </c>
      <c r="CS43" s="252" t="str">
        <f t="shared" si="33"/>
        <v>Projektingenieur 9 (Bau)</v>
      </c>
      <c r="CT43" s="250">
        <v>772</v>
      </c>
      <c r="CU43" s="251">
        <f t="shared" si="42"/>
        <v>8</v>
      </c>
      <c r="CV43" s="252" t="str">
        <f t="shared" si="43"/>
        <v>Projektingenieur 8 (Bau)</v>
      </c>
      <c r="CW43" s="250">
        <v>772</v>
      </c>
      <c r="CX43" s="251">
        <f t="shared" si="44"/>
        <v>8</v>
      </c>
      <c r="CY43" s="252" t="str">
        <f t="shared" si="45"/>
        <v>Projektingenieur 8 (Bau)</v>
      </c>
      <c r="CZ43" s="250">
        <v>772</v>
      </c>
      <c r="DA43" s="251">
        <f>VLOOKUP($CZ43,Funktionsbezeichnungen,3,0)</f>
        <v>8</v>
      </c>
      <c r="DB43" s="252" t="str">
        <f>VLOOKUP($CZ43,Funktionsbezeichnungen,2,0)</f>
        <v>Projektingenieur 8 (Bau)</v>
      </c>
      <c r="DC43" s="250">
        <v>772</v>
      </c>
      <c r="DD43" s="251">
        <f>VLOOKUP($DC43,Funktionsbezeichnungen,3,0)</f>
        <v>8</v>
      </c>
      <c r="DE43" s="252" t="str">
        <f>VLOOKUP($DC43,Funktionsbezeichnungen,2,0)</f>
        <v>Projektingenieur 8 (Bau)</v>
      </c>
      <c r="DF43" s="249"/>
      <c r="DG43" s="251">
        <v>772</v>
      </c>
      <c r="DH43" s="251">
        <f>VLOOKUP($DG43,Funktionsbezeichnungen,3,0)</f>
        <v>8</v>
      </c>
      <c r="DI43" s="252" t="str">
        <f>VLOOKUP($DG43,Funktionsbezeichnungen,2,0)</f>
        <v>Projektingenieur 8 (Bau)</v>
      </c>
      <c r="DN43" s="338">
        <f t="shared" si="18"/>
        <v>7696</v>
      </c>
      <c r="DO43" s="340">
        <v>2</v>
      </c>
      <c r="DP43" s="338">
        <v>3</v>
      </c>
      <c r="DQ43" s="338" t="s">
        <v>951</v>
      </c>
      <c r="ES43" s="400">
        <v>4306</v>
      </c>
      <c r="ET43" s="338" t="s">
        <v>105</v>
      </c>
    </row>
    <row r="44" spans="1:150" s="338" customFormat="1" ht="27" x14ac:dyDescent="0.25">
      <c r="A44" s="319"/>
      <c r="B44" s="319"/>
      <c r="C44" s="319">
        <f t="shared" si="0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17">
        <v>1969</v>
      </c>
      <c r="U44" s="277" t="s">
        <v>943</v>
      </c>
      <c r="V44" s="17">
        <v>1999</v>
      </c>
      <c r="W44" s="278" t="s">
        <v>1047</v>
      </c>
      <c r="X44" s="138">
        <v>2011</v>
      </c>
      <c r="Y44" s="287"/>
      <c r="Z44" s="28" t="s">
        <v>944</v>
      </c>
      <c r="AA44" s="284">
        <f t="shared" si="1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98"/>
      <c r="CJ44" s="409" t="str">
        <f t="shared" si="19"/>
        <v>anders</v>
      </c>
      <c r="CK44" s="338" t="str">
        <f t="shared" si="2"/>
        <v>Betzold Alexander</v>
      </c>
      <c r="CM44" s="338">
        <f t="shared" si="3"/>
        <v>19</v>
      </c>
      <c r="CN44" s="338" t="str">
        <f t="shared" si="4"/>
        <v xml:space="preserve"> C/B 2)</v>
      </c>
      <c r="CO44" s="303" t="str">
        <f t="shared" si="46"/>
        <v>C</v>
      </c>
      <c r="CP44" s="400">
        <v>4306</v>
      </c>
      <c r="CQ44" s="250">
        <v>783</v>
      </c>
      <c r="CR44" s="251">
        <f t="shared" si="32"/>
        <v>9</v>
      </c>
      <c r="CS44" s="252" t="str">
        <f t="shared" si="33"/>
        <v>Projektingenieur 9 (Umwelt)</v>
      </c>
      <c r="CT44" s="250">
        <v>782</v>
      </c>
      <c r="CU44" s="251">
        <f t="shared" si="42"/>
        <v>8</v>
      </c>
      <c r="CV44" s="252" t="str">
        <f t="shared" si="43"/>
        <v>Projektingenieur 8 (Umwelt)</v>
      </c>
      <c r="CW44" s="250">
        <v>782</v>
      </c>
      <c r="CX44" s="251">
        <f t="shared" si="44"/>
        <v>8</v>
      </c>
      <c r="CY44" s="252" t="str">
        <f t="shared" si="45"/>
        <v>Projektingenieur 8 (Umwelt)</v>
      </c>
      <c r="CZ44" s="250">
        <v>782</v>
      </c>
      <c r="DA44" s="251">
        <f>VLOOKUP($CZ44,Funktionsbezeichnungen,3,0)</f>
        <v>8</v>
      </c>
      <c r="DB44" s="252" t="str">
        <f>VLOOKUP($CZ44,Funktionsbezeichnungen,2,0)</f>
        <v>Projektingenieur 8 (Umwelt)</v>
      </c>
      <c r="DC44" s="250">
        <v>782</v>
      </c>
      <c r="DD44" s="251">
        <f>VLOOKUP($DC44,Funktionsbezeichnungen,3,0)</f>
        <v>8</v>
      </c>
      <c r="DE44" s="252" t="str">
        <f>VLOOKUP($DC44,Funktionsbezeichnungen,2,0)</f>
        <v>Projektingenieur 8 (Umwelt)</v>
      </c>
      <c r="DF44" s="249"/>
      <c r="DG44" s="251">
        <v>781</v>
      </c>
      <c r="DH44" s="251">
        <f>VLOOKUP($DG44,Funktionsbezeichnungen,3,0)</f>
        <v>7</v>
      </c>
      <c r="DI44" s="252" t="str">
        <f>VLOOKUP($DG44,Funktionsbezeichnungen,2,0)</f>
        <v>Projektingenieur 7 (Umwelt)</v>
      </c>
      <c r="DN44" s="338">
        <f t="shared" si="18"/>
        <v>4306</v>
      </c>
      <c r="DO44" s="340">
        <v>2</v>
      </c>
      <c r="DP44" s="338">
        <v>2</v>
      </c>
      <c r="DQ44" s="338" t="s">
        <v>952</v>
      </c>
      <c r="ES44" s="400">
        <v>4275</v>
      </c>
      <c r="ET44" s="338" t="s">
        <v>105</v>
      </c>
    </row>
    <row r="45" spans="1:150" s="338" customFormat="1" ht="15.75" x14ac:dyDescent="0.25">
      <c r="A45" s="319"/>
      <c r="B45" s="319"/>
      <c r="C45" s="319">
        <f t="shared" si="0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17">
        <v>1976</v>
      </c>
      <c r="U45" s="277" t="s">
        <v>1219</v>
      </c>
      <c r="V45" s="17">
        <v>2001</v>
      </c>
      <c r="W45" s="278"/>
      <c r="X45" s="138"/>
      <c r="Y45" s="287"/>
      <c r="Z45" s="28"/>
      <c r="AA45" s="284">
        <f t="shared" si="1"/>
        <v>17</v>
      </c>
      <c r="AB45" s="28" t="s">
        <v>1598</v>
      </c>
      <c r="AC45" s="290">
        <v>2016</v>
      </c>
      <c r="AD45" s="162" t="s">
        <v>1043</v>
      </c>
      <c r="AE45" s="304"/>
      <c r="AF45" s="16" t="s">
        <v>373</v>
      </c>
      <c r="AG45" s="398"/>
      <c r="CJ45" s="409" t="str">
        <f t="shared" si="19"/>
        <v>anders</v>
      </c>
      <c r="CK45" s="338" t="str">
        <f t="shared" si="2"/>
        <v>Igual Lorenzo</v>
      </c>
      <c r="CM45" s="338">
        <f t="shared" si="3"/>
        <v>17</v>
      </c>
      <c r="CN45" s="338" t="str">
        <f t="shared" si="4"/>
        <v xml:space="preserve"> C/B 2)</v>
      </c>
      <c r="CO45" s="303" t="str">
        <f t="shared" si="46"/>
        <v>C</v>
      </c>
      <c r="CP45" s="400">
        <v>3215</v>
      </c>
      <c r="CQ45" s="250">
        <v>773</v>
      </c>
      <c r="CR45" s="251">
        <f t="shared" si="32"/>
        <v>9</v>
      </c>
      <c r="CS45" s="252" t="str">
        <f t="shared" si="33"/>
        <v>Projektingenieur 9 (Bau)</v>
      </c>
      <c r="CT45" s="250">
        <v>772</v>
      </c>
      <c r="CU45" s="251">
        <f t="shared" si="42"/>
        <v>8</v>
      </c>
      <c r="CV45" s="252" t="str">
        <f t="shared" si="43"/>
        <v>Projektingenieur 8 (Bau)</v>
      </c>
      <c r="CW45" s="250"/>
      <c r="CX45" s="251"/>
      <c r="CY45" s="252"/>
      <c r="CZ45" s="250"/>
      <c r="DA45" s="251"/>
      <c r="DB45" s="252"/>
      <c r="DC45" s="250"/>
      <c r="DD45" s="251"/>
      <c r="DE45" s="252"/>
      <c r="DF45" s="249"/>
      <c r="DG45" s="251"/>
      <c r="DH45" s="251"/>
      <c r="DI45" s="252"/>
      <c r="DN45" s="338">
        <f t="shared" si="18"/>
        <v>3215</v>
      </c>
      <c r="DO45" s="340">
        <v>2</v>
      </c>
      <c r="DP45" s="338">
        <v>3</v>
      </c>
      <c r="DQ45" s="338" t="s">
        <v>952</v>
      </c>
      <c r="ES45" s="400">
        <v>3215</v>
      </c>
      <c r="ET45" s="338" t="s">
        <v>105</v>
      </c>
    </row>
    <row r="46" spans="1:150" s="338" customFormat="1" ht="15.75" x14ac:dyDescent="0.25">
      <c r="A46" s="319"/>
      <c r="B46" s="319"/>
      <c r="C46" s="319">
        <f t="shared" si="0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17">
        <v>1978</v>
      </c>
      <c r="U46" s="277" t="s">
        <v>198</v>
      </c>
      <c r="V46" s="17">
        <v>2004</v>
      </c>
      <c r="W46" s="278"/>
      <c r="X46" s="138"/>
      <c r="Y46" s="287"/>
      <c r="Z46" s="28" t="s">
        <v>853</v>
      </c>
      <c r="AA46" s="284">
        <f t="shared" si="1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98"/>
      <c r="CJ46" s="409" t="str">
        <f t="shared" si="19"/>
        <v>anders</v>
      </c>
      <c r="CK46" s="338" t="str">
        <f t="shared" si="2"/>
        <v>Hausammann Cédric</v>
      </c>
      <c r="CM46" s="338">
        <f t="shared" si="3"/>
        <v>14</v>
      </c>
      <c r="CN46" s="338" t="str">
        <f t="shared" si="4"/>
        <v xml:space="preserve"> C/B 2)</v>
      </c>
      <c r="CO46" s="303" t="str">
        <f t="shared" si="46"/>
        <v>C</v>
      </c>
      <c r="CP46" s="400">
        <v>9648</v>
      </c>
      <c r="CQ46" s="250">
        <v>773</v>
      </c>
      <c r="CR46" s="251">
        <f t="shared" si="32"/>
        <v>9</v>
      </c>
      <c r="CS46" s="252" t="str">
        <f t="shared" si="33"/>
        <v>Projektingenieur 9 (Bau)</v>
      </c>
      <c r="CT46" s="250">
        <v>772</v>
      </c>
      <c r="CU46" s="251">
        <f t="shared" si="42"/>
        <v>8</v>
      </c>
      <c r="CV46" s="252" t="str">
        <f t="shared" si="43"/>
        <v>Projektingenieur 8 (Bau)</v>
      </c>
      <c r="CW46" s="250">
        <v>772</v>
      </c>
      <c r="CX46" s="251">
        <f>VLOOKUP($CW46,Funktionsbezeichnungen,3,0)</f>
        <v>8</v>
      </c>
      <c r="CY46" s="252" t="str">
        <f>VLOOKUP($CW46,Funktionsbezeichnungen,2,0)</f>
        <v>Projektingenieur 8 (Bau)</v>
      </c>
      <c r="CZ46" s="250">
        <v>772</v>
      </c>
      <c r="DA46" s="251">
        <f>VLOOKUP($CZ46,Funktionsbezeichnungen,3,0)</f>
        <v>8</v>
      </c>
      <c r="DB46" s="252" t="str">
        <f>VLOOKUP($CZ46,Funktionsbezeichnungen,2,0)</f>
        <v>Projektingenieur 8 (Bau)</v>
      </c>
      <c r="DC46" s="250">
        <v>772</v>
      </c>
      <c r="DD46" s="251">
        <f>VLOOKUP($DC46,Funktionsbezeichnungen,3,0)</f>
        <v>8</v>
      </c>
      <c r="DE46" s="252" t="str">
        <f>VLOOKUP($DC46,Funktionsbezeichnungen,2,0)</f>
        <v>Projektingenieur 8 (Bau)</v>
      </c>
      <c r="DF46" s="249"/>
      <c r="DG46" s="251">
        <v>771</v>
      </c>
      <c r="DH46" s="251">
        <f>VLOOKUP($DG46,Funktionsbezeichnungen,3,0)</f>
        <v>7</v>
      </c>
      <c r="DI46" s="252" t="str">
        <f>VLOOKUP($DG46,Funktionsbezeichnungen,2,0)</f>
        <v>Projektingenieur 7 (Bau)</v>
      </c>
      <c r="DN46" s="338">
        <f t="shared" si="18"/>
        <v>9648</v>
      </c>
      <c r="DO46" s="340">
        <v>2</v>
      </c>
      <c r="DP46" s="338">
        <v>3</v>
      </c>
      <c r="DQ46" s="338" t="s">
        <v>951</v>
      </c>
      <c r="ES46" s="400">
        <v>4299</v>
      </c>
      <c r="ET46" s="338" t="s">
        <v>105</v>
      </c>
    </row>
    <row r="47" spans="1:150" s="338" customFormat="1" ht="15.75" x14ac:dyDescent="0.25">
      <c r="A47" s="319"/>
      <c r="B47" s="319"/>
      <c r="C47" s="319">
        <f t="shared" si="0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17">
        <v>1976</v>
      </c>
      <c r="U47" s="277" t="s">
        <v>1069</v>
      </c>
      <c r="V47" s="17">
        <v>2004</v>
      </c>
      <c r="W47" s="278" t="s">
        <v>1151</v>
      </c>
      <c r="X47" s="138">
        <v>2011</v>
      </c>
      <c r="Y47" s="287"/>
      <c r="Z47" s="28" t="s">
        <v>1152</v>
      </c>
      <c r="AA47" s="284">
        <f t="shared" si="1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373</v>
      </c>
      <c r="AG47" s="398"/>
      <c r="CJ47" s="409" t="str">
        <f t="shared" si="19"/>
        <v>anders</v>
      </c>
      <c r="CK47" s="338" t="str">
        <f t="shared" si="2"/>
        <v>Titz Markus</v>
      </c>
      <c r="CM47" s="340">
        <f t="shared" si="3"/>
        <v>14</v>
      </c>
      <c r="CN47" s="338" t="str">
        <f t="shared" si="4"/>
        <v xml:space="preserve"> C/B 2)</v>
      </c>
      <c r="CO47" s="303" t="str">
        <f t="shared" si="46"/>
        <v>C</v>
      </c>
      <c r="CP47" s="400">
        <v>4912</v>
      </c>
      <c r="CQ47" s="250">
        <v>773</v>
      </c>
      <c r="CR47" s="251">
        <f t="shared" si="32"/>
        <v>9</v>
      </c>
      <c r="CS47" s="252" t="str">
        <f t="shared" si="33"/>
        <v>Projektingenieur 9 (Bau)</v>
      </c>
      <c r="CT47" s="250">
        <v>772</v>
      </c>
      <c r="CU47" s="251">
        <f t="shared" si="42"/>
        <v>8</v>
      </c>
      <c r="CV47" s="252" t="str">
        <f t="shared" si="43"/>
        <v>Projektingenieur 8 (Bau)</v>
      </c>
      <c r="CW47" s="250"/>
      <c r="CX47" s="251"/>
      <c r="CY47" s="252"/>
      <c r="CZ47" s="250"/>
      <c r="DA47" s="251"/>
      <c r="DB47" s="252"/>
      <c r="DC47" s="250"/>
      <c r="DD47" s="251"/>
      <c r="DE47" s="252"/>
      <c r="DF47" s="249"/>
      <c r="DG47" s="251"/>
      <c r="DH47" s="251"/>
      <c r="DI47" s="252"/>
      <c r="DN47" s="338">
        <f t="shared" si="18"/>
        <v>4912</v>
      </c>
      <c r="DO47" s="340">
        <v>2</v>
      </c>
      <c r="DP47" s="338">
        <v>3</v>
      </c>
      <c r="DQ47" s="338" t="s">
        <v>951</v>
      </c>
      <c r="ES47" s="400">
        <v>4345</v>
      </c>
      <c r="ET47" s="338" t="s">
        <v>105</v>
      </c>
    </row>
    <row r="48" spans="1:150" s="338" customFormat="1" ht="15.75" x14ac:dyDescent="0.25">
      <c r="A48" s="319"/>
      <c r="B48" s="319">
        <v>1</v>
      </c>
      <c r="C48" s="319">
        <f t="shared" si="0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17">
        <v>1980</v>
      </c>
      <c r="U48" s="277" t="s">
        <v>1068</v>
      </c>
      <c r="V48" s="17">
        <v>2005</v>
      </c>
      <c r="W48" s="278"/>
      <c r="X48" s="138"/>
      <c r="Y48" s="287"/>
      <c r="Z48" s="28"/>
      <c r="AA48" s="284">
        <f t="shared" si="1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98"/>
      <c r="CJ48" s="409" t="str">
        <f t="shared" si="19"/>
        <v>anders</v>
      </c>
      <c r="CK48" s="338" t="str">
        <f t="shared" si="2"/>
        <v>Penning Rebecca</v>
      </c>
      <c r="CM48" s="338">
        <f t="shared" si="3"/>
        <v>13</v>
      </c>
      <c r="CN48" s="338" t="str">
        <f t="shared" si="4"/>
        <v xml:space="preserve"> C/B 2)</v>
      </c>
      <c r="CO48" s="303" t="str">
        <f t="shared" si="46"/>
        <v>C</v>
      </c>
      <c r="CP48" s="400">
        <v>4353</v>
      </c>
      <c r="CQ48" s="250">
        <v>773</v>
      </c>
      <c r="CR48" s="251">
        <f t="shared" si="32"/>
        <v>9</v>
      </c>
      <c r="CS48" s="252" t="str">
        <f t="shared" si="33"/>
        <v>Projektingenieur 9 (Bau)</v>
      </c>
      <c r="CT48" s="250">
        <v>772</v>
      </c>
      <c r="CU48" s="251">
        <f t="shared" si="42"/>
        <v>8</v>
      </c>
      <c r="CV48" s="252" t="str">
        <f t="shared" si="43"/>
        <v>Projektingenieur 8 (Bau)</v>
      </c>
      <c r="CW48" s="250">
        <v>772</v>
      </c>
      <c r="CX48" s="251">
        <f>VLOOKUP($CW48,Funktionsbezeichnungen,3,0)</f>
        <v>8</v>
      </c>
      <c r="CY48" s="252" t="str">
        <f>VLOOKUP($CW48,Funktionsbezeichnungen,2,0)</f>
        <v>Projektingenieur 8 (Bau)</v>
      </c>
      <c r="CZ48" s="250">
        <v>772</v>
      </c>
      <c r="DA48" s="251">
        <f>VLOOKUP($CZ48,Funktionsbezeichnungen,3,0)</f>
        <v>8</v>
      </c>
      <c r="DB48" s="252" t="str">
        <f>VLOOKUP($CZ48,Funktionsbezeichnungen,2,0)</f>
        <v>Projektingenieur 8 (Bau)</v>
      </c>
      <c r="DC48" s="250">
        <v>771</v>
      </c>
      <c r="DD48" s="251">
        <f>VLOOKUP($DC48,Funktionsbezeichnungen,3,0)</f>
        <v>7</v>
      </c>
      <c r="DE48" s="252" t="str">
        <f>VLOOKUP($DC48,Funktionsbezeichnungen,2,0)</f>
        <v>Projektingenieur 7 (Bau)</v>
      </c>
      <c r="DF48" s="249"/>
      <c r="DG48" s="251">
        <v>771</v>
      </c>
      <c r="DH48" s="251">
        <f>VLOOKUP($DG48,Funktionsbezeichnungen,3,0)</f>
        <v>7</v>
      </c>
      <c r="DI48" s="252" t="str">
        <f>VLOOKUP($DG48,Funktionsbezeichnungen,2,0)</f>
        <v>Projektingenieur 7 (Bau)</v>
      </c>
      <c r="DN48" s="338">
        <f t="shared" si="18"/>
        <v>4353</v>
      </c>
      <c r="DO48" s="340">
        <v>2</v>
      </c>
      <c r="DP48" s="338">
        <v>3</v>
      </c>
      <c r="DQ48" s="341" t="s">
        <v>968</v>
      </c>
      <c r="ES48" s="400">
        <v>9648</v>
      </c>
      <c r="ET48" s="338" t="s">
        <v>105</v>
      </c>
    </row>
    <row r="49" spans="1:150" s="338" customFormat="1" ht="15.75" x14ac:dyDescent="0.25">
      <c r="A49" s="319"/>
      <c r="B49" s="319"/>
      <c r="C49" s="319">
        <f t="shared" si="0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17">
        <v>1976</v>
      </c>
      <c r="U49" s="277" t="s">
        <v>1551</v>
      </c>
      <c r="V49" s="17">
        <v>2005</v>
      </c>
      <c r="W49" s="278"/>
      <c r="X49" s="138"/>
      <c r="Y49" s="287"/>
      <c r="Z49" s="28"/>
      <c r="AA49" s="284">
        <f t="shared" si="1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98"/>
      <c r="CJ49" s="409" t="str">
        <f t="shared" si="19"/>
        <v>anders</v>
      </c>
      <c r="CK49" s="338" t="str">
        <f t="shared" si="2"/>
        <v>Dick David</v>
      </c>
      <c r="CM49" s="338">
        <f t="shared" si="3"/>
        <v>13</v>
      </c>
      <c r="CN49" s="338" t="str">
        <f t="shared" si="4"/>
        <v xml:space="preserve"> C/B 2)</v>
      </c>
      <c r="CO49" s="303" t="str">
        <f t="shared" si="46"/>
        <v>C</v>
      </c>
      <c r="CP49" s="400">
        <v>4909</v>
      </c>
      <c r="CQ49" s="250">
        <v>773</v>
      </c>
      <c r="CR49" s="251">
        <f t="shared" si="32"/>
        <v>9</v>
      </c>
      <c r="CS49" s="252" t="str">
        <f t="shared" si="33"/>
        <v>Projektingenieur 9 (Bau)</v>
      </c>
      <c r="CT49" s="250">
        <v>772</v>
      </c>
      <c r="CU49" s="251">
        <f t="shared" si="42"/>
        <v>8</v>
      </c>
      <c r="CV49" s="252" t="str">
        <f t="shared" si="43"/>
        <v>Projektingenieur 8 (Bau)</v>
      </c>
      <c r="CW49" s="250"/>
      <c r="CX49" s="251"/>
      <c r="CY49" s="252"/>
      <c r="CZ49" s="250"/>
      <c r="DA49" s="251"/>
      <c r="DB49" s="252"/>
      <c r="DC49" s="250"/>
      <c r="DD49" s="251"/>
      <c r="DE49" s="252"/>
      <c r="DF49" s="249"/>
      <c r="DG49" s="251"/>
      <c r="DH49" s="251"/>
      <c r="DI49" s="252"/>
      <c r="DN49" s="338">
        <f t="shared" si="18"/>
        <v>4909</v>
      </c>
      <c r="DO49" s="340">
        <v>2</v>
      </c>
      <c r="DP49" s="338">
        <v>3</v>
      </c>
      <c r="DQ49" s="338" t="s">
        <v>952</v>
      </c>
      <c r="ES49" s="400">
        <v>4912</v>
      </c>
      <c r="ET49" s="338" t="s">
        <v>105</v>
      </c>
    </row>
    <row r="50" spans="1:150" s="338" customFormat="1" ht="15.75" x14ac:dyDescent="0.25">
      <c r="A50" s="319"/>
      <c r="B50" s="319"/>
      <c r="C50" s="319">
        <f t="shared" si="0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17">
        <v>1980</v>
      </c>
      <c r="U50" s="277" t="s">
        <v>1063</v>
      </c>
      <c r="V50" s="17">
        <v>2006</v>
      </c>
      <c r="W50" s="278"/>
      <c r="X50" s="138"/>
      <c r="Y50" s="287"/>
      <c r="Z50" s="28"/>
      <c r="AA50" s="284">
        <f t="shared" si="1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98"/>
      <c r="CJ50" s="409" t="str">
        <f t="shared" si="19"/>
        <v>anders</v>
      </c>
      <c r="CK50" s="338" t="str">
        <f t="shared" si="2"/>
        <v>Akdeniz Veysel</v>
      </c>
      <c r="CM50" s="340">
        <f t="shared" si="3"/>
        <v>12</v>
      </c>
      <c r="CN50" s="338" t="str">
        <f t="shared" si="4"/>
        <v xml:space="preserve"> C/B 2)</v>
      </c>
      <c r="CO50" s="303" t="str">
        <f t="shared" si="46"/>
        <v>C</v>
      </c>
      <c r="CP50" s="400">
        <v>4293</v>
      </c>
      <c r="CQ50" s="250">
        <v>773</v>
      </c>
      <c r="CR50" s="251">
        <f t="shared" si="32"/>
        <v>9</v>
      </c>
      <c r="CS50" s="252" t="str">
        <f t="shared" si="33"/>
        <v>Projektingenieur 9 (Bau)</v>
      </c>
      <c r="CT50" s="250">
        <v>772</v>
      </c>
      <c r="CU50" s="251">
        <f t="shared" si="42"/>
        <v>8</v>
      </c>
      <c r="CV50" s="252" t="str">
        <f t="shared" si="43"/>
        <v>Projektingenieur 8 (Bau)</v>
      </c>
      <c r="CW50" s="250">
        <v>772</v>
      </c>
      <c r="CX50" s="251">
        <f>VLOOKUP($CW50,Funktionsbezeichnungen,3,0)</f>
        <v>8</v>
      </c>
      <c r="CY50" s="252" t="str">
        <f>VLOOKUP($CW50,Funktionsbezeichnungen,2,0)</f>
        <v>Projektingenieur 8 (Bau)</v>
      </c>
      <c r="CZ50" s="250">
        <v>772</v>
      </c>
      <c r="DA50" s="251">
        <f>VLOOKUP($CZ50,Funktionsbezeichnungen,3,0)</f>
        <v>8</v>
      </c>
      <c r="DB50" s="252" t="str">
        <f>VLOOKUP($CZ50,Funktionsbezeichnungen,2,0)</f>
        <v>Projektingenieur 8 (Bau)</v>
      </c>
      <c r="DC50" s="250">
        <v>772</v>
      </c>
      <c r="DD50" s="251">
        <f>VLOOKUP($DC50,Funktionsbezeichnungen,3,0)</f>
        <v>8</v>
      </c>
      <c r="DE50" s="252" t="str">
        <f>VLOOKUP($DC50,Funktionsbezeichnungen,2,0)</f>
        <v>Projektingenieur 8 (Bau)</v>
      </c>
      <c r="DF50" s="249"/>
      <c r="DG50" s="251">
        <v>771</v>
      </c>
      <c r="DH50" s="251">
        <f>VLOOKUP($DG50,Funktionsbezeichnungen,3,0)</f>
        <v>7</v>
      </c>
      <c r="DI50" s="252" t="str">
        <f>VLOOKUP($DG50,Funktionsbezeichnungen,2,0)</f>
        <v>Projektingenieur 7 (Bau)</v>
      </c>
      <c r="DN50" s="338">
        <f t="shared" si="18"/>
        <v>4293</v>
      </c>
      <c r="DO50" s="340">
        <v>2</v>
      </c>
      <c r="DP50" s="338">
        <v>3</v>
      </c>
      <c r="DQ50" s="338" t="s">
        <v>951</v>
      </c>
      <c r="ES50" s="400">
        <v>4909</v>
      </c>
      <c r="ET50" s="338" t="s">
        <v>105</v>
      </c>
    </row>
    <row r="51" spans="1:150" s="338" customFormat="1" ht="15.75" x14ac:dyDescent="0.25">
      <c r="A51" s="319"/>
      <c r="B51" s="319"/>
      <c r="C51" s="319">
        <f t="shared" si="0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17">
        <v>1983</v>
      </c>
      <c r="U51" s="277" t="s">
        <v>1063</v>
      </c>
      <c r="V51" s="17">
        <v>2007</v>
      </c>
      <c r="W51" s="278" t="s">
        <v>1060</v>
      </c>
      <c r="X51" s="138">
        <v>2008</v>
      </c>
      <c r="Y51" s="287"/>
      <c r="Z51" s="28"/>
      <c r="AA51" s="284">
        <f t="shared" si="1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98"/>
      <c r="CJ51" s="409" t="str">
        <f t="shared" si="19"/>
        <v>anders</v>
      </c>
      <c r="CK51" s="338" t="str">
        <f t="shared" si="2"/>
        <v>Noordam Philipp</v>
      </c>
      <c r="CM51" s="340">
        <f t="shared" si="3"/>
        <v>11</v>
      </c>
      <c r="CN51" s="338" t="str">
        <f t="shared" si="4"/>
        <v xml:space="preserve"> C/B 2)</v>
      </c>
      <c r="CO51" s="303" t="str">
        <f t="shared" si="46"/>
        <v>C</v>
      </c>
      <c r="CP51" s="400">
        <v>4312</v>
      </c>
      <c r="CQ51" s="250">
        <v>773</v>
      </c>
      <c r="CR51" s="251">
        <f t="shared" si="32"/>
        <v>9</v>
      </c>
      <c r="CS51" s="252" t="str">
        <f t="shared" si="33"/>
        <v>Projektingenieur 9 (Bau)</v>
      </c>
      <c r="CT51" s="250">
        <v>772</v>
      </c>
      <c r="CU51" s="251">
        <f>VLOOKUP($CT51,Funktionsbezeichnungen,3,0)</f>
        <v>8</v>
      </c>
      <c r="CV51" s="252" t="str">
        <f>VLOOKUP($CT51,Funktionsbezeichnungen,2,0)</f>
        <v>Projektingenieur 8 (Bau)</v>
      </c>
      <c r="CW51" s="250">
        <v>772</v>
      </c>
      <c r="CX51" s="251">
        <f>VLOOKUP($CW51,Funktionsbezeichnungen,3,0)</f>
        <v>8</v>
      </c>
      <c r="CY51" s="252" t="str">
        <f>VLOOKUP($CW51,Funktionsbezeichnungen,2,0)</f>
        <v>Projektingenieur 8 (Bau)</v>
      </c>
      <c r="CZ51" s="250"/>
      <c r="DA51" s="251"/>
      <c r="DB51" s="252"/>
      <c r="DC51" s="250"/>
      <c r="DD51" s="251"/>
      <c r="DE51" s="252"/>
      <c r="DF51" s="249"/>
      <c r="DG51" s="251"/>
      <c r="DH51" s="251"/>
      <c r="DI51" s="252"/>
      <c r="DN51" s="338">
        <f t="shared" si="18"/>
        <v>4312</v>
      </c>
      <c r="DO51" s="340">
        <v>2</v>
      </c>
      <c r="DP51" s="338">
        <v>2</v>
      </c>
      <c r="DQ51" s="338" t="s">
        <v>951</v>
      </c>
      <c r="ES51" s="400">
        <v>4353</v>
      </c>
      <c r="ET51" s="338" t="s">
        <v>105</v>
      </c>
    </row>
    <row r="52" spans="1:150" s="338" customFormat="1" x14ac:dyDescent="0.25">
      <c r="A52" s="319"/>
      <c r="B52" s="319"/>
      <c r="C52" s="319">
        <f t="shared" si="0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17">
        <v>1954</v>
      </c>
      <c r="U52" s="277" t="s">
        <v>195</v>
      </c>
      <c r="V52" s="17">
        <v>1976</v>
      </c>
      <c r="W52" s="278"/>
      <c r="X52" s="138"/>
      <c r="Y52" s="287"/>
      <c r="Z52" s="28" t="s">
        <v>547</v>
      </c>
      <c r="AA52" s="284">
        <f t="shared" si="1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98"/>
      <c r="CJ52" s="338" t="str">
        <f>IF(CN52=CO52,"","anders")</f>
        <v/>
      </c>
      <c r="CK52" s="338" t="str">
        <f t="shared" si="2"/>
        <v>Buser Edi</v>
      </c>
      <c r="CM52" s="338">
        <f t="shared" si="3"/>
        <v>42</v>
      </c>
      <c r="CN52" s="338" t="str">
        <f t="shared" si="4"/>
        <v>C</v>
      </c>
      <c r="CO52" s="303" t="str">
        <f t="shared" si="46"/>
        <v>C</v>
      </c>
      <c r="CP52" s="400">
        <v>3160</v>
      </c>
      <c r="CQ52" s="250">
        <v>772</v>
      </c>
      <c r="CR52" s="251">
        <f t="shared" si="32"/>
        <v>8</v>
      </c>
      <c r="CS52" s="252" t="str">
        <f t="shared" si="33"/>
        <v>Projektingenieur 8 (Bau)</v>
      </c>
      <c r="CT52" s="250">
        <v>772</v>
      </c>
      <c r="CU52" s="251">
        <f>VLOOKUP($CT52,Funktionsbezeichnungen,3,0)</f>
        <v>8</v>
      </c>
      <c r="CV52" s="252" t="str">
        <f>VLOOKUP($CT52,Funktionsbezeichnungen,2,0)</f>
        <v>Projektingenieur 8 (Bau)</v>
      </c>
      <c r="CW52" s="250">
        <v>772</v>
      </c>
      <c r="CX52" s="251">
        <f>VLOOKUP($CW52,Funktionsbezeichnungen,3,0)</f>
        <v>8</v>
      </c>
      <c r="CY52" s="252" t="str">
        <f>VLOOKUP($CW52,Funktionsbezeichnungen,2,0)</f>
        <v>Projektingenieur 8 (Bau)</v>
      </c>
      <c r="CZ52" s="250">
        <v>772</v>
      </c>
      <c r="DA52" s="251">
        <f>VLOOKUP($CZ52,Funktionsbezeichnungen,3,0)</f>
        <v>8</v>
      </c>
      <c r="DB52" s="252" t="str">
        <f>VLOOKUP($CZ52,Funktionsbezeichnungen,2,0)</f>
        <v>Projektingenieur 8 (Bau)</v>
      </c>
      <c r="DC52" s="250">
        <v>772</v>
      </c>
      <c r="DD52" s="251">
        <f>VLOOKUP($DC52,Funktionsbezeichnungen,3,0)</f>
        <v>8</v>
      </c>
      <c r="DE52" s="252" t="str">
        <f>VLOOKUP($DC52,Funktionsbezeichnungen,2,0)</f>
        <v>Projektingenieur 8 (Bau)</v>
      </c>
      <c r="DF52" s="249"/>
      <c r="DG52" s="251">
        <v>772</v>
      </c>
      <c r="DH52" s="251">
        <f>VLOOKUP($DG52,Funktionsbezeichnungen,3,0)</f>
        <v>8</v>
      </c>
      <c r="DI52" s="252" t="str">
        <f>VLOOKUP($DG52,Funktionsbezeichnungen,2,0)</f>
        <v>Projektingenieur 8 (Bau)</v>
      </c>
      <c r="DN52" s="338">
        <f>+CP52</f>
        <v>3160</v>
      </c>
      <c r="DO52" s="340">
        <v>2</v>
      </c>
      <c r="DP52" s="338">
        <v>3</v>
      </c>
      <c r="DQ52" s="338" t="s">
        <v>951</v>
      </c>
      <c r="ES52" s="400">
        <v>4293</v>
      </c>
      <c r="ET52" s="338" t="s">
        <v>105</v>
      </c>
    </row>
    <row r="53" spans="1:150" s="338" customFormat="1" ht="27" x14ac:dyDescent="0.25">
      <c r="A53" s="319"/>
      <c r="B53" s="319"/>
      <c r="C53" s="319">
        <f t="shared" si="0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17">
        <v>1975</v>
      </c>
      <c r="U53" s="277" t="s">
        <v>562</v>
      </c>
      <c r="V53" s="17">
        <v>2004</v>
      </c>
      <c r="W53" s="278"/>
      <c r="X53" s="138"/>
      <c r="Y53" s="287"/>
      <c r="Z53" s="28" t="s">
        <v>564</v>
      </c>
      <c r="AA53" s="284">
        <f t="shared" si="1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98"/>
      <c r="CJ53" s="338" t="str">
        <f t="shared" si="19"/>
        <v/>
      </c>
      <c r="CK53" s="338" t="str">
        <f t="shared" si="2"/>
        <v>That Pueng</v>
      </c>
      <c r="CM53" s="338">
        <f t="shared" si="3"/>
        <v>14</v>
      </c>
      <c r="CN53" s="338" t="str">
        <f t="shared" si="4"/>
        <v>C</v>
      </c>
      <c r="CO53" s="303" t="str">
        <f t="shared" si="46"/>
        <v>C</v>
      </c>
      <c r="CP53" s="400">
        <v>4345</v>
      </c>
      <c r="CQ53" s="250" t="s">
        <v>711</v>
      </c>
      <c r="CR53" s="251"/>
      <c r="CS53" s="252"/>
      <c r="CT53" s="250" t="s">
        <v>711</v>
      </c>
      <c r="CU53" s="251"/>
      <c r="CV53" s="252"/>
      <c r="CW53" s="250">
        <v>782</v>
      </c>
      <c r="CX53" s="251">
        <f>VLOOKUP($CW53,Funktionsbezeichnungen,3,0)</f>
        <v>8</v>
      </c>
      <c r="CY53" s="252" t="str">
        <f>VLOOKUP($CW53,Funktionsbezeichnungen,2,0)</f>
        <v>Projektingenieur 8 (Umwelt)</v>
      </c>
      <c r="CZ53" s="250">
        <v>782</v>
      </c>
      <c r="DA53" s="251">
        <f>VLOOKUP($CZ53,Funktionsbezeichnungen,3,0)</f>
        <v>8</v>
      </c>
      <c r="DB53" s="252" t="str">
        <f>VLOOKUP($CZ53,Funktionsbezeichnungen,2,0)</f>
        <v>Projektingenieur 8 (Umwelt)</v>
      </c>
      <c r="DC53" s="250">
        <v>782</v>
      </c>
      <c r="DD53" s="251">
        <f>VLOOKUP($DC53,Funktionsbezeichnungen,3,0)</f>
        <v>8</v>
      </c>
      <c r="DE53" s="252" t="str">
        <f>VLOOKUP($DC53,Funktionsbezeichnungen,2,0)</f>
        <v>Projektingenieur 8 (Umwelt)</v>
      </c>
      <c r="DF53" s="249"/>
      <c r="DG53" s="251">
        <v>781</v>
      </c>
      <c r="DH53" s="251">
        <f>VLOOKUP($DG53,Funktionsbezeichnungen,3,0)</f>
        <v>7</v>
      </c>
      <c r="DI53" s="252" t="str">
        <f>VLOOKUP($DG53,Funktionsbezeichnungen,2,0)</f>
        <v>Projektingenieur 7 (Umwelt)</v>
      </c>
      <c r="DN53" s="338">
        <f>+CP53</f>
        <v>4345</v>
      </c>
      <c r="DO53" s="340">
        <v>1</v>
      </c>
      <c r="DP53" s="338">
        <v>2</v>
      </c>
      <c r="DQ53" s="338" t="s">
        <v>952</v>
      </c>
      <c r="ES53" s="400">
        <v>4312</v>
      </c>
      <c r="ET53" s="338" t="s">
        <v>105</v>
      </c>
    </row>
    <row r="54" spans="1:150" s="338" customFormat="1" x14ac:dyDescent="0.25">
      <c r="A54" s="319"/>
      <c r="B54" s="319">
        <v>1</v>
      </c>
      <c r="C54" s="319">
        <f t="shared" si="0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17">
        <v>1981</v>
      </c>
      <c r="U54" s="277" t="s">
        <v>1063</v>
      </c>
      <c r="V54" s="17">
        <v>2005</v>
      </c>
      <c r="W54" s="278"/>
      <c r="X54" s="138"/>
      <c r="Y54" s="287"/>
      <c r="Z54" s="28"/>
      <c r="AA54" s="284">
        <f t="shared" si="1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98"/>
      <c r="CJ54" s="399" t="e">
        <f t="shared" si="19"/>
        <v>#N/A</v>
      </c>
      <c r="CK54" s="339" t="str">
        <f t="shared" si="2"/>
        <v>Mendoza Maria del Mar</v>
      </c>
      <c r="CM54" s="340">
        <f t="shared" si="3"/>
        <v>13</v>
      </c>
      <c r="CN54" s="340" t="str">
        <f t="shared" si="4"/>
        <v>C</v>
      </c>
      <c r="CO54" s="303" t="e">
        <f t="shared" si="46"/>
        <v>#N/A</v>
      </c>
      <c r="CP54" s="257">
        <v>4326</v>
      </c>
      <c r="CQ54" s="250">
        <v>772</v>
      </c>
      <c r="CR54" s="251">
        <f t="shared" ref="CR54:CR86" si="47">VLOOKUP($CQ54,Funktionsbezeichnungen,3,0)</f>
        <v>8</v>
      </c>
      <c r="CS54" s="252" t="str">
        <f t="shared" ref="CS54:CS86" si="48">VLOOKUP($CQ54,Funktionsbezeichnungen,2,0)</f>
        <v>Projektingenieur 8 (Bau)</v>
      </c>
      <c r="CT54" s="250"/>
      <c r="CU54" s="251"/>
      <c r="CV54" s="252"/>
      <c r="CW54" s="250"/>
      <c r="CX54" s="251"/>
      <c r="CY54" s="252"/>
      <c r="CZ54" s="250"/>
      <c r="DA54" s="251"/>
      <c r="DB54" s="252"/>
      <c r="DC54" s="250"/>
      <c r="DD54" s="251"/>
      <c r="DE54" s="252"/>
      <c r="DF54" s="249"/>
      <c r="DG54" s="251"/>
      <c r="DH54" s="251"/>
      <c r="DI54" s="252"/>
      <c r="DN54" s="338">
        <f>+CP54</f>
        <v>4326</v>
      </c>
      <c r="DO54" s="340">
        <v>2</v>
      </c>
      <c r="DP54" s="338">
        <v>3</v>
      </c>
      <c r="DQ54" s="338" t="s">
        <v>951</v>
      </c>
      <c r="ES54" s="400">
        <v>9677</v>
      </c>
      <c r="ET54" s="338" t="s">
        <v>105</v>
      </c>
    </row>
    <row r="55" spans="1:150" s="338" customFormat="1" ht="27" x14ac:dyDescent="0.25">
      <c r="A55" s="319"/>
      <c r="B55" s="319"/>
      <c r="C55" s="319">
        <f t="shared" si="0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17">
        <v>1983</v>
      </c>
      <c r="U55" s="277" t="s">
        <v>1076</v>
      </c>
      <c r="V55" s="17">
        <v>2008</v>
      </c>
      <c r="W55" s="278" t="s">
        <v>1505</v>
      </c>
      <c r="X55" s="138">
        <v>2009</v>
      </c>
      <c r="Y55" s="287"/>
      <c r="Z55" s="28" t="s">
        <v>1023</v>
      </c>
      <c r="AA55" s="284">
        <f t="shared" si="1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98"/>
      <c r="CJ55" s="338" t="str">
        <f t="shared" si="19"/>
        <v/>
      </c>
      <c r="CK55" s="338" t="str">
        <f t="shared" si="2"/>
        <v>Wieland Manuel</v>
      </c>
      <c r="CM55" s="340">
        <f t="shared" si="3"/>
        <v>10</v>
      </c>
      <c r="CN55" s="338" t="str">
        <f t="shared" si="4"/>
        <v>C</v>
      </c>
      <c r="CO55" s="303" t="str">
        <f t="shared" si="46"/>
        <v>C</v>
      </c>
      <c r="CP55" s="400">
        <v>9698</v>
      </c>
      <c r="CQ55" s="250">
        <v>772</v>
      </c>
      <c r="CR55" s="251">
        <f t="shared" si="47"/>
        <v>8</v>
      </c>
      <c r="CS55" s="252" t="str">
        <f t="shared" si="48"/>
        <v>Projektingenieur 8 (Bau)</v>
      </c>
      <c r="CT55" s="250">
        <v>772</v>
      </c>
      <c r="CU55" s="251">
        <f>VLOOKUP($CT55,Funktionsbezeichnungen,3,0)</f>
        <v>8</v>
      </c>
      <c r="CV55" s="252" t="str">
        <f>VLOOKUP($CT55,Funktionsbezeichnungen,2,0)</f>
        <v>Projektingenieur 8 (Bau)</v>
      </c>
      <c r="CW55" s="250">
        <v>772</v>
      </c>
      <c r="CX55" s="251">
        <f>VLOOKUP($CW55,Funktionsbezeichnungen,3,0)</f>
        <v>8</v>
      </c>
      <c r="CY55" s="252" t="str">
        <f>VLOOKUP($CW55,Funktionsbezeichnungen,2,0)</f>
        <v>Projektingenieur 8 (Bau)</v>
      </c>
      <c r="CZ55" s="250">
        <v>771</v>
      </c>
      <c r="DA55" s="251">
        <f>VLOOKUP($CZ55,Funktionsbezeichnungen,3,0)</f>
        <v>7</v>
      </c>
      <c r="DB55" s="252" t="str">
        <f>VLOOKUP($CZ55,Funktionsbezeichnungen,2,0)</f>
        <v>Projektingenieur 7 (Bau)</v>
      </c>
      <c r="DC55" s="250">
        <v>771</v>
      </c>
      <c r="DD55" s="251">
        <f>VLOOKUP($DC55,Funktionsbezeichnungen,3,0)</f>
        <v>7</v>
      </c>
      <c r="DE55" s="252" t="str">
        <f>VLOOKUP($DC55,Funktionsbezeichnungen,2,0)</f>
        <v>Projektingenieur 7 (Bau)</v>
      </c>
      <c r="DF55" s="249"/>
      <c r="DG55" s="251">
        <v>771</v>
      </c>
      <c r="DH55" s="251">
        <f>VLOOKUP($DG55,Funktionsbezeichnungen,3,0)</f>
        <v>7</v>
      </c>
      <c r="DI55" s="252" t="str">
        <f>VLOOKUP($DG55,Funktionsbezeichnungen,2,0)</f>
        <v>Projektingenieur 7 (Bau)</v>
      </c>
      <c r="DN55" s="338">
        <f t="shared" si="18"/>
        <v>9698</v>
      </c>
      <c r="DO55" s="340">
        <v>2</v>
      </c>
      <c r="DP55" s="338">
        <v>2</v>
      </c>
      <c r="DQ55" s="338" t="s">
        <v>951</v>
      </c>
      <c r="ES55" s="400">
        <v>9698</v>
      </c>
      <c r="ET55" s="338" t="s">
        <v>105</v>
      </c>
    </row>
    <row r="56" spans="1:150" s="338" customFormat="1" x14ac:dyDescent="0.25">
      <c r="A56" s="319"/>
      <c r="B56" s="319"/>
      <c r="C56" s="319">
        <f t="shared" si="0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17">
        <v>1983</v>
      </c>
      <c r="U56" s="277" t="s">
        <v>1556</v>
      </c>
      <c r="V56" s="17">
        <v>2008</v>
      </c>
      <c r="W56" s="278"/>
      <c r="X56" s="138"/>
      <c r="Y56" s="287"/>
      <c r="Z56" s="28"/>
      <c r="AA56" s="284">
        <f t="shared" si="1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373</v>
      </c>
      <c r="AG56" s="398"/>
      <c r="CJ56" s="399" t="str">
        <f t="shared" si="19"/>
        <v>anders</v>
      </c>
      <c r="CK56" s="338" t="str">
        <f t="shared" si="2"/>
        <v>Skucek Axel</v>
      </c>
      <c r="CM56" s="340">
        <f t="shared" si="3"/>
        <v>10</v>
      </c>
      <c r="CN56" s="340" t="str">
        <f t="shared" si="4"/>
        <v>C</v>
      </c>
      <c r="CO56" s="303" t="str">
        <f t="shared" si="46"/>
        <v>D</v>
      </c>
      <c r="CP56" s="400">
        <v>4322</v>
      </c>
      <c r="CQ56" s="250">
        <v>772</v>
      </c>
      <c r="CR56" s="251">
        <f t="shared" si="47"/>
        <v>8</v>
      </c>
      <c r="CS56" s="252" t="str">
        <f t="shared" si="48"/>
        <v>Projektingenieur 8 (Bau)</v>
      </c>
      <c r="CT56" s="250"/>
      <c r="CU56" s="251"/>
      <c r="CV56" s="252"/>
      <c r="CW56" s="250"/>
      <c r="CX56" s="251"/>
      <c r="CY56" s="252"/>
      <c r="CZ56" s="250"/>
      <c r="DA56" s="251"/>
      <c r="DB56" s="252"/>
      <c r="DC56" s="250"/>
      <c r="DD56" s="251"/>
      <c r="DE56" s="252"/>
      <c r="DF56" s="249"/>
      <c r="DG56" s="251"/>
      <c r="DH56" s="251"/>
      <c r="DI56" s="252"/>
      <c r="DN56" s="338">
        <f t="shared" si="18"/>
        <v>4322</v>
      </c>
      <c r="DO56" s="340">
        <v>2</v>
      </c>
      <c r="DP56" s="338">
        <v>3</v>
      </c>
      <c r="DQ56" s="338" t="s">
        <v>951</v>
      </c>
      <c r="ES56" s="400">
        <v>4311</v>
      </c>
      <c r="ET56" s="338" t="s">
        <v>105</v>
      </c>
    </row>
    <row r="57" spans="1:150" s="338" customFormat="1" x14ac:dyDescent="0.25">
      <c r="A57" s="319"/>
      <c r="B57" s="319"/>
      <c r="C57" s="319">
        <f t="shared" si="0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17">
        <v>1985</v>
      </c>
      <c r="U57" s="277" t="s">
        <v>1552</v>
      </c>
      <c r="V57" s="17">
        <v>2008</v>
      </c>
      <c r="W57" s="278" t="s">
        <v>1181</v>
      </c>
      <c r="X57" s="138">
        <v>2013</v>
      </c>
      <c r="Y57" s="287"/>
      <c r="Z57" s="28" t="s">
        <v>1023</v>
      </c>
      <c r="AA57" s="284">
        <f t="shared" si="1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98"/>
      <c r="CJ57" s="338" t="str">
        <f t="shared" si="19"/>
        <v/>
      </c>
      <c r="CK57" s="338" t="str">
        <f t="shared" si="2"/>
        <v>Imesch Reto</v>
      </c>
      <c r="CM57" s="340">
        <f t="shared" si="3"/>
        <v>10</v>
      </c>
      <c r="CN57" s="338" t="str">
        <f t="shared" si="4"/>
        <v>C</v>
      </c>
      <c r="CO57" s="303" t="str">
        <f t="shared" si="46"/>
        <v>C</v>
      </c>
      <c r="CP57" s="400">
        <v>9677</v>
      </c>
      <c r="CQ57" s="250">
        <v>772</v>
      </c>
      <c r="CR57" s="251">
        <f t="shared" si="47"/>
        <v>8</v>
      </c>
      <c r="CS57" s="252" t="str">
        <f t="shared" si="48"/>
        <v>Projektingenieur 8 (Bau)</v>
      </c>
      <c r="CT57" s="250">
        <v>772</v>
      </c>
      <c r="CU57" s="251">
        <f t="shared" ref="CU57:CU65" si="49">VLOOKUP($CT57,Funktionsbezeichnungen,3,0)</f>
        <v>8</v>
      </c>
      <c r="CV57" s="252" t="str">
        <f t="shared" ref="CV57:CV65" si="50">VLOOKUP($CT57,Funktionsbezeichnungen,2,0)</f>
        <v>Projektingenieur 8 (Bau)</v>
      </c>
      <c r="CW57" s="250">
        <v>772</v>
      </c>
      <c r="CX57" s="251">
        <f>VLOOKUP($CW57,Funktionsbezeichnungen,3,0)</f>
        <v>8</v>
      </c>
      <c r="CY57" s="252" t="str">
        <f>VLOOKUP($CW57,Funktionsbezeichnungen,2,0)</f>
        <v>Projektingenieur 8 (Bau)</v>
      </c>
      <c r="CZ57" s="250">
        <v>772</v>
      </c>
      <c r="DA57" s="251">
        <f>VLOOKUP($CZ57,Funktionsbezeichnungen,3,0)</f>
        <v>8</v>
      </c>
      <c r="DB57" s="252" t="str">
        <f>VLOOKUP($CZ57,Funktionsbezeichnungen,2,0)</f>
        <v>Projektingenieur 8 (Bau)</v>
      </c>
      <c r="DC57" s="250">
        <v>771</v>
      </c>
      <c r="DD57" s="251">
        <f>VLOOKUP($DC57,Funktionsbezeichnungen,3,0)</f>
        <v>7</v>
      </c>
      <c r="DE57" s="252" t="str">
        <f>VLOOKUP($DC57,Funktionsbezeichnungen,2,0)</f>
        <v>Projektingenieur 7 (Bau)</v>
      </c>
      <c r="DF57" s="249"/>
      <c r="DG57" s="251">
        <v>771</v>
      </c>
      <c r="DH57" s="251">
        <f>VLOOKUP($DG57,Funktionsbezeichnungen,3,0)</f>
        <v>7</v>
      </c>
      <c r="DI57" s="252" t="str">
        <f>VLOOKUP($DG57,Funktionsbezeichnungen,2,0)</f>
        <v>Projektingenieur 7 (Bau)</v>
      </c>
      <c r="DN57" s="338">
        <f t="shared" si="18"/>
        <v>9677</v>
      </c>
      <c r="DO57" s="340">
        <v>2</v>
      </c>
      <c r="DP57" s="338">
        <v>3</v>
      </c>
      <c r="DQ57" s="338" t="s">
        <v>951</v>
      </c>
      <c r="ES57" s="400">
        <v>8565</v>
      </c>
      <c r="ET57" s="338" t="s">
        <v>105</v>
      </c>
    </row>
    <row r="58" spans="1:150" s="338" customFormat="1" ht="27" x14ac:dyDescent="0.25">
      <c r="A58" s="319"/>
      <c r="B58" s="319"/>
      <c r="C58" s="319" t="str">
        <f t="shared" si="0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17">
        <v>1972</v>
      </c>
      <c r="U58" s="277" t="s">
        <v>1007</v>
      </c>
      <c r="V58" s="17">
        <v>2009</v>
      </c>
      <c r="W58" s="278" t="s">
        <v>1066</v>
      </c>
      <c r="X58" s="138">
        <v>2012</v>
      </c>
      <c r="Y58" s="287"/>
      <c r="Z58" s="28" t="s">
        <v>1180</v>
      </c>
      <c r="AA58" s="284">
        <f t="shared" si="1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98"/>
      <c r="CJ58" s="338" t="str">
        <f t="shared" si="19"/>
        <v/>
      </c>
      <c r="CK58" s="338" t="str">
        <f t="shared" si="2"/>
        <v>Baschong Clemens</v>
      </c>
      <c r="CM58" s="340">
        <f t="shared" si="3"/>
        <v>9</v>
      </c>
      <c r="CN58" s="338" t="str">
        <f t="shared" si="4"/>
        <v>C</v>
      </c>
      <c r="CO58" s="303" t="str">
        <f t="shared" si="46"/>
        <v>C</v>
      </c>
      <c r="CP58" s="400">
        <v>4311</v>
      </c>
      <c r="CQ58" s="250">
        <v>782</v>
      </c>
      <c r="CR58" s="251">
        <f t="shared" si="47"/>
        <v>8</v>
      </c>
      <c r="CS58" s="252" t="str">
        <f t="shared" si="48"/>
        <v>Projektingenieur 8 (Umwelt)</v>
      </c>
      <c r="CT58" s="250">
        <v>782</v>
      </c>
      <c r="CU58" s="251">
        <f t="shared" si="49"/>
        <v>8</v>
      </c>
      <c r="CV58" s="252" t="str">
        <f t="shared" si="50"/>
        <v>Projektingenieur 8 (Umwelt)</v>
      </c>
      <c r="CW58" s="250">
        <v>782</v>
      </c>
      <c r="CX58" s="251">
        <f>VLOOKUP($CW58,Funktionsbezeichnungen,3,0)</f>
        <v>8</v>
      </c>
      <c r="CY58" s="252" t="str">
        <f>VLOOKUP($CW58,Funktionsbezeichnungen,2,0)</f>
        <v>Projektingenieur 8 (Umwelt)</v>
      </c>
      <c r="CZ58" s="250"/>
      <c r="DA58" s="251"/>
      <c r="DB58" s="252"/>
      <c r="DC58" s="250"/>
      <c r="DD58" s="251"/>
      <c r="DE58" s="252"/>
      <c r="DF58" s="249"/>
      <c r="DG58" s="251"/>
      <c r="DH58" s="251"/>
      <c r="DI58" s="252"/>
      <c r="DN58" s="338">
        <f t="shared" si="18"/>
        <v>4311</v>
      </c>
      <c r="DO58" s="340">
        <v>2</v>
      </c>
      <c r="DP58" s="338">
        <v>2</v>
      </c>
      <c r="DQ58" s="338" t="s">
        <v>952</v>
      </c>
      <c r="ES58" s="400">
        <v>8569</v>
      </c>
      <c r="ET58" s="338" t="s">
        <v>105</v>
      </c>
    </row>
    <row r="59" spans="1:150" s="338" customFormat="1" x14ac:dyDescent="0.25">
      <c r="A59" s="319"/>
      <c r="B59" s="319"/>
      <c r="C59" s="319" t="str">
        <f t="shared" si="0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17">
        <v>1984</v>
      </c>
      <c r="U59" s="277" t="s">
        <v>1552</v>
      </c>
      <c r="V59" s="17">
        <v>2009</v>
      </c>
      <c r="W59" s="278"/>
      <c r="X59" s="138"/>
      <c r="Y59" s="287"/>
      <c r="Z59" s="28"/>
      <c r="AA59" s="284">
        <f t="shared" si="1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98"/>
      <c r="CJ59" s="338" t="str">
        <f t="shared" si="19"/>
        <v/>
      </c>
      <c r="CK59" s="338" t="str">
        <f t="shared" si="2"/>
        <v>Jung Roman</v>
      </c>
      <c r="CM59" s="340">
        <f t="shared" si="3"/>
        <v>9</v>
      </c>
      <c r="CN59" s="338" t="str">
        <f t="shared" si="4"/>
        <v>C</v>
      </c>
      <c r="CO59" s="303" t="str">
        <f t="shared" si="46"/>
        <v>C</v>
      </c>
      <c r="CP59" s="400">
        <v>8565</v>
      </c>
      <c r="CQ59" s="250">
        <v>772</v>
      </c>
      <c r="CR59" s="251">
        <f t="shared" si="47"/>
        <v>8</v>
      </c>
      <c r="CS59" s="252" t="str">
        <f t="shared" si="48"/>
        <v>Projektingenieur 8 (Bau)</v>
      </c>
      <c r="CT59" s="250">
        <v>772</v>
      </c>
      <c r="CU59" s="251">
        <f t="shared" si="49"/>
        <v>8</v>
      </c>
      <c r="CV59" s="252" t="str">
        <f t="shared" si="50"/>
        <v>Projektingenieur 8 (Bau)</v>
      </c>
      <c r="CW59" s="250">
        <v>772</v>
      </c>
      <c r="CX59" s="251">
        <f>VLOOKUP($CW59,Funktionsbezeichnungen,3,0)</f>
        <v>8</v>
      </c>
      <c r="CY59" s="252" t="str">
        <f>VLOOKUP($CW59,Funktionsbezeichnungen,2,0)</f>
        <v>Projektingenieur 8 (Bau)</v>
      </c>
      <c r="CZ59" s="250">
        <v>771</v>
      </c>
      <c r="DA59" s="251">
        <f>VLOOKUP($CZ59,Funktionsbezeichnungen,3,0)</f>
        <v>7</v>
      </c>
      <c r="DB59" s="252" t="str">
        <f>VLOOKUP($CZ59,Funktionsbezeichnungen,2,0)</f>
        <v>Projektingenieur 7 (Bau)</v>
      </c>
      <c r="DC59" s="250">
        <v>771</v>
      </c>
      <c r="DD59" s="251">
        <f>VLOOKUP($DC59,Funktionsbezeichnungen,3,0)</f>
        <v>7</v>
      </c>
      <c r="DE59" s="252" t="str">
        <f>VLOOKUP($DC59,Funktionsbezeichnungen,2,0)</f>
        <v>Projektingenieur 7 (Bau)</v>
      </c>
      <c r="DF59" s="249"/>
      <c r="DG59" s="251">
        <v>771</v>
      </c>
      <c r="DH59" s="251">
        <f>VLOOKUP($DG59,Funktionsbezeichnungen,3,0)</f>
        <v>7</v>
      </c>
      <c r="DI59" s="252" t="str">
        <f>VLOOKUP($DG59,Funktionsbezeichnungen,2,0)</f>
        <v>Projektingenieur 7 (Bau)</v>
      </c>
      <c r="DN59" s="338">
        <f t="shared" si="18"/>
        <v>8565</v>
      </c>
      <c r="DO59" s="340">
        <v>2</v>
      </c>
      <c r="DP59" s="338">
        <v>3</v>
      </c>
      <c r="DQ59" s="338" t="s">
        <v>951</v>
      </c>
      <c r="ES59" s="400">
        <v>4906</v>
      </c>
      <c r="ET59" s="338" t="s">
        <v>105</v>
      </c>
    </row>
    <row r="60" spans="1:150" s="338" customFormat="1" x14ac:dyDescent="0.25">
      <c r="A60" s="319"/>
      <c r="B60" s="319"/>
      <c r="C60" s="319" t="str">
        <f t="shared" si="0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17">
        <v>1986</v>
      </c>
      <c r="U60" s="277" t="s">
        <v>1191</v>
      </c>
      <c r="V60" s="17">
        <v>2010</v>
      </c>
      <c r="W60" s="278"/>
      <c r="X60" s="138"/>
      <c r="Y60" s="287"/>
      <c r="Z60" s="28"/>
      <c r="AA60" s="284">
        <f t="shared" si="1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98"/>
      <c r="CJ60" s="338" t="e">
        <f t="shared" si="19"/>
        <v>#N/A</v>
      </c>
      <c r="CK60" s="338" t="str">
        <f t="shared" si="2"/>
        <v>Berzi Patrick</v>
      </c>
      <c r="CM60" s="340">
        <f t="shared" si="3"/>
        <v>8</v>
      </c>
      <c r="CN60" s="340" t="str">
        <f t="shared" si="4"/>
        <v>C</v>
      </c>
      <c r="CO60" s="303" t="e">
        <f t="shared" si="46"/>
        <v>#N/A</v>
      </c>
      <c r="CP60" s="400">
        <v>4911</v>
      </c>
      <c r="CQ60" s="250">
        <v>772</v>
      </c>
      <c r="CR60" s="251">
        <f t="shared" si="47"/>
        <v>8</v>
      </c>
      <c r="CS60" s="252" t="str">
        <f t="shared" si="48"/>
        <v>Projektingenieur 8 (Bau)</v>
      </c>
      <c r="CT60" s="250">
        <v>772</v>
      </c>
      <c r="CU60" s="251">
        <f t="shared" si="49"/>
        <v>8</v>
      </c>
      <c r="CV60" s="252" t="str">
        <f t="shared" si="50"/>
        <v>Projektingenieur 8 (Bau)</v>
      </c>
      <c r="CW60" s="250"/>
      <c r="CX60" s="251"/>
      <c r="CY60" s="252"/>
      <c r="CZ60" s="250"/>
      <c r="DA60" s="251"/>
      <c r="DB60" s="252"/>
      <c r="DC60" s="250"/>
      <c r="DD60" s="251"/>
      <c r="DE60" s="252"/>
      <c r="DF60" s="249"/>
      <c r="DG60" s="251"/>
      <c r="DH60" s="251"/>
      <c r="DI60" s="252"/>
      <c r="DN60" s="338">
        <f t="shared" si="18"/>
        <v>4911</v>
      </c>
      <c r="DO60" s="340">
        <v>2</v>
      </c>
      <c r="DP60" s="338">
        <v>3</v>
      </c>
      <c r="DQ60" s="338" t="s">
        <v>951</v>
      </c>
      <c r="ES60" s="400">
        <v>7706</v>
      </c>
      <c r="ET60" s="340" t="s">
        <v>105</v>
      </c>
    </row>
    <row r="61" spans="1:150" s="338" customFormat="1" x14ac:dyDescent="0.25">
      <c r="A61" s="319"/>
      <c r="B61" s="319">
        <v>1</v>
      </c>
      <c r="C61" s="319" t="str">
        <f t="shared" si="0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17">
        <v>1986</v>
      </c>
      <c r="U61" s="277" t="s">
        <v>1552</v>
      </c>
      <c r="V61" s="17">
        <v>2010</v>
      </c>
      <c r="W61" s="278"/>
      <c r="X61" s="138"/>
      <c r="Y61" s="287"/>
      <c r="Z61" s="28"/>
      <c r="AA61" s="284">
        <f t="shared" si="1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98"/>
      <c r="CJ61" s="338" t="str">
        <f t="shared" si="19"/>
        <v/>
      </c>
      <c r="CK61" s="338" t="str">
        <f t="shared" si="2"/>
        <v>Bianchi Emmanuelle</v>
      </c>
      <c r="CM61" s="340">
        <f t="shared" si="3"/>
        <v>8</v>
      </c>
      <c r="CN61" s="340" t="str">
        <f t="shared" si="4"/>
        <v>C</v>
      </c>
      <c r="CO61" s="303" t="str">
        <f t="shared" si="46"/>
        <v>C</v>
      </c>
      <c r="CP61" s="400">
        <v>7706</v>
      </c>
      <c r="CQ61" s="250">
        <v>772</v>
      </c>
      <c r="CR61" s="251">
        <f t="shared" si="47"/>
        <v>8</v>
      </c>
      <c r="CS61" s="252" t="str">
        <f t="shared" si="48"/>
        <v>Projektingenieur 8 (Bau)</v>
      </c>
      <c r="CT61" s="250">
        <v>772</v>
      </c>
      <c r="CU61" s="251">
        <f t="shared" si="49"/>
        <v>8</v>
      </c>
      <c r="CV61" s="252" t="str">
        <f t="shared" si="50"/>
        <v>Projektingenieur 8 (Bau)</v>
      </c>
      <c r="CW61" s="250">
        <v>772</v>
      </c>
      <c r="CX61" s="251">
        <f>VLOOKUP($CW61,Funktionsbezeichnungen,3,0)</f>
        <v>8</v>
      </c>
      <c r="CY61" s="252" t="str">
        <f>VLOOKUP($CW61,Funktionsbezeichnungen,2,0)</f>
        <v>Projektingenieur 8 (Bau)</v>
      </c>
      <c r="CZ61" s="250">
        <v>771</v>
      </c>
      <c r="DA61" s="251">
        <f>VLOOKUP($CZ61,Funktionsbezeichnungen,3,0)</f>
        <v>7</v>
      </c>
      <c r="DB61" s="252" t="str">
        <f>VLOOKUP($CZ61,Funktionsbezeichnungen,2,0)</f>
        <v>Projektingenieur 7 (Bau)</v>
      </c>
      <c r="DC61" s="250">
        <v>770</v>
      </c>
      <c r="DD61" s="251">
        <f>VLOOKUP($DC61,Funktionsbezeichnungen,3,0)</f>
        <v>6</v>
      </c>
      <c r="DE61" s="252" t="str">
        <f>VLOOKUP($DC61,Funktionsbezeichnungen,2,0)</f>
        <v>Vorstufe Projektingenieur (Bau)</v>
      </c>
      <c r="DF61" s="249"/>
      <c r="DG61" s="251">
        <v>771</v>
      </c>
      <c r="DH61" s="251">
        <f>VLOOKUP($DG61,Funktionsbezeichnungen,3,0)</f>
        <v>7</v>
      </c>
      <c r="DI61" s="252" t="str">
        <f>VLOOKUP($DG61,Funktionsbezeichnungen,2,0)</f>
        <v>Projektingenieur 7 (Bau)</v>
      </c>
      <c r="DN61" s="338">
        <f t="shared" si="18"/>
        <v>7706</v>
      </c>
      <c r="DO61" s="340">
        <v>2</v>
      </c>
      <c r="DP61" s="338">
        <v>3</v>
      </c>
      <c r="DQ61" s="338" t="s">
        <v>951</v>
      </c>
      <c r="ES61" s="400">
        <v>4901</v>
      </c>
      <c r="ET61" s="340" t="s">
        <v>105</v>
      </c>
    </row>
    <row r="62" spans="1:150" s="338" customFormat="1" x14ac:dyDescent="0.25">
      <c r="A62" s="319"/>
      <c r="B62" s="319">
        <v>1</v>
      </c>
      <c r="C62" s="319" t="str">
        <f t="shared" si="0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17">
        <v>1981</v>
      </c>
      <c r="U62" s="277" t="s">
        <v>1552</v>
      </c>
      <c r="V62" s="17">
        <v>2010</v>
      </c>
      <c r="W62" s="278"/>
      <c r="X62" s="138"/>
      <c r="Y62" s="287"/>
      <c r="Z62" s="28"/>
      <c r="AA62" s="284">
        <f t="shared" si="1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98"/>
      <c r="CJ62" s="338" t="str">
        <f t="shared" si="19"/>
        <v/>
      </c>
      <c r="CK62" s="338" t="str">
        <f t="shared" si="2"/>
        <v>Kanagasabai Manoja</v>
      </c>
      <c r="CM62" s="340">
        <f t="shared" si="3"/>
        <v>8</v>
      </c>
      <c r="CN62" s="340" t="str">
        <f t="shared" si="4"/>
        <v>C</v>
      </c>
      <c r="CO62" s="303" t="str">
        <f t="shared" si="46"/>
        <v>C</v>
      </c>
      <c r="CP62" s="400">
        <v>4910</v>
      </c>
      <c r="CQ62" s="250">
        <v>772</v>
      </c>
      <c r="CR62" s="251">
        <f t="shared" si="47"/>
        <v>8</v>
      </c>
      <c r="CS62" s="252" t="str">
        <f t="shared" si="48"/>
        <v>Projektingenieur 8 (Bau)</v>
      </c>
      <c r="CT62" s="250">
        <v>772</v>
      </c>
      <c r="CU62" s="251">
        <f t="shared" si="49"/>
        <v>8</v>
      </c>
      <c r="CV62" s="252" t="str">
        <f t="shared" si="50"/>
        <v>Projektingenieur 8 (Bau)</v>
      </c>
      <c r="CW62" s="250"/>
      <c r="CX62" s="251"/>
      <c r="CY62" s="252"/>
      <c r="CZ62" s="250">
        <v>771</v>
      </c>
      <c r="DA62" s="251">
        <f>VLOOKUP($CZ62,Funktionsbezeichnungen,3,0)</f>
        <v>7</v>
      </c>
      <c r="DB62" s="252" t="str">
        <f>VLOOKUP($CZ62,Funktionsbezeichnungen,2,0)</f>
        <v>Projektingenieur 7 (Bau)</v>
      </c>
      <c r="DC62" s="250">
        <v>770</v>
      </c>
      <c r="DD62" s="251">
        <f>VLOOKUP($DC62,Funktionsbezeichnungen,3,0)</f>
        <v>6</v>
      </c>
      <c r="DE62" s="252" t="str">
        <f>VLOOKUP($DC62,Funktionsbezeichnungen,2,0)</f>
        <v>Vorstufe Projektingenieur (Bau)</v>
      </c>
      <c r="DF62" s="249"/>
      <c r="DG62" s="251">
        <v>771</v>
      </c>
      <c r="DH62" s="251">
        <f>VLOOKUP($DG62,Funktionsbezeichnungen,3,0)</f>
        <v>7</v>
      </c>
      <c r="DI62" s="252" t="str">
        <f>VLOOKUP($DG62,Funktionsbezeichnungen,2,0)</f>
        <v>Projektingenieur 7 (Bau)</v>
      </c>
      <c r="DN62" s="338">
        <f t="shared" si="18"/>
        <v>4910</v>
      </c>
      <c r="DO62" s="340">
        <v>2</v>
      </c>
      <c r="DP62" s="338">
        <v>3</v>
      </c>
      <c r="DQ62" s="338" t="s">
        <v>951</v>
      </c>
      <c r="ES62" s="400">
        <v>4910</v>
      </c>
      <c r="ET62" s="340" t="s">
        <v>105</v>
      </c>
    </row>
    <row r="63" spans="1:150" s="338" customFormat="1" x14ac:dyDescent="0.25">
      <c r="A63" s="319"/>
      <c r="B63" s="319"/>
      <c r="C63" s="319" t="str">
        <f t="shared" si="0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17">
        <v>1984</v>
      </c>
      <c r="U63" s="277" t="s">
        <v>1552</v>
      </c>
      <c r="V63" s="17">
        <v>2010</v>
      </c>
      <c r="W63" s="278"/>
      <c r="X63" s="138"/>
      <c r="Y63" s="287"/>
      <c r="Z63" s="28"/>
      <c r="AA63" s="284">
        <f t="shared" si="1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373</v>
      </c>
      <c r="AG63" s="398"/>
      <c r="CJ63" s="338" t="str">
        <f t="shared" si="19"/>
        <v/>
      </c>
      <c r="CK63" s="338" t="str">
        <f t="shared" si="2"/>
        <v>Indermitte Martin</v>
      </c>
      <c r="CM63" s="340">
        <f t="shared" si="3"/>
        <v>8</v>
      </c>
      <c r="CN63" s="340" t="str">
        <f t="shared" si="4"/>
        <v>C</v>
      </c>
      <c r="CO63" s="303" t="str">
        <f t="shared" si="46"/>
        <v>C</v>
      </c>
      <c r="CP63" s="400">
        <v>4901</v>
      </c>
      <c r="CQ63" s="250">
        <v>772</v>
      </c>
      <c r="CR63" s="251">
        <f t="shared" si="47"/>
        <v>8</v>
      </c>
      <c r="CS63" s="252" t="str">
        <f t="shared" si="48"/>
        <v>Projektingenieur 8 (Bau)</v>
      </c>
      <c r="CT63" s="250">
        <v>772</v>
      </c>
      <c r="CU63" s="251">
        <f t="shared" si="49"/>
        <v>8</v>
      </c>
      <c r="CV63" s="252" t="str">
        <f t="shared" si="50"/>
        <v>Projektingenieur 8 (Bau)</v>
      </c>
      <c r="CW63" s="250">
        <v>772</v>
      </c>
      <c r="CX63" s="251">
        <f>VLOOKUP($CW63,Funktionsbezeichnungen,3,0)</f>
        <v>8</v>
      </c>
      <c r="CY63" s="252" t="str">
        <f>VLOOKUP($CW63,Funktionsbezeichnungen,2,0)</f>
        <v>Projektingenieur 8 (Bau)</v>
      </c>
      <c r="CZ63" s="250">
        <v>771</v>
      </c>
      <c r="DA63" s="251">
        <f>VLOOKUP($CZ63,Funktionsbezeichnungen,3,0)</f>
        <v>7</v>
      </c>
      <c r="DB63" s="252" t="str">
        <f>VLOOKUP($CZ63,Funktionsbezeichnungen,2,0)</f>
        <v>Projektingenieur 7 (Bau)</v>
      </c>
      <c r="DC63" s="250">
        <v>770</v>
      </c>
      <c r="DD63" s="251">
        <f>VLOOKUP($DC63,Funktionsbezeichnungen,3,0)</f>
        <v>6</v>
      </c>
      <c r="DE63" s="252" t="str">
        <f>VLOOKUP($DC63,Funktionsbezeichnungen,2,0)</f>
        <v>Vorstufe Projektingenieur (Bau)</v>
      </c>
      <c r="DF63" s="249"/>
      <c r="DG63" s="251">
        <v>771</v>
      </c>
      <c r="DH63" s="251">
        <f>VLOOKUP($DG63,Funktionsbezeichnungen,3,0)</f>
        <v>7</v>
      </c>
      <c r="DI63" s="252" t="str">
        <f>VLOOKUP($DG63,Funktionsbezeichnungen,2,0)</f>
        <v>Projektingenieur 7 (Bau)</v>
      </c>
      <c r="DN63" s="338">
        <f t="shared" si="18"/>
        <v>4901</v>
      </c>
      <c r="DO63" s="340">
        <v>2</v>
      </c>
      <c r="DP63" s="338">
        <v>3</v>
      </c>
      <c r="DQ63" s="338" t="s">
        <v>951</v>
      </c>
      <c r="ES63" s="400">
        <v>4356</v>
      </c>
      <c r="ET63" s="340" t="s">
        <v>121</v>
      </c>
    </row>
    <row r="64" spans="1:150" s="338" customFormat="1" x14ac:dyDescent="0.25">
      <c r="A64" s="319"/>
      <c r="B64" s="319"/>
      <c r="C64" s="319" t="str">
        <f t="shared" si="0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17">
        <v>1985</v>
      </c>
      <c r="U64" s="277" t="s">
        <v>1552</v>
      </c>
      <c r="V64" s="17">
        <v>2011</v>
      </c>
      <c r="W64" s="278"/>
      <c r="X64" s="138"/>
      <c r="Y64" s="287"/>
      <c r="Z64" s="28"/>
      <c r="AA64" s="284">
        <f t="shared" si="1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373</v>
      </c>
      <c r="AG64" s="398"/>
      <c r="CJ64" s="399" t="str">
        <f>IF(CN64=CO64,"","anders")</f>
        <v>anders</v>
      </c>
      <c r="CK64" s="338" t="str">
        <f t="shared" si="2"/>
        <v>Brem Jakob</v>
      </c>
      <c r="CM64" s="340">
        <f t="shared" si="3"/>
        <v>7</v>
      </c>
      <c r="CN64" s="340" t="str">
        <f t="shared" si="4"/>
        <v>C</v>
      </c>
      <c r="CO64" s="303" t="str">
        <f t="shared" si="46"/>
        <v>D</v>
      </c>
      <c r="CP64" s="400">
        <v>4356</v>
      </c>
      <c r="CQ64" s="250">
        <v>772</v>
      </c>
      <c r="CR64" s="251">
        <f t="shared" si="47"/>
        <v>8</v>
      </c>
      <c r="CS64" s="252" t="str">
        <f t="shared" si="48"/>
        <v>Projektingenieur 8 (Bau)</v>
      </c>
      <c r="CT64" s="250">
        <v>772</v>
      </c>
      <c r="CU64" s="251">
        <f t="shared" si="49"/>
        <v>8</v>
      </c>
      <c r="CV64" s="252" t="str">
        <f t="shared" si="50"/>
        <v>Projektingenieur 8 (Bau)</v>
      </c>
      <c r="CW64" s="250"/>
      <c r="CX64" s="251"/>
      <c r="CY64" s="252"/>
      <c r="CZ64" s="250"/>
      <c r="DA64" s="251"/>
      <c r="DB64" s="252"/>
      <c r="DC64" s="250"/>
      <c r="DD64" s="251"/>
      <c r="DE64" s="252"/>
      <c r="DF64" s="249"/>
      <c r="DG64" s="251"/>
      <c r="DH64" s="251"/>
      <c r="DI64" s="252"/>
      <c r="DN64" s="338">
        <f t="shared" si="18"/>
        <v>4356</v>
      </c>
      <c r="DO64" s="340">
        <v>2</v>
      </c>
      <c r="DP64" s="338">
        <v>3</v>
      </c>
      <c r="DQ64" s="338" t="s">
        <v>951</v>
      </c>
      <c r="ES64" s="400">
        <v>4907</v>
      </c>
      <c r="ET64" s="340" t="s">
        <v>121</v>
      </c>
    </row>
    <row r="65" spans="1:150" s="338" customFormat="1" x14ac:dyDescent="0.25">
      <c r="A65" s="319"/>
      <c r="B65" s="319"/>
      <c r="C65" s="319" t="str">
        <f t="shared" si="0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17">
        <v>1987</v>
      </c>
      <c r="U65" s="277" t="s">
        <v>1552</v>
      </c>
      <c r="V65" s="17">
        <v>2011</v>
      </c>
      <c r="W65" s="278"/>
      <c r="X65" s="138"/>
      <c r="Y65" s="287"/>
      <c r="Z65" s="28"/>
      <c r="AA65" s="284">
        <f t="shared" si="1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373</v>
      </c>
      <c r="AG65" s="398"/>
      <c r="CJ65" s="399" t="str">
        <f t="shared" si="19"/>
        <v>anders</v>
      </c>
      <c r="CK65" s="338" t="str">
        <f t="shared" si="2"/>
        <v>Bürgin Johannes</v>
      </c>
      <c r="CM65" s="340">
        <f t="shared" si="3"/>
        <v>7</v>
      </c>
      <c r="CN65" s="340" t="str">
        <f t="shared" si="4"/>
        <v>C</v>
      </c>
      <c r="CO65" s="303" t="str">
        <f t="shared" si="46"/>
        <v>D</v>
      </c>
      <c r="CP65" s="400">
        <v>4907</v>
      </c>
      <c r="CQ65" s="250">
        <v>772</v>
      </c>
      <c r="CR65" s="251">
        <f t="shared" si="47"/>
        <v>8</v>
      </c>
      <c r="CS65" s="252" t="str">
        <f t="shared" si="48"/>
        <v>Projektingenieur 8 (Bau)</v>
      </c>
      <c r="CT65" s="250">
        <v>772</v>
      </c>
      <c r="CU65" s="251">
        <f t="shared" si="49"/>
        <v>8</v>
      </c>
      <c r="CV65" s="252" t="str">
        <f t="shared" si="50"/>
        <v>Projektingenieur 8 (Bau)</v>
      </c>
      <c r="CW65" s="250">
        <v>771</v>
      </c>
      <c r="CX65" s="251">
        <f t="shared" ref="CX65:CX104" si="51">VLOOKUP($CW65,Funktionsbezeichnungen,3,0)</f>
        <v>7</v>
      </c>
      <c r="CY65" s="252" t="str">
        <f t="shared" ref="CY65:CY104" si="52">VLOOKUP($CW65,Funktionsbezeichnungen,2,0)</f>
        <v>Projektingenieur 7 (Bau)</v>
      </c>
      <c r="CZ65" s="250"/>
      <c r="DA65" s="251"/>
      <c r="DB65" s="252"/>
      <c r="DC65" s="250"/>
      <c r="DD65" s="251"/>
      <c r="DE65" s="252"/>
      <c r="DF65" s="249"/>
      <c r="DG65" s="251"/>
      <c r="DH65" s="251"/>
      <c r="DI65" s="252"/>
      <c r="DN65" s="338">
        <f t="shared" si="18"/>
        <v>4907</v>
      </c>
      <c r="DO65" s="340">
        <v>2</v>
      </c>
      <c r="DP65" s="338">
        <v>3</v>
      </c>
      <c r="DQ65" s="338" t="s">
        <v>951</v>
      </c>
      <c r="ES65" s="400">
        <v>4308</v>
      </c>
      <c r="ET65" s="340" t="s">
        <v>121</v>
      </c>
    </row>
    <row r="66" spans="1:150" s="338" customFormat="1" x14ac:dyDescent="0.25">
      <c r="A66" s="319"/>
      <c r="B66" s="319"/>
      <c r="C66" s="319" t="str">
        <f t="shared" si="0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17">
        <v>1976</v>
      </c>
      <c r="U66" s="277" t="s">
        <v>1252</v>
      </c>
      <c r="V66" s="17">
        <v>2012</v>
      </c>
      <c r="W66" s="278"/>
      <c r="X66" s="138"/>
      <c r="Y66" s="287"/>
      <c r="Z66" s="28"/>
      <c r="AA66" s="284">
        <f t="shared" si="1"/>
        <v>6</v>
      </c>
      <c r="AB66" s="25" t="s">
        <v>1600</v>
      </c>
      <c r="AC66" s="290">
        <v>2017</v>
      </c>
      <c r="AD66" s="21" t="s">
        <v>105</v>
      </c>
      <c r="AE66" s="304"/>
      <c r="AF66" s="16" t="s">
        <v>1247</v>
      </c>
      <c r="AG66" s="398"/>
      <c r="CJ66" s="399" t="e">
        <f t="shared" si="19"/>
        <v>#N/A</v>
      </c>
      <c r="CK66" s="339" t="str">
        <f t="shared" si="2"/>
        <v>Armando Martin</v>
      </c>
      <c r="CL66" s="339"/>
      <c r="CM66" s="410">
        <f t="shared" si="3"/>
        <v>6</v>
      </c>
      <c r="CN66" s="410" t="str">
        <f t="shared" si="4"/>
        <v>C</v>
      </c>
      <c r="CO66" s="303" t="e">
        <f t="shared" si="46"/>
        <v>#N/A</v>
      </c>
      <c r="CP66" s="257">
        <v>4324</v>
      </c>
      <c r="CQ66" s="250">
        <v>542</v>
      </c>
      <c r="CR66" s="251">
        <f t="shared" si="47"/>
        <v>7</v>
      </c>
      <c r="CS66" s="252" t="str">
        <f t="shared" si="48"/>
        <v>Technischer Sachbearbeiter 7</v>
      </c>
      <c r="CT66" s="250"/>
      <c r="CU66" s="251"/>
      <c r="CV66" s="252"/>
      <c r="CW66" s="250"/>
      <c r="CX66" s="251"/>
      <c r="CY66" s="252"/>
      <c r="CZ66" s="250"/>
      <c r="DA66" s="251"/>
      <c r="DB66" s="252"/>
      <c r="DC66" s="250"/>
      <c r="DD66" s="251"/>
      <c r="DE66" s="252"/>
      <c r="DF66" s="249"/>
      <c r="DG66" s="251"/>
      <c r="DH66" s="251"/>
      <c r="DI66" s="252"/>
      <c r="DN66" s="338">
        <f>+CP66</f>
        <v>4324</v>
      </c>
      <c r="DO66" s="340">
        <v>2</v>
      </c>
      <c r="DP66" s="338">
        <v>3</v>
      </c>
      <c r="DQ66" s="338" t="s">
        <v>951</v>
      </c>
      <c r="ES66" s="400">
        <v>4310</v>
      </c>
      <c r="ET66" s="340" t="s">
        <v>121</v>
      </c>
    </row>
    <row r="67" spans="1:150" s="338" customFormat="1" x14ac:dyDescent="0.25">
      <c r="A67" s="319"/>
      <c r="B67" s="319"/>
      <c r="C67" s="319" t="str">
        <f t="shared" si="0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17">
        <v>1987</v>
      </c>
      <c r="U67" s="277" t="s">
        <v>1552</v>
      </c>
      <c r="V67" s="395">
        <v>2012</v>
      </c>
      <c r="W67" s="278"/>
      <c r="X67" s="138"/>
      <c r="Y67" s="287"/>
      <c r="Z67" s="28"/>
      <c r="AA67" s="284">
        <f t="shared" si="1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373</v>
      </c>
      <c r="AG67" s="398"/>
      <c r="CJ67" s="399" t="str">
        <f t="shared" si="19"/>
        <v>anders</v>
      </c>
      <c r="CK67" s="338" t="str">
        <f t="shared" si="2"/>
        <v>Frei Lukas</v>
      </c>
      <c r="CM67" s="340">
        <f t="shared" si="3"/>
        <v>6</v>
      </c>
      <c r="CN67" s="340" t="str">
        <f t="shared" si="4"/>
        <v>C</v>
      </c>
      <c r="CO67" s="303" t="str">
        <f t="shared" si="46"/>
        <v>D</v>
      </c>
      <c r="CP67" s="400">
        <v>4308</v>
      </c>
      <c r="CQ67" s="250">
        <v>772</v>
      </c>
      <c r="CR67" s="251">
        <f t="shared" si="47"/>
        <v>8</v>
      </c>
      <c r="CS67" s="252" t="str">
        <f t="shared" si="48"/>
        <v>Projektingenieur 8 (Bau)</v>
      </c>
      <c r="CT67" s="250">
        <v>772</v>
      </c>
      <c r="CU67" s="251">
        <f>VLOOKUP($CT67,Funktionsbezeichnungen,3,0)</f>
        <v>8</v>
      </c>
      <c r="CV67" s="252" t="str">
        <f>VLOOKUP($CT67,Funktionsbezeichnungen,2,0)</f>
        <v>Projektingenieur 8 (Bau)</v>
      </c>
      <c r="CW67" s="250">
        <v>771</v>
      </c>
      <c r="CX67" s="251">
        <f>VLOOKUP($CW67,Funktionsbezeichnungen,3,0)</f>
        <v>7</v>
      </c>
      <c r="CY67" s="252" t="str">
        <f>VLOOKUP($CW67,Funktionsbezeichnungen,2,0)</f>
        <v>Projektingenieur 7 (Bau)</v>
      </c>
      <c r="CZ67" s="250"/>
      <c r="DA67" s="251"/>
      <c r="DB67" s="252"/>
      <c r="DC67" s="250"/>
      <c r="DD67" s="251"/>
      <c r="DE67" s="252"/>
      <c r="DF67" s="249"/>
      <c r="DG67" s="251"/>
      <c r="DH67" s="251"/>
      <c r="DI67" s="252"/>
      <c r="DN67" s="338">
        <f>+CP67</f>
        <v>4308</v>
      </c>
      <c r="DO67" s="340">
        <v>2</v>
      </c>
      <c r="DP67" s="338">
        <v>3</v>
      </c>
      <c r="DQ67" s="338" t="s">
        <v>951</v>
      </c>
      <c r="ES67" s="400">
        <v>8579</v>
      </c>
      <c r="ET67" s="340" t="s">
        <v>121</v>
      </c>
    </row>
    <row r="68" spans="1:150" s="338" customFormat="1" x14ac:dyDescent="0.25">
      <c r="A68" s="319"/>
      <c r="B68" s="319"/>
      <c r="C68" s="319" t="str">
        <f t="shared" si="0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17">
        <v>1987</v>
      </c>
      <c r="U68" s="277" t="s">
        <v>1552</v>
      </c>
      <c r="V68" s="17">
        <v>2012</v>
      </c>
      <c r="W68" s="278" t="s">
        <v>1182</v>
      </c>
      <c r="X68" s="138">
        <v>2015</v>
      </c>
      <c r="Y68" s="287"/>
      <c r="Z68" s="28" t="s">
        <v>91</v>
      </c>
      <c r="AA68" s="284">
        <f t="shared" si="1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98"/>
      <c r="CJ68" s="399" t="str">
        <f t="shared" si="19"/>
        <v>anders</v>
      </c>
      <c r="CK68" s="338" t="str">
        <f t="shared" si="2"/>
        <v>D'Arco Marcel</v>
      </c>
      <c r="CM68" s="340">
        <f t="shared" si="3"/>
        <v>6</v>
      </c>
      <c r="CN68" s="340" t="str">
        <f t="shared" si="4"/>
        <v>C</v>
      </c>
      <c r="CO68" s="303" t="str">
        <f t="shared" ref="CO68:CO99" si="53">VLOOKUP(CP68,Kategorie,2,0)</f>
        <v>D</v>
      </c>
      <c r="CP68" s="400">
        <v>4310</v>
      </c>
      <c r="CQ68" s="250">
        <v>772</v>
      </c>
      <c r="CR68" s="251">
        <f t="shared" si="47"/>
        <v>8</v>
      </c>
      <c r="CS68" s="252" t="str">
        <f t="shared" si="48"/>
        <v>Projektingenieur 8 (Bau)</v>
      </c>
      <c r="CT68" s="250">
        <v>772</v>
      </c>
      <c r="CU68" s="251">
        <f>VLOOKUP($CT68,Funktionsbezeichnungen,3,0)</f>
        <v>8</v>
      </c>
      <c r="CV68" s="252" t="str">
        <f>VLOOKUP($CT68,Funktionsbezeichnungen,2,0)</f>
        <v>Projektingenieur 8 (Bau)</v>
      </c>
      <c r="CW68" s="250">
        <v>771</v>
      </c>
      <c r="CX68" s="251">
        <f>VLOOKUP($CW68,Funktionsbezeichnungen,3,0)</f>
        <v>7</v>
      </c>
      <c r="CY68" s="252" t="str">
        <f>VLOOKUP($CW68,Funktionsbezeichnungen,2,0)</f>
        <v>Projektingenieur 7 (Bau)</v>
      </c>
      <c r="CZ68" s="250"/>
      <c r="DA68" s="251"/>
      <c r="DB68" s="252"/>
      <c r="DC68" s="250"/>
      <c r="DD68" s="251"/>
      <c r="DE68" s="252"/>
      <c r="DF68" s="249"/>
      <c r="DG68" s="251"/>
      <c r="DH68" s="251"/>
      <c r="DI68" s="252"/>
      <c r="DN68" s="338">
        <f>+CP68</f>
        <v>4310</v>
      </c>
      <c r="DO68" s="340">
        <v>2</v>
      </c>
      <c r="DP68" s="338">
        <v>3</v>
      </c>
      <c r="DQ68" s="338" t="s">
        <v>951</v>
      </c>
      <c r="ES68" s="400">
        <v>4322</v>
      </c>
      <c r="ET68" s="340" t="s">
        <v>121</v>
      </c>
    </row>
    <row r="69" spans="1:150" s="338" customFormat="1" x14ac:dyDescent="0.25">
      <c r="A69" s="319"/>
      <c r="B69" s="319"/>
      <c r="C69" s="319" t="str">
        <f t="shared" ref="C69:C134" si="54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17">
        <v>1975</v>
      </c>
      <c r="U69" s="277" t="s">
        <v>1552</v>
      </c>
      <c r="V69" s="17">
        <v>2010</v>
      </c>
      <c r="W69" s="278"/>
      <c r="X69" s="138"/>
      <c r="Y69" s="287"/>
      <c r="Z69" s="28"/>
      <c r="AA69" s="284">
        <f t="shared" ref="AA69:AA134" si="55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98"/>
      <c r="CJ69" s="399" t="e">
        <f t="shared" si="19"/>
        <v>#N/A</v>
      </c>
      <c r="CK69" s="411" t="str">
        <f t="shared" ref="CK69:CK86" si="56">+S69</f>
        <v>Said Ari</v>
      </c>
      <c r="CM69" s="340">
        <f t="shared" ref="CM69:CM86" si="57">+AA69</f>
        <v>8</v>
      </c>
      <c r="CN69" s="340" t="str">
        <f t="shared" ref="CN69:CN134" si="58">+AD69</f>
        <v>D</v>
      </c>
      <c r="CO69" s="303" t="e">
        <f t="shared" si="53"/>
        <v>#N/A</v>
      </c>
      <c r="CP69" s="412">
        <v>4333</v>
      </c>
      <c r="CQ69" s="250">
        <v>772</v>
      </c>
      <c r="CR69" s="251">
        <f t="shared" si="47"/>
        <v>8</v>
      </c>
      <c r="CS69" s="252" t="str">
        <f t="shared" si="48"/>
        <v>Projektingenieur 8 (Bau)</v>
      </c>
      <c r="CT69" s="250"/>
      <c r="CU69" s="251"/>
      <c r="CV69" s="252"/>
      <c r="CW69" s="250"/>
      <c r="CX69" s="251"/>
      <c r="CY69" s="252"/>
      <c r="CZ69" s="250"/>
      <c r="DA69" s="251"/>
      <c r="DB69" s="252"/>
      <c r="DC69" s="250"/>
      <c r="DD69" s="251"/>
      <c r="DE69" s="252"/>
      <c r="DF69" s="249"/>
      <c r="DG69" s="251"/>
      <c r="DH69" s="251"/>
      <c r="DI69" s="252"/>
      <c r="DN69" s="338">
        <f t="shared" si="18"/>
        <v>4333</v>
      </c>
      <c r="DO69" s="340">
        <v>2</v>
      </c>
      <c r="DP69" s="338">
        <v>3</v>
      </c>
      <c r="DQ69" s="338" t="s">
        <v>951</v>
      </c>
      <c r="ES69" s="400">
        <v>4308</v>
      </c>
      <c r="ET69" s="340" t="s">
        <v>121</v>
      </c>
    </row>
    <row r="70" spans="1:150" s="338" customFormat="1" x14ac:dyDescent="0.25">
      <c r="A70" s="319"/>
      <c r="B70" s="319">
        <v>1</v>
      </c>
      <c r="C70" s="319" t="str">
        <f t="shared" si="54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17">
        <v>1980</v>
      </c>
      <c r="U70" s="277" t="s">
        <v>1515</v>
      </c>
      <c r="V70" s="17">
        <v>2002</v>
      </c>
      <c r="W70" s="278" t="s">
        <v>1552</v>
      </c>
      <c r="X70" s="138">
        <v>2013</v>
      </c>
      <c r="Y70" s="389" t="s">
        <v>1547</v>
      </c>
      <c r="Z70" s="28"/>
      <c r="AA70" s="284">
        <f t="shared" si="55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98"/>
      <c r="CJ70" s="338" t="str">
        <f t="shared" si="19"/>
        <v/>
      </c>
      <c r="CK70" s="338" t="str">
        <f t="shared" si="56"/>
        <v>Hochuli Antonina</v>
      </c>
      <c r="CM70" s="340">
        <f t="shared" si="57"/>
        <v>5</v>
      </c>
      <c r="CN70" s="340" t="str">
        <f t="shared" si="58"/>
        <v>D</v>
      </c>
      <c r="CO70" s="303" t="str">
        <f t="shared" si="53"/>
        <v>D</v>
      </c>
      <c r="CP70" s="400">
        <v>8579</v>
      </c>
      <c r="CQ70" s="250">
        <v>771</v>
      </c>
      <c r="CR70" s="251">
        <f t="shared" si="47"/>
        <v>7</v>
      </c>
      <c r="CS70" s="252" t="str">
        <f t="shared" si="48"/>
        <v>Projektingenieur 7 (Bau)</v>
      </c>
      <c r="CT70" s="250">
        <v>771</v>
      </c>
      <c r="CU70" s="251">
        <f>VLOOKUP($CT70,Funktionsbezeichnungen,3,0)</f>
        <v>7</v>
      </c>
      <c r="CV70" s="252" t="str">
        <f>VLOOKUP($CT70,Funktionsbezeichnungen,2,0)</f>
        <v>Projektingenieur 7 (Bau)</v>
      </c>
      <c r="CW70" s="250">
        <v>770</v>
      </c>
      <c r="CX70" s="251">
        <f t="shared" si="51"/>
        <v>6</v>
      </c>
      <c r="CY70" s="252" t="str">
        <f t="shared" si="52"/>
        <v>Vorstufe Projektingenieur (Bau)</v>
      </c>
      <c r="CZ70" s="250"/>
      <c r="DA70" s="251"/>
      <c r="DB70" s="252"/>
      <c r="DC70" s="250"/>
      <c r="DD70" s="251"/>
      <c r="DE70" s="252"/>
      <c r="DF70" s="249"/>
      <c r="DG70" s="251"/>
      <c r="DH70" s="251"/>
      <c r="DI70" s="252"/>
      <c r="DN70" s="338">
        <f t="shared" si="18"/>
        <v>8579</v>
      </c>
      <c r="DO70" s="340">
        <v>2</v>
      </c>
      <c r="DP70" s="338">
        <v>3</v>
      </c>
      <c r="DQ70" s="338" t="s">
        <v>951</v>
      </c>
      <c r="ES70" s="400">
        <v>4313</v>
      </c>
      <c r="ET70" s="340" t="s">
        <v>121</v>
      </c>
    </row>
    <row r="71" spans="1:150" s="338" customFormat="1" x14ac:dyDescent="0.25">
      <c r="A71" s="319"/>
      <c r="B71" s="319"/>
      <c r="C71" s="319" t="str">
        <f t="shared" si="54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17">
        <v>1987</v>
      </c>
      <c r="U71" s="277" t="s">
        <v>1302</v>
      </c>
      <c r="V71" s="17">
        <v>2013</v>
      </c>
      <c r="W71" s="278"/>
      <c r="X71" s="138"/>
      <c r="Y71" s="287"/>
      <c r="Z71" s="28"/>
      <c r="AA71" s="284">
        <f t="shared" si="55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98"/>
      <c r="CJ71" s="338" t="e">
        <f t="shared" ref="CJ71:CJ136" si="59">IF(CN71=CO71,"","anders")</f>
        <v>#N/A</v>
      </c>
      <c r="CK71" s="338" t="str">
        <f t="shared" si="56"/>
        <v>Meisch Raoul</v>
      </c>
      <c r="CM71" s="340">
        <f t="shared" si="57"/>
        <v>5</v>
      </c>
      <c r="CN71" s="340" t="str">
        <f t="shared" si="58"/>
        <v>D</v>
      </c>
      <c r="CO71" s="303" t="e">
        <f t="shared" si="53"/>
        <v>#N/A</v>
      </c>
      <c r="CP71" s="400">
        <v>4315</v>
      </c>
      <c r="CQ71" s="250">
        <v>771</v>
      </c>
      <c r="CR71" s="251">
        <f t="shared" si="47"/>
        <v>7</v>
      </c>
      <c r="CS71" s="252" t="str">
        <f t="shared" si="48"/>
        <v>Projektingenieur 7 (Bau)</v>
      </c>
      <c r="CT71" s="250">
        <v>771</v>
      </c>
      <c r="CU71" s="251">
        <f>VLOOKUP($CT71,Funktionsbezeichnungen,3,0)</f>
        <v>7</v>
      </c>
      <c r="CV71" s="252" t="str">
        <f>VLOOKUP($CT71,Funktionsbezeichnungen,2,0)</f>
        <v>Projektingenieur 7 (Bau)</v>
      </c>
      <c r="CW71" s="250"/>
      <c r="CX71" s="251"/>
      <c r="CY71" s="252"/>
      <c r="CZ71" s="250"/>
      <c r="DA71" s="251"/>
      <c r="DB71" s="252"/>
      <c r="DC71" s="250"/>
      <c r="DD71" s="251"/>
      <c r="DE71" s="252"/>
      <c r="DF71" s="249"/>
      <c r="DG71" s="251"/>
      <c r="DH71" s="251"/>
      <c r="DI71" s="252"/>
      <c r="DN71" s="338">
        <f t="shared" ref="DN71:DN140" si="60">+CP71</f>
        <v>4315</v>
      </c>
      <c r="DO71" s="340">
        <v>2</v>
      </c>
      <c r="DP71" s="338">
        <v>3</v>
      </c>
      <c r="DQ71" s="338" t="s">
        <v>951</v>
      </c>
      <c r="ES71" s="400">
        <v>4318</v>
      </c>
      <c r="ET71" s="340" t="s">
        <v>121</v>
      </c>
    </row>
    <row r="72" spans="1:150" s="338" customFormat="1" x14ac:dyDescent="0.25">
      <c r="A72" s="319"/>
      <c r="B72" s="319">
        <v>1</v>
      </c>
      <c r="C72" s="319" t="str">
        <f t="shared" si="54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1597</v>
      </c>
      <c r="R72" s="110" t="s">
        <v>1514</v>
      </c>
      <c r="S72" s="20" t="s">
        <v>1596</v>
      </c>
      <c r="T72" s="17">
        <v>1989</v>
      </c>
      <c r="U72" s="277" t="s">
        <v>1552</v>
      </c>
      <c r="V72" s="17">
        <v>2013</v>
      </c>
      <c r="W72" s="278"/>
      <c r="X72" s="138"/>
      <c r="Y72" s="287"/>
      <c r="Z72" s="28" t="s">
        <v>1510</v>
      </c>
      <c r="AA72" s="284">
        <f t="shared" si="55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373</v>
      </c>
      <c r="AG72" s="398"/>
      <c r="CJ72" s="338" t="str">
        <f t="shared" si="59"/>
        <v/>
      </c>
      <c r="CK72" s="338" t="str">
        <f t="shared" si="56"/>
        <v>Tsoulfas Jessica</v>
      </c>
      <c r="CM72" s="340">
        <f t="shared" si="57"/>
        <v>5</v>
      </c>
      <c r="CN72" s="340" t="str">
        <f t="shared" si="58"/>
        <v>D</v>
      </c>
      <c r="CO72" s="303" t="str">
        <f t="shared" si="53"/>
        <v>D</v>
      </c>
      <c r="CP72" s="400">
        <v>4313</v>
      </c>
      <c r="CQ72" s="250">
        <v>771</v>
      </c>
      <c r="CR72" s="251">
        <f t="shared" si="47"/>
        <v>7</v>
      </c>
      <c r="CS72" s="252" t="str">
        <f t="shared" si="48"/>
        <v>Projektingenieur 7 (Bau)</v>
      </c>
      <c r="CT72" s="250">
        <v>771</v>
      </c>
      <c r="CU72" s="251">
        <f>VLOOKUP($CT72,Funktionsbezeichnungen,3,0)</f>
        <v>7</v>
      </c>
      <c r="CV72" s="252" t="str">
        <f>VLOOKUP($CT72,Funktionsbezeichnungen,2,0)</f>
        <v>Projektingenieur 7 (Bau)</v>
      </c>
      <c r="CW72" s="250">
        <v>770</v>
      </c>
      <c r="CX72" s="251">
        <f t="shared" si="51"/>
        <v>6</v>
      </c>
      <c r="CY72" s="252" t="str">
        <f t="shared" si="52"/>
        <v>Vorstufe Projektingenieur (Bau)</v>
      </c>
      <c r="CZ72" s="250"/>
      <c r="DA72" s="251"/>
      <c r="DB72" s="252"/>
      <c r="DC72" s="250"/>
      <c r="DD72" s="251"/>
      <c r="DE72" s="252"/>
      <c r="DF72" s="249"/>
      <c r="DG72" s="251"/>
      <c r="DH72" s="251"/>
      <c r="DI72" s="252"/>
      <c r="DN72" s="338">
        <f t="shared" si="60"/>
        <v>4313</v>
      </c>
      <c r="DO72" s="340">
        <v>2</v>
      </c>
      <c r="DP72" s="338">
        <v>3</v>
      </c>
      <c r="DQ72" s="338" t="s">
        <v>951</v>
      </c>
      <c r="ES72" s="400">
        <v>4319</v>
      </c>
      <c r="ET72" s="340" t="s">
        <v>121</v>
      </c>
    </row>
    <row r="73" spans="1:150" s="338" customFormat="1" x14ac:dyDescent="0.25">
      <c r="A73" s="319"/>
      <c r="B73" s="319"/>
      <c r="C73" s="319" t="str">
        <f t="shared" si="54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17">
        <v>1986</v>
      </c>
      <c r="U73" s="277" t="s">
        <v>1549</v>
      </c>
      <c r="V73" s="17">
        <v>2011</v>
      </c>
      <c r="W73" s="278" t="s">
        <v>1552</v>
      </c>
      <c r="X73" s="138">
        <v>2015</v>
      </c>
      <c r="Y73" s="389" t="s">
        <v>1547</v>
      </c>
      <c r="Z73" s="28"/>
      <c r="AA73" s="284">
        <f t="shared" si="55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98"/>
      <c r="CJ73" s="338" t="str">
        <f t="shared" si="59"/>
        <v/>
      </c>
      <c r="CK73" s="338" t="str">
        <f t="shared" si="56"/>
        <v>Völlmin Daniel</v>
      </c>
      <c r="CM73" s="340">
        <f t="shared" si="57"/>
        <v>3</v>
      </c>
      <c r="CN73" s="340" t="str">
        <f t="shared" si="58"/>
        <v>D</v>
      </c>
      <c r="CO73" s="303" t="str">
        <f t="shared" si="53"/>
        <v>D</v>
      </c>
      <c r="CP73" s="400">
        <v>4319</v>
      </c>
      <c r="CQ73" s="250">
        <v>771</v>
      </c>
      <c r="CR73" s="251">
        <f t="shared" si="47"/>
        <v>7</v>
      </c>
      <c r="CS73" s="252" t="str">
        <f t="shared" si="48"/>
        <v>Projektingenieur 7 (Bau)</v>
      </c>
      <c r="CT73" s="250">
        <v>771</v>
      </c>
      <c r="CU73" s="251">
        <f>VLOOKUP($CT73,Funktionsbezeichnungen,3,0)</f>
        <v>7</v>
      </c>
      <c r="CV73" s="252" t="str">
        <f>VLOOKUP($CT73,Funktionsbezeichnungen,2,0)</f>
        <v>Projektingenieur 7 (Bau)</v>
      </c>
      <c r="CW73" s="250"/>
      <c r="CX73" s="251"/>
      <c r="CY73" s="252"/>
      <c r="CZ73" s="250"/>
      <c r="DA73" s="251"/>
      <c r="DB73" s="252"/>
      <c r="DC73" s="250"/>
      <c r="DD73" s="251"/>
      <c r="DE73" s="252"/>
      <c r="DF73" s="249"/>
      <c r="DG73" s="251"/>
      <c r="DH73" s="251"/>
      <c r="DI73" s="252"/>
      <c r="DN73" s="338">
        <f t="shared" si="60"/>
        <v>4319</v>
      </c>
      <c r="DO73" s="340">
        <v>2</v>
      </c>
      <c r="DP73" s="338">
        <v>3</v>
      </c>
      <c r="DQ73" s="338" t="s">
        <v>951</v>
      </c>
      <c r="ES73" s="400">
        <v>3211</v>
      </c>
      <c r="ET73" s="338" t="s">
        <v>105</v>
      </c>
    </row>
    <row r="74" spans="1:150" s="338" customFormat="1" x14ac:dyDescent="0.25">
      <c r="A74" s="319"/>
      <c r="B74" s="319"/>
      <c r="C74" s="319" t="str">
        <f t="shared" si="54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17">
        <v>1988</v>
      </c>
      <c r="U74" s="277" t="s">
        <v>1553</v>
      </c>
      <c r="V74" s="17">
        <v>2016</v>
      </c>
      <c r="W74" s="278"/>
      <c r="X74" s="138"/>
      <c r="Y74" s="287"/>
      <c r="Z74" s="28"/>
      <c r="AA74" s="284">
        <f t="shared" si="55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98"/>
      <c r="CJ74" s="338" t="e">
        <f t="shared" si="59"/>
        <v>#N/A</v>
      </c>
      <c r="CK74" s="338" t="str">
        <f t="shared" si="56"/>
        <v>Burger Stefan</v>
      </c>
      <c r="CM74" s="338">
        <f t="shared" si="57"/>
        <v>2</v>
      </c>
      <c r="CN74" s="338" t="str">
        <f t="shared" si="58"/>
        <v>D</v>
      </c>
      <c r="CO74" s="303" t="e">
        <f t="shared" si="53"/>
        <v>#N/A</v>
      </c>
      <c r="CP74" s="400">
        <v>9748</v>
      </c>
      <c r="CQ74" s="250">
        <v>771</v>
      </c>
      <c r="CR74" s="251">
        <f t="shared" si="47"/>
        <v>7</v>
      </c>
      <c r="CS74" s="252" t="str">
        <f t="shared" si="48"/>
        <v>Projektingenieur 7 (Bau)</v>
      </c>
      <c r="CT74" s="250">
        <v>771</v>
      </c>
      <c r="CU74" s="251">
        <f>VLOOKUP($CT74,Funktionsbezeichnungen,3,0)</f>
        <v>7</v>
      </c>
      <c r="CV74" s="252" t="str">
        <f>VLOOKUP($CT74,Funktionsbezeichnungen,2,0)</f>
        <v>Projektingenieur 7 (Bau)</v>
      </c>
      <c r="CW74" s="250"/>
      <c r="CX74" s="251"/>
      <c r="CY74" s="252"/>
      <c r="CZ74" s="250"/>
      <c r="DA74" s="251"/>
      <c r="DB74" s="252"/>
      <c r="DC74" s="250"/>
      <c r="DD74" s="251"/>
      <c r="DE74" s="252"/>
      <c r="DF74" s="249"/>
      <c r="DG74" s="250"/>
      <c r="DH74" s="251"/>
      <c r="DI74" s="252"/>
      <c r="DN74" s="338">
        <f t="shared" si="60"/>
        <v>9748</v>
      </c>
      <c r="DO74" s="340">
        <v>2</v>
      </c>
      <c r="DP74" s="338">
        <v>3</v>
      </c>
      <c r="DQ74" s="341" t="s">
        <v>951</v>
      </c>
      <c r="ES74" s="400">
        <v>6622</v>
      </c>
      <c r="ET74" s="338" t="s">
        <v>105</v>
      </c>
    </row>
    <row r="75" spans="1:150" s="338" customFormat="1" x14ac:dyDescent="0.25">
      <c r="A75" s="319"/>
      <c r="B75" s="319"/>
      <c r="C75" s="319" t="str">
        <f t="shared" si="54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17">
        <v>1984</v>
      </c>
      <c r="U75" s="277" t="s">
        <v>1216</v>
      </c>
      <c r="V75" s="17">
        <v>2016</v>
      </c>
      <c r="W75" s="278"/>
      <c r="X75" s="138"/>
      <c r="Y75" s="287"/>
      <c r="Z75" s="28"/>
      <c r="AA75" s="284">
        <f t="shared" si="55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98"/>
      <c r="CJ75" s="399" t="e">
        <f t="shared" si="59"/>
        <v>#N/A</v>
      </c>
      <c r="CK75" s="339" t="str">
        <f t="shared" si="56"/>
        <v>Aleinikov Dimitri</v>
      </c>
      <c r="CM75" s="338">
        <f t="shared" si="57"/>
        <v>2</v>
      </c>
      <c r="CN75" s="338" t="str">
        <f t="shared" si="58"/>
        <v>D</v>
      </c>
      <c r="CO75" s="303" t="e">
        <f t="shared" si="53"/>
        <v>#N/A</v>
      </c>
      <c r="CP75" s="257">
        <v>4327</v>
      </c>
      <c r="CQ75" s="250">
        <v>771</v>
      </c>
      <c r="CR75" s="251">
        <f t="shared" si="47"/>
        <v>7</v>
      </c>
      <c r="CS75" s="252" t="str">
        <f t="shared" si="48"/>
        <v>Projektingenieur 7 (Bau)</v>
      </c>
      <c r="CT75" s="250"/>
      <c r="CU75" s="251"/>
      <c r="CV75" s="252"/>
      <c r="CW75" s="250"/>
      <c r="CX75" s="251"/>
      <c r="CY75" s="252"/>
      <c r="CZ75" s="250"/>
      <c r="DA75" s="251"/>
      <c r="DB75" s="252"/>
      <c r="DC75" s="250"/>
      <c r="DD75" s="251"/>
      <c r="DE75" s="252"/>
      <c r="DF75" s="249"/>
      <c r="DG75" s="250"/>
      <c r="DH75" s="251"/>
      <c r="DI75" s="252"/>
      <c r="DN75" s="338">
        <f t="shared" si="60"/>
        <v>4327</v>
      </c>
      <c r="DO75" s="340">
        <v>2</v>
      </c>
      <c r="DP75" s="338">
        <v>3</v>
      </c>
      <c r="DQ75" s="341" t="s">
        <v>951</v>
      </c>
      <c r="ES75" s="400">
        <v>7622</v>
      </c>
      <c r="ET75" s="338" t="s">
        <v>105</v>
      </c>
    </row>
    <row r="76" spans="1:150" s="338" customFormat="1" x14ac:dyDescent="0.25">
      <c r="A76" s="319"/>
      <c r="B76" s="319"/>
      <c r="C76" s="319" t="str">
        <f t="shared" si="54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17">
        <v>1990</v>
      </c>
      <c r="U76" s="277" t="s">
        <v>1216</v>
      </c>
      <c r="V76" s="17">
        <v>2017</v>
      </c>
      <c r="W76" s="278"/>
      <c r="X76" s="138"/>
      <c r="Y76" s="287"/>
      <c r="Z76" s="28" t="s">
        <v>1511</v>
      </c>
      <c r="AA76" s="284">
        <f t="shared" si="55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98"/>
      <c r="CJ76" s="399" t="e">
        <f t="shared" si="59"/>
        <v>#N/A</v>
      </c>
      <c r="CK76" s="339" t="str">
        <f t="shared" si="56"/>
        <v>Lüthi Tobias</v>
      </c>
      <c r="CM76" s="338">
        <f t="shared" si="57"/>
        <v>1</v>
      </c>
      <c r="CN76" s="338" t="str">
        <f t="shared" si="58"/>
        <v>D</v>
      </c>
      <c r="CO76" s="303" t="e">
        <f t="shared" si="53"/>
        <v>#N/A</v>
      </c>
      <c r="CP76" s="257">
        <v>8580</v>
      </c>
      <c r="CQ76" s="250">
        <v>771</v>
      </c>
      <c r="CR76" s="251">
        <f t="shared" si="47"/>
        <v>7</v>
      </c>
      <c r="CS76" s="252" t="str">
        <f t="shared" si="48"/>
        <v>Projektingenieur 7 (Bau)</v>
      </c>
      <c r="CT76" s="250"/>
      <c r="CU76" s="251"/>
      <c r="CV76" s="252"/>
      <c r="CW76" s="250"/>
      <c r="CX76" s="251"/>
      <c r="CY76" s="252"/>
      <c r="CZ76" s="250"/>
      <c r="DA76" s="251"/>
      <c r="DB76" s="252"/>
      <c r="DC76" s="250"/>
      <c r="DD76" s="251"/>
      <c r="DE76" s="252"/>
      <c r="DF76" s="249"/>
      <c r="DG76" s="250"/>
      <c r="DH76" s="251"/>
      <c r="DI76" s="252"/>
      <c r="DN76" s="338">
        <f t="shared" si="60"/>
        <v>8580</v>
      </c>
      <c r="DO76" s="340">
        <v>2</v>
      </c>
      <c r="DP76" s="338">
        <v>3</v>
      </c>
      <c r="DQ76" s="341" t="s">
        <v>951</v>
      </c>
      <c r="ES76" s="400">
        <v>9658</v>
      </c>
      <c r="ET76" s="338" t="s">
        <v>105</v>
      </c>
    </row>
    <row r="77" spans="1:150" s="338" customFormat="1" x14ac:dyDescent="0.25">
      <c r="A77" s="319"/>
      <c r="B77" s="319">
        <v>1</v>
      </c>
      <c r="C77" s="319" t="str">
        <f t="shared" si="54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17">
        <v>1990</v>
      </c>
      <c r="U77" s="277" t="s">
        <v>1273</v>
      </c>
      <c r="V77" s="17">
        <v>2017</v>
      </c>
      <c r="W77" s="278"/>
      <c r="X77" s="138"/>
      <c r="Y77" s="287"/>
      <c r="Z77" s="28" t="s">
        <v>106</v>
      </c>
      <c r="AA77" s="284">
        <f t="shared" si="55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98"/>
      <c r="CJ77" s="399" t="e">
        <f t="shared" si="59"/>
        <v>#N/A</v>
      </c>
      <c r="CK77" s="339" t="str">
        <f t="shared" si="56"/>
        <v>Schilliger Raphaela</v>
      </c>
      <c r="CM77" s="338">
        <f t="shared" si="57"/>
        <v>1</v>
      </c>
      <c r="CN77" s="338" t="str">
        <f t="shared" si="58"/>
        <v>D</v>
      </c>
      <c r="CO77" s="303" t="e">
        <f t="shared" si="53"/>
        <v>#N/A</v>
      </c>
      <c r="CP77" s="257">
        <v>4325</v>
      </c>
      <c r="CQ77" s="250">
        <v>781</v>
      </c>
      <c r="CR77" s="251">
        <f t="shared" si="47"/>
        <v>7</v>
      </c>
      <c r="CS77" s="252" t="str">
        <f t="shared" si="48"/>
        <v>Projektingenieur 7 (Umwelt)</v>
      </c>
      <c r="CT77" s="250"/>
      <c r="CU77" s="251"/>
      <c r="CV77" s="252"/>
      <c r="CW77" s="250"/>
      <c r="CX77" s="251"/>
      <c r="CY77" s="252"/>
      <c r="CZ77" s="250"/>
      <c r="DA77" s="251"/>
      <c r="DB77" s="252"/>
      <c r="DC77" s="250"/>
      <c r="DD77" s="251"/>
      <c r="DE77" s="252"/>
      <c r="DF77" s="249"/>
      <c r="DG77" s="250"/>
      <c r="DH77" s="251"/>
      <c r="DI77" s="252"/>
      <c r="DN77" s="338">
        <f t="shared" si="60"/>
        <v>4325</v>
      </c>
      <c r="DO77" s="340">
        <v>2</v>
      </c>
      <c r="DP77" s="338">
        <v>3</v>
      </c>
      <c r="DQ77" s="341" t="s">
        <v>951</v>
      </c>
      <c r="ES77" s="400">
        <v>4249</v>
      </c>
      <c r="ET77" s="338" t="s">
        <v>1322</v>
      </c>
    </row>
    <row r="78" spans="1:150" s="338" customFormat="1" x14ac:dyDescent="0.25">
      <c r="A78" s="319"/>
      <c r="B78" s="319"/>
      <c r="C78" s="319" t="str">
        <f t="shared" si="54"/>
        <v/>
      </c>
      <c r="D78" s="320"/>
      <c r="E78" s="320">
        <v>1</v>
      </c>
      <c r="F78" s="321"/>
      <c r="G78" s="57"/>
      <c r="H78" s="57"/>
      <c r="I78" s="321"/>
      <c r="J78" s="57"/>
      <c r="K78" s="321"/>
      <c r="L78" s="321"/>
      <c r="M78" s="321"/>
      <c r="N78" s="322"/>
      <c r="O78" s="322"/>
      <c r="P78" s="109" t="s">
        <v>1301</v>
      </c>
      <c r="Q78" s="110" t="s">
        <v>1595</v>
      </c>
      <c r="R78" s="110" t="s">
        <v>1514</v>
      </c>
      <c r="S78" s="20" t="s">
        <v>1594</v>
      </c>
      <c r="T78" s="17">
        <v>1991</v>
      </c>
      <c r="U78" s="277" t="s">
        <v>1552</v>
      </c>
      <c r="V78" s="17">
        <v>2016</v>
      </c>
      <c r="W78" s="278" t="s">
        <v>1182</v>
      </c>
      <c r="X78" s="138">
        <v>2018</v>
      </c>
      <c r="Y78" s="287"/>
      <c r="Z78" s="28"/>
      <c r="AA78" s="284">
        <f t="shared" si="55"/>
        <v>2</v>
      </c>
      <c r="AB78" s="25" t="s">
        <v>698</v>
      </c>
      <c r="AC78" s="290">
        <v>2018</v>
      </c>
      <c r="AD78" s="21" t="s">
        <v>121</v>
      </c>
      <c r="AE78" s="304"/>
      <c r="AF78" s="16" t="s">
        <v>375</v>
      </c>
      <c r="AG78" s="398"/>
      <c r="CJ78" s="399"/>
      <c r="CK78" s="339" t="str">
        <f t="shared" si="56"/>
        <v>Schwendener Marvin</v>
      </c>
      <c r="CN78" s="338" t="str">
        <f t="shared" si="58"/>
        <v>D</v>
      </c>
      <c r="CO78" s="303"/>
      <c r="CP78" s="257"/>
      <c r="CQ78" s="250"/>
      <c r="CR78" s="251"/>
      <c r="CS78" s="252"/>
      <c r="CT78" s="250"/>
      <c r="CU78" s="251"/>
      <c r="CV78" s="252"/>
      <c r="CW78" s="250"/>
      <c r="CX78" s="251"/>
      <c r="CY78" s="252"/>
      <c r="CZ78" s="250"/>
      <c r="DA78" s="251"/>
      <c r="DB78" s="252"/>
      <c r="DC78" s="250"/>
      <c r="DD78" s="251"/>
      <c r="DE78" s="252"/>
      <c r="DF78" s="249"/>
      <c r="DG78" s="250"/>
      <c r="DH78" s="251"/>
      <c r="DI78" s="252"/>
      <c r="DO78" s="340"/>
      <c r="DQ78" s="341"/>
      <c r="ES78" s="400"/>
    </row>
    <row r="79" spans="1:150" s="338" customFormat="1" x14ac:dyDescent="0.25">
      <c r="A79" s="319"/>
      <c r="B79" s="319"/>
      <c r="C79" s="319">
        <f t="shared" si="54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>
        <v>1</v>
      </c>
      <c r="O79" s="322"/>
      <c r="P79" s="109" t="s">
        <v>358</v>
      </c>
      <c r="Q79" s="110" t="s">
        <v>1125</v>
      </c>
      <c r="R79" s="110" t="s">
        <v>928</v>
      </c>
      <c r="S79" s="20" t="s">
        <v>1126</v>
      </c>
      <c r="T79" s="17">
        <v>1954</v>
      </c>
      <c r="U79" s="277" t="s">
        <v>126</v>
      </c>
      <c r="V79" s="17">
        <v>1973</v>
      </c>
      <c r="W79" s="278" t="s">
        <v>1127</v>
      </c>
      <c r="X79" s="138">
        <v>1979</v>
      </c>
      <c r="Y79" s="287"/>
      <c r="Z79" s="28"/>
      <c r="AA79" s="284">
        <f t="shared" si="55"/>
        <v>45</v>
      </c>
      <c r="AB79" s="25" t="s">
        <v>110</v>
      </c>
      <c r="AC79" s="290">
        <v>2015</v>
      </c>
      <c r="AD79" s="21" t="s">
        <v>105</v>
      </c>
      <c r="AE79" s="304"/>
      <c r="AF79" s="285" t="s">
        <v>1078</v>
      </c>
      <c r="AG79" s="398"/>
      <c r="CJ79" s="338" t="str">
        <f t="shared" si="59"/>
        <v/>
      </c>
      <c r="CK79" s="338" t="str">
        <f t="shared" si="56"/>
        <v>Reber Erich</v>
      </c>
      <c r="CM79" s="338">
        <f t="shared" si="57"/>
        <v>45</v>
      </c>
      <c r="CN79" s="338" t="str">
        <f t="shared" si="58"/>
        <v>C</v>
      </c>
      <c r="CO79" s="303" t="str">
        <f t="shared" si="53"/>
        <v>C</v>
      </c>
      <c r="CP79" s="400">
        <v>3211</v>
      </c>
      <c r="CQ79" s="250">
        <v>772</v>
      </c>
      <c r="CR79" s="251">
        <f t="shared" si="47"/>
        <v>8</v>
      </c>
      <c r="CS79" s="252" t="str">
        <f t="shared" si="48"/>
        <v>Projektingenieur 8 (Bau)</v>
      </c>
      <c r="CT79" s="250">
        <v>772</v>
      </c>
      <c r="CU79" s="251">
        <f>VLOOKUP($CT79,Funktionsbezeichnungen,3,0)</f>
        <v>8</v>
      </c>
      <c r="CV79" s="252" t="str">
        <f>VLOOKUP($CT79,Funktionsbezeichnungen,2,0)</f>
        <v>Projektingenieur 8 (Bau)</v>
      </c>
      <c r="CW79" s="250"/>
      <c r="CX79" s="251"/>
      <c r="CY79" s="252"/>
      <c r="CZ79" s="250"/>
      <c r="DA79" s="251"/>
      <c r="DB79" s="252"/>
      <c r="DC79" s="250"/>
      <c r="DD79" s="251"/>
      <c r="DE79" s="252"/>
      <c r="DF79" s="249"/>
      <c r="DG79" s="250"/>
      <c r="DH79" s="251"/>
      <c r="DI79" s="252"/>
      <c r="DN79" s="338">
        <f t="shared" si="60"/>
        <v>3211</v>
      </c>
      <c r="DO79" s="340">
        <v>6</v>
      </c>
      <c r="DP79" s="338">
        <v>0</v>
      </c>
      <c r="DQ79" s="341" t="s">
        <v>968</v>
      </c>
      <c r="ES79" s="400">
        <v>4250</v>
      </c>
      <c r="ET79" s="338" t="s">
        <v>1322</v>
      </c>
    </row>
    <row r="80" spans="1:150" s="338" customFormat="1" ht="15.75" x14ac:dyDescent="0.25">
      <c r="A80" s="319"/>
      <c r="B80" s="319"/>
      <c r="C80" s="319">
        <f t="shared" si="54"/>
        <v>1</v>
      </c>
      <c r="D80" s="320"/>
      <c r="E80" s="320"/>
      <c r="F80" s="321"/>
      <c r="G80" s="57"/>
      <c r="H80" s="57">
        <v>1</v>
      </c>
      <c r="I80" s="321">
        <v>1</v>
      </c>
      <c r="J80" s="57"/>
      <c r="K80" s="321"/>
      <c r="L80" s="321"/>
      <c r="M80" s="321"/>
      <c r="N80" s="322"/>
      <c r="O80" s="322"/>
      <c r="P80" s="109" t="s">
        <v>1303</v>
      </c>
      <c r="Q80" s="110" t="s">
        <v>477</v>
      </c>
      <c r="R80" s="110" t="s">
        <v>928</v>
      </c>
      <c r="S80" s="20" t="s">
        <v>134</v>
      </c>
      <c r="T80" s="17">
        <v>1954</v>
      </c>
      <c r="U80" s="277" t="s">
        <v>126</v>
      </c>
      <c r="V80" s="17">
        <v>1974</v>
      </c>
      <c r="W80" s="278"/>
      <c r="X80" s="138"/>
      <c r="Y80" s="287"/>
      <c r="Z80" s="28" t="s">
        <v>135</v>
      </c>
      <c r="AA80" s="284">
        <f t="shared" si="55"/>
        <v>44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98"/>
      <c r="CJ80" s="338" t="str">
        <f>IF(CN80=CO80,"","anders")</f>
        <v/>
      </c>
      <c r="CK80" s="338" t="str">
        <f t="shared" si="56"/>
        <v>Imesch Robert</v>
      </c>
      <c r="CM80" s="338">
        <f t="shared" si="57"/>
        <v>44</v>
      </c>
      <c r="CN80" s="338" t="str">
        <f t="shared" si="58"/>
        <v xml:space="preserve"> D/C 2)</v>
      </c>
      <c r="CO80" s="303" t="str">
        <f>VLOOKUP(CP80,Kategorie,2,0)</f>
        <v xml:space="preserve"> D/C 2)</v>
      </c>
      <c r="CP80" s="400">
        <v>4249</v>
      </c>
      <c r="CQ80" s="250">
        <v>772</v>
      </c>
      <c r="CR80" s="251">
        <f t="shared" si="47"/>
        <v>8</v>
      </c>
      <c r="CS80" s="252" t="str">
        <f t="shared" si="48"/>
        <v>Projektingenieur 8 (Bau)</v>
      </c>
      <c r="CT80" s="250">
        <v>772</v>
      </c>
      <c r="CU80" s="251">
        <f>VLOOKUP($CT80,Funktionsbezeichnungen,3,0)</f>
        <v>8</v>
      </c>
      <c r="CV80" s="252" t="str">
        <f>VLOOKUP($CT80,Funktionsbezeichnungen,2,0)</f>
        <v>Projektingenieur 8 (Bau)</v>
      </c>
      <c r="CW80" s="250">
        <v>772</v>
      </c>
      <c r="CX80" s="251">
        <f>VLOOKUP($CW80,Funktionsbezeichnungen,3,0)</f>
        <v>8</v>
      </c>
      <c r="CY80" s="252" t="str">
        <f>VLOOKUP($CW80,Funktionsbezeichnungen,2,0)</f>
        <v>Projektingenieur 8 (Bau)</v>
      </c>
      <c r="CZ80" s="250">
        <v>772</v>
      </c>
      <c r="DA80" s="251">
        <f>VLOOKUP($CZ80,Funktionsbezeichnungen,3,0)</f>
        <v>8</v>
      </c>
      <c r="DB80" s="252" t="str">
        <f>VLOOKUP($CZ80,Funktionsbezeichnungen,2,0)</f>
        <v>Projektingenieur 8 (Bau)</v>
      </c>
      <c r="DC80" s="250">
        <v>772</v>
      </c>
      <c r="DD80" s="251">
        <f>VLOOKUP($DC80,Funktionsbezeichnungen,3,0)</f>
        <v>8</v>
      </c>
      <c r="DE80" s="252" t="str">
        <f>VLOOKUP($DC80,Funktionsbezeichnungen,2,0)</f>
        <v>Projektingenieur 8 (Bau)</v>
      </c>
      <c r="DF80" s="249"/>
      <c r="DG80" s="251">
        <v>772</v>
      </c>
      <c r="DH80" s="251">
        <f>VLOOKUP($DG80,Funktionsbezeichnungen,3,0)</f>
        <v>8</v>
      </c>
      <c r="DI80" s="252" t="str">
        <f>VLOOKUP($DG80,Funktionsbezeichnungen,2,0)</f>
        <v>Projektingenieur 8 (Bau)</v>
      </c>
      <c r="DN80" s="338">
        <f>+CP80</f>
        <v>4249</v>
      </c>
      <c r="DO80" s="340">
        <v>6</v>
      </c>
      <c r="DP80" s="338">
        <v>0</v>
      </c>
      <c r="DQ80" s="341" t="s">
        <v>968</v>
      </c>
      <c r="ES80" s="400">
        <v>5630</v>
      </c>
      <c r="ET80" s="338" t="s">
        <v>121</v>
      </c>
    </row>
    <row r="81" spans="1:150" s="338" customFormat="1" ht="15.75" x14ac:dyDescent="0.25">
      <c r="A81" s="319"/>
      <c r="B81" s="319"/>
      <c r="C81" s="319">
        <f t="shared" si="54"/>
        <v>1</v>
      </c>
      <c r="D81" s="320"/>
      <c r="E81" s="320"/>
      <c r="F81" s="321"/>
      <c r="G81" s="57"/>
      <c r="H81" s="57">
        <v>1</v>
      </c>
      <c r="I81" s="321">
        <v>1</v>
      </c>
      <c r="J81" s="57">
        <v>1</v>
      </c>
      <c r="K81" s="321"/>
      <c r="L81" s="321"/>
      <c r="M81" s="321"/>
      <c r="N81" s="322"/>
      <c r="O81" s="322"/>
      <c r="P81" s="109" t="s">
        <v>1303</v>
      </c>
      <c r="Q81" s="110" t="s">
        <v>478</v>
      </c>
      <c r="R81" s="110" t="s">
        <v>928</v>
      </c>
      <c r="S81" s="20" t="s">
        <v>136</v>
      </c>
      <c r="T81" s="17">
        <v>1955</v>
      </c>
      <c r="U81" s="277" t="s">
        <v>126</v>
      </c>
      <c r="V81" s="17">
        <v>1975</v>
      </c>
      <c r="W81" s="278"/>
      <c r="X81" s="138"/>
      <c r="Y81" s="287"/>
      <c r="Z81" s="28" t="s">
        <v>135</v>
      </c>
      <c r="AA81" s="284">
        <f t="shared" si="55"/>
        <v>43</v>
      </c>
      <c r="AB81" s="25" t="s">
        <v>110</v>
      </c>
      <c r="AC81" s="290">
        <v>1996</v>
      </c>
      <c r="AD81" s="21" t="s">
        <v>1040</v>
      </c>
      <c r="AE81" s="304"/>
      <c r="AF81" s="16" t="s">
        <v>404</v>
      </c>
      <c r="AG81" s="398"/>
      <c r="CJ81" s="338" t="str">
        <f>IF(CN81=CO81,"","anders")</f>
        <v/>
      </c>
      <c r="CK81" s="338" t="str">
        <f t="shared" si="56"/>
        <v>Flückiger Hans Peter</v>
      </c>
      <c r="CM81" s="338">
        <f t="shared" si="57"/>
        <v>43</v>
      </c>
      <c r="CN81" s="338" t="str">
        <f t="shared" si="58"/>
        <v xml:space="preserve"> D/C 2)</v>
      </c>
      <c r="CO81" s="303" t="str">
        <f>VLOOKUP(CP81,Kategorie,2,0)</f>
        <v xml:space="preserve"> D/C 2)</v>
      </c>
      <c r="CP81" s="400">
        <v>4250</v>
      </c>
      <c r="CQ81" s="250">
        <v>772</v>
      </c>
      <c r="CR81" s="251">
        <f t="shared" si="47"/>
        <v>8</v>
      </c>
      <c r="CS81" s="252" t="str">
        <f t="shared" si="48"/>
        <v>Projektingenieur 8 (Bau)</v>
      </c>
      <c r="CT81" s="250">
        <v>772</v>
      </c>
      <c r="CU81" s="251">
        <f>VLOOKUP($CT81,Funktionsbezeichnungen,3,0)</f>
        <v>8</v>
      </c>
      <c r="CV81" s="252" t="str">
        <f>VLOOKUP($CT81,Funktionsbezeichnungen,2,0)</f>
        <v>Projektingenieur 8 (Bau)</v>
      </c>
      <c r="CW81" s="250">
        <v>772</v>
      </c>
      <c r="CX81" s="251">
        <f>VLOOKUP($CW81,Funktionsbezeichnungen,3,0)</f>
        <v>8</v>
      </c>
      <c r="CY81" s="252" t="str">
        <f>VLOOKUP($CW81,Funktionsbezeichnungen,2,0)</f>
        <v>Projektingenieur 8 (Bau)</v>
      </c>
      <c r="CZ81" s="250">
        <v>772</v>
      </c>
      <c r="DA81" s="251">
        <f>VLOOKUP($CZ81,Funktionsbezeichnungen,3,0)</f>
        <v>8</v>
      </c>
      <c r="DB81" s="252" t="str">
        <f>VLOOKUP($CZ81,Funktionsbezeichnungen,2,0)</f>
        <v>Projektingenieur 8 (Bau)</v>
      </c>
      <c r="DC81" s="250">
        <v>772</v>
      </c>
      <c r="DD81" s="251">
        <f>VLOOKUP($DC81,Funktionsbezeichnungen,3,0)</f>
        <v>8</v>
      </c>
      <c r="DE81" s="252" t="str">
        <f>VLOOKUP($DC81,Funktionsbezeichnungen,2,0)</f>
        <v>Projektingenieur 8 (Bau)</v>
      </c>
      <c r="DF81" s="249"/>
      <c r="DG81" s="251">
        <v>772</v>
      </c>
      <c r="DH81" s="251">
        <f>VLOOKUP($DG81,Funktionsbezeichnungen,3,0)</f>
        <v>8</v>
      </c>
      <c r="DI81" s="252" t="str">
        <f>VLOOKUP($DG81,Funktionsbezeichnungen,2,0)</f>
        <v>Projektingenieur 8 (Bau)</v>
      </c>
      <c r="DN81" s="338">
        <f>+CP81</f>
        <v>4250</v>
      </c>
      <c r="DO81" s="340">
        <v>6</v>
      </c>
      <c r="DP81" s="338">
        <v>0</v>
      </c>
      <c r="DQ81" s="341" t="s">
        <v>968</v>
      </c>
      <c r="ES81" s="400">
        <v>7641</v>
      </c>
      <c r="ET81" s="338" t="s">
        <v>121</v>
      </c>
    </row>
    <row r="82" spans="1:150" s="338" customFormat="1" x14ac:dyDescent="0.25">
      <c r="A82" s="319"/>
      <c r="B82" s="319"/>
      <c r="C82" s="319">
        <f t="shared" si="54"/>
        <v>1</v>
      </c>
      <c r="D82" s="320"/>
      <c r="E82" s="320"/>
      <c r="F82" s="321"/>
      <c r="G82" s="57"/>
      <c r="H82" s="57"/>
      <c r="I82" s="321">
        <v>1</v>
      </c>
      <c r="J82" s="57"/>
      <c r="K82" s="321"/>
      <c r="L82" s="321"/>
      <c r="M82" s="321"/>
      <c r="N82" s="322"/>
      <c r="O82" s="322"/>
      <c r="P82" s="109" t="s">
        <v>361</v>
      </c>
      <c r="Q82" s="110" t="s">
        <v>476</v>
      </c>
      <c r="R82" s="110" t="s">
        <v>928</v>
      </c>
      <c r="S82" s="29" t="s">
        <v>127</v>
      </c>
      <c r="T82" s="17">
        <v>1956</v>
      </c>
      <c r="U82" s="277" t="s">
        <v>126</v>
      </c>
      <c r="V82" s="17">
        <v>1976</v>
      </c>
      <c r="W82" s="278"/>
      <c r="X82" s="138"/>
      <c r="Y82" s="287"/>
      <c r="Z82" s="28" t="s">
        <v>242</v>
      </c>
      <c r="AA82" s="284">
        <f t="shared" si="55"/>
        <v>42</v>
      </c>
      <c r="AB82" s="25" t="s">
        <v>686</v>
      </c>
      <c r="AC82" s="290">
        <v>1973</v>
      </c>
      <c r="AD82" s="21" t="s">
        <v>105</v>
      </c>
      <c r="AE82" s="304"/>
      <c r="AF82" s="16" t="s">
        <v>423</v>
      </c>
      <c r="AG82" s="398"/>
      <c r="CJ82" s="338" t="str">
        <f t="shared" si="59"/>
        <v/>
      </c>
      <c r="CK82" s="338" t="str">
        <f t="shared" si="56"/>
        <v>Aebi Roger</v>
      </c>
      <c r="CM82" s="338">
        <f t="shared" si="57"/>
        <v>42</v>
      </c>
      <c r="CN82" s="338" t="str">
        <f t="shared" si="58"/>
        <v>C</v>
      </c>
      <c r="CO82" s="303" t="str">
        <f t="shared" si="53"/>
        <v>C</v>
      </c>
      <c r="CP82" s="400">
        <v>6622</v>
      </c>
      <c r="CQ82" s="250">
        <v>772</v>
      </c>
      <c r="CR82" s="251">
        <f t="shared" si="47"/>
        <v>8</v>
      </c>
      <c r="CS82" s="252" t="str">
        <f t="shared" si="48"/>
        <v>Projektingenieur 8 (Bau)</v>
      </c>
      <c r="CT82" s="250">
        <v>772</v>
      </c>
      <c r="CU82" s="251">
        <f>VLOOKUP($CT82,Funktionsbezeichnungen,3,0)</f>
        <v>8</v>
      </c>
      <c r="CV82" s="252" t="str">
        <f>VLOOKUP($CT82,Funktionsbezeichnungen,2,0)</f>
        <v>Projektingenieur 8 (Bau)</v>
      </c>
      <c r="CW82" s="250">
        <v>772</v>
      </c>
      <c r="CX82" s="251">
        <f t="shared" si="51"/>
        <v>8</v>
      </c>
      <c r="CY82" s="252" t="str">
        <f t="shared" si="52"/>
        <v>Projektingenieur 8 (Bau)</v>
      </c>
      <c r="CZ82" s="250">
        <v>772</v>
      </c>
      <c r="DA82" s="251">
        <f t="shared" ref="DA82:DA110" si="61">VLOOKUP($CZ82,Funktionsbezeichnungen,3,0)</f>
        <v>8</v>
      </c>
      <c r="DB82" s="252" t="str">
        <f t="shared" ref="DB82:DB110" si="62">VLOOKUP($CZ82,Funktionsbezeichnungen,2,0)</f>
        <v>Projektingenieur 8 (Bau)</v>
      </c>
      <c r="DC82" s="250">
        <v>772</v>
      </c>
      <c r="DD82" s="251">
        <f t="shared" ref="DD82:DD112" si="63">VLOOKUP($DC82,Funktionsbezeichnungen,3,0)</f>
        <v>8</v>
      </c>
      <c r="DE82" s="252" t="str">
        <f t="shared" ref="DE82:DE112" si="64">VLOOKUP($DC82,Funktionsbezeichnungen,2,0)</f>
        <v>Projektingenieur 8 (Bau)</v>
      </c>
      <c r="DF82" s="249"/>
      <c r="DG82" s="251">
        <v>772</v>
      </c>
      <c r="DH82" s="251">
        <f t="shared" ref="DH82:DH110" si="65">VLOOKUP($DG82,Funktionsbezeichnungen,3,0)</f>
        <v>8</v>
      </c>
      <c r="DI82" s="252" t="str">
        <f t="shared" ref="DI82:DI110" si="66">VLOOKUP($DG82,Funktionsbezeichnungen,2,0)</f>
        <v>Projektingenieur 8 (Bau)</v>
      </c>
      <c r="DN82" s="338">
        <f t="shared" si="60"/>
        <v>6622</v>
      </c>
      <c r="DO82" s="340">
        <v>6</v>
      </c>
      <c r="DP82" s="338">
        <v>0</v>
      </c>
      <c r="DQ82" s="341" t="s">
        <v>969</v>
      </c>
      <c r="ES82" s="400">
        <v>6765</v>
      </c>
      <c r="ET82" s="338" t="s">
        <v>121</v>
      </c>
    </row>
    <row r="83" spans="1:150" s="338" customFormat="1" x14ac:dyDescent="0.25">
      <c r="A83" s="319"/>
      <c r="B83" s="319"/>
      <c r="C83" s="319">
        <f t="shared" si="54"/>
        <v>1</v>
      </c>
      <c r="D83" s="320"/>
      <c r="E83" s="320"/>
      <c r="F83" s="321"/>
      <c r="G83" s="57"/>
      <c r="H83" s="57">
        <v>1</v>
      </c>
      <c r="I83" s="321">
        <v>1</v>
      </c>
      <c r="J83" s="57"/>
      <c r="K83" s="321"/>
      <c r="L83" s="321"/>
      <c r="M83" s="321"/>
      <c r="N83" s="322"/>
      <c r="O83" s="322"/>
      <c r="P83" s="109" t="s">
        <v>358</v>
      </c>
      <c r="Q83" s="110" t="s">
        <v>486</v>
      </c>
      <c r="R83" s="110" t="s">
        <v>928</v>
      </c>
      <c r="S83" s="20" t="s">
        <v>138</v>
      </c>
      <c r="T83" s="17">
        <v>1964</v>
      </c>
      <c r="U83" s="277" t="s">
        <v>126</v>
      </c>
      <c r="V83" s="17">
        <v>1985</v>
      </c>
      <c r="W83" s="278"/>
      <c r="X83" s="138"/>
      <c r="Y83" s="287"/>
      <c r="Z83" s="28" t="s">
        <v>203</v>
      </c>
      <c r="AA83" s="284">
        <f t="shared" si="55"/>
        <v>33</v>
      </c>
      <c r="AB83" s="25" t="s">
        <v>110</v>
      </c>
      <c r="AC83" s="290">
        <v>1985</v>
      </c>
      <c r="AD83" s="21" t="s">
        <v>105</v>
      </c>
      <c r="AE83" s="304"/>
      <c r="AF83" s="16" t="s">
        <v>376</v>
      </c>
      <c r="AG83" s="398"/>
      <c r="CJ83" s="338" t="str">
        <f t="shared" si="59"/>
        <v/>
      </c>
      <c r="CK83" s="338" t="str">
        <f t="shared" si="56"/>
        <v>Oehen Beat</v>
      </c>
      <c r="CM83" s="338">
        <f t="shared" si="57"/>
        <v>33</v>
      </c>
      <c r="CN83" s="338" t="str">
        <f t="shared" si="58"/>
        <v>C</v>
      </c>
      <c r="CO83" s="303" t="str">
        <f t="shared" si="53"/>
        <v>C</v>
      </c>
      <c r="CP83" s="400">
        <v>7622</v>
      </c>
      <c r="CQ83" s="250">
        <v>772</v>
      </c>
      <c r="CR83" s="251">
        <f t="shared" si="47"/>
        <v>8</v>
      </c>
      <c r="CS83" s="252" t="str">
        <f t="shared" si="48"/>
        <v>Projektingenieur 8 (Bau)</v>
      </c>
      <c r="CT83" s="250">
        <v>772</v>
      </c>
      <c r="CU83" s="251">
        <f t="shared" ref="CU83:CU113" si="67">VLOOKUP($CT83,Funktionsbezeichnungen,3,0)</f>
        <v>8</v>
      </c>
      <c r="CV83" s="252" t="str">
        <f t="shared" ref="CV83:CV113" si="68">VLOOKUP($CT83,Funktionsbezeichnungen,2,0)</f>
        <v>Projektingenieur 8 (Bau)</v>
      </c>
      <c r="CW83" s="250">
        <v>772</v>
      </c>
      <c r="CX83" s="251">
        <f t="shared" si="51"/>
        <v>8</v>
      </c>
      <c r="CY83" s="252" t="str">
        <f t="shared" si="52"/>
        <v>Projektingenieur 8 (Bau)</v>
      </c>
      <c r="CZ83" s="250">
        <v>772</v>
      </c>
      <c r="DA83" s="251">
        <f t="shared" si="61"/>
        <v>8</v>
      </c>
      <c r="DB83" s="252" t="str">
        <f t="shared" si="62"/>
        <v>Projektingenieur 8 (Bau)</v>
      </c>
      <c r="DC83" s="250">
        <v>772</v>
      </c>
      <c r="DD83" s="251">
        <f t="shared" si="63"/>
        <v>8</v>
      </c>
      <c r="DE83" s="252" t="str">
        <f t="shared" si="64"/>
        <v>Projektingenieur 8 (Bau)</v>
      </c>
      <c r="DF83" s="249"/>
      <c r="DG83" s="250">
        <v>772</v>
      </c>
      <c r="DH83" s="251">
        <f t="shared" si="65"/>
        <v>8</v>
      </c>
      <c r="DI83" s="252" t="str">
        <f t="shared" si="66"/>
        <v>Projektingenieur 8 (Bau)</v>
      </c>
      <c r="DN83" s="338">
        <f t="shared" si="60"/>
        <v>7622</v>
      </c>
      <c r="DO83" s="340">
        <v>6</v>
      </c>
      <c r="DP83" s="338">
        <v>0</v>
      </c>
      <c r="DQ83" s="341" t="s">
        <v>968</v>
      </c>
      <c r="ES83" s="400">
        <v>5631</v>
      </c>
      <c r="ET83" s="338" t="s">
        <v>121</v>
      </c>
    </row>
    <row r="84" spans="1:150" s="338" customFormat="1" ht="27" x14ac:dyDescent="0.25">
      <c r="A84" s="319"/>
      <c r="B84" s="319"/>
      <c r="C84" s="319" t="str">
        <f t="shared" si="54"/>
        <v/>
      </c>
      <c r="D84" s="320"/>
      <c r="E84" s="320">
        <v>1</v>
      </c>
      <c r="F84" s="321"/>
      <c r="G84" s="57"/>
      <c r="H84" s="57">
        <v>1</v>
      </c>
      <c r="I84" s="321"/>
      <c r="J84" s="57"/>
      <c r="K84" s="321"/>
      <c r="L84" s="321"/>
      <c r="M84" s="321"/>
      <c r="N84" s="322"/>
      <c r="O84" s="322"/>
      <c r="P84" s="109" t="s">
        <v>1301</v>
      </c>
      <c r="Q84" s="110" t="s">
        <v>1258</v>
      </c>
      <c r="R84" s="110" t="s">
        <v>928</v>
      </c>
      <c r="S84" s="27" t="s">
        <v>1259</v>
      </c>
      <c r="T84" s="17">
        <v>1972</v>
      </c>
      <c r="U84" s="277" t="s">
        <v>1260</v>
      </c>
      <c r="V84" s="17">
        <v>2009</v>
      </c>
      <c r="W84" s="278"/>
      <c r="X84" s="138"/>
      <c r="Y84" s="287"/>
      <c r="Z84" s="25"/>
      <c r="AA84" s="284">
        <f t="shared" si="55"/>
        <v>9</v>
      </c>
      <c r="AB84" s="287" t="s">
        <v>1261</v>
      </c>
      <c r="AC84" s="21">
        <v>2017</v>
      </c>
      <c r="AD84" s="21" t="s">
        <v>105</v>
      </c>
      <c r="AE84" s="304"/>
      <c r="AF84" s="288" t="s">
        <v>376</v>
      </c>
      <c r="AG84" s="398"/>
      <c r="CJ84" s="399" t="e">
        <f>IF(CN84=CO84,"","anders")</f>
        <v>#N/A</v>
      </c>
      <c r="CK84" s="339" t="str">
        <f t="shared" si="56"/>
        <v>Hagmann Andreas</v>
      </c>
      <c r="CM84" s="338">
        <f t="shared" si="57"/>
        <v>9</v>
      </c>
      <c r="CN84" s="338" t="str">
        <f t="shared" si="58"/>
        <v>C</v>
      </c>
      <c r="CO84" s="303" t="e">
        <f>VLOOKUP(CP84,Kategorie,2,0)</f>
        <v>#N/A</v>
      </c>
      <c r="CP84" s="257">
        <v>3216</v>
      </c>
      <c r="CQ84" s="250">
        <v>772</v>
      </c>
      <c r="CR84" s="251">
        <f t="shared" si="47"/>
        <v>8</v>
      </c>
      <c r="CS84" s="252" t="str">
        <f t="shared" si="48"/>
        <v>Projektingenieur 8 (Bau)</v>
      </c>
      <c r="CT84" s="250"/>
      <c r="CU84" s="251"/>
      <c r="CV84" s="252"/>
      <c r="CW84" s="250"/>
      <c r="CX84" s="251"/>
      <c r="CY84" s="252"/>
      <c r="CZ84" s="250"/>
      <c r="DA84" s="251"/>
      <c r="DB84" s="252"/>
      <c r="DC84" s="250"/>
      <c r="DD84" s="251"/>
      <c r="DE84" s="252"/>
      <c r="DF84" s="249"/>
      <c r="DG84" s="250"/>
      <c r="DH84" s="251"/>
      <c r="DI84" s="252"/>
      <c r="DN84" s="338">
        <f>+CP84</f>
        <v>3216</v>
      </c>
      <c r="DO84" s="340">
        <v>6</v>
      </c>
      <c r="DP84" s="338">
        <v>0</v>
      </c>
      <c r="DQ84" s="341" t="s">
        <v>968</v>
      </c>
      <c r="ES84" s="400">
        <v>4354</v>
      </c>
      <c r="ET84" s="338" t="s">
        <v>121</v>
      </c>
    </row>
    <row r="85" spans="1:150" s="338" customFormat="1" x14ac:dyDescent="0.25">
      <c r="A85" s="319"/>
      <c r="B85" s="319"/>
      <c r="C85" s="319">
        <f t="shared" si="54"/>
        <v>1</v>
      </c>
      <c r="D85" s="320"/>
      <c r="E85" s="320"/>
      <c r="F85" s="321"/>
      <c r="G85" s="57"/>
      <c r="H85" s="57">
        <v>1</v>
      </c>
      <c r="I85" s="321">
        <v>1</v>
      </c>
      <c r="J85" s="57"/>
      <c r="K85" s="321"/>
      <c r="L85" s="321"/>
      <c r="M85" s="321"/>
      <c r="N85" s="322"/>
      <c r="O85" s="322"/>
      <c r="P85" s="109" t="s">
        <v>358</v>
      </c>
      <c r="Q85" s="110" t="s">
        <v>494</v>
      </c>
      <c r="R85" s="110" t="s">
        <v>928</v>
      </c>
      <c r="S85" s="27" t="s">
        <v>178</v>
      </c>
      <c r="T85" s="17">
        <v>1978</v>
      </c>
      <c r="U85" s="277" t="s">
        <v>235</v>
      </c>
      <c r="V85" s="17">
        <v>2001</v>
      </c>
      <c r="W85" s="278"/>
      <c r="X85" s="138"/>
      <c r="Y85" s="287"/>
      <c r="Z85" s="25" t="s">
        <v>289</v>
      </c>
      <c r="AA85" s="284">
        <f t="shared" si="55"/>
        <v>17</v>
      </c>
      <c r="AB85" s="25" t="s">
        <v>110</v>
      </c>
      <c r="AC85" s="290">
        <v>2002</v>
      </c>
      <c r="AD85" s="21" t="s">
        <v>105</v>
      </c>
      <c r="AE85" s="304"/>
      <c r="AF85" s="16" t="s">
        <v>376</v>
      </c>
      <c r="AG85" s="398"/>
      <c r="CJ85" s="338" t="str">
        <f t="shared" si="59"/>
        <v/>
      </c>
      <c r="CK85" s="338" t="str">
        <f t="shared" si="56"/>
        <v>Thalmann Patric</v>
      </c>
      <c r="CM85" s="338">
        <f t="shared" si="57"/>
        <v>17</v>
      </c>
      <c r="CN85" s="338" t="str">
        <f t="shared" si="58"/>
        <v>C</v>
      </c>
      <c r="CO85" s="303" t="str">
        <f t="shared" si="53"/>
        <v>C</v>
      </c>
      <c r="CP85" s="400">
        <v>9658</v>
      </c>
      <c r="CQ85" s="250">
        <v>772</v>
      </c>
      <c r="CR85" s="251">
        <f t="shared" si="47"/>
        <v>8</v>
      </c>
      <c r="CS85" s="252" t="str">
        <f t="shared" si="48"/>
        <v>Projektingenieur 8 (Bau)</v>
      </c>
      <c r="CT85" s="250">
        <v>772</v>
      </c>
      <c r="CU85" s="251">
        <f t="shared" si="67"/>
        <v>8</v>
      </c>
      <c r="CV85" s="252" t="str">
        <f t="shared" si="68"/>
        <v>Projektingenieur 8 (Bau)</v>
      </c>
      <c r="CW85" s="250">
        <v>772</v>
      </c>
      <c r="CX85" s="251">
        <f>VLOOKUP($CW85,Funktionsbezeichnungen,3,0)</f>
        <v>8</v>
      </c>
      <c r="CY85" s="252" t="str">
        <f>VLOOKUP($CW85,Funktionsbezeichnungen,2,0)</f>
        <v>Projektingenieur 8 (Bau)</v>
      </c>
      <c r="CZ85" s="250">
        <v>771</v>
      </c>
      <c r="DA85" s="251">
        <f>VLOOKUP($CZ85,Funktionsbezeichnungen,3,0)</f>
        <v>7</v>
      </c>
      <c r="DB85" s="252" t="str">
        <f>VLOOKUP($CZ85,Funktionsbezeichnungen,2,0)</f>
        <v>Projektingenieur 7 (Bau)</v>
      </c>
      <c r="DC85" s="250">
        <v>771</v>
      </c>
      <c r="DD85" s="251">
        <f>VLOOKUP($DC85,Funktionsbezeichnungen,3,0)</f>
        <v>7</v>
      </c>
      <c r="DE85" s="252" t="str">
        <f>VLOOKUP($DC85,Funktionsbezeichnungen,2,0)</f>
        <v>Projektingenieur 7 (Bau)</v>
      </c>
      <c r="DF85" s="249"/>
      <c r="DG85" s="250">
        <v>771</v>
      </c>
      <c r="DH85" s="251">
        <f>VLOOKUP($DG85,Funktionsbezeichnungen,3,0)</f>
        <v>7</v>
      </c>
      <c r="DI85" s="252" t="str">
        <f>VLOOKUP($DG85,Funktionsbezeichnungen,2,0)</f>
        <v>Projektingenieur 7 (Bau)</v>
      </c>
      <c r="DN85" s="338">
        <f t="shared" si="60"/>
        <v>9658</v>
      </c>
      <c r="DO85" s="340">
        <v>6</v>
      </c>
      <c r="DP85" s="338">
        <v>0</v>
      </c>
      <c r="DQ85" s="341" t="s">
        <v>968</v>
      </c>
      <c r="ES85" s="400">
        <v>6659</v>
      </c>
      <c r="ET85" s="338" t="s">
        <v>121</v>
      </c>
    </row>
    <row r="86" spans="1:150" s="338" customFormat="1" ht="27" x14ac:dyDescent="0.25">
      <c r="A86" s="319"/>
      <c r="B86" s="319"/>
      <c r="C86" s="319">
        <f t="shared" si="54"/>
        <v>1</v>
      </c>
      <c r="D86" s="320"/>
      <c r="E86" s="320">
        <v>1</v>
      </c>
      <c r="F86" s="321"/>
      <c r="G86" s="57"/>
      <c r="H86" s="57"/>
      <c r="I86" s="321"/>
      <c r="J86" s="57"/>
      <c r="K86" s="321"/>
      <c r="L86" s="321"/>
      <c r="M86" s="321"/>
      <c r="N86" s="322"/>
      <c r="O86" s="322"/>
      <c r="P86" s="109" t="s">
        <v>358</v>
      </c>
      <c r="Q86" s="110" t="s">
        <v>617</v>
      </c>
      <c r="R86" s="110" t="s">
        <v>928</v>
      </c>
      <c r="S86" s="27" t="s">
        <v>618</v>
      </c>
      <c r="T86" s="17">
        <v>1985</v>
      </c>
      <c r="U86" s="277" t="s">
        <v>235</v>
      </c>
      <c r="V86" s="17">
        <v>2006</v>
      </c>
      <c r="W86" s="277" t="s">
        <v>1555</v>
      </c>
      <c r="X86" s="138">
        <v>2015</v>
      </c>
      <c r="Y86" s="389"/>
      <c r="Z86" s="25"/>
      <c r="AA86" s="284">
        <f t="shared" si="55"/>
        <v>12</v>
      </c>
      <c r="AB86" s="287" t="s">
        <v>110</v>
      </c>
      <c r="AC86" s="21">
        <v>2010</v>
      </c>
      <c r="AD86" s="21" t="s">
        <v>121</v>
      </c>
      <c r="AE86" s="304"/>
      <c r="AF86" s="288" t="s">
        <v>376</v>
      </c>
      <c r="AG86" s="398"/>
      <c r="CJ86" s="338" t="str">
        <f t="shared" si="59"/>
        <v/>
      </c>
      <c r="CK86" s="338" t="str">
        <f t="shared" si="56"/>
        <v>Zeltner Viktor</v>
      </c>
      <c r="CM86" s="338">
        <f t="shared" si="57"/>
        <v>12</v>
      </c>
      <c r="CN86" s="338" t="str">
        <f t="shared" si="58"/>
        <v>D</v>
      </c>
      <c r="CO86" s="303" t="str">
        <f t="shared" si="53"/>
        <v>D</v>
      </c>
      <c r="CP86" s="400">
        <v>6765</v>
      </c>
      <c r="CQ86" s="250">
        <v>771</v>
      </c>
      <c r="CR86" s="251">
        <f t="shared" si="47"/>
        <v>7</v>
      </c>
      <c r="CS86" s="252" t="str">
        <f t="shared" si="48"/>
        <v>Projektingenieur 7 (Bau)</v>
      </c>
      <c r="CT86" s="250">
        <v>771</v>
      </c>
      <c r="CU86" s="251">
        <f t="shared" si="67"/>
        <v>7</v>
      </c>
      <c r="CV86" s="252" t="str">
        <f t="shared" si="68"/>
        <v>Projektingenieur 7 (Bau)</v>
      </c>
      <c r="CW86" s="250">
        <v>771</v>
      </c>
      <c r="CX86" s="251">
        <f>VLOOKUP($CW86,Funktionsbezeichnungen,3,0)</f>
        <v>7</v>
      </c>
      <c r="CY86" s="252" t="str">
        <f>VLOOKUP($CW86,Funktionsbezeichnungen,2,0)</f>
        <v>Projektingenieur 7 (Bau)</v>
      </c>
      <c r="CZ86" s="250">
        <v>733</v>
      </c>
      <c r="DA86" s="251">
        <f>VLOOKUP($CZ86,Funktionsbezeichnungen,3,0)</f>
        <v>6</v>
      </c>
      <c r="DB86" s="252" t="str">
        <f>VLOOKUP($CZ86,Funktionsbezeichnungen,2,0)</f>
        <v>Konstrukteur 6 / -planer 6 / Gruppenchef 6</v>
      </c>
      <c r="DC86" s="250">
        <v>732</v>
      </c>
      <c r="DD86" s="251">
        <f>VLOOKUP($DC86,Funktionsbezeichnungen,3,0)</f>
        <v>5</v>
      </c>
      <c r="DE86" s="252" t="str">
        <f>VLOOKUP($DC86,Funktionsbezeichnungen,2,0)</f>
        <v>Konstrukteur 5 / -planer 5</v>
      </c>
      <c r="DF86" s="249"/>
      <c r="DG86" s="251">
        <v>732</v>
      </c>
      <c r="DH86" s="251">
        <f>VLOOKUP($DG86,Funktionsbezeichnungen,3,0)</f>
        <v>5</v>
      </c>
      <c r="DI86" s="252" t="str">
        <f>VLOOKUP($DG86,Funktionsbezeichnungen,2,0)</f>
        <v>Konstrukteur 5 / -planer 5</v>
      </c>
      <c r="DN86" s="338">
        <f t="shared" si="60"/>
        <v>6765</v>
      </c>
      <c r="DO86" s="340">
        <v>6</v>
      </c>
      <c r="DP86" s="338">
        <v>0</v>
      </c>
      <c r="DQ86" s="338" t="s">
        <v>964</v>
      </c>
      <c r="ES86" s="400">
        <v>6741</v>
      </c>
      <c r="ET86" s="338" t="s">
        <v>121</v>
      </c>
    </row>
    <row r="87" spans="1:150" s="339" customFormat="1" x14ac:dyDescent="0.25">
      <c r="A87" s="319"/>
      <c r="B87" s="319"/>
      <c r="C87" s="319" t="str">
        <f t="shared" si="54"/>
        <v/>
      </c>
      <c r="D87" s="320"/>
      <c r="E87" s="320"/>
      <c r="F87" s="321">
        <v>1</v>
      </c>
      <c r="G87" s="57"/>
      <c r="H87" s="57">
        <v>1</v>
      </c>
      <c r="I87" s="321"/>
      <c r="J87" s="57"/>
      <c r="K87" s="321"/>
      <c r="L87" s="321"/>
      <c r="M87" s="321"/>
      <c r="N87" s="322"/>
      <c r="O87" s="322"/>
      <c r="P87" s="109" t="s">
        <v>1301</v>
      </c>
      <c r="Q87" s="110" t="s">
        <v>1528</v>
      </c>
      <c r="R87" s="110" t="s">
        <v>928</v>
      </c>
      <c r="S87" s="27" t="s">
        <v>1529</v>
      </c>
      <c r="T87" s="17">
        <v>1989</v>
      </c>
      <c r="U87" s="277" t="s">
        <v>1531</v>
      </c>
      <c r="V87" s="17">
        <v>2008</v>
      </c>
      <c r="W87" s="277" t="s">
        <v>1530</v>
      </c>
      <c r="X87" s="138">
        <v>2014</v>
      </c>
      <c r="Y87" s="389" t="s">
        <v>1547</v>
      </c>
      <c r="Z87" s="25"/>
      <c r="AA87" s="284">
        <f t="shared" si="55"/>
        <v>4</v>
      </c>
      <c r="AB87" s="287" t="s">
        <v>110</v>
      </c>
      <c r="AC87" s="21">
        <v>2018</v>
      </c>
      <c r="AD87" s="21" t="s">
        <v>121</v>
      </c>
      <c r="AE87" s="364"/>
      <c r="AF87" s="288" t="s">
        <v>376</v>
      </c>
      <c r="AG87" s="413"/>
      <c r="CN87" s="339" t="str">
        <f t="shared" si="58"/>
        <v>D</v>
      </c>
      <c r="CO87" s="414"/>
      <c r="CP87" s="257"/>
      <c r="CQ87" s="415"/>
      <c r="CR87" s="416"/>
      <c r="CS87" s="417"/>
      <c r="CT87" s="415"/>
      <c r="CU87" s="416"/>
      <c r="CV87" s="417"/>
      <c r="CW87" s="415"/>
      <c r="CX87" s="416"/>
      <c r="CY87" s="417"/>
      <c r="CZ87" s="415"/>
      <c r="DA87" s="416"/>
      <c r="DB87" s="417"/>
      <c r="DC87" s="415"/>
      <c r="DD87" s="416"/>
      <c r="DE87" s="417"/>
      <c r="DF87" s="418"/>
      <c r="DG87" s="416"/>
      <c r="DH87" s="416"/>
      <c r="DI87" s="417"/>
      <c r="DO87" s="410"/>
      <c r="ES87" s="257"/>
    </row>
    <row r="88" spans="1:150" s="338" customFormat="1" x14ac:dyDescent="0.25">
      <c r="A88" s="319"/>
      <c r="B88" s="319"/>
      <c r="C88" s="319">
        <f t="shared" si="54"/>
        <v>1</v>
      </c>
      <c r="D88" s="320"/>
      <c r="E88" s="320"/>
      <c r="F88" s="321"/>
      <c r="G88" s="57"/>
      <c r="H88" s="57"/>
      <c r="I88" s="321">
        <v>1</v>
      </c>
      <c r="J88" s="57">
        <v>1</v>
      </c>
      <c r="K88" s="321"/>
      <c r="L88" s="321"/>
      <c r="M88" s="321"/>
      <c r="N88" s="322"/>
      <c r="O88" s="322"/>
      <c r="P88" s="109" t="s">
        <v>358</v>
      </c>
      <c r="Q88" s="110" t="s">
        <v>482</v>
      </c>
      <c r="R88" s="110" t="s">
        <v>928</v>
      </c>
      <c r="S88" s="27" t="s">
        <v>1557</v>
      </c>
      <c r="T88" s="17">
        <v>1956</v>
      </c>
      <c r="U88" s="277" t="s">
        <v>126</v>
      </c>
      <c r="V88" s="17">
        <v>1973</v>
      </c>
      <c r="W88" s="277"/>
      <c r="X88" s="138"/>
      <c r="Y88" s="389"/>
      <c r="Z88" s="25"/>
      <c r="AA88" s="284">
        <f t="shared" si="55"/>
        <v>45</v>
      </c>
      <c r="AB88" s="287" t="s">
        <v>1588</v>
      </c>
      <c r="AC88" s="21">
        <v>2004</v>
      </c>
      <c r="AD88" s="21" t="s">
        <v>121</v>
      </c>
      <c r="AE88" s="304"/>
      <c r="AF88" s="16" t="s">
        <v>377</v>
      </c>
      <c r="AG88" s="398"/>
      <c r="CJ88" s="338" t="str">
        <f t="shared" si="59"/>
        <v/>
      </c>
      <c r="CK88" s="338" t="str">
        <f t="shared" ref="CK88:CK152" si="69">+S88</f>
        <v>Allemann Bertrand</v>
      </c>
      <c r="CM88" s="338">
        <f t="shared" ref="CM88:CM142" si="70">+AA88</f>
        <v>45</v>
      </c>
      <c r="CN88" s="338" t="str">
        <f t="shared" si="58"/>
        <v>D</v>
      </c>
      <c r="CO88" s="303" t="str">
        <f t="shared" si="53"/>
        <v>D</v>
      </c>
      <c r="CP88" s="400">
        <v>5631</v>
      </c>
      <c r="CQ88" s="250">
        <v>741</v>
      </c>
      <c r="CR88" s="251">
        <f t="shared" ref="CR88:CR116" si="71">VLOOKUP($CQ88,Funktionsbezeichnungen,3,0)</f>
        <v>7</v>
      </c>
      <c r="CS88" s="252" t="str">
        <f t="shared" ref="CS88:CS116" si="72">VLOOKUP($CQ88,Funktionsbezeichnungen,2,0)</f>
        <v>Konstrukteur 7 / Fachplaner 7 / Gruppenchef 7</v>
      </c>
      <c r="CT88" s="250">
        <v>741</v>
      </c>
      <c r="CU88" s="251">
        <f t="shared" si="67"/>
        <v>7</v>
      </c>
      <c r="CV88" s="252" t="str">
        <f t="shared" si="68"/>
        <v>Konstrukteur 7 / Fachplaner 7 / Gruppenchef 7</v>
      </c>
      <c r="CW88" s="250">
        <v>741</v>
      </c>
      <c r="CX88" s="251">
        <f t="shared" si="51"/>
        <v>7</v>
      </c>
      <c r="CY88" s="252" t="str">
        <f t="shared" si="52"/>
        <v>Konstrukteur 7 / Fachplaner 7 / Gruppenchef 7</v>
      </c>
      <c r="CZ88" s="250">
        <v>741</v>
      </c>
      <c r="DA88" s="251">
        <f t="shared" si="61"/>
        <v>7</v>
      </c>
      <c r="DB88" s="252" t="str">
        <f t="shared" si="62"/>
        <v>Konstrukteur 7 / Fachplaner 7 / Gruppenchef 7</v>
      </c>
      <c r="DC88" s="250">
        <v>741</v>
      </c>
      <c r="DD88" s="251">
        <f t="shared" si="63"/>
        <v>7</v>
      </c>
      <c r="DE88" s="252" t="str">
        <f t="shared" si="64"/>
        <v>Konstrukteur 7 / Fachplaner 7 / Gruppenchef 7</v>
      </c>
      <c r="DF88" s="249"/>
      <c r="DG88" s="251">
        <v>742</v>
      </c>
      <c r="DH88" s="251">
        <f t="shared" si="65"/>
        <v>8</v>
      </c>
      <c r="DI88" s="252" t="str">
        <f t="shared" si="66"/>
        <v>Konstrukteur 8 / Fachplaner 8 / Gruppenchef 8</v>
      </c>
      <c r="DN88" s="338">
        <f t="shared" si="60"/>
        <v>5631</v>
      </c>
      <c r="DO88" s="340">
        <v>6</v>
      </c>
      <c r="DP88" s="338">
        <v>0</v>
      </c>
      <c r="DQ88" s="338" t="s">
        <v>965</v>
      </c>
      <c r="ES88" s="400">
        <v>9618</v>
      </c>
      <c r="ET88" s="338" t="s">
        <v>121</v>
      </c>
    </row>
    <row r="89" spans="1:150" s="338" customFormat="1" x14ac:dyDescent="0.25">
      <c r="A89" s="319"/>
      <c r="B89" s="319"/>
      <c r="C89" s="319">
        <f t="shared" si="54"/>
        <v>1</v>
      </c>
      <c r="D89" s="320"/>
      <c r="E89" s="320"/>
      <c r="F89" s="321"/>
      <c r="G89" s="57"/>
      <c r="H89" s="57"/>
      <c r="I89" s="321">
        <v>1</v>
      </c>
      <c r="J89" s="57"/>
      <c r="K89" s="321"/>
      <c r="L89" s="321"/>
      <c r="M89" s="321"/>
      <c r="N89" s="322"/>
      <c r="O89" s="322"/>
      <c r="P89" s="109" t="s">
        <v>361</v>
      </c>
      <c r="Q89" s="110" t="s">
        <v>491</v>
      </c>
      <c r="R89" s="110" t="s">
        <v>928</v>
      </c>
      <c r="S89" s="27" t="s">
        <v>140</v>
      </c>
      <c r="T89" s="17">
        <v>1955</v>
      </c>
      <c r="U89" s="277" t="s">
        <v>126</v>
      </c>
      <c r="V89" s="17">
        <v>1973</v>
      </c>
      <c r="W89" s="278"/>
      <c r="X89" s="138"/>
      <c r="Y89" s="287"/>
      <c r="Z89" s="28"/>
      <c r="AA89" s="284">
        <f t="shared" si="55"/>
        <v>45</v>
      </c>
      <c r="AB89" s="25" t="s">
        <v>1588</v>
      </c>
      <c r="AC89" s="290">
        <v>1980</v>
      </c>
      <c r="AD89" s="21" t="s">
        <v>121</v>
      </c>
      <c r="AE89" s="304"/>
      <c r="AF89" s="289" t="s">
        <v>377</v>
      </c>
      <c r="AG89" s="398"/>
      <c r="CJ89" s="399" t="str">
        <f t="shared" si="59"/>
        <v>anders</v>
      </c>
      <c r="CK89" s="338" t="str">
        <f t="shared" si="69"/>
        <v>Wespiser Charles</v>
      </c>
      <c r="CM89" s="338">
        <f t="shared" si="70"/>
        <v>45</v>
      </c>
      <c r="CN89" s="338" t="str">
        <f t="shared" si="58"/>
        <v>D</v>
      </c>
      <c r="CO89" s="303" t="str">
        <f t="shared" si="53"/>
        <v xml:space="preserve"> E/D </v>
      </c>
      <c r="CP89" s="400">
        <v>5545</v>
      </c>
      <c r="CQ89" s="250">
        <v>741</v>
      </c>
      <c r="CR89" s="251">
        <f t="shared" si="71"/>
        <v>7</v>
      </c>
      <c r="CS89" s="252" t="str">
        <f t="shared" si="72"/>
        <v>Konstrukteur 7 / Fachplaner 7 / Gruppenchef 7</v>
      </c>
      <c r="CT89" s="250">
        <v>741</v>
      </c>
      <c r="CU89" s="251">
        <f>VLOOKUP($CT89,Funktionsbezeichnungen,3,0)</f>
        <v>7</v>
      </c>
      <c r="CV89" s="252" t="str">
        <f>VLOOKUP($CT89,Funktionsbezeichnungen,2,0)</f>
        <v>Konstrukteur 7 / Fachplaner 7 / Gruppenchef 7</v>
      </c>
      <c r="CW89" s="250">
        <v>741</v>
      </c>
      <c r="CX89" s="251">
        <f>VLOOKUP($CW89,Funktionsbezeichnungen,3,0)</f>
        <v>7</v>
      </c>
      <c r="CY89" s="252" t="str">
        <f>VLOOKUP($CW89,Funktionsbezeichnungen,2,0)</f>
        <v>Konstrukteur 7 / Fachplaner 7 / Gruppenchef 7</v>
      </c>
      <c r="CZ89" s="250">
        <v>741</v>
      </c>
      <c r="DA89" s="251">
        <f>VLOOKUP($CZ89,Funktionsbezeichnungen,3,0)</f>
        <v>7</v>
      </c>
      <c r="DB89" s="252" t="str">
        <f>VLOOKUP($CZ89,Funktionsbezeichnungen,2,0)</f>
        <v>Konstrukteur 7 / Fachplaner 7 / Gruppenchef 7</v>
      </c>
      <c r="DC89" s="250">
        <v>741</v>
      </c>
      <c r="DD89" s="251">
        <f>VLOOKUP($DC89,Funktionsbezeichnungen,3,0)</f>
        <v>7</v>
      </c>
      <c r="DE89" s="252" t="str">
        <f>VLOOKUP($DC89,Funktionsbezeichnungen,2,0)</f>
        <v>Konstrukteur 7 / Fachplaner 7 / Gruppenchef 7</v>
      </c>
      <c r="DF89" s="249"/>
      <c r="DG89" s="250">
        <v>741</v>
      </c>
      <c r="DH89" s="251">
        <f>VLOOKUP($DG89,Funktionsbezeichnungen,3,0)</f>
        <v>7</v>
      </c>
      <c r="DI89" s="252" t="str">
        <f>VLOOKUP($DG89,Funktionsbezeichnungen,2,0)</f>
        <v>Konstrukteur 7 / Fachplaner 7 / Gruppenchef 7</v>
      </c>
      <c r="DN89" s="338">
        <f>+CP89</f>
        <v>5545</v>
      </c>
      <c r="DO89" s="340">
        <v>6</v>
      </c>
      <c r="DP89" s="338">
        <v>0</v>
      </c>
      <c r="DQ89" s="338" t="s">
        <v>965</v>
      </c>
      <c r="ES89" s="400">
        <v>9623</v>
      </c>
      <c r="ET89" s="338" t="s">
        <v>121</v>
      </c>
    </row>
    <row r="90" spans="1:150" s="338" customFormat="1" x14ac:dyDescent="0.25">
      <c r="A90" s="319"/>
      <c r="B90" s="319"/>
      <c r="C90" s="319">
        <f t="shared" si="54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1301</v>
      </c>
      <c r="Q90" s="110" t="s">
        <v>483</v>
      </c>
      <c r="R90" s="110" t="s">
        <v>928</v>
      </c>
      <c r="S90" s="20" t="s">
        <v>137</v>
      </c>
      <c r="T90" s="17">
        <v>1958</v>
      </c>
      <c r="U90" s="277" t="s">
        <v>126</v>
      </c>
      <c r="V90" s="17">
        <v>1977</v>
      </c>
      <c r="W90" s="278"/>
      <c r="X90" s="138"/>
      <c r="Y90" s="287"/>
      <c r="Z90" s="28"/>
      <c r="AA90" s="284">
        <f t="shared" si="55"/>
        <v>41</v>
      </c>
      <c r="AB90" s="25" t="s">
        <v>1588</v>
      </c>
      <c r="AC90" s="290">
        <v>1974</v>
      </c>
      <c r="AD90" s="21" t="s">
        <v>121</v>
      </c>
      <c r="AE90" s="304"/>
      <c r="AF90" s="16" t="s">
        <v>377</v>
      </c>
      <c r="AG90" s="398"/>
      <c r="CJ90" s="338" t="e">
        <f t="shared" si="59"/>
        <v>#N/A</v>
      </c>
      <c r="CK90" s="338" t="str">
        <f t="shared" si="69"/>
        <v>Lenherr Paul</v>
      </c>
      <c r="CM90" s="338">
        <f t="shared" si="70"/>
        <v>41</v>
      </c>
      <c r="CN90" s="338" t="str">
        <f t="shared" si="58"/>
        <v>D</v>
      </c>
      <c r="CO90" s="303" t="e">
        <f t="shared" si="53"/>
        <v>#N/A</v>
      </c>
      <c r="CP90" s="400">
        <v>6628</v>
      </c>
      <c r="CQ90" s="250">
        <v>741</v>
      </c>
      <c r="CR90" s="251">
        <f t="shared" si="71"/>
        <v>7</v>
      </c>
      <c r="CS90" s="252" t="str">
        <f t="shared" si="72"/>
        <v>Konstrukteur 7 / Fachplaner 7 / Gruppenchef 7</v>
      </c>
      <c r="CT90" s="250">
        <v>741</v>
      </c>
      <c r="CU90" s="251">
        <f t="shared" si="67"/>
        <v>7</v>
      </c>
      <c r="CV90" s="252" t="str">
        <f t="shared" si="68"/>
        <v>Konstrukteur 7 / Fachplaner 7 / Gruppenchef 7</v>
      </c>
      <c r="CW90" s="250">
        <v>741</v>
      </c>
      <c r="CX90" s="251">
        <f t="shared" si="51"/>
        <v>7</v>
      </c>
      <c r="CY90" s="252" t="str">
        <f t="shared" si="52"/>
        <v>Konstrukteur 7 / Fachplaner 7 / Gruppenchef 7</v>
      </c>
      <c r="CZ90" s="250">
        <v>741</v>
      </c>
      <c r="DA90" s="251">
        <f t="shared" si="61"/>
        <v>7</v>
      </c>
      <c r="DB90" s="252" t="str">
        <f t="shared" si="62"/>
        <v>Konstrukteur 7 / Fachplaner 7 / Gruppenchef 7</v>
      </c>
      <c r="DC90" s="250">
        <v>741</v>
      </c>
      <c r="DD90" s="251">
        <f t="shared" si="63"/>
        <v>7</v>
      </c>
      <c r="DE90" s="252" t="str">
        <f t="shared" si="64"/>
        <v>Konstrukteur 7 / Fachplaner 7 / Gruppenchef 7</v>
      </c>
      <c r="DF90" s="249"/>
      <c r="DG90" s="251">
        <v>742</v>
      </c>
      <c r="DH90" s="251">
        <f t="shared" si="65"/>
        <v>8</v>
      </c>
      <c r="DI90" s="252" t="str">
        <f t="shared" si="66"/>
        <v>Konstrukteur 8 / Fachplaner 8 / Gruppenchef 8</v>
      </c>
      <c r="DN90" s="338">
        <f t="shared" si="60"/>
        <v>6628</v>
      </c>
      <c r="DO90" s="340">
        <v>6</v>
      </c>
      <c r="DP90" s="338">
        <v>0</v>
      </c>
      <c r="DQ90" s="338" t="s">
        <v>965</v>
      </c>
      <c r="ES90" s="400">
        <v>4346</v>
      </c>
      <c r="ET90" s="338" t="s">
        <v>121</v>
      </c>
    </row>
    <row r="91" spans="1:150" s="338" customFormat="1" x14ac:dyDescent="0.25">
      <c r="A91" s="319"/>
      <c r="B91" s="319"/>
      <c r="C91" s="319">
        <f t="shared" si="54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358</v>
      </c>
      <c r="Q91" s="110" t="s">
        <v>484</v>
      </c>
      <c r="R91" s="110" t="s">
        <v>928</v>
      </c>
      <c r="S91" s="20" t="s">
        <v>271</v>
      </c>
      <c r="T91" s="17">
        <v>1958</v>
      </c>
      <c r="U91" s="277" t="s">
        <v>126</v>
      </c>
      <c r="V91" s="17">
        <v>1978</v>
      </c>
      <c r="W91" s="278"/>
      <c r="X91" s="138"/>
      <c r="Y91" s="287"/>
      <c r="Z91" s="28"/>
      <c r="AA91" s="284">
        <f t="shared" si="55"/>
        <v>40</v>
      </c>
      <c r="AB91" s="25" t="s">
        <v>1589</v>
      </c>
      <c r="AC91" s="290">
        <v>1993</v>
      </c>
      <c r="AD91" s="21" t="s">
        <v>121</v>
      </c>
      <c r="AE91" s="304"/>
      <c r="AF91" s="16" t="s">
        <v>377</v>
      </c>
      <c r="AG91" s="398"/>
      <c r="CJ91" s="338" t="str">
        <f t="shared" si="59"/>
        <v/>
      </c>
      <c r="CK91" s="338" t="str">
        <f t="shared" si="69"/>
        <v>von Schallen Urs</v>
      </c>
      <c r="CM91" s="338">
        <f t="shared" si="70"/>
        <v>40</v>
      </c>
      <c r="CN91" s="338" t="str">
        <f t="shared" si="58"/>
        <v>D</v>
      </c>
      <c r="CO91" s="303" t="str">
        <f t="shared" si="53"/>
        <v>D</v>
      </c>
      <c r="CP91" s="400">
        <v>6659</v>
      </c>
      <c r="CQ91" s="250">
        <v>742</v>
      </c>
      <c r="CR91" s="251">
        <f t="shared" si="71"/>
        <v>8</v>
      </c>
      <c r="CS91" s="252" t="str">
        <f t="shared" si="72"/>
        <v>Konstrukteur 8 / Fachplaner 8 / Gruppenchef 8</v>
      </c>
      <c r="CT91" s="250">
        <v>742</v>
      </c>
      <c r="CU91" s="251">
        <f t="shared" si="67"/>
        <v>8</v>
      </c>
      <c r="CV91" s="252" t="str">
        <f t="shared" si="68"/>
        <v>Konstrukteur 8 / Fachplaner 8 / Gruppenchef 8</v>
      </c>
      <c r="CW91" s="250">
        <v>742</v>
      </c>
      <c r="CX91" s="251">
        <f t="shared" si="51"/>
        <v>8</v>
      </c>
      <c r="CY91" s="252" t="str">
        <f t="shared" si="52"/>
        <v>Konstrukteur 8 / Fachplaner 8 / Gruppenchef 8</v>
      </c>
      <c r="CZ91" s="250">
        <v>742</v>
      </c>
      <c r="DA91" s="251">
        <f t="shared" si="61"/>
        <v>8</v>
      </c>
      <c r="DB91" s="252" t="str">
        <f t="shared" si="62"/>
        <v>Konstrukteur 8 / Fachplaner 8 / Gruppenchef 8</v>
      </c>
      <c r="DC91" s="250">
        <v>742</v>
      </c>
      <c r="DD91" s="251">
        <f t="shared" si="63"/>
        <v>8</v>
      </c>
      <c r="DE91" s="252" t="str">
        <f t="shared" si="64"/>
        <v>Konstrukteur 8 / Fachplaner 8 / Gruppenchef 8</v>
      </c>
      <c r="DF91" s="249"/>
      <c r="DG91" s="251">
        <v>742</v>
      </c>
      <c r="DH91" s="251">
        <f t="shared" si="65"/>
        <v>8</v>
      </c>
      <c r="DI91" s="252" t="str">
        <f t="shared" si="66"/>
        <v>Konstrukteur 8 / Fachplaner 8 / Gruppenchef 8</v>
      </c>
      <c r="DN91" s="338">
        <f t="shared" si="60"/>
        <v>6659</v>
      </c>
      <c r="DO91" s="340">
        <v>6</v>
      </c>
      <c r="DP91" s="338">
        <v>0</v>
      </c>
      <c r="DQ91" s="338" t="s">
        <v>966</v>
      </c>
      <c r="ES91" s="400">
        <v>9654</v>
      </c>
      <c r="ET91" s="338" t="s">
        <v>121</v>
      </c>
    </row>
    <row r="92" spans="1:150" s="338" customFormat="1" x14ac:dyDescent="0.25">
      <c r="A92" s="319"/>
      <c r="B92" s="319"/>
      <c r="C92" s="319">
        <f t="shared" si="54"/>
        <v>1</v>
      </c>
      <c r="D92" s="320"/>
      <c r="E92" s="320"/>
      <c r="F92" s="321"/>
      <c r="G92" s="57"/>
      <c r="H92" s="57"/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632</v>
      </c>
      <c r="R92" s="110" t="s">
        <v>928</v>
      </c>
      <c r="S92" s="20" t="s">
        <v>633</v>
      </c>
      <c r="T92" s="17">
        <v>1958</v>
      </c>
      <c r="U92" s="277" t="s">
        <v>634</v>
      </c>
      <c r="V92" s="17">
        <v>1980</v>
      </c>
      <c r="W92" s="278"/>
      <c r="X92" s="138"/>
      <c r="Y92" s="287"/>
      <c r="Z92" s="28"/>
      <c r="AA92" s="284">
        <f t="shared" si="55"/>
        <v>38</v>
      </c>
      <c r="AB92" s="25" t="s">
        <v>107</v>
      </c>
      <c r="AC92" s="290">
        <v>2010</v>
      </c>
      <c r="AD92" s="21" t="s">
        <v>121</v>
      </c>
      <c r="AE92" s="304"/>
      <c r="AF92" s="289" t="s">
        <v>1098</v>
      </c>
      <c r="AG92" s="398"/>
      <c r="CJ92" s="338" t="str">
        <f t="shared" si="59"/>
        <v/>
      </c>
      <c r="CK92" s="338" t="str">
        <f t="shared" si="69"/>
        <v>Schneider Martin</v>
      </c>
      <c r="CM92" s="338">
        <f t="shared" si="70"/>
        <v>38</v>
      </c>
      <c r="CN92" s="338" t="str">
        <f t="shared" si="58"/>
        <v>D</v>
      </c>
      <c r="CO92" s="303" t="str">
        <f t="shared" si="53"/>
        <v>D</v>
      </c>
      <c r="CP92" s="400">
        <v>4354</v>
      </c>
      <c r="CQ92" s="250">
        <v>741</v>
      </c>
      <c r="CR92" s="251">
        <f t="shared" si="71"/>
        <v>7</v>
      </c>
      <c r="CS92" s="252" t="str">
        <f t="shared" si="72"/>
        <v>Konstrukteur 7 / Fachplaner 7 / Gruppenchef 7</v>
      </c>
      <c r="CT92" s="250">
        <v>741</v>
      </c>
      <c r="CU92" s="251">
        <f t="shared" si="67"/>
        <v>7</v>
      </c>
      <c r="CV92" s="252" t="str">
        <f t="shared" si="68"/>
        <v>Konstrukteur 7 / Fachplaner 7 / Gruppenchef 7</v>
      </c>
      <c r="CW92" s="250">
        <v>741</v>
      </c>
      <c r="CX92" s="251">
        <f t="shared" si="51"/>
        <v>7</v>
      </c>
      <c r="CY92" s="252" t="str">
        <f t="shared" si="52"/>
        <v>Konstrukteur 7 / Fachplaner 7 / Gruppenchef 7</v>
      </c>
      <c r="CZ92" s="250">
        <v>741</v>
      </c>
      <c r="DA92" s="251">
        <f t="shared" si="61"/>
        <v>7</v>
      </c>
      <c r="DB92" s="252" t="str">
        <f t="shared" si="62"/>
        <v>Konstrukteur 7 / Fachplaner 7 / Gruppenchef 7</v>
      </c>
      <c r="DC92" s="250">
        <v>741</v>
      </c>
      <c r="DD92" s="251">
        <f t="shared" si="63"/>
        <v>7</v>
      </c>
      <c r="DE92" s="252" t="str">
        <f t="shared" si="64"/>
        <v>Konstrukteur 7 / Fachplaner 7 / Gruppenchef 7</v>
      </c>
      <c r="DF92" s="249"/>
      <c r="DG92" s="251">
        <v>742</v>
      </c>
      <c r="DH92" s="251">
        <f t="shared" si="65"/>
        <v>8</v>
      </c>
      <c r="DI92" s="252" t="str">
        <f t="shared" si="66"/>
        <v>Konstrukteur 8 / Fachplaner 8 / Gruppenchef 8</v>
      </c>
      <c r="DN92" s="338">
        <f t="shared" si="60"/>
        <v>4354</v>
      </c>
      <c r="DO92" s="340">
        <v>6</v>
      </c>
      <c r="DP92" s="338">
        <v>0</v>
      </c>
      <c r="DQ92" s="341" t="s">
        <v>970</v>
      </c>
      <c r="ES92" s="400">
        <v>9660</v>
      </c>
      <c r="ET92" s="338" t="s">
        <v>121</v>
      </c>
    </row>
    <row r="93" spans="1:150" s="338" customFormat="1" x14ac:dyDescent="0.25">
      <c r="A93" s="319"/>
      <c r="B93" s="319"/>
      <c r="C93" s="319">
        <f t="shared" si="54"/>
        <v>1</v>
      </c>
      <c r="D93" s="320"/>
      <c r="E93" s="320"/>
      <c r="F93" s="321"/>
      <c r="G93" s="57"/>
      <c r="H93" s="57">
        <v>1</v>
      </c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359</v>
      </c>
      <c r="Q93" s="110" t="s">
        <v>485</v>
      </c>
      <c r="R93" s="110" t="s">
        <v>928</v>
      </c>
      <c r="S93" s="20" t="s">
        <v>261</v>
      </c>
      <c r="T93" s="17">
        <v>1959</v>
      </c>
      <c r="U93" s="277" t="s">
        <v>126</v>
      </c>
      <c r="V93" s="17">
        <v>1981</v>
      </c>
      <c r="W93" s="278"/>
      <c r="X93" s="138"/>
      <c r="Y93" s="287"/>
      <c r="Z93" s="28" t="s">
        <v>941</v>
      </c>
      <c r="AA93" s="284">
        <f t="shared" si="55"/>
        <v>37</v>
      </c>
      <c r="AB93" s="25" t="s">
        <v>1590</v>
      </c>
      <c r="AC93" s="290">
        <v>2004</v>
      </c>
      <c r="AD93" s="21" t="s">
        <v>121</v>
      </c>
      <c r="AE93" s="304"/>
      <c r="AF93" s="289" t="s">
        <v>1099</v>
      </c>
      <c r="AG93" s="398"/>
      <c r="CJ93" s="338" t="str">
        <f t="shared" si="59"/>
        <v/>
      </c>
      <c r="CK93" s="338" t="str">
        <f t="shared" si="69"/>
        <v>Ortlieb Hans-Rudi</v>
      </c>
      <c r="CM93" s="338">
        <f t="shared" si="70"/>
        <v>37</v>
      </c>
      <c r="CN93" s="338" t="str">
        <f t="shared" si="58"/>
        <v>D</v>
      </c>
      <c r="CO93" s="303" t="str">
        <f t="shared" si="53"/>
        <v>D</v>
      </c>
      <c r="CP93" s="400">
        <v>5630</v>
      </c>
      <c r="CQ93" s="250">
        <v>771</v>
      </c>
      <c r="CR93" s="251">
        <f t="shared" si="71"/>
        <v>7</v>
      </c>
      <c r="CS93" s="252" t="str">
        <f t="shared" si="72"/>
        <v>Projektingenieur 7 (Bau)</v>
      </c>
      <c r="CT93" s="250">
        <v>771</v>
      </c>
      <c r="CU93" s="251">
        <f t="shared" si="67"/>
        <v>7</v>
      </c>
      <c r="CV93" s="252" t="str">
        <f t="shared" si="68"/>
        <v>Projektingenieur 7 (Bau)</v>
      </c>
      <c r="CW93" s="250">
        <v>771</v>
      </c>
      <c r="CX93" s="251">
        <f t="shared" si="51"/>
        <v>7</v>
      </c>
      <c r="CY93" s="252" t="str">
        <f t="shared" si="52"/>
        <v>Projektingenieur 7 (Bau)</v>
      </c>
      <c r="CZ93" s="250">
        <v>771</v>
      </c>
      <c r="DA93" s="251">
        <f t="shared" si="61"/>
        <v>7</v>
      </c>
      <c r="DB93" s="252" t="str">
        <f t="shared" si="62"/>
        <v>Projektingenieur 7 (Bau)</v>
      </c>
      <c r="DC93" s="250">
        <v>741</v>
      </c>
      <c r="DD93" s="251">
        <f t="shared" si="63"/>
        <v>7</v>
      </c>
      <c r="DE93" s="252" t="str">
        <f t="shared" si="64"/>
        <v>Konstrukteur 7 / Fachplaner 7 / Gruppenchef 7</v>
      </c>
      <c r="DF93" s="249"/>
      <c r="DG93" s="251">
        <v>742</v>
      </c>
      <c r="DH93" s="251">
        <f t="shared" si="65"/>
        <v>8</v>
      </c>
      <c r="DI93" s="252" t="str">
        <f t="shared" si="66"/>
        <v>Konstrukteur 8 / Fachplaner 8 / Gruppenchef 8</v>
      </c>
      <c r="DN93" s="338">
        <f t="shared" si="60"/>
        <v>5630</v>
      </c>
      <c r="DO93" s="340">
        <v>6</v>
      </c>
      <c r="DP93" s="338">
        <v>0</v>
      </c>
      <c r="DQ93" s="341" t="s">
        <v>968</v>
      </c>
      <c r="ES93" s="400">
        <v>5545</v>
      </c>
      <c r="ET93" s="338" t="s">
        <v>1042</v>
      </c>
    </row>
    <row r="94" spans="1:150" s="338" customFormat="1" x14ac:dyDescent="0.25">
      <c r="A94" s="319"/>
      <c r="B94" s="319"/>
      <c r="C94" s="319">
        <f t="shared" si="54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358</v>
      </c>
      <c r="Q94" s="110" t="s">
        <v>1309</v>
      </c>
      <c r="R94" s="110" t="s">
        <v>928</v>
      </c>
      <c r="S94" s="20" t="s">
        <v>1310</v>
      </c>
      <c r="T94" s="17">
        <v>1961</v>
      </c>
      <c r="U94" s="277" t="s">
        <v>126</v>
      </c>
      <c r="V94" s="17">
        <v>1985</v>
      </c>
      <c r="W94" s="278"/>
      <c r="X94" s="138"/>
      <c r="Y94" s="287"/>
      <c r="Z94" s="28" t="s">
        <v>1224</v>
      </c>
      <c r="AA94" s="284">
        <f t="shared" si="55"/>
        <v>33</v>
      </c>
      <c r="AB94" s="25" t="s">
        <v>1588</v>
      </c>
      <c r="AC94" s="290">
        <v>2018</v>
      </c>
      <c r="AD94" s="21" t="s">
        <v>121</v>
      </c>
      <c r="AE94" s="304"/>
      <c r="AF94" s="16" t="s">
        <v>420</v>
      </c>
      <c r="AG94" s="398"/>
      <c r="CJ94" s="409" t="e">
        <f t="shared" si="59"/>
        <v>#N/A</v>
      </c>
      <c r="CK94" s="339" t="str">
        <f t="shared" si="69"/>
        <v>Di Maria Marcello</v>
      </c>
      <c r="CM94" s="338">
        <f t="shared" si="70"/>
        <v>33</v>
      </c>
      <c r="CN94" s="338" t="str">
        <f t="shared" si="58"/>
        <v>D</v>
      </c>
      <c r="CO94" s="303" t="e">
        <f t="shared" si="53"/>
        <v>#N/A</v>
      </c>
      <c r="CP94" s="257">
        <v>8585</v>
      </c>
      <c r="CQ94" s="250">
        <v>742</v>
      </c>
      <c r="CR94" s="251">
        <f t="shared" si="71"/>
        <v>8</v>
      </c>
      <c r="CS94" s="252" t="str">
        <f t="shared" si="72"/>
        <v>Konstrukteur 8 / Fachplaner 8 / Gruppenchef 8</v>
      </c>
      <c r="CT94" s="250"/>
      <c r="CU94" s="251"/>
      <c r="CV94" s="252"/>
      <c r="CW94" s="250"/>
      <c r="CX94" s="251"/>
      <c r="CY94" s="252"/>
      <c r="CZ94" s="250"/>
      <c r="DA94" s="251"/>
      <c r="DB94" s="252"/>
      <c r="DC94" s="250"/>
      <c r="DD94" s="251"/>
      <c r="DE94" s="252"/>
      <c r="DF94" s="249"/>
      <c r="DG94" s="250"/>
      <c r="DH94" s="251"/>
      <c r="DI94" s="252"/>
      <c r="DN94" s="338">
        <f t="shared" si="60"/>
        <v>8585</v>
      </c>
      <c r="DO94" s="340">
        <v>6</v>
      </c>
      <c r="DP94" s="338">
        <v>0</v>
      </c>
      <c r="DQ94" s="338" t="s">
        <v>965</v>
      </c>
      <c r="ES94" s="400">
        <v>7637</v>
      </c>
      <c r="ET94" s="338" t="s">
        <v>1042</v>
      </c>
    </row>
    <row r="95" spans="1:150" s="338" customFormat="1" x14ac:dyDescent="0.25">
      <c r="A95" s="319"/>
      <c r="B95" s="319"/>
      <c r="C95" s="319">
        <f t="shared" si="54"/>
        <v>1</v>
      </c>
      <c r="D95" s="320"/>
      <c r="E95" s="320"/>
      <c r="F95" s="321"/>
      <c r="G95" s="57"/>
      <c r="H95" s="57"/>
      <c r="I95" s="321">
        <v>1</v>
      </c>
      <c r="J95" s="57">
        <v>1</v>
      </c>
      <c r="K95" s="321"/>
      <c r="L95" s="321"/>
      <c r="M95" s="321"/>
      <c r="N95" s="322"/>
      <c r="O95" s="322"/>
      <c r="P95" s="109" t="s">
        <v>1140</v>
      </c>
      <c r="Q95" s="110" t="s">
        <v>487</v>
      </c>
      <c r="R95" s="110" t="s">
        <v>928</v>
      </c>
      <c r="S95" s="20" t="s">
        <v>1573</v>
      </c>
      <c r="T95" s="17">
        <v>1970</v>
      </c>
      <c r="U95" s="277" t="s">
        <v>126</v>
      </c>
      <c r="V95" s="17">
        <v>1988</v>
      </c>
      <c r="W95" s="278" t="s">
        <v>1215</v>
      </c>
      <c r="X95" s="138">
        <v>2017</v>
      </c>
      <c r="Y95" s="287"/>
      <c r="Z95" s="28" t="s">
        <v>1224</v>
      </c>
      <c r="AA95" s="284">
        <f t="shared" si="55"/>
        <v>30</v>
      </c>
      <c r="AB95" s="25" t="s">
        <v>1545</v>
      </c>
      <c r="AC95" s="290">
        <v>1990</v>
      </c>
      <c r="AD95" s="21" t="s">
        <v>121</v>
      </c>
      <c r="AE95" s="304"/>
      <c r="AF95" s="16" t="s">
        <v>1602</v>
      </c>
      <c r="AG95" s="398"/>
      <c r="CJ95" s="338" t="str">
        <f t="shared" si="59"/>
        <v/>
      </c>
      <c r="CK95" s="338" t="str">
        <f t="shared" si="69"/>
        <v>Bucher Olivier</v>
      </c>
      <c r="CM95" s="338">
        <f t="shared" si="70"/>
        <v>30</v>
      </c>
      <c r="CN95" s="338" t="str">
        <f t="shared" si="58"/>
        <v>D</v>
      </c>
      <c r="CO95" s="303" t="str">
        <f t="shared" si="53"/>
        <v>D</v>
      </c>
      <c r="CP95" s="400">
        <v>7641</v>
      </c>
      <c r="CQ95" s="250">
        <v>741</v>
      </c>
      <c r="CR95" s="251">
        <f t="shared" si="71"/>
        <v>7</v>
      </c>
      <c r="CS95" s="252" t="str">
        <f t="shared" si="72"/>
        <v>Konstrukteur 7 / Fachplaner 7 / Gruppenchef 7</v>
      </c>
      <c r="CT95" s="250">
        <v>741</v>
      </c>
      <c r="CU95" s="251">
        <f t="shared" si="67"/>
        <v>7</v>
      </c>
      <c r="CV95" s="252" t="str">
        <f t="shared" si="68"/>
        <v>Konstrukteur 7 / Fachplaner 7 / Gruppenchef 7</v>
      </c>
      <c r="CW95" s="250">
        <v>741</v>
      </c>
      <c r="CX95" s="251">
        <f t="shared" si="51"/>
        <v>7</v>
      </c>
      <c r="CY95" s="252" t="str">
        <f t="shared" si="52"/>
        <v>Konstrukteur 7 / Fachplaner 7 / Gruppenchef 7</v>
      </c>
      <c r="CZ95" s="250">
        <v>741</v>
      </c>
      <c r="DA95" s="251">
        <f t="shared" si="61"/>
        <v>7</v>
      </c>
      <c r="DB95" s="252" t="str">
        <f t="shared" si="62"/>
        <v>Konstrukteur 7 / Fachplaner 7 / Gruppenchef 7</v>
      </c>
      <c r="DC95" s="250">
        <v>741</v>
      </c>
      <c r="DD95" s="251">
        <f t="shared" si="63"/>
        <v>7</v>
      </c>
      <c r="DE95" s="252" t="str">
        <f t="shared" si="64"/>
        <v>Konstrukteur 7 / Fachplaner 7 / Gruppenchef 7</v>
      </c>
      <c r="DF95" s="249"/>
      <c r="DG95" s="250">
        <v>742</v>
      </c>
      <c r="DH95" s="251">
        <f t="shared" si="65"/>
        <v>8</v>
      </c>
      <c r="DI95" s="252" t="str">
        <f t="shared" si="66"/>
        <v>Konstrukteur 8 / Fachplaner 8 / Gruppenchef 8</v>
      </c>
      <c r="DN95" s="338">
        <f t="shared" si="60"/>
        <v>7641</v>
      </c>
      <c r="DO95" s="340">
        <v>6</v>
      </c>
      <c r="DP95" s="338">
        <v>0</v>
      </c>
      <c r="DQ95" s="338" t="s">
        <v>965</v>
      </c>
      <c r="ES95" s="400">
        <v>5639</v>
      </c>
      <c r="ET95" s="338" t="s">
        <v>142</v>
      </c>
    </row>
    <row r="96" spans="1:150" s="338" customFormat="1" x14ac:dyDescent="0.25">
      <c r="A96" s="319"/>
      <c r="B96" s="319"/>
      <c r="C96" s="319">
        <f t="shared" si="54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488</v>
      </c>
      <c r="R96" s="110" t="s">
        <v>928</v>
      </c>
      <c r="S96" s="20" t="s">
        <v>144</v>
      </c>
      <c r="T96" s="17">
        <v>1968</v>
      </c>
      <c r="U96" s="277" t="s">
        <v>126</v>
      </c>
      <c r="V96" s="17">
        <v>1989</v>
      </c>
      <c r="W96" s="278"/>
      <c r="X96" s="138"/>
      <c r="Y96" s="287"/>
      <c r="Z96" s="28" t="s">
        <v>940</v>
      </c>
      <c r="AA96" s="284">
        <f t="shared" si="55"/>
        <v>29</v>
      </c>
      <c r="AB96" s="25" t="s">
        <v>939</v>
      </c>
      <c r="AC96" s="290">
        <v>1994</v>
      </c>
      <c r="AD96" s="21" t="s">
        <v>121</v>
      </c>
      <c r="AE96" s="304"/>
      <c r="AF96" s="16" t="s">
        <v>375</v>
      </c>
      <c r="AG96" s="398"/>
      <c r="CJ96" s="338" t="str">
        <f t="shared" si="59"/>
        <v/>
      </c>
      <c r="CK96" s="338" t="str">
        <f t="shared" si="69"/>
        <v>Hagen Stefan</v>
      </c>
      <c r="CM96" s="338">
        <f t="shared" si="70"/>
        <v>29</v>
      </c>
      <c r="CN96" s="338" t="str">
        <f t="shared" si="58"/>
        <v>D</v>
      </c>
      <c r="CO96" s="303" t="str">
        <f t="shared" si="53"/>
        <v>D</v>
      </c>
      <c r="CP96" s="400">
        <v>6741</v>
      </c>
      <c r="CQ96" s="250">
        <v>741</v>
      </c>
      <c r="CR96" s="251">
        <f t="shared" si="71"/>
        <v>7</v>
      </c>
      <c r="CS96" s="252" t="str">
        <f t="shared" si="72"/>
        <v>Konstrukteur 7 / Fachplaner 7 / Gruppenchef 7</v>
      </c>
      <c r="CT96" s="250">
        <v>741</v>
      </c>
      <c r="CU96" s="251">
        <f t="shared" si="67"/>
        <v>7</v>
      </c>
      <c r="CV96" s="252" t="str">
        <f t="shared" si="68"/>
        <v>Konstrukteur 7 / Fachplaner 7 / Gruppenchef 7</v>
      </c>
      <c r="CW96" s="250">
        <v>741</v>
      </c>
      <c r="CX96" s="251">
        <f t="shared" si="51"/>
        <v>7</v>
      </c>
      <c r="CY96" s="252" t="str">
        <f t="shared" si="52"/>
        <v>Konstrukteur 7 / Fachplaner 7 / Gruppenchef 7</v>
      </c>
      <c r="CZ96" s="250">
        <v>741</v>
      </c>
      <c r="DA96" s="251">
        <f t="shared" si="61"/>
        <v>7</v>
      </c>
      <c r="DB96" s="252" t="str">
        <f t="shared" si="62"/>
        <v>Konstrukteur 7 / Fachplaner 7 / Gruppenchef 7</v>
      </c>
      <c r="DC96" s="250">
        <v>741</v>
      </c>
      <c r="DD96" s="251">
        <f t="shared" si="63"/>
        <v>7</v>
      </c>
      <c r="DE96" s="252" t="str">
        <f t="shared" si="64"/>
        <v>Konstrukteur 7 / Fachplaner 7 / Gruppenchef 7</v>
      </c>
      <c r="DF96" s="249"/>
      <c r="DG96" s="250">
        <v>742</v>
      </c>
      <c r="DH96" s="251">
        <f t="shared" si="65"/>
        <v>8</v>
      </c>
      <c r="DI96" s="252" t="str">
        <f t="shared" si="66"/>
        <v>Konstrukteur 8 / Fachplaner 8 / Gruppenchef 8</v>
      </c>
      <c r="DN96" s="338">
        <f t="shared" si="60"/>
        <v>6741</v>
      </c>
      <c r="DO96" s="340">
        <v>6</v>
      </c>
      <c r="DP96" s="338">
        <v>0</v>
      </c>
      <c r="DQ96" s="338" t="s">
        <v>965</v>
      </c>
      <c r="ES96" s="400">
        <v>5636</v>
      </c>
      <c r="ET96" s="338" t="s">
        <v>142</v>
      </c>
    </row>
    <row r="97" spans="1:150" s="338" customFormat="1" x14ac:dyDescent="0.25">
      <c r="A97" s="319"/>
      <c r="B97" s="319">
        <v>1</v>
      </c>
      <c r="C97" s="319">
        <f t="shared" si="54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361</v>
      </c>
      <c r="Q97" s="110" t="s">
        <v>492</v>
      </c>
      <c r="R97" s="110" t="s">
        <v>928</v>
      </c>
      <c r="S97" s="20" t="s">
        <v>143</v>
      </c>
      <c r="T97" s="17">
        <v>1968</v>
      </c>
      <c r="U97" s="277" t="s">
        <v>128</v>
      </c>
      <c r="V97" s="17">
        <v>1989</v>
      </c>
      <c r="W97" s="278"/>
      <c r="X97" s="138"/>
      <c r="Y97" s="287"/>
      <c r="Z97" s="28"/>
      <c r="AA97" s="284">
        <f t="shared" si="55"/>
        <v>29</v>
      </c>
      <c r="AB97" s="25" t="s">
        <v>1587</v>
      </c>
      <c r="AC97" s="290">
        <v>1989</v>
      </c>
      <c r="AD97" s="21" t="s">
        <v>121</v>
      </c>
      <c r="AE97" s="304"/>
      <c r="AF97" s="289" t="s">
        <v>377</v>
      </c>
      <c r="AG97" s="398"/>
      <c r="CJ97" s="399" t="str">
        <f t="shared" si="59"/>
        <v>anders</v>
      </c>
      <c r="CK97" s="338" t="str">
        <f t="shared" si="69"/>
        <v>Nicolosi Lucia</v>
      </c>
      <c r="CM97" s="338">
        <f t="shared" si="70"/>
        <v>29</v>
      </c>
      <c r="CN97" s="338" t="str">
        <f t="shared" si="58"/>
        <v>D</v>
      </c>
      <c r="CO97" s="303" t="str">
        <f t="shared" si="53"/>
        <v xml:space="preserve"> E/D </v>
      </c>
      <c r="CP97" s="400">
        <v>7637</v>
      </c>
      <c r="CQ97" s="250">
        <v>741</v>
      </c>
      <c r="CR97" s="251">
        <f t="shared" si="71"/>
        <v>7</v>
      </c>
      <c r="CS97" s="252" t="str">
        <f t="shared" si="72"/>
        <v>Konstrukteur 7 / Fachplaner 7 / Gruppenchef 7</v>
      </c>
      <c r="CT97" s="250">
        <v>741</v>
      </c>
      <c r="CU97" s="251">
        <f>VLOOKUP($CT97,Funktionsbezeichnungen,3,0)</f>
        <v>7</v>
      </c>
      <c r="CV97" s="252" t="str">
        <f>VLOOKUP($CT97,Funktionsbezeichnungen,2,0)</f>
        <v>Konstrukteur 7 / Fachplaner 7 / Gruppenchef 7</v>
      </c>
      <c r="CW97" s="250">
        <v>741</v>
      </c>
      <c r="CX97" s="251">
        <f>VLOOKUP($CW97,Funktionsbezeichnungen,3,0)</f>
        <v>7</v>
      </c>
      <c r="CY97" s="252" t="str">
        <f>VLOOKUP($CW97,Funktionsbezeichnungen,2,0)</f>
        <v>Konstrukteur 7 / Fachplaner 7 / Gruppenchef 7</v>
      </c>
      <c r="CZ97" s="250">
        <v>741</v>
      </c>
      <c r="DA97" s="251">
        <f>VLOOKUP($CZ97,Funktionsbezeichnungen,3,0)</f>
        <v>7</v>
      </c>
      <c r="DB97" s="252" t="str">
        <f>VLOOKUP($CZ97,Funktionsbezeichnungen,2,0)</f>
        <v>Konstrukteur 7 / Fachplaner 7 / Gruppenchef 7</v>
      </c>
      <c r="DC97" s="250">
        <v>741</v>
      </c>
      <c r="DD97" s="251">
        <f>VLOOKUP($DC97,Funktionsbezeichnungen,3,0)</f>
        <v>7</v>
      </c>
      <c r="DE97" s="252" t="str">
        <f>VLOOKUP($DC97,Funktionsbezeichnungen,2,0)</f>
        <v>Konstrukteur 7 / Fachplaner 7 / Gruppenchef 7</v>
      </c>
      <c r="DF97" s="249"/>
      <c r="DG97" s="250">
        <v>741</v>
      </c>
      <c r="DH97" s="251">
        <f>VLOOKUP($DG97,Funktionsbezeichnungen,3,0)</f>
        <v>7</v>
      </c>
      <c r="DI97" s="252" t="str">
        <f>VLOOKUP($DG97,Funktionsbezeichnungen,2,0)</f>
        <v>Konstrukteur 7 / Fachplaner 7 / Gruppenchef 7</v>
      </c>
      <c r="DN97" s="338">
        <f>+CP97</f>
        <v>7637</v>
      </c>
      <c r="DO97" s="340">
        <v>6</v>
      </c>
      <c r="DP97" s="338">
        <v>0</v>
      </c>
      <c r="DQ97" s="338" t="s">
        <v>965</v>
      </c>
      <c r="ES97" s="400">
        <v>9661</v>
      </c>
      <c r="ET97" s="338" t="s">
        <v>142</v>
      </c>
    </row>
    <row r="98" spans="1:150" s="338" customFormat="1" x14ac:dyDescent="0.25">
      <c r="A98" s="319"/>
      <c r="B98" s="319"/>
      <c r="C98" s="319">
        <f t="shared" si="54"/>
        <v>1</v>
      </c>
      <c r="D98" s="320"/>
      <c r="E98" s="320"/>
      <c r="F98" s="321"/>
      <c r="G98" s="57"/>
      <c r="H98" s="57"/>
      <c r="I98" s="321">
        <v>1</v>
      </c>
      <c r="J98" s="57"/>
      <c r="K98" s="321"/>
      <c r="L98" s="321"/>
      <c r="M98" s="321"/>
      <c r="N98" s="322"/>
      <c r="O98" s="322"/>
      <c r="P98" s="109" t="s">
        <v>359</v>
      </c>
      <c r="Q98" s="110" t="s">
        <v>489</v>
      </c>
      <c r="R98" s="110" t="s">
        <v>928</v>
      </c>
      <c r="S98" s="20" t="s">
        <v>146</v>
      </c>
      <c r="T98" s="17">
        <v>1970</v>
      </c>
      <c r="U98" s="277" t="s">
        <v>126</v>
      </c>
      <c r="V98" s="17">
        <v>1991</v>
      </c>
      <c r="W98" s="278"/>
      <c r="X98" s="138"/>
      <c r="Y98" s="287"/>
      <c r="Z98" s="28"/>
      <c r="AA98" s="284">
        <f t="shared" si="55"/>
        <v>27</v>
      </c>
      <c r="AB98" s="25" t="s">
        <v>1588</v>
      </c>
      <c r="AC98" s="290">
        <v>1987</v>
      </c>
      <c r="AD98" s="21" t="s">
        <v>121</v>
      </c>
      <c r="AE98" s="304"/>
      <c r="AF98" s="16" t="s">
        <v>394</v>
      </c>
      <c r="AG98" s="398"/>
      <c r="CJ98" s="338" t="str">
        <f t="shared" si="59"/>
        <v/>
      </c>
      <c r="CK98" s="338" t="str">
        <f t="shared" si="69"/>
        <v>Hardmeyer Christian</v>
      </c>
      <c r="CM98" s="338">
        <f t="shared" si="70"/>
        <v>27</v>
      </c>
      <c r="CN98" s="338" t="str">
        <f t="shared" si="58"/>
        <v>D</v>
      </c>
      <c r="CO98" s="303" t="str">
        <f t="shared" si="53"/>
        <v>D</v>
      </c>
      <c r="CP98" s="400">
        <v>9618</v>
      </c>
      <c r="CQ98" s="250">
        <v>741</v>
      </c>
      <c r="CR98" s="251">
        <f t="shared" si="71"/>
        <v>7</v>
      </c>
      <c r="CS98" s="252" t="str">
        <f t="shared" si="72"/>
        <v>Konstrukteur 7 / Fachplaner 7 / Gruppenchef 7</v>
      </c>
      <c r="CT98" s="250">
        <v>741</v>
      </c>
      <c r="CU98" s="251">
        <f t="shared" si="67"/>
        <v>7</v>
      </c>
      <c r="CV98" s="252" t="str">
        <f t="shared" si="68"/>
        <v>Konstrukteur 7 / Fachplaner 7 / Gruppenchef 7</v>
      </c>
      <c r="CW98" s="250">
        <v>741</v>
      </c>
      <c r="CX98" s="251">
        <f t="shared" si="51"/>
        <v>7</v>
      </c>
      <c r="CY98" s="252" t="str">
        <f t="shared" si="52"/>
        <v>Konstrukteur 7 / Fachplaner 7 / Gruppenchef 7</v>
      </c>
      <c r="CZ98" s="250">
        <v>741</v>
      </c>
      <c r="DA98" s="251">
        <f t="shared" si="61"/>
        <v>7</v>
      </c>
      <c r="DB98" s="252" t="str">
        <f t="shared" si="62"/>
        <v>Konstrukteur 7 / Fachplaner 7 / Gruppenchef 7</v>
      </c>
      <c r="DC98" s="250">
        <v>741</v>
      </c>
      <c r="DD98" s="251">
        <f t="shared" si="63"/>
        <v>7</v>
      </c>
      <c r="DE98" s="252" t="str">
        <f t="shared" si="64"/>
        <v>Konstrukteur 7 / Fachplaner 7 / Gruppenchef 7</v>
      </c>
      <c r="DF98" s="249"/>
      <c r="DG98" s="250">
        <v>742</v>
      </c>
      <c r="DH98" s="251">
        <f t="shared" si="65"/>
        <v>8</v>
      </c>
      <c r="DI98" s="252" t="str">
        <f t="shared" si="66"/>
        <v>Konstrukteur 8 / Fachplaner 8 / Gruppenchef 8</v>
      </c>
      <c r="DN98" s="338">
        <f t="shared" si="60"/>
        <v>9618</v>
      </c>
      <c r="DO98" s="340">
        <v>6</v>
      </c>
      <c r="DP98" s="338">
        <v>0</v>
      </c>
      <c r="DQ98" s="338" t="s">
        <v>965</v>
      </c>
      <c r="ES98" s="400">
        <v>9664</v>
      </c>
      <c r="ET98" s="338" t="s">
        <v>142</v>
      </c>
    </row>
    <row r="99" spans="1:150" s="338" customFormat="1" x14ac:dyDescent="0.25">
      <c r="A99" s="319"/>
      <c r="B99" s="319"/>
      <c r="C99" s="319">
        <f t="shared" si="54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490</v>
      </c>
      <c r="R99" s="110" t="s">
        <v>928</v>
      </c>
      <c r="S99" s="20" t="s">
        <v>1574</v>
      </c>
      <c r="T99" s="17">
        <v>1970</v>
      </c>
      <c r="U99" s="277" t="s">
        <v>126</v>
      </c>
      <c r="V99" s="17">
        <v>1992</v>
      </c>
      <c r="W99" s="278"/>
      <c r="X99" s="138"/>
      <c r="Y99" s="287"/>
      <c r="Z99" s="28"/>
      <c r="AA99" s="284">
        <f t="shared" si="55"/>
        <v>26</v>
      </c>
      <c r="AB99" s="25" t="s">
        <v>1588</v>
      </c>
      <c r="AC99" s="290">
        <v>1988</v>
      </c>
      <c r="AD99" s="21" t="s">
        <v>121</v>
      </c>
      <c r="AE99" s="304"/>
      <c r="AF99" s="16" t="s">
        <v>421</v>
      </c>
      <c r="AG99" s="398"/>
      <c r="CJ99" s="338" t="str">
        <f t="shared" si="59"/>
        <v/>
      </c>
      <c r="CK99" s="338" t="str">
        <f t="shared" si="69"/>
        <v>Wira Stéphane</v>
      </c>
      <c r="CM99" s="338">
        <f t="shared" si="70"/>
        <v>26</v>
      </c>
      <c r="CN99" s="338" t="str">
        <f t="shared" si="58"/>
        <v>D</v>
      </c>
      <c r="CO99" s="303" t="str">
        <f t="shared" si="53"/>
        <v>D</v>
      </c>
      <c r="CP99" s="400">
        <v>9623</v>
      </c>
      <c r="CQ99" s="250">
        <v>742</v>
      </c>
      <c r="CR99" s="251">
        <f t="shared" si="71"/>
        <v>8</v>
      </c>
      <c r="CS99" s="252" t="str">
        <f t="shared" si="72"/>
        <v>Konstrukteur 8 / Fachplaner 8 / Gruppenchef 8</v>
      </c>
      <c r="CT99" s="250">
        <v>742</v>
      </c>
      <c r="CU99" s="251">
        <f t="shared" si="67"/>
        <v>8</v>
      </c>
      <c r="CV99" s="252" t="str">
        <f t="shared" si="68"/>
        <v>Konstrukteur 8 / Fachplaner 8 / Gruppenchef 8</v>
      </c>
      <c r="CW99" s="250">
        <v>742</v>
      </c>
      <c r="CX99" s="251">
        <f t="shared" si="51"/>
        <v>8</v>
      </c>
      <c r="CY99" s="252" t="str">
        <f t="shared" si="52"/>
        <v>Konstrukteur 8 / Fachplaner 8 / Gruppenchef 8</v>
      </c>
      <c r="CZ99" s="250">
        <v>742</v>
      </c>
      <c r="DA99" s="251">
        <f t="shared" si="61"/>
        <v>8</v>
      </c>
      <c r="DB99" s="252" t="str">
        <f t="shared" si="62"/>
        <v>Konstrukteur 8 / Fachplaner 8 / Gruppenchef 8</v>
      </c>
      <c r="DC99" s="250">
        <v>742</v>
      </c>
      <c r="DD99" s="251">
        <f t="shared" si="63"/>
        <v>8</v>
      </c>
      <c r="DE99" s="252" t="str">
        <f t="shared" si="64"/>
        <v>Konstrukteur 8 / Fachplaner 8 / Gruppenchef 8</v>
      </c>
      <c r="DF99" s="249"/>
      <c r="DG99" s="250">
        <v>742</v>
      </c>
      <c r="DH99" s="251">
        <f t="shared" si="65"/>
        <v>8</v>
      </c>
      <c r="DI99" s="252" t="str">
        <f t="shared" si="66"/>
        <v>Konstrukteur 8 / Fachplaner 8 / Gruppenchef 8</v>
      </c>
      <c r="DN99" s="338">
        <f t="shared" si="60"/>
        <v>9623</v>
      </c>
      <c r="DO99" s="340">
        <v>6</v>
      </c>
      <c r="DP99" s="338">
        <v>0</v>
      </c>
      <c r="DQ99" s="338" t="s">
        <v>975</v>
      </c>
      <c r="ES99" s="400">
        <v>9688</v>
      </c>
      <c r="ET99" s="338" t="s">
        <v>142</v>
      </c>
    </row>
    <row r="100" spans="1:150" s="338" customFormat="1" x14ac:dyDescent="0.25">
      <c r="A100" s="319"/>
      <c r="B100" s="319"/>
      <c r="C100" s="319">
        <f t="shared" si="54"/>
        <v>1</v>
      </c>
      <c r="D100" s="320"/>
      <c r="E100" s="320"/>
      <c r="F100" s="321"/>
      <c r="G100" s="57"/>
      <c r="H100" s="57"/>
      <c r="I100" s="321">
        <v>1</v>
      </c>
      <c r="J100" s="57">
        <v>1</v>
      </c>
      <c r="K100" s="321"/>
      <c r="L100" s="321"/>
      <c r="M100" s="321"/>
      <c r="N100" s="322"/>
      <c r="O100" s="322"/>
      <c r="P100" s="109" t="s">
        <v>1301</v>
      </c>
      <c r="Q100" s="110" t="s">
        <v>568</v>
      </c>
      <c r="R100" s="110" t="s">
        <v>928</v>
      </c>
      <c r="S100" s="20" t="s">
        <v>569</v>
      </c>
      <c r="T100" s="17">
        <v>1973</v>
      </c>
      <c r="U100" s="277" t="s">
        <v>126</v>
      </c>
      <c r="V100" s="17">
        <v>1993</v>
      </c>
      <c r="W100" s="278"/>
      <c r="X100" s="138"/>
      <c r="Y100" s="287"/>
      <c r="Z100" s="28"/>
      <c r="AA100" s="284">
        <f t="shared" si="55"/>
        <v>25</v>
      </c>
      <c r="AB100" s="25" t="s">
        <v>1588</v>
      </c>
      <c r="AC100" s="290">
        <v>2009</v>
      </c>
      <c r="AD100" s="21" t="s">
        <v>121</v>
      </c>
      <c r="AE100" s="304"/>
      <c r="AF100" s="16" t="s">
        <v>377</v>
      </c>
      <c r="AG100" s="398"/>
      <c r="CJ100" s="338" t="str">
        <f t="shared" si="59"/>
        <v/>
      </c>
      <c r="CK100" s="338" t="str">
        <f t="shared" si="69"/>
        <v>Heiniger Christoph</v>
      </c>
      <c r="CM100" s="338">
        <f t="shared" si="70"/>
        <v>25</v>
      </c>
      <c r="CN100" s="338" t="str">
        <f t="shared" si="58"/>
        <v>D</v>
      </c>
      <c r="CO100" s="303" t="str">
        <f t="shared" ref="CO100:CO131" si="73">VLOOKUP(CP100,Kategorie,2,0)</f>
        <v>D</v>
      </c>
      <c r="CP100" s="400">
        <v>4346</v>
      </c>
      <c r="CQ100" s="250">
        <v>741</v>
      </c>
      <c r="CR100" s="251">
        <f t="shared" si="71"/>
        <v>7</v>
      </c>
      <c r="CS100" s="252" t="str">
        <f t="shared" si="72"/>
        <v>Konstrukteur 7 / Fachplaner 7 / Gruppenchef 7</v>
      </c>
      <c r="CT100" s="250">
        <v>741</v>
      </c>
      <c r="CU100" s="251">
        <f t="shared" si="67"/>
        <v>7</v>
      </c>
      <c r="CV100" s="252" t="str">
        <f t="shared" si="68"/>
        <v>Konstrukteur 7 / Fachplaner 7 / Gruppenchef 7</v>
      </c>
      <c r="CW100" s="250">
        <v>741</v>
      </c>
      <c r="CX100" s="251">
        <f t="shared" si="51"/>
        <v>7</v>
      </c>
      <c r="CY100" s="252" t="str">
        <f t="shared" si="52"/>
        <v>Konstrukteur 7 / Fachplaner 7 / Gruppenchef 7</v>
      </c>
      <c r="CZ100" s="250">
        <v>741</v>
      </c>
      <c r="DA100" s="251">
        <f t="shared" si="61"/>
        <v>7</v>
      </c>
      <c r="DB100" s="252" t="str">
        <f t="shared" si="62"/>
        <v>Konstrukteur 7 / Fachplaner 7 / Gruppenchef 7</v>
      </c>
      <c r="DC100" s="250">
        <v>741</v>
      </c>
      <c r="DD100" s="251">
        <f t="shared" si="63"/>
        <v>7</v>
      </c>
      <c r="DE100" s="252" t="str">
        <f t="shared" si="64"/>
        <v>Konstrukteur 7 / Fachplaner 7 / Gruppenchef 7</v>
      </c>
      <c r="DF100" s="249"/>
      <c r="DG100" s="250">
        <v>742</v>
      </c>
      <c r="DH100" s="251">
        <f t="shared" si="65"/>
        <v>8</v>
      </c>
      <c r="DI100" s="252" t="str">
        <f t="shared" si="66"/>
        <v>Konstrukteur 8 / Fachplaner 8 / Gruppenchef 8</v>
      </c>
      <c r="DN100" s="338">
        <f t="shared" si="60"/>
        <v>4346</v>
      </c>
      <c r="DO100" s="340">
        <v>6</v>
      </c>
      <c r="DP100" s="338">
        <v>0</v>
      </c>
      <c r="DQ100" s="338" t="s">
        <v>965</v>
      </c>
      <c r="ES100" s="400">
        <v>9687</v>
      </c>
      <c r="ET100" s="338" t="s">
        <v>142</v>
      </c>
    </row>
    <row r="101" spans="1:150" s="338" customFormat="1" x14ac:dyDescent="0.25">
      <c r="A101" s="319"/>
      <c r="B101" s="319"/>
      <c r="C101" s="319">
        <f t="shared" si="54"/>
        <v>1</v>
      </c>
      <c r="D101" s="320"/>
      <c r="E101" s="320"/>
      <c r="F101" s="321"/>
      <c r="G101" s="57"/>
      <c r="H101" s="57"/>
      <c r="I101" s="321">
        <v>1</v>
      </c>
      <c r="J101" s="57"/>
      <c r="K101" s="321"/>
      <c r="L101" s="321"/>
      <c r="M101" s="321"/>
      <c r="N101" s="322"/>
      <c r="O101" s="322"/>
      <c r="P101" s="109" t="s">
        <v>358</v>
      </c>
      <c r="Q101" s="110" t="s">
        <v>558</v>
      </c>
      <c r="R101" s="110" t="s">
        <v>928</v>
      </c>
      <c r="S101" s="20" t="s">
        <v>1575</v>
      </c>
      <c r="T101" s="17">
        <v>1973</v>
      </c>
      <c r="U101" s="277" t="s">
        <v>560</v>
      </c>
      <c r="V101" s="17">
        <v>1994</v>
      </c>
      <c r="W101" s="278"/>
      <c r="X101" s="138"/>
      <c r="Y101" s="287"/>
      <c r="Z101" s="28"/>
      <c r="AA101" s="284">
        <f t="shared" si="55"/>
        <v>24</v>
      </c>
      <c r="AB101" s="25" t="s">
        <v>235</v>
      </c>
      <c r="AC101" s="290">
        <v>2009</v>
      </c>
      <c r="AD101" s="21" t="s">
        <v>121</v>
      </c>
      <c r="AE101" s="304"/>
      <c r="AF101" s="289" t="s">
        <v>378</v>
      </c>
      <c r="AG101" s="398"/>
      <c r="CJ101" s="399" t="str">
        <f t="shared" si="59"/>
        <v>anders</v>
      </c>
      <c r="CK101" s="338" t="str">
        <f t="shared" si="69"/>
        <v>Enderlen Francis</v>
      </c>
      <c r="CM101" s="338">
        <f t="shared" si="70"/>
        <v>24</v>
      </c>
      <c r="CN101" s="338" t="str">
        <f t="shared" si="58"/>
        <v>D</v>
      </c>
      <c r="CO101" s="303" t="str">
        <f t="shared" si="73"/>
        <v>E</v>
      </c>
      <c r="CP101" s="400">
        <v>5636</v>
      </c>
      <c r="CQ101" s="250">
        <v>741</v>
      </c>
      <c r="CR101" s="251">
        <f t="shared" si="71"/>
        <v>7</v>
      </c>
      <c r="CS101" s="252" t="str">
        <f t="shared" si="72"/>
        <v>Konstrukteur 7 / Fachplaner 7 / Gruppenchef 7</v>
      </c>
      <c r="CT101" s="250">
        <v>741</v>
      </c>
      <c r="CU101" s="251">
        <f>VLOOKUP($CT101,Funktionsbezeichnungen,3,0)</f>
        <v>7</v>
      </c>
      <c r="CV101" s="252" t="str">
        <f>VLOOKUP($CT101,Funktionsbezeichnungen,2,0)</f>
        <v>Konstrukteur 7 / Fachplaner 7 / Gruppenchef 7</v>
      </c>
      <c r="CW101" s="250">
        <v>741</v>
      </c>
      <c r="CX101" s="251">
        <f>VLOOKUP($CW101,Funktionsbezeichnungen,3,0)</f>
        <v>7</v>
      </c>
      <c r="CY101" s="252" t="str">
        <f>VLOOKUP($CW101,Funktionsbezeichnungen,2,0)</f>
        <v>Konstrukteur 7 / Fachplaner 7 / Gruppenchef 7</v>
      </c>
      <c r="CZ101" s="250">
        <v>741</v>
      </c>
      <c r="DA101" s="251">
        <f>VLOOKUP($CZ101,Funktionsbezeichnungen,3,0)</f>
        <v>7</v>
      </c>
      <c r="DB101" s="252" t="str">
        <f>VLOOKUP($CZ101,Funktionsbezeichnungen,2,0)</f>
        <v>Konstrukteur 7 / Fachplaner 7 / Gruppenchef 7</v>
      </c>
      <c r="DC101" s="250">
        <v>741</v>
      </c>
      <c r="DD101" s="251">
        <f>VLOOKUP($DC101,Funktionsbezeichnungen,3,0)</f>
        <v>7</v>
      </c>
      <c r="DE101" s="252" t="str">
        <f>VLOOKUP($DC101,Funktionsbezeichnungen,2,0)</f>
        <v>Konstrukteur 7 / Fachplaner 7 / Gruppenchef 7</v>
      </c>
      <c r="DF101" s="249"/>
      <c r="DG101" s="250">
        <v>741</v>
      </c>
      <c r="DH101" s="251">
        <f>VLOOKUP($DG101,Funktionsbezeichnungen,3,0)</f>
        <v>7</v>
      </c>
      <c r="DI101" s="252" t="str">
        <f>VLOOKUP($DG101,Funktionsbezeichnungen,2,0)</f>
        <v>Konstrukteur 7 / Fachplaner 7 / Gruppenchef 7</v>
      </c>
      <c r="DN101" s="338">
        <f>+CP101</f>
        <v>5636</v>
      </c>
      <c r="DO101" s="340">
        <v>6</v>
      </c>
      <c r="DP101" s="338">
        <v>0</v>
      </c>
      <c r="DQ101" s="338" t="s">
        <v>965</v>
      </c>
      <c r="ES101" s="400">
        <v>7702</v>
      </c>
      <c r="ET101" s="338" t="s">
        <v>142</v>
      </c>
    </row>
    <row r="102" spans="1:150" s="338" customFormat="1" x14ac:dyDescent="0.25">
      <c r="A102" s="319"/>
      <c r="B102" s="319"/>
      <c r="C102" s="319">
        <f t="shared" si="54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493</v>
      </c>
      <c r="R102" s="110" t="s">
        <v>928</v>
      </c>
      <c r="S102" s="20" t="s">
        <v>1576</v>
      </c>
      <c r="T102" s="17">
        <v>1976</v>
      </c>
      <c r="U102" s="277" t="s">
        <v>126</v>
      </c>
      <c r="V102" s="17">
        <v>1998</v>
      </c>
      <c r="W102" s="278"/>
      <c r="X102" s="138"/>
      <c r="Y102" s="287"/>
      <c r="Z102" s="28"/>
      <c r="AA102" s="284">
        <f t="shared" si="55"/>
        <v>20</v>
      </c>
      <c r="AB102" s="25" t="s">
        <v>1588</v>
      </c>
      <c r="AC102" s="290">
        <v>2007</v>
      </c>
      <c r="AD102" s="21" t="s">
        <v>121</v>
      </c>
      <c r="AE102" s="304"/>
      <c r="AF102" s="16" t="s">
        <v>377</v>
      </c>
      <c r="AG102" s="398"/>
      <c r="CJ102" s="338" t="str">
        <f t="shared" si="59"/>
        <v/>
      </c>
      <c r="CK102" s="338" t="str">
        <f t="shared" si="69"/>
        <v>Humbel Sven Christian</v>
      </c>
      <c r="CM102" s="338">
        <f t="shared" si="70"/>
        <v>20</v>
      </c>
      <c r="CN102" s="338" t="str">
        <f t="shared" si="58"/>
        <v>D</v>
      </c>
      <c r="CO102" s="303" t="str">
        <f t="shared" si="73"/>
        <v>D</v>
      </c>
      <c r="CP102" s="400">
        <v>9654</v>
      </c>
      <c r="CQ102" s="250">
        <v>741</v>
      </c>
      <c r="CR102" s="251">
        <f t="shared" si="71"/>
        <v>7</v>
      </c>
      <c r="CS102" s="252" t="str">
        <f t="shared" si="72"/>
        <v>Konstrukteur 7 / Fachplaner 7 / Gruppenchef 7</v>
      </c>
      <c r="CT102" s="250">
        <v>741</v>
      </c>
      <c r="CU102" s="251">
        <f t="shared" si="67"/>
        <v>7</v>
      </c>
      <c r="CV102" s="252" t="str">
        <f t="shared" si="68"/>
        <v>Konstrukteur 7 / Fachplaner 7 / Gruppenchef 7</v>
      </c>
      <c r="CW102" s="250">
        <v>741</v>
      </c>
      <c r="CX102" s="251">
        <f t="shared" si="51"/>
        <v>7</v>
      </c>
      <c r="CY102" s="252" t="str">
        <f t="shared" si="52"/>
        <v>Konstrukteur 7 / Fachplaner 7 / Gruppenchef 7</v>
      </c>
      <c r="CZ102" s="250">
        <v>741</v>
      </c>
      <c r="DA102" s="251">
        <f t="shared" si="61"/>
        <v>7</v>
      </c>
      <c r="DB102" s="252" t="str">
        <f t="shared" si="62"/>
        <v>Konstrukteur 7 / Fachplaner 7 / Gruppenchef 7</v>
      </c>
      <c r="DC102" s="250">
        <v>741</v>
      </c>
      <c r="DD102" s="251">
        <f t="shared" si="63"/>
        <v>7</v>
      </c>
      <c r="DE102" s="252" t="str">
        <f t="shared" si="64"/>
        <v>Konstrukteur 7 / Fachplaner 7 / Gruppenchef 7</v>
      </c>
      <c r="DF102" s="249"/>
      <c r="DG102" s="250">
        <v>742</v>
      </c>
      <c r="DH102" s="251">
        <f t="shared" si="65"/>
        <v>8</v>
      </c>
      <c r="DI102" s="252" t="str">
        <f t="shared" si="66"/>
        <v>Konstrukteur 8 / Fachplaner 8 / Gruppenchef 8</v>
      </c>
      <c r="DN102" s="338">
        <f t="shared" si="60"/>
        <v>9654</v>
      </c>
      <c r="DO102" s="340">
        <v>6</v>
      </c>
      <c r="DP102" s="338">
        <v>0</v>
      </c>
      <c r="DQ102" s="338" t="s">
        <v>965</v>
      </c>
      <c r="ES102" s="257">
        <v>5641</v>
      </c>
      <c r="ET102" s="338" t="s">
        <v>142</v>
      </c>
    </row>
    <row r="103" spans="1:150" s="338" customFormat="1" x14ac:dyDescent="0.25">
      <c r="A103" s="319"/>
      <c r="B103" s="319"/>
      <c r="C103" s="319">
        <f t="shared" si="54"/>
        <v>1</v>
      </c>
      <c r="D103" s="320"/>
      <c r="E103" s="320"/>
      <c r="F103" s="321"/>
      <c r="G103" s="57"/>
      <c r="H103" s="57"/>
      <c r="I103" s="321">
        <v>1</v>
      </c>
      <c r="J103" s="57">
        <v>1</v>
      </c>
      <c r="K103" s="321"/>
      <c r="L103" s="321"/>
      <c r="M103" s="321"/>
      <c r="N103" s="322"/>
      <c r="O103" s="322"/>
      <c r="P103" s="109" t="s">
        <v>1301</v>
      </c>
      <c r="Q103" s="110" t="s">
        <v>1274</v>
      </c>
      <c r="R103" s="110" t="s">
        <v>928</v>
      </c>
      <c r="S103" s="20" t="s">
        <v>1275</v>
      </c>
      <c r="T103" s="17">
        <v>1960</v>
      </c>
      <c r="U103" s="277" t="s">
        <v>1276</v>
      </c>
      <c r="V103" s="17">
        <v>2001</v>
      </c>
      <c r="W103" s="278"/>
      <c r="X103" s="138"/>
      <c r="Y103" s="287"/>
      <c r="Z103" s="28"/>
      <c r="AA103" s="284">
        <f t="shared" si="55"/>
        <v>17</v>
      </c>
      <c r="AB103" s="25" t="s">
        <v>1588</v>
      </c>
      <c r="AC103" s="290">
        <v>2017</v>
      </c>
      <c r="AD103" s="21" t="s">
        <v>121</v>
      </c>
      <c r="AE103" s="304"/>
      <c r="AF103" s="16" t="s">
        <v>377</v>
      </c>
      <c r="AG103" s="398"/>
      <c r="CJ103" s="399" t="e">
        <f t="shared" si="59"/>
        <v>#N/A</v>
      </c>
      <c r="CK103" s="339" t="str">
        <f t="shared" si="69"/>
        <v>Widrig Daniel</v>
      </c>
      <c r="CL103" s="339"/>
      <c r="CM103" s="339">
        <f t="shared" si="70"/>
        <v>17</v>
      </c>
      <c r="CN103" s="339" t="str">
        <f t="shared" si="58"/>
        <v>D</v>
      </c>
      <c r="CO103" s="303" t="e">
        <f t="shared" si="73"/>
        <v>#N/A</v>
      </c>
      <c r="CP103" s="257">
        <v>7711</v>
      </c>
      <c r="CQ103" s="250">
        <v>741</v>
      </c>
      <c r="CR103" s="251">
        <f t="shared" si="71"/>
        <v>7</v>
      </c>
      <c r="CS103" s="252" t="str">
        <f t="shared" si="72"/>
        <v>Konstrukteur 7 / Fachplaner 7 / Gruppenchef 7</v>
      </c>
      <c r="CT103" s="250"/>
      <c r="CU103" s="251"/>
      <c r="CV103" s="252"/>
      <c r="CW103" s="250"/>
      <c r="CX103" s="251"/>
      <c r="CY103" s="252"/>
      <c r="CZ103" s="250"/>
      <c r="DA103" s="251"/>
      <c r="DB103" s="252"/>
      <c r="DC103" s="250"/>
      <c r="DD103" s="251"/>
      <c r="DE103" s="252"/>
      <c r="DF103" s="249"/>
      <c r="DG103" s="251"/>
      <c r="DH103" s="251"/>
      <c r="DI103" s="252"/>
      <c r="DN103" s="338">
        <f>+CP103</f>
        <v>7711</v>
      </c>
      <c r="DO103" s="340">
        <v>6</v>
      </c>
      <c r="DP103" s="338">
        <v>0</v>
      </c>
      <c r="DQ103" s="338" t="s">
        <v>965</v>
      </c>
      <c r="ES103" s="400">
        <v>9701</v>
      </c>
      <c r="ET103" s="338" t="s">
        <v>142</v>
      </c>
    </row>
    <row r="104" spans="1:150" s="338" customFormat="1" x14ac:dyDescent="0.25">
      <c r="A104" s="319"/>
      <c r="B104" s="319"/>
      <c r="C104" s="319">
        <f t="shared" si="54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361</v>
      </c>
      <c r="Q104" s="110" t="s">
        <v>497</v>
      </c>
      <c r="R104" s="110" t="s">
        <v>928</v>
      </c>
      <c r="S104" s="20" t="s">
        <v>179</v>
      </c>
      <c r="T104" s="17">
        <v>1982</v>
      </c>
      <c r="U104" s="277" t="s">
        <v>235</v>
      </c>
      <c r="V104" s="17">
        <v>2002</v>
      </c>
      <c r="W104" s="278"/>
      <c r="X104" s="138"/>
      <c r="Y104" s="287"/>
      <c r="Z104" s="25"/>
      <c r="AA104" s="284">
        <f t="shared" si="55"/>
        <v>16</v>
      </c>
      <c r="AB104" s="25" t="s">
        <v>1588</v>
      </c>
      <c r="AC104" s="290">
        <v>2002</v>
      </c>
      <c r="AD104" s="21" t="s">
        <v>121</v>
      </c>
      <c r="AE104" s="304"/>
      <c r="AF104" s="289" t="s">
        <v>1601</v>
      </c>
      <c r="AG104" s="398"/>
      <c r="CJ104" s="338" t="str">
        <f t="shared" si="59"/>
        <v/>
      </c>
      <c r="CK104" s="338" t="str">
        <f t="shared" si="69"/>
        <v>Delmas Marc</v>
      </c>
      <c r="CM104" s="338">
        <f t="shared" si="70"/>
        <v>16</v>
      </c>
      <c r="CN104" s="338" t="str">
        <f t="shared" si="58"/>
        <v>D</v>
      </c>
      <c r="CO104" s="303" t="str">
        <f t="shared" si="73"/>
        <v>D</v>
      </c>
      <c r="CP104" s="400">
        <v>9660</v>
      </c>
      <c r="CQ104" s="250">
        <v>742</v>
      </c>
      <c r="CR104" s="251">
        <f t="shared" si="71"/>
        <v>8</v>
      </c>
      <c r="CS104" s="252" t="str">
        <f t="shared" si="72"/>
        <v>Konstrukteur 8 / Fachplaner 8 / Gruppenchef 8</v>
      </c>
      <c r="CT104" s="250">
        <v>742</v>
      </c>
      <c r="CU104" s="251">
        <f t="shared" si="67"/>
        <v>8</v>
      </c>
      <c r="CV104" s="252" t="str">
        <f t="shared" si="68"/>
        <v>Konstrukteur 8 / Fachplaner 8 / Gruppenchef 8</v>
      </c>
      <c r="CW104" s="250">
        <v>742</v>
      </c>
      <c r="CX104" s="251">
        <f t="shared" si="51"/>
        <v>8</v>
      </c>
      <c r="CY104" s="252" t="str">
        <f t="shared" si="52"/>
        <v>Konstrukteur 8 / Fachplaner 8 / Gruppenchef 8</v>
      </c>
      <c r="CZ104" s="250">
        <v>741</v>
      </c>
      <c r="DA104" s="251">
        <f t="shared" si="61"/>
        <v>7</v>
      </c>
      <c r="DB104" s="252" t="str">
        <f t="shared" si="62"/>
        <v>Konstrukteur 7 / Fachplaner 7 / Gruppenchef 7</v>
      </c>
      <c r="DC104" s="250">
        <v>733</v>
      </c>
      <c r="DD104" s="251">
        <f t="shared" si="63"/>
        <v>6</v>
      </c>
      <c r="DE104" s="252" t="str">
        <f t="shared" si="64"/>
        <v>Konstrukteur 6 / -planer 6 / Gruppenchef 6</v>
      </c>
      <c r="DF104" s="249"/>
      <c r="DG104" s="250">
        <v>733</v>
      </c>
      <c r="DH104" s="250">
        <f t="shared" si="65"/>
        <v>6</v>
      </c>
      <c r="DI104" s="252" t="str">
        <f t="shared" si="66"/>
        <v>Konstrukteur 6 / -planer 6 / Gruppenchef 6</v>
      </c>
      <c r="DN104" s="338">
        <f t="shared" si="60"/>
        <v>9660</v>
      </c>
      <c r="DO104" s="340">
        <v>6</v>
      </c>
      <c r="DP104" s="338">
        <v>0</v>
      </c>
      <c r="DQ104" s="338" t="s">
        <v>965</v>
      </c>
      <c r="ES104" s="400">
        <v>9733</v>
      </c>
      <c r="ET104" s="338" t="s">
        <v>147</v>
      </c>
    </row>
    <row r="105" spans="1:150" s="338" customFormat="1" x14ac:dyDescent="0.25">
      <c r="A105" s="319"/>
      <c r="B105" s="319">
        <v>1</v>
      </c>
      <c r="C105" s="319">
        <f t="shared" si="54"/>
        <v>1</v>
      </c>
      <c r="D105" s="320"/>
      <c r="E105" s="320"/>
      <c r="F105" s="321"/>
      <c r="G105" s="57"/>
      <c r="H105" s="57"/>
      <c r="I105" s="321">
        <v>1</v>
      </c>
      <c r="J105" s="57"/>
      <c r="K105" s="321"/>
      <c r="L105" s="321"/>
      <c r="M105" s="321"/>
      <c r="N105" s="322"/>
      <c r="O105" s="322"/>
      <c r="P105" s="109" t="s">
        <v>358</v>
      </c>
      <c r="Q105" s="110" t="s">
        <v>1116</v>
      </c>
      <c r="R105" s="110" t="s">
        <v>928</v>
      </c>
      <c r="S105" s="20" t="s">
        <v>1117</v>
      </c>
      <c r="T105" s="17">
        <v>1981</v>
      </c>
      <c r="U105" s="277" t="s">
        <v>239</v>
      </c>
      <c r="V105" s="17">
        <v>2002</v>
      </c>
      <c r="W105" s="278"/>
      <c r="X105" s="138"/>
      <c r="Y105" s="287"/>
      <c r="Z105" s="28"/>
      <c r="AA105" s="284">
        <f t="shared" si="55"/>
        <v>16</v>
      </c>
      <c r="AB105" s="25" t="s">
        <v>239</v>
      </c>
      <c r="AC105" s="290">
        <v>2015</v>
      </c>
      <c r="AD105" s="21" t="s">
        <v>121</v>
      </c>
      <c r="AE105" s="304"/>
      <c r="AF105" s="289" t="s">
        <v>378</v>
      </c>
      <c r="AG105" s="398"/>
      <c r="CJ105" s="409" t="str">
        <f t="shared" si="59"/>
        <v>anders</v>
      </c>
      <c r="CK105" s="338" t="str">
        <f t="shared" si="69"/>
        <v>Iten Vanessa</v>
      </c>
      <c r="CL105" s="419"/>
      <c r="CM105" s="338">
        <f t="shared" si="70"/>
        <v>16</v>
      </c>
      <c r="CN105" s="338" t="str">
        <f t="shared" si="58"/>
        <v>D</v>
      </c>
      <c r="CO105" s="303" t="str">
        <f t="shared" si="73"/>
        <v>E</v>
      </c>
      <c r="CP105" s="400">
        <v>9661</v>
      </c>
      <c r="CQ105" s="250">
        <v>741</v>
      </c>
      <c r="CR105" s="251">
        <f t="shared" si="71"/>
        <v>7</v>
      </c>
      <c r="CS105" s="252" t="str">
        <f t="shared" si="72"/>
        <v>Konstrukteur 7 / Fachplaner 7 / Gruppenchef 7</v>
      </c>
      <c r="CT105" s="250">
        <v>733</v>
      </c>
      <c r="CU105" s="251">
        <f>VLOOKUP($CT105,Funktionsbezeichnungen,3,0)</f>
        <v>6</v>
      </c>
      <c r="CV105" s="252" t="str">
        <f>VLOOKUP($CT105,Funktionsbezeichnungen,2,0)</f>
        <v>Konstrukteur 6 / -planer 6 / Gruppenchef 6</v>
      </c>
      <c r="CW105" s="250"/>
      <c r="CX105" s="251"/>
      <c r="CY105" s="252"/>
      <c r="CZ105" s="250"/>
      <c r="DA105" s="251"/>
      <c r="DB105" s="252"/>
      <c r="DC105" s="250"/>
      <c r="DD105" s="251"/>
      <c r="DE105" s="252"/>
      <c r="DF105" s="249"/>
      <c r="DG105" s="250"/>
      <c r="DH105" s="251"/>
      <c r="DI105" s="252"/>
      <c r="DN105" s="338">
        <f>+CP105</f>
        <v>9661</v>
      </c>
      <c r="DO105" s="340">
        <v>6</v>
      </c>
      <c r="DP105" s="338">
        <v>0</v>
      </c>
      <c r="DQ105" s="338" t="s">
        <v>965</v>
      </c>
      <c r="ES105" s="400">
        <v>9715</v>
      </c>
      <c r="ET105" s="338" t="s">
        <v>147</v>
      </c>
    </row>
    <row r="106" spans="1:150" s="338" customFormat="1" x14ac:dyDescent="0.25">
      <c r="A106" s="319"/>
      <c r="B106" s="319">
        <v>1</v>
      </c>
      <c r="C106" s="319" t="str">
        <f t="shared" si="54"/>
        <v/>
      </c>
      <c r="D106" s="320"/>
      <c r="E106" s="320">
        <v>1</v>
      </c>
      <c r="F106" s="321"/>
      <c r="G106" s="57"/>
      <c r="H106" s="57"/>
      <c r="I106" s="321"/>
      <c r="J106" s="57"/>
      <c r="K106" s="321"/>
      <c r="L106" s="321"/>
      <c r="M106" s="321"/>
      <c r="N106" s="322"/>
      <c r="O106" s="322"/>
      <c r="P106" s="109" t="s">
        <v>359</v>
      </c>
      <c r="Q106" s="110" t="s">
        <v>1183</v>
      </c>
      <c r="R106" s="110" t="s">
        <v>928</v>
      </c>
      <c r="S106" s="20" t="s">
        <v>1184</v>
      </c>
      <c r="T106" s="17">
        <v>1982</v>
      </c>
      <c r="U106" s="277" t="s">
        <v>239</v>
      </c>
      <c r="V106" s="17">
        <v>2007</v>
      </c>
      <c r="W106" s="278" t="s">
        <v>1185</v>
      </c>
      <c r="X106" s="138">
        <v>2012</v>
      </c>
      <c r="Y106" s="389" t="s">
        <v>1547</v>
      </c>
      <c r="Z106" s="28"/>
      <c r="AA106" s="284">
        <f t="shared" si="55"/>
        <v>6</v>
      </c>
      <c r="AB106" s="25" t="s">
        <v>1564</v>
      </c>
      <c r="AC106" s="290">
        <v>2016</v>
      </c>
      <c r="AD106" s="21" t="s">
        <v>121</v>
      </c>
      <c r="AE106" s="304"/>
      <c r="AF106" s="289" t="s">
        <v>377</v>
      </c>
      <c r="AG106" s="398"/>
      <c r="CJ106" s="399" t="str">
        <f t="shared" si="59"/>
        <v>anders</v>
      </c>
      <c r="CK106" s="338" t="str">
        <f t="shared" si="69"/>
        <v>Schaub Anja</v>
      </c>
      <c r="CM106" s="338">
        <f t="shared" si="70"/>
        <v>6</v>
      </c>
      <c r="CN106" s="338" t="str">
        <f t="shared" si="58"/>
        <v>D</v>
      </c>
      <c r="CO106" s="303" t="str">
        <f t="shared" si="73"/>
        <v>E</v>
      </c>
      <c r="CP106" s="400">
        <v>9664</v>
      </c>
      <c r="CQ106" s="250">
        <v>748</v>
      </c>
      <c r="CR106" s="251">
        <f t="shared" si="71"/>
        <v>6</v>
      </c>
      <c r="CS106" s="252" t="str">
        <f t="shared" si="72"/>
        <v>Geomatiker 6</v>
      </c>
      <c r="CT106" s="250">
        <v>733</v>
      </c>
      <c r="CU106" s="251">
        <f>VLOOKUP($CT106,Funktionsbezeichnungen,3,0)</f>
        <v>6</v>
      </c>
      <c r="CV106" s="252" t="str">
        <f>VLOOKUP($CT106,Funktionsbezeichnungen,2,0)</f>
        <v>Konstrukteur 6 / -planer 6 / Gruppenchef 6</v>
      </c>
      <c r="CW106" s="250"/>
      <c r="CX106" s="251"/>
      <c r="CY106" s="252"/>
      <c r="CZ106" s="250"/>
      <c r="DA106" s="251"/>
      <c r="DB106" s="252"/>
      <c r="DC106" s="250"/>
      <c r="DD106" s="251"/>
      <c r="DE106" s="252"/>
      <c r="DF106" s="249"/>
      <c r="DG106" s="250"/>
      <c r="DH106" s="251"/>
      <c r="DI106" s="252"/>
      <c r="DN106" s="338">
        <f>+CP106</f>
        <v>9664</v>
      </c>
      <c r="DO106" s="340">
        <v>6</v>
      </c>
      <c r="DP106" s="338">
        <v>0</v>
      </c>
      <c r="DQ106" s="338" t="s">
        <v>965</v>
      </c>
      <c r="ES106" s="400">
        <v>9726</v>
      </c>
      <c r="ET106" s="338" t="s">
        <v>147</v>
      </c>
    </row>
    <row r="107" spans="1:150" s="338" customFormat="1" x14ac:dyDescent="0.25">
      <c r="A107" s="319"/>
      <c r="B107" s="319">
        <v>1</v>
      </c>
      <c r="C107" s="319">
        <f t="shared" si="54"/>
        <v>1</v>
      </c>
      <c r="D107" s="320"/>
      <c r="E107" s="320"/>
      <c r="F107" s="321"/>
      <c r="G107" s="57"/>
      <c r="H107" s="57"/>
      <c r="I107" s="321">
        <v>1</v>
      </c>
      <c r="J107" s="57">
        <v>1</v>
      </c>
      <c r="K107" s="321"/>
      <c r="L107" s="321"/>
      <c r="M107" s="321"/>
      <c r="N107" s="322"/>
      <c r="O107" s="322"/>
      <c r="P107" s="109" t="s">
        <v>1303</v>
      </c>
      <c r="Q107" s="110" t="s">
        <v>1584</v>
      </c>
      <c r="R107" s="110" t="s">
        <v>928</v>
      </c>
      <c r="S107" s="20" t="s">
        <v>1585</v>
      </c>
      <c r="T107" s="17">
        <v>1983</v>
      </c>
      <c r="U107" s="277" t="s">
        <v>1586</v>
      </c>
      <c r="V107" s="17">
        <v>2003</v>
      </c>
      <c r="W107" s="278"/>
      <c r="X107" s="138"/>
      <c r="Y107" s="389"/>
      <c r="Z107" s="28"/>
      <c r="AA107" s="284">
        <f t="shared" si="55"/>
        <v>15</v>
      </c>
      <c r="AB107" s="25" t="s">
        <v>1587</v>
      </c>
      <c r="AC107" s="290">
        <v>2018</v>
      </c>
      <c r="AD107" s="21" t="s">
        <v>121</v>
      </c>
      <c r="AE107" s="304"/>
      <c r="AF107" s="289" t="s">
        <v>378</v>
      </c>
      <c r="AG107" s="398"/>
      <c r="CJ107" s="399"/>
      <c r="CK107" s="338" t="str">
        <f t="shared" si="69"/>
        <v>Meyer Ramona</v>
      </c>
      <c r="CN107" s="338" t="str">
        <f t="shared" si="58"/>
        <v>D</v>
      </c>
      <c r="CO107" s="303"/>
      <c r="CP107" s="400"/>
      <c r="CQ107" s="250"/>
      <c r="CR107" s="251"/>
      <c r="CS107" s="252"/>
      <c r="CT107" s="250"/>
      <c r="CU107" s="251"/>
      <c r="CV107" s="252"/>
      <c r="CW107" s="250"/>
      <c r="CX107" s="251"/>
      <c r="CY107" s="252"/>
      <c r="CZ107" s="250"/>
      <c r="DA107" s="251"/>
      <c r="DB107" s="252"/>
      <c r="DC107" s="250"/>
      <c r="DD107" s="251"/>
      <c r="DE107" s="252"/>
      <c r="DF107" s="249"/>
      <c r="DG107" s="250"/>
      <c r="DH107" s="251"/>
      <c r="DI107" s="252"/>
      <c r="DO107" s="340"/>
      <c r="ES107" s="400"/>
    </row>
    <row r="108" spans="1:150" s="338" customFormat="1" x14ac:dyDescent="0.25">
      <c r="A108" s="319"/>
      <c r="B108" s="319"/>
      <c r="C108" s="319">
        <f t="shared" si="54"/>
        <v>1</v>
      </c>
      <c r="D108" s="320"/>
      <c r="E108" s="320"/>
      <c r="F108" s="320"/>
      <c r="G108" s="319"/>
      <c r="H108" s="319"/>
      <c r="I108" s="320">
        <v>1</v>
      </c>
      <c r="J108" s="319"/>
      <c r="K108" s="320"/>
      <c r="L108" s="320"/>
      <c r="M108" s="320"/>
      <c r="N108" s="343"/>
      <c r="O108" s="343"/>
      <c r="P108" s="126" t="s">
        <v>1303</v>
      </c>
      <c r="Q108" s="110" t="s">
        <v>499</v>
      </c>
      <c r="R108" s="110" t="s">
        <v>928</v>
      </c>
      <c r="S108" s="20" t="s">
        <v>250</v>
      </c>
      <c r="T108" s="17">
        <v>1987</v>
      </c>
      <c r="U108" s="277" t="s">
        <v>235</v>
      </c>
      <c r="V108" s="17">
        <v>2007</v>
      </c>
      <c r="W108" s="278"/>
      <c r="X108" s="138"/>
      <c r="Y108" s="287"/>
      <c r="Z108" s="25"/>
      <c r="AA108" s="284">
        <f t="shared" si="55"/>
        <v>11</v>
      </c>
      <c r="AB108" s="25" t="s">
        <v>1588</v>
      </c>
      <c r="AC108" s="290">
        <v>2008</v>
      </c>
      <c r="AD108" s="21" t="s">
        <v>121</v>
      </c>
      <c r="AE108" s="304"/>
      <c r="AF108" s="16" t="s">
        <v>420</v>
      </c>
      <c r="AG108" s="398"/>
      <c r="CJ108" s="399" t="str">
        <f t="shared" si="59"/>
        <v>anders</v>
      </c>
      <c r="CK108" s="338" t="str">
        <f t="shared" si="69"/>
        <v>Wernli Sebastian</v>
      </c>
      <c r="CM108" s="338">
        <f t="shared" si="70"/>
        <v>11</v>
      </c>
      <c r="CN108" s="338" t="str">
        <f t="shared" si="58"/>
        <v>D</v>
      </c>
      <c r="CO108" s="303" t="str">
        <f t="shared" si="73"/>
        <v>E</v>
      </c>
      <c r="CP108" s="400">
        <v>9687</v>
      </c>
      <c r="CQ108" s="250">
        <v>741</v>
      </c>
      <c r="CR108" s="251">
        <f t="shared" si="71"/>
        <v>7</v>
      </c>
      <c r="CS108" s="252" t="str">
        <f t="shared" si="72"/>
        <v>Konstrukteur 7 / Fachplaner 7 / Gruppenchef 7</v>
      </c>
      <c r="CT108" s="250">
        <v>733</v>
      </c>
      <c r="CU108" s="251">
        <f>VLOOKUP($CT108,Funktionsbezeichnungen,3,0)</f>
        <v>6</v>
      </c>
      <c r="CV108" s="252" t="str">
        <f>VLOOKUP($CT108,Funktionsbezeichnungen,2,0)</f>
        <v>Konstrukteur 6 / -planer 6 / Gruppenchef 6</v>
      </c>
      <c r="CW108" s="250">
        <v>733</v>
      </c>
      <c r="CX108" s="251">
        <f>VLOOKUP($CW108,Funktionsbezeichnungen,3,0)</f>
        <v>6</v>
      </c>
      <c r="CY108" s="252" t="str">
        <f>VLOOKUP($CW108,Funktionsbezeichnungen,2,0)</f>
        <v>Konstrukteur 6 / -planer 6 / Gruppenchef 6</v>
      </c>
      <c r="CZ108" s="250">
        <v>732</v>
      </c>
      <c r="DA108" s="251">
        <f>VLOOKUP($CZ108,Funktionsbezeichnungen,3,0)</f>
        <v>5</v>
      </c>
      <c r="DB108" s="252" t="str">
        <f>VLOOKUP($CZ108,Funktionsbezeichnungen,2,0)</f>
        <v>Konstrukteur 5 / -planer 5</v>
      </c>
      <c r="DC108" s="250">
        <v>732</v>
      </c>
      <c r="DD108" s="251">
        <f>VLOOKUP($DC108,Funktionsbezeichnungen,3,0)</f>
        <v>5</v>
      </c>
      <c r="DE108" s="252" t="str">
        <f>VLOOKUP($DC108,Funktionsbezeichnungen,2,0)</f>
        <v>Konstrukteur 5 / -planer 5</v>
      </c>
      <c r="DF108" s="249"/>
      <c r="DG108" s="251">
        <v>732</v>
      </c>
      <c r="DH108" s="251">
        <f>VLOOKUP($DG108,Funktionsbezeichnungen,3,0)</f>
        <v>5</v>
      </c>
      <c r="DI108" s="252" t="str">
        <f>VLOOKUP($DG108,Funktionsbezeichnungen,2,0)</f>
        <v>Konstrukteur 5 / -planer 5</v>
      </c>
      <c r="DN108" s="338">
        <f>+CP108</f>
        <v>9687</v>
      </c>
      <c r="DO108" s="340">
        <v>6</v>
      </c>
      <c r="DP108" s="338">
        <v>0</v>
      </c>
      <c r="DQ108" s="338" t="s">
        <v>964</v>
      </c>
      <c r="ES108" s="257">
        <v>9740</v>
      </c>
      <c r="ET108" s="338" t="s">
        <v>149</v>
      </c>
    </row>
    <row r="109" spans="1:150" s="338" customFormat="1" ht="27" x14ac:dyDescent="0.25">
      <c r="A109" s="319"/>
      <c r="B109" s="319"/>
      <c r="C109" s="319" t="str">
        <f t="shared" si="54"/>
        <v/>
      </c>
      <c r="D109" s="320"/>
      <c r="E109" s="320">
        <v>1</v>
      </c>
      <c r="F109" s="321"/>
      <c r="G109" s="57"/>
      <c r="H109" s="57"/>
      <c r="I109" s="321"/>
      <c r="J109" s="57">
        <v>1</v>
      </c>
      <c r="K109" s="321"/>
      <c r="L109" s="321"/>
      <c r="M109" s="321"/>
      <c r="N109" s="322"/>
      <c r="O109" s="344"/>
      <c r="P109" s="326" t="s">
        <v>1301</v>
      </c>
      <c r="Q109" s="345" t="s">
        <v>1200</v>
      </c>
      <c r="R109" s="345" t="s">
        <v>928</v>
      </c>
      <c r="S109" s="20" t="s">
        <v>1201</v>
      </c>
      <c r="T109" s="17">
        <v>1985</v>
      </c>
      <c r="U109" s="278" t="s">
        <v>1554</v>
      </c>
      <c r="V109" s="17">
        <v>2009</v>
      </c>
      <c r="W109" s="375"/>
      <c r="X109" s="138"/>
      <c r="Y109" s="287"/>
      <c r="Z109" s="290"/>
      <c r="AA109" s="284">
        <f t="shared" si="55"/>
        <v>9</v>
      </c>
      <c r="AB109" s="25" t="s">
        <v>1588</v>
      </c>
      <c r="AC109" s="290">
        <v>2016</v>
      </c>
      <c r="AD109" s="21" t="s">
        <v>121</v>
      </c>
      <c r="AE109" s="304"/>
      <c r="AF109" s="291" t="s">
        <v>377</v>
      </c>
      <c r="AG109" s="398"/>
      <c r="CJ109" s="399" t="str">
        <f t="shared" si="59"/>
        <v>anders</v>
      </c>
      <c r="CK109" s="339" t="str">
        <f t="shared" si="69"/>
        <v>Grabherr Mathieu</v>
      </c>
      <c r="CM109" s="338">
        <f t="shared" si="70"/>
        <v>9</v>
      </c>
      <c r="CN109" s="338" t="str">
        <f t="shared" si="58"/>
        <v>D</v>
      </c>
      <c r="CO109" s="303" t="str">
        <f t="shared" si="73"/>
        <v>E</v>
      </c>
      <c r="CP109" s="257">
        <v>5641</v>
      </c>
      <c r="CQ109" s="250">
        <v>741</v>
      </c>
      <c r="CR109" s="251">
        <f t="shared" si="71"/>
        <v>7</v>
      </c>
      <c r="CS109" s="252" t="str">
        <f t="shared" si="72"/>
        <v>Konstrukteur 7 / Fachplaner 7 / Gruppenchef 7</v>
      </c>
      <c r="CT109" s="250"/>
      <c r="CU109" s="251"/>
      <c r="CV109" s="252"/>
      <c r="CW109" s="250"/>
      <c r="CX109" s="251"/>
      <c r="CY109" s="252"/>
      <c r="CZ109" s="250"/>
      <c r="DA109" s="251"/>
      <c r="DB109" s="252"/>
      <c r="DC109" s="251"/>
      <c r="DD109" s="251"/>
      <c r="DE109" s="252"/>
      <c r="DG109" s="251"/>
      <c r="DH109" s="251"/>
      <c r="DI109" s="252"/>
      <c r="DN109" s="338">
        <f>+CP109</f>
        <v>5641</v>
      </c>
      <c r="DO109" s="340">
        <v>6</v>
      </c>
      <c r="DP109" s="338">
        <v>0</v>
      </c>
      <c r="DQ109" s="338" t="s">
        <v>965</v>
      </c>
      <c r="ES109" s="400">
        <v>6753</v>
      </c>
      <c r="ET109" s="338" t="s">
        <v>105</v>
      </c>
    </row>
    <row r="110" spans="1:150" s="338" customFormat="1" x14ac:dyDescent="0.25">
      <c r="A110" s="319"/>
      <c r="B110" s="319"/>
      <c r="C110" s="319">
        <f t="shared" si="54"/>
        <v>1</v>
      </c>
      <c r="D110" s="320"/>
      <c r="E110" s="320"/>
      <c r="F110" s="321"/>
      <c r="G110" s="57"/>
      <c r="H110" s="57"/>
      <c r="I110" s="321">
        <v>1</v>
      </c>
      <c r="J110" s="57"/>
      <c r="K110" s="321"/>
      <c r="L110" s="321"/>
      <c r="M110" s="321"/>
      <c r="N110" s="322"/>
      <c r="O110" s="322"/>
      <c r="P110" s="109" t="s">
        <v>358</v>
      </c>
      <c r="Q110" s="110" t="s">
        <v>652</v>
      </c>
      <c r="R110" s="110" t="s">
        <v>928</v>
      </c>
      <c r="S110" s="20" t="s">
        <v>651</v>
      </c>
      <c r="T110" s="17">
        <v>1967</v>
      </c>
      <c r="U110" s="277" t="s">
        <v>653</v>
      </c>
      <c r="V110" s="17">
        <v>1988</v>
      </c>
      <c r="W110" s="278"/>
      <c r="X110" s="138"/>
      <c r="Y110" s="287"/>
      <c r="Z110" s="28"/>
      <c r="AA110" s="284">
        <f t="shared" si="55"/>
        <v>30</v>
      </c>
      <c r="AB110" s="25" t="s">
        <v>653</v>
      </c>
      <c r="AC110" s="290">
        <v>2011</v>
      </c>
      <c r="AD110" s="21" t="s">
        <v>142</v>
      </c>
      <c r="AE110" s="304"/>
      <c r="AF110" s="289" t="s">
        <v>378</v>
      </c>
      <c r="AG110" s="398"/>
      <c r="CJ110" s="338" t="str">
        <f t="shared" si="59"/>
        <v/>
      </c>
      <c r="CK110" s="338" t="str">
        <f t="shared" si="69"/>
        <v>Dettwiler Markus</v>
      </c>
      <c r="CM110" s="338">
        <f t="shared" si="70"/>
        <v>30</v>
      </c>
      <c r="CN110" s="338" t="str">
        <f t="shared" si="58"/>
        <v>E</v>
      </c>
      <c r="CO110" s="303" t="str">
        <f t="shared" si="73"/>
        <v>E</v>
      </c>
      <c r="CP110" s="400">
        <v>5639</v>
      </c>
      <c r="CQ110" s="250">
        <v>741</v>
      </c>
      <c r="CR110" s="251">
        <f t="shared" si="71"/>
        <v>7</v>
      </c>
      <c r="CS110" s="252" t="str">
        <f t="shared" si="72"/>
        <v>Konstrukteur 7 / Fachplaner 7 / Gruppenchef 7</v>
      </c>
      <c r="CT110" s="250">
        <v>741</v>
      </c>
      <c r="CU110" s="251">
        <f t="shared" si="67"/>
        <v>7</v>
      </c>
      <c r="CV110" s="252" t="str">
        <f t="shared" si="68"/>
        <v>Konstrukteur 7 / Fachplaner 7 / Gruppenchef 7</v>
      </c>
      <c r="CW110" s="250">
        <v>741</v>
      </c>
      <c r="CX110" s="251">
        <f t="shared" ref="CX110:CX134" si="74">VLOOKUP($CW110,Funktionsbezeichnungen,3,0)</f>
        <v>7</v>
      </c>
      <c r="CY110" s="252" t="str">
        <f t="shared" ref="CY110:CY134" si="75">VLOOKUP($CW110,Funktionsbezeichnungen,2,0)</f>
        <v>Konstrukteur 7 / Fachplaner 7 / Gruppenchef 7</v>
      </c>
      <c r="CZ110" s="250">
        <v>741</v>
      </c>
      <c r="DA110" s="251">
        <f t="shared" si="61"/>
        <v>7</v>
      </c>
      <c r="DB110" s="252" t="str">
        <f t="shared" si="62"/>
        <v>Konstrukteur 7 / Fachplaner 7 / Gruppenchef 7</v>
      </c>
      <c r="DC110" s="250">
        <v>741</v>
      </c>
      <c r="DD110" s="251">
        <f t="shared" si="63"/>
        <v>7</v>
      </c>
      <c r="DE110" s="252" t="str">
        <f t="shared" si="64"/>
        <v>Konstrukteur 7 / Fachplaner 7 / Gruppenchef 7</v>
      </c>
      <c r="DF110" s="249"/>
      <c r="DG110" s="250">
        <v>741</v>
      </c>
      <c r="DH110" s="251">
        <f t="shared" si="65"/>
        <v>7</v>
      </c>
      <c r="DI110" s="252" t="str">
        <f t="shared" si="66"/>
        <v>Konstrukteur 7 / Fachplaner 7 / Gruppenchef 7</v>
      </c>
      <c r="DN110" s="338">
        <f t="shared" si="60"/>
        <v>5639</v>
      </c>
      <c r="DO110" s="340">
        <v>6</v>
      </c>
      <c r="DP110" s="338">
        <v>0</v>
      </c>
      <c r="DQ110" s="338" t="s">
        <v>965</v>
      </c>
      <c r="ES110" s="400">
        <v>4266</v>
      </c>
      <c r="ET110" s="338" t="s">
        <v>121</v>
      </c>
    </row>
    <row r="111" spans="1:150" s="338" customFormat="1" x14ac:dyDescent="0.25">
      <c r="A111" s="319"/>
      <c r="B111" s="319"/>
      <c r="C111" s="319">
        <f t="shared" si="54"/>
        <v>1</v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358</v>
      </c>
      <c r="Q111" s="110" t="s">
        <v>556</v>
      </c>
      <c r="R111" s="110" t="s">
        <v>928</v>
      </c>
      <c r="S111" s="20" t="s">
        <v>557</v>
      </c>
      <c r="T111" s="17">
        <v>1987</v>
      </c>
      <c r="U111" s="277" t="s">
        <v>235</v>
      </c>
      <c r="V111" s="17">
        <v>2008</v>
      </c>
      <c r="W111" s="278"/>
      <c r="X111" s="138"/>
      <c r="Y111" s="287"/>
      <c r="Z111" s="25"/>
      <c r="AA111" s="284">
        <f t="shared" si="55"/>
        <v>10</v>
      </c>
      <c r="AB111" s="25" t="s">
        <v>235</v>
      </c>
      <c r="AC111" s="290">
        <v>2014</v>
      </c>
      <c r="AD111" s="21" t="s">
        <v>142</v>
      </c>
      <c r="AE111" s="304"/>
      <c r="AF111" s="16" t="s">
        <v>378</v>
      </c>
      <c r="AG111" s="398"/>
      <c r="CJ111" s="338" t="str">
        <f t="shared" si="59"/>
        <v/>
      </c>
      <c r="CK111" s="338" t="str">
        <f t="shared" si="69"/>
        <v>Breiter Michael</v>
      </c>
      <c r="CM111" s="338">
        <f t="shared" si="70"/>
        <v>10</v>
      </c>
      <c r="CN111" s="338" t="str">
        <f t="shared" si="58"/>
        <v>E</v>
      </c>
      <c r="CO111" s="303" t="str">
        <f t="shared" si="73"/>
        <v>E</v>
      </c>
      <c r="CP111" s="400">
        <v>7702</v>
      </c>
      <c r="CQ111" s="250">
        <v>733</v>
      </c>
      <c r="CR111" s="251">
        <f t="shared" si="71"/>
        <v>6</v>
      </c>
      <c r="CS111" s="252" t="str">
        <f t="shared" si="72"/>
        <v>Konstrukteur 6 / -planer 6 / Gruppenchef 6</v>
      </c>
      <c r="CT111" s="250">
        <v>733</v>
      </c>
      <c r="CU111" s="251">
        <f t="shared" si="67"/>
        <v>6</v>
      </c>
      <c r="CV111" s="252" t="str">
        <f t="shared" si="68"/>
        <v>Konstrukteur 6 / -planer 6 / Gruppenchef 6</v>
      </c>
      <c r="CW111" s="250"/>
      <c r="CX111" s="251"/>
      <c r="CY111" s="252"/>
      <c r="CZ111" s="250">
        <v>732</v>
      </c>
      <c r="DA111" s="251">
        <f>VLOOKUP($CZ111,Funktionsbezeichnungen,3,0)</f>
        <v>5</v>
      </c>
      <c r="DB111" s="252" t="str">
        <f>VLOOKUP($CZ111,Funktionsbezeichnungen,2,0)</f>
        <v>Konstrukteur 5 / -planer 5</v>
      </c>
      <c r="DC111" s="251">
        <v>732</v>
      </c>
      <c r="DD111" s="251">
        <f>VLOOKUP($DC111,Funktionsbezeichnungen,3,0)</f>
        <v>5</v>
      </c>
      <c r="DE111" s="252" t="str">
        <f>VLOOKUP($DC111,Funktionsbezeichnungen,2,0)</f>
        <v>Konstrukteur 5 / -planer 5</v>
      </c>
      <c r="DG111" s="251">
        <v>732</v>
      </c>
      <c r="DH111" s="251">
        <f t="shared" ref="DH111:DH131" si="76">VLOOKUP($DG111,Funktionsbezeichnungen,3,0)</f>
        <v>5</v>
      </c>
      <c r="DI111" s="252" t="str">
        <f t="shared" ref="DI111:DI131" si="77">VLOOKUP($DG111,Funktionsbezeichnungen,2,0)</f>
        <v>Konstrukteur 5 / -planer 5</v>
      </c>
      <c r="DN111" s="338">
        <f t="shared" si="60"/>
        <v>7702</v>
      </c>
      <c r="DO111" s="340">
        <v>6</v>
      </c>
      <c r="DP111" s="338">
        <v>0</v>
      </c>
      <c r="DQ111" s="338" t="s">
        <v>964</v>
      </c>
      <c r="ES111" s="400">
        <v>4216</v>
      </c>
      <c r="ET111" s="338" t="s">
        <v>121</v>
      </c>
    </row>
    <row r="112" spans="1:150" s="338" customFormat="1" x14ac:dyDescent="0.25">
      <c r="A112" s="319"/>
      <c r="B112" s="319"/>
      <c r="C112" s="319" t="str">
        <f t="shared" si="54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1140</v>
      </c>
      <c r="Q112" s="110" t="s">
        <v>524</v>
      </c>
      <c r="R112" s="110" t="s">
        <v>928</v>
      </c>
      <c r="S112" s="20" t="s">
        <v>283</v>
      </c>
      <c r="T112" s="17">
        <v>1988</v>
      </c>
      <c r="U112" s="277" t="s">
        <v>235</v>
      </c>
      <c r="V112" s="17">
        <v>2010</v>
      </c>
      <c r="W112" s="278"/>
      <c r="X112" s="138"/>
      <c r="Y112" s="287"/>
      <c r="Z112" s="25"/>
      <c r="AA112" s="284">
        <f t="shared" si="55"/>
        <v>8</v>
      </c>
      <c r="AB112" s="25" t="s">
        <v>235</v>
      </c>
      <c r="AC112" s="290">
        <v>2010</v>
      </c>
      <c r="AD112" s="21" t="s">
        <v>142</v>
      </c>
      <c r="AE112" s="304"/>
      <c r="AF112" s="16" t="s">
        <v>378</v>
      </c>
      <c r="AG112" s="398"/>
      <c r="CJ112" s="338" t="str">
        <f t="shared" si="59"/>
        <v/>
      </c>
      <c r="CK112" s="338" t="str">
        <f t="shared" si="69"/>
        <v>Niederberger Benjamin</v>
      </c>
      <c r="CM112" s="338">
        <f t="shared" si="70"/>
        <v>8</v>
      </c>
      <c r="CN112" s="338" t="str">
        <f t="shared" si="58"/>
        <v>E</v>
      </c>
      <c r="CO112" s="303" t="str">
        <f t="shared" si="73"/>
        <v>E</v>
      </c>
      <c r="CP112" s="400">
        <v>9701</v>
      </c>
      <c r="CQ112" s="250">
        <v>733</v>
      </c>
      <c r="CR112" s="251">
        <f t="shared" si="71"/>
        <v>6</v>
      </c>
      <c r="CS112" s="252" t="str">
        <f t="shared" si="72"/>
        <v>Konstrukteur 6 / -planer 6 / Gruppenchef 6</v>
      </c>
      <c r="CT112" s="250">
        <v>733</v>
      </c>
      <c r="CU112" s="251">
        <f t="shared" si="67"/>
        <v>6</v>
      </c>
      <c r="CV112" s="252" t="str">
        <f t="shared" si="68"/>
        <v>Konstrukteur 6 / -planer 6 / Gruppenchef 6</v>
      </c>
      <c r="CW112" s="250">
        <v>732</v>
      </c>
      <c r="CX112" s="251">
        <f t="shared" si="74"/>
        <v>5</v>
      </c>
      <c r="CY112" s="252" t="str">
        <f t="shared" si="75"/>
        <v>Konstrukteur 5 / -planer 5</v>
      </c>
      <c r="CZ112" s="250">
        <v>731</v>
      </c>
      <c r="DA112" s="251">
        <f t="shared" ref="DA112:DA131" si="78">VLOOKUP($CZ112,Funktionsbezeichnungen,3,0)</f>
        <v>4</v>
      </c>
      <c r="DB112" s="252" t="str">
        <f t="shared" ref="DB112:DB131" si="79">VLOOKUP($CZ112,Funktionsbezeichnungen,2,0)</f>
        <v>Konstrukteur 4 / -planer 4</v>
      </c>
      <c r="DC112" s="250">
        <v>731</v>
      </c>
      <c r="DD112" s="251">
        <f t="shared" si="63"/>
        <v>4</v>
      </c>
      <c r="DE112" s="252" t="str">
        <f t="shared" si="64"/>
        <v>Konstrukteur 4 / -planer 4</v>
      </c>
      <c r="DF112" s="249"/>
      <c r="DG112" s="251">
        <v>731</v>
      </c>
      <c r="DH112" s="251">
        <f t="shared" si="76"/>
        <v>4</v>
      </c>
      <c r="DI112" s="252" t="str">
        <f t="shared" si="77"/>
        <v>Konstrukteur 4 / -planer 4</v>
      </c>
      <c r="DN112" s="338">
        <f t="shared" si="60"/>
        <v>9701</v>
      </c>
      <c r="DO112" s="340">
        <v>6</v>
      </c>
      <c r="DP112" s="338">
        <v>0</v>
      </c>
      <c r="DQ112" s="338" t="s">
        <v>964</v>
      </c>
      <c r="ES112" s="400">
        <v>4320</v>
      </c>
      <c r="ET112" s="338" t="s">
        <v>121</v>
      </c>
    </row>
    <row r="113" spans="1:150" s="338" customFormat="1" x14ac:dyDescent="0.25">
      <c r="A113" s="319"/>
      <c r="B113" s="319"/>
      <c r="C113" s="319" t="str">
        <f t="shared" si="54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359</v>
      </c>
      <c r="Q113" s="110" t="s">
        <v>594</v>
      </c>
      <c r="R113" s="110" t="s">
        <v>928</v>
      </c>
      <c r="S113" s="20" t="s">
        <v>595</v>
      </c>
      <c r="T113" s="17">
        <v>1992</v>
      </c>
      <c r="U113" s="277" t="s">
        <v>235</v>
      </c>
      <c r="V113" s="17">
        <v>2013</v>
      </c>
      <c r="W113" s="278"/>
      <c r="X113" s="138"/>
      <c r="Y113" s="287"/>
      <c r="Z113" s="25"/>
      <c r="AA113" s="284">
        <f t="shared" si="55"/>
        <v>5</v>
      </c>
      <c r="AB113" s="25" t="s">
        <v>235</v>
      </c>
      <c r="AC113" s="290">
        <v>2013</v>
      </c>
      <c r="AD113" s="21" t="s">
        <v>147</v>
      </c>
      <c r="AE113" s="304"/>
      <c r="AF113" s="16" t="s">
        <v>378</v>
      </c>
      <c r="AG113" s="398"/>
      <c r="CJ113" s="338" t="str">
        <f t="shared" si="59"/>
        <v/>
      </c>
      <c r="CK113" s="338" t="str">
        <f t="shared" si="69"/>
        <v>Schär Cedric</v>
      </c>
      <c r="CM113" s="338">
        <f t="shared" si="70"/>
        <v>5</v>
      </c>
      <c r="CN113" s="338" t="str">
        <f t="shared" si="58"/>
        <v>F</v>
      </c>
      <c r="CO113" s="303" t="str">
        <f t="shared" si="73"/>
        <v>F</v>
      </c>
      <c r="CP113" s="400">
        <v>9715</v>
      </c>
      <c r="CQ113" s="250">
        <v>732</v>
      </c>
      <c r="CR113" s="251">
        <f t="shared" si="71"/>
        <v>5</v>
      </c>
      <c r="CS113" s="252" t="str">
        <f t="shared" si="72"/>
        <v>Konstrukteur 5 / -planer 5</v>
      </c>
      <c r="CT113" s="250">
        <v>732</v>
      </c>
      <c r="CU113" s="251">
        <f t="shared" si="67"/>
        <v>5</v>
      </c>
      <c r="CV113" s="252" t="str">
        <f t="shared" si="68"/>
        <v>Konstrukteur 5 / -planer 5</v>
      </c>
      <c r="CW113" s="250">
        <v>731</v>
      </c>
      <c r="CX113" s="251">
        <f t="shared" si="74"/>
        <v>4</v>
      </c>
      <c r="CY113" s="252" t="str">
        <f t="shared" si="75"/>
        <v>Konstrukteur 4 / -planer 4</v>
      </c>
      <c r="CZ113" s="250"/>
      <c r="DA113" s="251"/>
      <c r="DB113" s="252"/>
      <c r="DC113" s="250"/>
      <c r="DD113" s="251"/>
      <c r="DE113" s="252"/>
      <c r="DF113" s="249"/>
      <c r="DG113" s="251">
        <v>731</v>
      </c>
      <c r="DH113" s="251">
        <f t="shared" si="76"/>
        <v>4</v>
      </c>
      <c r="DI113" s="252" t="str">
        <f t="shared" si="77"/>
        <v>Konstrukteur 4 / -planer 4</v>
      </c>
      <c r="DN113" s="338">
        <f t="shared" si="60"/>
        <v>9715</v>
      </c>
      <c r="DO113" s="340">
        <v>6</v>
      </c>
      <c r="DP113" s="338">
        <v>0</v>
      </c>
      <c r="DQ113" s="338" t="s">
        <v>964</v>
      </c>
      <c r="ES113" s="400">
        <v>5581</v>
      </c>
      <c r="ET113" s="338" t="s">
        <v>121</v>
      </c>
    </row>
    <row r="114" spans="1:150" s="338" customFormat="1" x14ac:dyDescent="0.25">
      <c r="A114" s="319"/>
      <c r="B114" s="319"/>
      <c r="C114" s="319" t="str">
        <f t="shared" si="54"/>
        <v/>
      </c>
      <c r="D114" s="320"/>
      <c r="E114" s="320"/>
      <c r="F114" s="320"/>
      <c r="G114" s="319"/>
      <c r="H114" s="319"/>
      <c r="I114" s="320">
        <v>1</v>
      </c>
      <c r="J114" s="319"/>
      <c r="K114" s="320"/>
      <c r="L114" s="320"/>
      <c r="M114" s="320"/>
      <c r="N114" s="343"/>
      <c r="O114" s="343"/>
      <c r="P114" s="126" t="s">
        <v>359</v>
      </c>
      <c r="Q114" s="110" t="s">
        <v>903</v>
      </c>
      <c r="R114" s="110" t="s">
        <v>928</v>
      </c>
      <c r="S114" s="20" t="s">
        <v>900</v>
      </c>
      <c r="T114" s="17">
        <v>1996</v>
      </c>
      <c r="U114" s="277" t="s">
        <v>235</v>
      </c>
      <c r="V114" s="17">
        <v>2016</v>
      </c>
      <c r="W114" s="278"/>
      <c r="X114" s="138"/>
      <c r="Y114" s="287"/>
      <c r="Z114" s="25"/>
      <c r="AA114" s="284">
        <f t="shared" si="55"/>
        <v>2</v>
      </c>
      <c r="AB114" s="25" t="s">
        <v>235</v>
      </c>
      <c r="AC114" s="290">
        <v>2016</v>
      </c>
      <c r="AD114" s="21" t="s">
        <v>147</v>
      </c>
      <c r="AE114" s="304"/>
      <c r="AF114" s="16" t="s">
        <v>378</v>
      </c>
      <c r="AG114" s="398"/>
      <c r="CJ114" s="399" t="str">
        <f t="shared" si="59"/>
        <v>anders</v>
      </c>
      <c r="CK114" s="339" t="str">
        <f t="shared" si="69"/>
        <v>Boschung Jan</v>
      </c>
      <c r="CM114" s="338">
        <f t="shared" si="70"/>
        <v>2</v>
      </c>
      <c r="CN114" s="338" t="str">
        <f t="shared" si="58"/>
        <v>F</v>
      </c>
      <c r="CO114" s="303" t="str">
        <f t="shared" si="73"/>
        <v>G</v>
      </c>
      <c r="CP114" s="400">
        <v>9740</v>
      </c>
      <c r="CQ114" s="250">
        <v>731</v>
      </c>
      <c r="CR114" s="251">
        <f t="shared" si="71"/>
        <v>4</v>
      </c>
      <c r="CS114" s="252" t="str">
        <f t="shared" si="72"/>
        <v>Konstrukteur 4 / -planer 4</v>
      </c>
      <c r="CT114" s="250"/>
      <c r="CU114" s="251"/>
      <c r="CV114" s="252" t="e">
        <f t="shared" ref="CV114:CV142" si="80">VLOOKUP($CT114,Funktionsbezeichnungen,2,0)</f>
        <v>#N/A</v>
      </c>
      <c r="CW114" s="250"/>
      <c r="CX114" s="251"/>
      <c r="CY114" s="252"/>
      <c r="CZ114" s="250"/>
      <c r="DA114" s="251"/>
      <c r="DB114" s="252"/>
      <c r="DC114" s="250"/>
      <c r="DD114" s="251"/>
      <c r="DE114" s="252"/>
      <c r="DF114" s="249"/>
      <c r="DG114" s="251"/>
      <c r="DH114" s="251"/>
      <c r="DI114" s="252"/>
      <c r="DN114" s="338">
        <f t="shared" si="60"/>
        <v>9740</v>
      </c>
      <c r="DO114" s="340">
        <v>8</v>
      </c>
      <c r="DP114" s="338">
        <v>0</v>
      </c>
      <c r="DQ114" s="341" t="s">
        <v>976</v>
      </c>
      <c r="ES114" s="400">
        <v>4352</v>
      </c>
      <c r="ET114" s="338" t="s">
        <v>121</v>
      </c>
    </row>
    <row r="115" spans="1:150" s="338" customFormat="1" x14ac:dyDescent="0.25">
      <c r="A115" s="319"/>
      <c r="B115" s="319"/>
      <c r="C115" s="319" t="str">
        <f t="shared" si="54"/>
        <v/>
      </c>
      <c r="D115" s="320"/>
      <c r="E115" s="320"/>
      <c r="F115" s="320"/>
      <c r="G115" s="319"/>
      <c r="H115" s="319"/>
      <c r="I115" s="320">
        <v>1</v>
      </c>
      <c r="J115" s="319"/>
      <c r="K115" s="320"/>
      <c r="L115" s="320"/>
      <c r="M115" s="320"/>
      <c r="N115" s="343"/>
      <c r="O115" s="343"/>
      <c r="P115" s="126" t="s">
        <v>361</v>
      </c>
      <c r="Q115" s="110" t="s">
        <v>1012</v>
      </c>
      <c r="R115" s="110" t="s">
        <v>928</v>
      </c>
      <c r="S115" s="20" t="s">
        <v>1085</v>
      </c>
      <c r="T115" s="17">
        <v>1997</v>
      </c>
      <c r="U115" s="277" t="s">
        <v>235</v>
      </c>
      <c r="V115" s="17">
        <v>2017</v>
      </c>
      <c r="W115" s="278"/>
      <c r="X115" s="138"/>
      <c r="Y115" s="287"/>
      <c r="Z115" s="25"/>
      <c r="AA115" s="284">
        <f t="shared" si="55"/>
        <v>1</v>
      </c>
      <c r="AB115" s="25" t="s">
        <v>235</v>
      </c>
      <c r="AC115" s="290">
        <v>2017</v>
      </c>
      <c r="AD115" s="21" t="s">
        <v>147</v>
      </c>
      <c r="AE115" s="304"/>
      <c r="AF115" s="16" t="s">
        <v>378</v>
      </c>
      <c r="AG115" s="398"/>
      <c r="CJ115" s="399" t="e">
        <f t="shared" si="59"/>
        <v>#N/A</v>
      </c>
      <c r="CK115" s="339" t="str">
        <f t="shared" si="69"/>
        <v>Stucki Tizian</v>
      </c>
      <c r="CM115" s="338">
        <f t="shared" si="70"/>
        <v>1</v>
      </c>
      <c r="CN115" s="338" t="str">
        <f t="shared" si="58"/>
        <v>F</v>
      </c>
      <c r="CO115" s="303" t="e">
        <f t="shared" si="73"/>
        <v>#N/A</v>
      </c>
      <c r="CP115" s="257">
        <v>9743</v>
      </c>
      <c r="CQ115" s="250">
        <v>731</v>
      </c>
      <c r="CR115" s="251">
        <f t="shared" si="71"/>
        <v>4</v>
      </c>
      <c r="CS115" s="252" t="str">
        <f t="shared" si="72"/>
        <v>Konstrukteur 4 / -planer 4</v>
      </c>
      <c r="CT115" s="250"/>
      <c r="CU115" s="251"/>
      <c r="CV115" s="252"/>
      <c r="CW115" s="250"/>
      <c r="CX115" s="251"/>
      <c r="CY115" s="252"/>
      <c r="CZ115" s="250"/>
      <c r="DA115" s="251"/>
      <c r="DB115" s="252"/>
      <c r="DC115" s="250"/>
      <c r="DD115" s="251"/>
      <c r="DE115" s="252"/>
      <c r="DF115" s="249"/>
      <c r="DG115" s="251"/>
      <c r="DH115" s="251"/>
      <c r="DI115" s="252"/>
      <c r="DN115" s="338">
        <f t="shared" si="60"/>
        <v>9743</v>
      </c>
      <c r="DO115" s="340">
        <v>8</v>
      </c>
      <c r="DP115" s="338">
        <v>0</v>
      </c>
      <c r="DQ115" s="341" t="s">
        <v>976</v>
      </c>
      <c r="ES115" s="400">
        <v>5604</v>
      </c>
      <c r="ET115" s="338" t="s">
        <v>121</v>
      </c>
    </row>
    <row r="116" spans="1:150" s="338" customFormat="1" ht="40.5" x14ac:dyDescent="0.25">
      <c r="A116" s="319"/>
      <c r="B116" s="319"/>
      <c r="C116" s="319">
        <f t="shared" si="54"/>
        <v>1</v>
      </c>
      <c r="D116" s="320"/>
      <c r="E116" s="320"/>
      <c r="F116" s="320"/>
      <c r="G116" s="319"/>
      <c r="H116" s="319"/>
      <c r="I116" s="320"/>
      <c r="J116" s="319"/>
      <c r="K116" s="320"/>
      <c r="L116" s="320">
        <v>1</v>
      </c>
      <c r="M116" s="320"/>
      <c r="N116" s="343"/>
      <c r="O116" s="343"/>
      <c r="P116" s="126" t="s">
        <v>357</v>
      </c>
      <c r="Q116" s="110" t="s">
        <v>504</v>
      </c>
      <c r="R116" s="110" t="s">
        <v>369</v>
      </c>
      <c r="S116" s="27" t="s">
        <v>157</v>
      </c>
      <c r="T116" s="17">
        <v>1976</v>
      </c>
      <c r="U116" s="27" t="s">
        <v>320</v>
      </c>
      <c r="V116" s="17">
        <v>2002</v>
      </c>
      <c r="W116" s="278" t="s">
        <v>321</v>
      </c>
      <c r="X116" s="138">
        <v>2005</v>
      </c>
      <c r="Y116" s="389" t="s">
        <v>1547</v>
      </c>
      <c r="Z116" s="28"/>
      <c r="AA116" s="284">
        <f t="shared" si="55"/>
        <v>13</v>
      </c>
      <c r="AB116" s="25" t="s">
        <v>1520</v>
      </c>
      <c r="AC116" s="290">
        <v>1997</v>
      </c>
      <c r="AD116" s="21" t="s">
        <v>105</v>
      </c>
      <c r="AE116" s="304"/>
      <c r="AF116" s="16" t="s">
        <v>455</v>
      </c>
      <c r="AG116" s="398"/>
      <c r="CJ116" s="338" t="str">
        <f t="shared" si="59"/>
        <v/>
      </c>
      <c r="CK116" s="338" t="str">
        <f t="shared" si="69"/>
        <v>Kiefer Patrick</v>
      </c>
      <c r="CM116" s="338">
        <f t="shared" si="70"/>
        <v>13</v>
      </c>
      <c r="CN116" s="338" t="str">
        <f t="shared" si="58"/>
        <v>C</v>
      </c>
      <c r="CO116" s="303" t="str">
        <f t="shared" si="73"/>
        <v>C</v>
      </c>
      <c r="CP116" s="400">
        <v>6753</v>
      </c>
      <c r="CQ116" s="250">
        <v>223</v>
      </c>
      <c r="CR116" s="251">
        <f t="shared" si="71"/>
        <v>10</v>
      </c>
      <c r="CS116" s="252" t="str">
        <f t="shared" si="72"/>
        <v>Finanz-Fachspezialist / Controller 10</v>
      </c>
      <c r="CT116" s="250">
        <v>223</v>
      </c>
      <c r="CU116" s="251">
        <f t="shared" ref="CU116:CU142" si="81">VLOOKUP($CT116,Funktionsbezeichnungen,3,0)</f>
        <v>10</v>
      </c>
      <c r="CV116" s="252" t="str">
        <f t="shared" si="80"/>
        <v>Finanz-Fachspezialist / Controller 10</v>
      </c>
      <c r="CW116" s="250">
        <v>223</v>
      </c>
      <c r="CX116" s="251">
        <f>VLOOKUP($CW116,Funktionsbezeichnungen,3,0)</f>
        <v>10</v>
      </c>
      <c r="CY116" s="252" t="str">
        <f>VLOOKUP($CW116,Funktionsbezeichnungen,2,0)</f>
        <v>Finanz-Fachspezialist / Controller 10</v>
      </c>
      <c r="CZ116" s="250">
        <v>223</v>
      </c>
      <c r="DA116" s="251">
        <f>VLOOKUP($CZ116,Funktionsbezeichnungen,3,0)</f>
        <v>10</v>
      </c>
      <c r="DB116" s="252" t="str">
        <f>VLOOKUP($CZ116,Funktionsbezeichnungen,2,0)</f>
        <v>Finanz-Fachspezialist / Controller 10</v>
      </c>
      <c r="DC116" s="250">
        <v>223</v>
      </c>
      <c r="DD116" s="251">
        <f>VLOOKUP($DC116,Funktionsbezeichnungen,3,0)</f>
        <v>10</v>
      </c>
      <c r="DE116" s="252" t="str">
        <f>VLOOKUP($DC116,Funktionsbezeichnungen,2,0)</f>
        <v>Finanz-Fachspezialist / Controller 10</v>
      </c>
      <c r="DF116" s="249"/>
      <c r="DG116" s="250">
        <v>223</v>
      </c>
      <c r="DH116" s="251">
        <f>VLOOKUP($DG116,Funktionsbezeichnungen,3,0)</f>
        <v>10</v>
      </c>
      <c r="DI116" s="252" t="str">
        <f>VLOOKUP($DG116,Funktionsbezeichnungen,2,0)</f>
        <v>Finanz-Fachspezialist / Controller 10</v>
      </c>
      <c r="DN116" s="338">
        <f t="shared" si="60"/>
        <v>6753</v>
      </c>
      <c r="DO116" s="340">
        <v>3</v>
      </c>
      <c r="DP116" s="338">
        <v>0</v>
      </c>
      <c r="DQ116" s="341" t="s">
        <v>972</v>
      </c>
      <c r="ES116" s="400">
        <v>8655</v>
      </c>
      <c r="ET116" s="338" t="s">
        <v>121</v>
      </c>
    </row>
    <row r="117" spans="1:150" s="338" customFormat="1" x14ac:dyDescent="0.25">
      <c r="A117" s="319"/>
      <c r="B117" s="319">
        <v>1</v>
      </c>
      <c r="C117" s="319">
        <f t="shared" si="54"/>
        <v>1</v>
      </c>
      <c r="D117" s="320"/>
      <c r="E117" s="320"/>
      <c r="F117" s="320"/>
      <c r="G117" s="319"/>
      <c r="H117" s="319"/>
      <c r="I117" s="320"/>
      <c r="J117" s="319"/>
      <c r="K117" s="320"/>
      <c r="L117" s="320">
        <v>1</v>
      </c>
      <c r="M117" s="320"/>
      <c r="N117" s="343">
        <v>1</v>
      </c>
      <c r="O117" s="343"/>
      <c r="P117" s="126" t="s">
        <v>359</v>
      </c>
      <c r="Q117" s="110" t="s">
        <v>500</v>
      </c>
      <c r="R117" s="110" t="s">
        <v>369</v>
      </c>
      <c r="S117" s="27" t="s">
        <v>152</v>
      </c>
      <c r="T117" s="17">
        <v>1952</v>
      </c>
      <c r="U117" s="277" t="s">
        <v>151</v>
      </c>
      <c r="V117" s="17">
        <v>1971</v>
      </c>
      <c r="W117" s="278"/>
      <c r="X117" s="138"/>
      <c r="Y117" s="287"/>
      <c r="Z117" s="25"/>
      <c r="AA117" s="284">
        <f t="shared" si="55"/>
        <v>47</v>
      </c>
      <c r="AB117" s="25" t="s">
        <v>696</v>
      </c>
      <c r="AC117" s="290">
        <v>1996</v>
      </c>
      <c r="AD117" s="21" t="s">
        <v>121</v>
      </c>
      <c r="AE117" s="304"/>
      <c r="AF117" s="285" t="s">
        <v>1078</v>
      </c>
      <c r="AG117" s="398"/>
      <c r="CJ117" s="338" t="e">
        <f t="shared" si="59"/>
        <v>#N/A</v>
      </c>
      <c r="CK117" s="338" t="str">
        <f t="shared" si="69"/>
        <v>Meister Christine</v>
      </c>
      <c r="CM117" s="338">
        <f t="shared" si="70"/>
        <v>47</v>
      </c>
      <c r="CN117" s="338" t="str">
        <f t="shared" si="58"/>
        <v>D</v>
      </c>
      <c r="CO117" s="303" t="e">
        <f t="shared" si="73"/>
        <v>#N/A</v>
      </c>
      <c r="CP117" s="400">
        <v>4245</v>
      </c>
      <c r="CQ117" s="250">
        <v>134</v>
      </c>
      <c r="CR117" s="251">
        <f t="shared" ref="CR117:CR142" si="82">VLOOKUP($CQ117,Funktionsbezeichnungen,3,0)</f>
        <v>7</v>
      </c>
      <c r="CS117" s="252" t="str">
        <f t="shared" ref="CS117:CS142" si="83">VLOOKUP($CQ117,Funktionsbezeichnungen,2,0)</f>
        <v>Kaufmännischer Mitarbeiter 7 / Gruppenchef 7</v>
      </c>
      <c r="CT117" s="250">
        <v>134</v>
      </c>
      <c r="CU117" s="251">
        <f t="shared" si="81"/>
        <v>7</v>
      </c>
      <c r="CV117" s="252" t="str">
        <f t="shared" si="80"/>
        <v>Kaufmännischer Mitarbeiter 7 / Gruppenchef 7</v>
      </c>
      <c r="CW117" s="250">
        <v>134</v>
      </c>
      <c r="CX117" s="251">
        <f t="shared" si="74"/>
        <v>7</v>
      </c>
      <c r="CY117" s="252" t="str">
        <f t="shared" si="75"/>
        <v>Kaufmännischer Mitarbeiter 7 / Gruppenchef 7</v>
      </c>
      <c r="CZ117" s="250">
        <v>134</v>
      </c>
      <c r="DA117" s="251">
        <f t="shared" si="78"/>
        <v>7</v>
      </c>
      <c r="DB117" s="252" t="str">
        <f t="shared" si="79"/>
        <v>Kaufmännischer Mitarbeiter 7 / Gruppenchef 7</v>
      </c>
      <c r="DC117" s="250">
        <v>134</v>
      </c>
      <c r="DD117" s="251">
        <f t="shared" ref="DD117:DD131" si="84">VLOOKUP($DC117,Funktionsbezeichnungen,3,0)</f>
        <v>7</v>
      </c>
      <c r="DE117" s="252" t="str">
        <f t="shared" ref="DE117:DE131" si="85">VLOOKUP($DC117,Funktionsbezeichnungen,2,0)</f>
        <v>Kaufmännischer Mitarbeiter 7 / Gruppenchef 7</v>
      </c>
      <c r="DF117" s="249"/>
      <c r="DG117" s="250">
        <v>134</v>
      </c>
      <c r="DH117" s="251">
        <f t="shared" si="76"/>
        <v>7</v>
      </c>
      <c r="DI117" s="252" t="str">
        <f t="shared" si="77"/>
        <v>Kaufmännischer Mitarbeiter 7 / Gruppenchef 7</v>
      </c>
      <c r="DN117" s="338">
        <f t="shared" si="60"/>
        <v>4245</v>
      </c>
      <c r="DO117" s="340">
        <v>6</v>
      </c>
      <c r="DP117" s="338">
        <v>0</v>
      </c>
      <c r="DQ117" s="338" t="s">
        <v>955</v>
      </c>
      <c r="ES117" s="400">
        <v>5637</v>
      </c>
      <c r="ET117" s="338" t="s">
        <v>142</v>
      </c>
    </row>
    <row r="118" spans="1:150" s="338" customFormat="1" x14ac:dyDescent="0.25">
      <c r="A118" s="319"/>
      <c r="B118" s="319">
        <v>1</v>
      </c>
      <c r="C118" s="319">
        <f t="shared" si="54"/>
        <v>1</v>
      </c>
      <c r="D118" s="320"/>
      <c r="E118" s="320"/>
      <c r="F118" s="321"/>
      <c r="G118" s="57"/>
      <c r="H118" s="57"/>
      <c r="I118" s="321"/>
      <c r="J118" s="57"/>
      <c r="K118" s="321"/>
      <c r="L118" s="321">
        <v>1</v>
      </c>
      <c r="M118" s="321"/>
      <c r="N118" s="322"/>
      <c r="O118" s="322"/>
      <c r="P118" s="109" t="s">
        <v>357</v>
      </c>
      <c r="Q118" s="110" t="s">
        <v>501</v>
      </c>
      <c r="R118" s="110" t="s">
        <v>369</v>
      </c>
      <c r="S118" s="20" t="s">
        <v>207</v>
      </c>
      <c r="T118" s="17">
        <v>1954</v>
      </c>
      <c r="U118" s="277" t="s">
        <v>210</v>
      </c>
      <c r="V118" s="17">
        <v>1971</v>
      </c>
      <c r="W118" s="278"/>
      <c r="X118" s="138"/>
      <c r="Y118" s="287"/>
      <c r="Z118" s="28"/>
      <c r="AA118" s="284">
        <f t="shared" si="55"/>
        <v>47</v>
      </c>
      <c r="AB118" s="25" t="s">
        <v>209</v>
      </c>
      <c r="AC118" s="290">
        <v>2001</v>
      </c>
      <c r="AD118" s="21" t="s">
        <v>121</v>
      </c>
      <c r="AE118" s="304"/>
      <c r="AF118" s="16" t="s">
        <v>453</v>
      </c>
      <c r="AG118" s="398"/>
      <c r="CJ118" s="338" t="str">
        <f t="shared" si="59"/>
        <v/>
      </c>
      <c r="CK118" s="338" t="str">
        <f t="shared" si="69"/>
        <v>Derezynski Françoise</v>
      </c>
      <c r="CM118" s="338">
        <f t="shared" si="70"/>
        <v>47</v>
      </c>
      <c r="CN118" s="338" t="str">
        <f t="shared" si="58"/>
        <v>D</v>
      </c>
      <c r="CO118" s="303" t="str">
        <f t="shared" si="73"/>
        <v>D</v>
      </c>
      <c r="CP118" s="400">
        <v>4266</v>
      </c>
      <c r="CQ118" s="250">
        <v>141</v>
      </c>
      <c r="CR118" s="251">
        <f t="shared" si="82"/>
        <v>8</v>
      </c>
      <c r="CS118" s="252" t="str">
        <f t="shared" si="83"/>
        <v>Kaufmännischer Fachspezialist 8</v>
      </c>
      <c r="CT118" s="250">
        <v>141</v>
      </c>
      <c r="CU118" s="251">
        <f t="shared" si="81"/>
        <v>8</v>
      </c>
      <c r="CV118" s="252" t="str">
        <f t="shared" si="80"/>
        <v>Kaufmännischer Fachspezialist 8</v>
      </c>
      <c r="CW118" s="250">
        <v>141</v>
      </c>
      <c r="CX118" s="251">
        <f>VLOOKUP($CW118,Funktionsbezeichnungen,3,0)</f>
        <v>8</v>
      </c>
      <c r="CY118" s="252" t="str">
        <f>VLOOKUP($CW118,Funktionsbezeichnungen,2,0)</f>
        <v>Kaufmännischer Fachspezialist 8</v>
      </c>
      <c r="CZ118" s="250">
        <v>134</v>
      </c>
      <c r="DA118" s="251">
        <f>VLOOKUP($CZ118,Funktionsbezeichnungen,3,0)</f>
        <v>7</v>
      </c>
      <c r="DB118" s="252" t="str">
        <f>VLOOKUP($CZ118,Funktionsbezeichnungen,2,0)</f>
        <v>Kaufmännischer Mitarbeiter 7 / Gruppenchef 7</v>
      </c>
      <c r="DC118" s="250">
        <v>134</v>
      </c>
      <c r="DD118" s="251">
        <f>VLOOKUP($DC118,Funktionsbezeichnungen,3,0)</f>
        <v>7</v>
      </c>
      <c r="DE118" s="252" t="str">
        <f>VLOOKUP($DC118,Funktionsbezeichnungen,2,0)</f>
        <v>Kaufmännischer Mitarbeiter 7 / Gruppenchef 7</v>
      </c>
      <c r="DF118" s="249"/>
      <c r="DG118" s="250">
        <v>134</v>
      </c>
      <c r="DH118" s="251">
        <f>VLOOKUP($DG118,Funktionsbezeichnungen,3,0)</f>
        <v>7</v>
      </c>
      <c r="DI118" s="252" t="str">
        <f>VLOOKUP($DG118,Funktionsbezeichnungen,2,0)</f>
        <v>Kaufmännischer Mitarbeiter 7 / Gruppenchef 7</v>
      </c>
      <c r="DN118" s="338">
        <f t="shared" si="60"/>
        <v>4266</v>
      </c>
      <c r="DO118" s="340">
        <v>6</v>
      </c>
      <c r="DP118" s="338">
        <v>0</v>
      </c>
      <c r="DQ118" s="341" t="s">
        <v>955</v>
      </c>
      <c r="ES118" s="400">
        <v>5629</v>
      </c>
      <c r="ET118" s="338" t="s">
        <v>142</v>
      </c>
    </row>
    <row r="119" spans="1:150" s="338" customFormat="1" x14ac:dyDescent="0.25">
      <c r="A119" s="319"/>
      <c r="B119" s="319">
        <v>1</v>
      </c>
      <c r="C119" s="319">
        <f t="shared" si="54"/>
        <v>1</v>
      </c>
      <c r="D119" s="320"/>
      <c r="E119" s="320"/>
      <c r="F119" s="321"/>
      <c r="G119" s="57"/>
      <c r="H119" s="57"/>
      <c r="I119" s="321"/>
      <c r="J119" s="57"/>
      <c r="K119" s="321"/>
      <c r="L119" s="321">
        <v>1</v>
      </c>
      <c r="M119" s="321"/>
      <c r="N119" s="322"/>
      <c r="O119" s="322"/>
      <c r="P119" s="109" t="s">
        <v>357</v>
      </c>
      <c r="Q119" s="110" t="s">
        <v>502</v>
      </c>
      <c r="R119" s="110" t="s">
        <v>369</v>
      </c>
      <c r="S119" s="20" t="s">
        <v>153</v>
      </c>
      <c r="T119" s="17">
        <v>1953</v>
      </c>
      <c r="U119" s="277" t="s">
        <v>215</v>
      </c>
      <c r="V119" s="17">
        <v>1977</v>
      </c>
      <c r="W119" s="278" t="s">
        <v>318</v>
      </c>
      <c r="X119" s="138">
        <v>2000</v>
      </c>
      <c r="Y119" s="389" t="s">
        <v>1547</v>
      </c>
      <c r="Z119" s="28" t="s">
        <v>319</v>
      </c>
      <c r="AA119" s="284">
        <f t="shared" si="55"/>
        <v>18</v>
      </c>
      <c r="AB119" s="25" t="s">
        <v>695</v>
      </c>
      <c r="AC119" s="290">
        <v>1994</v>
      </c>
      <c r="AD119" s="21" t="s">
        <v>121</v>
      </c>
      <c r="AE119" s="304"/>
      <c r="AF119" s="16" t="s">
        <v>456</v>
      </c>
      <c r="AG119" s="398"/>
      <c r="CJ119" s="338" t="str">
        <f t="shared" si="59"/>
        <v/>
      </c>
      <c r="CK119" s="338" t="str">
        <f t="shared" si="69"/>
        <v>Szirt Madeleine</v>
      </c>
      <c r="CM119" s="338">
        <f t="shared" si="70"/>
        <v>18</v>
      </c>
      <c r="CN119" s="338" t="str">
        <f t="shared" si="58"/>
        <v>D</v>
      </c>
      <c r="CO119" s="303" t="str">
        <f t="shared" si="73"/>
        <v>D</v>
      </c>
      <c r="CP119" s="400">
        <v>4216</v>
      </c>
      <c r="CQ119" s="250">
        <v>162</v>
      </c>
      <c r="CR119" s="251">
        <f t="shared" si="82"/>
        <v>9</v>
      </c>
      <c r="CS119" s="252" t="str">
        <f t="shared" si="83"/>
        <v>Personal-Fachspezialist 9</v>
      </c>
      <c r="CT119" s="250">
        <v>162</v>
      </c>
      <c r="CU119" s="251">
        <f t="shared" si="81"/>
        <v>9</v>
      </c>
      <c r="CV119" s="252" t="str">
        <f t="shared" si="80"/>
        <v>Personal-Fachspezialist 9</v>
      </c>
      <c r="CW119" s="250">
        <v>162</v>
      </c>
      <c r="CX119" s="251">
        <f>VLOOKUP($CW119,Funktionsbezeichnungen,3,0)</f>
        <v>9</v>
      </c>
      <c r="CY119" s="252" t="str">
        <f>VLOOKUP($CW119,Funktionsbezeichnungen,2,0)</f>
        <v>Personal-Fachspezialist 9</v>
      </c>
      <c r="CZ119" s="250">
        <v>162</v>
      </c>
      <c r="DA119" s="251">
        <f>VLOOKUP($CZ119,Funktionsbezeichnungen,3,0)</f>
        <v>9</v>
      </c>
      <c r="DB119" s="252" t="str">
        <f>VLOOKUP($CZ119,Funktionsbezeichnungen,2,0)</f>
        <v>Personal-Fachspezialist 9</v>
      </c>
      <c r="DC119" s="250">
        <v>162</v>
      </c>
      <c r="DD119" s="251">
        <f>VLOOKUP($DC119,Funktionsbezeichnungen,3,0)</f>
        <v>9</v>
      </c>
      <c r="DE119" s="252" t="str">
        <f>VLOOKUP($DC119,Funktionsbezeichnungen,2,0)</f>
        <v>Personal-Fachspezialist 9</v>
      </c>
      <c r="DF119" s="249"/>
      <c r="DG119" s="250">
        <v>162</v>
      </c>
      <c r="DH119" s="251">
        <f>VLOOKUP($DG119,Funktionsbezeichnungen,3,0)</f>
        <v>9</v>
      </c>
      <c r="DI119" s="252" t="str">
        <f>VLOOKUP($DG119,Funktionsbezeichnungen,2,0)</f>
        <v>Personal-Fachspezialist 9</v>
      </c>
      <c r="DN119" s="338">
        <f t="shared" si="60"/>
        <v>4216</v>
      </c>
      <c r="DO119" s="340">
        <v>3</v>
      </c>
      <c r="DP119" s="338">
        <v>0</v>
      </c>
      <c r="DQ119" s="341" t="s">
        <v>971</v>
      </c>
      <c r="ES119" s="400">
        <v>7700</v>
      </c>
      <c r="ET119" s="338" t="s">
        <v>142</v>
      </c>
    </row>
    <row r="120" spans="1:150" s="338" customFormat="1" x14ac:dyDescent="0.25">
      <c r="A120" s="319"/>
      <c r="B120" s="319">
        <v>1</v>
      </c>
      <c r="C120" s="319">
        <f t="shared" si="54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1155</v>
      </c>
      <c r="R120" s="110" t="s">
        <v>369</v>
      </c>
      <c r="S120" s="27" t="s">
        <v>1156</v>
      </c>
      <c r="T120" s="17">
        <v>1959</v>
      </c>
      <c r="U120" s="277" t="s">
        <v>151</v>
      </c>
      <c r="V120" s="17">
        <v>1977</v>
      </c>
      <c r="W120" s="278"/>
      <c r="X120" s="138"/>
      <c r="Y120" s="287"/>
      <c r="Z120" s="25"/>
      <c r="AA120" s="284">
        <f t="shared" si="55"/>
        <v>41</v>
      </c>
      <c r="AB120" s="25" t="s">
        <v>1157</v>
      </c>
      <c r="AC120" s="290">
        <v>2015</v>
      </c>
      <c r="AD120" s="21" t="s">
        <v>121</v>
      </c>
      <c r="AE120" s="304"/>
      <c r="AF120" s="16" t="s">
        <v>1158</v>
      </c>
      <c r="AG120" s="398"/>
      <c r="CJ120" s="338" t="str">
        <f t="shared" si="59"/>
        <v/>
      </c>
      <c r="CK120" s="338" t="str">
        <f t="shared" si="69"/>
        <v>Canetti Rosemarie</v>
      </c>
      <c r="CM120" s="338">
        <f t="shared" si="70"/>
        <v>41</v>
      </c>
      <c r="CN120" s="338" t="str">
        <f t="shared" si="58"/>
        <v>D</v>
      </c>
      <c r="CO120" s="303" t="str">
        <f t="shared" si="73"/>
        <v>D</v>
      </c>
      <c r="CP120" s="400">
        <v>4320</v>
      </c>
      <c r="CQ120" s="250">
        <v>134</v>
      </c>
      <c r="CR120" s="251">
        <f t="shared" si="82"/>
        <v>7</v>
      </c>
      <c r="CS120" s="252" t="str">
        <f t="shared" si="83"/>
        <v>Kaufmännischer Mitarbeiter 7 / Gruppenchef 7</v>
      </c>
      <c r="CT120" s="250">
        <v>134</v>
      </c>
      <c r="CU120" s="251">
        <f t="shared" si="81"/>
        <v>7</v>
      </c>
      <c r="CV120" s="252" t="str">
        <f t="shared" si="80"/>
        <v>Kaufmännischer Mitarbeiter 7 / Gruppenchef 7</v>
      </c>
      <c r="CW120" s="250"/>
      <c r="CX120" s="251"/>
      <c r="CY120" s="252"/>
      <c r="CZ120" s="250">
        <v>134</v>
      </c>
      <c r="DA120" s="251">
        <f t="shared" si="78"/>
        <v>7</v>
      </c>
      <c r="DB120" s="252" t="str">
        <f t="shared" si="79"/>
        <v>Kaufmännischer Mitarbeiter 7 / Gruppenchef 7</v>
      </c>
      <c r="DC120" s="250">
        <v>134</v>
      </c>
      <c r="DD120" s="251">
        <f t="shared" si="84"/>
        <v>7</v>
      </c>
      <c r="DE120" s="252" t="str">
        <f t="shared" si="85"/>
        <v>Kaufmännischer Mitarbeiter 7 / Gruppenchef 7</v>
      </c>
      <c r="DF120" s="249"/>
      <c r="DG120" s="250">
        <v>134</v>
      </c>
      <c r="DH120" s="251">
        <f t="shared" si="76"/>
        <v>7</v>
      </c>
      <c r="DI120" s="252" t="str">
        <f t="shared" si="77"/>
        <v>Kaufmännischer Mitarbeiter 7 / Gruppenchef 7</v>
      </c>
      <c r="DN120" s="338">
        <f t="shared" si="60"/>
        <v>4320</v>
      </c>
      <c r="DO120" s="340">
        <v>6</v>
      </c>
      <c r="DP120" s="338">
        <v>0</v>
      </c>
      <c r="DQ120" s="338" t="s">
        <v>955</v>
      </c>
      <c r="ES120" s="400">
        <v>6762</v>
      </c>
      <c r="ET120" s="338" t="s">
        <v>142</v>
      </c>
    </row>
    <row r="121" spans="1:150" s="338" customFormat="1" x14ac:dyDescent="0.25">
      <c r="A121" s="319"/>
      <c r="B121" s="319">
        <v>1</v>
      </c>
      <c r="C121" s="319">
        <f t="shared" si="54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1168</v>
      </c>
      <c r="R121" s="110" t="s">
        <v>369</v>
      </c>
      <c r="S121" s="27" t="s">
        <v>650</v>
      </c>
      <c r="T121" s="17">
        <v>1961</v>
      </c>
      <c r="U121" s="277" t="s">
        <v>155</v>
      </c>
      <c r="V121" s="17">
        <v>1982</v>
      </c>
      <c r="W121" s="278"/>
      <c r="X121" s="138"/>
      <c r="Y121" s="287"/>
      <c r="Z121" s="25" t="s">
        <v>323</v>
      </c>
      <c r="AA121" s="284">
        <f t="shared" si="55"/>
        <v>36</v>
      </c>
      <c r="AB121" s="25" t="s">
        <v>696</v>
      </c>
      <c r="AC121" s="290">
        <v>1990</v>
      </c>
      <c r="AD121" s="21" t="s">
        <v>121</v>
      </c>
      <c r="AE121" s="304"/>
      <c r="AF121" s="16" t="s">
        <v>425</v>
      </c>
      <c r="AG121" s="398"/>
      <c r="CJ121" s="338" t="str">
        <f t="shared" si="59"/>
        <v/>
      </c>
      <c r="CK121" s="338" t="str">
        <f t="shared" si="69"/>
        <v>Peier Doris</v>
      </c>
      <c r="CM121" s="338">
        <f t="shared" si="70"/>
        <v>36</v>
      </c>
      <c r="CN121" s="338" t="str">
        <f t="shared" si="58"/>
        <v>D</v>
      </c>
      <c r="CO121" s="303" t="str">
        <f t="shared" si="73"/>
        <v>D</v>
      </c>
      <c r="CP121" s="400">
        <v>5581</v>
      </c>
      <c r="CQ121" s="250">
        <v>134</v>
      </c>
      <c r="CR121" s="251">
        <f t="shared" si="82"/>
        <v>7</v>
      </c>
      <c r="CS121" s="252" t="str">
        <f t="shared" si="83"/>
        <v>Kaufmännischer Mitarbeiter 7 / Gruppenchef 7</v>
      </c>
      <c r="CT121" s="250">
        <v>134</v>
      </c>
      <c r="CU121" s="251">
        <f t="shared" si="81"/>
        <v>7</v>
      </c>
      <c r="CV121" s="252" t="str">
        <f t="shared" si="80"/>
        <v>Kaufmännischer Mitarbeiter 7 / Gruppenchef 7</v>
      </c>
      <c r="CW121" s="250">
        <v>134</v>
      </c>
      <c r="CX121" s="251">
        <f t="shared" si="74"/>
        <v>7</v>
      </c>
      <c r="CY121" s="252" t="str">
        <f t="shared" si="75"/>
        <v>Kaufmännischer Mitarbeiter 7 / Gruppenchef 7</v>
      </c>
      <c r="CZ121" s="250">
        <v>134</v>
      </c>
      <c r="DA121" s="251">
        <f t="shared" si="78"/>
        <v>7</v>
      </c>
      <c r="DB121" s="252" t="str">
        <f t="shared" si="79"/>
        <v>Kaufmännischer Mitarbeiter 7 / Gruppenchef 7</v>
      </c>
      <c r="DC121" s="250">
        <v>134</v>
      </c>
      <c r="DD121" s="251">
        <f t="shared" si="84"/>
        <v>7</v>
      </c>
      <c r="DE121" s="252" t="str">
        <f t="shared" si="85"/>
        <v>Kaufmännischer Mitarbeiter 7 / Gruppenchef 7</v>
      </c>
      <c r="DF121" s="249"/>
      <c r="DG121" s="250">
        <v>134</v>
      </c>
      <c r="DH121" s="251">
        <f t="shared" si="76"/>
        <v>7</v>
      </c>
      <c r="DI121" s="252" t="str">
        <f t="shared" si="77"/>
        <v>Kaufmännischer Mitarbeiter 7 / Gruppenchef 7</v>
      </c>
      <c r="DN121" s="338">
        <f t="shared" si="60"/>
        <v>5581</v>
      </c>
      <c r="DO121" s="340">
        <v>6</v>
      </c>
      <c r="DP121" s="338">
        <v>0</v>
      </c>
      <c r="DQ121" s="338" t="s">
        <v>955</v>
      </c>
      <c r="ES121" s="400">
        <v>4226</v>
      </c>
      <c r="ET121" s="338" t="s">
        <v>105</v>
      </c>
    </row>
    <row r="122" spans="1:150" s="338" customFormat="1" x14ac:dyDescent="0.25">
      <c r="A122" s="319"/>
      <c r="B122" s="319">
        <v>1</v>
      </c>
      <c r="C122" s="319">
        <f t="shared" si="54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359</v>
      </c>
      <c r="Q122" s="110" t="s">
        <v>607</v>
      </c>
      <c r="R122" s="110" t="s">
        <v>369</v>
      </c>
      <c r="S122" s="27" t="s">
        <v>608</v>
      </c>
      <c r="T122" s="17">
        <v>1966</v>
      </c>
      <c r="U122" s="277" t="s">
        <v>151</v>
      </c>
      <c r="V122" s="17">
        <v>1985</v>
      </c>
      <c r="W122" s="278"/>
      <c r="X122" s="138"/>
      <c r="Y122" s="287"/>
      <c r="Z122" s="25"/>
      <c r="AA122" s="284">
        <f t="shared" si="55"/>
        <v>33</v>
      </c>
      <c r="AB122" s="25" t="s">
        <v>696</v>
      </c>
      <c r="AC122" s="290">
        <v>2010</v>
      </c>
      <c r="AD122" s="21" t="s">
        <v>121</v>
      </c>
      <c r="AE122" s="304"/>
      <c r="AF122" s="16" t="s">
        <v>425</v>
      </c>
      <c r="AG122" s="398"/>
      <c r="CJ122" s="338" t="str">
        <f t="shared" si="59"/>
        <v/>
      </c>
      <c r="CK122" s="338" t="str">
        <f t="shared" si="69"/>
        <v>Beuret Agnès</v>
      </c>
      <c r="CM122" s="338">
        <f t="shared" si="70"/>
        <v>33</v>
      </c>
      <c r="CN122" s="338" t="str">
        <f t="shared" si="58"/>
        <v>D</v>
      </c>
      <c r="CO122" s="303" t="str">
        <f t="shared" si="73"/>
        <v>D</v>
      </c>
      <c r="CP122" s="400">
        <v>4352</v>
      </c>
      <c r="CQ122" s="250">
        <v>134</v>
      </c>
      <c r="CR122" s="251">
        <f t="shared" si="82"/>
        <v>7</v>
      </c>
      <c r="CS122" s="252" t="str">
        <f t="shared" si="83"/>
        <v>Kaufmännischer Mitarbeiter 7 / Gruppenchef 7</v>
      </c>
      <c r="CT122" s="250">
        <v>134</v>
      </c>
      <c r="CU122" s="251">
        <f t="shared" si="81"/>
        <v>7</v>
      </c>
      <c r="CV122" s="252" t="str">
        <f t="shared" si="80"/>
        <v>Kaufmännischer Mitarbeiter 7 / Gruppenchef 7</v>
      </c>
      <c r="CW122" s="250">
        <v>134</v>
      </c>
      <c r="CX122" s="251">
        <f t="shared" si="74"/>
        <v>7</v>
      </c>
      <c r="CY122" s="252" t="str">
        <f t="shared" si="75"/>
        <v>Kaufmännischer Mitarbeiter 7 / Gruppenchef 7</v>
      </c>
      <c r="CZ122" s="250">
        <v>134</v>
      </c>
      <c r="DA122" s="251">
        <f t="shared" si="78"/>
        <v>7</v>
      </c>
      <c r="DB122" s="252" t="str">
        <f t="shared" si="79"/>
        <v>Kaufmännischer Mitarbeiter 7 / Gruppenchef 7</v>
      </c>
      <c r="DC122" s="250">
        <v>134</v>
      </c>
      <c r="DD122" s="251">
        <f t="shared" si="84"/>
        <v>7</v>
      </c>
      <c r="DE122" s="252" t="str">
        <f t="shared" si="85"/>
        <v>Kaufmännischer Mitarbeiter 7 / Gruppenchef 7</v>
      </c>
      <c r="DF122" s="249"/>
      <c r="DG122" s="250">
        <v>134</v>
      </c>
      <c r="DH122" s="251">
        <f t="shared" si="76"/>
        <v>7</v>
      </c>
      <c r="DI122" s="252" t="str">
        <f t="shared" si="77"/>
        <v>Kaufmännischer Mitarbeiter 7 / Gruppenchef 7</v>
      </c>
      <c r="DN122" s="338">
        <f t="shared" si="60"/>
        <v>4352</v>
      </c>
      <c r="DO122" s="340">
        <v>6</v>
      </c>
      <c r="DP122" s="338">
        <v>0</v>
      </c>
      <c r="DQ122" s="338" t="s">
        <v>955</v>
      </c>
      <c r="ES122" s="400">
        <v>3203</v>
      </c>
      <c r="ET122" s="338" t="s">
        <v>105</v>
      </c>
    </row>
    <row r="123" spans="1:150" s="338" customFormat="1" x14ac:dyDescent="0.25">
      <c r="A123" s="319"/>
      <c r="B123" s="319">
        <v>1</v>
      </c>
      <c r="C123" s="319">
        <f t="shared" si="54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359</v>
      </c>
      <c r="Q123" s="110" t="s">
        <v>508</v>
      </c>
      <c r="R123" s="110" t="s">
        <v>369</v>
      </c>
      <c r="S123" s="27" t="s">
        <v>1577</v>
      </c>
      <c r="T123" s="17">
        <v>1970</v>
      </c>
      <c r="U123" s="277" t="s">
        <v>165</v>
      </c>
      <c r="V123" s="17">
        <v>1990</v>
      </c>
      <c r="W123" s="278"/>
      <c r="X123" s="138"/>
      <c r="Y123" s="287"/>
      <c r="Z123" s="25"/>
      <c r="AA123" s="284">
        <f t="shared" si="55"/>
        <v>28</v>
      </c>
      <c r="AB123" s="25" t="s">
        <v>696</v>
      </c>
      <c r="AC123" s="290">
        <v>1996</v>
      </c>
      <c r="AD123" s="21" t="s">
        <v>121</v>
      </c>
      <c r="AE123" s="304"/>
      <c r="AF123" s="16" t="s">
        <v>425</v>
      </c>
      <c r="AG123" s="398"/>
      <c r="CJ123" s="338" t="str">
        <f t="shared" si="59"/>
        <v/>
      </c>
      <c r="CK123" s="338" t="str">
        <f t="shared" si="69"/>
        <v>Weider Noëlle</v>
      </c>
      <c r="CM123" s="338">
        <f t="shared" si="70"/>
        <v>28</v>
      </c>
      <c r="CN123" s="338" t="str">
        <f t="shared" si="58"/>
        <v>D</v>
      </c>
      <c r="CO123" s="303" t="str">
        <f t="shared" si="73"/>
        <v>D</v>
      </c>
      <c r="CP123" s="400">
        <v>5604</v>
      </c>
      <c r="CQ123" s="250">
        <v>134</v>
      </c>
      <c r="CR123" s="251">
        <f t="shared" si="82"/>
        <v>7</v>
      </c>
      <c r="CS123" s="252" t="str">
        <f t="shared" si="83"/>
        <v>Kaufmännischer Mitarbeiter 7 / Gruppenchef 7</v>
      </c>
      <c r="CT123" s="250">
        <v>134</v>
      </c>
      <c r="CU123" s="251">
        <f t="shared" si="81"/>
        <v>7</v>
      </c>
      <c r="CV123" s="252" t="str">
        <f t="shared" si="80"/>
        <v>Kaufmännischer Mitarbeiter 7 / Gruppenchef 7</v>
      </c>
      <c r="CW123" s="250">
        <v>134</v>
      </c>
      <c r="CX123" s="251">
        <f t="shared" si="74"/>
        <v>7</v>
      </c>
      <c r="CY123" s="252" t="str">
        <f t="shared" si="75"/>
        <v>Kaufmännischer Mitarbeiter 7 / Gruppenchef 7</v>
      </c>
      <c r="CZ123" s="250">
        <v>134</v>
      </c>
      <c r="DA123" s="251">
        <f t="shared" si="78"/>
        <v>7</v>
      </c>
      <c r="DB123" s="252" t="str">
        <f t="shared" si="79"/>
        <v>Kaufmännischer Mitarbeiter 7 / Gruppenchef 7</v>
      </c>
      <c r="DC123" s="250">
        <v>134</v>
      </c>
      <c r="DD123" s="251">
        <f t="shared" si="84"/>
        <v>7</v>
      </c>
      <c r="DE123" s="252" t="str">
        <f t="shared" si="85"/>
        <v>Kaufmännischer Mitarbeiter 7 / Gruppenchef 7</v>
      </c>
      <c r="DF123" s="249"/>
      <c r="DG123" s="250">
        <v>134</v>
      </c>
      <c r="DH123" s="251">
        <f t="shared" si="76"/>
        <v>7</v>
      </c>
      <c r="DI123" s="252" t="str">
        <f t="shared" si="77"/>
        <v>Kaufmännischer Mitarbeiter 7 / Gruppenchef 7</v>
      </c>
      <c r="DN123" s="338">
        <f t="shared" si="60"/>
        <v>5604</v>
      </c>
      <c r="DO123" s="340">
        <v>6</v>
      </c>
      <c r="DP123" s="338">
        <v>0</v>
      </c>
      <c r="DQ123" s="338" t="s">
        <v>955</v>
      </c>
      <c r="ES123" s="400">
        <v>6755</v>
      </c>
      <c r="ET123" s="338" t="s">
        <v>121</v>
      </c>
    </row>
    <row r="124" spans="1:150" s="338" customFormat="1" ht="27" x14ac:dyDescent="0.25">
      <c r="A124" s="319"/>
      <c r="B124" s="319"/>
      <c r="C124" s="319">
        <f t="shared" si="54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509</v>
      </c>
      <c r="R124" s="110" t="s">
        <v>369</v>
      </c>
      <c r="S124" s="27" t="s">
        <v>244</v>
      </c>
      <c r="T124" s="17">
        <v>1976</v>
      </c>
      <c r="U124" s="27" t="s">
        <v>243</v>
      </c>
      <c r="V124" s="17">
        <v>2002</v>
      </c>
      <c r="W124" s="278"/>
      <c r="X124" s="138"/>
      <c r="Y124" s="287"/>
      <c r="Z124" s="25" t="s">
        <v>327</v>
      </c>
      <c r="AA124" s="284">
        <f t="shared" si="55"/>
        <v>16</v>
      </c>
      <c r="AB124" s="25" t="s">
        <v>326</v>
      </c>
      <c r="AC124" s="290">
        <v>2003</v>
      </c>
      <c r="AD124" s="21" t="s">
        <v>121</v>
      </c>
      <c r="AE124" s="304"/>
      <c r="AF124" s="16" t="s">
        <v>375</v>
      </c>
      <c r="AG124" s="398"/>
      <c r="CJ124" s="338" t="str">
        <f t="shared" si="59"/>
        <v/>
      </c>
      <c r="CK124" s="338" t="str">
        <f t="shared" si="69"/>
        <v>Fischer Michel</v>
      </c>
      <c r="CM124" s="338">
        <f t="shared" si="70"/>
        <v>16</v>
      </c>
      <c r="CN124" s="338" t="str">
        <f t="shared" si="58"/>
        <v>D</v>
      </c>
      <c r="CO124" s="303" t="str">
        <f t="shared" si="73"/>
        <v>D</v>
      </c>
      <c r="CP124" s="400">
        <v>8655</v>
      </c>
      <c r="CQ124" s="250">
        <v>542</v>
      </c>
      <c r="CR124" s="251">
        <f t="shared" si="82"/>
        <v>7</v>
      </c>
      <c r="CS124" s="252" t="str">
        <f t="shared" si="83"/>
        <v>Technischer Sachbearbeiter 7</v>
      </c>
      <c r="CT124" s="250">
        <v>542</v>
      </c>
      <c r="CU124" s="251">
        <f t="shared" si="81"/>
        <v>7</v>
      </c>
      <c r="CV124" s="252" t="str">
        <f t="shared" si="80"/>
        <v>Technischer Sachbearbeiter 7</v>
      </c>
      <c r="CW124" s="250">
        <v>542</v>
      </c>
      <c r="CX124" s="251">
        <f t="shared" si="74"/>
        <v>7</v>
      </c>
      <c r="CY124" s="252" t="str">
        <f t="shared" si="75"/>
        <v>Technischer Sachbearbeiter 7</v>
      </c>
      <c r="CZ124" s="250">
        <v>542</v>
      </c>
      <c r="DA124" s="251">
        <f t="shared" si="78"/>
        <v>7</v>
      </c>
      <c r="DB124" s="252" t="str">
        <f t="shared" si="79"/>
        <v>Technischer Sachbearbeiter 7</v>
      </c>
      <c r="DC124" s="250">
        <v>541</v>
      </c>
      <c r="DD124" s="251">
        <f t="shared" si="84"/>
        <v>6</v>
      </c>
      <c r="DE124" s="252" t="str">
        <f t="shared" si="85"/>
        <v>Technischer Sachbearbeiter 6</v>
      </c>
      <c r="DF124" s="249"/>
      <c r="DG124" s="250">
        <v>351</v>
      </c>
      <c r="DH124" s="251">
        <f t="shared" si="76"/>
        <v>7</v>
      </c>
      <c r="DI124" s="252" t="str">
        <f t="shared" si="77"/>
        <v>Marketing - / Product - Manager 7</v>
      </c>
      <c r="DN124" s="338">
        <f t="shared" si="60"/>
        <v>8655</v>
      </c>
      <c r="DO124" s="340">
        <v>6</v>
      </c>
      <c r="DP124" s="338">
        <v>0</v>
      </c>
      <c r="DQ124" s="338" t="s">
        <v>967</v>
      </c>
      <c r="ES124" s="400">
        <v>7708</v>
      </c>
      <c r="ET124" s="338" t="s">
        <v>142</v>
      </c>
    </row>
    <row r="125" spans="1:150" s="338" customFormat="1" x14ac:dyDescent="0.25">
      <c r="A125" s="319"/>
      <c r="B125" s="319">
        <v>1</v>
      </c>
      <c r="C125" s="319">
        <f t="shared" si="54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1301</v>
      </c>
      <c r="Q125" s="110" t="s">
        <v>582</v>
      </c>
      <c r="R125" s="110" t="s">
        <v>369</v>
      </c>
      <c r="S125" s="27" t="s">
        <v>583</v>
      </c>
      <c r="T125" s="17">
        <v>1959</v>
      </c>
      <c r="U125" s="277" t="s">
        <v>397</v>
      </c>
      <c r="V125" s="17">
        <v>1976</v>
      </c>
      <c r="W125" s="278"/>
      <c r="X125" s="138"/>
      <c r="Y125" s="287"/>
      <c r="Z125" s="25"/>
      <c r="AA125" s="284">
        <f t="shared" si="55"/>
        <v>42</v>
      </c>
      <c r="AB125" s="25" t="s">
        <v>584</v>
      </c>
      <c r="AC125" s="290">
        <v>2009</v>
      </c>
      <c r="AD125" s="21" t="s">
        <v>142</v>
      </c>
      <c r="AE125" s="304"/>
      <c r="AF125" s="16" t="s">
        <v>585</v>
      </c>
      <c r="AG125" s="398"/>
      <c r="CJ125" s="338" t="str">
        <f t="shared" si="59"/>
        <v/>
      </c>
      <c r="CK125" s="338" t="str">
        <f t="shared" si="69"/>
        <v>Willig Martine</v>
      </c>
      <c r="CM125" s="338">
        <f t="shared" si="70"/>
        <v>42</v>
      </c>
      <c r="CN125" s="338" t="str">
        <f t="shared" si="58"/>
        <v>E</v>
      </c>
      <c r="CO125" s="303" t="str">
        <f t="shared" si="73"/>
        <v>E</v>
      </c>
      <c r="CP125" s="400">
        <v>5637</v>
      </c>
      <c r="CQ125" s="250">
        <v>133</v>
      </c>
      <c r="CR125" s="251">
        <f t="shared" si="82"/>
        <v>6</v>
      </c>
      <c r="CS125" s="252" t="str">
        <f t="shared" si="83"/>
        <v>Kaufmännischer Mitarbeiter 6 / Gruppenchef 6</v>
      </c>
      <c r="CT125" s="250">
        <v>133</v>
      </c>
      <c r="CU125" s="251">
        <f t="shared" si="81"/>
        <v>6</v>
      </c>
      <c r="CV125" s="252" t="str">
        <f t="shared" si="80"/>
        <v>Kaufmännischer Mitarbeiter 6 / Gruppenchef 6</v>
      </c>
      <c r="CW125" s="250">
        <v>133</v>
      </c>
      <c r="CX125" s="251">
        <f t="shared" si="74"/>
        <v>6</v>
      </c>
      <c r="CY125" s="252" t="str">
        <f t="shared" si="75"/>
        <v>Kaufmännischer Mitarbeiter 6 / Gruppenchef 6</v>
      </c>
      <c r="CZ125" s="250">
        <v>133</v>
      </c>
      <c r="DA125" s="251">
        <f t="shared" si="78"/>
        <v>6</v>
      </c>
      <c r="DB125" s="252" t="str">
        <f t="shared" si="79"/>
        <v>Kaufmännischer Mitarbeiter 6 / Gruppenchef 6</v>
      </c>
      <c r="DC125" s="250">
        <v>133</v>
      </c>
      <c r="DD125" s="251">
        <f t="shared" si="84"/>
        <v>6</v>
      </c>
      <c r="DE125" s="252" t="str">
        <f t="shared" si="85"/>
        <v>Kaufmännischer Mitarbeiter 6 / Gruppenchef 6</v>
      </c>
      <c r="DF125" s="249"/>
      <c r="DG125" s="250">
        <v>133</v>
      </c>
      <c r="DH125" s="251">
        <f t="shared" si="76"/>
        <v>6</v>
      </c>
      <c r="DI125" s="252" t="str">
        <f t="shared" si="77"/>
        <v>Kaufmännischer Mitarbeiter 6 / Gruppenchef 6</v>
      </c>
      <c r="DN125" s="338">
        <f t="shared" si="60"/>
        <v>5637</v>
      </c>
      <c r="DO125" s="340">
        <v>6</v>
      </c>
      <c r="DP125" s="338">
        <v>0</v>
      </c>
      <c r="DQ125" s="341" t="s">
        <v>973</v>
      </c>
      <c r="ES125" s="400">
        <v>5626</v>
      </c>
      <c r="ET125" s="338" t="s">
        <v>121</v>
      </c>
    </row>
    <row r="126" spans="1:150" s="338" customFormat="1" x14ac:dyDescent="0.25">
      <c r="A126" s="319"/>
      <c r="B126" s="319">
        <v>1</v>
      </c>
      <c r="C126" s="319">
        <f t="shared" si="54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579</v>
      </c>
      <c r="R126" s="110" t="s">
        <v>369</v>
      </c>
      <c r="S126" s="27" t="s">
        <v>580</v>
      </c>
      <c r="T126" s="17">
        <v>1965</v>
      </c>
      <c r="U126" s="277" t="s">
        <v>581</v>
      </c>
      <c r="V126" s="17">
        <v>1985</v>
      </c>
      <c r="W126" s="277" t="s">
        <v>1051</v>
      </c>
      <c r="X126" s="138">
        <v>2014</v>
      </c>
      <c r="Y126" s="287"/>
      <c r="Z126" s="25"/>
      <c r="AA126" s="284">
        <f t="shared" si="55"/>
        <v>33</v>
      </c>
      <c r="AB126" s="25" t="s">
        <v>156</v>
      </c>
      <c r="AC126" s="290">
        <v>2009</v>
      </c>
      <c r="AD126" s="21" t="s">
        <v>142</v>
      </c>
      <c r="AE126" s="304"/>
      <c r="AF126" s="16" t="s">
        <v>457</v>
      </c>
      <c r="AG126" s="398"/>
      <c r="CJ126" s="338" t="str">
        <f t="shared" si="59"/>
        <v/>
      </c>
      <c r="CK126" s="338" t="str">
        <f t="shared" si="69"/>
        <v>Boschung Brigitte</v>
      </c>
      <c r="CL126" s="419"/>
      <c r="CM126" s="338">
        <f t="shared" si="70"/>
        <v>33</v>
      </c>
      <c r="CN126" s="338" t="str">
        <f t="shared" si="58"/>
        <v>E</v>
      </c>
      <c r="CO126" s="303" t="str">
        <f t="shared" si="73"/>
        <v>E</v>
      </c>
      <c r="CP126" s="400">
        <v>7703</v>
      </c>
      <c r="CQ126" s="250">
        <v>133</v>
      </c>
      <c r="CR126" s="251">
        <f t="shared" si="82"/>
        <v>6</v>
      </c>
      <c r="CS126" s="252" t="str">
        <f t="shared" si="83"/>
        <v>Kaufmännischer Mitarbeiter 6 / Gruppenchef 6</v>
      </c>
      <c r="CT126" s="250">
        <v>133</v>
      </c>
      <c r="CU126" s="251">
        <f t="shared" si="81"/>
        <v>6</v>
      </c>
      <c r="CV126" s="252" t="str">
        <f t="shared" si="80"/>
        <v>Kaufmännischer Mitarbeiter 6 / Gruppenchef 6</v>
      </c>
      <c r="CW126" s="250">
        <v>133</v>
      </c>
      <c r="CX126" s="251">
        <f>VLOOKUP($CW126,Funktionsbezeichnungen,3,0)</f>
        <v>6</v>
      </c>
      <c r="CY126" s="252" t="str">
        <f>VLOOKUP($CW126,Funktionsbezeichnungen,2,0)</f>
        <v>Kaufmännischer Mitarbeiter 6 / Gruppenchef 6</v>
      </c>
      <c r="CZ126" s="250">
        <v>112</v>
      </c>
      <c r="DA126" s="251">
        <f>VLOOKUP($CZ126,Funktionsbezeichnungen,3,0)</f>
        <v>5</v>
      </c>
      <c r="DB126" s="252" t="str">
        <f>VLOOKUP($CZ126,Funktionsbezeichnungen,2,0)</f>
        <v>Réceptionist / Telefonist / Service-Disponent 5</v>
      </c>
      <c r="DC126" s="250">
        <v>112</v>
      </c>
      <c r="DD126" s="251">
        <f>VLOOKUP($DC126,Funktionsbezeichnungen,3,0)</f>
        <v>5</v>
      </c>
      <c r="DE126" s="252" t="str">
        <f>VLOOKUP($DC126,Funktionsbezeichnungen,2,0)</f>
        <v>Réceptionist / Telefonist / Service-Disponent 5</v>
      </c>
      <c r="DF126" s="249"/>
      <c r="DG126" s="250">
        <v>112</v>
      </c>
      <c r="DH126" s="251">
        <f>VLOOKUP($DG126,Funktionsbezeichnungen,3,0)</f>
        <v>5</v>
      </c>
      <c r="DI126" s="252" t="str">
        <f>VLOOKUP($DG126,Funktionsbezeichnungen,2,0)</f>
        <v>Réceptionist / Telefonist / Service-Disponent 5</v>
      </c>
      <c r="DN126" s="338">
        <f t="shared" si="60"/>
        <v>7703</v>
      </c>
      <c r="DO126" s="340">
        <v>6</v>
      </c>
      <c r="DP126" s="338">
        <v>0</v>
      </c>
      <c r="DQ126" s="338" t="s">
        <v>953</v>
      </c>
      <c r="ES126" s="400">
        <v>5633</v>
      </c>
      <c r="ET126" s="338" t="s">
        <v>121</v>
      </c>
    </row>
    <row r="127" spans="1:150" s="338" customFormat="1" x14ac:dyDescent="0.25">
      <c r="A127" s="319"/>
      <c r="B127" s="319">
        <v>1</v>
      </c>
      <c r="C127" s="319">
        <f t="shared" si="54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>
        <v>1</v>
      </c>
      <c r="M127" s="320"/>
      <c r="N127" s="343"/>
      <c r="O127" s="343"/>
      <c r="P127" s="126" t="s">
        <v>357</v>
      </c>
      <c r="Q127" s="110" t="s">
        <v>1167</v>
      </c>
      <c r="R127" s="110" t="s">
        <v>369</v>
      </c>
      <c r="S127" s="27" t="s">
        <v>1005</v>
      </c>
      <c r="T127" s="17">
        <v>1967</v>
      </c>
      <c r="U127" s="277" t="s">
        <v>151</v>
      </c>
      <c r="V127" s="17">
        <v>1987</v>
      </c>
      <c r="W127" s="278"/>
      <c r="X127" s="138"/>
      <c r="Y127" s="287"/>
      <c r="Z127" s="25"/>
      <c r="AA127" s="284">
        <f t="shared" si="55"/>
        <v>31</v>
      </c>
      <c r="AB127" s="25" t="s">
        <v>691</v>
      </c>
      <c r="AC127" s="290">
        <v>2007</v>
      </c>
      <c r="AD127" s="21" t="s">
        <v>142</v>
      </c>
      <c r="AE127" s="304"/>
      <c r="AF127" s="16" t="s">
        <v>457</v>
      </c>
      <c r="AG127" s="398"/>
      <c r="CJ127" s="338" t="str">
        <f t="shared" si="59"/>
        <v/>
      </c>
      <c r="CK127" s="338" t="str">
        <f t="shared" si="69"/>
        <v>Meier Jacqueline</v>
      </c>
      <c r="CM127" s="338">
        <f t="shared" si="70"/>
        <v>31</v>
      </c>
      <c r="CN127" s="338" t="str">
        <f t="shared" si="58"/>
        <v>E</v>
      </c>
      <c r="CO127" s="303" t="str">
        <f t="shared" si="73"/>
        <v>E</v>
      </c>
      <c r="CP127" s="400">
        <v>7700</v>
      </c>
      <c r="CQ127" s="250">
        <v>212</v>
      </c>
      <c r="CR127" s="251">
        <f t="shared" si="82"/>
        <v>5</v>
      </c>
      <c r="CS127" s="252" t="str">
        <f t="shared" si="83"/>
        <v>Buchhalter 5</v>
      </c>
      <c r="CT127" s="250">
        <v>212</v>
      </c>
      <c r="CU127" s="251">
        <f t="shared" si="81"/>
        <v>5</v>
      </c>
      <c r="CV127" s="252" t="str">
        <f t="shared" si="80"/>
        <v>Buchhalter 5</v>
      </c>
      <c r="CW127" s="250">
        <v>212</v>
      </c>
      <c r="CX127" s="251">
        <f t="shared" si="74"/>
        <v>5</v>
      </c>
      <c r="CY127" s="252" t="str">
        <f t="shared" si="75"/>
        <v>Buchhalter 5</v>
      </c>
      <c r="CZ127" s="250">
        <v>212</v>
      </c>
      <c r="DA127" s="251">
        <f t="shared" si="78"/>
        <v>5</v>
      </c>
      <c r="DB127" s="252" t="str">
        <f t="shared" si="79"/>
        <v>Buchhalter 5</v>
      </c>
      <c r="DC127" s="250">
        <v>212</v>
      </c>
      <c r="DD127" s="251">
        <f t="shared" si="84"/>
        <v>5</v>
      </c>
      <c r="DE127" s="252" t="str">
        <f t="shared" si="85"/>
        <v>Buchhalter 5</v>
      </c>
      <c r="DF127" s="249"/>
      <c r="DG127" s="250">
        <v>212</v>
      </c>
      <c r="DH127" s="251">
        <f t="shared" si="76"/>
        <v>5</v>
      </c>
      <c r="DI127" s="252" t="str">
        <f t="shared" si="77"/>
        <v>Buchhalter 5</v>
      </c>
      <c r="DN127" s="338">
        <f t="shared" si="60"/>
        <v>7700</v>
      </c>
      <c r="DO127" s="340">
        <v>6</v>
      </c>
      <c r="DP127" s="338">
        <v>0</v>
      </c>
      <c r="DQ127" s="338" t="s">
        <v>958</v>
      </c>
      <c r="ES127" s="400">
        <v>4289</v>
      </c>
      <c r="ET127" s="338" t="s">
        <v>121</v>
      </c>
    </row>
    <row r="128" spans="1:150" s="338" customFormat="1" x14ac:dyDescent="0.25">
      <c r="A128" s="319"/>
      <c r="B128" s="319">
        <v>1</v>
      </c>
      <c r="C128" s="319">
        <f t="shared" si="54"/>
        <v>1</v>
      </c>
      <c r="D128" s="320"/>
      <c r="E128" s="320"/>
      <c r="F128" s="320"/>
      <c r="G128" s="319"/>
      <c r="H128" s="319"/>
      <c r="I128" s="320"/>
      <c r="J128" s="319"/>
      <c r="K128" s="320"/>
      <c r="L128" s="320">
        <v>1</v>
      </c>
      <c r="M128" s="320"/>
      <c r="N128" s="343"/>
      <c r="O128" s="343"/>
      <c r="P128" s="126" t="s">
        <v>357</v>
      </c>
      <c r="Q128" s="110" t="s">
        <v>510</v>
      </c>
      <c r="R128" s="110" t="s">
        <v>369</v>
      </c>
      <c r="S128" s="27" t="s">
        <v>278</v>
      </c>
      <c r="T128" s="17">
        <v>1985</v>
      </c>
      <c r="U128" s="277" t="s">
        <v>279</v>
      </c>
      <c r="V128" s="17">
        <v>2005</v>
      </c>
      <c r="W128" s="278"/>
      <c r="X128" s="138"/>
      <c r="Y128" s="287"/>
      <c r="Z128" s="25"/>
      <c r="AA128" s="284">
        <f t="shared" si="55"/>
        <v>13</v>
      </c>
      <c r="AB128" s="25" t="s">
        <v>691</v>
      </c>
      <c r="AC128" s="290">
        <v>2006</v>
      </c>
      <c r="AD128" s="21" t="s">
        <v>142</v>
      </c>
      <c r="AE128" s="304"/>
      <c r="AF128" s="16" t="s">
        <v>457</v>
      </c>
      <c r="AG128" s="398"/>
      <c r="CJ128" s="338" t="str">
        <f t="shared" si="59"/>
        <v/>
      </c>
      <c r="CK128" s="338" t="str">
        <f t="shared" si="69"/>
        <v>Oruk Makbule</v>
      </c>
      <c r="CM128" s="338">
        <f t="shared" si="70"/>
        <v>13</v>
      </c>
      <c r="CN128" s="338" t="str">
        <f t="shared" si="58"/>
        <v>E</v>
      </c>
      <c r="CO128" s="303" t="str">
        <f t="shared" si="73"/>
        <v>E</v>
      </c>
      <c r="CP128" s="400">
        <v>6762</v>
      </c>
      <c r="CQ128" s="250">
        <v>212</v>
      </c>
      <c r="CR128" s="251">
        <f t="shared" si="82"/>
        <v>5</v>
      </c>
      <c r="CS128" s="252" t="str">
        <f t="shared" si="83"/>
        <v>Buchhalter 5</v>
      </c>
      <c r="CT128" s="250">
        <v>212</v>
      </c>
      <c r="CU128" s="251">
        <f t="shared" si="81"/>
        <v>5</v>
      </c>
      <c r="CV128" s="252" t="str">
        <f t="shared" si="80"/>
        <v>Buchhalter 5</v>
      </c>
      <c r="CW128" s="250">
        <v>212</v>
      </c>
      <c r="CX128" s="251">
        <f t="shared" si="74"/>
        <v>5</v>
      </c>
      <c r="CY128" s="252" t="str">
        <f t="shared" si="75"/>
        <v>Buchhalter 5</v>
      </c>
      <c r="CZ128" s="250">
        <v>212</v>
      </c>
      <c r="DA128" s="251">
        <f t="shared" si="78"/>
        <v>5</v>
      </c>
      <c r="DB128" s="252" t="str">
        <f t="shared" si="79"/>
        <v>Buchhalter 5</v>
      </c>
      <c r="DC128" s="250">
        <v>212</v>
      </c>
      <c r="DD128" s="251">
        <f t="shared" si="84"/>
        <v>5</v>
      </c>
      <c r="DE128" s="252" t="str">
        <f t="shared" si="85"/>
        <v>Buchhalter 5</v>
      </c>
      <c r="DF128" s="249"/>
      <c r="DG128" s="250">
        <v>212</v>
      </c>
      <c r="DH128" s="251">
        <f t="shared" si="76"/>
        <v>5</v>
      </c>
      <c r="DI128" s="252" t="str">
        <f t="shared" si="77"/>
        <v>Buchhalter 5</v>
      </c>
      <c r="DN128" s="338">
        <f t="shared" si="60"/>
        <v>6762</v>
      </c>
      <c r="DO128" s="340">
        <v>6</v>
      </c>
      <c r="DP128" s="338">
        <v>0</v>
      </c>
      <c r="DQ128" s="338" t="s">
        <v>958</v>
      </c>
      <c r="ES128" s="400">
        <v>7703</v>
      </c>
      <c r="ET128" s="338" t="s">
        <v>142</v>
      </c>
    </row>
    <row r="129" spans="1:150" s="338" customFormat="1" x14ac:dyDescent="0.25">
      <c r="A129" s="319"/>
      <c r="B129" s="319"/>
      <c r="C129" s="319">
        <f t="shared" si="54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511</v>
      </c>
      <c r="R129" s="110" t="s">
        <v>341</v>
      </c>
      <c r="S129" s="27" t="s">
        <v>159</v>
      </c>
      <c r="T129" s="17">
        <v>1959</v>
      </c>
      <c r="U129" s="277" t="s">
        <v>126</v>
      </c>
      <c r="V129" s="17">
        <v>1979</v>
      </c>
      <c r="W129" s="278"/>
      <c r="X129" s="138"/>
      <c r="Y129" s="287"/>
      <c r="Z129" s="25" t="s">
        <v>340</v>
      </c>
      <c r="AA129" s="284">
        <f t="shared" si="55"/>
        <v>39</v>
      </c>
      <c r="AB129" s="25" t="s">
        <v>160</v>
      </c>
      <c r="AC129" s="290">
        <v>1995</v>
      </c>
      <c r="AD129" s="21" t="s">
        <v>105</v>
      </c>
      <c r="AE129" s="304"/>
      <c r="AF129" s="16" t="s">
        <v>426</v>
      </c>
      <c r="AG129" s="398"/>
      <c r="CJ129" s="338" t="str">
        <f t="shared" si="59"/>
        <v/>
      </c>
      <c r="CK129" s="338" t="str">
        <f t="shared" si="69"/>
        <v>Steg Günther</v>
      </c>
      <c r="CM129" s="338">
        <f t="shared" si="70"/>
        <v>39</v>
      </c>
      <c r="CN129" s="338" t="str">
        <f t="shared" si="58"/>
        <v>C</v>
      </c>
      <c r="CO129" s="303" t="str">
        <f t="shared" si="73"/>
        <v>C</v>
      </c>
      <c r="CP129" s="400">
        <v>4226</v>
      </c>
      <c r="CQ129" s="250">
        <v>413</v>
      </c>
      <c r="CR129" s="251">
        <f t="shared" si="82"/>
        <v>8</v>
      </c>
      <c r="CS129" s="252" t="str">
        <f t="shared" si="83"/>
        <v>Senior System-Controller</v>
      </c>
      <c r="CT129" s="250">
        <v>413</v>
      </c>
      <c r="CU129" s="251">
        <f t="shared" si="81"/>
        <v>8</v>
      </c>
      <c r="CV129" s="252" t="str">
        <f t="shared" si="80"/>
        <v>Senior System-Controller</v>
      </c>
      <c r="CW129" s="250">
        <v>413</v>
      </c>
      <c r="CX129" s="251">
        <f t="shared" si="74"/>
        <v>8</v>
      </c>
      <c r="CY129" s="252" t="str">
        <f t="shared" si="75"/>
        <v>Senior System-Controller</v>
      </c>
      <c r="CZ129" s="250">
        <v>413</v>
      </c>
      <c r="DA129" s="251">
        <f t="shared" si="78"/>
        <v>8</v>
      </c>
      <c r="DB129" s="252" t="str">
        <f t="shared" si="79"/>
        <v>Senior System-Controller</v>
      </c>
      <c r="DC129" s="250">
        <v>413</v>
      </c>
      <c r="DD129" s="251">
        <f t="shared" si="84"/>
        <v>8</v>
      </c>
      <c r="DE129" s="252" t="str">
        <f t="shared" si="85"/>
        <v>Senior System-Controller</v>
      </c>
      <c r="DF129" s="249"/>
      <c r="DG129" s="250">
        <v>413</v>
      </c>
      <c r="DH129" s="251">
        <f t="shared" si="76"/>
        <v>8</v>
      </c>
      <c r="DI129" s="252" t="str">
        <f t="shared" si="77"/>
        <v>Senior System-Controller</v>
      </c>
      <c r="DN129" s="338">
        <f t="shared" si="60"/>
        <v>4226</v>
      </c>
      <c r="DO129" s="340">
        <v>6</v>
      </c>
      <c r="DP129" s="338">
        <v>0</v>
      </c>
      <c r="DQ129" s="338" t="s">
        <v>961</v>
      </c>
      <c r="ES129" s="400">
        <v>5627</v>
      </c>
      <c r="ET129" s="338" t="s">
        <v>142</v>
      </c>
    </row>
    <row r="130" spans="1:150" s="338" customFormat="1" x14ac:dyDescent="0.25">
      <c r="A130" s="319"/>
      <c r="B130" s="319"/>
      <c r="C130" s="319">
        <f t="shared" si="54"/>
        <v>1</v>
      </c>
      <c r="D130" s="320"/>
      <c r="E130" s="320"/>
      <c r="F130" s="320"/>
      <c r="G130" s="319">
        <v>1</v>
      </c>
      <c r="H130" s="319"/>
      <c r="I130" s="320"/>
      <c r="J130" s="319"/>
      <c r="K130" s="320"/>
      <c r="L130" s="320"/>
      <c r="M130" s="320">
        <v>1</v>
      </c>
      <c r="N130" s="343"/>
      <c r="O130" s="343"/>
      <c r="P130" s="126" t="s">
        <v>361</v>
      </c>
      <c r="Q130" s="110" t="s">
        <v>533</v>
      </c>
      <c r="R130" s="110" t="s">
        <v>341</v>
      </c>
      <c r="S130" s="20" t="s">
        <v>532</v>
      </c>
      <c r="T130" s="17">
        <v>1966</v>
      </c>
      <c r="U130" s="277" t="s">
        <v>534</v>
      </c>
      <c r="V130" s="17">
        <v>1992</v>
      </c>
      <c r="W130" s="278" t="s">
        <v>535</v>
      </c>
      <c r="X130" s="138">
        <v>1995</v>
      </c>
      <c r="Y130" s="287"/>
      <c r="Z130" s="28" t="s">
        <v>211</v>
      </c>
      <c r="AA130" s="284">
        <f t="shared" si="55"/>
        <v>26</v>
      </c>
      <c r="AB130" s="25" t="s">
        <v>1317</v>
      </c>
      <c r="AC130" s="290">
        <v>2008</v>
      </c>
      <c r="AD130" s="21" t="s">
        <v>105</v>
      </c>
      <c r="AE130" s="304"/>
      <c r="AF130" s="16" t="s">
        <v>537</v>
      </c>
      <c r="AG130" s="398"/>
      <c r="CJ130" s="338" t="str">
        <f t="shared" si="59"/>
        <v/>
      </c>
      <c r="CK130" s="338" t="str">
        <f t="shared" si="69"/>
        <v>Grimm Stephan</v>
      </c>
      <c r="CM130" s="338">
        <f t="shared" si="70"/>
        <v>26</v>
      </c>
      <c r="CN130" s="338" t="str">
        <f t="shared" si="58"/>
        <v>C</v>
      </c>
      <c r="CO130" s="303" t="str">
        <f t="shared" si="73"/>
        <v>C</v>
      </c>
      <c r="CP130" s="400">
        <v>3203</v>
      </c>
      <c r="CQ130" s="250">
        <v>443</v>
      </c>
      <c r="CR130" s="251">
        <f t="shared" si="82"/>
        <v>9</v>
      </c>
      <c r="CS130" s="252" t="str">
        <f t="shared" si="83"/>
        <v>System-Spezialist 9</v>
      </c>
      <c r="CT130" s="250">
        <v>443</v>
      </c>
      <c r="CU130" s="251">
        <f t="shared" si="81"/>
        <v>9</v>
      </c>
      <c r="CV130" s="252" t="str">
        <f t="shared" si="80"/>
        <v>System-Spezialist 9</v>
      </c>
      <c r="CW130" s="250">
        <v>443</v>
      </c>
      <c r="CX130" s="251">
        <f t="shared" si="74"/>
        <v>9</v>
      </c>
      <c r="CY130" s="252" t="str">
        <f t="shared" si="75"/>
        <v>System-Spezialist 9</v>
      </c>
      <c r="CZ130" s="250">
        <v>443</v>
      </c>
      <c r="DA130" s="251">
        <f t="shared" si="78"/>
        <v>9</v>
      </c>
      <c r="DB130" s="252" t="str">
        <f t="shared" si="79"/>
        <v>System-Spezialist 9</v>
      </c>
      <c r="DC130" s="250">
        <v>443</v>
      </c>
      <c r="DD130" s="251">
        <f t="shared" si="84"/>
        <v>9</v>
      </c>
      <c r="DE130" s="252" t="str">
        <f t="shared" si="85"/>
        <v>System-Spezialist 9</v>
      </c>
      <c r="DF130" s="249"/>
      <c r="DG130" s="250">
        <v>413</v>
      </c>
      <c r="DH130" s="251">
        <f t="shared" si="76"/>
        <v>8</v>
      </c>
      <c r="DI130" s="252" t="str">
        <f t="shared" si="77"/>
        <v>Senior System-Controller</v>
      </c>
      <c r="DN130" s="338">
        <f t="shared" si="60"/>
        <v>3203</v>
      </c>
      <c r="DO130" s="340">
        <v>3</v>
      </c>
      <c r="DP130" s="338">
        <v>0</v>
      </c>
      <c r="DQ130" s="338" t="s">
        <v>962</v>
      </c>
      <c r="ES130" s="400">
        <v>5605</v>
      </c>
      <c r="ET130" s="338" t="s">
        <v>142</v>
      </c>
    </row>
    <row r="131" spans="1:150" s="338" customFormat="1" x14ac:dyDescent="0.25">
      <c r="A131" s="319"/>
      <c r="B131" s="319"/>
      <c r="C131" s="319">
        <f t="shared" si="54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/>
      <c r="M131" s="320">
        <v>1</v>
      </c>
      <c r="N131" s="343"/>
      <c r="O131" s="343"/>
      <c r="P131" s="126" t="s">
        <v>361</v>
      </c>
      <c r="Q131" s="110" t="s">
        <v>512</v>
      </c>
      <c r="R131" s="110" t="s">
        <v>341</v>
      </c>
      <c r="S131" s="27" t="s">
        <v>204</v>
      </c>
      <c r="T131" s="17">
        <v>1978</v>
      </c>
      <c r="U131" s="277" t="s">
        <v>277</v>
      </c>
      <c r="V131" s="17">
        <v>1999</v>
      </c>
      <c r="W131" s="278"/>
      <c r="X131" s="138"/>
      <c r="Y131" s="287"/>
      <c r="Z131" s="25" t="s">
        <v>316</v>
      </c>
      <c r="AA131" s="284">
        <f t="shared" si="55"/>
        <v>19</v>
      </c>
      <c r="AB131" s="25" t="s">
        <v>205</v>
      </c>
      <c r="AC131" s="290">
        <v>2001</v>
      </c>
      <c r="AD131" s="21" t="s">
        <v>121</v>
      </c>
      <c r="AE131" s="304"/>
      <c r="AF131" s="16" t="s">
        <v>427</v>
      </c>
      <c r="AG131" s="398"/>
      <c r="CJ131" s="338" t="str">
        <f t="shared" si="59"/>
        <v/>
      </c>
      <c r="CK131" s="338" t="str">
        <f t="shared" si="69"/>
        <v>Hänni Alexander</v>
      </c>
      <c r="CM131" s="338">
        <f t="shared" si="70"/>
        <v>19</v>
      </c>
      <c r="CN131" s="338" t="str">
        <f t="shared" si="58"/>
        <v>D</v>
      </c>
      <c r="CO131" s="303" t="str">
        <f t="shared" si="73"/>
        <v>D</v>
      </c>
      <c r="CP131" s="400">
        <v>6755</v>
      </c>
      <c r="CQ131" s="250">
        <v>423</v>
      </c>
      <c r="CR131" s="251">
        <f t="shared" si="82"/>
        <v>7</v>
      </c>
      <c r="CS131" s="252" t="str">
        <f t="shared" si="83"/>
        <v>Informatiker / ICT-Suporter / -Techniker 7</v>
      </c>
      <c r="CT131" s="250">
        <v>423</v>
      </c>
      <c r="CU131" s="251">
        <f t="shared" si="81"/>
        <v>7</v>
      </c>
      <c r="CV131" s="252" t="str">
        <f t="shared" si="80"/>
        <v>Informatiker / ICT-Suporter / -Techniker 7</v>
      </c>
      <c r="CW131" s="250">
        <v>423</v>
      </c>
      <c r="CX131" s="251">
        <f t="shared" si="74"/>
        <v>7</v>
      </c>
      <c r="CY131" s="252" t="str">
        <f t="shared" si="75"/>
        <v>Informatiker / ICT-Suporter / -Techniker 7</v>
      </c>
      <c r="CZ131" s="250">
        <v>423</v>
      </c>
      <c r="DA131" s="251">
        <f t="shared" si="78"/>
        <v>7</v>
      </c>
      <c r="DB131" s="252" t="str">
        <f t="shared" si="79"/>
        <v>Informatiker / ICT-Suporter / -Techniker 7</v>
      </c>
      <c r="DC131" s="250">
        <v>422</v>
      </c>
      <c r="DD131" s="251">
        <f t="shared" si="84"/>
        <v>6</v>
      </c>
      <c r="DE131" s="252" t="str">
        <f t="shared" si="85"/>
        <v>Informatiker / ICT-Suporter / -Techniker 6</v>
      </c>
      <c r="DF131" s="249"/>
      <c r="DG131" s="250">
        <v>422</v>
      </c>
      <c r="DH131" s="251">
        <f t="shared" si="76"/>
        <v>6</v>
      </c>
      <c r="DI131" s="252" t="str">
        <f t="shared" si="77"/>
        <v>Informatiker / ICT-Suporter / -Techniker 6</v>
      </c>
      <c r="DN131" s="338">
        <f t="shared" si="60"/>
        <v>6755</v>
      </c>
      <c r="DO131" s="340">
        <v>6</v>
      </c>
      <c r="DP131" s="338">
        <v>0</v>
      </c>
      <c r="DQ131" s="338" t="s">
        <v>960</v>
      </c>
      <c r="ES131" s="400">
        <v>6758</v>
      </c>
      <c r="ET131" s="338" t="s">
        <v>142</v>
      </c>
    </row>
    <row r="132" spans="1:150" s="338" customFormat="1" x14ac:dyDescent="0.25">
      <c r="A132" s="319"/>
      <c r="B132" s="319">
        <v>1</v>
      </c>
      <c r="C132" s="319">
        <f t="shared" si="54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1140</v>
      </c>
      <c r="Q132" s="110" t="s">
        <v>1506</v>
      </c>
      <c r="R132" s="110" t="s">
        <v>368</v>
      </c>
      <c r="S132" s="27" t="s">
        <v>1507</v>
      </c>
      <c r="T132" s="17">
        <v>1964</v>
      </c>
      <c r="U132" s="277" t="s">
        <v>1508</v>
      </c>
      <c r="V132" s="17">
        <v>1987</v>
      </c>
      <c r="W132" s="278"/>
      <c r="X132" s="138"/>
      <c r="Y132" s="287"/>
      <c r="Z132" s="25"/>
      <c r="AA132" s="284">
        <f t="shared" si="55"/>
        <v>31</v>
      </c>
      <c r="AB132" s="25" t="s">
        <v>339</v>
      </c>
      <c r="AC132" s="290">
        <v>2018</v>
      </c>
      <c r="AD132" s="21" t="s">
        <v>121</v>
      </c>
      <c r="AE132" s="304"/>
      <c r="AF132" s="16" t="s">
        <v>425</v>
      </c>
      <c r="AG132" s="398"/>
      <c r="CJ132" s="338" t="e">
        <f t="shared" si="59"/>
        <v>#N/A</v>
      </c>
      <c r="CK132" s="338" t="str">
        <f t="shared" si="69"/>
        <v>Fiebiger Sabine</v>
      </c>
      <c r="CM132" s="338">
        <f t="shared" si="70"/>
        <v>31</v>
      </c>
      <c r="CN132" s="338" t="str">
        <f t="shared" si="58"/>
        <v>D</v>
      </c>
      <c r="CO132" s="303" t="e">
        <f t="shared" ref="CO132:CO142" si="86">VLOOKUP(CP132,Kategorie,2,0)</f>
        <v>#N/A</v>
      </c>
      <c r="CP132" s="257">
        <v>4335</v>
      </c>
      <c r="CQ132" s="250">
        <v>134</v>
      </c>
      <c r="CR132" s="251">
        <f t="shared" si="82"/>
        <v>7</v>
      </c>
      <c r="CS132" s="252" t="str">
        <f t="shared" si="83"/>
        <v>Kaufmännischer Mitarbeiter 7 / Gruppenchef 7</v>
      </c>
      <c r="CT132" s="250">
        <v>134</v>
      </c>
      <c r="CU132" s="251">
        <f t="shared" si="81"/>
        <v>7</v>
      </c>
      <c r="CV132" s="252"/>
      <c r="CW132" s="250"/>
      <c r="CX132" s="251"/>
      <c r="CY132" s="252"/>
      <c r="CZ132" s="250"/>
      <c r="DA132" s="251"/>
      <c r="DB132" s="252"/>
      <c r="DC132" s="250"/>
      <c r="DD132" s="251"/>
      <c r="DE132" s="252"/>
      <c r="DF132" s="249"/>
      <c r="DG132" s="250"/>
      <c r="DH132" s="251"/>
      <c r="DI132" s="252"/>
      <c r="DN132" s="338">
        <f t="shared" si="60"/>
        <v>4335</v>
      </c>
      <c r="DO132" s="340">
        <v>6</v>
      </c>
      <c r="DP132" s="338">
        <v>0</v>
      </c>
      <c r="DQ132" s="338" t="s">
        <v>955</v>
      </c>
      <c r="ES132" s="400">
        <v>6740</v>
      </c>
      <c r="ET132" s="338" t="s">
        <v>142</v>
      </c>
    </row>
    <row r="133" spans="1:150" s="338" customFormat="1" x14ac:dyDescent="0.25">
      <c r="A133" s="319"/>
      <c r="B133" s="319">
        <v>1</v>
      </c>
      <c r="C133" s="319">
        <f t="shared" si="54"/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1301</v>
      </c>
      <c r="Q133" s="110" t="s">
        <v>514</v>
      </c>
      <c r="R133" s="110" t="s">
        <v>368</v>
      </c>
      <c r="S133" s="27" t="s">
        <v>230</v>
      </c>
      <c r="T133" s="17">
        <v>1965</v>
      </c>
      <c r="U133" s="277" t="s">
        <v>151</v>
      </c>
      <c r="V133" s="17">
        <v>1984</v>
      </c>
      <c r="W133" s="278"/>
      <c r="X133" s="138"/>
      <c r="Y133" s="287"/>
      <c r="Z133" s="25"/>
      <c r="AA133" s="284">
        <f t="shared" si="55"/>
        <v>34</v>
      </c>
      <c r="AB133" s="25" t="s">
        <v>339</v>
      </c>
      <c r="AC133" s="290">
        <v>2002</v>
      </c>
      <c r="AD133" s="21" t="s">
        <v>121</v>
      </c>
      <c r="AE133" s="304"/>
      <c r="AF133" s="16" t="s">
        <v>425</v>
      </c>
      <c r="AG133" s="398"/>
      <c r="CJ133" s="338" t="str">
        <f t="shared" si="59"/>
        <v/>
      </c>
      <c r="CK133" s="338" t="str">
        <f t="shared" si="69"/>
        <v>Eichenberger Sylvia</v>
      </c>
      <c r="CM133" s="338">
        <f t="shared" si="70"/>
        <v>34</v>
      </c>
      <c r="CN133" s="338" t="str">
        <f t="shared" si="58"/>
        <v>D</v>
      </c>
      <c r="CO133" s="303" t="str">
        <f t="shared" ref="CO133" si="87">VLOOKUP(CP133,Kategorie,2,0)</f>
        <v>D</v>
      </c>
      <c r="CP133" s="400">
        <v>5626</v>
      </c>
      <c r="CQ133" s="250">
        <v>134</v>
      </c>
      <c r="CR133" s="251">
        <f t="shared" si="82"/>
        <v>7</v>
      </c>
      <c r="CS133" s="252" t="str">
        <f t="shared" si="83"/>
        <v>Kaufmännischer Mitarbeiter 7 / Gruppenchef 7</v>
      </c>
      <c r="CT133" s="250">
        <v>134</v>
      </c>
      <c r="CU133" s="251">
        <f t="shared" si="81"/>
        <v>7</v>
      </c>
      <c r="CV133" s="252" t="str">
        <f t="shared" si="80"/>
        <v>Kaufmännischer Mitarbeiter 7 / Gruppenchef 7</v>
      </c>
      <c r="CW133" s="250">
        <v>134</v>
      </c>
      <c r="CX133" s="251">
        <f t="shared" si="74"/>
        <v>7</v>
      </c>
      <c r="CY133" s="252" t="str">
        <f t="shared" si="75"/>
        <v>Kaufmännischer Mitarbeiter 7 / Gruppenchef 7</v>
      </c>
      <c r="CZ133" s="250">
        <v>134</v>
      </c>
      <c r="DA133" s="251">
        <f t="shared" ref="DA133:DA142" si="88">VLOOKUP($CZ133,Funktionsbezeichnungen,3,0)</f>
        <v>7</v>
      </c>
      <c r="DB133" s="252" t="str">
        <f t="shared" ref="DB133:DB142" si="89">VLOOKUP($CZ133,Funktionsbezeichnungen,2,0)</f>
        <v>Kaufmännischer Mitarbeiter 7 / Gruppenchef 7</v>
      </c>
      <c r="DC133" s="250">
        <v>134</v>
      </c>
      <c r="DD133" s="251">
        <f t="shared" ref="DD133:DD142" si="90">VLOOKUP($DC133,Funktionsbezeichnungen,3,0)</f>
        <v>7</v>
      </c>
      <c r="DE133" s="252" t="str">
        <f t="shared" ref="DE133:DE142" si="91">VLOOKUP($DC133,Funktionsbezeichnungen,2,0)</f>
        <v>Kaufmännischer Mitarbeiter 7 / Gruppenchef 7</v>
      </c>
      <c r="DF133" s="249"/>
      <c r="DG133" s="250">
        <v>134</v>
      </c>
      <c r="DH133" s="251">
        <f t="shared" ref="DH133:DH142" si="92">VLOOKUP($DG133,Funktionsbezeichnungen,3,0)</f>
        <v>7</v>
      </c>
      <c r="DI133" s="252" t="str">
        <f t="shared" ref="DI133:DI142" si="93">VLOOKUP($DG133,Funktionsbezeichnungen,2,0)</f>
        <v>Kaufmännischer Mitarbeiter 7 / Gruppenchef 7</v>
      </c>
      <c r="DN133" s="338">
        <f t="shared" si="60"/>
        <v>5626</v>
      </c>
      <c r="DO133" s="340">
        <v>6</v>
      </c>
      <c r="DP133" s="338">
        <v>0</v>
      </c>
      <c r="DQ133" s="338" t="s">
        <v>955</v>
      </c>
      <c r="ES133" s="400">
        <v>6740</v>
      </c>
      <c r="ET133" s="338" t="s">
        <v>142</v>
      </c>
    </row>
    <row r="134" spans="1:150" s="338" customFormat="1" x14ac:dyDescent="0.25">
      <c r="A134" s="319"/>
      <c r="B134" s="319">
        <v>1</v>
      </c>
      <c r="C134" s="319">
        <f t="shared" si="54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357</v>
      </c>
      <c r="Q134" s="110" t="s">
        <v>513</v>
      </c>
      <c r="R134" s="110" t="s">
        <v>368</v>
      </c>
      <c r="S134" s="27" t="s">
        <v>272</v>
      </c>
      <c r="T134" s="17">
        <v>1967</v>
      </c>
      <c r="U134" s="277" t="s">
        <v>274</v>
      </c>
      <c r="V134" s="17">
        <v>1986</v>
      </c>
      <c r="W134" s="278" t="s">
        <v>1220</v>
      </c>
      <c r="X134" s="138">
        <v>2016</v>
      </c>
      <c r="Y134" s="287"/>
      <c r="Z134" s="25"/>
      <c r="AA134" s="284">
        <f t="shared" si="55"/>
        <v>32</v>
      </c>
      <c r="AB134" s="25" t="s">
        <v>693</v>
      </c>
      <c r="AC134" s="290">
        <v>2006</v>
      </c>
      <c r="AD134" s="21" t="s">
        <v>121</v>
      </c>
      <c r="AE134" s="304"/>
      <c r="AF134" s="16" t="s">
        <v>454</v>
      </c>
      <c r="AG134" s="398"/>
      <c r="CJ134" s="338" t="str">
        <f t="shared" si="59"/>
        <v/>
      </c>
      <c r="CK134" s="338" t="str">
        <f t="shared" si="69"/>
        <v>Gerber Beatrice</v>
      </c>
      <c r="CM134" s="338">
        <f t="shared" si="70"/>
        <v>32</v>
      </c>
      <c r="CN134" s="338" t="str">
        <f t="shared" si="58"/>
        <v>D</v>
      </c>
      <c r="CO134" s="303" t="str">
        <f t="shared" si="86"/>
        <v>D</v>
      </c>
      <c r="CP134" s="400">
        <v>4289</v>
      </c>
      <c r="CQ134" s="250">
        <v>141</v>
      </c>
      <c r="CR134" s="251">
        <f t="shared" si="82"/>
        <v>8</v>
      </c>
      <c r="CS134" s="252" t="str">
        <f t="shared" si="83"/>
        <v>Kaufmännischer Fachspezialist 8</v>
      </c>
      <c r="CT134" s="250">
        <v>141</v>
      </c>
      <c r="CU134" s="251">
        <f t="shared" si="81"/>
        <v>8</v>
      </c>
      <c r="CV134" s="252" t="str">
        <f t="shared" si="80"/>
        <v>Kaufmännischer Fachspezialist 8</v>
      </c>
      <c r="CW134" s="250">
        <v>141</v>
      </c>
      <c r="CX134" s="251">
        <f t="shared" si="74"/>
        <v>8</v>
      </c>
      <c r="CY134" s="252" t="str">
        <f t="shared" si="75"/>
        <v>Kaufmännischer Fachspezialist 8</v>
      </c>
      <c r="CZ134" s="250">
        <v>141</v>
      </c>
      <c r="DA134" s="251">
        <f t="shared" si="88"/>
        <v>8</v>
      </c>
      <c r="DB134" s="252" t="str">
        <f t="shared" si="89"/>
        <v>Kaufmännischer Fachspezialist 8</v>
      </c>
      <c r="DC134" s="250">
        <v>141</v>
      </c>
      <c r="DD134" s="251">
        <f t="shared" si="90"/>
        <v>8</v>
      </c>
      <c r="DE134" s="252" t="str">
        <f t="shared" si="91"/>
        <v>Kaufmännischer Fachspezialist 8</v>
      </c>
      <c r="DF134" s="249"/>
      <c r="DG134" s="250">
        <v>141</v>
      </c>
      <c r="DH134" s="251">
        <f t="shared" si="92"/>
        <v>8</v>
      </c>
      <c r="DI134" s="252" t="str">
        <f t="shared" si="93"/>
        <v>Kaufmännischer Fachspezialist 8</v>
      </c>
      <c r="DN134" s="338">
        <f t="shared" si="60"/>
        <v>4289</v>
      </c>
      <c r="DO134" s="340">
        <v>6</v>
      </c>
      <c r="DP134" s="338">
        <v>0</v>
      </c>
      <c r="DQ134" s="338" t="s">
        <v>956</v>
      </c>
      <c r="ES134" s="400">
        <v>7701</v>
      </c>
      <c r="ET134" s="338" t="s">
        <v>142</v>
      </c>
    </row>
    <row r="135" spans="1:150" s="338" customFormat="1" x14ac:dyDescent="0.25">
      <c r="A135" s="319"/>
      <c r="B135" s="319">
        <v>1</v>
      </c>
      <c r="C135" s="319">
        <f t="shared" ref="C135:C155" si="94">IF(AA135&gt;=10,1,"")</f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358</v>
      </c>
      <c r="Q135" s="110" t="s">
        <v>1313</v>
      </c>
      <c r="R135" s="110" t="s">
        <v>368</v>
      </c>
      <c r="S135" s="27" t="s">
        <v>1314</v>
      </c>
      <c r="T135" s="17">
        <v>1976</v>
      </c>
      <c r="U135" s="277" t="s">
        <v>279</v>
      </c>
      <c r="V135" s="17">
        <v>2000</v>
      </c>
      <c r="W135" s="278"/>
      <c r="X135" s="138"/>
      <c r="Y135" s="287"/>
      <c r="Z135" s="25"/>
      <c r="AA135" s="284">
        <f t="shared" ref="AA135:AA142" si="95">IF(Y135="",YEAR($AB$1)-$V135,YEAR($AB$1)-$X135)</f>
        <v>18</v>
      </c>
      <c r="AB135" s="25" t="s">
        <v>339</v>
      </c>
      <c r="AC135" s="290">
        <v>2018</v>
      </c>
      <c r="AD135" s="21" t="s">
        <v>121</v>
      </c>
      <c r="AE135" s="304"/>
      <c r="AF135" s="16" t="s">
        <v>425</v>
      </c>
      <c r="AG135" s="398"/>
      <c r="CJ135" s="399" t="e">
        <f t="shared" si="59"/>
        <v>#N/A</v>
      </c>
      <c r="CK135" s="339" t="str">
        <f t="shared" si="69"/>
        <v>Suter Sarah</v>
      </c>
      <c r="CL135" s="339"/>
      <c r="CM135" s="338">
        <f t="shared" si="70"/>
        <v>18</v>
      </c>
      <c r="CN135" s="338" t="str">
        <f t="shared" ref="CN135:CN142" si="96">+AD135</f>
        <v>D</v>
      </c>
      <c r="CO135" s="303" t="e">
        <f t="shared" si="86"/>
        <v>#N/A</v>
      </c>
      <c r="CP135" s="257">
        <v>4332</v>
      </c>
      <c r="CQ135" s="250">
        <v>134</v>
      </c>
      <c r="CR135" s="251">
        <f t="shared" si="82"/>
        <v>7</v>
      </c>
      <c r="CS135" s="252" t="str">
        <f t="shared" si="83"/>
        <v>Kaufmännischer Mitarbeiter 7 / Gruppenchef 7</v>
      </c>
      <c r="CT135" s="250"/>
      <c r="CU135" s="251"/>
      <c r="CV135" s="252"/>
      <c r="CW135" s="250"/>
      <c r="CX135" s="251"/>
      <c r="CY135" s="252"/>
      <c r="CZ135" s="250"/>
      <c r="DA135" s="251"/>
      <c r="DB135" s="252"/>
      <c r="DC135" s="250"/>
      <c r="DD135" s="251"/>
      <c r="DE135" s="252"/>
      <c r="DF135" s="249"/>
      <c r="DG135" s="250"/>
      <c r="DH135" s="251"/>
      <c r="DI135" s="252"/>
      <c r="DN135" s="338">
        <f>+CP135</f>
        <v>4332</v>
      </c>
      <c r="DO135" s="340">
        <v>6</v>
      </c>
      <c r="DP135" s="338">
        <v>0</v>
      </c>
      <c r="DQ135" s="338" t="s">
        <v>955</v>
      </c>
      <c r="ES135" s="400">
        <v>7654</v>
      </c>
      <c r="ET135" s="338" t="s">
        <v>147</v>
      </c>
    </row>
    <row r="136" spans="1:150" s="338" customFormat="1" x14ac:dyDescent="0.25">
      <c r="A136" s="319"/>
      <c r="B136" s="319">
        <v>1</v>
      </c>
      <c r="C136" s="319">
        <f t="shared" si="94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1303</v>
      </c>
      <c r="Q136" s="110" t="s">
        <v>515</v>
      </c>
      <c r="R136" s="110" t="s">
        <v>368</v>
      </c>
      <c r="S136" s="27" t="s">
        <v>163</v>
      </c>
      <c r="T136" s="17">
        <v>1956</v>
      </c>
      <c r="U136" s="277"/>
      <c r="V136" s="17">
        <v>1989</v>
      </c>
      <c r="W136" s="278"/>
      <c r="X136" s="138"/>
      <c r="Y136" s="287"/>
      <c r="Z136" s="25"/>
      <c r="AA136" s="284">
        <f t="shared" si="95"/>
        <v>29</v>
      </c>
      <c r="AB136" s="25" t="s">
        <v>339</v>
      </c>
      <c r="AC136" s="290">
        <v>1996</v>
      </c>
      <c r="AD136" s="21" t="s">
        <v>142</v>
      </c>
      <c r="AE136" s="304"/>
      <c r="AF136" s="16" t="s">
        <v>425</v>
      </c>
      <c r="AG136" s="398"/>
      <c r="CJ136" s="338" t="str">
        <f t="shared" si="59"/>
        <v/>
      </c>
      <c r="CK136" s="338" t="str">
        <f t="shared" si="69"/>
        <v>Körkel Agnes</v>
      </c>
      <c r="CM136" s="338">
        <f t="shared" si="70"/>
        <v>29</v>
      </c>
      <c r="CN136" s="338" t="str">
        <f t="shared" si="96"/>
        <v>E</v>
      </c>
      <c r="CO136" s="303" t="str">
        <f t="shared" si="86"/>
        <v>E</v>
      </c>
      <c r="CP136" s="400">
        <v>5605</v>
      </c>
      <c r="CQ136" s="250">
        <v>132</v>
      </c>
      <c r="CR136" s="251">
        <f t="shared" si="82"/>
        <v>5</v>
      </c>
      <c r="CS136" s="252" t="str">
        <f t="shared" si="83"/>
        <v>Kaufmännischer Mitarbeiter 5</v>
      </c>
      <c r="CT136" s="250">
        <v>132</v>
      </c>
      <c r="CU136" s="251">
        <f>VLOOKUP($CT136,Funktionsbezeichnungen,3,0)</f>
        <v>5</v>
      </c>
      <c r="CV136" s="252" t="str">
        <f>VLOOKUP($CT136,Funktionsbezeichnungen,2,0)</f>
        <v>Kaufmännischer Mitarbeiter 5</v>
      </c>
      <c r="CW136" s="250">
        <v>132</v>
      </c>
      <c r="CX136" s="251">
        <f>VLOOKUP($CW136,Funktionsbezeichnungen,3,0)</f>
        <v>5</v>
      </c>
      <c r="CY136" s="252" t="str">
        <f>VLOOKUP($CW136,Funktionsbezeichnungen,2,0)</f>
        <v>Kaufmännischer Mitarbeiter 5</v>
      </c>
      <c r="CZ136" s="250">
        <v>132</v>
      </c>
      <c r="DA136" s="251">
        <f>VLOOKUP($CZ136,Funktionsbezeichnungen,3,0)</f>
        <v>5</v>
      </c>
      <c r="DB136" s="252" t="str">
        <f>VLOOKUP($CZ136,Funktionsbezeichnungen,2,0)</f>
        <v>Kaufmännischer Mitarbeiter 5</v>
      </c>
      <c r="DC136" s="250">
        <v>132</v>
      </c>
      <c r="DD136" s="251">
        <f>VLOOKUP($DC136,Funktionsbezeichnungen,3,0)</f>
        <v>5</v>
      </c>
      <c r="DE136" s="252" t="str">
        <f>VLOOKUP($DC136,Funktionsbezeichnungen,2,0)</f>
        <v>Kaufmännischer Mitarbeiter 5</v>
      </c>
      <c r="DF136" s="249"/>
      <c r="DG136" s="250">
        <v>132</v>
      </c>
      <c r="DH136" s="251">
        <f>VLOOKUP($DG136,Funktionsbezeichnungen,3,0)</f>
        <v>5</v>
      </c>
      <c r="DI136" s="252" t="str">
        <f>VLOOKUP($DG136,Funktionsbezeichnungen,2,0)</f>
        <v>Kaufmännischer Mitarbeiter 5</v>
      </c>
      <c r="DN136" s="338">
        <f>+CP136</f>
        <v>5605</v>
      </c>
      <c r="DO136" s="340">
        <v>7</v>
      </c>
      <c r="DP136" s="338">
        <v>0</v>
      </c>
      <c r="DQ136" s="338" t="s">
        <v>955</v>
      </c>
      <c r="ES136" s="400">
        <v>9765</v>
      </c>
    </row>
    <row r="137" spans="1:150" s="338" customFormat="1" x14ac:dyDescent="0.25">
      <c r="A137" s="319"/>
      <c r="B137" s="319">
        <v>1</v>
      </c>
      <c r="C137" s="319">
        <f t="shared" si="94"/>
        <v>1</v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357</v>
      </c>
      <c r="Q137" s="110" t="s">
        <v>1278</v>
      </c>
      <c r="R137" s="110" t="s">
        <v>368</v>
      </c>
      <c r="S137" s="27" t="s">
        <v>1277</v>
      </c>
      <c r="T137" s="17">
        <v>1964</v>
      </c>
      <c r="U137" s="277" t="s">
        <v>151</v>
      </c>
      <c r="V137" s="17">
        <v>1983</v>
      </c>
      <c r="W137" s="277"/>
      <c r="X137" s="138"/>
      <c r="Y137" s="287"/>
      <c r="Z137" s="25"/>
      <c r="AA137" s="284">
        <f t="shared" si="95"/>
        <v>35</v>
      </c>
      <c r="AB137" s="25" t="s">
        <v>414</v>
      </c>
      <c r="AC137" s="290">
        <v>2017</v>
      </c>
      <c r="AD137" s="21" t="s">
        <v>142</v>
      </c>
      <c r="AE137" s="304"/>
      <c r="AF137" s="16" t="s">
        <v>428</v>
      </c>
      <c r="AG137" s="398"/>
      <c r="CJ137" s="399" t="e">
        <f t="shared" ref="CJ137:CJ165" si="97">IF(CN137=CO137,"","anders")</f>
        <v>#N/A</v>
      </c>
      <c r="CK137" s="339" t="str">
        <f t="shared" si="69"/>
        <v>Halbeisen Gisela</v>
      </c>
      <c r="CL137" s="339"/>
      <c r="CM137" s="339">
        <f t="shared" si="70"/>
        <v>35</v>
      </c>
      <c r="CN137" s="339" t="str">
        <f t="shared" si="96"/>
        <v>E</v>
      </c>
      <c r="CO137" s="303" t="e">
        <f t="shared" si="86"/>
        <v>#N/A</v>
      </c>
      <c r="CP137" s="257">
        <v>7710</v>
      </c>
      <c r="CQ137" s="250">
        <v>112</v>
      </c>
      <c r="CR137" s="251">
        <f t="shared" si="82"/>
        <v>5</v>
      </c>
      <c r="CS137" s="252" t="str">
        <f t="shared" si="83"/>
        <v>Réceptionist / Telefonist / Service-Disponent 5</v>
      </c>
      <c r="CT137" s="250"/>
      <c r="CU137" s="251"/>
      <c r="CV137" s="252"/>
      <c r="CW137" s="250"/>
      <c r="CX137" s="251"/>
      <c r="CY137" s="252"/>
      <c r="CZ137" s="250"/>
      <c r="DA137" s="251"/>
      <c r="DB137" s="252"/>
      <c r="DC137" s="250"/>
      <c r="DD137" s="251"/>
      <c r="DE137" s="252"/>
      <c r="DF137" s="249"/>
      <c r="DG137" s="250"/>
      <c r="DH137" s="251"/>
      <c r="DI137" s="252"/>
      <c r="DN137" s="338">
        <f t="shared" si="60"/>
        <v>7710</v>
      </c>
      <c r="DO137" s="340">
        <v>6</v>
      </c>
      <c r="DP137" s="338">
        <v>0</v>
      </c>
      <c r="DQ137" s="338" t="s">
        <v>953</v>
      </c>
      <c r="ES137" s="400">
        <v>9740</v>
      </c>
    </row>
    <row r="138" spans="1:150" s="338" customFormat="1" x14ac:dyDescent="0.25">
      <c r="A138" s="319"/>
      <c r="B138" s="319">
        <v>1</v>
      </c>
      <c r="C138" s="319">
        <f t="shared" si="94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>
        <v>1</v>
      </c>
      <c r="M138" s="320"/>
      <c r="N138" s="343"/>
      <c r="O138" s="343"/>
      <c r="P138" s="126" t="s">
        <v>357</v>
      </c>
      <c r="Q138" s="110" t="s">
        <v>884</v>
      </c>
      <c r="R138" s="110" t="s">
        <v>368</v>
      </c>
      <c r="S138" s="27" t="s">
        <v>883</v>
      </c>
      <c r="T138" s="17">
        <v>1970</v>
      </c>
      <c r="U138" s="277" t="s">
        <v>264</v>
      </c>
      <c r="V138" s="17">
        <v>1987</v>
      </c>
      <c r="W138" s="278"/>
      <c r="X138" s="138"/>
      <c r="Y138" s="287"/>
      <c r="Z138" s="25"/>
      <c r="AA138" s="284">
        <f t="shared" si="95"/>
        <v>31</v>
      </c>
      <c r="AB138" s="25" t="s">
        <v>414</v>
      </c>
      <c r="AC138" s="290">
        <v>2002</v>
      </c>
      <c r="AD138" s="21" t="s">
        <v>142</v>
      </c>
      <c r="AE138" s="304"/>
      <c r="AF138" s="16" t="s">
        <v>428</v>
      </c>
      <c r="AG138" s="398"/>
      <c r="CJ138" s="338" t="str">
        <f t="shared" si="97"/>
        <v/>
      </c>
      <c r="CK138" s="338" t="str">
        <f t="shared" si="69"/>
        <v>Wirtz Christine</v>
      </c>
      <c r="CM138" s="338">
        <f t="shared" si="70"/>
        <v>31</v>
      </c>
      <c r="CN138" s="338" t="str">
        <f t="shared" si="96"/>
        <v>E</v>
      </c>
      <c r="CO138" s="303" t="str">
        <f t="shared" si="86"/>
        <v>E</v>
      </c>
      <c r="CP138" s="400">
        <v>5627</v>
      </c>
      <c r="CQ138" s="250">
        <v>112</v>
      </c>
      <c r="CR138" s="251">
        <f t="shared" si="82"/>
        <v>5</v>
      </c>
      <c r="CS138" s="252" t="str">
        <f t="shared" si="83"/>
        <v>Réceptionist / Telefonist / Service-Disponent 5</v>
      </c>
      <c r="CT138" s="250">
        <v>112</v>
      </c>
      <c r="CU138" s="251">
        <f t="shared" si="81"/>
        <v>5</v>
      </c>
      <c r="CV138" s="252" t="str">
        <f t="shared" si="80"/>
        <v>Réceptionist / Telefonist / Service-Disponent 5</v>
      </c>
      <c r="CW138" s="250">
        <v>112</v>
      </c>
      <c r="CX138" s="251">
        <f t="shared" ref="CX138:CX142" si="98">VLOOKUP($CW138,Funktionsbezeichnungen,3,0)</f>
        <v>5</v>
      </c>
      <c r="CY138" s="252" t="str">
        <f t="shared" ref="CY138:CY142" si="99">VLOOKUP($CW138,Funktionsbezeichnungen,2,0)</f>
        <v>Réceptionist / Telefonist / Service-Disponent 5</v>
      </c>
      <c r="CZ138" s="250">
        <v>112</v>
      </c>
      <c r="DA138" s="251">
        <f t="shared" si="88"/>
        <v>5</v>
      </c>
      <c r="DB138" s="252" t="str">
        <f t="shared" si="89"/>
        <v>Réceptionist / Telefonist / Service-Disponent 5</v>
      </c>
      <c r="DC138" s="250">
        <v>112</v>
      </c>
      <c r="DD138" s="251">
        <f t="shared" si="90"/>
        <v>5</v>
      </c>
      <c r="DE138" s="252" t="str">
        <f t="shared" si="91"/>
        <v>Réceptionist / Telefonist / Service-Disponent 5</v>
      </c>
      <c r="DF138" s="249"/>
      <c r="DG138" s="250">
        <v>112</v>
      </c>
      <c r="DH138" s="251">
        <f t="shared" si="92"/>
        <v>5</v>
      </c>
      <c r="DI138" s="252" t="str">
        <f t="shared" si="93"/>
        <v>Réceptionist / Telefonist / Service-Disponent 5</v>
      </c>
      <c r="DN138" s="338">
        <f t="shared" si="60"/>
        <v>5627</v>
      </c>
      <c r="DO138" s="340">
        <v>6</v>
      </c>
      <c r="DP138" s="338">
        <v>0</v>
      </c>
      <c r="DQ138" s="338" t="s">
        <v>953</v>
      </c>
      <c r="ES138" s="400">
        <v>9739</v>
      </c>
    </row>
    <row r="139" spans="1:150" s="338" customFormat="1" x14ac:dyDescent="0.25">
      <c r="A139" s="319"/>
      <c r="B139" s="319">
        <v>1</v>
      </c>
      <c r="C139" s="319" t="str">
        <f t="shared" si="94"/>
        <v/>
      </c>
      <c r="D139" s="320"/>
      <c r="E139" s="320"/>
      <c r="F139" s="320"/>
      <c r="G139" s="319"/>
      <c r="H139" s="319"/>
      <c r="I139" s="320"/>
      <c r="J139" s="319"/>
      <c r="K139" s="320"/>
      <c r="L139" s="320">
        <v>1</v>
      </c>
      <c r="M139" s="320"/>
      <c r="N139" s="343"/>
      <c r="O139" s="343"/>
      <c r="P139" s="126" t="s">
        <v>361</v>
      </c>
      <c r="Q139" s="110" t="s">
        <v>1237</v>
      </c>
      <c r="R139" s="110" t="s">
        <v>368</v>
      </c>
      <c r="S139" s="27" t="s">
        <v>1238</v>
      </c>
      <c r="T139" s="17">
        <v>1971</v>
      </c>
      <c r="U139" s="277" t="s">
        <v>1239</v>
      </c>
      <c r="V139" s="17">
        <v>1995</v>
      </c>
      <c r="W139" s="278" t="s">
        <v>1240</v>
      </c>
      <c r="X139" s="138">
        <v>2012</v>
      </c>
      <c r="Y139" s="389" t="s">
        <v>1547</v>
      </c>
      <c r="Z139" s="25"/>
      <c r="AA139" s="284">
        <f t="shared" si="95"/>
        <v>6</v>
      </c>
      <c r="AB139" s="25" t="s">
        <v>339</v>
      </c>
      <c r="AC139" s="290">
        <v>2017</v>
      </c>
      <c r="AD139" s="21" t="s">
        <v>142</v>
      </c>
      <c r="AE139" s="304"/>
      <c r="AF139" s="16" t="s">
        <v>425</v>
      </c>
      <c r="AG139" s="398"/>
      <c r="CJ139" s="399" t="e">
        <f t="shared" si="97"/>
        <v>#N/A</v>
      </c>
      <c r="CK139" s="339" t="str">
        <f t="shared" si="69"/>
        <v>Lazar Sonja</v>
      </c>
      <c r="CL139" s="339"/>
      <c r="CM139" s="338">
        <f t="shared" si="70"/>
        <v>6</v>
      </c>
      <c r="CN139" s="338" t="str">
        <f t="shared" si="96"/>
        <v>E</v>
      </c>
      <c r="CO139" s="303" t="e">
        <f t="shared" si="86"/>
        <v>#N/A</v>
      </c>
      <c r="CP139" s="257">
        <v>6767</v>
      </c>
      <c r="CQ139" s="250">
        <v>133</v>
      </c>
      <c r="CR139" s="251">
        <f t="shared" si="82"/>
        <v>6</v>
      </c>
      <c r="CS139" s="252" t="str">
        <f t="shared" si="83"/>
        <v>Kaufmännischer Mitarbeiter 6 / Gruppenchef 6</v>
      </c>
      <c r="CT139" s="250"/>
      <c r="CU139" s="251"/>
      <c r="CV139" s="252"/>
      <c r="CW139" s="250"/>
      <c r="CX139" s="251"/>
      <c r="CY139" s="252"/>
      <c r="CZ139" s="250"/>
      <c r="DA139" s="251"/>
      <c r="DB139" s="252"/>
      <c r="DC139" s="250"/>
      <c r="DD139" s="251"/>
      <c r="DE139" s="252"/>
      <c r="DF139" s="249"/>
      <c r="DG139" s="250"/>
      <c r="DH139" s="251"/>
      <c r="DI139" s="252"/>
      <c r="DN139" s="338">
        <f t="shared" si="60"/>
        <v>6767</v>
      </c>
      <c r="DO139" s="340">
        <v>6</v>
      </c>
      <c r="DP139" s="338">
        <v>0</v>
      </c>
      <c r="DQ139" s="338" t="s">
        <v>955</v>
      </c>
      <c r="ES139" s="400">
        <v>9740</v>
      </c>
    </row>
    <row r="140" spans="1:150" s="338" customFormat="1" x14ac:dyDescent="0.25">
      <c r="A140" s="319"/>
      <c r="B140" s="319">
        <v>1</v>
      </c>
      <c r="C140" s="319">
        <f t="shared" si="94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361</v>
      </c>
      <c r="Q140" s="110" t="s">
        <v>521</v>
      </c>
      <c r="R140" s="110" t="s">
        <v>367</v>
      </c>
      <c r="S140" s="27" t="s">
        <v>170</v>
      </c>
      <c r="T140" s="17">
        <v>1961</v>
      </c>
      <c r="U140" s="277" t="s">
        <v>169</v>
      </c>
      <c r="V140" s="17">
        <v>1980</v>
      </c>
      <c r="W140" s="278"/>
      <c r="X140" s="138"/>
      <c r="Y140" s="287"/>
      <c r="Z140" s="25"/>
      <c r="AA140" s="284">
        <f t="shared" si="95"/>
        <v>38</v>
      </c>
      <c r="AB140" s="25" t="s">
        <v>169</v>
      </c>
      <c r="AC140" s="290">
        <v>1993</v>
      </c>
      <c r="AD140" s="21" t="s">
        <v>142</v>
      </c>
      <c r="AE140" s="304"/>
      <c r="AF140" s="16" t="s">
        <v>429</v>
      </c>
      <c r="AG140" s="398"/>
      <c r="CJ140" s="338" t="str">
        <f t="shared" si="97"/>
        <v/>
      </c>
      <c r="CK140" s="338" t="str">
        <f t="shared" si="69"/>
        <v>Eilers Brigitte</v>
      </c>
      <c r="CM140" s="338">
        <f t="shared" si="70"/>
        <v>38</v>
      </c>
      <c r="CN140" s="338" t="str">
        <f t="shared" si="96"/>
        <v>E</v>
      </c>
      <c r="CO140" s="303" t="str">
        <f t="shared" si="86"/>
        <v>E</v>
      </c>
      <c r="CP140" s="400">
        <v>6740</v>
      </c>
      <c r="CQ140" s="250">
        <v>133</v>
      </c>
      <c r="CR140" s="251">
        <f t="shared" si="82"/>
        <v>6</v>
      </c>
      <c r="CS140" s="252" t="str">
        <f t="shared" si="83"/>
        <v>Kaufmännischer Mitarbeiter 6 / Gruppenchef 6</v>
      </c>
      <c r="CT140" s="250">
        <v>133</v>
      </c>
      <c r="CU140" s="251">
        <f t="shared" si="81"/>
        <v>6</v>
      </c>
      <c r="CV140" s="252" t="str">
        <f t="shared" si="80"/>
        <v>Kaufmännischer Mitarbeiter 6 / Gruppenchef 6</v>
      </c>
      <c r="CW140" s="250">
        <v>133</v>
      </c>
      <c r="CX140" s="251">
        <f t="shared" si="98"/>
        <v>6</v>
      </c>
      <c r="CY140" s="252" t="str">
        <f t="shared" si="99"/>
        <v>Kaufmännischer Mitarbeiter 6 / Gruppenchef 6</v>
      </c>
      <c r="CZ140" s="250">
        <v>133</v>
      </c>
      <c r="DA140" s="251">
        <f t="shared" si="88"/>
        <v>6</v>
      </c>
      <c r="DB140" s="252" t="str">
        <f t="shared" si="89"/>
        <v>Kaufmännischer Mitarbeiter 6 / Gruppenchef 6</v>
      </c>
      <c r="DC140" s="250">
        <v>133</v>
      </c>
      <c r="DD140" s="251">
        <f t="shared" si="90"/>
        <v>6</v>
      </c>
      <c r="DE140" s="252" t="str">
        <f t="shared" si="91"/>
        <v>Kaufmännischer Mitarbeiter 6 / Gruppenchef 6</v>
      </c>
      <c r="DF140" s="249"/>
      <c r="DG140" s="250">
        <v>133</v>
      </c>
      <c r="DH140" s="251">
        <f t="shared" si="92"/>
        <v>6</v>
      </c>
      <c r="DI140" s="252" t="str">
        <f t="shared" si="93"/>
        <v>Kaufmännischer Mitarbeiter 6 / Gruppenchef 6</v>
      </c>
      <c r="DN140" s="338">
        <f t="shared" si="60"/>
        <v>6740</v>
      </c>
      <c r="DO140" s="340">
        <v>6</v>
      </c>
      <c r="DP140" s="338">
        <v>0</v>
      </c>
      <c r="DQ140" s="341" t="s">
        <v>977</v>
      </c>
      <c r="ES140" s="400">
        <v>9742</v>
      </c>
    </row>
    <row r="141" spans="1:150" s="338" customFormat="1" x14ac:dyDescent="0.25">
      <c r="A141" s="319"/>
      <c r="B141" s="319">
        <v>1</v>
      </c>
      <c r="C141" s="319">
        <f t="shared" si="94"/>
        <v>1</v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>
        <v>1</v>
      </c>
      <c r="N141" s="343"/>
      <c r="O141" s="343"/>
      <c r="P141" s="126" t="s">
        <v>361</v>
      </c>
      <c r="Q141" s="110" t="s">
        <v>519</v>
      </c>
      <c r="R141" s="110" t="s">
        <v>367</v>
      </c>
      <c r="S141" s="27" t="s">
        <v>911</v>
      </c>
      <c r="T141" s="17">
        <v>1969</v>
      </c>
      <c r="U141" s="277" t="s">
        <v>245</v>
      </c>
      <c r="V141" s="17">
        <v>1988</v>
      </c>
      <c r="W141" s="278"/>
      <c r="X141" s="138"/>
      <c r="Y141" s="287"/>
      <c r="Z141" s="25"/>
      <c r="AA141" s="284">
        <f t="shared" si="95"/>
        <v>30</v>
      </c>
      <c r="AB141" s="25" t="s">
        <v>169</v>
      </c>
      <c r="AC141" s="290">
        <v>2007</v>
      </c>
      <c r="AD141" s="21" t="s">
        <v>142</v>
      </c>
      <c r="AE141" s="304"/>
      <c r="AF141" s="16" t="s">
        <v>429</v>
      </c>
      <c r="AG141" s="398"/>
      <c r="CJ141" s="338" t="str">
        <f t="shared" si="97"/>
        <v/>
      </c>
      <c r="CK141" s="338" t="str">
        <f t="shared" si="69"/>
        <v>Barth Sandra</v>
      </c>
      <c r="CM141" s="338">
        <f t="shared" si="70"/>
        <v>30</v>
      </c>
      <c r="CN141" s="338" t="str">
        <f t="shared" si="96"/>
        <v>E</v>
      </c>
      <c r="CO141" s="303" t="str">
        <f t="shared" si="86"/>
        <v>E</v>
      </c>
      <c r="CP141" s="400">
        <v>7701</v>
      </c>
      <c r="CQ141" s="250">
        <v>132</v>
      </c>
      <c r="CR141" s="251">
        <f t="shared" si="82"/>
        <v>5</v>
      </c>
      <c r="CS141" s="252" t="str">
        <f t="shared" si="83"/>
        <v>Kaufmännischer Mitarbeiter 5</v>
      </c>
      <c r="CT141" s="250">
        <v>132</v>
      </c>
      <c r="CU141" s="251">
        <f t="shared" si="81"/>
        <v>5</v>
      </c>
      <c r="CV141" s="252" t="str">
        <f t="shared" si="80"/>
        <v>Kaufmännischer Mitarbeiter 5</v>
      </c>
      <c r="CW141" s="250">
        <v>132</v>
      </c>
      <c r="CX141" s="251">
        <f t="shared" si="98"/>
        <v>5</v>
      </c>
      <c r="CY141" s="252" t="str">
        <f t="shared" si="99"/>
        <v>Kaufmännischer Mitarbeiter 5</v>
      </c>
      <c r="CZ141" s="250">
        <v>132</v>
      </c>
      <c r="DA141" s="251">
        <f t="shared" si="88"/>
        <v>5</v>
      </c>
      <c r="DB141" s="252" t="str">
        <f t="shared" si="89"/>
        <v>Kaufmännischer Mitarbeiter 5</v>
      </c>
      <c r="DC141" s="250">
        <v>132</v>
      </c>
      <c r="DD141" s="251">
        <f t="shared" si="90"/>
        <v>5</v>
      </c>
      <c r="DE141" s="252" t="str">
        <f t="shared" si="91"/>
        <v>Kaufmännischer Mitarbeiter 5</v>
      </c>
      <c r="DF141" s="249"/>
      <c r="DG141" s="250">
        <v>132</v>
      </c>
      <c r="DH141" s="251">
        <f t="shared" si="92"/>
        <v>5</v>
      </c>
      <c r="DI141" s="252" t="str">
        <f t="shared" si="93"/>
        <v>Kaufmännischer Mitarbeiter 5</v>
      </c>
      <c r="DN141" s="338">
        <f t="shared" ref="DN141:DN142" si="100">+CP141</f>
        <v>7701</v>
      </c>
      <c r="DO141" s="340">
        <v>7</v>
      </c>
      <c r="DP141" s="338">
        <v>0</v>
      </c>
      <c r="DQ141" s="341" t="s">
        <v>977</v>
      </c>
      <c r="ES141" s="400">
        <v>9740</v>
      </c>
    </row>
    <row r="142" spans="1:150" s="338" customFormat="1" x14ac:dyDescent="0.25">
      <c r="A142" s="319"/>
      <c r="B142" s="319"/>
      <c r="C142" s="319">
        <f t="shared" si="94"/>
        <v>1</v>
      </c>
      <c r="D142" s="320"/>
      <c r="E142" s="320"/>
      <c r="F142" s="320"/>
      <c r="G142" s="319"/>
      <c r="H142" s="319"/>
      <c r="I142" s="320"/>
      <c r="J142" s="319"/>
      <c r="K142" s="320"/>
      <c r="L142" s="320"/>
      <c r="M142" s="320">
        <v>1</v>
      </c>
      <c r="N142" s="343"/>
      <c r="O142" s="343"/>
      <c r="P142" s="126" t="s">
        <v>359</v>
      </c>
      <c r="Q142" s="110" t="s">
        <v>522</v>
      </c>
      <c r="R142" s="110" t="s">
        <v>367</v>
      </c>
      <c r="S142" s="27" t="s">
        <v>171</v>
      </c>
      <c r="T142" s="17">
        <v>1960</v>
      </c>
      <c r="U142" s="277"/>
      <c r="V142" s="17">
        <v>1984</v>
      </c>
      <c r="W142" s="278"/>
      <c r="X142" s="138"/>
      <c r="Y142" s="287"/>
      <c r="Z142" s="25"/>
      <c r="AA142" s="284">
        <f t="shared" si="95"/>
        <v>34</v>
      </c>
      <c r="AB142" s="25" t="s">
        <v>172</v>
      </c>
      <c r="AC142" s="290">
        <v>1992</v>
      </c>
      <c r="AD142" s="21" t="s">
        <v>147</v>
      </c>
      <c r="AE142" s="304"/>
      <c r="AF142" s="16" t="s">
        <v>430</v>
      </c>
      <c r="AG142" s="398"/>
      <c r="CJ142" s="338" t="str">
        <f t="shared" si="97"/>
        <v/>
      </c>
      <c r="CK142" s="338" t="str">
        <f t="shared" si="69"/>
        <v>Schurrer Gabriel</v>
      </c>
      <c r="CM142" s="338">
        <f t="shared" si="70"/>
        <v>34</v>
      </c>
      <c r="CN142" s="338" t="str">
        <f t="shared" si="96"/>
        <v>F</v>
      </c>
      <c r="CO142" s="303" t="str">
        <f t="shared" si="86"/>
        <v>F</v>
      </c>
      <c r="CP142" s="400">
        <v>7654</v>
      </c>
      <c r="CQ142" s="250">
        <v>614</v>
      </c>
      <c r="CR142" s="251">
        <f t="shared" si="82"/>
        <v>4</v>
      </c>
      <c r="CS142" s="252" t="str">
        <f t="shared" si="83"/>
        <v>Laborassistenz 4</v>
      </c>
      <c r="CT142" s="250">
        <v>614</v>
      </c>
      <c r="CU142" s="251">
        <f t="shared" si="81"/>
        <v>4</v>
      </c>
      <c r="CV142" s="252" t="str">
        <f t="shared" si="80"/>
        <v>Laborassistenz 4</v>
      </c>
      <c r="CW142" s="250">
        <v>614</v>
      </c>
      <c r="CX142" s="251">
        <f t="shared" si="98"/>
        <v>4</v>
      </c>
      <c r="CY142" s="252" t="str">
        <f t="shared" si="99"/>
        <v>Laborassistenz 4</v>
      </c>
      <c r="CZ142" s="250">
        <v>614</v>
      </c>
      <c r="DA142" s="251">
        <f t="shared" si="88"/>
        <v>4</v>
      </c>
      <c r="DB142" s="252" t="str">
        <f t="shared" si="89"/>
        <v>Laborassistenz 4</v>
      </c>
      <c r="DC142" s="250">
        <v>614</v>
      </c>
      <c r="DD142" s="251">
        <f t="shared" si="90"/>
        <v>4</v>
      </c>
      <c r="DE142" s="252" t="str">
        <f t="shared" si="91"/>
        <v>Laborassistenz 4</v>
      </c>
      <c r="DF142" s="249"/>
      <c r="DG142" s="250">
        <v>614</v>
      </c>
      <c r="DH142" s="251">
        <f t="shared" si="92"/>
        <v>4</v>
      </c>
      <c r="DI142" s="252" t="str">
        <f t="shared" si="93"/>
        <v>Laborassistenz 4</v>
      </c>
      <c r="DN142" s="338">
        <f t="shared" si="100"/>
        <v>7654</v>
      </c>
      <c r="DO142" s="340">
        <v>7</v>
      </c>
      <c r="DP142" s="338">
        <v>0</v>
      </c>
      <c r="DQ142" s="338" t="s">
        <v>963</v>
      </c>
      <c r="ES142" s="400">
        <v>9740</v>
      </c>
    </row>
    <row r="143" spans="1:150" s="338" customFormat="1" x14ac:dyDescent="0.25">
      <c r="A143" s="319"/>
      <c r="B143" s="319">
        <v>1</v>
      </c>
      <c r="C143" s="319" t="str">
        <f t="shared" si="94"/>
        <v/>
      </c>
      <c r="D143" s="320"/>
      <c r="E143" s="320"/>
      <c r="F143" s="320"/>
      <c r="G143" s="319"/>
      <c r="H143" s="319"/>
      <c r="I143" s="320"/>
      <c r="J143" s="319"/>
      <c r="K143" s="320"/>
      <c r="L143" s="320"/>
      <c r="M143" s="320"/>
      <c r="N143" s="343"/>
      <c r="O143" s="343">
        <v>1</v>
      </c>
      <c r="P143" s="126" t="s">
        <v>361</v>
      </c>
      <c r="Q143" s="110" t="s">
        <v>1502</v>
      </c>
      <c r="R143" s="110" t="s">
        <v>1513</v>
      </c>
      <c r="S143" s="27" t="s">
        <v>1500</v>
      </c>
      <c r="T143" s="17">
        <v>1987</v>
      </c>
      <c r="U143" s="277" t="s">
        <v>248</v>
      </c>
      <c r="V143" s="17"/>
      <c r="W143" s="278"/>
      <c r="X143" s="138"/>
      <c r="Y143" s="287"/>
      <c r="Z143" s="25"/>
      <c r="AA143" s="21"/>
      <c r="AB143" s="25" t="s">
        <v>248</v>
      </c>
      <c r="AC143" s="290">
        <v>2018</v>
      </c>
      <c r="AD143" s="21" t="s">
        <v>149</v>
      </c>
      <c r="AE143" s="304"/>
      <c r="AF143" s="285" t="s">
        <v>1078</v>
      </c>
      <c r="AG143" s="398"/>
      <c r="CJ143" s="338" t="str">
        <f t="shared" si="97"/>
        <v/>
      </c>
      <c r="CK143" s="338" t="str">
        <f t="shared" si="69"/>
        <v>Markovic Maja</v>
      </c>
      <c r="CO143" s="303"/>
      <c r="CP143" s="400">
        <v>9740</v>
      </c>
      <c r="CQ143" s="250"/>
      <c r="CR143" s="251"/>
      <c r="CS143" s="252"/>
      <c r="CT143" s="250"/>
      <c r="CU143" s="251"/>
      <c r="CV143" s="252"/>
      <c r="CW143" s="250"/>
      <c r="CX143" s="251"/>
      <c r="CY143" s="252"/>
      <c r="CZ143" s="250"/>
      <c r="DA143" s="251"/>
      <c r="DB143" s="252"/>
      <c r="DC143" s="250"/>
      <c r="DD143" s="251"/>
      <c r="DE143" s="252"/>
      <c r="DF143" s="249"/>
      <c r="DG143" s="251"/>
      <c r="DH143" s="251"/>
      <c r="DI143" s="252"/>
      <c r="DJ143" s="398"/>
      <c r="DK143" s="398"/>
      <c r="ES143" s="400">
        <v>9739</v>
      </c>
    </row>
    <row r="144" spans="1:150" s="338" customFormat="1" x14ac:dyDescent="0.25">
      <c r="A144" s="319"/>
      <c r="B144" s="319"/>
      <c r="C144" s="319" t="str">
        <f t="shared" si="94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1303</v>
      </c>
      <c r="Q144" s="110" t="s">
        <v>1092</v>
      </c>
      <c r="R144" s="110" t="s">
        <v>1513</v>
      </c>
      <c r="S144" s="27" t="s">
        <v>1578</v>
      </c>
      <c r="T144" s="17">
        <v>1998</v>
      </c>
      <c r="U144" s="277" t="s">
        <v>628</v>
      </c>
      <c r="V144" s="17"/>
      <c r="W144" s="278"/>
      <c r="X144" s="138"/>
      <c r="Y144" s="287"/>
      <c r="Z144" s="25" t="s">
        <v>173</v>
      </c>
      <c r="AA144" s="21"/>
      <c r="AB144" s="25" t="s">
        <v>1268</v>
      </c>
      <c r="AC144" s="290">
        <v>2014</v>
      </c>
      <c r="AD144" s="21" t="s">
        <v>175</v>
      </c>
      <c r="AE144" s="304"/>
      <c r="AF144" s="16" t="s">
        <v>381</v>
      </c>
      <c r="AG144" s="398"/>
      <c r="CJ144" s="338" t="str">
        <f t="shared" si="97"/>
        <v/>
      </c>
      <c r="CK144" s="338" t="str">
        <f t="shared" si="69"/>
        <v>Tahiri Florian</v>
      </c>
      <c r="CO144" s="303"/>
      <c r="CP144" s="400">
        <v>9740</v>
      </c>
      <c r="CQ144" s="250"/>
      <c r="CR144" s="251"/>
      <c r="CS144" s="252"/>
      <c r="CT144" s="250"/>
      <c r="CU144" s="251"/>
      <c r="CV144" s="252"/>
      <c r="CW144" s="250"/>
      <c r="CX144" s="251"/>
      <c r="CY144" s="252"/>
      <c r="CZ144" s="250"/>
      <c r="DA144" s="251"/>
      <c r="DB144" s="252"/>
      <c r="DC144" s="250"/>
      <c r="DD144" s="251"/>
      <c r="DE144" s="252"/>
      <c r="DF144" s="249"/>
      <c r="DG144" s="251"/>
      <c r="DH144" s="251"/>
      <c r="DI144" s="252"/>
      <c r="DN144" s="338">
        <f>+CP144</f>
        <v>9740</v>
      </c>
      <c r="DO144" s="340">
        <v>8</v>
      </c>
      <c r="DP144" s="338">
        <v>0</v>
      </c>
      <c r="DQ144" s="341" t="s">
        <v>976</v>
      </c>
      <c r="ES144" s="400">
        <v>9750</v>
      </c>
    </row>
    <row r="145" spans="1:150" s="338" customFormat="1" x14ac:dyDescent="0.25">
      <c r="A145" s="319"/>
      <c r="B145" s="319"/>
      <c r="C145" s="319" t="str">
        <f t="shared" si="94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1162</v>
      </c>
      <c r="R145" s="110" t="s">
        <v>1513</v>
      </c>
      <c r="S145" s="27" t="s">
        <v>1160</v>
      </c>
      <c r="T145" s="17">
        <v>1999</v>
      </c>
      <c r="U145" s="277" t="s">
        <v>628</v>
      </c>
      <c r="V145" s="17"/>
      <c r="W145" s="278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98"/>
      <c r="CJ145" s="338" t="str">
        <f t="shared" si="97"/>
        <v/>
      </c>
      <c r="CK145" s="338" t="str">
        <f t="shared" si="69"/>
        <v>Hirsbrunner Nico</v>
      </c>
      <c r="CO145" s="303"/>
      <c r="CP145" s="400">
        <v>9740</v>
      </c>
      <c r="CQ145" s="250"/>
      <c r="CR145" s="251"/>
      <c r="CS145" s="252"/>
      <c r="CT145" s="250"/>
      <c r="CU145" s="251"/>
      <c r="CV145" s="252"/>
      <c r="CW145" s="250"/>
      <c r="CX145" s="251"/>
      <c r="CY145" s="252"/>
      <c r="CZ145" s="250"/>
      <c r="DA145" s="251"/>
      <c r="DB145" s="252"/>
      <c r="DC145" s="250"/>
      <c r="DD145" s="251"/>
      <c r="DE145" s="252"/>
      <c r="DF145" s="249"/>
      <c r="DG145" s="251"/>
      <c r="DH145" s="251"/>
      <c r="DI145" s="252"/>
      <c r="DN145" s="338">
        <f t="shared" ref="DN145:DN152" si="101">+CP145</f>
        <v>9740</v>
      </c>
      <c r="DO145" s="340">
        <v>8</v>
      </c>
      <c r="DP145" s="338">
        <v>0</v>
      </c>
      <c r="DQ145" s="341" t="s">
        <v>976</v>
      </c>
      <c r="ES145" s="400">
        <v>9752</v>
      </c>
    </row>
    <row r="146" spans="1:150" s="338" customFormat="1" x14ac:dyDescent="0.25">
      <c r="A146" s="319"/>
      <c r="B146" s="319"/>
      <c r="C146" s="319" t="str">
        <f t="shared" si="94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358</v>
      </c>
      <c r="Q146" s="110" t="s">
        <v>1161</v>
      </c>
      <c r="R146" s="110" t="s">
        <v>1513</v>
      </c>
      <c r="S146" s="27" t="s">
        <v>1159</v>
      </c>
      <c r="T146" s="17">
        <v>1998</v>
      </c>
      <c r="U146" s="277" t="s">
        <v>628</v>
      </c>
      <c r="V146" s="17"/>
      <c r="W146" s="278"/>
      <c r="X146" s="138"/>
      <c r="Y146" s="287"/>
      <c r="Z146" s="25" t="s">
        <v>173</v>
      </c>
      <c r="AA146" s="21"/>
      <c r="AB146" s="25" t="s">
        <v>1268</v>
      </c>
      <c r="AC146" s="290">
        <v>2015</v>
      </c>
      <c r="AD146" s="21" t="s">
        <v>175</v>
      </c>
      <c r="AE146" s="304"/>
      <c r="AF146" s="16" t="s">
        <v>381</v>
      </c>
      <c r="AG146" s="398"/>
      <c r="CJ146" s="338" t="str">
        <f t="shared" si="97"/>
        <v/>
      </c>
      <c r="CK146" s="338" t="str">
        <f t="shared" si="69"/>
        <v>Christ Florian</v>
      </c>
      <c r="CO146" s="303"/>
      <c r="CP146" s="400">
        <v>9739</v>
      </c>
      <c r="CQ146" s="250"/>
      <c r="CR146" s="251"/>
      <c r="CS146" s="252"/>
      <c r="CT146" s="250"/>
      <c r="CU146" s="251"/>
      <c r="CV146" s="252"/>
      <c r="CW146" s="250"/>
      <c r="CX146" s="251"/>
      <c r="CY146" s="252"/>
      <c r="CZ146" s="250"/>
      <c r="DA146" s="251"/>
      <c r="DB146" s="252"/>
      <c r="DC146" s="250"/>
      <c r="DD146" s="251"/>
      <c r="DE146" s="252"/>
      <c r="DF146" s="249"/>
      <c r="DG146" s="251"/>
      <c r="DH146" s="251"/>
      <c r="DI146" s="252"/>
      <c r="DN146" s="338">
        <f t="shared" si="101"/>
        <v>9739</v>
      </c>
      <c r="DO146" s="340">
        <v>8</v>
      </c>
      <c r="DP146" s="338">
        <v>0</v>
      </c>
      <c r="DQ146" s="341" t="s">
        <v>976</v>
      </c>
      <c r="EJ146" s="398"/>
    </row>
    <row r="147" spans="1:150" s="338" customFormat="1" x14ac:dyDescent="0.25">
      <c r="A147" s="319"/>
      <c r="B147" s="319">
        <v>1</v>
      </c>
      <c r="C147" s="319" t="str">
        <f t="shared" si="94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1301</v>
      </c>
      <c r="Q147" s="110" t="s">
        <v>1163</v>
      </c>
      <c r="R147" s="110" t="s">
        <v>1513</v>
      </c>
      <c r="S147" s="27" t="s">
        <v>1164</v>
      </c>
      <c r="T147" s="17">
        <v>1997</v>
      </c>
      <c r="U147" s="277" t="s">
        <v>1566</v>
      </c>
      <c r="V147" s="17"/>
      <c r="W147" s="278"/>
      <c r="X147" s="138"/>
      <c r="Y147" s="287"/>
      <c r="Z147" s="25" t="s">
        <v>173</v>
      </c>
      <c r="AA147" s="21"/>
      <c r="AB147" s="25" t="s">
        <v>1268</v>
      </c>
      <c r="AC147" s="290">
        <v>2015</v>
      </c>
      <c r="AD147" s="21" t="s">
        <v>175</v>
      </c>
      <c r="AE147" s="304"/>
      <c r="AF147" s="16" t="s">
        <v>381</v>
      </c>
      <c r="AG147" s="398"/>
      <c r="CJ147" s="338" t="str">
        <f t="shared" si="97"/>
        <v/>
      </c>
      <c r="CK147" s="338" t="str">
        <f t="shared" si="69"/>
        <v>Sivasundaram Aschveni</v>
      </c>
      <c r="CO147" s="303"/>
      <c r="CP147" s="400">
        <v>9751</v>
      </c>
      <c r="CQ147" s="250"/>
      <c r="CR147" s="251"/>
      <c r="CS147" s="252"/>
      <c r="CT147" s="250"/>
      <c r="CU147" s="251"/>
      <c r="CV147" s="252"/>
      <c r="CW147" s="250"/>
      <c r="CX147" s="251"/>
      <c r="CY147" s="252"/>
      <c r="CZ147" s="250"/>
      <c r="DA147" s="251"/>
      <c r="DB147" s="252"/>
      <c r="DC147" s="250"/>
      <c r="DD147" s="251"/>
      <c r="DE147" s="252"/>
      <c r="DF147" s="249"/>
      <c r="DG147" s="251"/>
      <c r="DH147" s="251"/>
      <c r="DI147" s="252"/>
      <c r="DN147" s="338">
        <f>+CP147</f>
        <v>9751</v>
      </c>
      <c r="DO147" s="340">
        <v>8</v>
      </c>
      <c r="DP147" s="338">
        <v>0</v>
      </c>
      <c r="DQ147" s="341" t="s">
        <v>976</v>
      </c>
      <c r="EJ147" s="398"/>
    </row>
    <row r="148" spans="1:150" s="338" customFormat="1" x14ac:dyDescent="0.25">
      <c r="A148" s="319"/>
      <c r="B148" s="319"/>
      <c r="C148" s="319" t="str">
        <f t="shared" si="94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361</v>
      </c>
      <c r="Q148" s="110" t="s">
        <v>1208</v>
      </c>
      <c r="R148" s="110" t="s">
        <v>1513</v>
      </c>
      <c r="S148" s="27" t="s">
        <v>1205</v>
      </c>
      <c r="T148" s="17">
        <v>1996</v>
      </c>
      <c r="U148" s="277" t="s">
        <v>628</v>
      </c>
      <c r="V148" s="17"/>
      <c r="W148" s="278"/>
      <c r="X148" s="138"/>
      <c r="Y148" s="287"/>
      <c r="Z148" s="25" t="s">
        <v>173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98"/>
      <c r="CJ148" s="338" t="str">
        <f t="shared" si="97"/>
        <v/>
      </c>
      <c r="CK148" s="338" t="str">
        <f t="shared" si="69"/>
        <v>Leuch Georges</v>
      </c>
      <c r="CO148" s="303"/>
      <c r="CP148" s="400">
        <v>9750</v>
      </c>
      <c r="CQ148" s="250"/>
      <c r="CR148" s="251"/>
      <c r="CS148" s="252"/>
      <c r="CT148" s="250"/>
      <c r="CU148" s="251"/>
      <c r="CV148" s="252"/>
      <c r="CW148" s="250"/>
      <c r="CX148" s="251"/>
      <c r="CY148" s="252"/>
      <c r="CZ148" s="250"/>
      <c r="DA148" s="251"/>
      <c r="DB148" s="252"/>
      <c r="DC148" s="250"/>
      <c r="DD148" s="251"/>
      <c r="DE148" s="252"/>
      <c r="DF148" s="249"/>
      <c r="DG148" s="251"/>
      <c r="DH148" s="251"/>
      <c r="DI148" s="252"/>
      <c r="DN148" s="338">
        <f>+CP148</f>
        <v>9750</v>
      </c>
      <c r="DO148" s="340">
        <v>8</v>
      </c>
      <c r="DP148" s="338">
        <v>0</v>
      </c>
      <c r="DQ148" s="341" t="s">
        <v>976</v>
      </c>
      <c r="EJ148" s="398"/>
    </row>
    <row r="149" spans="1:150" s="338" customFormat="1" x14ac:dyDescent="0.25">
      <c r="A149" s="319"/>
      <c r="B149" s="319"/>
      <c r="C149" s="319" t="str">
        <f t="shared" si="94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358</v>
      </c>
      <c r="Q149" s="110" t="s">
        <v>1209</v>
      </c>
      <c r="R149" s="110" t="s">
        <v>1513</v>
      </c>
      <c r="S149" s="27" t="s">
        <v>1206</v>
      </c>
      <c r="T149" s="17">
        <v>2000</v>
      </c>
      <c r="U149" s="277" t="s">
        <v>628</v>
      </c>
      <c r="V149" s="17"/>
      <c r="W149" s="278"/>
      <c r="X149" s="138"/>
      <c r="Y149" s="287"/>
      <c r="Z149" s="25" t="s">
        <v>176</v>
      </c>
      <c r="AA149" s="21"/>
      <c r="AB149" s="25" t="s">
        <v>1268</v>
      </c>
      <c r="AC149" s="290">
        <v>2016</v>
      </c>
      <c r="AD149" s="21" t="s">
        <v>175</v>
      </c>
      <c r="AE149" s="304"/>
      <c r="AF149" s="16" t="s">
        <v>381</v>
      </c>
      <c r="AG149" s="398"/>
      <c r="CJ149" s="338" t="str">
        <f t="shared" si="97"/>
        <v/>
      </c>
      <c r="CK149" s="338" t="str">
        <f t="shared" si="69"/>
        <v>Boser Florian</v>
      </c>
      <c r="CO149" s="303"/>
      <c r="CP149" s="400">
        <v>9750</v>
      </c>
      <c r="CQ149" s="250"/>
      <c r="CR149" s="251"/>
      <c r="CS149" s="252"/>
      <c r="CT149" s="250"/>
      <c r="CU149" s="251"/>
      <c r="CV149" s="252"/>
      <c r="CW149" s="250"/>
      <c r="CX149" s="251"/>
      <c r="CY149" s="252"/>
      <c r="CZ149" s="250"/>
      <c r="DA149" s="251"/>
      <c r="DB149" s="252"/>
      <c r="DC149" s="250"/>
      <c r="DD149" s="251"/>
      <c r="DE149" s="252"/>
      <c r="DF149" s="249"/>
      <c r="DG149" s="251"/>
      <c r="DH149" s="251"/>
      <c r="DI149" s="252"/>
      <c r="DN149" s="338">
        <f t="shared" ref="DN149:DN150" si="102">+CP149</f>
        <v>9750</v>
      </c>
      <c r="DO149" s="340">
        <v>8</v>
      </c>
      <c r="DP149" s="338">
        <v>0</v>
      </c>
      <c r="DQ149" s="341" t="s">
        <v>976</v>
      </c>
      <c r="EJ149" s="398"/>
    </row>
    <row r="150" spans="1:150" s="338" customFormat="1" x14ac:dyDescent="0.25">
      <c r="A150" s="319"/>
      <c r="B150" s="319"/>
      <c r="C150" s="319" t="str">
        <f t="shared" si="94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1303</v>
      </c>
      <c r="Q150" s="110" t="s">
        <v>1210</v>
      </c>
      <c r="R150" s="110" t="s">
        <v>1513</v>
      </c>
      <c r="S150" s="27" t="s">
        <v>1207</v>
      </c>
      <c r="T150" s="17">
        <v>1999</v>
      </c>
      <c r="U150" s="277" t="s">
        <v>628</v>
      </c>
      <c r="V150" s="17"/>
      <c r="W150" s="278"/>
      <c r="X150" s="138"/>
      <c r="Y150" s="287"/>
      <c r="Z150" s="25" t="s">
        <v>176</v>
      </c>
      <c r="AA150" s="21"/>
      <c r="AB150" s="25" t="s">
        <v>1268</v>
      </c>
      <c r="AC150" s="290">
        <v>2016</v>
      </c>
      <c r="AD150" s="21" t="s">
        <v>175</v>
      </c>
      <c r="AE150" s="304"/>
      <c r="AF150" s="16" t="s">
        <v>381</v>
      </c>
      <c r="AG150" s="398"/>
      <c r="CJ150" s="338" t="str">
        <f t="shared" si="97"/>
        <v/>
      </c>
      <c r="CK150" s="338" t="str">
        <f t="shared" si="69"/>
        <v>Kaupp Nicolas</v>
      </c>
      <c r="CO150" s="303"/>
      <c r="CP150" s="400">
        <v>9752</v>
      </c>
      <c r="CQ150" s="250"/>
      <c r="CR150" s="251"/>
      <c r="CS150" s="252"/>
      <c r="CT150" s="250"/>
      <c r="CU150" s="251"/>
      <c r="CV150" s="252"/>
      <c r="CW150" s="250"/>
      <c r="CX150" s="251"/>
      <c r="CY150" s="252"/>
      <c r="CZ150" s="250"/>
      <c r="DA150" s="251"/>
      <c r="DB150" s="252"/>
      <c r="DC150" s="250"/>
      <c r="DD150" s="251"/>
      <c r="DE150" s="252"/>
      <c r="DF150" s="249"/>
      <c r="DG150" s="251"/>
      <c r="DH150" s="251"/>
      <c r="DI150" s="252"/>
      <c r="DN150" s="338">
        <f t="shared" si="102"/>
        <v>9752</v>
      </c>
      <c r="DO150" s="340">
        <v>8</v>
      </c>
      <c r="DP150" s="338">
        <v>0</v>
      </c>
      <c r="DQ150" s="341" t="s">
        <v>976</v>
      </c>
      <c r="EJ150" s="398"/>
    </row>
    <row r="151" spans="1:150" s="338" customFormat="1" x14ac:dyDescent="0.25">
      <c r="A151" s="319"/>
      <c r="B151" s="319">
        <v>1</v>
      </c>
      <c r="C151" s="319" t="str">
        <f t="shared" si="94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1266</v>
      </c>
      <c r="R151" s="110" t="s">
        <v>1513</v>
      </c>
      <c r="S151" s="27" t="s">
        <v>1264</v>
      </c>
      <c r="T151" s="17">
        <v>2000</v>
      </c>
      <c r="U151" s="277" t="s">
        <v>1566</v>
      </c>
      <c r="V151" s="17"/>
      <c r="W151" s="278"/>
      <c r="X151" s="138"/>
      <c r="Y151" s="287"/>
      <c r="Z151" s="25" t="s">
        <v>180</v>
      </c>
      <c r="AA151" s="21"/>
      <c r="AB151" s="25" t="s">
        <v>1268</v>
      </c>
      <c r="AC151" s="290">
        <v>2017</v>
      </c>
      <c r="AD151" s="21" t="s">
        <v>177</v>
      </c>
      <c r="AE151" s="304"/>
      <c r="AF151" s="16" t="s">
        <v>381</v>
      </c>
      <c r="AG151" s="398"/>
      <c r="CJ151" s="338" t="str">
        <f t="shared" si="97"/>
        <v/>
      </c>
      <c r="CK151" s="339" t="str">
        <f t="shared" si="69"/>
        <v>Tesan Laila</v>
      </c>
      <c r="CL151" s="339"/>
      <c r="CM151" s="339"/>
      <c r="CN151" s="339"/>
      <c r="CO151" s="303"/>
      <c r="CP151" s="257">
        <v>9776</v>
      </c>
      <c r="CQ151" s="250"/>
      <c r="CR151" s="251"/>
      <c r="CS151" s="252"/>
      <c r="CT151" s="250"/>
      <c r="CU151" s="251"/>
      <c r="CV151" s="252"/>
      <c r="CW151" s="250"/>
      <c r="CX151" s="251"/>
      <c r="CY151" s="252"/>
      <c r="CZ151" s="250"/>
      <c r="DA151" s="251"/>
      <c r="DB151" s="252"/>
      <c r="DC151" s="250"/>
      <c r="DD151" s="251"/>
      <c r="DE151" s="252"/>
      <c r="DF151" s="249"/>
      <c r="DG151" s="251"/>
      <c r="DH151" s="251"/>
      <c r="DI151" s="252"/>
      <c r="DN151" s="338">
        <f t="shared" si="101"/>
        <v>9776</v>
      </c>
      <c r="DO151" s="340">
        <v>8</v>
      </c>
      <c r="DP151" s="338">
        <v>0</v>
      </c>
      <c r="DQ151" s="341" t="s">
        <v>976</v>
      </c>
      <c r="EJ151" s="398"/>
    </row>
    <row r="152" spans="1:150" s="338" customFormat="1" x14ac:dyDescent="0.25">
      <c r="A152" s="319"/>
      <c r="B152" s="319"/>
      <c r="C152" s="319" t="str">
        <f t="shared" si="94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359</v>
      </c>
      <c r="Q152" s="110" t="s">
        <v>1267</v>
      </c>
      <c r="R152" s="110" t="s">
        <v>1513</v>
      </c>
      <c r="S152" s="27" t="s">
        <v>1265</v>
      </c>
      <c r="T152" s="17">
        <v>2001</v>
      </c>
      <c r="U152" s="277" t="s">
        <v>628</v>
      </c>
      <c r="V152" s="17"/>
      <c r="W152" s="278"/>
      <c r="X152" s="301"/>
      <c r="Y152" s="287"/>
      <c r="Z152" s="278" t="s">
        <v>180</v>
      </c>
      <c r="AA152" s="17"/>
      <c r="AB152" s="278" t="s">
        <v>1268</v>
      </c>
      <c r="AC152" s="375">
        <v>2017</v>
      </c>
      <c r="AD152" s="17" t="s">
        <v>177</v>
      </c>
      <c r="AE152" s="304"/>
      <c r="AF152" s="16" t="s">
        <v>381</v>
      </c>
      <c r="AG152" s="398"/>
      <c r="CJ152" s="338" t="str">
        <f t="shared" si="97"/>
        <v/>
      </c>
      <c r="CK152" s="339" t="str">
        <f t="shared" si="69"/>
        <v>Davet Kilian</v>
      </c>
      <c r="CL152" s="339"/>
      <c r="CM152" s="339"/>
      <c r="CN152" s="339"/>
      <c r="CO152" s="303"/>
      <c r="CP152" s="257">
        <v>9775</v>
      </c>
      <c r="CQ152" s="250"/>
      <c r="CR152" s="251"/>
      <c r="CS152" s="252"/>
      <c r="CT152" s="250"/>
      <c r="CU152" s="251"/>
      <c r="CV152" s="252"/>
      <c r="CW152" s="250"/>
      <c r="CX152" s="251"/>
      <c r="CY152" s="252"/>
      <c r="CZ152" s="250"/>
      <c r="DA152" s="251"/>
      <c r="DB152" s="252"/>
      <c r="DC152" s="250"/>
      <c r="DD152" s="251"/>
      <c r="DE152" s="252"/>
      <c r="DF152" s="249"/>
      <c r="DG152" s="251"/>
      <c r="DH152" s="251"/>
      <c r="DI152" s="252"/>
      <c r="DN152" s="338">
        <f t="shared" si="101"/>
        <v>9775</v>
      </c>
      <c r="DO152" s="340">
        <v>8</v>
      </c>
      <c r="DP152" s="338">
        <v>0</v>
      </c>
      <c r="DQ152" s="341" t="s">
        <v>976</v>
      </c>
      <c r="EJ152" s="398"/>
    </row>
    <row r="153" spans="1:150" s="338" customFormat="1" x14ac:dyDescent="0.25">
      <c r="A153" s="319"/>
      <c r="B153" s="319"/>
      <c r="C153" s="319" t="str">
        <f t="shared" si="94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1518</v>
      </c>
      <c r="R153" s="110" t="s">
        <v>1513</v>
      </c>
      <c r="S153" s="27" t="s">
        <v>1516</v>
      </c>
      <c r="T153" s="17">
        <v>1996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98"/>
      <c r="CK153" s="339" t="str">
        <f t="shared" ref="CK153:CK155" si="103">+S153</f>
        <v>Erdogan Mustafa</v>
      </c>
      <c r="CL153" s="339"/>
      <c r="CM153" s="339"/>
      <c r="CN153" s="339"/>
      <c r="CO153" s="303"/>
      <c r="CP153" s="339"/>
      <c r="CQ153" s="351"/>
      <c r="CR153" s="303"/>
      <c r="CT153" s="351"/>
      <c r="CU153" s="303"/>
      <c r="CW153" s="351"/>
      <c r="CX153" s="303"/>
      <c r="CZ153" s="351"/>
      <c r="DA153" s="303"/>
      <c r="DC153" s="351"/>
      <c r="DD153" s="303"/>
      <c r="DG153" s="303"/>
      <c r="DH153" s="303"/>
      <c r="DO153" s="340"/>
      <c r="DQ153" s="341"/>
      <c r="EJ153" s="398"/>
    </row>
    <row r="154" spans="1:150" s="338" customFormat="1" x14ac:dyDescent="0.25">
      <c r="A154" s="319"/>
      <c r="B154" s="319"/>
      <c r="C154" s="319" t="str">
        <f t="shared" si="94"/>
        <v/>
      </c>
      <c r="D154" s="320"/>
      <c r="E154" s="320"/>
      <c r="F154" s="320"/>
      <c r="G154" s="319"/>
      <c r="H154" s="319"/>
      <c r="I154" s="320"/>
      <c r="J154" s="319"/>
      <c r="K154" s="320">
        <v>1</v>
      </c>
      <c r="L154" s="320"/>
      <c r="M154" s="320"/>
      <c r="N154" s="343"/>
      <c r="O154" s="343"/>
      <c r="P154" s="126" t="s">
        <v>1303</v>
      </c>
      <c r="Q154" s="110" t="s">
        <v>1517</v>
      </c>
      <c r="R154" s="110" t="s">
        <v>1513</v>
      </c>
      <c r="S154" s="27" t="s">
        <v>1569</v>
      </c>
      <c r="T154" s="17">
        <v>2003</v>
      </c>
      <c r="U154" s="277" t="s">
        <v>628</v>
      </c>
      <c r="V154" s="17"/>
      <c r="W154" s="278"/>
      <c r="X154" s="301"/>
      <c r="Y154" s="287"/>
      <c r="Z154" s="278" t="s">
        <v>182</v>
      </c>
      <c r="AA154" s="17"/>
      <c r="AB154" s="278" t="s">
        <v>1268</v>
      </c>
      <c r="AC154" s="375">
        <v>2018</v>
      </c>
      <c r="AD154" s="17" t="s">
        <v>177</v>
      </c>
      <c r="AE154" s="304"/>
      <c r="AF154" s="16" t="s">
        <v>381</v>
      </c>
      <c r="AG154" s="398"/>
      <c r="CK154" s="339" t="str">
        <f t="shared" si="103"/>
        <v>Schacher Elia</v>
      </c>
      <c r="CL154" s="339"/>
      <c r="CM154" s="339"/>
      <c r="CN154" s="339"/>
      <c r="CO154" s="303"/>
      <c r="CP154" s="339"/>
      <c r="CQ154" s="351"/>
      <c r="CR154" s="303"/>
      <c r="CT154" s="351"/>
      <c r="CU154" s="303"/>
      <c r="CW154" s="351"/>
      <c r="CX154" s="303"/>
      <c r="CZ154" s="351"/>
      <c r="DA154" s="303"/>
      <c r="DC154" s="351"/>
      <c r="DD154" s="303"/>
      <c r="DG154" s="303"/>
      <c r="DH154" s="303"/>
      <c r="DO154" s="340"/>
      <c r="DQ154" s="341"/>
      <c r="EJ154" s="398"/>
    </row>
    <row r="155" spans="1:150" s="338" customFormat="1" x14ac:dyDescent="0.25">
      <c r="A155" s="319"/>
      <c r="B155" s="319"/>
      <c r="C155" s="319" t="str">
        <f t="shared" si="94"/>
        <v/>
      </c>
      <c r="D155" s="320"/>
      <c r="E155" s="320"/>
      <c r="F155" s="320"/>
      <c r="G155" s="319"/>
      <c r="H155" s="319"/>
      <c r="I155" s="320"/>
      <c r="J155" s="319"/>
      <c r="K155" s="320">
        <v>1</v>
      </c>
      <c r="L155" s="320"/>
      <c r="M155" s="320"/>
      <c r="N155" s="343"/>
      <c r="O155" s="343"/>
      <c r="P155" s="126" t="s">
        <v>361</v>
      </c>
      <c r="Q155" s="110" t="s">
        <v>1519</v>
      </c>
      <c r="R155" s="110" t="s">
        <v>1513</v>
      </c>
      <c r="S155" s="27" t="s">
        <v>1570</v>
      </c>
      <c r="T155" s="17">
        <v>2002</v>
      </c>
      <c r="U155" s="277" t="s">
        <v>628</v>
      </c>
      <c r="V155" s="17"/>
      <c r="W155" s="278"/>
      <c r="X155" s="301"/>
      <c r="Y155" s="287"/>
      <c r="Z155" s="278" t="s">
        <v>182</v>
      </c>
      <c r="AA155" s="17"/>
      <c r="AB155" s="278" t="s">
        <v>1268</v>
      </c>
      <c r="AC155" s="375">
        <v>2018</v>
      </c>
      <c r="AD155" s="17" t="s">
        <v>177</v>
      </c>
      <c r="AE155" s="304"/>
      <c r="AF155" s="16" t="s">
        <v>381</v>
      </c>
      <c r="AG155" s="398"/>
      <c r="CK155" s="339" t="str">
        <f t="shared" si="103"/>
        <v>Weber Fabian</v>
      </c>
      <c r="CL155" s="339"/>
      <c r="CM155" s="339"/>
      <c r="CN155" s="339"/>
      <c r="CO155" s="303"/>
      <c r="CP155" s="339"/>
      <c r="CQ155" s="351"/>
      <c r="CR155" s="303"/>
      <c r="CT155" s="351"/>
      <c r="CU155" s="303"/>
      <c r="CW155" s="351"/>
      <c r="CX155" s="303"/>
      <c r="CZ155" s="351"/>
      <c r="DA155" s="303"/>
      <c r="DC155" s="351"/>
      <c r="DD155" s="303"/>
      <c r="DG155" s="303"/>
      <c r="DH155" s="303"/>
      <c r="DO155" s="340"/>
      <c r="DQ155" s="341"/>
      <c r="EJ155" s="398"/>
    </row>
    <row r="156" spans="1:150" s="338" customFormat="1" ht="5.25" customHeight="1" x14ac:dyDescent="0.25">
      <c r="A156" s="420"/>
      <c r="B156" s="420"/>
      <c r="C156" s="420"/>
      <c r="D156" s="420"/>
      <c r="E156" s="420"/>
      <c r="F156" s="420"/>
      <c r="G156" s="420"/>
      <c r="H156" s="420"/>
      <c r="I156" s="420"/>
      <c r="J156" s="420"/>
      <c r="K156" s="420"/>
      <c r="L156" s="420"/>
      <c r="M156" s="420"/>
      <c r="N156" s="420"/>
      <c r="O156" s="420"/>
      <c r="P156" s="421"/>
      <c r="Q156" s="422"/>
      <c r="R156" s="422"/>
      <c r="S156" s="423"/>
      <c r="T156" s="424"/>
      <c r="U156" s="425"/>
      <c r="V156" s="424"/>
      <c r="W156" s="426"/>
      <c r="X156" s="427"/>
      <c r="Y156" s="428"/>
      <c r="Z156" s="426"/>
      <c r="AA156" s="424"/>
      <c r="AB156" s="426"/>
      <c r="AC156" s="429"/>
      <c r="AD156" s="424"/>
      <c r="AE156" s="397"/>
      <c r="AF156" s="430"/>
      <c r="AG156" s="398"/>
      <c r="CK156" s="339"/>
      <c r="CL156" s="339"/>
      <c r="CM156" s="339"/>
      <c r="CN156" s="339"/>
      <c r="CO156" s="303"/>
      <c r="CP156" s="339"/>
      <c r="CQ156" s="351"/>
      <c r="CR156" s="303"/>
      <c r="CT156" s="351"/>
      <c r="CU156" s="303"/>
      <c r="CW156" s="351"/>
      <c r="CX156" s="303"/>
      <c r="CZ156" s="351"/>
      <c r="DA156" s="303"/>
      <c r="DC156" s="351"/>
      <c r="DD156" s="303"/>
      <c r="DG156" s="303"/>
      <c r="DH156" s="303"/>
      <c r="DO156" s="340"/>
      <c r="DQ156" s="341"/>
      <c r="EJ156" s="398"/>
    </row>
    <row r="157" spans="1:150" s="360" customFormat="1" x14ac:dyDescent="0.2">
      <c r="A157" s="343"/>
      <c r="B157" s="343"/>
      <c r="C157" s="343"/>
      <c r="D157" s="343"/>
      <c r="E157" s="343"/>
      <c r="F157" s="322"/>
      <c r="G157" s="322"/>
      <c r="H157" s="322"/>
      <c r="I157" s="322"/>
      <c r="J157" s="322"/>
      <c r="K157" s="322"/>
      <c r="L157" s="322"/>
      <c r="M157" s="322"/>
      <c r="N157" s="322"/>
      <c r="O157" s="322"/>
      <c r="P157" s="383"/>
      <c r="Q157" s="384"/>
      <c r="R157" s="384"/>
      <c r="S157" s="30" t="s">
        <v>1548</v>
      </c>
      <c r="T157" s="31">
        <f>COUNTA(S5:S155)</f>
        <v>151</v>
      </c>
      <c r="U157" s="392" t="s">
        <v>1524</v>
      </c>
      <c r="V157" s="32"/>
      <c r="W157" s="34"/>
      <c r="X157" s="385"/>
      <c r="Y157" s="391"/>
      <c r="Z157" s="40"/>
      <c r="AA157" s="33"/>
      <c r="AB157" s="34"/>
      <c r="AC157" s="386"/>
      <c r="AD157" s="33"/>
      <c r="AE157" s="372"/>
      <c r="AF157" s="84"/>
      <c r="AG157" s="373"/>
      <c r="CJ157" s="360" t="str">
        <f t="shared" si="97"/>
        <v/>
      </c>
      <c r="CO157" s="371"/>
      <c r="CQ157" s="374"/>
      <c r="CR157" s="374"/>
      <c r="CT157" s="374"/>
      <c r="CU157" s="374"/>
      <c r="CW157" s="374"/>
      <c r="CX157" s="374"/>
      <c r="CZ157" s="374"/>
      <c r="DA157" s="374"/>
      <c r="DC157" s="374"/>
      <c r="DD157" s="374"/>
      <c r="DG157" s="371"/>
      <c r="DH157" s="371"/>
      <c r="EJ157" s="373"/>
    </row>
    <row r="158" spans="1:150" s="145" customFormat="1" x14ac:dyDescent="0.25">
      <c r="A158" s="109">
        <f t="shared" ref="A158:J158" si="104">SUM(A5:A152)</f>
        <v>7</v>
      </c>
      <c r="B158" s="109">
        <f t="shared" si="104"/>
        <v>40</v>
      </c>
      <c r="C158" s="109">
        <f t="shared" si="104"/>
        <v>108</v>
      </c>
      <c r="D158" s="109">
        <f t="shared" si="104"/>
        <v>27</v>
      </c>
      <c r="E158" s="109">
        <f t="shared" si="104"/>
        <v>47</v>
      </c>
      <c r="F158" s="109">
        <f t="shared" si="104"/>
        <v>5</v>
      </c>
      <c r="G158" s="109">
        <f t="shared" si="104"/>
        <v>3</v>
      </c>
      <c r="H158" s="109">
        <f t="shared" si="104"/>
        <v>34</v>
      </c>
      <c r="I158" s="109">
        <f t="shared" si="104"/>
        <v>32</v>
      </c>
      <c r="J158" s="109">
        <f t="shared" si="104"/>
        <v>14</v>
      </c>
      <c r="K158" s="109">
        <f>SUM(K5:K155)</f>
        <v>12</v>
      </c>
      <c r="L158" s="109">
        <f>SUM(L5:L152)</f>
        <v>21</v>
      </c>
      <c r="M158" s="109">
        <f>SUM(M5:M152)</f>
        <v>6</v>
      </c>
      <c r="N158" s="109">
        <f>SUM(N5:N152)</f>
        <v>7</v>
      </c>
      <c r="O158" s="109">
        <f>SUM(O5:O152)</f>
        <v>1</v>
      </c>
      <c r="P158" s="109">
        <f>SUM(D158+E158+F158+I158+K158+L158+M158)</f>
        <v>150</v>
      </c>
      <c r="Q158" s="110"/>
      <c r="R158" s="110" t="s">
        <v>1514</v>
      </c>
      <c r="S158" s="126" t="s">
        <v>88</v>
      </c>
      <c r="T158" s="138">
        <f>COUNTIF($R$1:$R$156,R158)</f>
        <v>74</v>
      </c>
      <c r="U158" s="349"/>
      <c r="V158" s="138"/>
      <c r="W158" s="275"/>
      <c r="X158" s="138"/>
      <c r="Y158" s="113"/>
      <c r="Z158" s="349"/>
      <c r="AA158" s="138"/>
      <c r="AB158" s="113" t="s">
        <v>1526</v>
      </c>
      <c r="AC158" s="138"/>
      <c r="AD158" s="138"/>
      <c r="AE158" s="350"/>
      <c r="AF158" s="292" t="s">
        <v>382</v>
      </c>
      <c r="AG158" s="293" t="s">
        <v>385</v>
      </c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97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U158" s="126"/>
      <c r="ES158" s="115"/>
      <c r="ET158" s="115"/>
    </row>
    <row r="159" spans="1:150" s="145" customFormat="1" x14ac:dyDescent="0.25">
      <c r="A159" s="126">
        <f t="shared" ref="A159:J159" si="105">SUBTOTAL(9,A5:A152)</f>
        <v>7</v>
      </c>
      <c r="B159" s="126">
        <f t="shared" si="105"/>
        <v>40</v>
      </c>
      <c r="C159" s="126">
        <f t="shared" si="105"/>
        <v>108</v>
      </c>
      <c r="D159" s="126">
        <f t="shared" si="105"/>
        <v>27</v>
      </c>
      <c r="E159" s="126">
        <f t="shared" si="105"/>
        <v>47</v>
      </c>
      <c r="F159" s="126">
        <f t="shared" si="105"/>
        <v>5</v>
      </c>
      <c r="G159" s="126">
        <f t="shared" si="105"/>
        <v>3</v>
      </c>
      <c r="H159" s="126">
        <f t="shared" si="105"/>
        <v>34</v>
      </c>
      <c r="I159" s="126">
        <f t="shared" si="105"/>
        <v>32</v>
      </c>
      <c r="J159" s="126">
        <f t="shared" si="105"/>
        <v>14</v>
      </c>
      <c r="K159" s="126">
        <f>SUBTOTAL(9,K5:K155)</f>
        <v>12</v>
      </c>
      <c r="L159" s="126">
        <f>SUBTOTAL(9,L5:L152)</f>
        <v>21</v>
      </c>
      <c r="M159" s="126">
        <f>SUBTOTAL(9,M5:M152)</f>
        <v>6</v>
      </c>
      <c r="N159" s="126">
        <f>SUBTOTAL(9,N5:N152)</f>
        <v>7</v>
      </c>
      <c r="O159" s="126">
        <f>SUBTOTAL(9,O5:O152)</f>
        <v>1</v>
      </c>
      <c r="P159" s="109">
        <f>SUM(D159+E159+F159+I159+K159+L159+M159)</f>
        <v>150</v>
      </c>
      <c r="Q159" s="110"/>
      <c r="R159" s="110" t="s">
        <v>928</v>
      </c>
      <c r="S159" s="126" t="s">
        <v>1522</v>
      </c>
      <c r="T159" s="138">
        <f t="shared" ref="T159:T164" si="106">COUNTIF($R$1:$R$156,R159)</f>
        <v>37</v>
      </c>
      <c r="U159" s="349"/>
      <c r="V159" s="138"/>
      <c r="W159" s="275"/>
      <c r="X159" s="138"/>
      <c r="Y159" s="113"/>
      <c r="Z159" s="349"/>
      <c r="AA159" s="138" t="s">
        <v>185</v>
      </c>
      <c r="AB159" s="113" t="s">
        <v>886</v>
      </c>
      <c r="AC159" s="138"/>
      <c r="AD159" s="138"/>
      <c r="AE159" s="350"/>
      <c r="AF159" s="292" t="s">
        <v>373</v>
      </c>
      <c r="AG159" s="293" t="s">
        <v>97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97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2" t="s">
        <v>980</v>
      </c>
      <c r="DU159" s="126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352"/>
      <c r="K160" s="344"/>
      <c r="L160" s="344"/>
      <c r="M160" s="344"/>
      <c r="N160" s="344"/>
      <c r="O160" s="344"/>
      <c r="P160" s="431" t="str">
        <f>IF(O158+P158=T157,"ü","!")</f>
        <v>ü</v>
      </c>
      <c r="Q160" s="110"/>
      <c r="R160" s="110" t="s">
        <v>369</v>
      </c>
      <c r="S160" s="126" t="s">
        <v>150</v>
      </c>
      <c r="T160" s="138">
        <f t="shared" si="106"/>
        <v>13</v>
      </c>
      <c r="U160" s="349"/>
      <c r="V160" s="138"/>
      <c r="W160" s="275"/>
      <c r="X160" s="138"/>
      <c r="Y160" s="113"/>
      <c r="Z160" s="349"/>
      <c r="AA160" s="138" t="s">
        <v>186</v>
      </c>
      <c r="AB160" s="113" t="s">
        <v>1226</v>
      </c>
      <c r="AC160" s="138"/>
      <c r="AD160" s="138"/>
      <c r="AE160" s="350"/>
      <c r="AF160" s="292" t="s">
        <v>375</v>
      </c>
      <c r="AG160" s="293" t="s">
        <v>386</v>
      </c>
      <c r="AH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97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986</v>
      </c>
      <c r="DU160" s="126"/>
      <c r="EJ160" s="115"/>
      <c r="ES160" s="115"/>
      <c r="ET160" s="115"/>
    </row>
    <row r="161" spans="1:150" s="14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126"/>
      <c r="K161" s="344"/>
      <c r="L161" s="344"/>
      <c r="M161" s="344"/>
      <c r="N161" s="344"/>
      <c r="O161" s="344"/>
      <c r="P161" s="109"/>
      <c r="Q161" s="353"/>
      <c r="R161" s="362" t="s">
        <v>341</v>
      </c>
      <c r="S161" s="126" t="s">
        <v>158</v>
      </c>
      <c r="T161" s="138">
        <f t="shared" si="106"/>
        <v>3</v>
      </c>
      <c r="U161" s="349"/>
      <c r="V161" s="138"/>
      <c r="W161" s="275"/>
      <c r="X161" s="138"/>
      <c r="Y161" s="113"/>
      <c r="Z161" s="349"/>
      <c r="AA161" s="138" t="s">
        <v>189</v>
      </c>
      <c r="AB161" s="113" t="s">
        <v>888</v>
      </c>
      <c r="AC161" s="138"/>
      <c r="AD161" s="138"/>
      <c r="AE161" s="350"/>
      <c r="AF161" s="292" t="s">
        <v>376</v>
      </c>
      <c r="AG161" s="293" t="s">
        <v>110</v>
      </c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5"/>
      <c r="BA161" s="115"/>
      <c r="BB161" s="115"/>
      <c r="BC161" s="115"/>
      <c r="BD161" s="115"/>
      <c r="BE161" s="115"/>
      <c r="BF161" s="115"/>
      <c r="BG161" s="115"/>
      <c r="BH161" s="115"/>
      <c r="BI161" s="115"/>
      <c r="BJ161" s="115"/>
      <c r="BK161" s="115"/>
      <c r="BL161" s="115"/>
      <c r="BM161" s="115"/>
      <c r="BN161" s="115"/>
      <c r="BO161" s="115"/>
      <c r="BP161" s="115"/>
      <c r="BQ161" s="115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15"/>
      <c r="CG161" s="115"/>
      <c r="CH161" s="115"/>
      <c r="CI161" s="126"/>
      <c r="CJ161" s="126" t="str">
        <f t="shared" si="97"/>
        <v/>
      </c>
      <c r="CK161" s="115"/>
      <c r="CL161" s="115"/>
      <c r="CM161" s="115"/>
      <c r="CN161" s="115"/>
      <c r="CO161" s="303"/>
      <c r="CP161" s="115"/>
      <c r="CQ161" s="351"/>
      <c r="CR161" s="351"/>
      <c r="CS161" s="115"/>
      <c r="CT161" s="351"/>
      <c r="CU161" s="351"/>
      <c r="CV161" s="115"/>
      <c r="CW161" s="351"/>
      <c r="CX161" s="351"/>
      <c r="CY161" s="115"/>
      <c r="CZ161" s="351"/>
      <c r="DA161" s="351"/>
      <c r="DB161" s="115"/>
      <c r="DC161" s="351"/>
      <c r="DD161" s="351"/>
      <c r="DE161" s="115"/>
      <c r="DF161" s="115"/>
      <c r="DG161" s="303"/>
      <c r="DH161" s="303"/>
      <c r="DI161" s="115"/>
      <c r="DL161" s="115"/>
      <c r="DM161" s="115"/>
      <c r="DN161" s="115"/>
      <c r="DO161" s="115" t="s">
        <v>987</v>
      </c>
      <c r="DU161" s="126"/>
      <c r="EJ161" s="115"/>
      <c r="ES161" s="115"/>
      <c r="ET161" s="115"/>
    </row>
    <row r="162" spans="1:150" s="14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126"/>
      <c r="K162" s="344"/>
      <c r="L162" s="344"/>
      <c r="M162" s="344"/>
      <c r="N162" s="344"/>
      <c r="O162" s="344"/>
      <c r="P162" s="109"/>
      <c r="Q162" s="110"/>
      <c r="R162" s="110" t="s">
        <v>368</v>
      </c>
      <c r="S162" s="126" t="s">
        <v>161</v>
      </c>
      <c r="T162" s="138">
        <f t="shared" si="106"/>
        <v>8</v>
      </c>
      <c r="U162" s="349"/>
      <c r="V162" s="138"/>
      <c r="W162" s="275"/>
      <c r="X162" s="138"/>
      <c r="Y162" s="113"/>
      <c r="Z162" s="349"/>
      <c r="AA162" s="138" t="s">
        <v>876</v>
      </c>
      <c r="AB162" s="113" t="s">
        <v>1227</v>
      </c>
      <c r="AC162" s="138"/>
      <c r="AD162" s="138"/>
      <c r="AE162" s="350"/>
      <c r="AF162" s="292" t="s">
        <v>379</v>
      </c>
      <c r="AG162" s="293" t="s">
        <v>387</v>
      </c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5"/>
      <c r="BA162" s="115"/>
      <c r="BB162" s="115"/>
      <c r="BC162" s="115"/>
      <c r="BD162" s="115"/>
      <c r="BE162" s="115"/>
      <c r="BF162" s="115"/>
      <c r="BG162" s="115"/>
      <c r="BH162" s="115"/>
      <c r="BI162" s="115"/>
      <c r="BJ162" s="115"/>
      <c r="BK162" s="115"/>
      <c r="BL162" s="115"/>
      <c r="BM162" s="115"/>
      <c r="BN162" s="115"/>
      <c r="BO162" s="115"/>
      <c r="BP162" s="115"/>
      <c r="BQ162" s="115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15"/>
      <c r="CG162" s="115"/>
      <c r="CH162" s="115"/>
      <c r="CI162" s="126"/>
      <c r="CJ162" s="126" t="str">
        <f t="shared" si="97"/>
        <v/>
      </c>
      <c r="CK162" s="115"/>
      <c r="CL162" s="115"/>
      <c r="CM162" s="115"/>
      <c r="CN162" s="115"/>
      <c r="CO162" s="303"/>
      <c r="CP162" s="115"/>
      <c r="CQ162" s="351"/>
      <c r="CR162" s="351"/>
      <c r="CS162" s="115"/>
      <c r="CT162" s="351"/>
      <c r="CU162" s="351"/>
      <c r="CV162" s="115"/>
      <c r="CW162" s="351"/>
      <c r="CX162" s="351"/>
      <c r="CY162" s="115"/>
      <c r="CZ162" s="351"/>
      <c r="DA162" s="351"/>
      <c r="DB162" s="115"/>
      <c r="DC162" s="351"/>
      <c r="DD162" s="351"/>
      <c r="DE162" s="115"/>
      <c r="DF162" s="115"/>
      <c r="DG162" s="303"/>
      <c r="DH162" s="303"/>
      <c r="DI162" s="115"/>
      <c r="DL162" s="115"/>
      <c r="DM162" s="115"/>
      <c r="DN162" s="115"/>
      <c r="DO162" s="115" t="s">
        <v>988</v>
      </c>
      <c r="DU162" s="126"/>
      <c r="EJ162" s="115"/>
      <c r="ES162" s="115"/>
      <c r="ET162" s="115"/>
    </row>
    <row r="163" spans="1:150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 t="s">
        <v>367</v>
      </c>
      <c r="S163" s="126" t="s">
        <v>166</v>
      </c>
      <c r="T163" s="138">
        <f t="shared" si="106"/>
        <v>3</v>
      </c>
      <c r="U163" s="349"/>
      <c r="V163" s="138"/>
      <c r="W163" s="275"/>
      <c r="X163" s="138"/>
      <c r="Y163" s="113"/>
      <c r="Z163" s="349"/>
      <c r="AA163" s="138" t="s">
        <v>887</v>
      </c>
      <c r="AB163" s="113" t="s">
        <v>1288</v>
      </c>
      <c r="AC163" s="138"/>
      <c r="AD163" s="138"/>
      <c r="AE163" s="350"/>
      <c r="AF163" s="292" t="s">
        <v>394</v>
      </c>
      <c r="AG163" s="293" t="s">
        <v>395</v>
      </c>
      <c r="CI163" s="126"/>
      <c r="CJ163" s="126" t="str">
        <f t="shared" si="97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981</v>
      </c>
      <c r="DU163" s="126"/>
    </row>
    <row r="164" spans="1:150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 t="s">
        <v>1513</v>
      </c>
      <c r="S164" s="126" t="s">
        <v>249</v>
      </c>
      <c r="T164" s="138">
        <f t="shared" si="106"/>
        <v>13</v>
      </c>
      <c r="U164" s="349"/>
      <c r="V164" s="138"/>
      <c r="W164" s="275"/>
      <c r="X164" s="138"/>
      <c r="Y164" s="113"/>
      <c r="Z164" s="349"/>
      <c r="AA164" s="354"/>
      <c r="AB164" s="113"/>
      <c r="AC164" s="138"/>
      <c r="AD164" s="138"/>
      <c r="AE164" s="350"/>
      <c r="AF164" s="292" t="s">
        <v>383</v>
      </c>
      <c r="AG164" s="293" t="s">
        <v>388</v>
      </c>
      <c r="AI164" s="126"/>
      <c r="AJ164" s="126"/>
      <c r="AK164" s="126"/>
      <c r="AL164" s="126"/>
      <c r="CI164" s="126"/>
      <c r="CJ164" s="126" t="str">
        <f t="shared" si="97"/>
        <v/>
      </c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982</v>
      </c>
      <c r="DU164" s="126"/>
    </row>
    <row r="165" spans="1:150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>
        <f>SUM(T158:T164)</f>
        <v>151</v>
      </c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294" t="s">
        <v>365</v>
      </c>
      <c r="AG165" s="295" t="s">
        <v>249</v>
      </c>
      <c r="AI165" s="126"/>
      <c r="AJ165" s="126"/>
      <c r="AK165" s="126"/>
      <c r="CI165" s="126"/>
      <c r="CJ165" s="126" t="str">
        <f t="shared" si="97"/>
        <v/>
      </c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989</v>
      </c>
      <c r="DU165" s="126"/>
    </row>
    <row r="166" spans="1:150" s="115" customFormat="1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26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126"/>
      <c r="AG166" s="126"/>
      <c r="AI166" s="126"/>
      <c r="AJ166" s="126"/>
      <c r="AK166" s="126"/>
      <c r="AL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990</v>
      </c>
    </row>
    <row r="167" spans="1:150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26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 t="s">
        <v>408</v>
      </c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991</v>
      </c>
    </row>
    <row r="168" spans="1:150" s="115" customFormat="1" ht="40.5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349" t="s">
        <v>1579</v>
      </c>
      <c r="AG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983</v>
      </c>
    </row>
    <row r="169" spans="1:150" s="115" customFormat="1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13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126"/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984</v>
      </c>
    </row>
    <row r="170" spans="1:150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13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350"/>
      <c r="AF170" s="126" t="s">
        <v>411</v>
      </c>
      <c r="AG170" s="126"/>
      <c r="AI170" s="126"/>
      <c r="AJ170" s="126"/>
      <c r="AK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O170" s="115" t="s">
        <v>992</v>
      </c>
    </row>
    <row r="171" spans="1:150" s="115" customFormat="1" ht="40.5" x14ac:dyDescent="0.25">
      <c r="A171" s="126"/>
      <c r="B171" s="126"/>
      <c r="C171" s="126"/>
      <c r="D171" s="141"/>
      <c r="E171" s="141"/>
      <c r="F171" s="344"/>
      <c r="G171" s="352"/>
      <c r="H171" s="352"/>
      <c r="I171" s="344"/>
      <c r="J171" s="352"/>
      <c r="K171" s="344"/>
      <c r="L171" s="344"/>
      <c r="M171" s="344"/>
      <c r="N171" s="344"/>
      <c r="O171" s="344"/>
      <c r="P171" s="109"/>
      <c r="Q171" s="110"/>
      <c r="R171" s="110"/>
      <c r="S171" s="126"/>
      <c r="T171" s="138"/>
      <c r="U171" s="349"/>
      <c r="V171" s="138"/>
      <c r="W171" s="275"/>
      <c r="X171" s="138"/>
      <c r="Y171" s="113"/>
      <c r="Z171" s="349"/>
      <c r="AA171" s="138"/>
      <c r="AB171" s="113"/>
      <c r="AC171" s="138"/>
      <c r="AD171" s="138"/>
      <c r="AE171" s="350"/>
      <c r="AF171" s="349" t="s">
        <v>1580</v>
      </c>
      <c r="AG171" s="126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O171" s="115" t="s">
        <v>985</v>
      </c>
    </row>
    <row r="172" spans="1:150" s="115" customFormat="1" x14ac:dyDescent="0.25">
      <c r="A172" s="126"/>
      <c r="B172" s="126"/>
      <c r="C172" s="126"/>
      <c r="D172" s="141"/>
      <c r="E172" s="141"/>
      <c r="F172" s="344"/>
      <c r="G172" s="352"/>
      <c r="H172" s="352"/>
      <c r="I172" s="344"/>
      <c r="J172" s="352"/>
      <c r="K172" s="344"/>
      <c r="L172" s="344"/>
      <c r="M172" s="344"/>
      <c r="N172" s="344"/>
      <c r="O172" s="344"/>
      <c r="P172" s="109"/>
      <c r="Q172" s="110"/>
      <c r="R172" s="110"/>
      <c r="S172" s="126"/>
      <c r="T172" s="138"/>
      <c r="U172" s="349"/>
      <c r="V172" s="138"/>
      <c r="W172" s="275"/>
      <c r="X172" s="138"/>
      <c r="Y172" s="113"/>
      <c r="Z172" s="349"/>
      <c r="AA172" s="138"/>
      <c r="AB172" s="113"/>
      <c r="AC172" s="138"/>
      <c r="AD172" s="138"/>
      <c r="AE172" s="138"/>
      <c r="AG172" s="126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2" t="s">
        <v>993</v>
      </c>
    </row>
    <row r="173" spans="1:150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994</v>
      </c>
    </row>
    <row r="174" spans="1:150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995</v>
      </c>
    </row>
    <row r="175" spans="1:150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  <c r="DP175" s="115" t="s">
        <v>996</v>
      </c>
    </row>
    <row r="176" spans="1:150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  <c r="DP176" s="115" t="s">
        <v>997</v>
      </c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872" t="s">
        <v>78</v>
      </c>
      <c r="DM184" s="873"/>
      <c r="DN184" s="874"/>
      <c r="DO184" s="173" t="s">
        <v>950</v>
      </c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174" t="s">
        <v>76</v>
      </c>
      <c r="DM185" s="175" t="s">
        <v>77</v>
      </c>
      <c r="DN185" s="176" t="s">
        <v>701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101</v>
      </c>
      <c r="DM186" s="268" t="s">
        <v>713</v>
      </c>
      <c r="DN186" s="269">
        <v>2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102</v>
      </c>
      <c r="DM187" s="268" t="s">
        <v>714</v>
      </c>
      <c r="DN187" s="269">
        <v>3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103</v>
      </c>
      <c r="DM188" s="268" t="s">
        <v>715</v>
      </c>
      <c r="DN188" s="269">
        <v>4</v>
      </c>
      <c r="DO188" s="171"/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104</v>
      </c>
      <c r="DM189" s="268" t="s">
        <v>1323</v>
      </c>
      <c r="DN189" s="269">
        <v>5</v>
      </c>
      <c r="DO189" s="171"/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111</v>
      </c>
      <c r="DM190" s="268" t="s">
        <v>1324</v>
      </c>
      <c r="DN190" s="269">
        <v>4</v>
      </c>
      <c r="DO190" s="171" t="s">
        <v>953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112</v>
      </c>
      <c r="DM191" s="268" t="s">
        <v>1325</v>
      </c>
      <c r="DN191" s="269">
        <v>5</v>
      </c>
      <c r="DO191" s="171" t="s">
        <v>953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AF192" s="360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121</v>
      </c>
      <c r="DM192" s="268" t="s">
        <v>721</v>
      </c>
      <c r="DN192" s="269">
        <v>4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AF193" s="360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122</v>
      </c>
      <c r="DM193" s="268" t="s">
        <v>1326</v>
      </c>
      <c r="DN193" s="269">
        <v>5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123</v>
      </c>
      <c r="DM194" s="268" t="s">
        <v>1327</v>
      </c>
      <c r="DN194" s="269">
        <v>6</v>
      </c>
      <c r="DO194" s="171" t="s">
        <v>954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124</v>
      </c>
      <c r="DM195" s="268" t="s">
        <v>1328</v>
      </c>
      <c r="DN195" s="269">
        <v>7</v>
      </c>
      <c r="DO195" s="171" t="s">
        <v>954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131</v>
      </c>
      <c r="DM196" s="268" t="s">
        <v>1329</v>
      </c>
      <c r="DN196" s="269">
        <v>4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132</v>
      </c>
      <c r="DM197" s="268" t="s">
        <v>1330</v>
      </c>
      <c r="DN197" s="269">
        <v>5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133</v>
      </c>
      <c r="DM198" s="268" t="s">
        <v>1331</v>
      </c>
      <c r="DN198" s="269">
        <v>6</v>
      </c>
      <c r="DO198" s="171" t="s">
        <v>955</v>
      </c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134</v>
      </c>
      <c r="DM199" s="268" t="s">
        <v>1332</v>
      </c>
      <c r="DN199" s="269">
        <v>7</v>
      </c>
      <c r="DO199" s="171" t="s">
        <v>955</v>
      </c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138</v>
      </c>
      <c r="DM200" s="268" t="s">
        <v>1333</v>
      </c>
      <c r="DN200" s="269">
        <v>6</v>
      </c>
      <c r="DO200" s="171"/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139</v>
      </c>
      <c r="DM201" s="268" t="s">
        <v>1334</v>
      </c>
      <c r="DN201" s="269">
        <v>7</v>
      </c>
      <c r="DO201" s="171"/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141</v>
      </c>
      <c r="DM202" s="268" t="s">
        <v>1335</v>
      </c>
      <c r="DN202" s="269">
        <v>8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142</v>
      </c>
      <c r="DM203" s="268" t="s">
        <v>1336</v>
      </c>
      <c r="DN203" s="269">
        <v>9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143</v>
      </c>
      <c r="DM204" s="268" t="s">
        <v>1337</v>
      </c>
      <c r="DN204" s="269">
        <v>10</v>
      </c>
      <c r="DO204" s="171" t="s">
        <v>956</v>
      </c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144</v>
      </c>
      <c r="DM205" s="268" t="s">
        <v>1338</v>
      </c>
      <c r="DN205" s="269">
        <v>11</v>
      </c>
      <c r="DO205" s="171" t="s">
        <v>956</v>
      </c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150</v>
      </c>
      <c r="DM206" s="268" t="s">
        <v>1491</v>
      </c>
      <c r="DN206" s="269">
        <v>8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151</v>
      </c>
      <c r="DM207" s="268" t="s">
        <v>1492</v>
      </c>
      <c r="DN207" s="269">
        <v>9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152</v>
      </c>
      <c r="DM208" s="268" t="s">
        <v>1493</v>
      </c>
      <c r="DN208" s="269">
        <v>10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153</v>
      </c>
      <c r="DM209" s="268" t="s">
        <v>1494</v>
      </c>
      <c r="DN209" s="269">
        <v>11</v>
      </c>
      <c r="DO209" s="171"/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154</v>
      </c>
      <c r="DM210" s="268" t="s">
        <v>1495</v>
      </c>
      <c r="DN210" s="269">
        <v>12</v>
      </c>
      <c r="DO210" s="171"/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161</v>
      </c>
      <c r="DM211" s="268" t="s">
        <v>1339</v>
      </c>
      <c r="DN211" s="269">
        <v>8</v>
      </c>
      <c r="DO211" s="171" t="s">
        <v>957</v>
      </c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162</v>
      </c>
      <c r="DM212" s="268" t="s">
        <v>1340</v>
      </c>
      <c r="DN212" s="269">
        <v>9</v>
      </c>
      <c r="DO212" s="171" t="s">
        <v>957</v>
      </c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163</v>
      </c>
      <c r="DM213" s="268" t="s">
        <v>739</v>
      </c>
      <c r="DN213" s="269">
        <v>10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164</v>
      </c>
      <c r="DM214" s="268" t="s">
        <v>740</v>
      </c>
      <c r="DN214" s="269">
        <v>11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171</v>
      </c>
      <c r="DM215" s="268" t="s">
        <v>741</v>
      </c>
      <c r="DN215" s="269">
        <v>9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172</v>
      </c>
      <c r="DM216" s="268" t="s">
        <v>1341</v>
      </c>
      <c r="DN216" s="269">
        <v>10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173</v>
      </c>
      <c r="DM217" s="268" t="s">
        <v>1342</v>
      </c>
      <c r="DN217" s="269">
        <v>11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174</v>
      </c>
      <c r="DM218" s="268" t="s">
        <v>1343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181</v>
      </c>
      <c r="DM219" s="268" t="s">
        <v>745</v>
      </c>
      <c r="DN219" s="269">
        <v>10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183</v>
      </c>
      <c r="DM220" s="268" t="s">
        <v>746</v>
      </c>
      <c r="DN220" s="269">
        <v>12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191</v>
      </c>
      <c r="DM221" s="268" t="s">
        <v>1344</v>
      </c>
      <c r="DN221" s="269">
        <v>7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192</v>
      </c>
      <c r="DM222" s="268" t="s">
        <v>1345</v>
      </c>
      <c r="DN222" s="269">
        <v>8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193</v>
      </c>
      <c r="DM223" s="268" t="s">
        <v>1346</v>
      </c>
      <c r="DN223" s="269">
        <v>9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201</v>
      </c>
      <c r="DM224" s="268" t="s">
        <v>751</v>
      </c>
      <c r="DN224" s="269">
        <v>2</v>
      </c>
      <c r="DO224" s="171"/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202</v>
      </c>
      <c r="DM225" s="268" t="s">
        <v>1347</v>
      </c>
      <c r="DN225" s="269">
        <v>3</v>
      </c>
      <c r="DO225" s="171"/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211</v>
      </c>
      <c r="DM226" s="268" t="s">
        <v>1348</v>
      </c>
      <c r="DN226" s="269">
        <v>4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212</v>
      </c>
      <c r="DM227" s="268" t="s">
        <v>1349</v>
      </c>
      <c r="DN227" s="269">
        <v>5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213</v>
      </c>
      <c r="DM228" s="268" t="s">
        <v>1350</v>
      </c>
      <c r="DN228" s="269">
        <v>6</v>
      </c>
      <c r="DO228" s="171" t="s">
        <v>958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214</v>
      </c>
      <c r="DM229" s="268" t="s">
        <v>1351</v>
      </c>
      <c r="DN229" s="269">
        <v>7</v>
      </c>
      <c r="DO229" s="171" t="s">
        <v>958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221</v>
      </c>
      <c r="DM230" s="268" t="s">
        <v>1352</v>
      </c>
      <c r="DN230" s="269">
        <v>8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222</v>
      </c>
      <c r="DM231" s="268" t="s">
        <v>1353</v>
      </c>
      <c r="DN231" s="269">
        <v>9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223</v>
      </c>
      <c r="DM232" s="268" t="s">
        <v>1354</v>
      </c>
      <c r="DN232" s="269">
        <v>10</v>
      </c>
      <c r="DO232" s="171" t="s">
        <v>959</v>
      </c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224</v>
      </c>
      <c r="DM233" s="268" t="s">
        <v>1355</v>
      </c>
      <c r="DN233" s="269">
        <v>11</v>
      </c>
      <c r="DO233" s="171" t="s">
        <v>959</v>
      </c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241</v>
      </c>
      <c r="DM234" s="268" t="s">
        <v>1356</v>
      </c>
      <c r="DN234" s="269">
        <v>8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242</v>
      </c>
      <c r="DM235" s="268" t="s">
        <v>1357</v>
      </c>
      <c r="DN235" s="269">
        <v>9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243</v>
      </c>
      <c r="DM236" s="268" t="s">
        <v>1358</v>
      </c>
      <c r="DN236" s="269">
        <v>10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244</v>
      </c>
      <c r="DM237" s="268" t="s">
        <v>1359</v>
      </c>
      <c r="DN237" s="269">
        <v>11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250</v>
      </c>
      <c r="DM238" s="268" t="s">
        <v>764</v>
      </c>
      <c r="DN238" s="269">
        <v>8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251</v>
      </c>
      <c r="DM239" s="268" t="s">
        <v>1496</v>
      </c>
      <c r="DN239" s="269">
        <v>9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252</v>
      </c>
      <c r="DM240" s="268" t="s">
        <v>1497</v>
      </c>
      <c r="DN240" s="269">
        <v>10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253</v>
      </c>
      <c r="DM241" s="268" t="s">
        <v>1498</v>
      </c>
      <c r="DN241" s="269">
        <v>11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254</v>
      </c>
      <c r="DM242" s="268" t="s">
        <v>1499</v>
      </c>
      <c r="DN242" s="269">
        <v>12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351</v>
      </c>
      <c r="DM243" s="268" t="s">
        <v>1360</v>
      </c>
      <c r="DN243" s="269">
        <v>7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352</v>
      </c>
      <c r="DM244" s="268" t="s">
        <v>1361</v>
      </c>
      <c r="DN244" s="269">
        <v>8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353</v>
      </c>
      <c r="DM245" s="268" t="s">
        <v>1362</v>
      </c>
      <c r="DN245" s="269">
        <v>9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354</v>
      </c>
      <c r="DM246" s="268" t="s">
        <v>1363</v>
      </c>
      <c r="DN246" s="269">
        <v>10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355</v>
      </c>
      <c r="DM247" s="268" t="s">
        <v>1364</v>
      </c>
      <c r="DN247" s="269">
        <v>11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356</v>
      </c>
      <c r="DM248" s="268" t="s">
        <v>774</v>
      </c>
      <c r="DN248" s="269">
        <v>12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361</v>
      </c>
      <c r="DM249" s="268" t="s">
        <v>1365</v>
      </c>
      <c r="DN249" s="269">
        <v>6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362</v>
      </c>
      <c r="DM250" s="268" t="s">
        <v>1366</v>
      </c>
      <c r="DN250" s="269">
        <v>7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363</v>
      </c>
      <c r="DM251" s="268" t="s">
        <v>1367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364</v>
      </c>
      <c r="DM252" s="268" t="s">
        <v>1368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366</v>
      </c>
      <c r="DM253" s="268" t="s">
        <v>1369</v>
      </c>
      <c r="DN253" s="269">
        <v>8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367</v>
      </c>
      <c r="DM254" s="268" t="s">
        <v>1370</v>
      </c>
      <c r="DN254" s="269">
        <v>9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368</v>
      </c>
      <c r="DM255" s="268" t="s">
        <v>781</v>
      </c>
      <c r="DN255" s="269">
        <v>10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371</v>
      </c>
      <c r="DM256" s="268" t="s">
        <v>1371</v>
      </c>
      <c r="DN256" s="269">
        <v>7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372</v>
      </c>
      <c r="DM257" s="268" t="s">
        <v>1372</v>
      </c>
      <c r="DN257" s="269">
        <v>8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373</v>
      </c>
      <c r="DM258" s="268" t="s">
        <v>1373</v>
      </c>
      <c r="DN258" s="269">
        <v>9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374</v>
      </c>
      <c r="DM259" s="268" t="s">
        <v>1374</v>
      </c>
      <c r="DN259" s="269">
        <v>10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375</v>
      </c>
      <c r="DM260" s="268" t="s">
        <v>786</v>
      </c>
      <c r="DN260" s="269">
        <v>11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376</v>
      </c>
      <c r="DM261" s="268" t="s">
        <v>1375</v>
      </c>
      <c r="DN261" s="269">
        <v>8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377</v>
      </c>
      <c r="DM262" s="268" t="s">
        <v>1376</v>
      </c>
      <c r="DN262" s="269">
        <v>9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378</v>
      </c>
      <c r="DM263" s="268" t="s">
        <v>789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381</v>
      </c>
      <c r="DM264" s="268" t="s">
        <v>1493</v>
      </c>
      <c r="DN264" s="269">
        <v>10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382</v>
      </c>
      <c r="DM265" s="268" t="s">
        <v>1494</v>
      </c>
      <c r="DN265" s="269">
        <v>11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383</v>
      </c>
      <c r="DM266" s="268" t="s">
        <v>1495</v>
      </c>
      <c r="DN266" s="269">
        <v>12</v>
      </c>
      <c r="DO266" s="171"/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410</v>
      </c>
      <c r="DM267" s="268" t="s">
        <v>1377</v>
      </c>
      <c r="DN267" s="269">
        <v>5</v>
      </c>
      <c r="DO267" s="171"/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411</v>
      </c>
      <c r="DM268" s="268" t="s">
        <v>1378</v>
      </c>
      <c r="DN268" s="269">
        <v>6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412</v>
      </c>
      <c r="DM269" s="268" t="s">
        <v>1379</v>
      </c>
      <c r="DN269" s="269">
        <v>7</v>
      </c>
      <c r="DO269" s="171" t="s">
        <v>961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413</v>
      </c>
      <c r="DM270" s="268" t="s">
        <v>793</v>
      </c>
      <c r="DN270" s="269">
        <v>8</v>
      </c>
      <c r="DO270" s="171" t="s">
        <v>961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420</v>
      </c>
      <c r="DM271" s="268" t="s">
        <v>794</v>
      </c>
      <c r="DN271" s="269">
        <v>4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421</v>
      </c>
      <c r="DM272" s="268" t="s">
        <v>1380</v>
      </c>
      <c r="DN272" s="269">
        <v>5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422</v>
      </c>
      <c r="DM273" s="268" t="s">
        <v>1381</v>
      </c>
      <c r="DN273" s="269">
        <v>6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423</v>
      </c>
      <c r="DM274" s="268" t="s">
        <v>1382</v>
      </c>
      <c r="DN274" s="269">
        <v>7</v>
      </c>
      <c r="DO274" s="171" t="s">
        <v>960</v>
      </c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424</v>
      </c>
      <c r="DM275" s="268" t="s">
        <v>1383</v>
      </c>
      <c r="DN275" s="269">
        <v>8</v>
      </c>
      <c r="DO275" s="171" t="s">
        <v>960</v>
      </c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430</v>
      </c>
      <c r="DM276" s="268" t="s">
        <v>1384</v>
      </c>
      <c r="DN276" s="269">
        <v>6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431</v>
      </c>
      <c r="DM277" s="268" t="s">
        <v>1385</v>
      </c>
      <c r="DN277" s="269">
        <v>7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432</v>
      </c>
      <c r="DM278" s="268" t="s">
        <v>1386</v>
      </c>
      <c r="DN278" s="269">
        <v>8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433</v>
      </c>
      <c r="DM279" s="268" t="s">
        <v>1387</v>
      </c>
      <c r="DN279" s="269">
        <v>9</v>
      </c>
      <c r="DO279" s="171"/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434</v>
      </c>
      <c r="DM280" s="268" t="s">
        <v>803</v>
      </c>
      <c r="DN280" s="269">
        <v>10</v>
      </c>
      <c r="DO280" s="171"/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441</v>
      </c>
      <c r="DM281" s="268" t="s">
        <v>1388</v>
      </c>
      <c r="DN281" s="269">
        <v>7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442</v>
      </c>
      <c r="DM282" s="268" t="s">
        <v>1389</v>
      </c>
      <c r="DN282" s="269">
        <v>8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443</v>
      </c>
      <c r="DM283" s="268" t="s">
        <v>1390</v>
      </c>
      <c r="DN283" s="269">
        <v>9</v>
      </c>
      <c r="DO283" s="171" t="s">
        <v>962</v>
      </c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444</v>
      </c>
      <c r="DM284" s="268" t="s">
        <v>807</v>
      </c>
      <c r="DN284" s="269">
        <v>10</v>
      </c>
      <c r="DO284" s="171" t="s">
        <v>962</v>
      </c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451</v>
      </c>
      <c r="DM285" s="268" t="s">
        <v>1391</v>
      </c>
      <c r="DN285" s="269">
        <v>7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452</v>
      </c>
      <c r="DM286" s="268" t="s">
        <v>1392</v>
      </c>
      <c r="DN286" s="269">
        <v>8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453</v>
      </c>
      <c r="DM287" s="268" t="s">
        <v>1393</v>
      </c>
      <c r="DN287" s="269">
        <v>9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454</v>
      </c>
      <c r="DM288" s="268" t="s">
        <v>811</v>
      </c>
      <c r="DN288" s="269">
        <v>10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460</v>
      </c>
      <c r="DM289" s="268" t="s">
        <v>812</v>
      </c>
      <c r="DN289" s="269">
        <v>6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461</v>
      </c>
      <c r="DM290" s="268" t="s">
        <v>1394</v>
      </c>
      <c r="DN290" s="269">
        <v>7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462</v>
      </c>
      <c r="DM291" s="268" t="s">
        <v>1395</v>
      </c>
      <c r="DN291" s="269">
        <v>8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463</v>
      </c>
      <c r="DM292" s="268" t="s">
        <v>1396</v>
      </c>
      <c r="DN292" s="269">
        <v>9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464</v>
      </c>
      <c r="DM293" s="268" t="s">
        <v>816</v>
      </c>
      <c r="DN293" s="269">
        <v>10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490</v>
      </c>
      <c r="DM294" s="268" t="s">
        <v>1491</v>
      </c>
      <c r="DN294" s="269">
        <v>8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491</v>
      </c>
      <c r="DM295" s="268" t="s">
        <v>1492</v>
      </c>
      <c r="DN295" s="269">
        <v>9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492</v>
      </c>
      <c r="DM296" s="268" t="s">
        <v>1493</v>
      </c>
      <c r="DN296" s="269">
        <v>10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493</v>
      </c>
      <c r="DM297" s="268" t="s">
        <v>1494</v>
      </c>
      <c r="DN297" s="269">
        <v>11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494</v>
      </c>
      <c r="DM298" s="268" t="s">
        <v>1495</v>
      </c>
      <c r="DN298" s="269">
        <v>12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501</v>
      </c>
      <c r="DM299" s="268" t="s">
        <v>818</v>
      </c>
      <c r="DN299" s="269">
        <v>1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502</v>
      </c>
      <c r="DM300" s="268" t="s">
        <v>819</v>
      </c>
      <c r="DN300" s="269">
        <v>2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504</v>
      </c>
      <c r="DM301" s="268" t="s">
        <v>821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506</v>
      </c>
      <c r="DM302" s="268" t="s">
        <v>1397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507</v>
      </c>
      <c r="DM303" s="268" t="s">
        <v>1398</v>
      </c>
      <c r="DN303" s="269">
        <v>4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503</v>
      </c>
      <c r="DM304" s="268" t="s">
        <v>820</v>
      </c>
      <c r="DN304" s="269">
        <v>3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508</v>
      </c>
      <c r="DM305" s="268" t="s">
        <v>1399</v>
      </c>
      <c r="DN305" s="269">
        <v>5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509</v>
      </c>
      <c r="DM306" s="268" t="s">
        <v>1400</v>
      </c>
      <c r="DN306" s="269">
        <v>6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511</v>
      </c>
      <c r="DM307" s="268" t="s">
        <v>1401</v>
      </c>
      <c r="DN307" s="269">
        <v>4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512</v>
      </c>
      <c r="DM308" s="268" t="s">
        <v>1402</v>
      </c>
      <c r="DN308" s="269">
        <v>5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513</v>
      </c>
      <c r="DM309" s="268" t="s">
        <v>1403</v>
      </c>
      <c r="DN309" s="269">
        <v>6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514</v>
      </c>
      <c r="DM310" s="268" t="s">
        <v>1404</v>
      </c>
      <c r="DN310" s="269">
        <v>7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516</v>
      </c>
      <c r="DM311" s="268" t="s">
        <v>1405</v>
      </c>
      <c r="DN311" s="269">
        <v>4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517</v>
      </c>
      <c r="DM312" s="268" t="s">
        <v>1406</v>
      </c>
      <c r="DN312" s="269">
        <v>5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518</v>
      </c>
      <c r="DM313" s="268" t="s">
        <v>1407</v>
      </c>
      <c r="DN313" s="269">
        <v>6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521</v>
      </c>
      <c r="DM314" s="268" t="s">
        <v>1408</v>
      </c>
      <c r="DN314" s="269">
        <v>4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522</v>
      </c>
      <c r="DM315" s="268" t="s">
        <v>1409</v>
      </c>
      <c r="DN315" s="269">
        <v>5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523</v>
      </c>
      <c r="DM316" s="268" t="s">
        <v>1410</v>
      </c>
      <c r="DN316" s="269">
        <v>6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524</v>
      </c>
      <c r="DM317" s="268" t="s">
        <v>1411</v>
      </c>
      <c r="DN317" s="269">
        <v>7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531</v>
      </c>
      <c r="DM318" s="268" t="s">
        <v>1412</v>
      </c>
      <c r="DN318" s="269">
        <v>5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532</v>
      </c>
      <c r="DM319" s="268" t="s">
        <v>1413</v>
      </c>
      <c r="DN319" s="269">
        <v>6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533</v>
      </c>
      <c r="DM320" s="268" t="s">
        <v>1414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534</v>
      </c>
      <c r="DM321" s="268" t="s">
        <v>1415</v>
      </c>
      <c r="DN321" s="269">
        <v>7</v>
      </c>
      <c r="DO321" s="171"/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541</v>
      </c>
      <c r="DM322" s="268" t="s">
        <v>1416</v>
      </c>
      <c r="DN322" s="269">
        <v>6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542</v>
      </c>
      <c r="DM323" s="268" t="s">
        <v>1417</v>
      </c>
      <c r="DN323" s="269">
        <v>7</v>
      </c>
      <c r="DO323" s="171" t="s">
        <v>967</v>
      </c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543</v>
      </c>
      <c r="DM324" s="268" t="s">
        <v>1418</v>
      </c>
      <c r="DN324" s="269">
        <v>8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544</v>
      </c>
      <c r="DM325" s="268" t="s">
        <v>1419</v>
      </c>
      <c r="DN325" s="269">
        <v>9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545</v>
      </c>
      <c r="DM326" s="268" t="s">
        <v>1420</v>
      </c>
      <c r="DN326" s="269">
        <v>10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550</v>
      </c>
      <c r="DM327" s="268" t="s">
        <v>846</v>
      </c>
      <c r="DN327" s="269">
        <v>7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551</v>
      </c>
      <c r="DM328" s="268" t="s">
        <v>1491</v>
      </c>
      <c r="DN328" s="269">
        <v>8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552</v>
      </c>
      <c r="DM329" s="268" t="s">
        <v>1492</v>
      </c>
      <c r="DN329" s="269">
        <v>9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553</v>
      </c>
      <c r="DM330" s="268" t="s">
        <v>1493</v>
      </c>
      <c r="DN330" s="269">
        <v>10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554</v>
      </c>
      <c r="DM331" s="268" t="s">
        <v>1494</v>
      </c>
      <c r="DN331" s="269">
        <v>11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555</v>
      </c>
      <c r="DM332" s="270" t="s">
        <v>1495</v>
      </c>
      <c r="DN332" s="269">
        <v>12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561</v>
      </c>
      <c r="DM333" s="268" t="s">
        <v>847</v>
      </c>
      <c r="DN333" s="269">
        <v>3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562</v>
      </c>
      <c r="DM334" s="268" t="s">
        <v>1421</v>
      </c>
      <c r="DN334" s="269">
        <v>4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563</v>
      </c>
      <c r="DM335" s="268" t="s">
        <v>1422</v>
      </c>
      <c r="DN335" s="269">
        <v>5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564</v>
      </c>
      <c r="DM336" s="268" t="s">
        <v>1423</v>
      </c>
      <c r="DN336" s="269">
        <v>6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565</v>
      </c>
      <c r="DM337" s="268" t="s">
        <v>1424</v>
      </c>
      <c r="DN337" s="269">
        <v>7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566</v>
      </c>
      <c r="DM338" s="268" t="s">
        <v>1425</v>
      </c>
      <c r="DN338" s="269">
        <v>8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571</v>
      </c>
      <c r="DM339" s="268" t="s">
        <v>1</v>
      </c>
      <c r="DN339" s="269">
        <v>3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572</v>
      </c>
      <c r="DM340" s="268" t="s">
        <v>1426</v>
      </c>
      <c r="DN340" s="269">
        <v>4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573</v>
      </c>
      <c r="DM341" s="268" t="s">
        <v>1427</v>
      </c>
      <c r="DN341" s="269">
        <v>5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574</v>
      </c>
      <c r="DM342" s="268" t="s">
        <v>1428</v>
      </c>
      <c r="DN342" s="269">
        <v>6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575</v>
      </c>
      <c r="DM343" s="268" t="s">
        <v>1429</v>
      </c>
      <c r="DN343" s="269">
        <v>7</v>
      </c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576</v>
      </c>
      <c r="DM344" s="268" t="s">
        <v>6</v>
      </c>
      <c r="DN344" s="269">
        <v>8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577</v>
      </c>
      <c r="DM345" s="268" t="s">
        <v>7</v>
      </c>
      <c r="DN345" s="271"/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578</v>
      </c>
      <c r="DM346" s="268" t="s">
        <v>8</v>
      </c>
      <c r="DN346" s="269">
        <v>7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580</v>
      </c>
      <c r="DM347" s="268" t="s">
        <v>9</v>
      </c>
      <c r="DN347" s="269">
        <v>2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581</v>
      </c>
      <c r="DM348" s="268" t="s">
        <v>10</v>
      </c>
      <c r="DN348" s="269">
        <v>3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582</v>
      </c>
      <c r="DM349" s="268" t="s">
        <v>11</v>
      </c>
      <c r="DN349" s="269">
        <v>4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583</v>
      </c>
      <c r="DM350" s="268" t="s">
        <v>12</v>
      </c>
      <c r="DN350" s="269">
        <v>4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584</v>
      </c>
      <c r="DM351" s="268" t="s">
        <v>13</v>
      </c>
      <c r="DN351" s="269">
        <v>5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585</v>
      </c>
      <c r="DM352" s="268" t="s">
        <v>14</v>
      </c>
      <c r="DN352" s="269">
        <v>6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586</v>
      </c>
      <c r="DM353" s="268" t="s">
        <v>1430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587</v>
      </c>
      <c r="DM354" s="268" t="s">
        <v>1431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590</v>
      </c>
      <c r="DM355" s="268" t="s">
        <v>846</v>
      </c>
      <c r="DN355" s="269">
        <v>7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591</v>
      </c>
      <c r="DM356" s="268" t="s">
        <v>17</v>
      </c>
      <c r="DN356" s="269">
        <v>8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592</v>
      </c>
      <c r="DM357" s="268" t="s">
        <v>18</v>
      </c>
      <c r="DN357" s="269">
        <v>9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593</v>
      </c>
      <c r="DM358" s="268" t="s">
        <v>19</v>
      </c>
      <c r="DN358" s="269">
        <v>10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594</v>
      </c>
      <c r="DM359" s="268" t="s">
        <v>20</v>
      </c>
      <c r="DN359" s="269">
        <v>11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601</v>
      </c>
      <c r="DM360" s="268" t="s">
        <v>1432</v>
      </c>
      <c r="DN360" s="269">
        <v>4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602</v>
      </c>
      <c r="DM361" s="268" t="s">
        <v>1433</v>
      </c>
      <c r="DN361" s="269">
        <v>5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603</v>
      </c>
      <c r="DM362" s="268" t="s">
        <v>1434</v>
      </c>
      <c r="DN362" s="269">
        <v>6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604</v>
      </c>
      <c r="DM363" s="268" t="s">
        <v>1435</v>
      </c>
      <c r="DN363" s="269">
        <v>7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611</v>
      </c>
      <c r="DM364" s="268" t="s">
        <v>25</v>
      </c>
      <c r="DN364" s="269">
        <v>1</v>
      </c>
      <c r="DO364" s="171"/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612</v>
      </c>
      <c r="DM365" s="268" t="s">
        <v>26</v>
      </c>
      <c r="DN365" s="269">
        <v>2</v>
      </c>
      <c r="DO365" s="171"/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613</v>
      </c>
      <c r="DM366" s="268" t="s">
        <v>1436</v>
      </c>
      <c r="DN366" s="269">
        <v>3</v>
      </c>
      <c r="DO366" s="171" t="s">
        <v>963</v>
      </c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614</v>
      </c>
      <c r="DM367" s="268" t="s">
        <v>1437</v>
      </c>
      <c r="DN367" s="269">
        <v>4</v>
      </c>
      <c r="DO367" s="171" t="s">
        <v>963</v>
      </c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631</v>
      </c>
      <c r="DM368" s="268" t="s">
        <v>29</v>
      </c>
      <c r="DN368" s="269">
        <v>8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632</v>
      </c>
      <c r="DM369" s="268" t="s">
        <v>30</v>
      </c>
      <c r="DN369" s="269">
        <v>9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633</v>
      </c>
      <c r="DM370" s="268" t="s">
        <v>31</v>
      </c>
      <c r="DN370" s="269">
        <v>10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634</v>
      </c>
      <c r="DM371" s="268" t="s">
        <v>32</v>
      </c>
      <c r="DN371" s="269">
        <v>11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690</v>
      </c>
      <c r="DM372" s="268" t="s">
        <v>1491</v>
      </c>
      <c r="DN372" s="269">
        <v>8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691</v>
      </c>
      <c r="DM373" s="268" t="s">
        <v>1492</v>
      </c>
      <c r="DN373" s="269">
        <v>9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692</v>
      </c>
      <c r="DM374" s="268" t="s">
        <v>1493</v>
      </c>
      <c r="DN374" s="269">
        <v>10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693</v>
      </c>
      <c r="DM375" s="268" t="s">
        <v>1494</v>
      </c>
      <c r="DN375" s="269">
        <v>11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694</v>
      </c>
      <c r="DM376" s="268" t="s">
        <v>1495</v>
      </c>
      <c r="DN376" s="269">
        <v>12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706</v>
      </c>
      <c r="DM377" s="268" t="s">
        <v>1438</v>
      </c>
      <c r="DN377" s="269">
        <v>4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707</v>
      </c>
      <c r="DM378" s="268" t="s">
        <v>1439</v>
      </c>
      <c r="DN378" s="269">
        <v>5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708</v>
      </c>
      <c r="DM379" s="268" t="s">
        <v>1440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709</v>
      </c>
      <c r="DM380" s="268" t="s">
        <v>1441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710</v>
      </c>
      <c r="DM381" s="268" t="s">
        <v>37</v>
      </c>
      <c r="DN381" s="269">
        <v>6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711</v>
      </c>
      <c r="DM382" s="268" t="s">
        <v>1442</v>
      </c>
      <c r="DN382" s="269">
        <v>7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712</v>
      </c>
      <c r="DM383" s="268" t="s">
        <v>1443</v>
      </c>
      <c r="DN383" s="269">
        <v>8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713</v>
      </c>
      <c r="DM384" s="268" t="s">
        <v>1444</v>
      </c>
      <c r="DN384" s="269">
        <v>9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714</v>
      </c>
      <c r="DM385" s="268" t="s">
        <v>41</v>
      </c>
      <c r="DN385" s="269">
        <v>10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720</v>
      </c>
      <c r="DM386" s="268" t="s">
        <v>1445</v>
      </c>
      <c r="DN386" s="269">
        <v>6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721</v>
      </c>
      <c r="DM387" s="268" t="s">
        <v>1446</v>
      </c>
      <c r="DN387" s="269">
        <v>7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722</v>
      </c>
      <c r="DM388" s="268" t="s">
        <v>1447</v>
      </c>
      <c r="DN388" s="269">
        <v>8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723</v>
      </c>
      <c r="DM389" s="268" t="s">
        <v>1448</v>
      </c>
      <c r="DN389" s="269">
        <v>9</v>
      </c>
      <c r="DO389" s="171"/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724</v>
      </c>
      <c r="DM390" s="268" t="s">
        <v>1449</v>
      </c>
      <c r="DN390" s="269">
        <v>10</v>
      </c>
      <c r="DO390" s="171"/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731</v>
      </c>
      <c r="DM391" s="268" t="s">
        <v>1450</v>
      </c>
      <c r="DN391" s="269">
        <v>4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732</v>
      </c>
      <c r="DM392" s="268" t="s">
        <v>1451</v>
      </c>
      <c r="DN392" s="269">
        <v>5</v>
      </c>
      <c r="DO392" s="171" t="s">
        <v>964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733</v>
      </c>
      <c r="DM393" s="268" t="s">
        <v>1452</v>
      </c>
      <c r="DN393" s="269">
        <v>6</v>
      </c>
      <c r="DO393" s="171" t="s">
        <v>964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741</v>
      </c>
      <c r="DM394" s="268" t="s">
        <v>1453</v>
      </c>
      <c r="DN394" s="269">
        <v>7</v>
      </c>
      <c r="DO394" s="171" t="s">
        <v>965</v>
      </c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742</v>
      </c>
      <c r="DM395" s="268" t="s">
        <v>1454</v>
      </c>
      <c r="DN395" s="269">
        <v>8</v>
      </c>
      <c r="DO395" s="171" t="s">
        <v>966</v>
      </c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743</v>
      </c>
      <c r="DM396" s="268" t="s">
        <v>52</v>
      </c>
      <c r="DN396" s="269">
        <v>9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746</v>
      </c>
      <c r="DM397" s="268" t="s">
        <v>1455</v>
      </c>
      <c r="DN397" s="269">
        <v>4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747</v>
      </c>
      <c r="DM398" s="268" t="s">
        <v>1456</v>
      </c>
      <c r="DN398" s="269">
        <v>5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748</v>
      </c>
      <c r="DM399" s="268" t="s">
        <v>1457</v>
      </c>
      <c r="DN399" s="269">
        <v>6</v>
      </c>
      <c r="DO399" s="171"/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749</v>
      </c>
      <c r="DM400" s="268" t="s">
        <v>1458</v>
      </c>
      <c r="DN400" s="269">
        <v>7</v>
      </c>
      <c r="DO400" s="171"/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750</v>
      </c>
      <c r="DM401" s="268" t="s">
        <v>1492</v>
      </c>
      <c r="DN401" s="269">
        <v>9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751</v>
      </c>
      <c r="DM402" s="268" t="s">
        <v>1493</v>
      </c>
      <c r="DN402" s="269">
        <v>10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752</v>
      </c>
      <c r="DM403" s="268" t="s">
        <v>1494</v>
      </c>
      <c r="DN403" s="269">
        <v>11</v>
      </c>
      <c r="DO403" s="171" t="s">
        <v>951</v>
      </c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753</v>
      </c>
      <c r="DM404" s="268" t="s">
        <v>1495</v>
      </c>
      <c r="DN404" s="269">
        <v>12</v>
      </c>
      <c r="DO404" s="171" t="s">
        <v>951</v>
      </c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755</v>
      </c>
      <c r="DM405" s="268" t="s">
        <v>1459</v>
      </c>
      <c r="DN405" s="269">
        <v>6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756</v>
      </c>
      <c r="DM406" s="268" t="s">
        <v>1460</v>
      </c>
      <c r="DN406" s="269">
        <v>7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757</v>
      </c>
      <c r="DM407" s="268" t="s">
        <v>1461</v>
      </c>
      <c r="DN407" s="269">
        <v>8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758</v>
      </c>
      <c r="DM408" s="268" t="s">
        <v>1462</v>
      </c>
      <c r="DN408" s="269">
        <v>9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759</v>
      </c>
      <c r="DM409" s="268" t="s">
        <v>1463</v>
      </c>
      <c r="DN409" s="269">
        <v>10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760</v>
      </c>
      <c r="DM410" s="268" t="s">
        <v>1464</v>
      </c>
      <c r="DN410" s="269">
        <v>6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761</v>
      </c>
      <c r="DM411" s="268" t="s">
        <v>1465</v>
      </c>
      <c r="DN411" s="269">
        <v>7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762</v>
      </c>
      <c r="DM412" s="268" t="s">
        <v>1466</v>
      </c>
      <c r="DN412" s="269">
        <v>8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763</v>
      </c>
      <c r="DM413" s="268" t="s">
        <v>1467</v>
      </c>
      <c r="DN413" s="269">
        <v>9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764</v>
      </c>
      <c r="DM414" s="268" t="s">
        <v>1468</v>
      </c>
      <c r="DN414" s="269">
        <v>10</v>
      </c>
      <c r="DO414" s="171"/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770</v>
      </c>
      <c r="DM415" s="268" t="s">
        <v>1469</v>
      </c>
      <c r="DN415" s="269">
        <v>6</v>
      </c>
      <c r="DO415" s="171"/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771</v>
      </c>
      <c r="DM416" s="268" t="s">
        <v>1470</v>
      </c>
      <c r="DN416" s="269">
        <v>7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772</v>
      </c>
      <c r="DM417" s="268" t="s">
        <v>1471</v>
      </c>
      <c r="DN417" s="269">
        <v>8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773</v>
      </c>
      <c r="DM418" s="268" t="s">
        <v>1472</v>
      </c>
      <c r="DN418" s="269">
        <v>9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774</v>
      </c>
      <c r="DM419" s="268" t="s">
        <v>1473</v>
      </c>
      <c r="DN419" s="269">
        <v>10</v>
      </c>
      <c r="DO419" s="171" t="s">
        <v>951</v>
      </c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775</v>
      </c>
      <c r="DM420" s="268" t="s">
        <v>1474</v>
      </c>
      <c r="DN420" s="269">
        <v>11</v>
      </c>
      <c r="DO420" s="171" t="s">
        <v>951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780</v>
      </c>
      <c r="DM421" s="268" t="s">
        <v>1475</v>
      </c>
      <c r="DN421" s="269">
        <v>6</v>
      </c>
      <c r="DO421" s="171"/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781</v>
      </c>
      <c r="DM422" s="268" t="s">
        <v>1476</v>
      </c>
      <c r="DN422" s="269">
        <v>7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782</v>
      </c>
      <c r="DM423" s="268" t="s">
        <v>1477</v>
      </c>
      <c r="DN423" s="269">
        <v>8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783</v>
      </c>
      <c r="DM424" s="268" t="s">
        <v>1478</v>
      </c>
      <c r="DN424" s="269">
        <v>9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784</v>
      </c>
      <c r="DM425" s="268" t="s">
        <v>1479</v>
      </c>
      <c r="DN425" s="269">
        <v>10</v>
      </c>
      <c r="DO425" s="171" t="s">
        <v>952</v>
      </c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785</v>
      </c>
      <c r="DM426" s="268" t="s">
        <v>1480</v>
      </c>
      <c r="DN426" s="269">
        <v>11</v>
      </c>
      <c r="DO426" s="171" t="s">
        <v>952</v>
      </c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811</v>
      </c>
      <c r="DM427" s="268" t="s">
        <v>1481</v>
      </c>
      <c r="DN427" s="269">
        <v>4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812</v>
      </c>
      <c r="DM428" s="268" t="s">
        <v>1482</v>
      </c>
      <c r="DN428" s="269">
        <v>5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813</v>
      </c>
      <c r="DM429" s="268" t="s">
        <v>1483</v>
      </c>
      <c r="DN429" s="269">
        <v>6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814</v>
      </c>
      <c r="DM430" s="268" t="s">
        <v>1484</v>
      </c>
      <c r="DN430" s="269">
        <v>7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821</v>
      </c>
      <c r="DM431" s="268" t="s">
        <v>1485</v>
      </c>
      <c r="DN431" s="269">
        <v>7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822</v>
      </c>
      <c r="DM432" s="268" t="s">
        <v>1486</v>
      </c>
      <c r="DN432" s="269">
        <v>8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823</v>
      </c>
      <c r="DM433" s="268" t="s">
        <v>1487</v>
      </c>
      <c r="DN433" s="269">
        <v>9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824</v>
      </c>
      <c r="DM434" s="268" t="s">
        <v>1488</v>
      </c>
      <c r="DN434" s="269">
        <v>10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850</v>
      </c>
      <c r="DM435" s="268" t="s">
        <v>1491</v>
      </c>
      <c r="DN435" s="269">
        <v>8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851</v>
      </c>
      <c r="DM436" s="268" t="s">
        <v>1492</v>
      </c>
      <c r="DN436" s="269">
        <v>9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852</v>
      </c>
      <c r="DM437" s="268" t="s">
        <v>1493</v>
      </c>
      <c r="DN437" s="269">
        <v>10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853</v>
      </c>
      <c r="DM438" s="268" t="s">
        <v>1494</v>
      </c>
      <c r="DN438" s="269">
        <v>11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951</v>
      </c>
      <c r="DM439" s="268" t="s">
        <v>66</v>
      </c>
      <c r="DN439" s="269">
        <v>6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952</v>
      </c>
      <c r="DM440" s="268" t="s">
        <v>67</v>
      </c>
      <c r="DN440" s="269">
        <v>7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953</v>
      </c>
      <c r="DM441" s="268" t="s">
        <v>68</v>
      </c>
      <c r="DN441" s="269">
        <v>8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954</v>
      </c>
      <c r="DM442" s="268" t="s">
        <v>1489</v>
      </c>
      <c r="DN442" s="269">
        <v>8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955</v>
      </c>
      <c r="DM443" s="268" t="s">
        <v>1490</v>
      </c>
      <c r="DN443" s="269">
        <v>9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961</v>
      </c>
      <c r="DM444" s="268" t="s">
        <v>71</v>
      </c>
      <c r="DN444" s="269">
        <v>6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962</v>
      </c>
      <c r="DM445" s="268" t="s">
        <v>72</v>
      </c>
      <c r="DN445" s="269">
        <v>7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67">
        <v>963</v>
      </c>
      <c r="DM446" s="268" t="s">
        <v>73</v>
      </c>
      <c r="DN446" s="269">
        <v>8</v>
      </c>
      <c r="DO446" s="171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  <c r="DL447" s="267">
        <v>971</v>
      </c>
      <c r="DM447" s="268" t="s">
        <v>74</v>
      </c>
      <c r="DN447" s="269">
        <v>6</v>
      </c>
      <c r="DO447" s="171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  <c r="DL448" s="272">
        <v>972</v>
      </c>
      <c r="DM448" s="273" t="s">
        <v>75</v>
      </c>
      <c r="DN448" s="274">
        <v>7</v>
      </c>
      <c r="DO448" s="172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  <row r="457" spans="4:115" s="115" customFormat="1" x14ac:dyDescent="0.25">
      <c r="D457" s="351"/>
      <c r="E457" s="351"/>
      <c r="F457" s="355"/>
      <c r="G457" s="356"/>
      <c r="H457" s="356"/>
      <c r="I457" s="355"/>
      <c r="J457" s="356"/>
      <c r="K457" s="355"/>
      <c r="L457" s="355"/>
      <c r="M457" s="355"/>
      <c r="N457" s="355"/>
      <c r="O457" s="355"/>
      <c r="P457" s="114"/>
      <c r="Q457" s="111"/>
      <c r="R457" s="111"/>
      <c r="T457" s="303"/>
      <c r="U457" s="357"/>
      <c r="V457" s="303"/>
      <c r="W457" s="358"/>
      <c r="X457" s="303"/>
      <c r="Y457" s="113"/>
      <c r="Z457" s="357"/>
      <c r="AA457" s="303"/>
      <c r="AB457" s="359"/>
      <c r="AC457" s="303"/>
      <c r="AD457" s="303"/>
      <c r="AE457" s="303"/>
      <c r="CO457" s="303"/>
      <c r="CQ457" s="351"/>
      <c r="CR457" s="351"/>
      <c r="CT457" s="351"/>
      <c r="CU457" s="351"/>
      <c r="CW457" s="351"/>
      <c r="CX457" s="351"/>
      <c r="CZ457" s="351"/>
      <c r="DA457" s="351"/>
      <c r="DC457" s="351"/>
      <c r="DD457" s="351"/>
      <c r="DG457" s="303"/>
      <c r="DH457" s="303"/>
      <c r="DJ457" s="145"/>
      <c r="DK457" s="145"/>
    </row>
    <row r="458" spans="4:115" s="115" customFormat="1" x14ac:dyDescent="0.25">
      <c r="D458" s="351"/>
      <c r="E458" s="351"/>
      <c r="F458" s="355"/>
      <c r="G458" s="356"/>
      <c r="H458" s="356"/>
      <c r="I458" s="355"/>
      <c r="J458" s="356"/>
      <c r="K458" s="355"/>
      <c r="L458" s="355"/>
      <c r="M458" s="355"/>
      <c r="N458" s="355"/>
      <c r="O458" s="355"/>
      <c r="P458" s="114"/>
      <c r="Q458" s="111"/>
      <c r="R458" s="111"/>
      <c r="T458" s="303"/>
      <c r="U458" s="357"/>
      <c r="V458" s="303"/>
      <c r="W458" s="358"/>
      <c r="X458" s="303"/>
      <c r="Y458" s="113"/>
      <c r="Z458" s="357"/>
      <c r="AA458" s="303"/>
      <c r="AB458" s="359"/>
      <c r="AC458" s="303"/>
      <c r="AD458" s="303"/>
      <c r="AE458" s="303"/>
      <c r="CO458" s="303"/>
      <c r="CQ458" s="351"/>
      <c r="CR458" s="351"/>
      <c r="CT458" s="351"/>
      <c r="CU458" s="351"/>
      <c r="CW458" s="351"/>
      <c r="CX458" s="351"/>
      <c r="CZ458" s="351"/>
      <c r="DA458" s="351"/>
      <c r="DC458" s="351"/>
      <c r="DD458" s="351"/>
      <c r="DG458" s="303"/>
      <c r="DH458" s="303"/>
      <c r="DJ458" s="145"/>
      <c r="DK458" s="145"/>
    </row>
  </sheetData>
  <autoFilter ref="A4:R155"/>
  <mergeCells count="33">
    <mergeCell ref="F1:F3"/>
    <mergeCell ref="A1:A3"/>
    <mergeCell ref="B1:B3"/>
    <mergeCell ref="C1:C3"/>
    <mergeCell ref="D1:D3"/>
    <mergeCell ref="E1:E3"/>
    <mergeCell ref="R1:R3"/>
    <mergeCell ref="G1:G3"/>
    <mergeCell ref="H1:H3"/>
    <mergeCell ref="I1:I3"/>
    <mergeCell ref="J1:J3"/>
    <mergeCell ref="K1:K3"/>
    <mergeCell ref="L1:L3"/>
    <mergeCell ref="M1:M3"/>
    <mergeCell ref="N1:N3"/>
    <mergeCell ref="O1:O3"/>
    <mergeCell ref="P1:P3"/>
    <mergeCell ref="Q1:Q3"/>
    <mergeCell ref="AF3:AF4"/>
    <mergeCell ref="DL184:DN184"/>
    <mergeCell ref="AB1:AD1"/>
    <mergeCell ref="X2:Y2"/>
    <mergeCell ref="S3:S4"/>
    <mergeCell ref="T3:T4"/>
    <mergeCell ref="U3:U4"/>
    <mergeCell ref="V3:V4"/>
    <mergeCell ref="W3:W4"/>
    <mergeCell ref="X3:Y4"/>
    <mergeCell ref="Z3:Z4"/>
    <mergeCell ref="AA3:AA4"/>
    <mergeCell ref="AB3:AB4"/>
    <mergeCell ref="AC3:AC4"/>
    <mergeCell ref="AD3:AD4"/>
  </mergeCells>
  <conditionalFormatting sqref="DC119 DC121:DC123 DC71 DC116 CZ115 DC125:DC131 DC8:DC10 DC66:DC68 DC36:DC57 DC95:DC108 DC140:DC142 DC135:DC138 DC112:DC113 DC144:DC147 DC73:DC74 DC110 DC59:DC64 DC80:DC81 DC83:DC93 CZ145:CZ156 DC151:DC156 CZ13 DC21:DC33 DC12:DC17">
    <cfRule type="cellIs" dxfId="1848" priority="144" stopIfTrue="1" operator="notEqual">
      <formula>$DG8</formula>
    </cfRule>
  </conditionalFormatting>
  <conditionalFormatting sqref="CZ14:CZ17 CZ119 CZ121:CZ123 CZ116 CZ71 CZ125:CZ131 CZ21:CZ33 CZ8:CZ10 CZ66:CZ68 CZ35:CZ57 CZ140:CZ142 CZ135:CZ138 CZ73:CZ74 CZ95:CZ113 CZ59:CZ64 CZ80:CZ81 CZ83:CZ93">
    <cfRule type="cellIs" dxfId="1847" priority="145" stopIfTrue="1" operator="notEqual">
      <formula>$DC8</formula>
    </cfRule>
  </conditionalFormatting>
  <conditionalFormatting sqref="DC34">
    <cfRule type="cellIs" dxfId="1846" priority="142" stopIfTrue="1" operator="notEqual">
      <formula>$DG34</formula>
    </cfRule>
  </conditionalFormatting>
  <conditionalFormatting sqref="CZ34">
    <cfRule type="cellIs" dxfId="1845" priority="143" stopIfTrue="1" operator="notEqual">
      <formula>$DC34</formula>
    </cfRule>
  </conditionalFormatting>
  <conditionalFormatting sqref="DC65">
    <cfRule type="cellIs" dxfId="1844" priority="140" stopIfTrue="1" operator="notEqual">
      <formula>$DG65</formula>
    </cfRule>
  </conditionalFormatting>
  <conditionalFormatting sqref="CZ65">
    <cfRule type="cellIs" dxfId="1843" priority="141" stopIfTrue="1" operator="notEqual">
      <formula>$DC65</formula>
    </cfRule>
  </conditionalFormatting>
  <conditionalFormatting sqref="CZ12">
    <cfRule type="cellIs" dxfId="1842" priority="137" stopIfTrue="1" operator="notEqual">
      <formula>$DG12</formula>
    </cfRule>
  </conditionalFormatting>
  <conditionalFormatting sqref="CW119:CW123 CW125 CW140:CW142 CW127:CW132 CW134:CW138 CW71:CW74 CW95:CW117 CW59:CW68 CW77:CW93 CW20:CW57 CW6:CW17">
    <cfRule type="cellIs" dxfId="1841" priority="139" operator="notEqual">
      <formula>$CW6</formula>
    </cfRule>
  </conditionalFormatting>
  <conditionalFormatting sqref="CT145:CT147 CQ151:CQ156 CW145:CW156 CT151:CT156">
    <cfRule type="cellIs" dxfId="1840" priority="138" stopIfTrue="1" operator="notEqual">
      <formula>$CZ145</formula>
    </cfRule>
  </conditionalFormatting>
  <conditionalFormatting sqref="DC72">
    <cfRule type="cellIs" dxfId="1839" priority="135" stopIfTrue="1" operator="notEqual">
      <formula>$DG72</formula>
    </cfRule>
  </conditionalFormatting>
  <conditionalFormatting sqref="CZ72">
    <cfRule type="cellIs" dxfId="1838" priority="136" stopIfTrue="1" operator="notEqual">
      <formula>$DC72</formula>
    </cfRule>
  </conditionalFormatting>
  <conditionalFormatting sqref="CZ146">
    <cfRule type="cellIs" dxfId="1837" priority="134" stopIfTrue="1" operator="notEqual">
      <formula>$DG146</formula>
    </cfRule>
  </conditionalFormatting>
  <conditionalFormatting sqref="DC114">
    <cfRule type="cellIs" dxfId="1836" priority="132" stopIfTrue="1" operator="notEqual">
      <formula>$DG114</formula>
    </cfRule>
  </conditionalFormatting>
  <conditionalFormatting sqref="CZ114">
    <cfRule type="cellIs" dxfId="1835" priority="133" stopIfTrue="1" operator="notEqual">
      <formula>$DC114</formula>
    </cfRule>
  </conditionalFormatting>
  <conditionalFormatting sqref="DC82">
    <cfRule type="cellIs" dxfId="1834" priority="130" stopIfTrue="1" operator="notEqual">
      <formula>$DG82</formula>
    </cfRule>
  </conditionalFormatting>
  <conditionalFormatting sqref="CZ82">
    <cfRule type="cellIs" dxfId="1833" priority="131" stopIfTrue="1" operator="notEqual">
      <formula>$DC82</formula>
    </cfRule>
  </conditionalFormatting>
  <conditionalFormatting sqref="DC79">
    <cfRule type="cellIs" dxfId="1832" priority="128" stopIfTrue="1" operator="notEqual">
      <formula>$DG79</formula>
    </cfRule>
  </conditionalFormatting>
  <conditionalFormatting sqref="CZ79">
    <cfRule type="cellIs" dxfId="1831" priority="129" stopIfTrue="1" operator="notEqual">
      <formula>$DC79</formula>
    </cfRule>
  </conditionalFormatting>
  <conditionalFormatting sqref="DC71">
    <cfRule type="cellIs" dxfId="1830" priority="126" stopIfTrue="1" operator="notEqual">
      <formula>$DG71</formula>
    </cfRule>
  </conditionalFormatting>
  <conditionalFormatting sqref="CZ71">
    <cfRule type="cellIs" dxfId="1829" priority="127" stopIfTrue="1" operator="notEqual">
      <formula>$DC71</formula>
    </cfRule>
  </conditionalFormatting>
  <conditionalFormatting sqref="DC72">
    <cfRule type="cellIs" dxfId="1828" priority="124" stopIfTrue="1" operator="notEqual">
      <formula>$DG72</formula>
    </cfRule>
  </conditionalFormatting>
  <conditionalFormatting sqref="CZ72">
    <cfRule type="cellIs" dxfId="1827" priority="125" stopIfTrue="1" operator="notEqual">
      <formula>$DC72</formula>
    </cfRule>
  </conditionalFormatting>
  <conditionalFormatting sqref="DC115">
    <cfRule type="cellIs" dxfId="1826" priority="123" stopIfTrue="1" operator="notEqual">
      <formula>$DG115</formula>
    </cfRule>
  </conditionalFormatting>
  <conditionalFormatting sqref="DC120">
    <cfRule type="cellIs" dxfId="1825" priority="121" stopIfTrue="1" operator="notEqual">
      <formula>$DG120</formula>
    </cfRule>
  </conditionalFormatting>
  <conditionalFormatting sqref="CZ120">
    <cfRule type="cellIs" dxfId="1824" priority="122" stopIfTrue="1" operator="notEqual">
      <formula>$DC120</formula>
    </cfRule>
  </conditionalFormatting>
  <conditionalFormatting sqref="CZ144">
    <cfRule type="cellIs" dxfId="1823" priority="120" stopIfTrue="1" operator="notEqual">
      <formula>$DG144</formula>
    </cfRule>
  </conditionalFormatting>
  <conditionalFormatting sqref="CW144">
    <cfRule type="cellIs" dxfId="1822" priority="119" stopIfTrue="1" operator="notEqual">
      <formula>$CZ144</formula>
    </cfRule>
  </conditionalFormatting>
  <conditionalFormatting sqref="DC134">
    <cfRule type="cellIs" dxfId="1821" priority="117" stopIfTrue="1" operator="notEqual">
      <formula>$DG134</formula>
    </cfRule>
  </conditionalFormatting>
  <conditionalFormatting sqref="CZ134">
    <cfRule type="cellIs" dxfId="1820" priority="118" stopIfTrue="1" operator="notEqual">
      <formula>$DC134</formula>
    </cfRule>
  </conditionalFormatting>
  <conditionalFormatting sqref="DC132">
    <cfRule type="cellIs" dxfId="1819" priority="115" stopIfTrue="1" operator="notEqual">
      <formula>$DG132</formula>
    </cfRule>
  </conditionalFormatting>
  <conditionalFormatting sqref="CZ132">
    <cfRule type="cellIs" dxfId="1818" priority="116" stopIfTrue="1" operator="notEqual">
      <formula>$DC132</formula>
    </cfRule>
  </conditionalFormatting>
  <conditionalFormatting sqref="DC73:DC74">
    <cfRule type="cellIs" dxfId="1817" priority="113" stopIfTrue="1" operator="notEqual">
      <formula>$DG73</formula>
    </cfRule>
  </conditionalFormatting>
  <conditionalFormatting sqref="CZ73:CZ74">
    <cfRule type="cellIs" dxfId="1816" priority="114" stopIfTrue="1" operator="notEqual">
      <formula>$DC73</formula>
    </cfRule>
  </conditionalFormatting>
  <conditionalFormatting sqref="DC73:DC74">
    <cfRule type="cellIs" dxfId="1815" priority="111" stopIfTrue="1" operator="notEqual">
      <formula>$DG73</formula>
    </cfRule>
  </conditionalFormatting>
  <conditionalFormatting sqref="CZ73:CZ74">
    <cfRule type="cellIs" dxfId="1814" priority="112" stopIfTrue="1" operator="notEqual">
      <formula>$DC73</formula>
    </cfRule>
  </conditionalFormatting>
  <conditionalFormatting sqref="DC77:DC78">
    <cfRule type="cellIs" dxfId="1813" priority="109" stopIfTrue="1" operator="notEqual">
      <formula>$DG77</formula>
    </cfRule>
  </conditionalFormatting>
  <conditionalFormatting sqref="CZ77:CZ78">
    <cfRule type="cellIs" dxfId="1812" priority="110" stopIfTrue="1" operator="notEqual">
      <formula>$DC77</formula>
    </cfRule>
  </conditionalFormatting>
  <conditionalFormatting sqref="DC117">
    <cfRule type="cellIs" dxfId="1811" priority="107" stopIfTrue="1" operator="notEqual">
      <formula>$DG117</formula>
    </cfRule>
  </conditionalFormatting>
  <conditionalFormatting sqref="CZ117">
    <cfRule type="cellIs" dxfId="1810" priority="108" stopIfTrue="1" operator="notEqual">
      <formula>$DC117</formula>
    </cfRule>
  </conditionalFormatting>
  <conditionalFormatting sqref="DC20">
    <cfRule type="cellIs" dxfId="1809" priority="105" stopIfTrue="1" operator="notEqual">
      <formula>$DG20</formula>
    </cfRule>
  </conditionalFormatting>
  <conditionalFormatting sqref="CZ20">
    <cfRule type="cellIs" dxfId="1808" priority="106" stopIfTrue="1" operator="notEqual">
      <formula>$DC20</formula>
    </cfRule>
  </conditionalFormatting>
  <conditionalFormatting sqref="CT144">
    <cfRule type="cellIs" dxfId="1807" priority="104" stopIfTrue="1" operator="notEqual">
      <formula>$CZ144</formula>
    </cfRule>
  </conditionalFormatting>
  <conditionalFormatting sqref="CT119:CT123 CT140:CT142 CT125:CT132 CT134:CT138 CT71:CT74 CT95:CT117 CT59:CT68 CT77:CT93 CT20:CT57 CT6:CT17">
    <cfRule type="expression" dxfId="1806" priority="102" stopIfTrue="1">
      <formula>$CW6=""</formula>
    </cfRule>
    <cfRule type="cellIs" dxfId="1805" priority="103" stopIfTrue="1" operator="notEqual">
      <formula>$CW6</formula>
    </cfRule>
  </conditionalFormatting>
  <conditionalFormatting sqref="CT5">
    <cfRule type="expression" dxfId="1804" priority="99" stopIfTrue="1">
      <formula>$CW5=""</formula>
    </cfRule>
    <cfRule type="cellIs" dxfId="1803" priority="100" stopIfTrue="1" operator="notEqual">
      <formula>$CW5</formula>
    </cfRule>
  </conditionalFormatting>
  <conditionalFormatting sqref="CW5">
    <cfRule type="cellIs" dxfId="1802" priority="101" operator="notEqual">
      <formula>$CW5</formula>
    </cfRule>
  </conditionalFormatting>
  <conditionalFormatting sqref="DC70">
    <cfRule type="cellIs" dxfId="1801" priority="97" stopIfTrue="1" operator="notEqual">
      <formula>$DG70</formula>
    </cfRule>
  </conditionalFormatting>
  <conditionalFormatting sqref="CZ70">
    <cfRule type="cellIs" dxfId="1800" priority="98" stopIfTrue="1" operator="notEqual">
      <formula>$DC70</formula>
    </cfRule>
  </conditionalFormatting>
  <conditionalFormatting sqref="CW70">
    <cfRule type="cellIs" dxfId="1799" priority="96" operator="notEqual">
      <formula>$CW70</formula>
    </cfRule>
  </conditionalFormatting>
  <conditionalFormatting sqref="CT70">
    <cfRule type="expression" dxfId="1798" priority="94" stopIfTrue="1">
      <formula>$CW70=""</formula>
    </cfRule>
    <cfRule type="cellIs" dxfId="1797" priority="95" stopIfTrue="1" operator="notEqual">
      <formula>$CW70</formula>
    </cfRule>
  </conditionalFormatting>
  <conditionalFormatting sqref="DC58">
    <cfRule type="cellIs" dxfId="1796" priority="92" stopIfTrue="1" operator="notEqual">
      <formula>$DG58</formula>
    </cfRule>
  </conditionalFormatting>
  <conditionalFormatting sqref="CZ58">
    <cfRule type="cellIs" dxfId="1795" priority="93" stopIfTrue="1" operator="notEqual">
      <formula>$DC58</formula>
    </cfRule>
  </conditionalFormatting>
  <conditionalFormatting sqref="CW58">
    <cfRule type="cellIs" dxfId="1794" priority="91" operator="notEqual">
      <formula>$CW58</formula>
    </cfRule>
  </conditionalFormatting>
  <conditionalFormatting sqref="CT58">
    <cfRule type="expression" dxfId="1793" priority="89" stopIfTrue="1">
      <formula>$CW58=""</formula>
    </cfRule>
    <cfRule type="cellIs" dxfId="1792" priority="90" stopIfTrue="1" operator="notEqual">
      <formula>$CW58</formula>
    </cfRule>
  </conditionalFormatting>
  <conditionalFormatting sqref="DC118">
    <cfRule type="cellIs" dxfId="1791" priority="87" stopIfTrue="1" operator="notEqual">
      <formula>$DG118</formula>
    </cfRule>
  </conditionalFormatting>
  <conditionalFormatting sqref="CZ118">
    <cfRule type="cellIs" dxfId="1790" priority="88" stopIfTrue="1" operator="notEqual">
      <formula>$DC118</formula>
    </cfRule>
  </conditionalFormatting>
  <conditionalFormatting sqref="CW118">
    <cfRule type="cellIs" dxfId="1789" priority="86" operator="notEqual">
      <formula>$CW118</formula>
    </cfRule>
  </conditionalFormatting>
  <conditionalFormatting sqref="CT118">
    <cfRule type="expression" dxfId="1788" priority="84" stopIfTrue="1">
      <formula>$CW118=""</formula>
    </cfRule>
    <cfRule type="cellIs" dxfId="1787" priority="85" stopIfTrue="1" operator="notEqual">
      <formula>$CW118</formula>
    </cfRule>
  </conditionalFormatting>
  <conditionalFormatting sqref="DC124">
    <cfRule type="cellIs" dxfId="1786" priority="82" stopIfTrue="1" operator="notEqual">
      <formula>$DG124</formula>
    </cfRule>
  </conditionalFormatting>
  <conditionalFormatting sqref="CZ124">
    <cfRule type="cellIs" dxfId="1785" priority="83" stopIfTrue="1" operator="notEqual">
      <formula>$DC124</formula>
    </cfRule>
  </conditionalFormatting>
  <conditionalFormatting sqref="CW124">
    <cfRule type="cellIs" dxfId="1784" priority="81" operator="notEqual">
      <formula>$CW124</formula>
    </cfRule>
  </conditionalFormatting>
  <conditionalFormatting sqref="CT124">
    <cfRule type="expression" dxfId="1783" priority="79" stopIfTrue="1">
      <formula>$CW124=""</formula>
    </cfRule>
    <cfRule type="cellIs" dxfId="1782" priority="80" stopIfTrue="1" operator="notEqual">
      <formula>$CW124</formula>
    </cfRule>
  </conditionalFormatting>
  <conditionalFormatting sqref="CW75">
    <cfRule type="cellIs" dxfId="1781" priority="78" operator="notEqual">
      <formula>$CW75</formula>
    </cfRule>
  </conditionalFormatting>
  <conditionalFormatting sqref="DC75">
    <cfRule type="cellIs" dxfId="1780" priority="76" stopIfTrue="1" operator="notEqual">
      <formula>$DG75</formula>
    </cfRule>
  </conditionalFormatting>
  <conditionalFormatting sqref="CZ75">
    <cfRule type="cellIs" dxfId="1779" priority="77" stopIfTrue="1" operator="notEqual">
      <formula>$DC75</formula>
    </cfRule>
  </conditionalFormatting>
  <conditionalFormatting sqref="CT75">
    <cfRule type="expression" dxfId="1778" priority="74" stopIfTrue="1">
      <formula>$CW75=""</formula>
    </cfRule>
    <cfRule type="cellIs" dxfId="1777" priority="75" stopIfTrue="1" operator="notEqual">
      <formula>$CW75</formula>
    </cfRule>
  </conditionalFormatting>
  <conditionalFormatting sqref="CZ114">
    <cfRule type="cellIs" dxfId="1776" priority="73" stopIfTrue="1" operator="notEqual">
      <formula>$DG114</formula>
    </cfRule>
  </conditionalFormatting>
  <conditionalFormatting sqref="DC113">
    <cfRule type="cellIs" dxfId="1775" priority="71" stopIfTrue="1" operator="notEqual">
      <formula>$DG113</formula>
    </cfRule>
  </conditionalFormatting>
  <conditionalFormatting sqref="CZ113">
    <cfRule type="cellIs" dxfId="1774" priority="72" stopIfTrue="1" operator="notEqual">
      <formula>$DC113</formula>
    </cfRule>
  </conditionalFormatting>
  <conditionalFormatting sqref="DC114">
    <cfRule type="cellIs" dxfId="1773" priority="70" stopIfTrue="1" operator="notEqual">
      <formula>$DG114</formula>
    </cfRule>
  </conditionalFormatting>
  <conditionalFormatting sqref="DC149:DC150">
    <cfRule type="cellIs" dxfId="1772" priority="69" stopIfTrue="1" operator="notEqual">
      <formula>$DG149</formula>
    </cfRule>
  </conditionalFormatting>
  <conditionalFormatting sqref="CT149:CT150">
    <cfRule type="cellIs" dxfId="1771" priority="68" stopIfTrue="1" operator="notEqual">
      <formula>$CZ149</formula>
    </cfRule>
  </conditionalFormatting>
  <conditionalFormatting sqref="DC148">
    <cfRule type="cellIs" dxfId="1770" priority="67" stopIfTrue="1" operator="notEqual">
      <formula>$DG148</formula>
    </cfRule>
  </conditionalFormatting>
  <conditionalFormatting sqref="CT148">
    <cfRule type="cellIs" dxfId="1769" priority="66" stopIfTrue="1" operator="notEqual">
      <formula>$CZ148</formula>
    </cfRule>
  </conditionalFormatting>
  <conditionalFormatting sqref="CW75">
    <cfRule type="cellIs" dxfId="1768" priority="65" operator="notEqual">
      <formula>$CW75</formula>
    </cfRule>
  </conditionalFormatting>
  <conditionalFormatting sqref="DC75">
    <cfRule type="cellIs" dxfId="1767" priority="63" stopIfTrue="1" operator="notEqual">
      <formula>$DG75</formula>
    </cfRule>
  </conditionalFormatting>
  <conditionalFormatting sqref="CZ75">
    <cfRule type="cellIs" dxfId="1766" priority="64" stopIfTrue="1" operator="notEqual">
      <formula>$DC75</formula>
    </cfRule>
  </conditionalFormatting>
  <conditionalFormatting sqref="CT75">
    <cfRule type="expression" dxfId="1765" priority="61" stopIfTrue="1">
      <formula>$CW75=""</formula>
    </cfRule>
    <cfRule type="cellIs" dxfId="1764" priority="62" stopIfTrue="1" operator="notEqual">
      <formula>$CW75</formula>
    </cfRule>
  </conditionalFormatting>
  <conditionalFormatting sqref="CW74">
    <cfRule type="cellIs" dxfId="1763" priority="60" operator="notEqual">
      <formula>$CW74</formula>
    </cfRule>
  </conditionalFormatting>
  <conditionalFormatting sqref="DC74">
    <cfRule type="cellIs" dxfId="1762" priority="58" stopIfTrue="1" operator="notEqual">
      <formula>$DG74</formula>
    </cfRule>
  </conditionalFormatting>
  <conditionalFormatting sqref="CZ74">
    <cfRule type="cellIs" dxfId="1761" priority="59" stopIfTrue="1" operator="notEqual">
      <formula>$DC74</formula>
    </cfRule>
  </conditionalFormatting>
  <conditionalFormatting sqref="CT74">
    <cfRule type="expression" dxfId="1760" priority="56" stopIfTrue="1">
      <formula>$CW74=""</formula>
    </cfRule>
    <cfRule type="cellIs" dxfId="1759" priority="57" stopIfTrue="1" operator="notEqual">
      <formula>$CW74</formula>
    </cfRule>
  </conditionalFormatting>
  <conditionalFormatting sqref="CW76">
    <cfRule type="cellIs" dxfId="1758" priority="55" operator="notEqual">
      <formula>$CW76</formula>
    </cfRule>
  </conditionalFormatting>
  <conditionalFormatting sqref="DC76">
    <cfRule type="cellIs" dxfId="1757" priority="53" stopIfTrue="1" operator="notEqual">
      <formula>$DG76</formula>
    </cfRule>
  </conditionalFormatting>
  <conditionalFormatting sqref="CZ76">
    <cfRule type="cellIs" dxfId="1756" priority="54" stopIfTrue="1" operator="notEqual">
      <formula>$DC76</formula>
    </cfRule>
  </conditionalFormatting>
  <conditionalFormatting sqref="CT76">
    <cfRule type="expression" dxfId="1755" priority="51" stopIfTrue="1">
      <formula>$CW76=""</formula>
    </cfRule>
    <cfRule type="cellIs" dxfId="1754" priority="52" stopIfTrue="1" operator="notEqual">
      <formula>$CW76</formula>
    </cfRule>
  </conditionalFormatting>
  <conditionalFormatting sqref="DC18">
    <cfRule type="cellIs" dxfId="1753" priority="49" stopIfTrue="1" operator="notEqual">
      <formula>$DG18</formula>
    </cfRule>
  </conditionalFormatting>
  <conditionalFormatting sqref="CZ18">
    <cfRule type="cellIs" dxfId="1752" priority="50" stopIfTrue="1" operator="notEqual">
      <formula>$DC18</formula>
    </cfRule>
  </conditionalFormatting>
  <conditionalFormatting sqref="CW18">
    <cfRule type="cellIs" dxfId="1751" priority="48" operator="notEqual">
      <formula>$CW18</formula>
    </cfRule>
  </conditionalFormatting>
  <conditionalFormatting sqref="CT18">
    <cfRule type="expression" dxfId="1750" priority="46" stopIfTrue="1">
      <formula>$CW18=""</formula>
    </cfRule>
    <cfRule type="cellIs" dxfId="1749" priority="47" stopIfTrue="1" operator="notEqual">
      <formula>$CW18</formula>
    </cfRule>
  </conditionalFormatting>
  <conditionalFormatting sqref="CW126">
    <cfRule type="cellIs" dxfId="1748" priority="45" operator="notEqual">
      <formula>$CW126</formula>
    </cfRule>
  </conditionalFormatting>
  <conditionalFormatting sqref="DC94">
    <cfRule type="cellIs" dxfId="1747" priority="43" stopIfTrue="1" operator="notEqual">
      <formula>$DG94</formula>
    </cfRule>
  </conditionalFormatting>
  <conditionalFormatting sqref="CZ94">
    <cfRule type="cellIs" dxfId="1746" priority="44" stopIfTrue="1" operator="notEqual">
      <formula>$DC94</formula>
    </cfRule>
  </conditionalFormatting>
  <conditionalFormatting sqref="CW94">
    <cfRule type="cellIs" dxfId="1745" priority="42" operator="notEqual">
      <formula>$CW94</formula>
    </cfRule>
  </conditionalFormatting>
  <conditionalFormatting sqref="CT94">
    <cfRule type="expression" dxfId="1744" priority="40" stopIfTrue="1">
      <formula>$CW94=""</formula>
    </cfRule>
    <cfRule type="cellIs" dxfId="1743" priority="41" stopIfTrue="1" operator="notEqual">
      <formula>$CW94</formula>
    </cfRule>
  </conditionalFormatting>
  <conditionalFormatting sqref="DC139">
    <cfRule type="cellIs" dxfId="1742" priority="38" stopIfTrue="1" operator="notEqual">
      <formula>$DG139</formula>
    </cfRule>
  </conditionalFormatting>
  <conditionalFormatting sqref="CZ139">
    <cfRule type="cellIs" dxfId="1741" priority="39" stopIfTrue="1" operator="notEqual">
      <formula>$DC139</formula>
    </cfRule>
  </conditionalFormatting>
  <conditionalFormatting sqref="CW139">
    <cfRule type="cellIs" dxfId="1740" priority="37" operator="notEqual">
      <formula>$CW139</formula>
    </cfRule>
  </conditionalFormatting>
  <conditionalFormatting sqref="CT139">
    <cfRule type="expression" dxfId="1739" priority="35" stopIfTrue="1">
      <formula>$CW139=""</formula>
    </cfRule>
    <cfRule type="cellIs" dxfId="1738" priority="36" stopIfTrue="1" operator="notEqual">
      <formula>$CW139</formula>
    </cfRule>
  </conditionalFormatting>
  <conditionalFormatting sqref="CQ145:CQ147">
    <cfRule type="cellIs" dxfId="1737" priority="34" stopIfTrue="1" operator="notEqual">
      <formula>$CZ145</formula>
    </cfRule>
  </conditionalFormatting>
  <conditionalFormatting sqref="CQ144">
    <cfRule type="cellIs" dxfId="1736" priority="33" stopIfTrue="1" operator="notEqual">
      <formula>$CZ144</formula>
    </cfRule>
  </conditionalFormatting>
  <conditionalFormatting sqref="CQ70:CQ132 CQ5:CQ18 CQ20:CQ68">
    <cfRule type="expression" dxfId="1735" priority="31" stopIfTrue="1">
      <formula>$CT5=""</formula>
    </cfRule>
    <cfRule type="cellIs" dxfId="1734" priority="32" stopIfTrue="1" operator="notEqual">
      <formula>$CT5</formula>
    </cfRule>
  </conditionalFormatting>
  <conditionalFormatting sqref="CQ149:CQ150">
    <cfRule type="cellIs" dxfId="1733" priority="30" stopIfTrue="1" operator="notEqual">
      <formula>$CZ149</formula>
    </cfRule>
  </conditionalFormatting>
  <conditionalFormatting sqref="CQ148">
    <cfRule type="cellIs" dxfId="1732" priority="29" stopIfTrue="1" operator="notEqual">
      <formula>$CZ148</formula>
    </cfRule>
  </conditionalFormatting>
  <conditionalFormatting sqref="CQ134:CQ142">
    <cfRule type="expression" dxfId="1731" priority="27" stopIfTrue="1">
      <formula>$CT134=""</formula>
    </cfRule>
    <cfRule type="cellIs" dxfId="1730" priority="28" stopIfTrue="1" operator="notEqual">
      <formula>$CT134</formula>
    </cfRule>
  </conditionalFormatting>
  <conditionalFormatting sqref="DC143">
    <cfRule type="cellIs" dxfId="1729" priority="26" stopIfTrue="1" operator="notEqual">
      <formula>$DG143</formula>
    </cfRule>
  </conditionalFormatting>
  <conditionalFormatting sqref="CZ143">
    <cfRule type="cellIs" dxfId="1728" priority="25" stopIfTrue="1" operator="notEqual">
      <formula>$DG143</formula>
    </cfRule>
  </conditionalFormatting>
  <conditionalFormatting sqref="CW143">
    <cfRule type="cellIs" dxfId="1727" priority="24" stopIfTrue="1" operator="notEqual">
      <formula>$CZ143</formula>
    </cfRule>
  </conditionalFormatting>
  <conditionalFormatting sqref="CT143">
    <cfRule type="cellIs" dxfId="1726" priority="23" stopIfTrue="1" operator="notEqual">
      <formula>$CZ143</formula>
    </cfRule>
  </conditionalFormatting>
  <conditionalFormatting sqref="CQ143">
    <cfRule type="cellIs" dxfId="1725" priority="22" stopIfTrue="1" operator="notEqual">
      <formula>$CZ143</formula>
    </cfRule>
  </conditionalFormatting>
  <conditionalFormatting sqref="DC69">
    <cfRule type="cellIs" dxfId="1724" priority="20" stopIfTrue="1" operator="notEqual">
      <formula>$DG69</formula>
    </cfRule>
  </conditionalFormatting>
  <conditionalFormatting sqref="CZ69">
    <cfRule type="cellIs" dxfId="1723" priority="21" stopIfTrue="1" operator="notEqual">
      <formula>$DC69</formula>
    </cfRule>
  </conditionalFormatting>
  <conditionalFormatting sqref="CW69">
    <cfRule type="cellIs" dxfId="1722" priority="19" operator="notEqual">
      <formula>$CW69</formula>
    </cfRule>
  </conditionalFormatting>
  <conditionalFormatting sqref="CT69">
    <cfRule type="expression" dxfId="1721" priority="17" stopIfTrue="1">
      <formula>$CW69=""</formula>
    </cfRule>
    <cfRule type="cellIs" dxfId="1720" priority="18" stopIfTrue="1" operator="notEqual">
      <formula>$CW69</formula>
    </cfRule>
  </conditionalFormatting>
  <conditionalFormatting sqref="CQ69">
    <cfRule type="expression" dxfId="1719" priority="15" stopIfTrue="1">
      <formula>$CT69=""</formula>
    </cfRule>
    <cfRule type="cellIs" dxfId="1718" priority="16" stopIfTrue="1" operator="notEqual">
      <formula>$CT69</formula>
    </cfRule>
  </conditionalFormatting>
  <conditionalFormatting sqref="CW133">
    <cfRule type="cellIs" dxfId="1717" priority="14" operator="notEqual">
      <formula>$CW133</formula>
    </cfRule>
  </conditionalFormatting>
  <conditionalFormatting sqref="DC133">
    <cfRule type="cellIs" dxfId="1716" priority="12" stopIfTrue="1" operator="notEqual">
      <formula>$DG133</formula>
    </cfRule>
  </conditionalFormatting>
  <conditionalFormatting sqref="CZ133">
    <cfRule type="cellIs" dxfId="1715" priority="13" stopIfTrue="1" operator="notEqual">
      <formula>$DC133</formula>
    </cfRule>
  </conditionalFormatting>
  <conditionalFormatting sqref="CT133">
    <cfRule type="expression" dxfId="1714" priority="10" stopIfTrue="1">
      <formula>$CW133=""</formula>
    </cfRule>
    <cfRule type="cellIs" dxfId="1713" priority="11" stopIfTrue="1" operator="notEqual">
      <formula>$CW133</formula>
    </cfRule>
  </conditionalFormatting>
  <conditionalFormatting sqref="CQ133">
    <cfRule type="expression" dxfId="1712" priority="8" stopIfTrue="1">
      <formula>$CT133=""</formula>
    </cfRule>
    <cfRule type="cellIs" dxfId="1711" priority="9" stopIfTrue="1" operator="notEqual">
      <formula>$CT133</formula>
    </cfRule>
  </conditionalFormatting>
  <conditionalFormatting sqref="DC19">
    <cfRule type="cellIs" dxfId="1710" priority="6" stopIfTrue="1" operator="notEqual">
      <formula>$DG19</formula>
    </cfRule>
  </conditionalFormatting>
  <conditionalFormatting sqref="CZ19">
    <cfRule type="cellIs" dxfId="1709" priority="7" stopIfTrue="1" operator="notEqual">
      <formula>$DC19</formula>
    </cfRule>
  </conditionalFormatting>
  <conditionalFormatting sqref="CW19">
    <cfRule type="cellIs" dxfId="1708" priority="5" operator="notEqual">
      <formula>$CW19</formula>
    </cfRule>
  </conditionalFormatting>
  <conditionalFormatting sqref="CT19">
    <cfRule type="expression" dxfId="1707" priority="3" stopIfTrue="1">
      <formula>$CW19=""</formula>
    </cfRule>
    <cfRule type="cellIs" dxfId="1706" priority="4" stopIfTrue="1" operator="notEqual">
      <formula>$CW19</formula>
    </cfRule>
  </conditionalFormatting>
  <conditionalFormatting sqref="CQ19">
    <cfRule type="expression" dxfId="1705" priority="1" stopIfTrue="1">
      <formula>$CT19=""</formula>
    </cfRule>
    <cfRule type="cellIs" dxfId="1704" priority="2" stopIfTrue="1" operator="notEqual">
      <formula>$CT19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84.0 / Gültig ab: 01.09.18 / Seite &amp;P (&amp;N)</oddFooter>
  </headerFooter>
  <legacyDrawing r:id="rId2"/>
  <legacyDrawingHF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T456"/>
  <sheetViews>
    <sheetView zoomScaleNormal="100" zoomScaleSheetLayoutView="75" workbookViewId="0">
      <pane ySplit="4" topLeftCell="A5" activePane="bottomLeft" state="frozen"/>
      <selection pane="bottomLeft" activeCell="S1" sqref="S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5" width="3.28515625" style="50" customWidth="1"/>
    <col min="16" max="16" width="3.7109375" style="48" customWidth="1"/>
    <col min="17" max="18" width="3.85546875" style="12" customWidth="1"/>
    <col min="19" max="19" width="15.42578125" style="11" customWidth="1"/>
    <col min="20" max="20" width="4.7109375" style="13" customWidth="1"/>
    <col min="21" max="21" width="23.28515625" style="37" customWidth="1"/>
    <col min="22" max="22" width="5.28515625" style="13" customWidth="1"/>
    <col min="23" max="23" width="19.7109375" style="123" customWidth="1"/>
    <col min="24" max="24" width="4.28515625" style="13" customWidth="1"/>
    <col min="25" max="25" width="1.140625" style="113" customWidth="1"/>
    <col min="26" max="26" width="29.85546875" style="37" customWidth="1"/>
    <col min="27" max="27" width="4.85546875" style="13" customWidth="1"/>
    <col min="28" max="28" width="32.42578125" style="14" customWidth="1"/>
    <col min="29" max="29" width="5.28515625" style="13" customWidth="1"/>
    <col min="30" max="30" width="7.28515625" style="13" customWidth="1"/>
    <col min="31" max="31" width="3.5703125" style="13" customWidth="1"/>
    <col min="32" max="32" width="25.140625" style="11" customWidth="1"/>
    <col min="33" max="33" width="22.85546875" style="11" customWidth="1"/>
    <col min="34" max="86" width="5.42578125" style="11" customWidth="1"/>
    <col min="87" max="87" width="16.140625" style="11" customWidth="1"/>
    <col min="88" max="88" width="10" style="11" customWidth="1"/>
    <col min="89" max="92" width="5.42578125" style="11" customWidth="1"/>
    <col min="93" max="93" width="5.42578125" style="13" customWidth="1"/>
    <col min="94" max="94" width="8.5703125" style="11" customWidth="1"/>
    <col min="95" max="95" width="9.28515625" style="49" customWidth="1"/>
    <col min="96" max="96" width="4.7109375" style="49" customWidth="1"/>
    <col min="97" max="97" width="29.28515625" style="11" customWidth="1"/>
    <col min="98" max="98" width="9.28515625" style="49" customWidth="1"/>
    <col min="99" max="99" width="4.7109375" style="49" customWidth="1"/>
    <col min="100" max="100" width="29.28515625" style="11" customWidth="1"/>
    <col min="101" max="101" width="9.28515625" style="49" customWidth="1"/>
    <col min="102" max="102" width="4.7109375" style="49" customWidth="1"/>
    <col min="103" max="103" width="29.28515625" style="11" customWidth="1"/>
    <col min="104" max="104" width="9.28515625" style="49" customWidth="1"/>
    <col min="105" max="105" width="4.7109375" style="49" customWidth="1"/>
    <col min="106" max="106" width="29.85546875" style="11" customWidth="1"/>
    <col min="107" max="107" width="9.28515625" style="49" customWidth="1"/>
    <col min="108" max="108" width="4.7109375" style="49" customWidth="1"/>
    <col min="109" max="109" width="29.85546875" style="11" customWidth="1"/>
    <col min="110" max="110" width="1.5703125" style="115" customWidth="1"/>
    <col min="111" max="111" width="9.28515625" style="13" customWidth="1"/>
    <col min="112" max="112" width="4.7109375" style="13" customWidth="1"/>
    <col min="113" max="113" width="29.85546875" style="11" customWidth="1"/>
    <col min="114" max="115" width="11.42578125" style="1" customWidth="1"/>
    <col min="116" max="116" width="3.7109375" style="11" customWidth="1"/>
    <col min="117" max="117" width="34.7109375" style="11" customWidth="1"/>
    <col min="118" max="118" width="18.42578125" style="11" customWidth="1"/>
    <col min="119" max="119" width="14.28515625" style="11" customWidth="1"/>
    <col min="120" max="120" width="11.42578125" style="11" bestFit="1" customWidth="1"/>
    <col min="121" max="121" width="15.42578125" style="11" customWidth="1"/>
    <col min="122" max="148" width="3.7109375" style="11"/>
    <col min="149" max="149" width="8.5703125" style="11" customWidth="1"/>
    <col min="150" max="150" width="5.42578125" style="11" customWidth="1"/>
    <col min="151" max="16384" width="3.7109375" style="11"/>
  </cols>
  <sheetData>
    <row r="1" spans="1:150" s="115" customFormat="1" ht="23.25" x14ac:dyDescent="0.25">
      <c r="A1" s="893" t="s">
        <v>346</v>
      </c>
      <c r="B1" s="890" t="s">
        <v>347</v>
      </c>
      <c r="C1" s="890" t="s">
        <v>348</v>
      </c>
      <c r="D1" s="891" t="s">
        <v>349</v>
      </c>
      <c r="E1" s="891" t="s">
        <v>350</v>
      </c>
      <c r="F1" s="891" t="s">
        <v>351</v>
      </c>
      <c r="G1" s="890" t="s">
        <v>352</v>
      </c>
      <c r="H1" s="890" t="s">
        <v>110</v>
      </c>
      <c r="I1" s="891" t="s">
        <v>141</v>
      </c>
      <c r="J1" s="890" t="s">
        <v>353</v>
      </c>
      <c r="K1" s="892" t="s">
        <v>354</v>
      </c>
      <c r="L1" s="892" t="s">
        <v>355</v>
      </c>
      <c r="M1" s="892" t="s">
        <v>1521</v>
      </c>
      <c r="N1" s="893" t="s">
        <v>1523</v>
      </c>
      <c r="O1" s="893" t="s">
        <v>265</v>
      </c>
      <c r="P1" s="890" t="s">
        <v>363</v>
      </c>
      <c r="Q1" s="890" t="s">
        <v>431</v>
      </c>
      <c r="R1" s="890" t="s">
        <v>1527</v>
      </c>
      <c r="S1" s="306" t="s">
        <v>1581</v>
      </c>
      <c r="T1" s="307"/>
      <c r="U1" s="308"/>
      <c r="V1" s="309"/>
      <c r="W1" s="310"/>
      <c r="X1" s="309"/>
      <c r="Y1" s="388"/>
      <c r="Z1" s="311"/>
      <c r="AA1" s="307"/>
      <c r="AB1" s="894">
        <v>43313</v>
      </c>
      <c r="AC1" s="894"/>
      <c r="AD1" s="894"/>
      <c r="AE1" s="305"/>
      <c r="AF1" s="387" t="s">
        <v>1525</v>
      </c>
      <c r="AG1" s="312"/>
      <c r="CO1" s="303"/>
      <c r="CQ1" s="313" t="s">
        <v>1318</v>
      </c>
      <c r="CR1" s="314"/>
      <c r="CS1" s="315"/>
      <c r="CT1" s="313" t="s">
        <v>1197</v>
      </c>
      <c r="CU1" s="314"/>
      <c r="CV1" s="315"/>
      <c r="CW1" s="313" t="s">
        <v>1053</v>
      </c>
      <c r="CX1" s="314"/>
      <c r="CY1" s="315"/>
      <c r="CZ1" s="314" t="s">
        <v>890</v>
      </c>
      <c r="DA1" s="314"/>
      <c r="DB1" s="315"/>
      <c r="DC1" s="313" t="s">
        <v>889</v>
      </c>
      <c r="DD1" s="314"/>
      <c r="DE1" s="315"/>
      <c r="DG1" s="313" t="s">
        <v>857</v>
      </c>
      <c r="DH1" s="314"/>
      <c r="DI1" s="315"/>
      <c r="DJ1" s="316"/>
      <c r="DK1" s="316"/>
      <c r="DL1" s="317" t="s">
        <v>979</v>
      </c>
      <c r="DM1" s="317"/>
      <c r="DO1" s="115" t="s">
        <v>947</v>
      </c>
    </row>
    <row r="2" spans="1:150" s="126" customFormat="1" ht="20.25" x14ac:dyDescent="0.2">
      <c r="A2" s="893"/>
      <c r="B2" s="890"/>
      <c r="C2" s="890"/>
      <c r="D2" s="891"/>
      <c r="E2" s="891"/>
      <c r="F2" s="891"/>
      <c r="G2" s="890"/>
      <c r="H2" s="890"/>
      <c r="I2" s="891"/>
      <c r="J2" s="890"/>
      <c r="K2" s="892"/>
      <c r="L2" s="892"/>
      <c r="M2" s="892"/>
      <c r="N2" s="893"/>
      <c r="O2" s="893"/>
      <c r="P2" s="890"/>
      <c r="Q2" s="890"/>
      <c r="R2" s="890"/>
      <c r="S2" s="81" t="s">
        <v>80</v>
      </c>
      <c r="T2" s="279" t="s">
        <v>364</v>
      </c>
      <c r="U2" s="280" t="s">
        <v>81</v>
      </c>
      <c r="V2" s="281" t="s">
        <v>82</v>
      </c>
      <c r="W2" s="282" t="s">
        <v>304</v>
      </c>
      <c r="X2" s="876" t="s">
        <v>82</v>
      </c>
      <c r="Y2" s="877"/>
      <c r="Z2" s="283" t="s">
        <v>83</v>
      </c>
      <c r="AA2" s="370"/>
      <c r="AB2" s="377" t="s">
        <v>654</v>
      </c>
      <c r="AC2" s="370"/>
      <c r="AD2" s="281" t="s">
        <v>325</v>
      </c>
      <c r="AE2" s="304"/>
      <c r="AF2" s="361"/>
      <c r="AG2" s="318"/>
      <c r="CO2" s="138"/>
      <c r="CP2" s="154" t="s">
        <v>703</v>
      </c>
      <c r="CQ2" s="33" t="s">
        <v>702</v>
      </c>
      <c r="CR2" s="33" t="s">
        <v>701</v>
      </c>
      <c r="CS2" s="139" t="s">
        <v>78</v>
      </c>
      <c r="CT2" s="33" t="s">
        <v>702</v>
      </c>
      <c r="CU2" s="33" t="s">
        <v>701</v>
      </c>
      <c r="CV2" s="139" t="s">
        <v>78</v>
      </c>
      <c r="CW2" s="33" t="s">
        <v>702</v>
      </c>
      <c r="CX2" s="33" t="s">
        <v>701</v>
      </c>
      <c r="CY2" s="139" t="s">
        <v>78</v>
      </c>
      <c r="CZ2" s="33" t="s">
        <v>702</v>
      </c>
      <c r="DA2" s="33" t="s">
        <v>701</v>
      </c>
      <c r="DB2" s="139" t="s">
        <v>78</v>
      </c>
      <c r="DC2" s="33" t="s">
        <v>702</v>
      </c>
      <c r="DD2" s="33" t="s">
        <v>701</v>
      </c>
      <c r="DE2" s="139" t="s">
        <v>78</v>
      </c>
      <c r="DF2" s="146"/>
      <c r="DG2" s="33" t="s">
        <v>702</v>
      </c>
      <c r="DH2" s="33" t="s">
        <v>701</v>
      </c>
      <c r="DI2" s="139" t="s">
        <v>78</v>
      </c>
      <c r="ES2" s="154" t="s">
        <v>703</v>
      </c>
    </row>
    <row r="3" spans="1:150" s="126" customFormat="1" x14ac:dyDescent="0.2">
      <c r="A3" s="893"/>
      <c r="B3" s="890"/>
      <c r="C3" s="890"/>
      <c r="D3" s="891"/>
      <c r="E3" s="891"/>
      <c r="F3" s="891"/>
      <c r="G3" s="890"/>
      <c r="H3" s="890"/>
      <c r="I3" s="891"/>
      <c r="J3" s="890"/>
      <c r="K3" s="892"/>
      <c r="L3" s="892"/>
      <c r="M3" s="892"/>
      <c r="N3" s="893"/>
      <c r="O3" s="893"/>
      <c r="P3" s="890"/>
      <c r="Q3" s="890"/>
      <c r="R3" s="890"/>
      <c r="S3" s="878"/>
      <c r="T3" s="878"/>
      <c r="U3" s="880" t="s">
        <v>311</v>
      </c>
      <c r="V3" s="882" t="s">
        <v>312</v>
      </c>
      <c r="W3" s="880" t="s">
        <v>310</v>
      </c>
      <c r="X3" s="884" t="s">
        <v>87</v>
      </c>
      <c r="Y3" s="885"/>
      <c r="Z3" s="888" t="s">
        <v>85</v>
      </c>
      <c r="AA3" s="880" t="s">
        <v>313</v>
      </c>
      <c r="AB3" s="880" t="s">
        <v>690</v>
      </c>
      <c r="AC3" s="882" t="s">
        <v>1565</v>
      </c>
      <c r="AD3" s="878"/>
      <c r="AE3" s="304"/>
      <c r="AF3" s="870" t="s">
        <v>1558</v>
      </c>
      <c r="AG3" s="318"/>
      <c r="CN3" s="126">
        <v>2018</v>
      </c>
      <c r="CO3" s="138">
        <v>2016</v>
      </c>
      <c r="CP3" s="154"/>
      <c r="CQ3" s="125"/>
      <c r="CR3" s="125"/>
      <c r="CS3" s="83"/>
      <c r="CT3" s="125"/>
      <c r="CU3" s="125"/>
      <c r="CV3" s="83"/>
      <c r="CW3" s="125"/>
      <c r="CX3" s="125"/>
      <c r="CY3" s="83"/>
      <c r="CZ3" s="125"/>
      <c r="DA3" s="125"/>
      <c r="DB3" s="83"/>
      <c r="DC3" s="125"/>
      <c r="DD3" s="125"/>
      <c r="DE3" s="83"/>
      <c r="DF3" s="20"/>
      <c r="DG3" s="33"/>
      <c r="DH3" s="33"/>
      <c r="DI3" s="83"/>
      <c r="DN3" s="126" t="s">
        <v>978</v>
      </c>
      <c r="DO3" s="126" t="s">
        <v>948</v>
      </c>
      <c r="DP3" s="126" t="s">
        <v>949</v>
      </c>
      <c r="DQ3" s="126" t="s">
        <v>950</v>
      </c>
      <c r="ES3" s="154">
        <v>2016</v>
      </c>
      <c r="ET3" s="126">
        <v>2016</v>
      </c>
    </row>
    <row r="4" spans="1:150" s="126" customFormat="1" x14ac:dyDescent="0.2">
      <c r="A4" s="378"/>
      <c r="B4" s="379"/>
      <c r="C4" s="379"/>
      <c r="D4" s="380"/>
      <c r="E4" s="380"/>
      <c r="F4" s="380"/>
      <c r="G4" s="379"/>
      <c r="H4" s="379"/>
      <c r="I4" s="380"/>
      <c r="J4" s="379"/>
      <c r="K4" s="381"/>
      <c r="L4" s="381"/>
      <c r="M4" s="381"/>
      <c r="N4" s="382"/>
      <c r="O4" s="378"/>
      <c r="P4" s="379"/>
      <c r="Q4" s="379"/>
      <c r="R4" s="379"/>
      <c r="S4" s="879"/>
      <c r="T4" s="879"/>
      <c r="U4" s="881"/>
      <c r="V4" s="883"/>
      <c r="W4" s="881"/>
      <c r="X4" s="886"/>
      <c r="Y4" s="887"/>
      <c r="Z4" s="889"/>
      <c r="AA4" s="881"/>
      <c r="AB4" s="881"/>
      <c r="AC4" s="883"/>
      <c r="AD4" s="879"/>
      <c r="AE4" s="304"/>
      <c r="AF4" s="871"/>
      <c r="AG4" s="318"/>
      <c r="CO4" s="138"/>
      <c r="CP4" s="154"/>
      <c r="CQ4" s="33"/>
      <c r="CR4" s="33"/>
      <c r="CS4" s="139"/>
      <c r="CT4" s="33"/>
      <c r="CU4" s="33"/>
      <c r="CV4" s="139"/>
      <c r="CW4" s="33"/>
      <c r="CX4" s="33"/>
      <c r="CY4" s="139"/>
      <c r="CZ4" s="33"/>
      <c r="DA4" s="33"/>
      <c r="DB4" s="139"/>
      <c r="DC4" s="33"/>
      <c r="DD4" s="33"/>
      <c r="DE4" s="139"/>
      <c r="DF4" s="146"/>
      <c r="DG4" s="33"/>
      <c r="DH4" s="33"/>
      <c r="DI4" s="139"/>
      <c r="ES4" s="154"/>
    </row>
    <row r="5" spans="1:150" s="126" customFormat="1" ht="27" x14ac:dyDescent="0.2">
      <c r="A5" s="319">
        <v>1</v>
      </c>
      <c r="B5" s="319"/>
      <c r="C5" s="319">
        <f t="shared" ref="C5:C36" si="0">IF(AA5&gt;=10,1,"")</f>
        <v>1</v>
      </c>
      <c r="D5" s="320">
        <v>1</v>
      </c>
      <c r="E5" s="320"/>
      <c r="F5" s="321"/>
      <c r="G5" s="57"/>
      <c r="H5" s="57">
        <v>1</v>
      </c>
      <c r="I5" s="321"/>
      <c r="J5" s="57"/>
      <c r="K5" s="321"/>
      <c r="L5" s="321"/>
      <c r="M5" s="321"/>
      <c r="N5" s="322"/>
      <c r="O5" s="322"/>
      <c r="P5" s="109" t="s">
        <v>357</v>
      </c>
      <c r="Q5" s="110" t="s">
        <v>433</v>
      </c>
      <c r="R5" s="110" t="s">
        <v>1514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138"/>
      <c r="Y5" s="287"/>
      <c r="Z5" s="28" t="s">
        <v>332</v>
      </c>
      <c r="AA5" s="284">
        <f t="shared" ref="AA5:AA36" si="1">IF(Y5="",YEAR($AB$1)-$V5,YEAR($AB$1)-$X5)</f>
        <v>36</v>
      </c>
      <c r="AB5" s="25" t="s">
        <v>1292</v>
      </c>
      <c r="AC5" s="290">
        <v>1985</v>
      </c>
      <c r="AD5" s="21" t="s">
        <v>1286</v>
      </c>
      <c r="AE5" s="304"/>
      <c r="AF5" s="16" t="s">
        <v>399</v>
      </c>
      <c r="AG5" s="318"/>
      <c r="CJ5" s="323" t="str">
        <f>IF(CN5=CO5,"","anders")</f>
        <v>anders</v>
      </c>
      <c r="CK5" s="126" t="str">
        <f t="shared" ref="CK5:CK36" si="2">+S5</f>
        <v>Chiaverio Flavio</v>
      </c>
      <c r="CM5" s="126">
        <f t="shared" ref="CM5:CM36" si="3">+AA5</f>
        <v>36</v>
      </c>
      <c r="CN5" s="126" t="str">
        <f t="shared" ref="CN5:CN36" si="4">+AD5</f>
        <v>B/A 5)</v>
      </c>
      <c r="CO5" s="138" t="str">
        <f t="shared" ref="CO5:CO36" si="5">VLOOKUP(CP5,Kategorie,2,0)</f>
        <v>A</v>
      </c>
      <c r="CP5" s="154">
        <v>5558</v>
      </c>
      <c r="CQ5" s="125">
        <v>753</v>
      </c>
      <c r="CR5" s="33">
        <f t="shared" ref="CR5:CR11" si="6">VLOOKUP($CQ5,Funktionsbezeichnungen,3,0)</f>
        <v>12</v>
      </c>
      <c r="CS5" s="83" t="str">
        <f t="shared" ref="CS5:CS11" si="7">VLOOKUP($CQ5,Funktionsbezeichnungen,2,0)</f>
        <v>Vorgesetzter  12</v>
      </c>
      <c r="CT5" s="125">
        <v>753</v>
      </c>
      <c r="CU5" s="33">
        <f t="shared" ref="CU5:CU11" si="8">VLOOKUP($CT5,Funktionsbezeichnungen,3,0)</f>
        <v>12</v>
      </c>
      <c r="CV5" s="83" t="str">
        <f t="shared" ref="CV5:CV11" si="9">VLOOKUP($CT5,Funktionsbezeichnungen,2,0)</f>
        <v>Vorgesetzter  12</v>
      </c>
      <c r="CW5" s="125">
        <v>753</v>
      </c>
      <c r="CX5" s="33">
        <f t="shared" ref="CX5:CX8" si="10">VLOOKUP($CW5,Funktionsbezeichnungen,3,0)</f>
        <v>12</v>
      </c>
      <c r="CY5" s="83" t="str">
        <f t="shared" ref="CY5:CY8" si="11">VLOOKUP($CW5,Funktionsbezeichnungen,2,0)</f>
        <v>Vorgesetzter  12</v>
      </c>
      <c r="CZ5" s="125">
        <v>753</v>
      </c>
      <c r="DA5" s="33">
        <f t="shared" ref="DA5:DA8" si="12">VLOOKUP($CZ5,Funktionsbezeichnungen,3,0)</f>
        <v>12</v>
      </c>
      <c r="DB5" s="83" t="str">
        <f t="shared" ref="DB5:DB8" si="13">VLOOKUP($CZ5,Funktionsbezeichnungen,2,0)</f>
        <v>Vorgesetzter  12</v>
      </c>
      <c r="DC5" s="124">
        <v>753</v>
      </c>
      <c r="DD5" s="33">
        <f t="shared" ref="DD5:DD8" si="14">VLOOKUP($DC5,Funktionsbezeichnungen,3,0)</f>
        <v>12</v>
      </c>
      <c r="DE5" s="83" t="str">
        <f t="shared" ref="DE5:DE8" si="15">VLOOKUP($DC5,Funktionsbezeichnungen,2,0)</f>
        <v>Vorgesetzter  12</v>
      </c>
      <c r="DF5" s="20"/>
      <c r="DG5" s="124">
        <v>753</v>
      </c>
      <c r="DH5" s="33">
        <f t="shared" ref="DH5:DH8" si="16">VLOOKUP($DG5,Funktionsbezeichnungen,3,0)</f>
        <v>12</v>
      </c>
      <c r="DI5" s="83" t="str">
        <f t="shared" ref="DI5:DI8" si="17">VLOOKUP($DG5,Funktionsbezeichnungen,2,0)</f>
        <v>Vorgesetzter  12</v>
      </c>
      <c r="DN5" s="126">
        <f t="shared" ref="DN5:DN70" si="18">+CP5</f>
        <v>5558</v>
      </c>
      <c r="DO5" s="156">
        <v>1</v>
      </c>
      <c r="DP5" s="126">
        <v>2</v>
      </c>
      <c r="DQ5" s="126" t="s">
        <v>951</v>
      </c>
      <c r="ES5" s="154">
        <v>2139</v>
      </c>
      <c r="ET5" s="126" t="s">
        <v>89</v>
      </c>
    </row>
    <row r="6" spans="1:150" s="126" customFormat="1" ht="27" x14ac:dyDescent="0.2">
      <c r="A6" s="319">
        <v>1</v>
      </c>
      <c r="B6" s="319"/>
      <c r="C6" s="319">
        <f t="shared" si="0"/>
        <v>1</v>
      </c>
      <c r="D6" s="320">
        <v>1</v>
      </c>
      <c r="E6" s="320"/>
      <c r="F6" s="321"/>
      <c r="G6" s="57"/>
      <c r="H6" s="57"/>
      <c r="I6" s="321"/>
      <c r="J6" s="57"/>
      <c r="K6" s="321"/>
      <c r="L6" s="321"/>
      <c r="M6" s="321"/>
      <c r="N6" s="322"/>
      <c r="O6" s="322"/>
      <c r="P6" s="109" t="s">
        <v>359</v>
      </c>
      <c r="Q6" s="110" t="s">
        <v>434</v>
      </c>
      <c r="R6" s="110" t="s">
        <v>1514</v>
      </c>
      <c r="S6" s="20" t="s">
        <v>93</v>
      </c>
      <c r="T6" s="21">
        <v>1958</v>
      </c>
      <c r="U6" s="28" t="s">
        <v>194</v>
      </c>
      <c r="V6" s="21">
        <v>1983</v>
      </c>
      <c r="W6" s="25"/>
      <c r="X6" s="138"/>
      <c r="Y6" s="287"/>
      <c r="Z6" s="28" t="s">
        <v>331</v>
      </c>
      <c r="AA6" s="284">
        <f t="shared" si="1"/>
        <v>35</v>
      </c>
      <c r="AB6" s="25" t="s">
        <v>1293</v>
      </c>
      <c r="AC6" s="290">
        <v>1986</v>
      </c>
      <c r="AD6" s="21" t="s">
        <v>1286</v>
      </c>
      <c r="AE6" s="304"/>
      <c r="AF6" s="16" t="s">
        <v>399</v>
      </c>
      <c r="AG6" s="318"/>
      <c r="CJ6" s="323" t="str">
        <f>IF(CN6=CO6,"","anders")</f>
        <v>anders</v>
      </c>
      <c r="CK6" s="126" t="str">
        <f t="shared" si="2"/>
        <v>Schädler Beat</v>
      </c>
      <c r="CM6" s="126">
        <f t="shared" si="3"/>
        <v>35</v>
      </c>
      <c r="CN6" s="126" t="str">
        <f t="shared" si="4"/>
        <v>B/A 5)</v>
      </c>
      <c r="CO6" s="138" t="str">
        <f t="shared" si="5"/>
        <v>A</v>
      </c>
      <c r="CP6" s="154">
        <v>4155</v>
      </c>
      <c r="CQ6" s="125">
        <v>753</v>
      </c>
      <c r="CR6" s="33">
        <f t="shared" si="6"/>
        <v>12</v>
      </c>
      <c r="CS6" s="83" t="str">
        <f t="shared" si="7"/>
        <v>Vorgesetzter  12</v>
      </c>
      <c r="CT6" s="125">
        <v>753</v>
      </c>
      <c r="CU6" s="33">
        <f t="shared" si="8"/>
        <v>12</v>
      </c>
      <c r="CV6" s="83" t="str">
        <f t="shared" si="9"/>
        <v>Vorgesetzter  12</v>
      </c>
      <c r="CW6" s="125">
        <v>753</v>
      </c>
      <c r="CX6" s="33">
        <f t="shared" si="10"/>
        <v>12</v>
      </c>
      <c r="CY6" s="83" t="str">
        <f t="shared" si="11"/>
        <v>Vorgesetzter  12</v>
      </c>
      <c r="CZ6" s="125">
        <v>753</v>
      </c>
      <c r="DA6" s="33">
        <f t="shared" si="12"/>
        <v>12</v>
      </c>
      <c r="DB6" s="83" t="str">
        <f t="shared" si="13"/>
        <v>Vorgesetzter  12</v>
      </c>
      <c r="DC6" s="124">
        <v>753</v>
      </c>
      <c r="DD6" s="33">
        <f t="shared" si="14"/>
        <v>12</v>
      </c>
      <c r="DE6" s="83" t="str">
        <f t="shared" si="15"/>
        <v>Vorgesetzter  12</v>
      </c>
      <c r="DF6" s="20"/>
      <c r="DG6" s="124">
        <v>753</v>
      </c>
      <c r="DH6" s="33">
        <f t="shared" si="16"/>
        <v>12</v>
      </c>
      <c r="DI6" s="83" t="str">
        <f t="shared" si="17"/>
        <v>Vorgesetzter  12</v>
      </c>
      <c r="DN6" s="126">
        <f t="shared" si="18"/>
        <v>4155</v>
      </c>
      <c r="DO6" s="156">
        <v>1</v>
      </c>
      <c r="DP6" s="126">
        <v>2</v>
      </c>
      <c r="DQ6" s="126" t="s">
        <v>951</v>
      </c>
      <c r="ES6" s="154">
        <v>5558</v>
      </c>
      <c r="ET6" s="126" t="s">
        <v>89</v>
      </c>
    </row>
    <row r="7" spans="1:150" s="126" customFormat="1" ht="27" x14ac:dyDescent="0.2">
      <c r="A7" s="319">
        <v>1</v>
      </c>
      <c r="B7" s="319"/>
      <c r="C7" s="319">
        <f t="shared" si="0"/>
        <v>1</v>
      </c>
      <c r="D7" s="320">
        <v>1</v>
      </c>
      <c r="E7" s="320"/>
      <c r="F7" s="321"/>
      <c r="G7" s="57"/>
      <c r="H7" s="57">
        <v>1</v>
      </c>
      <c r="I7" s="321"/>
      <c r="J7" s="57"/>
      <c r="K7" s="321"/>
      <c r="L7" s="321"/>
      <c r="M7" s="321"/>
      <c r="N7" s="322"/>
      <c r="O7" s="322"/>
      <c r="P7" s="109" t="s">
        <v>361</v>
      </c>
      <c r="Q7" s="110" t="s">
        <v>436</v>
      </c>
      <c r="R7" s="110" t="s">
        <v>1514</v>
      </c>
      <c r="S7" s="20" t="s">
        <v>101</v>
      </c>
      <c r="T7" s="21">
        <v>1961</v>
      </c>
      <c r="U7" s="28" t="s">
        <v>197</v>
      </c>
      <c r="V7" s="21">
        <v>1988</v>
      </c>
      <c r="W7" s="25"/>
      <c r="X7" s="138"/>
      <c r="Y7" s="287"/>
      <c r="Z7" s="28" t="s">
        <v>102</v>
      </c>
      <c r="AA7" s="284">
        <f t="shared" si="1"/>
        <v>30</v>
      </c>
      <c r="AB7" s="25" t="s">
        <v>1294</v>
      </c>
      <c r="AC7" s="290">
        <v>1989</v>
      </c>
      <c r="AD7" s="21" t="s">
        <v>1286</v>
      </c>
      <c r="AE7" s="304"/>
      <c r="AF7" s="16" t="s">
        <v>401</v>
      </c>
      <c r="AG7" s="318"/>
      <c r="CJ7" s="323" t="str">
        <f t="shared" ref="CJ7:CJ69" si="19">IF(CN7=CO7,"","anders")</f>
        <v>anders</v>
      </c>
      <c r="CK7" s="126" t="str">
        <f t="shared" si="2"/>
        <v>Zenners Guy</v>
      </c>
      <c r="CM7" s="126">
        <f t="shared" si="3"/>
        <v>30</v>
      </c>
      <c r="CN7" s="126" t="str">
        <f t="shared" si="4"/>
        <v>B/A 5)</v>
      </c>
      <c r="CO7" s="138" t="str">
        <f t="shared" si="5"/>
        <v xml:space="preserve"> A</v>
      </c>
      <c r="CP7" s="154">
        <v>4182</v>
      </c>
      <c r="CQ7" s="125">
        <v>753</v>
      </c>
      <c r="CR7" s="33">
        <f t="shared" si="6"/>
        <v>12</v>
      </c>
      <c r="CS7" s="83" t="str">
        <f t="shared" si="7"/>
        <v>Vorgesetzter  12</v>
      </c>
      <c r="CT7" s="125">
        <v>753</v>
      </c>
      <c r="CU7" s="33">
        <f t="shared" si="8"/>
        <v>12</v>
      </c>
      <c r="CV7" s="83" t="str">
        <f t="shared" si="9"/>
        <v>Vorgesetzter  12</v>
      </c>
      <c r="CW7" s="125">
        <v>753</v>
      </c>
      <c r="CX7" s="33">
        <f t="shared" si="10"/>
        <v>12</v>
      </c>
      <c r="CY7" s="83" t="str">
        <f t="shared" si="11"/>
        <v>Vorgesetzter  12</v>
      </c>
      <c r="CZ7" s="125">
        <v>753</v>
      </c>
      <c r="DA7" s="33">
        <f t="shared" si="12"/>
        <v>12</v>
      </c>
      <c r="DB7" s="83" t="str">
        <f t="shared" si="13"/>
        <v>Vorgesetzter  12</v>
      </c>
      <c r="DC7" s="124">
        <v>753</v>
      </c>
      <c r="DD7" s="33">
        <f t="shared" si="14"/>
        <v>12</v>
      </c>
      <c r="DE7" s="83" t="str">
        <f t="shared" si="15"/>
        <v>Vorgesetzter  12</v>
      </c>
      <c r="DF7" s="20"/>
      <c r="DG7" s="124">
        <v>753</v>
      </c>
      <c r="DH7" s="33">
        <f t="shared" si="16"/>
        <v>12</v>
      </c>
      <c r="DI7" s="83" t="str">
        <f t="shared" si="17"/>
        <v>Vorgesetzter  12</v>
      </c>
      <c r="DN7" s="126">
        <f t="shared" si="18"/>
        <v>4182</v>
      </c>
      <c r="DO7" s="156">
        <v>1</v>
      </c>
      <c r="DP7" s="126">
        <v>2</v>
      </c>
      <c r="DQ7" s="126" t="s">
        <v>951</v>
      </c>
      <c r="ES7" s="154">
        <v>4155</v>
      </c>
      <c r="ET7" s="126" t="s">
        <v>89</v>
      </c>
    </row>
    <row r="8" spans="1:150" s="126" customFormat="1" ht="40.5" x14ac:dyDescent="0.2">
      <c r="A8" s="319"/>
      <c r="B8" s="319"/>
      <c r="C8" s="319">
        <f t="shared" si="0"/>
        <v>1</v>
      </c>
      <c r="D8" s="320">
        <v>1</v>
      </c>
      <c r="E8" s="320"/>
      <c r="F8" s="321"/>
      <c r="G8" s="57"/>
      <c r="H8" s="57">
        <v>1</v>
      </c>
      <c r="I8" s="321"/>
      <c r="J8" s="57"/>
      <c r="K8" s="321"/>
      <c r="L8" s="321"/>
      <c r="M8" s="321"/>
      <c r="N8" s="322"/>
      <c r="O8" s="322"/>
      <c r="P8" s="109" t="s">
        <v>1301</v>
      </c>
      <c r="Q8" s="110" t="s">
        <v>443</v>
      </c>
      <c r="R8" s="110" t="s">
        <v>1514</v>
      </c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138">
        <v>1999</v>
      </c>
      <c r="Y8" s="287"/>
      <c r="Z8" s="28" t="s">
        <v>315</v>
      </c>
      <c r="AA8" s="284">
        <f t="shared" si="1"/>
        <v>26</v>
      </c>
      <c r="AB8" s="25" t="s">
        <v>1532</v>
      </c>
      <c r="AC8" s="290">
        <v>2003</v>
      </c>
      <c r="AD8" s="21" t="s">
        <v>1286</v>
      </c>
      <c r="AE8" s="304"/>
      <c r="AF8" s="16" t="s">
        <v>399</v>
      </c>
      <c r="AG8" s="318"/>
      <c r="CJ8" s="323" t="str">
        <f t="shared" si="19"/>
        <v>anders</v>
      </c>
      <c r="CK8" s="126" t="str">
        <f t="shared" si="2"/>
        <v>Suter Thomas</v>
      </c>
      <c r="CM8" s="126">
        <f t="shared" si="3"/>
        <v>26</v>
      </c>
      <c r="CN8" s="126" t="str">
        <f t="shared" si="4"/>
        <v>B/A 5)</v>
      </c>
      <c r="CO8" s="138" t="str">
        <f t="shared" si="5"/>
        <v>A</v>
      </c>
      <c r="CP8" s="154">
        <v>3201</v>
      </c>
      <c r="CQ8" s="125">
        <v>753</v>
      </c>
      <c r="CR8" s="33">
        <f t="shared" si="6"/>
        <v>12</v>
      </c>
      <c r="CS8" s="83" t="str">
        <f t="shared" si="7"/>
        <v>Vorgesetzter  12</v>
      </c>
      <c r="CT8" s="125">
        <v>753</v>
      </c>
      <c r="CU8" s="33">
        <f t="shared" si="8"/>
        <v>12</v>
      </c>
      <c r="CV8" s="83" t="str">
        <f t="shared" si="9"/>
        <v>Vorgesetzter  12</v>
      </c>
      <c r="CW8" s="125">
        <v>774</v>
      </c>
      <c r="CX8" s="33">
        <f t="shared" si="10"/>
        <v>10</v>
      </c>
      <c r="CY8" s="83" t="str">
        <f t="shared" si="11"/>
        <v>Senior Projektingenieur (Bau)</v>
      </c>
      <c r="CZ8" s="125">
        <v>774</v>
      </c>
      <c r="DA8" s="33">
        <f t="shared" si="12"/>
        <v>10</v>
      </c>
      <c r="DB8" s="83" t="str">
        <f t="shared" si="13"/>
        <v>Senior Projektingenieur (Bau)</v>
      </c>
      <c r="DC8" s="125">
        <v>774</v>
      </c>
      <c r="DD8" s="33">
        <f t="shared" si="14"/>
        <v>10</v>
      </c>
      <c r="DE8" s="83" t="str">
        <f t="shared" si="15"/>
        <v>Senior Projektingenieur (Bau)</v>
      </c>
      <c r="DF8" s="20"/>
      <c r="DG8" s="33">
        <v>773</v>
      </c>
      <c r="DH8" s="33">
        <f t="shared" si="16"/>
        <v>9</v>
      </c>
      <c r="DI8" s="83" t="str">
        <f t="shared" si="17"/>
        <v>Projektingenieur 9 (Bau)</v>
      </c>
      <c r="DN8" s="126">
        <f t="shared" si="18"/>
        <v>3201</v>
      </c>
      <c r="DO8" s="156">
        <v>1</v>
      </c>
      <c r="DP8" s="126">
        <v>2</v>
      </c>
      <c r="DQ8" s="126" t="s">
        <v>951</v>
      </c>
      <c r="ES8" s="154">
        <v>5574</v>
      </c>
      <c r="ET8" s="126" t="s">
        <v>89</v>
      </c>
    </row>
    <row r="9" spans="1:150" s="126" customFormat="1" ht="27" x14ac:dyDescent="0.2">
      <c r="A9" s="319">
        <v>1</v>
      </c>
      <c r="B9" s="319"/>
      <c r="C9" s="319">
        <f t="shared" si="0"/>
        <v>1</v>
      </c>
      <c r="D9" s="320">
        <v>1</v>
      </c>
      <c r="E9" s="320"/>
      <c r="F9" s="321"/>
      <c r="G9" s="57"/>
      <c r="H9" s="57">
        <v>1</v>
      </c>
      <c r="I9" s="321"/>
      <c r="J9" s="57"/>
      <c r="K9" s="321"/>
      <c r="L9" s="321"/>
      <c r="M9" s="321"/>
      <c r="N9" s="322"/>
      <c r="O9" s="322"/>
      <c r="P9" s="109" t="s">
        <v>1140</v>
      </c>
      <c r="Q9" s="109" t="s">
        <v>467</v>
      </c>
      <c r="R9" s="109" t="s">
        <v>1514</v>
      </c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138">
        <v>2007</v>
      </c>
      <c r="Y9" s="287"/>
      <c r="Z9" s="28" t="s">
        <v>317</v>
      </c>
      <c r="AA9" s="284">
        <f t="shared" si="1"/>
        <v>21</v>
      </c>
      <c r="AB9" s="25" t="s">
        <v>1298</v>
      </c>
      <c r="AC9" s="290">
        <v>1996</v>
      </c>
      <c r="AD9" s="21" t="s">
        <v>1286</v>
      </c>
      <c r="AE9" s="304"/>
      <c r="AF9" s="16" t="s">
        <v>399</v>
      </c>
      <c r="AG9" s="318"/>
      <c r="CJ9" s="323" t="str">
        <f t="shared" si="19"/>
        <v>anders</v>
      </c>
      <c r="CK9" s="126" t="str">
        <f t="shared" si="2"/>
        <v>Brunkhorst Marc</v>
      </c>
      <c r="CM9" s="126">
        <f t="shared" si="3"/>
        <v>21</v>
      </c>
      <c r="CN9" s="126" t="str">
        <f t="shared" si="4"/>
        <v>B/A 5)</v>
      </c>
      <c r="CO9" s="138" t="str">
        <f t="shared" si="5"/>
        <v>B</v>
      </c>
      <c r="CP9" s="154">
        <v>7679</v>
      </c>
      <c r="CQ9" s="125">
        <v>753</v>
      </c>
      <c r="CR9" s="33">
        <f t="shared" si="6"/>
        <v>12</v>
      </c>
      <c r="CS9" s="83" t="str">
        <f t="shared" si="7"/>
        <v>Vorgesetzter  12</v>
      </c>
      <c r="CT9" s="125">
        <v>774</v>
      </c>
      <c r="CU9" s="33">
        <f t="shared" si="8"/>
        <v>10</v>
      </c>
      <c r="CV9" s="83" t="str">
        <f t="shared" si="9"/>
        <v>Senior Projektingenieur (Bau)</v>
      </c>
      <c r="CW9" s="125">
        <v>774</v>
      </c>
      <c r="CX9" s="33">
        <f>VLOOKUP($CW9,Funktionsbezeichnungen,3,0)</f>
        <v>10</v>
      </c>
      <c r="CY9" s="83" t="str">
        <f>VLOOKUP($CW9,Funktionsbezeichnungen,2,0)</f>
        <v>Senior Projektingenieur (Bau)</v>
      </c>
      <c r="CZ9" s="125">
        <v>773</v>
      </c>
      <c r="DA9" s="33">
        <f>VLOOKUP($CZ9,Funktionsbezeichnungen,3,0)</f>
        <v>9</v>
      </c>
      <c r="DB9" s="83" t="str">
        <f>VLOOKUP($CZ9,Funktionsbezeichnungen,2,0)</f>
        <v>Projektingenieur 9 (Bau)</v>
      </c>
      <c r="DC9" s="125">
        <v>773</v>
      </c>
      <c r="DD9" s="33">
        <f>VLOOKUP($DC9,Funktionsbezeichnungen,3,0)</f>
        <v>9</v>
      </c>
      <c r="DE9" s="83" t="str">
        <f>VLOOKUP($DC9,Funktionsbezeichnungen,2,0)</f>
        <v>Projektingenieur 9 (Bau)</v>
      </c>
      <c r="DF9" s="20"/>
      <c r="DG9" s="33">
        <v>772</v>
      </c>
      <c r="DH9" s="33">
        <f>VLOOKUP($DG9,Funktionsbezeichnungen,3,0)</f>
        <v>8</v>
      </c>
      <c r="DI9" s="83" t="str">
        <f>VLOOKUP($DG9,Funktionsbezeichnungen,2,0)</f>
        <v>Projektingenieur 8 (Bau)</v>
      </c>
      <c r="DN9" s="126">
        <f>+CP9</f>
        <v>7679</v>
      </c>
      <c r="DO9" s="156">
        <v>1</v>
      </c>
      <c r="DP9" s="126">
        <v>2</v>
      </c>
      <c r="DQ9" s="126" t="s">
        <v>951</v>
      </c>
      <c r="ES9" s="154">
        <v>4182</v>
      </c>
      <c r="ET9" s="126" t="s">
        <v>1035</v>
      </c>
    </row>
    <row r="10" spans="1:150" s="126" customFormat="1" ht="27" x14ac:dyDescent="0.2">
      <c r="A10" s="319"/>
      <c r="B10" s="319"/>
      <c r="C10" s="319">
        <f t="shared" si="0"/>
        <v>1</v>
      </c>
      <c r="D10" s="320">
        <v>1</v>
      </c>
      <c r="E10" s="320"/>
      <c r="F10" s="321"/>
      <c r="G10" s="57"/>
      <c r="H10" s="57">
        <v>1</v>
      </c>
      <c r="I10" s="321"/>
      <c r="J10" s="57"/>
      <c r="K10" s="321"/>
      <c r="L10" s="321"/>
      <c r="M10" s="321"/>
      <c r="N10" s="322"/>
      <c r="O10" s="322"/>
      <c r="P10" s="109" t="s">
        <v>358</v>
      </c>
      <c r="Q10" s="110" t="s">
        <v>463</v>
      </c>
      <c r="R10" s="110" t="s">
        <v>1514</v>
      </c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138"/>
      <c r="Y10" s="287"/>
      <c r="Z10" s="28" t="s">
        <v>1021</v>
      </c>
      <c r="AA10" s="284">
        <f t="shared" si="1"/>
        <v>21</v>
      </c>
      <c r="AB10" s="25" t="s">
        <v>1299</v>
      </c>
      <c r="AC10" s="290">
        <v>2000</v>
      </c>
      <c r="AD10" s="21" t="s">
        <v>1286</v>
      </c>
      <c r="AE10" s="304"/>
      <c r="AF10" s="16" t="s">
        <v>399</v>
      </c>
      <c r="AG10" s="318"/>
      <c r="CJ10" s="323" t="str">
        <f t="shared" si="19"/>
        <v>anders</v>
      </c>
      <c r="CK10" s="126" t="str">
        <f t="shared" si="2"/>
        <v>Stoffel Patric</v>
      </c>
      <c r="CM10" s="126">
        <f t="shared" si="3"/>
        <v>21</v>
      </c>
      <c r="CN10" s="126" t="str">
        <f t="shared" si="4"/>
        <v>B/A 5)</v>
      </c>
      <c r="CO10" s="138" t="str">
        <f t="shared" si="5"/>
        <v>B</v>
      </c>
      <c r="CP10" s="154">
        <v>4258</v>
      </c>
      <c r="CQ10" s="125">
        <v>753</v>
      </c>
      <c r="CR10" s="33">
        <f t="shared" si="6"/>
        <v>12</v>
      </c>
      <c r="CS10" s="83" t="str">
        <f t="shared" si="7"/>
        <v>Vorgesetzter  12</v>
      </c>
      <c r="CT10" s="125">
        <v>774</v>
      </c>
      <c r="CU10" s="33">
        <f t="shared" si="8"/>
        <v>10</v>
      </c>
      <c r="CV10" s="83" t="str">
        <f t="shared" si="9"/>
        <v>Senior Projektingenieur (Bau)</v>
      </c>
      <c r="CW10" s="125">
        <v>773</v>
      </c>
      <c r="CX10" s="33">
        <f>VLOOKUP($CW10,Funktionsbezeichnungen,3,0)</f>
        <v>9</v>
      </c>
      <c r="CY10" s="83" t="str">
        <f>VLOOKUP($CW10,Funktionsbezeichnungen,2,0)</f>
        <v>Projektingenieur 9 (Bau)</v>
      </c>
      <c r="CZ10" s="125">
        <v>773</v>
      </c>
      <c r="DA10" s="33">
        <f>VLOOKUP($CZ10,Funktionsbezeichnungen,3,0)</f>
        <v>9</v>
      </c>
      <c r="DB10" s="83" t="str">
        <f>VLOOKUP($CZ10,Funktionsbezeichnungen,2,0)</f>
        <v>Projektingenieur 9 (Bau)</v>
      </c>
      <c r="DC10" s="125">
        <v>773</v>
      </c>
      <c r="DD10" s="33">
        <f>VLOOKUP($DC10,Funktionsbezeichnungen,3,0)</f>
        <v>9</v>
      </c>
      <c r="DE10" s="83" t="str">
        <f>VLOOKUP($DC10,Funktionsbezeichnungen,2,0)</f>
        <v>Projektingenieur 9 (Bau)</v>
      </c>
      <c r="DF10" s="20"/>
      <c r="DG10" s="33">
        <v>772</v>
      </c>
      <c r="DH10" s="33">
        <f>VLOOKUP($DG10,Funktionsbezeichnungen,3,0)</f>
        <v>8</v>
      </c>
      <c r="DI10" s="83" t="str">
        <f>VLOOKUP($DG10,Funktionsbezeichnungen,2,0)</f>
        <v>Projektingenieur 8 (Bau)</v>
      </c>
      <c r="DN10" s="126">
        <f>+CP10</f>
        <v>4258</v>
      </c>
      <c r="DO10" s="156">
        <v>1</v>
      </c>
      <c r="DP10" s="126">
        <v>2</v>
      </c>
      <c r="DQ10" s="126" t="s">
        <v>951</v>
      </c>
      <c r="ES10" s="154">
        <v>3201</v>
      </c>
      <c r="ET10" s="126" t="s">
        <v>89</v>
      </c>
    </row>
    <row r="11" spans="1:150" s="126" customFormat="1" ht="27" x14ac:dyDescent="0.2">
      <c r="A11" s="319">
        <v>1</v>
      </c>
      <c r="B11" s="319"/>
      <c r="C11" s="319">
        <f t="shared" si="0"/>
        <v>1</v>
      </c>
      <c r="D11" s="320">
        <v>1</v>
      </c>
      <c r="E11" s="320"/>
      <c r="F11" s="321"/>
      <c r="G11" s="57"/>
      <c r="H11" s="57">
        <v>1</v>
      </c>
      <c r="I11" s="321"/>
      <c r="J11" s="57"/>
      <c r="K11" s="321"/>
      <c r="L11" s="321"/>
      <c r="M11" s="321"/>
      <c r="N11" s="322"/>
      <c r="O11" s="322"/>
      <c r="P11" s="109" t="s">
        <v>358</v>
      </c>
      <c r="Q11" s="110" t="s">
        <v>435</v>
      </c>
      <c r="R11" s="110" t="s">
        <v>1514</v>
      </c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138">
        <v>2000</v>
      </c>
      <c r="Y11" s="287"/>
      <c r="Z11" s="28" t="s">
        <v>333</v>
      </c>
      <c r="AA11" s="284">
        <f t="shared" si="1"/>
        <v>31</v>
      </c>
      <c r="AB11" s="25" t="s">
        <v>1311</v>
      </c>
      <c r="AC11" s="290">
        <v>1988</v>
      </c>
      <c r="AD11" s="21" t="s">
        <v>1287</v>
      </c>
      <c r="AE11" s="304"/>
      <c r="AF11" s="20" t="s">
        <v>1304</v>
      </c>
      <c r="AG11" s="318"/>
      <c r="CJ11" s="323" t="str">
        <f t="shared" si="19"/>
        <v>anders</v>
      </c>
      <c r="CK11" s="126" t="str">
        <f t="shared" si="2"/>
        <v>Rentsch Lucas</v>
      </c>
      <c r="CM11" s="126">
        <f t="shared" si="3"/>
        <v>31</v>
      </c>
      <c r="CN11" s="126" t="str">
        <f t="shared" si="4"/>
        <v xml:space="preserve">B/A </v>
      </c>
      <c r="CO11" s="138" t="str">
        <f t="shared" si="5"/>
        <v>A</v>
      </c>
      <c r="CP11" s="154">
        <v>5574</v>
      </c>
      <c r="CQ11" s="125">
        <v>774</v>
      </c>
      <c r="CR11" s="33">
        <f t="shared" si="6"/>
        <v>10</v>
      </c>
      <c r="CS11" s="83" t="str">
        <f t="shared" si="7"/>
        <v>Senior Projektingenieur (Bau)</v>
      </c>
      <c r="CT11" s="125">
        <v>753</v>
      </c>
      <c r="CU11" s="33">
        <f t="shared" si="8"/>
        <v>12</v>
      </c>
      <c r="CV11" s="83" t="str">
        <f t="shared" si="9"/>
        <v>Vorgesetzter  12</v>
      </c>
      <c r="CW11" s="125">
        <v>753</v>
      </c>
      <c r="CX11" s="33">
        <f>VLOOKUP($CW11,Funktionsbezeichnungen,3,0)</f>
        <v>12</v>
      </c>
      <c r="CY11" s="83" t="str">
        <f>VLOOKUP($CW11,Funktionsbezeichnungen,2,0)</f>
        <v>Vorgesetzter  12</v>
      </c>
      <c r="CZ11" s="125">
        <v>753</v>
      </c>
      <c r="DA11" s="33">
        <f>VLOOKUP($CZ11,Funktionsbezeichnungen,3,0)</f>
        <v>12</v>
      </c>
      <c r="DB11" s="83" t="str">
        <f>VLOOKUP($CZ11,Funktionsbezeichnungen,2,0)</f>
        <v>Vorgesetzter  12</v>
      </c>
      <c r="DC11" s="124">
        <v>753</v>
      </c>
      <c r="DD11" s="33">
        <f>VLOOKUP($DC11,Funktionsbezeichnungen,3,0)</f>
        <v>12</v>
      </c>
      <c r="DE11" s="83" t="str">
        <f>VLOOKUP($DC11,Funktionsbezeichnungen,2,0)</f>
        <v>Vorgesetzter  12</v>
      </c>
      <c r="DF11" s="20"/>
      <c r="DG11" s="124">
        <v>753</v>
      </c>
      <c r="DH11" s="33">
        <f>VLOOKUP($DG11,Funktionsbezeichnungen,3,0)</f>
        <v>12</v>
      </c>
      <c r="DI11" s="83" t="str">
        <f>VLOOKUP($DG11,Funktionsbezeichnungen,2,0)</f>
        <v>Vorgesetzter  12</v>
      </c>
      <c r="DN11" s="126">
        <f>+CP11</f>
        <v>5574</v>
      </c>
      <c r="DO11" s="156">
        <v>1</v>
      </c>
      <c r="DP11" s="126">
        <v>2</v>
      </c>
      <c r="DQ11" s="126" t="s">
        <v>951</v>
      </c>
      <c r="ES11" s="154">
        <v>3136</v>
      </c>
      <c r="ET11" s="126" t="s">
        <v>1319</v>
      </c>
    </row>
    <row r="12" spans="1:150" s="126" customFormat="1" ht="15.75" x14ac:dyDescent="0.2">
      <c r="A12" s="319">
        <v>1</v>
      </c>
      <c r="B12" s="319"/>
      <c r="C12" s="319">
        <f t="shared" si="0"/>
        <v>1</v>
      </c>
      <c r="D12" s="320">
        <v>1</v>
      </c>
      <c r="E12" s="320"/>
      <c r="F12" s="321"/>
      <c r="G12" s="57"/>
      <c r="H12" s="57"/>
      <c r="I12" s="321"/>
      <c r="J12" s="57"/>
      <c r="K12" s="321"/>
      <c r="L12" s="321"/>
      <c r="M12" s="321"/>
      <c r="N12" s="322">
        <v>1</v>
      </c>
      <c r="O12" s="322"/>
      <c r="P12" s="109" t="s">
        <v>1301</v>
      </c>
      <c r="Q12" s="110" t="s">
        <v>437</v>
      </c>
      <c r="R12" s="110" t="s">
        <v>1514</v>
      </c>
      <c r="S12" s="20" t="s">
        <v>1567</v>
      </c>
      <c r="T12" s="21">
        <v>1944</v>
      </c>
      <c r="U12" s="28" t="s">
        <v>196</v>
      </c>
      <c r="V12" s="21">
        <v>1969</v>
      </c>
      <c r="W12" s="25"/>
      <c r="X12" s="138"/>
      <c r="Y12" s="287"/>
      <c r="Z12" s="26" t="s">
        <v>91</v>
      </c>
      <c r="AA12" s="284">
        <f t="shared" si="1"/>
        <v>49</v>
      </c>
      <c r="AB12" s="25" t="s">
        <v>659</v>
      </c>
      <c r="AC12" s="290">
        <v>2009</v>
      </c>
      <c r="AD12" s="21" t="s">
        <v>1037</v>
      </c>
      <c r="AE12" s="304"/>
      <c r="AF12" s="285" t="s">
        <v>1078</v>
      </c>
      <c r="AG12" s="318"/>
      <c r="CJ12" s="126" t="str">
        <f t="shared" si="19"/>
        <v/>
      </c>
      <c r="CK12" s="126" t="str">
        <f t="shared" si="2"/>
        <v>Kalak Joseph</v>
      </c>
      <c r="CM12" s="126">
        <f t="shared" si="3"/>
        <v>49</v>
      </c>
      <c r="CN12" s="126" t="str">
        <f t="shared" si="4"/>
        <v>B/A 1)</v>
      </c>
      <c r="CO12" s="138" t="str">
        <f t="shared" si="5"/>
        <v>B/A 1)</v>
      </c>
      <c r="CP12" s="154">
        <v>3136</v>
      </c>
      <c r="CQ12" s="125" t="s">
        <v>711</v>
      </c>
      <c r="CR12" s="33"/>
      <c r="CS12" s="83"/>
      <c r="CT12" s="125" t="s">
        <v>711</v>
      </c>
      <c r="CU12" s="33"/>
      <c r="CV12" s="83"/>
      <c r="CW12" s="125" t="s">
        <v>711</v>
      </c>
      <c r="CX12" s="33"/>
      <c r="CY12" s="83"/>
      <c r="CZ12" s="125" t="s">
        <v>711</v>
      </c>
      <c r="DA12" s="33"/>
      <c r="DB12" s="83"/>
      <c r="DC12" s="125" t="s">
        <v>711</v>
      </c>
      <c r="DD12" s="33"/>
      <c r="DE12" s="83"/>
      <c r="DF12" s="20"/>
      <c r="DG12" s="125" t="s">
        <v>711</v>
      </c>
      <c r="DH12" s="125" t="s">
        <v>711</v>
      </c>
      <c r="DI12" s="83"/>
      <c r="DN12" s="126">
        <f t="shared" si="18"/>
        <v>3136</v>
      </c>
      <c r="DO12" s="156">
        <v>1</v>
      </c>
      <c r="DP12" s="126">
        <v>2</v>
      </c>
      <c r="DQ12" s="324" t="s">
        <v>951</v>
      </c>
      <c r="ES12" s="154">
        <v>3148</v>
      </c>
      <c r="ET12" s="126" t="s">
        <v>95</v>
      </c>
    </row>
    <row r="13" spans="1:150" s="126" customFormat="1" x14ac:dyDescent="0.2">
      <c r="A13" s="319"/>
      <c r="B13" s="319"/>
      <c r="C13" s="319">
        <f t="shared" si="0"/>
        <v>1</v>
      </c>
      <c r="D13" s="320"/>
      <c r="E13" s="320">
        <v>1</v>
      </c>
      <c r="F13" s="321"/>
      <c r="G13" s="57"/>
      <c r="H13" s="57">
        <v>1</v>
      </c>
      <c r="I13" s="321"/>
      <c r="J13" s="57"/>
      <c r="K13" s="321"/>
      <c r="L13" s="321"/>
      <c r="M13" s="321"/>
      <c r="N13" s="322">
        <v>1</v>
      </c>
      <c r="O13" s="322"/>
      <c r="P13" s="109" t="s">
        <v>358</v>
      </c>
      <c r="Q13" s="110" t="s">
        <v>438</v>
      </c>
      <c r="R13" s="110" t="s">
        <v>1514</v>
      </c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138"/>
      <c r="Y13" s="287"/>
      <c r="Z13" s="26" t="s">
        <v>668</v>
      </c>
      <c r="AA13" s="284">
        <f t="shared" si="1"/>
        <v>44</v>
      </c>
      <c r="AB13" s="25" t="s">
        <v>97</v>
      </c>
      <c r="AC13" s="290">
        <v>1968</v>
      </c>
      <c r="AD13" s="21" t="s">
        <v>95</v>
      </c>
      <c r="AE13" s="304"/>
      <c r="AF13" s="285" t="s">
        <v>1078</v>
      </c>
      <c r="AG13" s="318"/>
      <c r="CJ13" s="126" t="str">
        <f t="shared" si="19"/>
        <v/>
      </c>
      <c r="CK13" s="126" t="str">
        <f t="shared" si="2"/>
        <v>Hausammann Erich</v>
      </c>
      <c r="CM13" s="126">
        <f t="shared" si="3"/>
        <v>44</v>
      </c>
      <c r="CN13" s="126" t="str">
        <f t="shared" si="4"/>
        <v>B</v>
      </c>
      <c r="CO13" s="138" t="str">
        <f t="shared" si="5"/>
        <v>B</v>
      </c>
      <c r="CP13" s="154">
        <v>3148</v>
      </c>
      <c r="CQ13" s="125" t="s">
        <v>711</v>
      </c>
      <c r="CR13" s="33"/>
      <c r="CS13" s="83"/>
      <c r="CT13" s="125" t="s">
        <v>711</v>
      </c>
      <c r="CU13" s="33"/>
      <c r="CV13" s="83"/>
      <c r="CW13" s="125" t="s">
        <v>711</v>
      </c>
      <c r="CX13" s="33"/>
      <c r="CY13" s="83"/>
      <c r="CZ13" s="125" t="s">
        <v>711</v>
      </c>
      <c r="DA13" s="33"/>
      <c r="DB13" s="83"/>
      <c r="DC13" s="125">
        <v>774</v>
      </c>
      <c r="DD13" s="33">
        <f t="shared" ref="DD13:DD28" si="20">VLOOKUP($DC13,Funktionsbezeichnungen,3,0)</f>
        <v>10</v>
      </c>
      <c r="DE13" s="83" t="str">
        <f t="shared" ref="DE13:DE28" si="21">VLOOKUP($DC13,Funktionsbezeichnungen,2,0)</f>
        <v>Senior Projektingenieur (Bau)</v>
      </c>
      <c r="DF13" s="20"/>
      <c r="DG13" s="125">
        <v>773</v>
      </c>
      <c r="DH13" s="33">
        <f t="shared" ref="DH13:DH28" si="22">VLOOKUP($DG13,Funktionsbezeichnungen,3,0)</f>
        <v>9</v>
      </c>
      <c r="DI13" s="83" t="str">
        <f t="shared" ref="DI13:DI28" si="23">VLOOKUP($DG13,Funktionsbezeichnungen,2,0)</f>
        <v>Projektingenieur 9 (Bau)</v>
      </c>
      <c r="DN13" s="126">
        <f t="shared" si="18"/>
        <v>3148</v>
      </c>
      <c r="DO13" s="156">
        <v>2</v>
      </c>
      <c r="DP13" s="126">
        <v>3</v>
      </c>
      <c r="DQ13" s="324" t="s">
        <v>951</v>
      </c>
      <c r="ES13" s="154">
        <v>3205</v>
      </c>
      <c r="ET13" s="126" t="s">
        <v>95</v>
      </c>
    </row>
    <row r="14" spans="1:150" s="126" customFormat="1" x14ac:dyDescent="0.2">
      <c r="A14" s="319"/>
      <c r="B14" s="319"/>
      <c r="C14" s="319">
        <f t="shared" si="0"/>
        <v>1</v>
      </c>
      <c r="D14" s="320">
        <v>1</v>
      </c>
      <c r="E14" s="320"/>
      <c r="F14" s="321"/>
      <c r="G14" s="57"/>
      <c r="H14" s="57">
        <v>1</v>
      </c>
      <c r="I14" s="321"/>
      <c r="J14" s="57"/>
      <c r="K14" s="321"/>
      <c r="L14" s="321"/>
      <c r="M14" s="321"/>
      <c r="N14" s="322">
        <v>1</v>
      </c>
      <c r="O14" s="322"/>
      <c r="P14" s="109" t="s">
        <v>358</v>
      </c>
      <c r="Q14" s="110" t="s">
        <v>574</v>
      </c>
      <c r="R14" s="110" t="s">
        <v>1514</v>
      </c>
      <c r="S14" s="20" t="s">
        <v>571</v>
      </c>
      <c r="T14" s="21">
        <v>1953</v>
      </c>
      <c r="U14" s="28" t="s">
        <v>1559</v>
      </c>
      <c r="V14" s="21">
        <v>1978</v>
      </c>
      <c r="W14" s="25"/>
      <c r="X14" s="138"/>
      <c r="Y14" s="287"/>
      <c r="Z14" s="28" t="s">
        <v>573</v>
      </c>
      <c r="AA14" s="284">
        <f t="shared" si="1"/>
        <v>40</v>
      </c>
      <c r="AB14" s="25" t="s">
        <v>97</v>
      </c>
      <c r="AC14" s="290">
        <v>2009</v>
      </c>
      <c r="AD14" s="21" t="s">
        <v>95</v>
      </c>
      <c r="AE14" s="304"/>
      <c r="AF14" s="285" t="s">
        <v>1078</v>
      </c>
      <c r="AG14" s="318"/>
      <c r="CJ14" s="126" t="str">
        <f t="shared" si="19"/>
        <v/>
      </c>
      <c r="CK14" s="126" t="str">
        <f t="shared" si="2"/>
        <v>Bosshard Heinz</v>
      </c>
      <c r="CM14" s="126">
        <f t="shared" si="3"/>
        <v>40</v>
      </c>
      <c r="CN14" s="126" t="str">
        <f t="shared" si="4"/>
        <v>B</v>
      </c>
      <c r="CO14" s="138" t="str">
        <f t="shared" si="5"/>
        <v>B</v>
      </c>
      <c r="CP14" s="154">
        <v>3205</v>
      </c>
      <c r="CQ14" s="125">
        <v>773</v>
      </c>
      <c r="CR14" s="33">
        <f t="shared" ref="CR14:CR33" si="24">VLOOKUP($CQ14,Funktionsbezeichnungen,3,0)</f>
        <v>9</v>
      </c>
      <c r="CS14" s="83" t="str">
        <f t="shared" ref="CS14:CS33" si="25">VLOOKUP($CQ14,Funktionsbezeichnungen,2,0)</f>
        <v>Projektingenieur 9 (Bau)</v>
      </c>
      <c r="CT14" s="125">
        <v>773</v>
      </c>
      <c r="CU14" s="33">
        <f t="shared" ref="CU14:CU28" si="26">VLOOKUP($CT14,Funktionsbezeichnungen,3,0)</f>
        <v>9</v>
      </c>
      <c r="CV14" s="83" t="str">
        <f t="shared" ref="CV14:CV28" si="27">VLOOKUP($CT14,Funktionsbezeichnungen,2,0)</f>
        <v>Projektingenieur 9 (Bau)</v>
      </c>
      <c r="CW14" s="125">
        <v>773</v>
      </c>
      <c r="CX14" s="33">
        <f>VLOOKUP($CW14,Funktionsbezeichnungen,3,0)</f>
        <v>9</v>
      </c>
      <c r="CY14" s="83" t="str">
        <f>VLOOKUP($CW14,Funktionsbezeichnungen,2,0)</f>
        <v>Projektingenieur 9 (Bau)</v>
      </c>
      <c r="CZ14" s="125">
        <v>773</v>
      </c>
      <c r="DA14" s="33">
        <f t="shared" ref="DA14:DA28" si="28">VLOOKUP($CZ14,Funktionsbezeichnungen,3,0)</f>
        <v>9</v>
      </c>
      <c r="DB14" s="83" t="str">
        <f t="shared" ref="DB14:DB28" si="29">VLOOKUP($CZ14,Funktionsbezeichnungen,2,0)</f>
        <v>Projektingenieur 9 (Bau)</v>
      </c>
      <c r="DC14" s="125">
        <v>773</v>
      </c>
      <c r="DD14" s="33">
        <f t="shared" si="20"/>
        <v>9</v>
      </c>
      <c r="DE14" s="83" t="str">
        <f t="shared" si="21"/>
        <v>Projektingenieur 9 (Bau)</v>
      </c>
      <c r="DF14" s="20"/>
      <c r="DG14" s="33">
        <v>772</v>
      </c>
      <c r="DH14" s="33">
        <f t="shared" si="22"/>
        <v>8</v>
      </c>
      <c r="DI14" s="83" t="str">
        <f t="shared" si="23"/>
        <v>Projektingenieur 8 (Bau)</v>
      </c>
      <c r="DN14" s="126">
        <f t="shared" si="18"/>
        <v>3205</v>
      </c>
      <c r="DO14" s="156">
        <v>1</v>
      </c>
      <c r="DP14" s="126">
        <v>2</v>
      </c>
      <c r="DQ14" s="126" t="s">
        <v>951</v>
      </c>
      <c r="ES14" s="154">
        <v>5557</v>
      </c>
      <c r="ET14" s="126" t="s">
        <v>95</v>
      </c>
    </row>
    <row r="15" spans="1:150" s="126" customFormat="1" x14ac:dyDescent="0.2">
      <c r="A15" s="319"/>
      <c r="B15" s="319"/>
      <c r="C15" s="319">
        <f t="shared" si="0"/>
        <v>1</v>
      </c>
      <c r="D15" s="320"/>
      <c r="E15" s="320">
        <v>1</v>
      </c>
      <c r="F15" s="321"/>
      <c r="G15" s="57"/>
      <c r="H15" s="57">
        <v>1</v>
      </c>
      <c r="I15" s="321"/>
      <c r="J15" s="57"/>
      <c r="K15" s="321"/>
      <c r="L15" s="321"/>
      <c r="M15" s="321"/>
      <c r="N15" s="322"/>
      <c r="O15" s="322"/>
      <c r="P15" s="109" t="s">
        <v>358</v>
      </c>
      <c r="Q15" s="110" t="s">
        <v>441</v>
      </c>
      <c r="R15" s="110" t="s">
        <v>1514</v>
      </c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138"/>
      <c r="Y15" s="287"/>
      <c r="Z15" s="28" t="s">
        <v>222</v>
      </c>
      <c r="AA15" s="284">
        <f t="shared" si="1"/>
        <v>37</v>
      </c>
      <c r="AB15" s="25" t="s">
        <v>1253</v>
      </c>
      <c r="AC15" s="290">
        <v>1985</v>
      </c>
      <c r="AD15" s="21" t="s">
        <v>95</v>
      </c>
      <c r="AE15" s="304"/>
      <c r="AF15" s="16" t="s">
        <v>402</v>
      </c>
      <c r="AG15" s="318"/>
      <c r="CJ15" s="126" t="str">
        <f t="shared" si="19"/>
        <v/>
      </c>
      <c r="CK15" s="126" t="str">
        <f t="shared" si="2"/>
        <v>Schär Robert</v>
      </c>
      <c r="CM15" s="126">
        <f t="shared" si="3"/>
        <v>37</v>
      </c>
      <c r="CN15" s="126" t="str">
        <f t="shared" si="4"/>
        <v>B</v>
      </c>
      <c r="CO15" s="138" t="str">
        <f t="shared" si="5"/>
        <v>B</v>
      </c>
      <c r="CP15" s="154">
        <v>5557</v>
      </c>
      <c r="CQ15" s="125">
        <v>773</v>
      </c>
      <c r="CR15" s="33">
        <f t="shared" si="24"/>
        <v>9</v>
      </c>
      <c r="CS15" s="83" t="str">
        <f t="shared" si="25"/>
        <v>Projektingenieur 9 (Bau)</v>
      </c>
      <c r="CT15" s="125">
        <v>773</v>
      </c>
      <c r="CU15" s="33">
        <f t="shared" si="26"/>
        <v>9</v>
      </c>
      <c r="CV15" s="83" t="str">
        <f t="shared" si="27"/>
        <v>Projektingenieur 9 (Bau)</v>
      </c>
      <c r="CW15" s="125">
        <v>773</v>
      </c>
      <c r="CX15" s="33">
        <f>VLOOKUP($CW15,Funktionsbezeichnungen,3,0)</f>
        <v>9</v>
      </c>
      <c r="CY15" s="83" t="str">
        <f>VLOOKUP($CW15,Funktionsbezeichnungen,2,0)</f>
        <v>Projektingenieur 9 (Bau)</v>
      </c>
      <c r="CZ15" s="125">
        <v>773</v>
      </c>
      <c r="DA15" s="33">
        <f t="shared" si="28"/>
        <v>9</v>
      </c>
      <c r="DB15" s="83" t="str">
        <f t="shared" si="29"/>
        <v>Projektingenieur 9 (Bau)</v>
      </c>
      <c r="DC15" s="125">
        <v>773</v>
      </c>
      <c r="DD15" s="33">
        <f t="shared" si="20"/>
        <v>9</v>
      </c>
      <c r="DE15" s="83" t="str">
        <f t="shared" si="21"/>
        <v>Projektingenieur 9 (Bau)</v>
      </c>
      <c r="DF15" s="20"/>
      <c r="DG15" s="33">
        <v>773</v>
      </c>
      <c r="DH15" s="33">
        <f t="shared" si="22"/>
        <v>9</v>
      </c>
      <c r="DI15" s="83" t="str">
        <f t="shared" si="23"/>
        <v>Projektingenieur 9 (Bau)</v>
      </c>
      <c r="DN15" s="126">
        <f t="shared" si="18"/>
        <v>5557</v>
      </c>
      <c r="DO15" s="156">
        <v>2</v>
      </c>
      <c r="DP15" s="126">
        <v>3</v>
      </c>
      <c r="DQ15" s="126" t="s">
        <v>951</v>
      </c>
      <c r="ES15" s="154">
        <v>4209</v>
      </c>
      <c r="ET15" s="126" t="s">
        <v>95</v>
      </c>
    </row>
    <row r="16" spans="1:150" s="126" customFormat="1" x14ac:dyDescent="0.2">
      <c r="A16" s="319"/>
      <c r="B16" s="319"/>
      <c r="C16" s="319">
        <f t="shared" si="0"/>
        <v>1</v>
      </c>
      <c r="D16" s="320"/>
      <c r="E16" s="320">
        <v>1</v>
      </c>
      <c r="F16" s="321"/>
      <c r="G16" s="57"/>
      <c r="H16" s="57">
        <v>1</v>
      </c>
      <c r="I16" s="321"/>
      <c r="J16" s="57"/>
      <c r="K16" s="321"/>
      <c r="L16" s="321"/>
      <c r="M16" s="321"/>
      <c r="N16" s="322"/>
      <c r="O16" s="322"/>
      <c r="P16" s="109" t="s">
        <v>359</v>
      </c>
      <c r="Q16" s="110" t="s">
        <v>449</v>
      </c>
      <c r="R16" s="110" t="s">
        <v>1514</v>
      </c>
      <c r="S16" s="20" t="s">
        <v>1568</v>
      </c>
      <c r="T16" s="21">
        <v>1957</v>
      </c>
      <c r="U16" s="28" t="s">
        <v>195</v>
      </c>
      <c r="V16" s="21">
        <v>1984</v>
      </c>
      <c r="W16" s="25"/>
      <c r="X16" s="138"/>
      <c r="Y16" s="287"/>
      <c r="Z16" s="28" t="s">
        <v>90</v>
      </c>
      <c r="AA16" s="284">
        <f t="shared" si="1"/>
        <v>34</v>
      </c>
      <c r="AB16" s="25" t="s">
        <v>663</v>
      </c>
      <c r="AC16" s="290">
        <v>1994</v>
      </c>
      <c r="AD16" s="21" t="s">
        <v>95</v>
      </c>
      <c r="AE16" s="304"/>
      <c r="AF16" s="16" t="s">
        <v>1212</v>
      </c>
      <c r="AG16" s="318"/>
      <c r="CJ16" s="126" t="str">
        <f t="shared" si="19"/>
        <v/>
      </c>
      <c r="CK16" s="126" t="str">
        <f t="shared" si="2"/>
        <v>Spieler Daniel</v>
      </c>
      <c r="CM16" s="126">
        <f t="shared" si="3"/>
        <v>34</v>
      </c>
      <c r="CN16" s="126" t="str">
        <f t="shared" si="4"/>
        <v>B</v>
      </c>
      <c r="CO16" s="138" t="str">
        <f t="shared" si="5"/>
        <v>B</v>
      </c>
      <c r="CP16" s="154">
        <v>4209</v>
      </c>
      <c r="CQ16" s="125">
        <v>773</v>
      </c>
      <c r="CR16" s="33">
        <f t="shared" si="24"/>
        <v>9</v>
      </c>
      <c r="CS16" s="83" t="str">
        <f t="shared" si="25"/>
        <v>Projektingenieur 9 (Bau)</v>
      </c>
      <c r="CT16" s="125">
        <v>773</v>
      </c>
      <c r="CU16" s="33">
        <f t="shared" si="26"/>
        <v>9</v>
      </c>
      <c r="CV16" s="83" t="str">
        <f t="shared" si="27"/>
        <v>Projektingenieur 9 (Bau)</v>
      </c>
      <c r="CW16" s="125">
        <v>773</v>
      </c>
      <c r="CX16" s="33">
        <f>VLOOKUP($CW16,Funktionsbezeichnungen,3,0)</f>
        <v>9</v>
      </c>
      <c r="CY16" s="83" t="str">
        <f>VLOOKUP($CW16,Funktionsbezeichnungen,2,0)</f>
        <v>Projektingenieur 9 (Bau)</v>
      </c>
      <c r="CZ16" s="125">
        <v>773</v>
      </c>
      <c r="DA16" s="33">
        <f t="shared" si="28"/>
        <v>9</v>
      </c>
      <c r="DB16" s="83" t="str">
        <f t="shared" si="29"/>
        <v>Projektingenieur 9 (Bau)</v>
      </c>
      <c r="DC16" s="125">
        <v>773</v>
      </c>
      <c r="DD16" s="33">
        <f t="shared" si="20"/>
        <v>9</v>
      </c>
      <c r="DE16" s="83" t="str">
        <f t="shared" si="21"/>
        <v>Projektingenieur 9 (Bau)</v>
      </c>
      <c r="DF16" s="20"/>
      <c r="DG16" s="33">
        <v>773</v>
      </c>
      <c r="DH16" s="33">
        <f t="shared" si="22"/>
        <v>9</v>
      </c>
      <c r="DI16" s="83" t="str">
        <f t="shared" si="23"/>
        <v>Projektingenieur 9 (Bau)</v>
      </c>
      <c r="DN16" s="126">
        <f t="shared" si="18"/>
        <v>4209</v>
      </c>
      <c r="DO16" s="156">
        <v>2</v>
      </c>
      <c r="DP16" s="126">
        <v>3</v>
      </c>
      <c r="DQ16" s="126" t="s">
        <v>951</v>
      </c>
      <c r="ES16" s="154">
        <v>5625</v>
      </c>
      <c r="ET16" s="126" t="s">
        <v>95</v>
      </c>
    </row>
    <row r="17" spans="1:150" s="126" customFormat="1" ht="27" x14ac:dyDescent="0.2">
      <c r="A17" s="319"/>
      <c r="B17" s="319"/>
      <c r="C17" s="319">
        <f t="shared" si="0"/>
        <v>1</v>
      </c>
      <c r="D17" s="320">
        <v>1</v>
      </c>
      <c r="E17" s="320"/>
      <c r="F17" s="321"/>
      <c r="G17" s="57"/>
      <c r="H17" s="57"/>
      <c r="I17" s="321"/>
      <c r="J17" s="57"/>
      <c r="K17" s="321"/>
      <c r="L17" s="321"/>
      <c r="M17" s="321"/>
      <c r="N17" s="322"/>
      <c r="O17" s="322"/>
      <c r="P17" s="109" t="s">
        <v>361</v>
      </c>
      <c r="Q17" s="110" t="s">
        <v>439</v>
      </c>
      <c r="R17" s="110" t="s">
        <v>1514</v>
      </c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138"/>
      <c r="Y17" s="287"/>
      <c r="Z17" s="28" t="s">
        <v>335</v>
      </c>
      <c r="AA17" s="284">
        <f t="shared" si="1"/>
        <v>33</v>
      </c>
      <c r="AB17" s="25" t="s">
        <v>1533</v>
      </c>
      <c r="AC17" s="290">
        <v>1987</v>
      </c>
      <c r="AD17" s="21" t="s">
        <v>95</v>
      </c>
      <c r="AE17" s="304"/>
      <c r="AF17" s="16" t="s">
        <v>373</v>
      </c>
      <c r="AG17" s="318"/>
      <c r="CJ17" s="126" t="str">
        <f t="shared" si="19"/>
        <v/>
      </c>
      <c r="CK17" s="126" t="str">
        <f t="shared" si="2"/>
        <v>Gysin Daniel</v>
      </c>
      <c r="CM17" s="126">
        <f t="shared" si="3"/>
        <v>33</v>
      </c>
      <c r="CN17" s="126" t="str">
        <f t="shared" si="4"/>
        <v>B</v>
      </c>
      <c r="CO17" s="138" t="str">
        <f t="shared" si="5"/>
        <v>B</v>
      </c>
      <c r="CP17" s="154">
        <v>5625</v>
      </c>
      <c r="CQ17" s="125">
        <v>784</v>
      </c>
      <c r="CR17" s="33">
        <f t="shared" si="24"/>
        <v>10</v>
      </c>
      <c r="CS17" s="83" t="str">
        <f t="shared" si="25"/>
        <v>Senior Projektingenieur (Umwelt)</v>
      </c>
      <c r="CT17" s="125">
        <v>784</v>
      </c>
      <c r="CU17" s="33">
        <f t="shared" si="26"/>
        <v>10</v>
      </c>
      <c r="CV17" s="83" t="str">
        <f t="shared" si="27"/>
        <v>Senior Projektingenieur (Umwelt)</v>
      </c>
      <c r="CW17" s="125">
        <v>784</v>
      </c>
      <c r="CX17" s="33">
        <f t="shared" ref="CX17:CX23" si="30">VLOOKUP($CW17,Funktionsbezeichnungen,3,0)</f>
        <v>10</v>
      </c>
      <c r="CY17" s="83" t="str">
        <f t="shared" ref="CY17:CY23" si="31">VLOOKUP($CW17,Funktionsbezeichnungen,2,0)</f>
        <v>Senior Projektingenieur (Umwelt)</v>
      </c>
      <c r="CZ17" s="125">
        <v>784</v>
      </c>
      <c r="DA17" s="33">
        <f t="shared" si="28"/>
        <v>10</v>
      </c>
      <c r="DB17" s="83" t="str">
        <f t="shared" si="29"/>
        <v>Senior Projektingenieur (Umwelt)</v>
      </c>
      <c r="DC17" s="125">
        <v>784</v>
      </c>
      <c r="DD17" s="33">
        <f t="shared" si="20"/>
        <v>10</v>
      </c>
      <c r="DE17" s="83" t="str">
        <f t="shared" si="21"/>
        <v>Senior Projektingenieur (Umwelt)</v>
      </c>
      <c r="DF17" s="20"/>
      <c r="DG17" s="33">
        <v>783</v>
      </c>
      <c r="DH17" s="33">
        <f t="shared" si="22"/>
        <v>9</v>
      </c>
      <c r="DI17" s="83" t="str">
        <f t="shared" si="23"/>
        <v>Projektingenieur 9 (Umwelt)</v>
      </c>
      <c r="DN17" s="126">
        <f t="shared" si="18"/>
        <v>5625</v>
      </c>
      <c r="DO17" s="156">
        <v>1</v>
      </c>
      <c r="DP17" s="126">
        <v>2</v>
      </c>
      <c r="DQ17" s="126" t="s">
        <v>952</v>
      </c>
      <c r="ES17" s="154">
        <v>3214</v>
      </c>
      <c r="ET17" s="126" t="s">
        <v>95</v>
      </c>
    </row>
    <row r="18" spans="1:150" s="126" customFormat="1" x14ac:dyDescent="0.2">
      <c r="A18" s="319"/>
      <c r="B18" s="319"/>
      <c r="C18" s="319">
        <f t="shared" si="0"/>
        <v>1</v>
      </c>
      <c r="D18" s="320">
        <v>1</v>
      </c>
      <c r="E18" s="320"/>
      <c r="F18" s="321"/>
      <c r="G18" s="57"/>
      <c r="H18" s="57"/>
      <c r="I18" s="321"/>
      <c r="J18" s="57"/>
      <c r="K18" s="321"/>
      <c r="L18" s="321"/>
      <c r="M18" s="321"/>
      <c r="N18" s="322"/>
      <c r="O18" s="322"/>
      <c r="P18" s="109" t="s">
        <v>1301</v>
      </c>
      <c r="Q18" s="110" t="s">
        <v>1281</v>
      </c>
      <c r="R18" s="110" t="s">
        <v>1514</v>
      </c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138"/>
      <c r="Y18" s="287"/>
      <c r="Z18" s="28" t="s">
        <v>1284</v>
      </c>
      <c r="AA18" s="284">
        <f t="shared" si="1"/>
        <v>33</v>
      </c>
      <c r="AB18" s="25" t="s">
        <v>1283</v>
      </c>
      <c r="AC18" s="290">
        <v>2017</v>
      </c>
      <c r="AD18" s="21" t="s">
        <v>95</v>
      </c>
      <c r="AE18" s="304"/>
      <c r="AF18" s="16" t="s">
        <v>373</v>
      </c>
      <c r="AG18" s="318"/>
      <c r="CJ18" s="323" t="e">
        <f>IF(CN18=CO18,"","anders")</f>
        <v>#N/A</v>
      </c>
      <c r="CK18" s="276" t="str">
        <f t="shared" si="2"/>
        <v>Koch Urs-Martin</v>
      </c>
      <c r="CL18" s="276"/>
      <c r="CM18" s="276">
        <f t="shared" si="3"/>
        <v>33</v>
      </c>
      <c r="CN18" s="276" t="str">
        <f t="shared" si="4"/>
        <v>B</v>
      </c>
      <c r="CO18" s="138" t="e">
        <f>VLOOKUP(CP18,Kategorie,2,0)</f>
        <v>#N/A</v>
      </c>
      <c r="CP18" s="222">
        <v>3218</v>
      </c>
      <c r="CQ18" s="125">
        <v>774</v>
      </c>
      <c r="CR18" s="33">
        <f t="shared" si="24"/>
        <v>10</v>
      </c>
      <c r="CS18" s="83" t="str">
        <f t="shared" si="25"/>
        <v>Senior Projektingenieur (Bau)</v>
      </c>
      <c r="CT18" s="125"/>
      <c r="CU18" s="33"/>
      <c r="CV18" s="83"/>
      <c r="CW18" s="125"/>
      <c r="CX18" s="33"/>
      <c r="CY18" s="83"/>
      <c r="CZ18" s="125"/>
      <c r="DA18" s="33"/>
      <c r="DB18" s="83"/>
      <c r="DC18" s="125"/>
      <c r="DD18" s="33"/>
      <c r="DE18" s="83"/>
      <c r="DF18" s="20"/>
      <c r="DG18" s="33"/>
      <c r="DH18" s="33"/>
      <c r="DI18" s="83"/>
      <c r="DN18" s="126">
        <f t="shared" si="18"/>
        <v>3218</v>
      </c>
      <c r="DO18" s="156">
        <v>1</v>
      </c>
      <c r="DP18" s="126">
        <v>2</v>
      </c>
      <c r="DQ18" s="126" t="s">
        <v>951</v>
      </c>
      <c r="ES18" s="154">
        <v>4187</v>
      </c>
      <c r="ET18" s="126" t="s">
        <v>95</v>
      </c>
    </row>
    <row r="19" spans="1:150" s="126" customFormat="1" x14ac:dyDescent="0.2">
      <c r="A19" s="319"/>
      <c r="B19" s="319"/>
      <c r="C19" s="319">
        <f t="shared" si="0"/>
        <v>1</v>
      </c>
      <c r="D19" s="320"/>
      <c r="E19" s="320">
        <v>1</v>
      </c>
      <c r="F19" s="321"/>
      <c r="G19" s="57"/>
      <c r="H19" s="57"/>
      <c r="I19" s="321"/>
      <c r="J19" s="57"/>
      <c r="K19" s="321"/>
      <c r="L19" s="321"/>
      <c r="M19" s="321"/>
      <c r="N19" s="322"/>
      <c r="O19" s="322"/>
      <c r="P19" s="109" t="s">
        <v>1140</v>
      </c>
      <c r="Q19" s="110" t="s">
        <v>1193</v>
      </c>
      <c r="R19" s="110" t="s">
        <v>1514</v>
      </c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138"/>
      <c r="Y19" s="287"/>
      <c r="Z19" s="28" t="s">
        <v>1196</v>
      </c>
      <c r="AA19" s="284">
        <f t="shared" si="1"/>
        <v>32</v>
      </c>
      <c r="AB19" s="25" t="s">
        <v>1195</v>
      </c>
      <c r="AC19" s="290">
        <v>2016</v>
      </c>
      <c r="AD19" s="21" t="s">
        <v>95</v>
      </c>
      <c r="AE19" s="304"/>
      <c r="AF19" s="16" t="s">
        <v>373</v>
      </c>
      <c r="AG19" s="318"/>
      <c r="CJ19" s="126" t="str">
        <f t="shared" si="19"/>
        <v/>
      </c>
      <c r="CK19" s="126" t="str">
        <f t="shared" si="2"/>
        <v>Jann Roger</v>
      </c>
      <c r="CM19" s="126">
        <f t="shared" si="3"/>
        <v>32</v>
      </c>
      <c r="CN19" s="126" t="str">
        <f t="shared" si="4"/>
        <v>B</v>
      </c>
      <c r="CO19" s="138" t="str">
        <f t="shared" si="5"/>
        <v>B</v>
      </c>
      <c r="CP19" s="154">
        <v>3214</v>
      </c>
      <c r="CQ19" s="125">
        <v>774</v>
      </c>
      <c r="CR19" s="33">
        <f t="shared" si="24"/>
        <v>10</v>
      </c>
      <c r="CS19" s="83" t="str">
        <f t="shared" si="25"/>
        <v>Senior Projektingenieur (Bau)</v>
      </c>
      <c r="CT19" s="125">
        <v>774</v>
      </c>
      <c r="CU19" s="33">
        <f t="shared" si="26"/>
        <v>10</v>
      </c>
      <c r="CV19" s="83" t="str">
        <f t="shared" si="27"/>
        <v>Senior Projektingenieur (Bau)</v>
      </c>
      <c r="CW19" s="125"/>
      <c r="CX19" s="33"/>
      <c r="CY19" s="83"/>
      <c r="CZ19" s="125"/>
      <c r="DA19" s="33"/>
      <c r="DB19" s="83"/>
      <c r="DC19" s="125"/>
      <c r="DD19" s="33"/>
      <c r="DE19" s="83"/>
      <c r="DF19" s="20"/>
      <c r="DG19" s="33"/>
      <c r="DH19" s="33"/>
      <c r="DI19" s="83"/>
      <c r="DN19" s="126">
        <f t="shared" si="18"/>
        <v>3214</v>
      </c>
      <c r="DO19" s="156">
        <v>2</v>
      </c>
      <c r="DP19" s="126">
        <v>3</v>
      </c>
      <c r="DQ19" s="126" t="s">
        <v>951</v>
      </c>
      <c r="ES19" s="154">
        <v>4179</v>
      </c>
      <c r="ET19" s="126" t="s">
        <v>95</v>
      </c>
    </row>
    <row r="20" spans="1:150" s="126" customFormat="1" x14ac:dyDescent="0.2">
      <c r="A20" s="319"/>
      <c r="B20" s="319"/>
      <c r="C20" s="319">
        <f t="shared" si="0"/>
        <v>1</v>
      </c>
      <c r="D20" s="320"/>
      <c r="E20" s="320">
        <v>1</v>
      </c>
      <c r="F20" s="321"/>
      <c r="G20" s="57"/>
      <c r="H20" s="57"/>
      <c r="I20" s="321"/>
      <c r="J20" s="57"/>
      <c r="K20" s="321"/>
      <c r="L20" s="321"/>
      <c r="M20" s="321"/>
      <c r="N20" s="322"/>
      <c r="O20" s="322"/>
      <c r="P20" s="109" t="s">
        <v>358</v>
      </c>
      <c r="Q20" s="110" t="s">
        <v>442</v>
      </c>
      <c r="R20" s="110" t="s">
        <v>1514</v>
      </c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138"/>
      <c r="Y20" s="287"/>
      <c r="Z20" s="28" t="s">
        <v>222</v>
      </c>
      <c r="AA20" s="284">
        <f t="shared" si="1"/>
        <v>31</v>
      </c>
      <c r="AB20" s="25" t="s">
        <v>664</v>
      </c>
      <c r="AC20" s="290">
        <v>1990</v>
      </c>
      <c r="AD20" s="21" t="s">
        <v>95</v>
      </c>
      <c r="AE20" s="304"/>
      <c r="AF20" s="16" t="s">
        <v>373</v>
      </c>
      <c r="AG20" s="318"/>
      <c r="CJ20" s="126" t="str">
        <f t="shared" si="19"/>
        <v/>
      </c>
      <c r="CK20" s="126" t="str">
        <f t="shared" si="2"/>
        <v>Wecke Jürgen</v>
      </c>
      <c r="CM20" s="126">
        <f t="shared" si="3"/>
        <v>31</v>
      </c>
      <c r="CN20" s="126" t="str">
        <f t="shared" si="4"/>
        <v>B</v>
      </c>
      <c r="CO20" s="138" t="str">
        <f t="shared" si="5"/>
        <v>B</v>
      </c>
      <c r="CP20" s="154">
        <v>4187</v>
      </c>
      <c r="CQ20" s="125">
        <v>774</v>
      </c>
      <c r="CR20" s="33">
        <f t="shared" si="24"/>
        <v>10</v>
      </c>
      <c r="CS20" s="83" t="str">
        <f t="shared" si="25"/>
        <v>Senior Projektingenieur (Bau)</v>
      </c>
      <c r="CT20" s="125">
        <v>774</v>
      </c>
      <c r="CU20" s="33">
        <f t="shared" si="26"/>
        <v>10</v>
      </c>
      <c r="CV20" s="83" t="str">
        <f t="shared" si="27"/>
        <v>Senior Projektingenieur (Bau)</v>
      </c>
      <c r="CW20" s="125">
        <v>774</v>
      </c>
      <c r="CX20" s="33">
        <f>VLOOKUP($CW20,Funktionsbezeichnungen,3,0)</f>
        <v>10</v>
      </c>
      <c r="CY20" s="83" t="str">
        <f>VLOOKUP($CW20,Funktionsbezeichnungen,2,0)</f>
        <v>Senior Projektingenieur (Bau)</v>
      </c>
      <c r="CZ20" s="125">
        <v>774</v>
      </c>
      <c r="DA20" s="33">
        <f t="shared" si="28"/>
        <v>10</v>
      </c>
      <c r="DB20" s="83" t="str">
        <f t="shared" si="29"/>
        <v>Senior Projektingenieur (Bau)</v>
      </c>
      <c r="DC20" s="125">
        <v>773</v>
      </c>
      <c r="DD20" s="33">
        <f t="shared" si="20"/>
        <v>9</v>
      </c>
      <c r="DE20" s="83" t="str">
        <f t="shared" si="21"/>
        <v>Projektingenieur 9 (Bau)</v>
      </c>
      <c r="DF20" s="20"/>
      <c r="DG20" s="33">
        <v>773</v>
      </c>
      <c r="DH20" s="33">
        <f t="shared" si="22"/>
        <v>9</v>
      </c>
      <c r="DI20" s="83" t="str">
        <f t="shared" si="23"/>
        <v>Projektingenieur 9 (Bau)</v>
      </c>
      <c r="DN20" s="126">
        <f t="shared" si="18"/>
        <v>4187</v>
      </c>
      <c r="DO20" s="156">
        <v>2</v>
      </c>
      <c r="DP20" s="126">
        <v>3</v>
      </c>
      <c r="DQ20" s="126" t="s">
        <v>951</v>
      </c>
      <c r="ES20" s="154">
        <v>4168</v>
      </c>
      <c r="ET20" s="126" t="s">
        <v>95</v>
      </c>
    </row>
    <row r="21" spans="1:150" s="126" customFormat="1" ht="27" x14ac:dyDescent="0.2">
      <c r="A21" s="319"/>
      <c r="B21" s="319"/>
      <c r="C21" s="319">
        <f t="shared" si="0"/>
        <v>1</v>
      </c>
      <c r="D21" s="320"/>
      <c r="E21" s="320">
        <v>1</v>
      </c>
      <c r="F21" s="321"/>
      <c r="G21" s="57"/>
      <c r="H21" s="57">
        <v>1</v>
      </c>
      <c r="I21" s="321"/>
      <c r="J21" s="57"/>
      <c r="K21" s="321"/>
      <c r="L21" s="321"/>
      <c r="M21" s="321"/>
      <c r="N21" s="322"/>
      <c r="O21" s="322"/>
      <c r="P21" s="109" t="s">
        <v>358</v>
      </c>
      <c r="Q21" s="110" t="s">
        <v>445</v>
      </c>
      <c r="R21" s="110" t="s">
        <v>1514</v>
      </c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138"/>
      <c r="Y21" s="287"/>
      <c r="Z21" s="28" t="s">
        <v>223</v>
      </c>
      <c r="AA21" s="284">
        <f t="shared" si="1"/>
        <v>31</v>
      </c>
      <c r="AB21" s="25" t="s">
        <v>704</v>
      </c>
      <c r="AC21" s="290">
        <v>1995</v>
      </c>
      <c r="AD21" s="21" t="s">
        <v>95</v>
      </c>
      <c r="AE21" s="304"/>
      <c r="AF21" s="16" t="s">
        <v>373</v>
      </c>
      <c r="AG21" s="318"/>
      <c r="CJ21" s="126" t="str">
        <f t="shared" si="19"/>
        <v/>
      </c>
      <c r="CK21" s="126" t="str">
        <f t="shared" si="2"/>
        <v>Bäumle Michael</v>
      </c>
      <c r="CM21" s="126">
        <f t="shared" si="3"/>
        <v>31</v>
      </c>
      <c r="CN21" s="126" t="str">
        <f t="shared" si="4"/>
        <v>B</v>
      </c>
      <c r="CO21" s="138" t="str">
        <f t="shared" si="5"/>
        <v>B</v>
      </c>
      <c r="CP21" s="154">
        <v>4179</v>
      </c>
      <c r="CQ21" s="125">
        <v>773</v>
      </c>
      <c r="CR21" s="33">
        <f t="shared" si="24"/>
        <v>9</v>
      </c>
      <c r="CS21" s="83" t="str">
        <f t="shared" si="25"/>
        <v>Projektingenieur 9 (Bau)</v>
      </c>
      <c r="CT21" s="125">
        <v>773</v>
      </c>
      <c r="CU21" s="33">
        <f t="shared" si="26"/>
        <v>9</v>
      </c>
      <c r="CV21" s="83" t="str">
        <f t="shared" si="27"/>
        <v>Projektingenieur 9 (Bau)</v>
      </c>
      <c r="CW21" s="125">
        <v>773</v>
      </c>
      <c r="CX21" s="33">
        <f>VLOOKUP($CW21,Funktionsbezeichnungen,3,0)</f>
        <v>9</v>
      </c>
      <c r="CY21" s="83" t="str">
        <f>VLOOKUP($CW21,Funktionsbezeichnungen,2,0)</f>
        <v>Projektingenieur 9 (Bau)</v>
      </c>
      <c r="CZ21" s="125">
        <v>773</v>
      </c>
      <c r="DA21" s="33">
        <f t="shared" si="28"/>
        <v>9</v>
      </c>
      <c r="DB21" s="83" t="str">
        <f t="shared" si="29"/>
        <v>Projektingenieur 9 (Bau)</v>
      </c>
      <c r="DC21" s="125">
        <v>773</v>
      </c>
      <c r="DD21" s="33">
        <f t="shared" si="20"/>
        <v>9</v>
      </c>
      <c r="DE21" s="83" t="str">
        <f t="shared" si="21"/>
        <v>Projektingenieur 9 (Bau)</v>
      </c>
      <c r="DF21" s="20"/>
      <c r="DG21" s="33">
        <v>772</v>
      </c>
      <c r="DH21" s="33">
        <f t="shared" si="22"/>
        <v>8</v>
      </c>
      <c r="DI21" s="83" t="str">
        <f t="shared" si="23"/>
        <v>Projektingenieur 8 (Bau)</v>
      </c>
      <c r="DN21" s="126">
        <f t="shared" si="18"/>
        <v>4179</v>
      </c>
      <c r="DO21" s="156">
        <v>2</v>
      </c>
      <c r="DP21" s="126">
        <v>3</v>
      </c>
      <c r="DQ21" s="126" t="s">
        <v>951</v>
      </c>
      <c r="ES21" s="154">
        <v>4176</v>
      </c>
      <c r="ET21" s="126" t="s">
        <v>95</v>
      </c>
    </row>
    <row r="22" spans="1:150" s="126" customFormat="1" ht="27" x14ac:dyDescent="0.2">
      <c r="A22" s="319">
        <v>1</v>
      </c>
      <c r="B22" s="319"/>
      <c r="C22" s="319">
        <f t="shared" si="0"/>
        <v>1</v>
      </c>
      <c r="D22" s="320">
        <v>1</v>
      </c>
      <c r="E22" s="320"/>
      <c r="F22" s="321"/>
      <c r="G22" s="57"/>
      <c r="H22" s="57">
        <v>1</v>
      </c>
      <c r="I22" s="321"/>
      <c r="J22" s="57"/>
      <c r="K22" s="321"/>
      <c r="L22" s="321"/>
      <c r="M22" s="321"/>
      <c r="N22" s="322"/>
      <c r="O22" s="322"/>
      <c r="P22" s="109" t="s">
        <v>361</v>
      </c>
      <c r="Q22" s="110" t="s">
        <v>440</v>
      </c>
      <c r="R22" s="110" t="s">
        <v>1514</v>
      </c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138"/>
      <c r="Y22" s="287"/>
      <c r="Z22" s="28" t="s">
        <v>238</v>
      </c>
      <c r="AA22" s="284">
        <f t="shared" si="1"/>
        <v>30</v>
      </c>
      <c r="AB22" s="25" t="s">
        <v>1130</v>
      </c>
      <c r="AC22" s="290">
        <v>1989</v>
      </c>
      <c r="AD22" s="21" t="s">
        <v>95</v>
      </c>
      <c r="AE22" s="304"/>
      <c r="AF22" s="16" t="s">
        <v>418</v>
      </c>
      <c r="AG22" s="318"/>
      <c r="CJ22" s="126" t="str">
        <f t="shared" si="19"/>
        <v/>
      </c>
      <c r="CK22" s="126" t="str">
        <f t="shared" si="2"/>
        <v>Riecke Heino</v>
      </c>
      <c r="CM22" s="126">
        <f t="shared" si="3"/>
        <v>30</v>
      </c>
      <c r="CN22" s="126" t="str">
        <f t="shared" si="4"/>
        <v>B</v>
      </c>
      <c r="CO22" s="138" t="str">
        <f t="shared" si="5"/>
        <v>B</v>
      </c>
      <c r="CP22" s="154">
        <v>4168</v>
      </c>
      <c r="CQ22" s="125">
        <v>774</v>
      </c>
      <c r="CR22" s="33">
        <f t="shared" si="24"/>
        <v>10</v>
      </c>
      <c r="CS22" s="83" t="str">
        <f t="shared" si="25"/>
        <v>Senior Projektingenieur (Bau)</v>
      </c>
      <c r="CT22" s="125">
        <v>774</v>
      </c>
      <c r="CU22" s="33">
        <f t="shared" si="26"/>
        <v>10</v>
      </c>
      <c r="CV22" s="83" t="str">
        <f t="shared" si="27"/>
        <v>Senior Projektingenieur (Bau)</v>
      </c>
      <c r="CW22" s="125">
        <v>774</v>
      </c>
      <c r="CX22" s="33">
        <f t="shared" si="30"/>
        <v>10</v>
      </c>
      <c r="CY22" s="83" t="str">
        <f t="shared" si="31"/>
        <v>Senior Projektingenieur (Bau)</v>
      </c>
      <c r="CZ22" s="125">
        <v>774</v>
      </c>
      <c r="DA22" s="33">
        <f t="shared" si="28"/>
        <v>10</v>
      </c>
      <c r="DB22" s="83" t="str">
        <f t="shared" si="29"/>
        <v>Senior Projektingenieur (Bau)</v>
      </c>
      <c r="DC22" s="125">
        <v>774</v>
      </c>
      <c r="DD22" s="33">
        <f t="shared" si="20"/>
        <v>10</v>
      </c>
      <c r="DE22" s="83" t="str">
        <f t="shared" si="21"/>
        <v>Senior Projektingenieur (Bau)</v>
      </c>
      <c r="DF22" s="20"/>
      <c r="DG22" s="33">
        <v>773</v>
      </c>
      <c r="DH22" s="33">
        <f t="shared" si="22"/>
        <v>9</v>
      </c>
      <c r="DI22" s="83" t="str">
        <f t="shared" si="23"/>
        <v>Projektingenieur 9 (Bau)</v>
      </c>
      <c r="DN22" s="126">
        <f t="shared" si="18"/>
        <v>4168</v>
      </c>
      <c r="DO22" s="156">
        <v>1</v>
      </c>
      <c r="DP22" s="126">
        <v>2</v>
      </c>
      <c r="DQ22" s="126" t="s">
        <v>951</v>
      </c>
      <c r="ES22" s="154">
        <v>4276</v>
      </c>
      <c r="ET22" s="126" t="s">
        <v>95</v>
      </c>
    </row>
    <row r="23" spans="1:150" s="126" customFormat="1" x14ac:dyDescent="0.2">
      <c r="A23" s="319"/>
      <c r="B23" s="319">
        <v>1</v>
      </c>
      <c r="C23" s="319">
        <f t="shared" si="0"/>
        <v>1</v>
      </c>
      <c r="D23" s="320">
        <v>1</v>
      </c>
      <c r="E23" s="320"/>
      <c r="F23" s="321"/>
      <c r="G23" s="57"/>
      <c r="H23" s="57">
        <v>1</v>
      </c>
      <c r="I23" s="321"/>
      <c r="J23" s="57"/>
      <c r="K23" s="321"/>
      <c r="L23" s="321"/>
      <c r="M23" s="321"/>
      <c r="N23" s="322"/>
      <c r="O23" s="322"/>
      <c r="P23" s="109" t="s">
        <v>1140</v>
      </c>
      <c r="Q23" s="110" t="s">
        <v>451</v>
      </c>
      <c r="R23" s="110" t="s">
        <v>1514</v>
      </c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138"/>
      <c r="Y23" s="287"/>
      <c r="Z23" s="28" t="s">
        <v>91</v>
      </c>
      <c r="AA23" s="284">
        <f t="shared" si="1"/>
        <v>30</v>
      </c>
      <c r="AB23" s="25" t="s">
        <v>220</v>
      </c>
      <c r="AC23" s="290">
        <v>1989</v>
      </c>
      <c r="AD23" s="21" t="s">
        <v>95</v>
      </c>
      <c r="AE23" s="304"/>
      <c r="AF23" s="16" t="s">
        <v>373</v>
      </c>
      <c r="AG23" s="318"/>
      <c r="CJ23" s="126" t="str">
        <f t="shared" si="19"/>
        <v/>
      </c>
      <c r="CK23" s="126" t="str">
        <f t="shared" si="2"/>
        <v>Thomas Anette</v>
      </c>
      <c r="CM23" s="126">
        <f t="shared" si="3"/>
        <v>30</v>
      </c>
      <c r="CN23" s="126" t="str">
        <f t="shared" si="4"/>
        <v>B</v>
      </c>
      <c r="CO23" s="138" t="str">
        <f t="shared" si="5"/>
        <v>B</v>
      </c>
      <c r="CP23" s="154">
        <v>4176</v>
      </c>
      <c r="CQ23" s="125">
        <v>774</v>
      </c>
      <c r="CR23" s="33">
        <f t="shared" si="24"/>
        <v>10</v>
      </c>
      <c r="CS23" s="83" t="str">
        <f t="shared" si="25"/>
        <v>Senior Projektingenieur (Bau)</v>
      </c>
      <c r="CT23" s="125">
        <v>774</v>
      </c>
      <c r="CU23" s="33">
        <f t="shared" si="26"/>
        <v>10</v>
      </c>
      <c r="CV23" s="83" t="str">
        <f t="shared" si="27"/>
        <v>Senior Projektingenieur (Bau)</v>
      </c>
      <c r="CW23" s="125">
        <v>774</v>
      </c>
      <c r="CX23" s="33">
        <f t="shared" si="30"/>
        <v>10</v>
      </c>
      <c r="CY23" s="83" t="str">
        <f t="shared" si="31"/>
        <v>Senior Projektingenieur (Bau)</v>
      </c>
      <c r="CZ23" s="125">
        <v>774</v>
      </c>
      <c r="DA23" s="33">
        <f t="shared" si="28"/>
        <v>10</v>
      </c>
      <c r="DB23" s="83" t="str">
        <f t="shared" si="29"/>
        <v>Senior Projektingenieur (Bau)</v>
      </c>
      <c r="DC23" s="125">
        <v>773</v>
      </c>
      <c r="DD23" s="33">
        <f t="shared" si="20"/>
        <v>9</v>
      </c>
      <c r="DE23" s="83" t="str">
        <f t="shared" si="21"/>
        <v>Projektingenieur 9 (Bau)</v>
      </c>
      <c r="DF23" s="20"/>
      <c r="DG23" s="33">
        <v>773</v>
      </c>
      <c r="DH23" s="33">
        <f t="shared" si="22"/>
        <v>9</v>
      </c>
      <c r="DI23" s="83" t="str">
        <f t="shared" si="23"/>
        <v>Projektingenieur 9 (Bau)</v>
      </c>
      <c r="DN23" s="126">
        <f t="shared" si="18"/>
        <v>4176</v>
      </c>
      <c r="DO23" s="156">
        <v>1</v>
      </c>
      <c r="DP23" s="126">
        <v>2</v>
      </c>
      <c r="DQ23" s="126" t="s">
        <v>951</v>
      </c>
      <c r="ES23" s="154">
        <v>7679</v>
      </c>
      <c r="ET23" s="126" t="s">
        <v>95</v>
      </c>
    </row>
    <row r="24" spans="1:150" s="330" customFormat="1" x14ac:dyDescent="0.2">
      <c r="A24" s="319"/>
      <c r="B24" s="113"/>
      <c r="C24" s="319">
        <f t="shared" si="0"/>
        <v>1</v>
      </c>
      <c r="D24" s="325"/>
      <c r="E24" s="325"/>
      <c r="F24" s="321">
        <v>1</v>
      </c>
      <c r="G24" s="57">
        <v>1</v>
      </c>
      <c r="H24" s="326"/>
      <c r="I24" s="327"/>
      <c r="J24" s="326"/>
      <c r="K24" s="327"/>
      <c r="L24" s="327"/>
      <c r="M24" s="327"/>
      <c r="N24" s="328"/>
      <c r="O24" s="328"/>
      <c r="P24" s="326" t="s">
        <v>1140</v>
      </c>
      <c r="Q24" s="329" t="s">
        <v>1241</v>
      </c>
      <c r="R24" s="329" t="s">
        <v>1514</v>
      </c>
      <c r="S24" s="27" t="s">
        <v>1242</v>
      </c>
      <c r="T24" s="21">
        <v>1951</v>
      </c>
      <c r="U24" s="25" t="s">
        <v>1252</v>
      </c>
      <c r="V24" s="21">
        <v>1993</v>
      </c>
      <c r="W24" s="25" t="s">
        <v>1251</v>
      </c>
      <c r="X24" s="138">
        <v>1999</v>
      </c>
      <c r="Y24" s="287"/>
      <c r="Z24" s="26"/>
      <c r="AA24" s="284">
        <f t="shared" si="1"/>
        <v>25</v>
      </c>
      <c r="AB24" s="25" t="s">
        <v>1243</v>
      </c>
      <c r="AC24" s="290">
        <v>2017</v>
      </c>
      <c r="AD24" s="21" t="s">
        <v>95</v>
      </c>
      <c r="AE24" s="304"/>
      <c r="AF24" s="286" t="s">
        <v>1078</v>
      </c>
      <c r="AG24" s="318"/>
      <c r="CJ24" s="323" t="e">
        <f t="shared" si="19"/>
        <v>#N/A</v>
      </c>
      <c r="CK24" s="331" t="str">
        <f t="shared" si="2"/>
        <v>Gmür Peter</v>
      </c>
      <c r="CM24" s="332">
        <f t="shared" si="3"/>
        <v>25</v>
      </c>
      <c r="CN24" s="330" t="str">
        <f t="shared" si="4"/>
        <v>B</v>
      </c>
      <c r="CO24" s="138" t="e">
        <f t="shared" si="5"/>
        <v>#N/A</v>
      </c>
      <c r="CP24" s="244">
        <v>4323</v>
      </c>
      <c r="CQ24" s="125">
        <v>544</v>
      </c>
      <c r="CR24" s="33">
        <f t="shared" si="24"/>
        <v>9</v>
      </c>
      <c r="CS24" s="83" t="str">
        <f t="shared" si="25"/>
        <v>Technischer Fachspezialist 9</v>
      </c>
      <c r="CT24" s="229" t="s">
        <v>711</v>
      </c>
      <c r="CU24" s="239"/>
      <c r="CV24" s="239"/>
      <c r="CW24" s="238"/>
      <c r="CX24" s="239"/>
      <c r="CY24" s="239"/>
      <c r="CZ24" s="238"/>
      <c r="DA24" s="239"/>
      <c r="DB24" s="239"/>
      <c r="DC24" s="238"/>
      <c r="DD24" s="239"/>
      <c r="DE24" s="239"/>
      <c r="DF24" s="216"/>
      <c r="DG24" s="238"/>
      <c r="DH24" s="239"/>
      <c r="DI24" s="239"/>
      <c r="DN24" s="330">
        <f t="shared" si="18"/>
        <v>4323</v>
      </c>
      <c r="DO24" s="333">
        <v>2</v>
      </c>
      <c r="DP24" s="330">
        <v>3</v>
      </c>
      <c r="DQ24" s="334" t="s">
        <v>951</v>
      </c>
      <c r="ES24" s="154">
        <v>4254</v>
      </c>
      <c r="ET24" s="126" t="s">
        <v>95</v>
      </c>
    </row>
    <row r="25" spans="1:150" s="126" customFormat="1" ht="40.5" x14ac:dyDescent="0.2">
      <c r="A25" s="319"/>
      <c r="B25" s="319"/>
      <c r="C25" s="319">
        <f t="shared" si="0"/>
        <v>1</v>
      </c>
      <c r="D25" s="320"/>
      <c r="E25" s="320">
        <v>1</v>
      </c>
      <c r="F25" s="321"/>
      <c r="G25" s="57"/>
      <c r="H25" s="57">
        <v>1</v>
      </c>
      <c r="I25" s="321"/>
      <c r="J25" s="57"/>
      <c r="K25" s="321"/>
      <c r="L25" s="321"/>
      <c r="M25" s="321"/>
      <c r="N25" s="322"/>
      <c r="O25" s="322"/>
      <c r="P25" s="109" t="s">
        <v>1301</v>
      </c>
      <c r="Q25" s="110" t="s">
        <v>461</v>
      </c>
      <c r="R25" s="110" t="s">
        <v>1514</v>
      </c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138">
        <v>2002</v>
      </c>
      <c r="Y25" s="287"/>
      <c r="Z25" s="28" t="s">
        <v>547</v>
      </c>
      <c r="AA25" s="284">
        <f t="shared" si="1"/>
        <v>22</v>
      </c>
      <c r="AB25" s="25" t="s">
        <v>1534</v>
      </c>
      <c r="AC25" s="290">
        <v>2002</v>
      </c>
      <c r="AD25" s="21" t="s">
        <v>95</v>
      </c>
      <c r="AE25" s="304"/>
      <c r="AF25" s="16" t="s">
        <v>402</v>
      </c>
      <c r="AG25" s="318"/>
      <c r="CJ25" s="126" t="str">
        <f t="shared" si="19"/>
        <v/>
      </c>
      <c r="CK25" s="126" t="str">
        <f t="shared" si="2"/>
        <v>Müller Thomas</v>
      </c>
      <c r="CM25" s="126">
        <f t="shared" si="3"/>
        <v>22</v>
      </c>
      <c r="CN25" s="126" t="str">
        <f t="shared" si="4"/>
        <v>B</v>
      </c>
      <c r="CO25" s="138" t="str">
        <f t="shared" si="5"/>
        <v>B</v>
      </c>
      <c r="CP25" s="154">
        <v>4276</v>
      </c>
      <c r="CQ25" s="125">
        <v>774</v>
      </c>
      <c r="CR25" s="33">
        <f t="shared" si="24"/>
        <v>10</v>
      </c>
      <c r="CS25" s="83" t="str">
        <f t="shared" si="25"/>
        <v>Senior Projektingenieur (Bau)</v>
      </c>
      <c r="CT25" s="125">
        <v>774</v>
      </c>
      <c r="CU25" s="33">
        <f t="shared" si="26"/>
        <v>10</v>
      </c>
      <c r="CV25" s="83" t="str">
        <f t="shared" si="27"/>
        <v>Senior Projektingenieur (Bau)</v>
      </c>
      <c r="CW25" s="125">
        <v>773</v>
      </c>
      <c r="CX25" s="33">
        <f>VLOOKUP($CW25,Funktionsbezeichnungen,3,0)</f>
        <v>9</v>
      </c>
      <c r="CY25" s="83" t="str">
        <f>VLOOKUP($CW25,Funktionsbezeichnungen,2,0)</f>
        <v>Projektingenieur 9 (Bau)</v>
      </c>
      <c r="CZ25" s="125">
        <v>773</v>
      </c>
      <c r="DA25" s="33">
        <f t="shared" si="28"/>
        <v>9</v>
      </c>
      <c r="DB25" s="83" t="str">
        <f t="shared" si="29"/>
        <v>Projektingenieur 9 (Bau)</v>
      </c>
      <c r="DC25" s="125">
        <v>773</v>
      </c>
      <c r="DD25" s="33">
        <f t="shared" si="20"/>
        <v>9</v>
      </c>
      <c r="DE25" s="83" t="str">
        <f t="shared" si="21"/>
        <v>Projektingenieur 9 (Bau)</v>
      </c>
      <c r="DF25" s="20"/>
      <c r="DG25" s="33">
        <v>772</v>
      </c>
      <c r="DH25" s="33">
        <f t="shared" si="22"/>
        <v>8</v>
      </c>
      <c r="DI25" s="83" t="str">
        <f t="shared" si="23"/>
        <v>Projektingenieur 8 (Bau)</v>
      </c>
      <c r="DN25" s="126">
        <f t="shared" si="18"/>
        <v>4276</v>
      </c>
      <c r="DO25" s="156">
        <v>2</v>
      </c>
      <c r="DP25" s="126">
        <v>3</v>
      </c>
      <c r="DQ25" s="126" t="s">
        <v>951</v>
      </c>
      <c r="ES25" s="154">
        <v>4258</v>
      </c>
      <c r="ET25" s="126" t="s">
        <v>95</v>
      </c>
    </row>
    <row r="26" spans="1:150" s="126" customFormat="1" ht="27" x14ac:dyDescent="0.2">
      <c r="A26" s="319"/>
      <c r="B26" s="319"/>
      <c r="C26" s="319">
        <f t="shared" si="0"/>
        <v>1</v>
      </c>
      <c r="D26" s="320">
        <v>1</v>
      </c>
      <c r="E26" s="320"/>
      <c r="F26" s="321"/>
      <c r="G26" s="57"/>
      <c r="H26" s="57">
        <v>1</v>
      </c>
      <c r="I26" s="321"/>
      <c r="J26" s="57"/>
      <c r="K26" s="321"/>
      <c r="L26" s="321"/>
      <c r="M26" s="321"/>
      <c r="N26" s="322"/>
      <c r="O26" s="322"/>
      <c r="P26" s="109" t="s">
        <v>358</v>
      </c>
      <c r="Q26" s="110" t="s">
        <v>462</v>
      </c>
      <c r="R26" s="110" t="s">
        <v>1514</v>
      </c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138"/>
      <c r="Y26" s="287"/>
      <c r="Z26" s="28" t="s">
        <v>336</v>
      </c>
      <c r="AA26" s="284">
        <f t="shared" si="1"/>
        <v>21</v>
      </c>
      <c r="AB26" s="25" t="s">
        <v>677</v>
      </c>
      <c r="AC26" s="290">
        <v>1999</v>
      </c>
      <c r="AD26" s="21" t="s">
        <v>95</v>
      </c>
      <c r="AE26" s="304"/>
      <c r="AF26" s="16" t="s">
        <v>1213</v>
      </c>
      <c r="AG26" s="318"/>
      <c r="CJ26" s="126" t="str">
        <f t="shared" si="19"/>
        <v/>
      </c>
      <c r="CK26" s="126" t="str">
        <f t="shared" si="2"/>
        <v>Rauchfleisch Alexander</v>
      </c>
      <c r="CM26" s="126">
        <f t="shared" si="3"/>
        <v>21</v>
      </c>
      <c r="CN26" s="126" t="str">
        <f t="shared" si="4"/>
        <v>B</v>
      </c>
      <c r="CO26" s="138" t="str">
        <f t="shared" si="5"/>
        <v>B</v>
      </c>
      <c r="CP26" s="154">
        <v>4254</v>
      </c>
      <c r="CQ26" s="125">
        <v>774</v>
      </c>
      <c r="CR26" s="33">
        <f t="shared" si="24"/>
        <v>10</v>
      </c>
      <c r="CS26" s="83" t="str">
        <f t="shared" si="25"/>
        <v>Senior Projektingenieur (Bau)</v>
      </c>
      <c r="CT26" s="125">
        <v>774</v>
      </c>
      <c r="CU26" s="33">
        <f t="shared" si="26"/>
        <v>10</v>
      </c>
      <c r="CV26" s="83" t="str">
        <f t="shared" si="27"/>
        <v>Senior Projektingenieur (Bau)</v>
      </c>
      <c r="CW26" s="125">
        <v>773</v>
      </c>
      <c r="CX26" s="33">
        <f>VLOOKUP($CW26,Funktionsbezeichnungen,3,0)</f>
        <v>9</v>
      </c>
      <c r="CY26" s="83" t="str">
        <f>VLOOKUP($CW26,Funktionsbezeichnungen,2,0)</f>
        <v>Projektingenieur 9 (Bau)</v>
      </c>
      <c r="CZ26" s="125">
        <v>773</v>
      </c>
      <c r="DA26" s="33">
        <f t="shared" si="28"/>
        <v>9</v>
      </c>
      <c r="DB26" s="83" t="str">
        <f t="shared" si="29"/>
        <v>Projektingenieur 9 (Bau)</v>
      </c>
      <c r="DC26" s="125">
        <v>773</v>
      </c>
      <c r="DD26" s="33">
        <f t="shared" si="20"/>
        <v>9</v>
      </c>
      <c r="DE26" s="83" t="str">
        <f t="shared" si="21"/>
        <v>Projektingenieur 9 (Bau)</v>
      </c>
      <c r="DF26" s="20"/>
      <c r="DG26" s="33">
        <v>772</v>
      </c>
      <c r="DH26" s="33">
        <f t="shared" si="22"/>
        <v>8</v>
      </c>
      <c r="DI26" s="83" t="str">
        <f t="shared" si="23"/>
        <v>Projektingenieur 8 (Bau)</v>
      </c>
      <c r="DN26" s="126">
        <f t="shared" si="18"/>
        <v>4254</v>
      </c>
      <c r="DO26" s="156">
        <v>1</v>
      </c>
      <c r="DP26" s="126">
        <v>2</v>
      </c>
      <c r="DQ26" s="126" t="s">
        <v>951</v>
      </c>
      <c r="ES26" s="154">
        <v>4288</v>
      </c>
      <c r="ET26" s="126" t="s">
        <v>95</v>
      </c>
    </row>
    <row r="27" spans="1:150" s="126" customFormat="1" ht="27" x14ac:dyDescent="0.2">
      <c r="A27" s="319"/>
      <c r="B27" s="319">
        <v>1</v>
      </c>
      <c r="C27" s="319">
        <f t="shared" si="0"/>
        <v>1</v>
      </c>
      <c r="D27" s="320"/>
      <c r="E27" s="320">
        <v>1</v>
      </c>
      <c r="F27" s="321"/>
      <c r="G27" s="57"/>
      <c r="H27" s="57"/>
      <c r="I27" s="321"/>
      <c r="J27" s="57"/>
      <c r="K27" s="321"/>
      <c r="L27" s="321"/>
      <c r="M27" s="321"/>
      <c r="N27" s="322"/>
      <c r="O27" s="322"/>
      <c r="P27" s="109" t="s">
        <v>361</v>
      </c>
      <c r="Q27" s="110" t="s">
        <v>465</v>
      </c>
      <c r="R27" s="110" t="s">
        <v>1514</v>
      </c>
      <c r="S27" s="20" t="s">
        <v>1571</v>
      </c>
      <c r="T27" s="21">
        <v>1969</v>
      </c>
      <c r="U27" s="28" t="s">
        <v>1072</v>
      </c>
      <c r="V27" s="21">
        <v>1998</v>
      </c>
      <c r="W27" s="25"/>
      <c r="X27" s="138"/>
      <c r="Y27" s="287"/>
      <c r="Z27" s="28" t="s">
        <v>335</v>
      </c>
      <c r="AA27" s="284">
        <f t="shared" si="1"/>
        <v>20</v>
      </c>
      <c r="AB27" s="25" t="s">
        <v>680</v>
      </c>
      <c r="AC27" s="290">
        <v>2005</v>
      </c>
      <c r="AD27" s="21" t="s">
        <v>95</v>
      </c>
      <c r="AE27" s="304"/>
      <c r="AF27" s="16" t="s">
        <v>1213</v>
      </c>
      <c r="AG27" s="318"/>
      <c r="CJ27" s="126" t="str">
        <f t="shared" si="19"/>
        <v/>
      </c>
      <c r="CK27" s="126" t="str">
        <f t="shared" si="2"/>
        <v>Haas Gabriele</v>
      </c>
      <c r="CM27" s="126">
        <f t="shared" si="3"/>
        <v>20</v>
      </c>
      <c r="CN27" s="126" t="str">
        <f t="shared" si="4"/>
        <v>B</v>
      </c>
      <c r="CO27" s="138" t="str">
        <f t="shared" si="5"/>
        <v>B</v>
      </c>
      <c r="CP27" s="154">
        <v>4288</v>
      </c>
      <c r="CQ27" s="125">
        <v>784</v>
      </c>
      <c r="CR27" s="33">
        <f t="shared" si="24"/>
        <v>10</v>
      </c>
      <c r="CS27" s="83" t="str">
        <f t="shared" si="25"/>
        <v>Senior Projektingenieur (Umwelt)</v>
      </c>
      <c r="CT27" s="125">
        <v>784</v>
      </c>
      <c r="CU27" s="33">
        <f t="shared" si="26"/>
        <v>10</v>
      </c>
      <c r="CV27" s="83" t="str">
        <f t="shared" si="27"/>
        <v>Senior Projektingenieur (Umwelt)</v>
      </c>
      <c r="CW27" s="125">
        <v>783</v>
      </c>
      <c r="CX27" s="33">
        <f>VLOOKUP($CW27,Funktionsbezeichnungen,3,0)</f>
        <v>9</v>
      </c>
      <c r="CY27" s="83" t="str">
        <f>VLOOKUP($CW27,Funktionsbezeichnungen,2,0)</f>
        <v>Projektingenieur 9 (Umwelt)</v>
      </c>
      <c r="CZ27" s="125">
        <v>772</v>
      </c>
      <c r="DA27" s="33">
        <f t="shared" si="28"/>
        <v>8</v>
      </c>
      <c r="DB27" s="83" t="str">
        <f t="shared" si="29"/>
        <v>Projektingenieur 8 (Bau)</v>
      </c>
      <c r="DC27" s="125">
        <v>772</v>
      </c>
      <c r="DD27" s="33">
        <f t="shared" si="20"/>
        <v>8</v>
      </c>
      <c r="DE27" s="83" t="str">
        <f t="shared" si="21"/>
        <v>Projektingenieur 8 (Bau)</v>
      </c>
      <c r="DF27" s="20"/>
      <c r="DG27" s="33">
        <v>772</v>
      </c>
      <c r="DH27" s="33">
        <f t="shared" si="22"/>
        <v>8</v>
      </c>
      <c r="DI27" s="83" t="str">
        <f t="shared" si="23"/>
        <v>Projektingenieur 8 (Bau)</v>
      </c>
      <c r="DN27" s="126">
        <f t="shared" si="18"/>
        <v>4288</v>
      </c>
      <c r="DO27" s="156">
        <v>2</v>
      </c>
      <c r="DP27" s="126">
        <v>3</v>
      </c>
      <c r="DQ27" s="126" t="s">
        <v>951</v>
      </c>
      <c r="ES27" s="154">
        <v>4263</v>
      </c>
      <c r="ET27" s="126" t="s">
        <v>95</v>
      </c>
    </row>
    <row r="28" spans="1:150" s="126" customFormat="1" ht="27" x14ac:dyDescent="0.2">
      <c r="A28" s="319"/>
      <c r="B28" s="319"/>
      <c r="C28" s="319">
        <f t="shared" si="0"/>
        <v>1</v>
      </c>
      <c r="D28" s="320">
        <v>1</v>
      </c>
      <c r="E28" s="320"/>
      <c r="F28" s="321"/>
      <c r="G28" s="57"/>
      <c r="H28" s="57"/>
      <c r="I28" s="321"/>
      <c r="J28" s="57"/>
      <c r="K28" s="321"/>
      <c r="L28" s="321"/>
      <c r="M28" s="321"/>
      <c r="N28" s="322"/>
      <c r="O28" s="322"/>
      <c r="P28" s="109" t="s">
        <v>359</v>
      </c>
      <c r="Q28" s="110" t="s">
        <v>464</v>
      </c>
      <c r="R28" s="110" t="s">
        <v>1514</v>
      </c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138"/>
      <c r="Y28" s="287"/>
      <c r="Z28" s="28" t="s">
        <v>548</v>
      </c>
      <c r="AA28" s="284">
        <f t="shared" si="1"/>
        <v>20</v>
      </c>
      <c r="AB28" s="25" t="s">
        <v>1131</v>
      </c>
      <c r="AC28" s="290">
        <v>2001</v>
      </c>
      <c r="AD28" s="21" t="s">
        <v>95</v>
      </c>
      <c r="AE28" s="304"/>
      <c r="AF28" s="16" t="s">
        <v>402</v>
      </c>
      <c r="AG28" s="318"/>
      <c r="CJ28" s="126" t="str">
        <f t="shared" si="19"/>
        <v/>
      </c>
      <c r="CK28" s="126" t="str">
        <f t="shared" si="2"/>
        <v>Fuchs Christian</v>
      </c>
      <c r="CM28" s="126">
        <f t="shared" si="3"/>
        <v>20</v>
      </c>
      <c r="CN28" s="126" t="str">
        <f t="shared" si="4"/>
        <v>B</v>
      </c>
      <c r="CO28" s="138" t="str">
        <f t="shared" si="5"/>
        <v>B</v>
      </c>
      <c r="CP28" s="154">
        <v>4263</v>
      </c>
      <c r="CQ28" s="125">
        <v>774</v>
      </c>
      <c r="CR28" s="33">
        <f t="shared" si="24"/>
        <v>10</v>
      </c>
      <c r="CS28" s="83" t="str">
        <f t="shared" si="25"/>
        <v>Senior Projektingenieur (Bau)</v>
      </c>
      <c r="CT28" s="125">
        <v>774</v>
      </c>
      <c r="CU28" s="33">
        <f t="shared" si="26"/>
        <v>10</v>
      </c>
      <c r="CV28" s="83" t="str">
        <f t="shared" si="27"/>
        <v>Senior Projektingenieur (Bau)</v>
      </c>
      <c r="CW28" s="125">
        <v>773</v>
      </c>
      <c r="CX28" s="33">
        <f>VLOOKUP($CW28,Funktionsbezeichnungen,3,0)</f>
        <v>9</v>
      </c>
      <c r="CY28" s="83" t="str">
        <f>VLOOKUP($CW28,Funktionsbezeichnungen,2,0)</f>
        <v>Projektingenieur 9 (Bau)</v>
      </c>
      <c r="CZ28" s="125">
        <v>773</v>
      </c>
      <c r="DA28" s="33">
        <f t="shared" si="28"/>
        <v>9</v>
      </c>
      <c r="DB28" s="83" t="str">
        <f t="shared" si="29"/>
        <v>Projektingenieur 9 (Bau)</v>
      </c>
      <c r="DC28" s="125">
        <v>773</v>
      </c>
      <c r="DD28" s="33">
        <f t="shared" si="20"/>
        <v>9</v>
      </c>
      <c r="DE28" s="83" t="str">
        <f t="shared" si="21"/>
        <v>Projektingenieur 9 (Bau)</v>
      </c>
      <c r="DF28" s="20"/>
      <c r="DG28" s="33">
        <v>772</v>
      </c>
      <c r="DH28" s="33">
        <f t="shared" si="22"/>
        <v>8</v>
      </c>
      <c r="DI28" s="83" t="str">
        <f t="shared" si="23"/>
        <v>Projektingenieur 8 (Bau)</v>
      </c>
      <c r="DN28" s="126">
        <f t="shared" si="18"/>
        <v>4263</v>
      </c>
      <c r="DO28" s="156">
        <v>1</v>
      </c>
      <c r="DP28" s="126">
        <v>2</v>
      </c>
      <c r="DQ28" s="126" t="s">
        <v>951</v>
      </c>
      <c r="ES28" s="154">
        <v>3206</v>
      </c>
      <c r="ET28" s="126" t="s">
        <v>95</v>
      </c>
    </row>
    <row r="29" spans="1:150" s="126" customFormat="1" x14ac:dyDescent="0.2">
      <c r="A29" s="319"/>
      <c r="B29" s="319"/>
      <c r="C29" s="319">
        <f t="shared" si="0"/>
        <v>1</v>
      </c>
      <c r="D29" s="320">
        <v>1</v>
      </c>
      <c r="E29" s="320"/>
      <c r="F29" s="321"/>
      <c r="G29" s="57"/>
      <c r="H29" s="57"/>
      <c r="I29" s="321"/>
      <c r="J29" s="57"/>
      <c r="K29" s="321"/>
      <c r="L29" s="321"/>
      <c r="M29" s="321"/>
      <c r="N29" s="322"/>
      <c r="O29" s="322"/>
      <c r="P29" s="109" t="s">
        <v>1301</v>
      </c>
      <c r="Q29" s="110" t="s">
        <v>1145</v>
      </c>
      <c r="R29" s="110" t="s">
        <v>1514</v>
      </c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138"/>
      <c r="Y29" s="287"/>
      <c r="Z29" s="28" t="s">
        <v>1148</v>
      </c>
      <c r="AA29" s="284">
        <f t="shared" si="1"/>
        <v>17</v>
      </c>
      <c r="AB29" s="25" t="s">
        <v>1535</v>
      </c>
      <c r="AC29" s="290">
        <v>2015</v>
      </c>
      <c r="AD29" s="162" t="s">
        <v>95</v>
      </c>
      <c r="AE29" s="304"/>
      <c r="AF29" s="16" t="s">
        <v>1213</v>
      </c>
      <c r="AG29" s="318"/>
      <c r="CJ29" s="335" t="str">
        <f t="shared" si="19"/>
        <v>anders</v>
      </c>
      <c r="CK29" s="126" t="str">
        <f t="shared" si="2"/>
        <v>Häner David</v>
      </c>
      <c r="CM29" s="126">
        <f t="shared" si="3"/>
        <v>17</v>
      </c>
      <c r="CN29" s="126" t="str">
        <f t="shared" si="4"/>
        <v>B</v>
      </c>
      <c r="CO29" s="138" t="str">
        <f t="shared" si="5"/>
        <v xml:space="preserve"> C/B 2)</v>
      </c>
      <c r="CP29" s="154">
        <v>4317</v>
      </c>
      <c r="CQ29" s="125">
        <v>774</v>
      </c>
      <c r="CR29" s="33">
        <f t="shared" si="24"/>
        <v>10</v>
      </c>
      <c r="CS29" s="83" t="str">
        <f t="shared" si="25"/>
        <v>Senior Projektingenieur (Bau)</v>
      </c>
      <c r="CT29" s="125">
        <v>773</v>
      </c>
      <c r="CU29" s="33">
        <f>VLOOKUP($CT29,Funktionsbezeichnungen,3,0)</f>
        <v>9</v>
      </c>
      <c r="CV29" s="83" t="str">
        <f>VLOOKUP($CT29,Funktionsbezeichnungen,2,0)</f>
        <v>Projektingenieur 9 (Bau)</v>
      </c>
      <c r="CW29" s="125"/>
      <c r="CX29" s="33"/>
      <c r="CY29" s="83"/>
      <c r="CZ29" s="125"/>
      <c r="DA29" s="33"/>
      <c r="DB29" s="83"/>
      <c r="DC29" s="125"/>
      <c r="DD29" s="33"/>
      <c r="DE29" s="83"/>
      <c r="DF29" s="20"/>
      <c r="DG29" s="33"/>
      <c r="DH29" s="33"/>
      <c r="DI29" s="83"/>
      <c r="DN29" s="126">
        <f>+CP29</f>
        <v>4317</v>
      </c>
      <c r="DO29" s="156">
        <v>2</v>
      </c>
      <c r="DP29" s="126">
        <v>3</v>
      </c>
      <c r="DQ29" s="126" t="s">
        <v>951</v>
      </c>
      <c r="ES29" s="154">
        <v>4162</v>
      </c>
      <c r="ET29" s="156" t="s">
        <v>1320</v>
      </c>
    </row>
    <row r="30" spans="1:150" s="126" customFormat="1" ht="27" x14ac:dyDescent="0.2">
      <c r="A30" s="319"/>
      <c r="B30" s="319"/>
      <c r="C30" s="319">
        <f t="shared" si="0"/>
        <v>1</v>
      </c>
      <c r="D30" s="320"/>
      <c r="E30" s="320">
        <v>1</v>
      </c>
      <c r="F30" s="321"/>
      <c r="G30" s="57"/>
      <c r="H30" s="57"/>
      <c r="I30" s="321"/>
      <c r="J30" s="57"/>
      <c r="K30" s="321"/>
      <c r="L30" s="321"/>
      <c r="M30" s="321"/>
      <c r="N30" s="322"/>
      <c r="O30" s="322"/>
      <c r="P30" s="109" t="s">
        <v>361</v>
      </c>
      <c r="Q30" s="110" t="s">
        <v>469</v>
      </c>
      <c r="R30" s="110" t="s">
        <v>1514</v>
      </c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138"/>
      <c r="Y30" s="287"/>
      <c r="Z30" s="28" t="s">
        <v>303</v>
      </c>
      <c r="AA30" s="284">
        <f t="shared" si="1"/>
        <v>17</v>
      </c>
      <c r="AB30" s="28" t="s">
        <v>682</v>
      </c>
      <c r="AC30" s="290">
        <v>2008</v>
      </c>
      <c r="AD30" s="162" t="s">
        <v>95</v>
      </c>
      <c r="AE30" s="304"/>
      <c r="AF30" s="16" t="s">
        <v>373</v>
      </c>
      <c r="AG30" s="318"/>
      <c r="CJ30" s="335" t="str">
        <f t="shared" si="19"/>
        <v>anders</v>
      </c>
      <c r="CK30" s="126" t="str">
        <f t="shared" si="2"/>
        <v>Rey Lionel</v>
      </c>
      <c r="CM30" s="126">
        <f t="shared" si="3"/>
        <v>17</v>
      </c>
      <c r="CN30" s="126" t="str">
        <f t="shared" si="4"/>
        <v>B</v>
      </c>
      <c r="CO30" s="138" t="str">
        <f t="shared" si="5"/>
        <v>C</v>
      </c>
      <c r="CP30" s="154">
        <v>4299</v>
      </c>
      <c r="CQ30" s="125">
        <v>784</v>
      </c>
      <c r="CR30" s="33">
        <f t="shared" si="24"/>
        <v>10</v>
      </c>
      <c r="CS30" s="83" t="str">
        <f t="shared" si="25"/>
        <v>Senior Projektingenieur (Umwelt)</v>
      </c>
      <c r="CT30" s="125">
        <v>782</v>
      </c>
      <c r="CU30" s="33">
        <f>VLOOKUP($CT30,Funktionsbezeichnungen,3,0)</f>
        <v>8</v>
      </c>
      <c r="CV30" s="83" t="str">
        <f>VLOOKUP($CT30,Funktionsbezeichnungen,2,0)</f>
        <v>Projektingenieur 8 (Umwelt)</v>
      </c>
      <c r="CW30" s="125">
        <v>782</v>
      </c>
      <c r="CX30" s="33">
        <f>VLOOKUP($CW30,Funktionsbezeichnungen,3,0)</f>
        <v>8</v>
      </c>
      <c r="CY30" s="83" t="str">
        <f>VLOOKUP($CW30,Funktionsbezeichnungen,2,0)</f>
        <v>Projektingenieur 8 (Umwelt)</v>
      </c>
      <c r="CZ30" s="125">
        <v>782</v>
      </c>
      <c r="DA30" s="33">
        <f>VLOOKUP($CZ30,Funktionsbezeichnungen,3,0)</f>
        <v>8</v>
      </c>
      <c r="DB30" s="83" t="str">
        <f>VLOOKUP($CZ30,Funktionsbezeichnungen,2,0)</f>
        <v>Projektingenieur 8 (Umwelt)</v>
      </c>
      <c r="DC30" s="125">
        <v>782</v>
      </c>
      <c r="DD30" s="33">
        <f>VLOOKUP($DC30,Funktionsbezeichnungen,3,0)</f>
        <v>8</v>
      </c>
      <c r="DE30" s="83" t="str">
        <f>VLOOKUP($DC30,Funktionsbezeichnungen,2,0)</f>
        <v>Projektingenieur 8 (Umwelt)</v>
      </c>
      <c r="DF30" s="20"/>
      <c r="DG30" s="33">
        <v>782</v>
      </c>
      <c r="DH30" s="33">
        <f>VLOOKUP($DG30,Funktionsbezeichnungen,3,0)</f>
        <v>8</v>
      </c>
      <c r="DI30" s="83" t="str">
        <f>VLOOKUP($DG30,Funktionsbezeichnungen,2,0)</f>
        <v>Projektingenieur 8 (Umwelt)</v>
      </c>
      <c r="DN30" s="126">
        <f>+CP30</f>
        <v>4299</v>
      </c>
      <c r="DO30" s="156">
        <v>2</v>
      </c>
      <c r="DP30" s="126">
        <v>3</v>
      </c>
      <c r="DQ30" s="126" t="s">
        <v>952</v>
      </c>
      <c r="ES30" s="154">
        <v>2143</v>
      </c>
      <c r="ET30" s="126" t="s">
        <v>1321</v>
      </c>
    </row>
    <row r="31" spans="1:150" s="126" customFormat="1" ht="27" x14ac:dyDescent="0.2">
      <c r="A31" s="319"/>
      <c r="B31" s="319"/>
      <c r="C31" s="319">
        <f t="shared" si="0"/>
        <v>1</v>
      </c>
      <c r="D31" s="320">
        <v>1</v>
      </c>
      <c r="E31" s="320"/>
      <c r="F31" s="321"/>
      <c r="G31" s="57"/>
      <c r="H31" s="57"/>
      <c r="I31" s="321"/>
      <c r="J31" s="57"/>
      <c r="K31" s="321"/>
      <c r="L31" s="321"/>
      <c r="M31" s="321"/>
      <c r="N31" s="322"/>
      <c r="O31" s="322"/>
      <c r="P31" s="109" t="s">
        <v>359</v>
      </c>
      <c r="Q31" s="110" t="s">
        <v>471</v>
      </c>
      <c r="R31" s="110" t="s">
        <v>1514</v>
      </c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138"/>
      <c r="Y31" s="287"/>
      <c r="Z31" s="28" t="s">
        <v>337</v>
      </c>
      <c r="AA31" s="284">
        <f t="shared" si="1"/>
        <v>17</v>
      </c>
      <c r="AB31" s="25" t="s">
        <v>1536</v>
      </c>
      <c r="AC31" s="290">
        <v>2010</v>
      </c>
      <c r="AD31" s="162" t="s">
        <v>95</v>
      </c>
      <c r="AE31" s="304"/>
      <c r="AF31" s="16" t="s">
        <v>1213</v>
      </c>
      <c r="AG31" s="318"/>
      <c r="CJ31" s="335" t="str">
        <f t="shared" si="19"/>
        <v>anders</v>
      </c>
      <c r="CK31" s="126" t="str">
        <f t="shared" si="2"/>
        <v>Falzone Lorenzo</v>
      </c>
      <c r="CM31" s="126">
        <f t="shared" si="3"/>
        <v>17</v>
      </c>
      <c r="CN31" s="126" t="str">
        <f t="shared" si="4"/>
        <v>B</v>
      </c>
      <c r="CO31" s="138" t="str">
        <f t="shared" si="5"/>
        <v xml:space="preserve"> C/B 2)</v>
      </c>
      <c r="CP31" s="154">
        <v>7695</v>
      </c>
      <c r="CQ31" s="125">
        <v>774</v>
      </c>
      <c r="CR31" s="33">
        <f t="shared" si="24"/>
        <v>10</v>
      </c>
      <c r="CS31" s="83" t="str">
        <f t="shared" si="25"/>
        <v>Senior Projektingenieur (Bau)</v>
      </c>
      <c r="CT31" s="125">
        <v>773</v>
      </c>
      <c r="CU31" s="33">
        <f>VLOOKUP($CT31,Funktionsbezeichnungen,3,0)</f>
        <v>9</v>
      </c>
      <c r="CV31" s="83" t="str">
        <f>VLOOKUP($CT31,Funktionsbezeichnungen,2,0)</f>
        <v>Projektingenieur 9 (Bau)</v>
      </c>
      <c r="CW31" s="125">
        <v>772</v>
      </c>
      <c r="CX31" s="33">
        <f>VLOOKUP($CW31,Funktionsbezeichnungen,3,0)</f>
        <v>8</v>
      </c>
      <c r="CY31" s="83" t="str">
        <f>VLOOKUP($CW31,Funktionsbezeichnungen,2,0)</f>
        <v>Projektingenieur 8 (Bau)</v>
      </c>
      <c r="CZ31" s="125">
        <v>772</v>
      </c>
      <c r="DA31" s="33">
        <f>VLOOKUP($CZ31,Funktionsbezeichnungen,3,0)</f>
        <v>8</v>
      </c>
      <c r="DB31" s="83" t="str">
        <f>VLOOKUP($CZ31,Funktionsbezeichnungen,2,0)</f>
        <v>Projektingenieur 8 (Bau)</v>
      </c>
      <c r="DC31" s="125">
        <v>772</v>
      </c>
      <c r="DD31" s="33">
        <f>VLOOKUP($DC31,Funktionsbezeichnungen,3,0)</f>
        <v>8</v>
      </c>
      <c r="DE31" s="83" t="str">
        <f>VLOOKUP($DC31,Funktionsbezeichnungen,2,0)</f>
        <v>Projektingenieur 8 (Bau)</v>
      </c>
      <c r="DF31" s="20"/>
      <c r="DG31" s="33">
        <v>771</v>
      </c>
      <c r="DH31" s="33">
        <f>VLOOKUP($DG31,Funktionsbezeichnungen,3,0)</f>
        <v>7</v>
      </c>
      <c r="DI31" s="83" t="str">
        <f>VLOOKUP($DG31,Funktionsbezeichnungen,2,0)</f>
        <v>Projektingenieur 7 (Bau)</v>
      </c>
      <c r="DN31" s="126">
        <f>+CP31</f>
        <v>7695</v>
      </c>
      <c r="DO31" s="156">
        <v>1</v>
      </c>
      <c r="DP31" s="126">
        <v>2</v>
      </c>
      <c r="DQ31" s="126" t="s">
        <v>951</v>
      </c>
      <c r="ES31" s="154">
        <v>4269</v>
      </c>
      <c r="ET31" s="126" t="s">
        <v>1321</v>
      </c>
    </row>
    <row r="32" spans="1:150" s="126" customFormat="1" x14ac:dyDescent="0.2">
      <c r="A32" s="319"/>
      <c r="B32" s="319">
        <v>1</v>
      </c>
      <c r="C32" s="319">
        <f t="shared" si="0"/>
        <v>1</v>
      </c>
      <c r="D32" s="320">
        <v>1</v>
      </c>
      <c r="E32" s="320"/>
      <c r="F32" s="321"/>
      <c r="G32" s="57"/>
      <c r="H32" s="57"/>
      <c r="I32" s="321"/>
      <c r="J32" s="57"/>
      <c r="K32" s="321"/>
      <c r="L32" s="321"/>
      <c r="M32" s="321"/>
      <c r="N32" s="322"/>
      <c r="O32" s="322"/>
      <c r="P32" s="109" t="s">
        <v>1301</v>
      </c>
      <c r="Q32" s="110" t="s">
        <v>588</v>
      </c>
      <c r="R32" s="110" t="s">
        <v>1514</v>
      </c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138"/>
      <c r="Y32" s="287"/>
      <c r="Z32" s="28" t="s">
        <v>1024</v>
      </c>
      <c r="AA32" s="284">
        <f t="shared" si="1"/>
        <v>17</v>
      </c>
      <c r="AB32" s="25" t="s">
        <v>684</v>
      </c>
      <c r="AC32" s="290">
        <v>2009</v>
      </c>
      <c r="AD32" s="162" t="s">
        <v>95</v>
      </c>
      <c r="AE32" s="304"/>
      <c r="AF32" s="16" t="s">
        <v>373</v>
      </c>
      <c r="AG32" s="318"/>
      <c r="CJ32" s="335" t="str">
        <f t="shared" si="19"/>
        <v>anders</v>
      </c>
      <c r="CK32" s="126" t="str">
        <f t="shared" si="2"/>
        <v>Weber Madeleine</v>
      </c>
      <c r="CM32" s="126">
        <f t="shared" si="3"/>
        <v>17</v>
      </c>
      <c r="CN32" s="126" t="str">
        <f t="shared" si="4"/>
        <v>B</v>
      </c>
      <c r="CO32" s="138" t="str">
        <f t="shared" si="5"/>
        <v xml:space="preserve"> C/B 2)</v>
      </c>
      <c r="CP32" s="154">
        <v>4350</v>
      </c>
      <c r="CQ32" s="125">
        <v>774</v>
      </c>
      <c r="CR32" s="33">
        <f t="shared" si="24"/>
        <v>10</v>
      </c>
      <c r="CS32" s="83" t="str">
        <f t="shared" si="25"/>
        <v>Senior Projektingenieur (Bau)</v>
      </c>
      <c r="CT32" s="125">
        <v>773</v>
      </c>
      <c r="CU32" s="33">
        <f>VLOOKUP($CT32,Funktionsbezeichnungen,3,0)</f>
        <v>9</v>
      </c>
      <c r="CV32" s="83" t="str">
        <f>VLOOKUP($CT32,Funktionsbezeichnungen,2,0)</f>
        <v>Projektingenieur 9 (Bau)</v>
      </c>
      <c r="CW32" s="125">
        <v>772</v>
      </c>
      <c r="CX32" s="33">
        <f>VLOOKUP($CW32,Funktionsbezeichnungen,3,0)</f>
        <v>8</v>
      </c>
      <c r="CY32" s="83" t="str">
        <f>VLOOKUP($CW32,Funktionsbezeichnungen,2,0)</f>
        <v>Projektingenieur 8 (Bau)</v>
      </c>
      <c r="CZ32" s="125">
        <v>772</v>
      </c>
      <c r="DA32" s="33">
        <f>VLOOKUP($CZ32,Funktionsbezeichnungen,3,0)</f>
        <v>8</v>
      </c>
      <c r="DB32" s="83" t="str">
        <f>VLOOKUP($CZ32,Funktionsbezeichnungen,2,0)</f>
        <v>Projektingenieur 8 (Bau)</v>
      </c>
      <c r="DC32" s="125">
        <v>772</v>
      </c>
      <c r="DD32" s="33">
        <f>VLOOKUP($DC32,Funktionsbezeichnungen,3,0)</f>
        <v>8</v>
      </c>
      <c r="DE32" s="83" t="str">
        <f>VLOOKUP($DC32,Funktionsbezeichnungen,2,0)</f>
        <v>Projektingenieur 8 (Bau)</v>
      </c>
      <c r="DF32" s="20"/>
      <c r="DG32" s="33">
        <v>771</v>
      </c>
      <c r="DH32" s="33">
        <f>VLOOKUP($DG32,Funktionsbezeichnungen,3,0)</f>
        <v>7</v>
      </c>
      <c r="DI32" s="83" t="str">
        <f>VLOOKUP($DG32,Funktionsbezeichnungen,2,0)</f>
        <v>Projektingenieur 7 (Bau)</v>
      </c>
      <c r="DN32" s="126">
        <f>+CP32</f>
        <v>4350</v>
      </c>
      <c r="DO32" s="156">
        <v>1</v>
      </c>
      <c r="DP32" s="126">
        <v>2</v>
      </c>
      <c r="DQ32" s="126" t="s">
        <v>951</v>
      </c>
      <c r="ES32" s="154">
        <v>4246</v>
      </c>
      <c r="ET32" s="126" t="s">
        <v>1321</v>
      </c>
    </row>
    <row r="33" spans="1:150" s="126" customFormat="1" x14ac:dyDescent="0.2">
      <c r="A33" s="319"/>
      <c r="B33" s="319"/>
      <c r="C33" s="319">
        <f t="shared" si="0"/>
        <v>1</v>
      </c>
      <c r="D33" s="320">
        <v>1</v>
      </c>
      <c r="E33" s="320"/>
      <c r="F33" s="321"/>
      <c r="G33" s="57"/>
      <c r="H33" s="57">
        <v>1</v>
      </c>
      <c r="I33" s="321"/>
      <c r="J33" s="57"/>
      <c r="K33" s="321"/>
      <c r="L33" s="321"/>
      <c r="M33" s="321"/>
      <c r="N33" s="322"/>
      <c r="O33" s="322"/>
      <c r="P33" s="109" t="s">
        <v>1301</v>
      </c>
      <c r="Q33" s="110" t="s">
        <v>602</v>
      </c>
      <c r="R33" s="110" t="s">
        <v>1514</v>
      </c>
      <c r="S33" s="20" t="s">
        <v>599</v>
      </c>
      <c r="T33" s="21">
        <v>1977</v>
      </c>
      <c r="U33" s="28" t="s">
        <v>1550</v>
      </c>
      <c r="V33" s="21">
        <v>2000</v>
      </c>
      <c r="W33" s="25"/>
      <c r="X33" s="138"/>
      <c r="Y33" s="287"/>
      <c r="Z33" s="28" t="s">
        <v>601</v>
      </c>
      <c r="AA33" s="284">
        <f t="shared" si="1"/>
        <v>18</v>
      </c>
      <c r="AB33" s="25" t="s">
        <v>1134</v>
      </c>
      <c r="AC33" s="290">
        <v>2009</v>
      </c>
      <c r="AD33" s="21" t="s">
        <v>95</v>
      </c>
      <c r="AE33" s="304"/>
      <c r="AF33" s="16" t="s">
        <v>620</v>
      </c>
      <c r="AG33" s="318"/>
      <c r="CJ33" s="335" t="str">
        <f t="shared" si="19"/>
        <v/>
      </c>
      <c r="CK33" s="126" t="str">
        <f t="shared" si="2"/>
        <v>Trouillet Jean-Georges</v>
      </c>
      <c r="CM33" s="126">
        <f t="shared" si="3"/>
        <v>18</v>
      </c>
      <c r="CN33" s="126" t="str">
        <f t="shared" si="4"/>
        <v>B</v>
      </c>
      <c r="CO33" s="138" t="str">
        <f t="shared" si="5"/>
        <v>B</v>
      </c>
      <c r="CP33" s="154">
        <v>3206</v>
      </c>
      <c r="CQ33" s="125">
        <v>773</v>
      </c>
      <c r="CR33" s="33">
        <f t="shared" si="24"/>
        <v>9</v>
      </c>
      <c r="CS33" s="83" t="str">
        <f t="shared" si="25"/>
        <v>Projektingenieur 9 (Bau)</v>
      </c>
      <c r="CT33" s="125">
        <v>773</v>
      </c>
      <c r="CU33" s="33">
        <f>VLOOKUP($CT33,Funktionsbezeichnungen,3,0)</f>
        <v>9</v>
      </c>
      <c r="CV33" s="83" t="str">
        <f>VLOOKUP($CT33,Funktionsbezeichnungen,2,0)</f>
        <v>Projektingenieur 9 (Bau)</v>
      </c>
      <c r="CW33" s="125">
        <v>772</v>
      </c>
      <c r="CX33" s="33">
        <f>VLOOKUP($CW33,Funktionsbezeichnungen,3,0)</f>
        <v>8</v>
      </c>
      <c r="CY33" s="83" t="str">
        <f>VLOOKUP($CW33,Funktionsbezeichnungen,2,0)</f>
        <v>Projektingenieur 8 (Bau)</v>
      </c>
      <c r="CZ33" s="125">
        <v>772</v>
      </c>
      <c r="DA33" s="33">
        <f>VLOOKUP($CZ33,Funktionsbezeichnungen,3,0)</f>
        <v>8</v>
      </c>
      <c r="DB33" s="83" t="str">
        <f>VLOOKUP($CZ33,Funktionsbezeichnungen,2,0)</f>
        <v>Projektingenieur 8 (Bau)</v>
      </c>
      <c r="DC33" s="125">
        <v>772</v>
      </c>
      <c r="DD33" s="33">
        <f>VLOOKUP($DC33,Funktionsbezeichnungen,3,0)</f>
        <v>8</v>
      </c>
      <c r="DE33" s="83" t="str">
        <f>VLOOKUP($DC33,Funktionsbezeichnungen,2,0)</f>
        <v>Projektingenieur 8 (Bau)</v>
      </c>
      <c r="DF33" s="20"/>
      <c r="DG33" s="33">
        <v>772</v>
      </c>
      <c r="DH33" s="33">
        <f>VLOOKUP($DG33,Funktionsbezeichnungen,3,0)</f>
        <v>8</v>
      </c>
      <c r="DI33" s="83" t="str">
        <f>VLOOKUP($DG33,Funktionsbezeichnungen,2,0)</f>
        <v>Projektingenieur 8 (Bau)</v>
      </c>
      <c r="DN33" s="126">
        <f>+CP33</f>
        <v>3206</v>
      </c>
      <c r="DO33" s="156">
        <v>1</v>
      </c>
      <c r="DP33" s="126">
        <v>2</v>
      </c>
      <c r="DQ33" s="126" t="s">
        <v>951</v>
      </c>
      <c r="ES33" s="154">
        <v>4277</v>
      </c>
      <c r="ET33" s="126" t="s">
        <v>1321</v>
      </c>
    </row>
    <row r="34" spans="1:150" s="126" customFormat="1" ht="15.75" x14ac:dyDescent="0.2">
      <c r="A34" s="319"/>
      <c r="B34" s="319"/>
      <c r="C34" s="319">
        <f t="shared" si="0"/>
        <v>1</v>
      </c>
      <c r="D34" s="320"/>
      <c r="E34" s="320">
        <v>1</v>
      </c>
      <c r="F34" s="321"/>
      <c r="G34" s="57"/>
      <c r="H34" s="57"/>
      <c r="I34" s="321"/>
      <c r="J34" s="57"/>
      <c r="K34" s="321"/>
      <c r="L34" s="321"/>
      <c r="M34" s="321"/>
      <c r="N34" s="322">
        <v>1</v>
      </c>
      <c r="O34" s="322"/>
      <c r="P34" s="109" t="s">
        <v>1301</v>
      </c>
      <c r="Q34" s="110" t="s">
        <v>446</v>
      </c>
      <c r="R34" s="110" t="s">
        <v>1514</v>
      </c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138"/>
      <c r="Y34" s="287"/>
      <c r="Z34" s="28" t="s">
        <v>1020</v>
      </c>
      <c r="AA34" s="284">
        <f t="shared" si="1"/>
        <v>47</v>
      </c>
      <c r="AB34" s="25" t="s">
        <v>938</v>
      </c>
      <c r="AC34" s="290">
        <v>2013</v>
      </c>
      <c r="AD34" s="21" t="s">
        <v>309</v>
      </c>
      <c r="AE34" s="304"/>
      <c r="AF34" s="285" t="s">
        <v>1078</v>
      </c>
      <c r="AG34" s="318"/>
      <c r="CJ34" s="126" t="str">
        <f t="shared" si="19"/>
        <v/>
      </c>
      <c r="CK34" s="126" t="str">
        <f t="shared" si="2"/>
        <v>Yelman Mahir</v>
      </c>
      <c r="CM34" s="126">
        <f t="shared" si="3"/>
        <v>47</v>
      </c>
      <c r="CN34" s="156" t="str">
        <f t="shared" si="4"/>
        <v xml:space="preserve"> C/B 3)</v>
      </c>
      <c r="CO34" s="138" t="str">
        <f t="shared" si="5"/>
        <v xml:space="preserve"> C/B 3)</v>
      </c>
      <c r="CP34" s="154">
        <v>4162</v>
      </c>
      <c r="CQ34" s="125" t="s">
        <v>711</v>
      </c>
      <c r="CR34" s="33"/>
      <c r="CS34" s="83"/>
      <c r="CT34" s="125" t="s">
        <v>711</v>
      </c>
      <c r="CU34" s="33"/>
      <c r="CV34" s="83"/>
      <c r="CW34" s="125" t="s">
        <v>711</v>
      </c>
      <c r="CX34" s="33"/>
      <c r="CY34" s="83"/>
      <c r="CZ34" s="125" t="s">
        <v>711</v>
      </c>
      <c r="DA34" s="33"/>
      <c r="DB34" s="83"/>
      <c r="DC34" s="125" t="s">
        <v>711</v>
      </c>
      <c r="DD34" s="33"/>
      <c r="DE34" s="83"/>
      <c r="DF34" s="20"/>
      <c r="DG34" s="33" t="s">
        <v>711</v>
      </c>
      <c r="DH34" s="33" t="s">
        <v>711</v>
      </c>
      <c r="DI34" s="83"/>
      <c r="DN34" s="126">
        <f t="shared" si="18"/>
        <v>4162</v>
      </c>
      <c r="DO34" s="156">
        <v>2</v>
      </c>
      <c r="DP34" s="126">
        <v>3</v>
      </c>
      <c r="DQ34" s="324" t="s">
        <v>951</v>
      </c>
      <c r="ES34" s="154">
        <v>4317</v>
      </c>
      <c r="ET34" s="126" t="s">
        <v>1321</v>
      </c>
    </row>
    <row r="35" spans="1:150" s="126" customFormat="1" ht="15.75" x14ac:dyDescent="0.2">
      <c r="A35" s="319"/>
      <c r="B35" s="319"/>
      <c r="C35" s="319">
        <f t="shared" si="0"/>
        <v>1</v>
      </c>
      <c r="D35" s="320"/>
      <c r="E35" s="320">
        <v>1</v>
      </c>
      <c r="F35" s="321"/>
      <c r="G35" s="57"/>
      <c r="H35" s="57">
        <v>1</v>
      </c>
      <c r="I35" s="321"/>
      <c r="J35" s="57"/>
      <c r="K35" s="321"/>
      <c r="L35" s="321"/>
      <c r="M35" s="321"/>
      <c r="N35" s="322">
        <v>1</v>
      </c>
      <c r="O35" s="322"/>
      <c r="P35" s="109" t="s">
        <v>1303</v>
      </c>
      <c r="Q35" s="110" t="s">
        <v>444</v>
      </c>
      <c r="R35" s="110" t="s">
        <v>1514</v>
      </c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138"/>
      <c r="Y35" s="287"/>
      <c r="Z35" s="28" t="s">
        <v>1560</v>
      </c>
      <c r="AA35" s="284">
        <f t="shared" si="1"/>
        <v>42</v>
      </c>
      <c r="AB35" s="25" t="s">
        <v>1537</v>
      </c>
      <c r="AC35" s="290">
        <v>1996</v>
      </c>
      <c r="AD35" s="21" t="s">
        <v>1039</v>
      </c>
      <c r="AE35" s="304"/>
      <c r="AF35" s="285" t="s">
        <v>1078</v>
      </c>
      <c r="AG35" s="318"/>
      <c r="CJ35" s="126" t="str">
        <f t="shared" si="19"/>
        <v/>
      </c>
      <c r="CK35" s="126" t="str">
        <f t="shared" si="2"/>
        <v>Freiermuth Fritz</v>
      </c>
      <c r="CM35" s="126">
        <f t="shared" si="3"/>
        <v>42</v>
      </c>
      <c r="CN35" s="126" t="str">
        <f t="shared" si="4"/>
        <v xml:space="preserve"> C/B 2)</v>
      </c>
      <c r="CO35" s="138" t="str">
        <f t="shared" si="5"/>
        <v xml:space="preserve"> C/B 2)</v>
      </c>
      <c r="CP35" s="154">
        <v>2143</v>
      </c>
      <c r="CQ35" s="125">
        <v>751</v>
      </c>
      <c r="CR35" s="33">
        <f t="shared" ref="CR35:CR52" si="32">VLOOKUP($CQ35,Funktionsbezeichnungen,3,0)</f>
        <v>10</v>
      </c>
      <c r="CS35" s="83" t="str">
        <f t="shared" ref="CS35:CS52" si="33">VLOOKUP($CQ35,Funktionsbezeichnungen,2,0)</f>
        <v>Vorgesetzter  10</v>
      </c>
      <c r="CT35" s="125">
        <v>751</v>
      </c>
      <c r="CU35" s="33">
        <f t="shared" ref="CU35" si="34">VLOOKUP($CT35,Funktionsbezeichnungen,3,0)</f>
        <v>10</v>
      </c>
      <c r="CV35" s="83" t="str">
        <f t="shared" ref="CV35" si="35">VLOOKUP($CT35,Funktionsbezeichnungen,2,0)</f>
        <v>Vorgesetzter  10</v>
      </c>
      <c r="CW35" s="125">
        <v>751</v>
      </c>
      <c r="CX35" s="33">
        <f t="shared" ref="CX35" si="36">VLOOKUP($CW35,Funktionsbezeichnungen,3,0)</f>
        <v>10</v>
      </c>
      <c r="CY35" s="83" t="str">
        <f t="shared" ref="CY35" si="37">VLOOKUP($CW35,Funktionsbezeichnungen,2,0)</f>
        <v>Vorgesetzter  10</v>
      </c>
      <c r="CZ35" s="125">
        <v>751</v>
      </c>
      <c r="DA35" s="33">
        <f t="shared" ref="DA35" si="38">VLOOKUP($CZ35,Funktionsbezeichnungen,3,0)</f>
        <v>10</v>
      </c>
      <c r="DB35" s="83" t="str">
        <f t="shared" ref="DB35" si="39">VLOOKUP($CZ35,Funktionsbezeichnungen,2,0)</f>
        <v>Vorgesetzter  10</v>
      </c>
      <c r="DC35" s="124">
        <v>751</v>
      </c>
      <c r="DD35" s="33">
        <f>VLOOKUP($DC35,Funktionsbezeichnungen,3,0)</f>
        <v>10</v>
      </c>
      <c r="DE35" s="83" t="str">
        <f>VLOOKUP($DC35,Funktionsbezeichnungen,2,0)</f>
        <v>Vorgesetzter  10</v>
      </c>
      <c r="DF35" s="20"/>
      <c r="DG35" s="124">
        <v>751</v>
      </c>
      <c r="DH35" s="33">
        <f t="shared" ref="DH35" si="40">VLOOKUP($DG35,Funktionsbezeichnungen,3,0)</f>
        <v>10</v>
      </c>
      <c r="DI35" s="83" t="str">
        <f t="shared" ref="DI35" si="41">VLOOKUP($DG35,Funktionsbezeichnungen,2,0)</f>
        <v>Vorgesetzter  10</v>
      </c>
      <c r="DN35" s="126">
        <f t="shared" si="18"/>
        <v>2143</v>
      </c>
      <c r="DO35" s="156">
        <v>2</v>
      </c>
      <c r="DP35" s="126">
        <v>3</v>
      </c>
      <c r="DQ35" s="126" t="s">
        <v>951</v>
      </c>
      <c r="ES35" s="154">
        <v>7695</v>
      </c>
      <c r="ET35" s="126" t="s">
        <v>1321</v>
      </c>
    </row>
    <row r="36" spans="1:150" s="126" customFormat="1" ht="15.75" x14ac:dyDescent="0.2">
      <c r="A36" s="319"/>
      <c r="B36" s="319"/>
      <c r="C36" s="319">
        <f t="shared" si="0"/>
        <v>1</v>
      </c>
      <c r="D36" s="320">
        <v>1</v>
      </c>
      <c r="E36" s="320"/>
      <c r="F36" s="321"/>
      <c r="G36" s="57"/>
      <c r="H36" s="57">
        <v>1</v>
      </c>
      <c r="I36" s="321"/>
      <c r="J36" s="57"/>
      <c r="K36" s="321"/>
      <c r="L36" s="321"/>
      <c r="M36" s="321"/>
      <c r="N36" s="322"/>
      <c r="O36" s="322"/>
      <c r="P36" s="109" t="s">
        <v>359</v>
      </c>
      <c r="Q36" s="110" t="s">
        <v>448</v>
      </c>
      <c r="R36" s="110" t="s">
        <v>1514</v>
      </c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138">
        <v>1990</v>
      </c>
      <c r="Y36" s="287"/>
      <c r="Z36" s="28" t="s">
        <v>329</v>
      </c>
      <c r="AA36" s="284">
        <f t="shared" si="1"/>
        <v>37</v>
      </c>
      <c r="AB36" s="25" t="s">
        <v>671</v>
      </c>
      <c r="AC36" s="290">
        <v>1990</v>
      </c>
      <c r="AD36" s="162" t="s">
        <v>1043</v>
      </c>
      <c r="AE36" s="304"/>
      <c r="AF36" s="16" t="s">
        <v>1214</v>
      </c>
      <c r="AG36" s="318"/>
      <c r="CJ36" s="335" t="str">
        <f t="shared" si="19"/>
        <v>anders</v>
      </c>
      <c r="CK36" s="126" t="str">
        <f t="shared" si="2"/>
        <v>Bergmann Georg</v>
      </c>
      <c r="CM36" s="126">
        <f t="shared" si="3"/>
        <v>37</v>
      </c>
      <c r="CN36" s="126" t="str">
        <f t="shared" si="4"/>
        <v xml:space="preserve"> C/B 2)</v>
      </c>
      <c r="CO36" s="138" t="str">
        <f t="shared" si="5"/>
        <v>C</v>
      </c>
      <c r="CP36" s="154">
        <v>4185</v>
      </c>
      <c r="CQ36" s="125">
        <v>773</v>
      </c>
      <c r="CR36" s="33">
        <f t="shared" si="32"/>
        <v>9</v>
      </c>
      <c r="CS36" s="83" t="str">
        <f t="shared" si="33"/>
        <v>Projektingenieur 9 (Bau)</v>
      </c>
      <c r="CT36" s="125">
        <v>772</v>
      </c>
      <c r="CU36" s="33">
        <f t="shared" ref="CU36:CU50" si="42">VLOOKUP($CT36,Funktionsbezeichnungen,3,0)</f>
        <v>8</v>
      </c>
      <c r="CV36" s="83" t="str">
        <f t="shared" ref="CV36:CV50" si="43">VLOOKUP($CT36,Funktionsbezeichnungen,2,0)</f>
        <v>Projektingenieur 8 (Bau)</v>
      </c>
      <c r="CW36" s="125">
        <v>772</v>
      </c>
      <c r="CX36" s="33">
        <f t="shared" ref="CX36:CX44" si="44">VLOOKUP($CW36,Funktionsbezeichnungen,3,0)</f>
        <v>8</v>
      </c>
      <c r="CY36" s="83" t="str">
        <f t="shared" ref="CY36:CY44" si="45">VLOOKUP($CW36,Funktionsbezeichnungen,2,0)</f>
        <v>Projektingenieur 8 (Bau)</v>
      </c>
      <c r="CZ36" s="125">
        <v>772</v>
      </c>
      <c r="DA36" s="33">
        <f>VLOOKUP($CZ36,Funktionsbezeichnungen,3,0)</f>
        <v>8</v>
      </c>
      <c r="DB36" s="83" t="str">
        <f>VLOOKUP($CZ36,Funktionsbezeichnungen,2,0)</f>
        <v>Projektingenieur 8 (Bau)</v>
      </c>
      <c r="DC36" s="125">
        <v>772</v>
      </c>
      <c r="DD36" s="33">
        <f>VLOOKUP($DC36,Funktionsbezeichnungen,3,0)</f>
        <v>8</v>
      </c>
      <c r="DE36" s="83" t="str">
        <f>VLOOKUP($DC36,Funktionsbezeichnungen,2,0)</f>
        <v>Projektingenieur 8 (Bau)</v>
      </c>
      <c r="DF36" s="20"/>
      <c r="DG36" s="33">
        <v>772</v>
      </c>
      <c r="DH36" s="33">
        <f>VLOOKUP($DG36,Funktionsbezeichnungen,3,0)</f>
        <v>8</v>
      </c>
      <c r="DI36" s="83" t="str">
        <f>VLOOKUP($DG36,Funktionsbezeichnungen,2,0)</f>
        <v>Projektingenieur 8 (Bau)</v>
      </c>
      <c r="DN36" s="126">
        <f t="shared" si="18"/>
        <v>4185</v>
      </c>
      <c r="DO36" s="156">
        <v>1</v>
      </c>
      <c r="DP36" s="126">
        <v>2</v>
      </c>
      <c r="DQ36" s="126" t="s">
        <v>951</v>
      </c>
      <c r="ES36" s="154">
        <v>4350</v>
      </c>
      <c r="ET36" s="126" t="s">
        <v>1321</v>
      </c>
    </row>
    <row r="37" spans="1:150" s="126" customFormat="1" ht="15.75" x14ac:dyDescent="0.2">
      <c r="A37" s="319"/>
      <c r="B37" s="319"/>
      <c r="C37" s="319">
        <f t="shared" ref="C37:C68" si="46">IF(AA37&gt;=10,1,"")</f>
        <v>1</v>
      </c>
      <c r="D37" s="320"/>
      <c r="E37" s="320">
        <v>1</v>
      </c>
      <c r="F37" s="321"/>
      <c r="G37" s="57"/>
      <c r="H37" s="57"/>
      <c r="I37" s="321"/>
      <c r="J37" s="57"/>
      <c r="K37" s="321"/>
      <c r="L37" s="321"/>
      <c r="M37" s="321"/>
      <c r="N37" s="322"/>
      <c r="O37" s="322"/>
      <c r="P37" s="109" t="s">
        <v>359</v>
      </c>
      <c r="Q37" s="110" t="s">
        <v>450</v>
      </c>
      <c r="R37" s="110" t="s">
        <v>1514</v>
      </c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138"/>
      <c r="Y37" s="287"/>
      <c r="Z37" s="28" t="s">
        <v>228</v>
      </c>
      <c r="AA37" s="284">
        <f t="shared" ref="AA37:AA68" si="47">IF(Y37="",YEAR($AB$1)-$V37,YEAR($AB$1)-$X37)</f>
        <v>32</v>
      </c>
      <c r="AB37" s="25" t="s">
        <v>672</v>
      </c>
      <c r="AC37" s="290">
        <v>2001</v>
      </c>
      <c r="AD37" s="162" t="s">
        <v>1043</v>
      </c>
      <c r="AE37" s="304"/>
      <c r="AF37" s="16" t="s">
        <v>1213</v>
      </c>
      <c r="AG37" s="318"/>
      <c r="CJ37" s="126" t="str">
        <f t="shared" si="19"/>
        <v/>
      </c>
      <c r="CK37" s="126" t="str">
        <f t="shared" ref="CK37:CK68" si="48">+S37</f>
        <v>Beck Peter</v>
      </c>
      <c r="CM37" s="126">
        <f t="shared" ref="CM37:CM68" si="49">+AA37</f>
        <v>32</v>
      </c>
      <c r="CN37" s="126" t="str">
        <f t="shared" ref="CN37:CN68" si="50">+AD37</f>
        <v xml:space="preserve"> C/B 2)</v>
      </c>
      <c r="CO37" s="138" t="str">
        <f t="shared" ref="CO37:CO67" si="51">VLOOKUP(CP37,Kategorie,2,0)</f>
        <v xml:space="preserve"> C/B 2)</v>
      </c>
      <c r="CP37" s="154">
        <v>4269</v>
      </c>
      <c r="CQ37" s="125">
        <v>773</v>
      </c>
      <c r="CR37" s="33">
        <f t="shared" si="32"/>
        <v>9</v>
      </c>
      <c r="CS37" s="83" t="str">
        <f t="shared" si="33"/>
        <v>Projektingenieur 9 (Bau)</v>
      </c>
      <c r="CT37" s="125">
        <v>773</v>
      </c>
      <c r="CU37" s="33">
        <f t="shared" si="42"/>
        <v>9</v>
      </c>
      <c r="CV37" s="83" t="str">
        <f t="shared" si="43"/>
        <v>Projektingenieur 9 (Bau)</v>
      </c>
      <c r="CW37" s="125">
        <v>773</v>
      </c>
      <c r="CX37" s="33">
        <f t="shared" si="44"/>
        <v>9</v>
      </c>
      <c r="CY37" s="83" t="str">
        <f t="shared" si="45"/>
        <v>Projektingenieur 9 (Bau)</v>
      </c>
      <c r="CZ37" s="125">
        <v>773</v>
      </c>
      <c r="DA37" s="33">
        <f>VLOOKUP($CZ37,Funktionsbezeichnungen,3,0)</f>
        <v>9</v>
      </c>
      <c r="DB37" s="83" t="str">
        <f>VLOOKUP($CZ37,Funktionsbezeichnungen,2,0)</f>
        <v>Projektingenieur 9 (Bau)</v>
      </c>
      <c r="DC37" s="125">
        <v>772</v>
      </c>
      <c r="DD37" s="33">
        <f>VLOOKUP($DC37,Funktionsbezeichnungen,3,0)</f>
        <v>8</v>
      </c>
      <c r="DE37" s="83" t="str">
        <f>VLOOKUP($DC37,Funktionsbezeichnungen,2,0)</f>
        <v>Projektingenieur 8 (Bau)</v>
      </c>
      <c r="DF37" s="20"/>
      <c r="DG37" s="33">
        <v>772</v>
      </c>
      <c r="DH37" s="33">
        <f>VLOOKUP($DG37,Funktionsbezeichnungen,3,0)</f>
        <v>8</v>
      </c>
      <c r="DI37" s="83" t="str">
        <f>VLOOKUP($DG37,Funktionsbezeichnungen,2,0)</f>
        <v>Projektingenieur 8 (Bau)</v>
      </c>
      <c r="DN37" s="126">
        <f t="shared" si="18"/>
        <v>4269</v>
      </c>
      <c r="DO37" s="156">
        <v>2</v>
      </c>
      <c r="DP37" s="126">
        <v>3</v>
      </c>
      <c r="DQ37" s="126" t="s">
        <v>951</v>
      </c>
      <c r="ES37" s="154">
        <v>3160</v>
      </c>
      <c r="ET37" s="126" t="s">
        <v>105</v>
      </c>
    </row>
    <row r="38" spans="1:150" s="126" customFormat="1" ht="27" x14ac:dyDescent="0.2">
      <c r="A38" s="319"/>
      <c r="B38" s="319"/>
      <c r="C38" s="319">
        <f t="shared" si="46"/>
        <v>1</v>
      </c>
      <c r="D38" s="320"/>
      <c r="E38" s="320">
        <v>1</v>
      </c>
      <c r="F38" s="321"/>
      <c r="G38" s="57"/>
      <c r="H38" s="57">
        <v>1</v>
      </c>
      <c r="I38" s="321"/>
      <c r="J38" s="57"/>
      <c r="K38" s="321"/>
      <c r="L38" s="321"/>
      <c r="M38" s="321"/>
      <c r="N38" s="322"/>
      <c r="O38" s="322"/>
      <c r="P38" s="109" t="s">
        <v>1140</v>
      </c>
      <c r="Q38" s="110" t="s">
        <v>873</v>
      </c>
      <c r="R38" s="110" t="s">
        <v>1514</v>
      </c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138"/>
      <c r="Y38" s="287"/>
      <c r="Z38" s="28" t="s">
        <v>1141</v>
      </c>
      <c r="AA38" s="284">
        <f t="shared" si="47"/>
        <v>28</v>
      </c>
      <c r="AB38" s="25" t="s">
        <v>1539</v>
      </c>
      <c r="AC38" s="290">
        <v>2011</v>
      </c>
      <c r="AD38" s="162" t="s">
        <v>1043</v>
      </c>
      <c r="AE38" s="304"/>
      <c r="AF38" s="16" t="s">
        <v>1540</v>
      </c>
      <c r="AG38" s="318"/>
      <c r="CJ38" s="335" t="str">
        <f t="shared" si="19"/>
        <v>anders</v>
      </c>
      <c r="CK38" s="126" t="str">
        <f t="shared" si="48"/>
        <v>Wick Bernd</v>
      </c>
      <c r="CM38" s="126">
        <f t="shared" si="49"/>
        <v>28</v>
      </c>
      <c r="CN38" s="126" t="str">
        <f t="shared" si="50"/>
        <v xml:space="preserve"> C/B 2)</v>
      </c>
      <c r="CO38" s="138" t="str">
        <f t="shared" si="51"/>
        <v>C</v>
      </c>
      <c r="CP38" s="154">
        <v>3208</v>
      </c>
      <c r="CQ38" s="125">
        <v>773</v>
      </c>
      <c r="CR38" s="33">
        <f t="shared" si="32"/>
        <v>9</v>
      </c>
      <c r="CS38" s="83" t="str">
        <f t="shared" si="33"/>
        <v>Projektingenieur 9 (Bau)</v>
      </c>
      <c r="CT38" s="125">
        <v>772</v>
      </c>
      <c r="CU38" s="33">
        <f t="shared" si="42"/>
        <v>8</v>
      </c>
      <c r="CV38" s="83" t="str">
        <f t="shared" si="43"/>
        <v>Projektingenieur 8 (Bau)</v>
      </c>
      <c r="CW38" s="125">
        <v>772</v>
      </c>
      <c r="CX38" s="33">
        <f t="shared" si="44"/>
        <v>8</v>
      </c>
      <c r="CY38" s="83" t="str">
        <f t="shared" si="45"/>
        <v>Projektingenieur 8 (Bau)</v>
      </c>
      <c r="CZ38" s="125">
        <v>772</v>
      </c>
      <c r="DA38" s="33">
        <f>VLOOKUP($CZ38,Funktionsbezeichnungen,3,0)</f>
        <v>8</v>
      </c>
      <c r="DB38" s="83" t="str">
        <f>VLOOKUP($CZ38,Funktionsbezeichnungen,2,0)</f>
        <v>Projektingenieur 8 (Bau)</v>
      </c>
      <c r="DC38" s="125"/>
      <c r="DD38" s="33"/>
      <c r="DE38" s="83"/>
      <c r="DF38" s="20"/>
      <c r="DG38" s="33">
        <v>772</v>
      </c>
      <c r="DH38" s="33">
        <f>VLOOKUP($DG38,Funktionsbezeichnungen,3,0)</f>
        <v>8</v>
      </c>
      <c r="DI38" s="83" t="str">
        <f>VLOOKUP($DG38,Funktionsbezeichnungen,2,0)</f>
        <v>Projektingenieur 8 (Bau)</v>
      </c>
      <c r="DN38" s="126">
        <f t="shared" si="18"/>
        <v>3208</v>
      </c>
      <c r="DO38" s="156">
        <v>2</v>
      </c>
      <c r="DP38" s="126">
        <v>3</v>
      </c>
      <c r="DQ38" s="126" t="s">
        <v>951</v>
      </c>
      <c r="ES38" s="154">
        <v>4185</v>
      </c>
      <c r="ET38" s="126" t="s">
        <v>105</v>
      </c>
    </row>
    <row r="39" spans="1:150" s="126" customFormat="1" ht="15.75" x14ac:dyDescent="0.2">
      <c r="A39" s="319"/>
      <c r="B39" s="319">
        <v>1</v>
      </c>
      <c r="C39" s="319">
        <f t="shared" si="46"/>
        <v>1</v>
      </c>
      <c r="D39" s="320"/>
      <c r="E39" s="320"/>
      <c r="F39" s="321">
        <v>1</v>
      </c>
      <c r="G39" s="57"/>
      <c r="H39" s="57"/>
      <c r="I39" s="321"/>
      <c r="J39" s="57"/>
      <c r="K39" s="321"/>
      <c r="L39" s="321"/>
      <c r="M39" s="321"/>
      <c r="N39" s="322"/>
      <c r="O39" s="322"/>
      <c r="P39" s="109" t="s">
        <v>361</v>
      </c>
      <c r="Q39" s="110" t="s">
        <v>918</v>
      </c>
      <c r="R39" s="110" t="s">
        <v>1514</v>
      </c>
      <c r="S39" s="20" t="s">
        <v>919</v>
      </c>
      <c r="T39" s="21">
        <v>1962</v>
      </c>
      <c r="U39" s="28" t="s">
        <v>1583</v>
      </c>
      <c r="V39" s="21">
        <v>1992</v>
      </c>
      <c r="W39" s="25" t="s">
        <v>921</v>
      </c>
      <c r="X39" s="138">
        <v>2002</v>
      </c>
      <c r="Y39" s="287"/>
      <c r="Z39" s="28" t="s">
        <v>922</v>
      </c>
      <c r="AA39" s="284">
        <f t="shared" si="47"/>
        <v>26</v>
      </c>
      <c r="AB39" s="28" t="s">
        <v>1190</v>
      </c>
      <c r="AC39" s="290">
        <v>2012</v>
      </c>
      <c r="AD39" s="162" t="s">
        <v>1043</v>
      </c>
      <c r="AE39" s="304"/>
      <c r="AF39" s="16" t="s">
        <v>373</v>
      </c>
      <c r="AG39" s="318"/>
      <c r="CJ39" s="335" t="str">
        <f t="shared" si="19"/>
        <v>anders</v>
      </c>
      <c r="CK39" s="126" t="str">
        <f t="shared" si="48"/>
        <v>Niedermeyer Friederike</v>
      </c>
      <c r="CM39" s="126">
        <f t="shared" si="49"/>
        <v>26</v>
      </c>
      <c r="CN39" s="126" t="str">
        <f t="shared" si="50"/>
        <v xml:space="preserve"> C/B 2)</v>
      </c>
      <c r="CO39" s="138" t="str">
        <f t="shared" si="51"/>
        <v>C</v>
      </c>
      <c r="CP39" s="154">
        <v>4307</v>
      </c>
      <c r="CQ39" s="125">
        <v>783</v>
      </c>
      <c r="CR39" s="33">
        <f t="shared" si="32"/>
        <v>9</v>
      </c>
      <c r="CS39" s="83" t="str">
        <f t="shared" si="33"/>
        <v>Projektingenieur 9 (Umwelt)</v>
      </c>
      <c r="CT39" s="125">
        <v>782</v>
      </c>
      <c r="CU39" s="33">
        <f t="shared" si="42"/>
        <v>8</v>
      </c>
      <c r="CV39" s="83" t="str">
        <f t="shared" si="43"/>
        <v>Projektingenieur 8 (Umwelt)</v>
      </c>
      <c r="CW39" s="125">
        <v>782</v>
      </c>
      <c r="CX39" s="33">
        <f t="shared" si="44"/>
        <v>8</v>
      </c>
      <c r="CY39" s="83" t="str">
        <f t="shared" si="45"/>
        <v>Projektingenieur 8 (Umwelt)</v>
      </c>
      <c r="CZ39" s="125"/>
      <c r="DA39" s="33"/>
      <c r="DB39" s="83"/>
      <c r="DC39" s="125"/>
      <c r="DD39" s="33"/>
      <c r="DE39" s="83"/>
      <c r="DF39" s="20"/>
      <c r="DG39" s="33"/>
      <c r="DH39" s="33"/>
      <c r="DI39" s="83"/>
      <c r="DN39" s="126">
        <f t="shared" si="18"/>
        <v>4307</v>
      </c>
      <c r="DO39" s="156">
        <v>1</v>
      </c>
      <c r="DP39" s="126">
        <v>2</v>
      </c>
      <c r="DQ39" s="126" t="s">
        <v>952</v>
      </c>
      <c r="ES39" s="154">
        <v>3208</v>
      </c>
      <c r="ET39" s="126" t="s">
        <v>105</v>
      </c>
    </row>
    <row r="40" spans="1:150" s="126" customFormat="1" ht="15.75" x14ac:dyDescent="0.2">
      <c r="A40" s="319">
        <v>1</v>
      </c>
      <c r="B40" s="319"/>
      <c r="C40" s="319">
        <f t="shared" si="46"/>
        <v>1</v>
      </c>
      <c r="D40" s="320">
        <v>1</v>
      </c>
      <c r="E40" s="320"/>
      <c r="F40" s="321"/>
      <c r="G40" s="57"/>
      <c r="H40" s="57">
        <v>1</v>
      </c>
      <c r="I40" s="321"/>
      <c r="J40" s="57"/>
      <c r="K40" s="321"/>
      <c r="L40" s="321"/>
      <c r="M40" s="321"/>
      <c r="N40" s="322"/>
      <c r="O40" s="322"/>
      <c r="P40" s="109" t="s">
        <v>359</v>
      </c>
      <c r="Q40" s="110" t="s">
        <v>452</v>
      </c>
      <c r="R40" s="110" t="s">
        <v>1514</v>
      </c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138"/>
      <c r="Y40" s="287"/>
      <c r="Z40" s="26" t="s">
        <v>123</v>
      </c>
      <c r="AA40" s="284">
        <f t="shared" si="47"/>
        <v>24</v>
      </c>
      <c r="AB40" s="25" t="s">
        <v>673</v>
      </c>
      <c r="AC40" s="290">
        <v>1996</v>
      </c>
      <c r="AD40" s="162" t="s">
        <v>1043</v>
      </c>
      <c r="AE40" s="304"/>
      <c r="AF40" s="16" t="s">
        <v>1213</v>
      </c>
      <c r="AG40" s="318"/>
      <c r="CJ40" s="126" t="str">
        <f t="shared" si="19"/>
        <v/>
      </c>
      <c r="CK40" s="126" t="str">
        <f t="shared" si="48"/>
        <v>Kern Etienne</v>
      </c>
      <c r="CM40" s="126">
        <f t="shared" si="49"/>
        <v>24</v>
      </c>
      <c r="CN40" s="126" t="str">
        <f t="shared" si="50"/>
        <v xml:space="preserve"> C/B 2)</v>
      </c>
      <c r="CO40" s="138" t="str">
        <f t="shared" si="51"/>
        <v xml:space="preserve"> C/B 2)</v>
      </c>
      <c r="CP40" s="154">
        <v>4246</v>
      </c>
      <c r="CQ40" s="125">
        <v>772</v>
      </c>
      <c r="CR40" s="33">
        <f t="shared" si="32"/>
        <v>8</v>
      </c>
      <c r="CS40" s="83" t="str">
        <f t="shared" si="33"/>
        <v>Projektingenieur 8 (Bau)</v>
      </c>
      <c r="CT40" s="125">
        <v>772</v>
      </c>
      <c r="CU40" s="33">
        <f t="shared" si="42"/>
        <v>8</v>
      </c>
      <c r="CV40" s="83" t="str">
        <f t="shared" si="43"/>
        <v>Projektingenieur 8 (Bau)</v>
      </c>
      <c r="CW40" s="125">
        <v>772</v>
      </c>
      <c r="CX40" s="33">
        <f t="shared" si="44"/>
        <v>8</v>
      </c>
      <c r="CY40" s="83" t="str">
        <f t="shared" si="45"/>
        <v>Projektingenieur 8 (Bau)</v>
      </c>
      <c r="CZ40" s="125">
        <v>772</v>
      </c>
      <c r="DA40" s="33">
        <f>VLOOKUP($CZ40,Funktionsbezeichnungen,3,0)</f>
        <v>8</v>
      </c>
      <c r="DB40" s="83" t="str">
        <f>VLOOKUP($CZ40,Funktionsbezeichnungen,2,0)</f>
        <v>Projektingenieur 8 (Bau)</v>
      </c>
      <c r="DC40" s="125">
        <v>772</v>
      </c>
      <c r="DD40" s="33">
        <f>VLOOKUP($DC40,Funktionsbezeichnungen,3,0)</f>
        <v>8</v>
      </c>
      <c r="DE40" s="83" t="str">
        <f>VLOOKUP($DC40,Funktionsbezeichnungen,2,0)</f>
        <v>Projektingenieur 8 (Bau)</v>
      </c>
      <c r="DF40" s="20"/>
      <c r="DG40" s="33">
        <v>772</v>
      </c>
      <c r="DH40" s="33">
        <f>VLOOKUP($DG40,Funktionsbezeichnungen,3,0)</f>
        <v>8</v>
      </c>
      <c r="DI40" s="83" t="str">
        <f>VLOOKUP($DG40,Funktionsbezeichnungen,2,0)</f>
        <v>Projektingenieur 8 (Bau)</v>
      </c>
      <c r="DN40" s="126">
        <f t="shared" si="18"/>
        <v>4246</v>
      </c>
      <c r="DO40" s="156">
        <v>1</v>
      </c>
      <c r="DP40" s="126">
        <v>2</v>
      </c>
      <c r="DQ40" s="126" t="s">
        <v>951</v>
      </c>
      <c r="ES40" s="154">
        <v>4307</v>
      </c>
      <c r="ET40" s="126" t="s">
        <v>105</v>
      </c>
    </row>
    <row r="41" spans="1:150" s="126" customFormat="1" ht="27" x14ac:dyDescent="0.2">
      <c r="A41" s="319"/>
      <c r="B41" s="319">
        <v>1</v>
      </c>
      <c r="C41" s="319">
        <f t="shared" si="46"/>
        <v>1</v>
      </c>
      <c r="D41" s="320"/>
      <c r="E41" s="320"/>
      <c r="F41" s="321">
        <v>1</v>
      </c>
      <c r="G41" s="57"/>
      <c r="H41" s="57"/>
      <c r="I41" s="321"/>
      <c r="J41" s="57"/>
      <c r="K41" s="321"/>
      <c r="L41" s="321"/>
      <c r="M41" s="321"/>
      <c r="N41" s="322"/>
      <c r="O41" s="322"/>
      <c r="P41" s="109" t="s">
        <v>359</v>
      </c>
      <c r="Q41" s="110" t="s">
        <v>460</v>
      </c>
      <c r="R41" s="110" t="s">
        <v>1514</v>
      </c>
      <c r="S41" s="20" t="s">
        <v>231</v>
      </c>
      <c r="T41" s="21">
        <v>1967</v>
      </c>
      <c r="U41" s="28" t="s">
        <v>1582</v>
      </c>
      <c r="V41" s="21">
        <v>1996</v>
      </c>
      <c r="W41" s="25" t="s">
        <v>1538</v>
      </c>
      <c r="X41" s="138">
        <v>2002</v>
      </c>
      <c r="Y41" s="287"/>
      <c r="Z41" s="28" t="s">
        <v>233</v>
      </c>
      <c r="AA41" s="284">
        <f t="shared" si="47"/>
        <v>22</v>
      </c>
      <c r="AB41" s="25" t="s">
        <v>675</v>
      </c>
      <c r="AC41" s="290">
        <v>2002</v>
      </c>
      <c r="AD41" s="162" t="s">
        <v>1043</v>
      </c>
      <c r="AE41" s="304"/>
      <c r="AF41" s="16" t="s">
        <v>1213</v>
      </c>
      <c r="AG41" s="318"/>
      <c r="CJ41" s="126" t="str">
        <f t="shared" si="19"/>
        <v/>
      </c>
      <c r="CK41" s="126" t="str">
        <f t="shared" si="48"/>
        <v>Ruff Ute</v>
      </c>
      <c r="CM41" s="126">
        <f t="shared" si="49"/>
        <v>22</v>
      </c>
      <c r="CN41" s="126" t="str">
        <f t="shared" si="50"/>
        <v xml:space="preserve"> C/B 2)</v>
      </c>
      <c r="CO41" s="138" t="str">
        <f t="shared" si="51"/>
        <v xml:space="preserve"> C/B 2)</v>
      </c>
      <c r="CP41" s="154">
        <v>4277</v>
      </c>
      <c r="CQ41" s="125">
        <v>783</v>
      </c>
      <c r="CR41" s="33">
        <f t="shared" si="32"/>
        <v>9</v>
      </c>
      <c r="CS41" s="83" t="str">
        <f t="shared" si="33"/>
        <v>Projektingenieur 9 (Umwelt)</v>
      </c>
      <c r="CT41" s="125">
        <v>783</v>
      </c>
      <c r="CU41" s="33">
        <f t="shared" si="42"/>
        <v>9</v>
      </c>
      <c r="CV41" s="83" t="str">
        <f t="shared" si="43"/>
        <v>Projektingenieur 9 (Umwelt)</v>
      </c>
      <c r="CW41" s="125">
        <v>782</v>
      </c>
      <c r="CX41" s="33">
        <f t="shared" si="44"/>
        <v>8</v>
      </c>
      <c r="CY41" s="83" t="str">
        <f t="shared" si="45"/>
        <v>Projektingenieur 8 (Umwelt)</v>
      </c>
      <c r="CZ41" s="125">
        <v>782</v>
      </c>
      <c r="DA41" s="33">
        <f>VLOOKUP($CZ41,Funktionsbezeichnungen,3,0)</f>
        <v>8</v>
      </c>
      <c r="DB41" s="83" t="str">
        <f>VLOOKUP($CZ41,Funktionsbezeichnungen,2,0)</f>
        <v>Projektingenieur 8 (Umwelt)</v>
      </c>
      <c r="DC41" s="125">
        <v>782</v>
      </c>
      <c r="DD41" s="33">
        <f>VLOOKUP($DC41,Funktionsbezeichnungen,3,0)</f>
        <v>8</v>
      </c>
      <c r="DE41" s="83" t="str">
        <f>VLOOKUP($DC41,Funktionsbezeichnungen,2,0)</f>
        <v>Projektingenieur 8 (Umwelt)</v>
      </c>
      <c r="DF41" s="20"/>
      <c r="DG41" s="33">
        <v>782</v>
      </c>
      <c r="DH41" s="33">
        <f>VLOOKUP($DG41,Funktionsbezeichnungen,3,0)</f>
        <v>8</v>
      </c>
      <c r="DI41" s="83" t="str">
        <f>VLOOKUP($DG41,Funktionsbezeichnungen,2,0)</f>
        <v>Projektingenieur 8 (Umwelt)</v>
      </c>
      <c r="DN41" s="126">
        <f t="shared" si="18"/>
        <v>4277</v>
      </c>
      <c r="DO41" s="156">
        <v>3</v>
      </c>
      <c r="DP41" s="126">
        <v>2</v>
      </c>
      <c r="DQ41" s="126" t="s">
        <v>952</v>
      </c>
      <c r="ES41" s="154">
        <v>4291</v>
      </c>
      <c r="ET41" s="126" t="s">
        <v>105</v>
      </c>
    </row>
    <row r="42" spans="1:150" s="126" customFormat="1" ht="15.75" x14ac:dyDescent="0.2">
      <c r="A42" s="319"/>
      <c r="B42" s="319"/>
      <c r="C42" s="319">
        <f t="shared" si="46"/>
        <v>1</v>
      </c>
      <c r="D42" s="320">
        <v>1</v>
      </c>
      <c r="E42" s="320"/>
      <c r="F42" s="321"/>
      <c r="G42" s="57"/>
      <c r="H42" s="57">
        <v>1</v>
      </c>
      <c r="I42" s="321"/>
      <c r="J42" s="57"/>
      <c r="K42" s="321"/>
      <c r="L42" s="321"/>
      <c r="M42" s="321"/>
      <c r="N42" s="322"/>
      <c r="O42" s="322"/>
      <c r="P42" s="109" t="s">
        <v>1301</v>
      </c>
      <c r="Q42" s="110" t="s">
        <v>458</v>
      </c>
      <c r="R42" s="110" t="s">
        <v>1514</v>
      </c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138"/>
      <c r="Y42" s="287"/>
      <c r="Z42" s="25" t="s">
        <v>276</v>
      </c>
      <c r="AA42" s="284">
        <f t="shared" si="47"/>
        <v>22</v>
      </c>
      <c r="AB42" s="25" t="s">
        <v>671</v>
      </c>
      <c r="AC42" s="290">
        <v>2006</v>
      </c>
      <c r="AD42" s="162" t="s">
        <v>1043</v>
      </c>
      <c r="AE42" s="304"/>
      <c r="AF42" s="16" t="s">
        <v>376</v>
      </c>
      <c r="AG42" s="318"/>
      <c r="CJ42" s="335" t="str">
        <f t="shared" si="19"/>
        <v>anders</v>
      </c>
      <c r="CK42" s="126" t="str">
        <f t="shared" si="48"/>
        <v>Knoll Bernd</v>
      </c>
      <c r="CM42" s="126">
        <f t="shared" si="49"/>
        <v>22</v>
      </c>
      <c r="CN42" s="126" t="str">
        <f t="shared" si="50"/>
        <v xml:space="preserve"> C/B 2)</v>
      </c>
      <c r="CO42" s="138" t="str">
        <f t="shared" si="51"/>
        <v>C</v>
      </c>
      <c r="CP42" s="154">
        <v>4291</v>
      </c>
      <c r="CQ42" s="125">
        <v>773</v>
      </c>
      <c r="CR42" s="33">
        <f t="shared" si="32"/>
        <v>9</v>
      </c>
      <c r="CS42" s="83" t="str">
        <f t="shared" si="33"/>
        <v>Projektingenieur 9 (Bau)</v>
      </c>
      <c r="CT42" s="125">
        <v>772</v>
      </c>
      <c r="CU42" s="33">
        <f t="shared" si="42"/>
        <v>8</v>
      </c>
      <c r="CV42" s="83" t="str">
        <f t="shared" si="43"/>
        <v>Projektingenieur 8 (Bau)</v>
      </c>
      <c r="CW42" s="125">
        <v>772</v>
      </c>
      <c r="CX42" s="33">
        <f t="shared" si="44"/>
        <v>8</v>
      </c>
      <c r="CY42" s="83" t="str">
        <f t="shared" si="45"/>
        <v>Projektingenieur 8 (Bau)</v>
      </c>
      <c r="CZ42" s="125">
        <v>772</v>
      </c>
      <c r="DA42" s="33">
        <f>VLOOKUP($CZ42,Funktionsbezeichnungen,3,0)</f>
        <v>8</v>
      </c>
      <c r="DB42" s="83" t="str">
        <f>VLOOKUP($CZ42,Funktionsbezeichnungen,2,0)</f>
        <v>Projektingenieur 8 (Bau)</v>
      </c>
      <c r="DC42" s="125">
        <v>772</v>
      </c>
      <c r="DD42" s="33">
        <f>VLOOKUP($DC42,Funktionsbezeichnungen,3,0)</f>
        <v>8</v>
      </c>
      <c r="DE42" s="83" t="str">
        <f>VLOOKUP($DC42,Funktionsbezeichnungen,2,0)</f>
        <v>Projektingenieur 8 (Bau)</v>
      </c>
      <c r="DF42" s="20"/>
      <c r="DG42" s="33">
        <v>772</v>
      </c>
      <c r="DH42" s="33">
        <f>VLOOKUP($DG42,Funktionsbezeichnungen,3,0)</f>
        <v>8</v>
      </c>
      <c r="DI42" s="83" t="str">
        <f>VLOOKUP($DG42,Funktionsbezeichnungen,2,0)</f>
        <v>Projektingenieur 8 (Bau)</v>
      </c>
      <c r="DN42" s="126">
        <f t="shared" si="18"/>
        <v>4291</v>
      </c>
      <c r="DO42" s="156">
        <v>1</v>
      </c>
      <c r="DP42" s="126">
        <v>2</v>
      </c>
      <c r="DQ42" s="324" t="s">
        <v>968</v>
      </c>
      <c r="ES42" s="154">
        <v>7696</v>
      </c>
      <c r="ET42" s="126" t="s">
        <v>105</v>
      </c>
    </row>
    <row r="43" spans="1:150" s="126" customFormat="1" ht="15.75" x14ac:dyDescent="0.2">
      <c r="A43" s="319"/>
      <c r="B43" s="319"/>
      <c r="C43" s="319">
        <f t="shared" si="46"/>
        <v>1</v>
      </c>
      <c r="D43" s="320"/>
      <c r="E43" s="320">
        <v>1</v>
      </c>
      <c r="F43" s="321"/>
      <c r="G43" s="57"/>
      <c r="H43" s="57">
        <v>1</v>
      </c>
      <c r="I43" s="321"/>
      <c r="J43" s="57"/>
      <c r="K43" s="321"/>
      <c r="L43" s="321"/>
      <c r="M43" s="321"/>
      <c r="N43" s="322"/>
      <c r="O43" s="322"/>
      <c r="P43" s="109" t="s">
        <v>359</v>
      </c>
      <c r="Q43" s="110" t="s">
        <v>466</v>
      </c>
      <c r="R43" s="110" t="s">
        <v>1514</v>
      </c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138"/>
      <c r="Y43" s="287"/>
      <c r="Z43" s="28" t="s">
        <v>247</v>
      </c>
      <c r="AA43" s="284">
        <f t="shared" si="47"/>
        <v>20</v>
      </c>
      <c r="AB43" s="25" t="s">
        <v>671</v>
      </c>
      <c r="AC43" s="290">
        <v>2003</v>
      </c>
      <c r="AD43" s="162" t="s">
        <v>1043</v>
      </c>
      <c r="AE43" s="304"/>
      <c r="AF43" s="16" t="s">
        <v>404</v>
      </c>
      <c r="AG43" s="318"/>
      <c r="CJ43" s="335" t="str">
        <f t="shared" si="19"/>
        <v>anders</v>
      </c>
      <c r="CK43" s="126" t="str">
        <f t="shared" si="48"/>
        <v>Martin Dirk</v>
      </c>
      <c r="CM43" s="126">
        <f t="shared" si="49"/>
        <v>20</v>
      </c>
      <c r="CN43" s="126" t="str">
        <f t="shared" si="50"/>
        <v xml:space="preserve"> C/B 2)</v>
      </c>
      <c r="CO43" s="138" t="str">
        <f t="shared" si="51"/>
        <v>C</v>
      </c>
      <c r="CP43" s="154">
        <v>7696</v>
      </c>
      <c r="CQ43" s="125">
        <v>773</v>
      </c>
      <c r="CR43" s="33">
        <f t="shared" si="32"/>
        <v>9</v>
      </c>
      <c r="CS43" s="83" t="str">
        <f t="shared" si="33"/>
        <v>Projektingenieur 9 (Bau)</v>
      </c>
      <c r="CT43" s="125">
        <v>772</v>
      </c>
      <c r="CU43" s="33">
        <f t="shared" si="42"/>
        <v>8</v>
      </c>
      <c r="CV43" s="83" t="str">
        <f t="shared" si="43"/>
        <v>Projektingenieur 8 (Bau)</v>
      </c>
      <c r="CW43" s="125">
        <v>772</v>
      </c>
      <c r="CX43" s="33">
        <f t="shared" si="44"/>
        <v>8</v>
      </c>
      <c r="CY43" s="83" t="str">
        <f t="shared" si="45"/>
        <v>Projektingenieur 8 (Bau)</v>
      </c>
      <c r="CZ43" s="125">
        <v>772</v>
      </c>
      <c r="DA43" s="33">
        <f>VLOOKUP($CZ43,Funktionsbezeichnungen,3,0)</f>
        <v>8</v>
      </c>
      <c r="DB43" s="83" t="str">
        <f>VLOOKUP($CZ43,Funktionsbezeichnungen,2,0)</f>
        <v>Projektingenieur 8 (Bau)</v>
      </c>
      <c r="DC43" s="125">
        <v>772</v>
      </c>
      <c r="DD43" s="33">
        <f>VLOOKUP($DC43,Funktionsbezeichnungen,3,0)</f>
        <v>8</v>
      </c>
      <c r="DE43" s="83" t="str">
        <f>VLOOKUP($DC43,Funktionsbezeichnungen,2,0)</f>
        <v>Projektingenieur 8 (Bau)</v>
      </c>
      <c r="DF43" s="20"/>
      <c r="DG43" s="33">
        <v>772</v>
      </c>
      <c r="DH43" s="33">
        <f>VLOOKUP($DG43,Funktionsbezeichnungen,3,0)</f>
        <v>8</v>
      </c>
      <c r="DI43" s="83" t="str">
        <f>VLOOKUP($DG43,Funktionsbezeichnungen,2,0)</f>
        <v>Projektingenieur 8 (Bau)</v>
      </c>
      <c r="DN43" s="126">
        <f t="shared" si="18"/>
        <v>7696</v>
      </c>
      <c r="DO43" s="156">
        <v>2</v>
      </c>
      <c r="DP43" s="126">
        <v>3</v>
      </c>
      <c r="DQ43" s="126" t="s">
        <v>951</v>
      </c>
      <c r="ES43" s="154">
        <v>4306</v>
      </c>
      <c r="ET43" s="126" t="s">
        <v>105</v>
      </c>
    </row>
    <row r="44" spans="1:150" s="126" customFormat="1" ht="27" x14ac:dyDescent="0.2">
      <c r="A44" s="319"/>
      <c r="B44" s="319"/>
      <c r="C44" s="319">
        <f t="shared" si="46"/>
        <v>1</v>
      </c>
      <c r="D44" s="320"/>
      <c r="E44" s="320">
        <v>1</v>
      </c>
      <c r="F44" s="321"/>
      <c r="G44" s="57"/>
      <c r="H44" s="57"/>
      <c r="I44" s="321"/>
      <c r="J44" s="57"/>
      <c r="K44" s="321"/>
      <c r="L44" s="321"/>
      <c r="M44" s="321"/>
      <c r="N44" s="322"/>
      <c r="O44" s="322"/>
      <c r="P44" s="109" t="s">
        <v>361</v>
      </c>
      <c r="Q44" s="110" t="s">
        <v>865</v>
      </c>
      <c r="R44" s="110" t="s">
        <v>1514</v>
      </c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138">
        <v>2011</v>
      </c>
      <c r="Y44" s="287"/>
      <c r="Z44" s="28" t="s">
        <v>944</v>
      </c>
      <c r="AA44" s="284">
        <f t="shared" si="47"/>
        <v>19</v>
      </c>
      <c r="AB44" s="25" t="s">
        <v>1296</v>
      </c>
      <c r="AC44" s="290">
        <v>2011</v>
      </c>
      <c r="AD44" s="162" t="s">
        <v>1043</v>
      </c>
      <c r="AE44" s="304"/>
      <c r="AF44" s="16" t="s">
        <v>373</v>
      </c>
      <c r="AG44" s="318"/>
      <c r="CJ44" s="335" t="str">
        <f t="shared" si="19"/>
        <v>anders</v>
      </c>
      <c r="CK44" s="126" t="str">
        <f t="shared" si="48"/>
        <v>Betzold Alexander</v>
      </c>
      <c r="CM44" s="126">
        <f t="shared" si="49"/>
        <v>19</v>
      </c>
      <c r="CN44" s="126" t="str">
        <f t="shared" si="50"/>
        <v xml:space="preserve"> C/B 2)</v>
      </c>
      <c r="CO44" s="138" t="str">
        <f t="shared" si="51"/>
        <v>C</v>
      </c>
      <c r="CP44" s="154">
        <v>4306</v>
      </c>
      <c r="CQ44" s="125">
        <v>783</v>
      </c>
      <c r="CR44" s="33">
        <f t="shared" si="32"/>
        <v>9</v>
      </c>
      <c r="CS44" s="83" t="str">
        <f t="shared" si="33"/>
        <v>Projektingenieur 9 (Umwelt)</v>
      </c>
      <c r="CT44" s="125">
        <v>782</v>
      </c>
      <c r="CU44" s="33">
        <f t="shared" si="42"/>
        <v>8</v>
      </c>
      <c r="CV44" s="83" t="str">
        <f t="shared" si="43"/>
        <v>Projektingenieur 8 (Umwelt)</v>
      </c>
      <c r="CW44" s="125">
        <v>782</v>
      </c>
      <c r="CX44" s="33">
        <f t="shared" si="44"/>
        <v>8</v>
      </c>
      <c r="CY44" s="83" t="str">
        <f t="shared" si="45"/>
        <v>Projektingenieur 8 (Umwelt)</v>
      </c>
      <c r="CZ44" s="125">
        <v>782</v>
      </c>
      <c r="DA44" s="33">
        <f>VLOOKUP($CZ44,Funktionsbezeichnungen,3,0)</f>
        <v>8</v>
      </c>
      <c r="DB44" s="83" t="str">
        <f>VLOOKUP($CZ44,Funktionsbezeichnungen,2,0)</f>
        <v>Projektingenieur 8 (Umwelt)</v>
      </c>
      <c r="DC44" s="125">
        <v>782</v>
      </c>
      <c r="DD44" s="33">
        <f>VLOOKUP($DC44,Funktionsbezeichnungen,3,0)</f>
        <v>8</v>
      </c>
      <c r="DE44" s="83" t="str">
        <f>VLOOKUP($DC44,Funktionsbezeichnungen,2,0)</f>
        <v>Projektingenieur 8 (Umwelt)</v>
      </c>
      <c r="DF44" s="20"/>
      <c r="DG44" s="33">
        <v>781</v>
      </c>
      <c r="DH44" s="33">
        <f>VLOOKUP($DG44,Funktionsbezeichnungen,3,0)</f>
        <v>7</v>
      </c>
      <c r="DI44" s="83" t="str">
        <f>VLOOKUP($DG44,Funktionsbezeichnungen,2,0)</f>
        <v>Projektingenieur 7 (Umwelt)</v>
      </c>
      <c r="DN44" s="126">
        <f t="shared" si="18"/>
        <v>4306</v>
      </c>
      <c r="DO44" s="156">
        <v>2</v>
      </c>
      <c r="DP44" s="126">
        <v>2</v>
      </c>
      <c r="DQ44" s="126" t="s">
        <v>952</v>
      </c>
      <c r="ES44" s="154">
        <v>4275</v>
      </c>
      <c r="ET44" s="126" t="s">
        <v>105</v>
      </c>
    </row>
    <row r="45" spans="1:150" s="126" customFormat="1" ht="15.75" x14ac:dyDescent="0.2">
      <c r="A45" s="319"/>
      <c r="B45" s="319"/>
      <c r="C45" s="319">
        <f t="shared" si="46"/>
        <v>1</v>
      </c>
      <c r="D45" s="320"/>
      <c r="E45" s="320">
        <v>1</v>
      </c>
      <c r="F45" s="321"/>
      <c r="G45" s="57"/>
      <c r="H45" s="57"/>
      <c r="I45" s="321"/>
      <c r="J45" s="57"/>
      <c r="K45" s="321"/>
      <c r="L45" s="321"/>
      <c r="M45" s="321"/>
      <c r="N45" s="322"/>
      <c r="O45" s="322"/>
      <c r="P45" s="109" t="s">
        <v>1140</v>
      </c>
      <c r="Q45" s="110" t="s">
        <v>1223</v>
      </c>
      <c r="R45" s="110" t="s">
        <v>1514</v>
      </c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138"/>
      <c r="Y45" s="287"/>
      <c r="Z45" s="28"/>
      <c r="AA45" s="284">
        <f t="shared" si="47"/>
        <v>17</v>
      </c>
      <c r="AB45" s="28" t="s">
        <v>1144</v>
      </c>
      <c r="AC45" s="290">
        <v>2016</v>
      </c>
      <c r="AD45" s="162" t="s">
        <v>1043</v>
      </c>
      <c r="AE45" s="304"/>
      <c r="AF45" s="16" t="s">
        <v>373</v>
      </c>
      <c r="AG45" s="318"/>
      <c r="CJ45" s="335" t="str">
        <f t="shared" si="19"/>
        <v>anders</v>
      </c>
      <c r="CK45" s="126" t="str">
        <f t="shared" si="48"/>
        <v>Igual Lorenzo</v>
      </c>
      <c r="CM45" s="126">
        <f t="shared" si="49"/>
        <v>17</v>
      </c>
      <c r="CN45" s="126" t="str">
        <f t="shared" si="50"/>
        <v xml:space="preserve"> C/B 2)</v>
      </c>
      <c r="CO45" s="138" t="str">
        <f t="shared" si="51"/>
        <v>C</v>
      </c>
      <c r="CP45" s="154">
        <v>3215</v>
      </c>
      <c r="CQ45" s="125">
        <v>773</v>
      </c>
      <c r="CR45" s="33">
        <f t="shared" si="32"/>
        <v>9</v>
      </c>
      <c r="CS45" s="83" t="str">
        <f t="shared" si="33"/>
        <v>Projektingenieur 9 (Bau)</v>
      </c>
      <c r="CT45" s="125">
        <v>772</v>
      </c>
      <c r="CU45" s="33">
        <f t="shared" si="42"/>
        <v>8</v>
      </c>
      <c r="CV45" s="83" t="str">
        <f t="shared" si="43"/>
        <v>Projektingenieur 8 (Bau)</v>
      </c>
      <c r="CW45" s="125"/>
      <c r="CX45" s="33"/>
      <c r="CY45" s="83"/>
      <c r="CZ45" s="125"/>
      <c r="DA45" s="33"/>
      <c r="DB45" s="83"/>
      <c r="DC45" s="125"/>
      <c r="DD45" s="33"/>
      <c r="DE45" s="83"/>
      <c r="DF45" s="20"/>
      <c r="DG45" s="33"/>
      <c r="DH45" s="33"/>
      <c r="DI45" s="83"/>
      <c r="DN45" s="126">
        <f t="shared" si="18"/>
        <v>3215</v>
      </c>
      <c r="DO45" s="156">
        <v>2</v>
      </c>
      <c r="DP45" s="126">
        <v>3</v>
      </c>
      <c r="DQ45" s="126" t="s">
        <v>952</v>
      </c>
      <c r="ES45" s="154">
        <v>3215</v>
      </c>
      <c r="ET45" s="126" t="s">
        <v>105</v>
      </c>
    </row>
    <row r="46" spans="1:150" s="126" customFormat="1" ht="15.75" x14ac:dyDescent="0.2">
      <c r="A46" s="319"/>
      <c r="B46" s="319"/>
      <c r="C46" s="319">
        <f t="shared" si="46"/>
        <v>1</v>
      </c>
      <c r="D46" s="320"/>
      <c r="E46" s="320">
        <v>1</v>
      </c>
      <c r="F46" s="321"/>
      <c r="G46" s="57"/>
      <c r="H46" s="57">
        <v>1</v>
      </c>
      <c r="I46" s="321"/>
      <c r="J46" s="57"/>
      <c r="K46" s="321"/>
      <c r="L46" s="321"/>
      <c r="M46" s="321"/>
      <c r="N46" s="322"/>
      <c r="O46" s="322"/>
      <c r="P46" s="109" t="s">
        <v>358</v>
      </c>
      <c r="Q46" s="110" t="s">
        <v>852</v>
      </c>
      <c r="R46" s="110" t="s">
        <v>1514</v>
      </c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138"/>
      <c r="Y46" s="287"/>
      <c r="Z46" s="28" t="s">
        <v>853</v>
      </c>
      <c r="AA46" s="284">
        <f t="shared" si="47"/>
        <v>14</v>
      </c>
      <c r="AB46" s="25" t="s">
        <v>671</v>
      </c>
      <c r="AC46" s="290">
        <v>2011</v>
      </c>
      <c r="AD46" s="162" t="s">
        <v>1043</v>
      </c>
      <c r="AE46" s="304"/>
      <c r="AF46" s="16" t="s">
        <v>373</v>
      </c>
      <c r="AG46" s="318"/>
      <c r="CJ46" s="335" t="str">
        <f t="shared" si="19"/>
        <v>anders</v>
      </c>
      <c r="CK46" s="126" t="str">
        <f t="shared" si="48"/>
        <v>Hausammann Cédric</v>
      </c>
      <c r="CM46" s="126">
        <f t="shared" si="49"/>
        <v>14</v>
      </c>
      <c r="CN46" s="126" t="str">
        <f t="shared" si="50"/>
        <v xml:space="preserve"> C/B 2)</v>
      </c>
      <c r="CO46" s="138" t="str">
        <f t="shared" si="51"/>
        <v>C</v>
      </c>
      <c r="CP46" s="154">
        <v>9648</v>
      </c>
      <c r="CQ46" s="125">
        <v>773</v>
      </c>
      <c r="CR46" s="33">
        <f t="shared" si="32"/>
        <v>9</v>
      </c>
      <c r="CS46" s="83" t="str">
        <f t="shared" si="33"/>
        <v>Projektingenieur 9 (Bau)</v>
      </c>
      <c r="CT46" s="125">
        <v>772</v>
      </c>
      <c r="CU46" s="33">
        <f t="shared" si="42"/>
        <v>8</v>
      </c>
      <c r="CV46" s="83" t="str">
        <f t="shared" si="43"/>
        <v>Projektingenieur 8 (Bau)</v>
      </c>
      <c r="CW46" s="125">
        <v>772</v>
      </c>
      <c r="CX46" s="33">
        <f>VLOOKUP($CW46,Funktionsbezeichnungen,3,0)</f>
        <v>8</v>
      </c>
      <c r="CY46" s="83" t="str">
        <f>VLOOKUP($CW46,Funktionsbezeichnungen,2,0)</f>
        <v>Projektingenieur 8 (Bau)</v>
      </c>
      <c r="CZ46" s="125">
        <v>772</v>
      </c>
      <c r="DA46" s="33">
        <f>VLOOKUP($CZ46,Funktionsbezeichnungen,3,0)</f>
        <v>8</v>
      </c>
      <c r="DB46" s="83" t="str">
        <f>VLOOKUP($CZ46,Funktionsbezeichnungen,2,0)</f>
        <v>Projektingenieur 8 (Bau)</v>
      </c>
      <c r="DC46" s="125">
        <v>772</v>
      </c>
      <c r="DD46" s="33">
        <f>VLOOKUP($DC46,Funktionsbezeichnungen,3,0)</f>
        <v>8</v>
      </c>
      <c r="DE46" s="83" t="str">
        <f>VLOOKUP($DC46,Funktionsbezeichnungen,2,0)</f>
        <v>Projektingenieur 8 (Bau)</v>
      </c>
      <c r="DF46" s="20"/>
      <c r="DG46" s="33">
        <v>771</v>
      </c>
      <c r="DH46" s="33">
        <f>VLOOKUP($DG46,Funktionsbezeichnungen,3,0)</f>
        <v>7</v>
      </c>
      <c r="DI46" s="83" t="str">
        <f>VLOOKUP($DG46,Funktionsbezeichnungen,2,0)</f>
        <v>Projektingenieur 7 (Bau)</v>
      </c>
      <c r="DN46" s="126">
        <f t="shared" si="18"/>
        <v>9648</v>
      </c>
      <c r="DO46" s="156">
        <v>2</v>
      </c>
      <c r="DP46" s="126">
        <v>3</v>
      </c>
      <c r="DQ46" s="126" t="s">
        <v>951</v>
      </c>
      <c r="ES46" s="154">
        <v>4299</v>
      </c>
      <c r="ET46" s="126" t="s">
        <v>105</v>
      </c>
    </row>
    <row r="47" spans="1:150" s="126" customFormat="1" ht="15.75" x14ac:dyDescent="0.2">
      <c r="A47" s="319"/>
      <c r="B47" s="319"/>
      <c r="C47" s="319">
        <f t="shared" si="46"/>
        <v>1</v>
      </c>
      <c r="D47" s="320"/>
      <c r="E47" s="320">
        <v>1</v>
      </c>
      <c r="F47" s="321"/>
      <c r="G47" s="57"/>
      <c r="H47" s="57"/>
      <c r="I47" s="321"/>
      <c r="J47" s="57"/>
      <c r="K47" s="321"/>
      <c r="L47" s="321"/>
      <c r="M47" s="321"/>
      <c r="N47" s="322"/>
      <c r="O47" s="322"/>
      <c r="P47" s="109" t="s">
        <v>358</v>
      </c>
      <c r="Q47" s="110" t="s">
        <v>1149</v>
      </c>
      <c r="R47" s="110" t="s">
        <v>1514</v>
      </c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138">
        <v>2011</v>
      </c>
      <c r="Y47" s="287"/>
      <c r="Z47" s="28" t="s">
        <v>1152</v>
      </c>
      <c r="AA47" s="284">
        <f t="shared" si="47"/>
        <v>14</v>
      </c>
      <c r="AB47" s="25" t="s">
        <v>671</v>
      </c>
      <c r="AC47" s="290">
        <v>2015</v>
      </c>
      <c r="AD47" s="162" t="s">
        <v>1043</v>
      </c>
      <c r="AE47" s="304"/>
      <c r="AF47" s="16" t="s">
        <v>375</v>
      </c>
      <c r="AG47" s="318"/>
      <c r="CJ47" s="335" t="str">
        <f t="shared" si="19"/>
        <v>anders</v>
      </c>
      <c r="CK47" s="126" t="str">
        <f t="shared" si="48"/>
        <v>Titz Markus</v>
      </c>
      <c r="CM47" s="156">
        <f t="shared" si="49"/>
        <v>14</v>
      </c>
      <c r="CN47" s="126" t="str">
        <f t="shared" si="50"/>
        <v xml:space="preserve"> C/B 2)</v>
      </c>
      <c r="CO47" s="138" t="str">
        <f t="shared" si="51"/>
        <v>C</v>
      </c>
      <c r="CP47" s="154">
        <v>4912</v>
      </c>
      <c r="CQ47" s="125">
        <v>773</v>
      </c>
      <c r="CR47" s="33">
        <f t="shared" si="32"/>
        <v>9</v>
      </c>
      <c r="CS47" s="83" t="str">
        <f t="shared" si="33"/>
        <v>Projektingenieur 9 (Bau)</v>
      </c>
      <c r="CT47" s="125">
        <v>772</v>
      </c>
      <c r="CU47" s="33">
        <f t="shared" si="42"/>
        <v>8</v>
      </c>
      <c r="CV47" s="83" t="str">
        <f t="shared" si="43"/>
        <v>Projektingenieur 8 (Bau)</v>
      </c>
      <c r="CW47" s="125"/>
      <c r="CX47" s="33"/>
      <c r="CY47" s="83"/>
      <c r="CZ47" s="125"/>
      <c r="DA47" s="33"/>
      <c r="DB47" s="83"/>
      <c r="DC47" s="125"/>
      <c r="DD47" s="33"/>
      <c r="DE47" s="83"/>
      <c r="DF47" s="20"/>
      <c r="DG47" s="33"/>
      <c r="DH47" s="33"/>
      <c r="DI47" s="83"/>
      <c r="DN47" s="126">
        <f t="shared" si="18"/>
        <v>4912</v>
      </c>
      <c r="DO47" s="156">
        <v>2</v>
      </c>
      <c r="DP47" s="126">
        <v>3</v>
      </c>
      <c r="DQ47" s="126" t="s">
        <v>951</v>
      </c>
      <c r="ES47" s="154">
        <v>4345</v>
      </c>
      <c r="ET47" s="126" t="s">
        <v>105</v>
      </c>
    </row>
    <row r="48" spans="1:150" s="126" customFormat="1" ht="15.75" x14ac:dyDescent="0.2">
      <c r="A48" s="319"/>
      <c r="B48" s="319">
        <v>1</v>
      </c>
      <c r="C48" s="319">
        <f t="shared" si="46"/>
        <v>1</v>
      </c>
      <c r="D48" s="320"/>
      <c r="E48" s="320">
        <v>1</v>
      </c>
      <c r="F48" s="321"/>
      <c r="G48" s="57"/>
      <c r="H48" s="57">
        <v>1</v>
      </c>
      <c r="I48" s="321"/>
      <c r="J48" s="57"/>
      <c r="K48" s="321"/>
      <c r="L48" s="321"/>
      <c r="M48" s="321"/>
      <c r="N48" s="322"/>
      <c r="O48" s="322"/>
      <c r="P48" s="109" t="s">
        <v>1301</v>
      </c>
      <c r="Q48" s="110" t="s">
        <v>612</v>
      </c>
      <c r="R48" s="110" t="s">
        <v>1514</v>
      </c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138"/>
      <c r="Y48" s="287"/>
      <c r="Z48" s="28"/>
      <c r="AA48" s="284">
        <f t="shared" si="47"/>
        <v>13</v>
      </c>
      <c r="AB48" s="25" t="s">
        <v>1297</v>
      </c>
      <c r="AC48" s="290">
        <v>2010</v>
      </c>
      <c r="AD48" s="162" t="s">
        <v>1043</v>
      </c>
      <c r="AE48" s="304"/>
      <c r="AF48" s="16" t="s">
        <v>376</v>
      </c>
      <c r="AG48" s="318"/>
      <c r="CJ48" s="335" t="str">
        <f t="shared" si="19"/>
        <v>anders</v>
      </c>
      <c r="CK48" s="126" t="str">
        <f t="shared" si="48"/>
        <v>Penning Rebecca</v>
      </c>
      <c r="CM48" s="126">
        <f t="shared" si="49"/>
        <v>13</v>
      </c>
      <c r="CN48" s="126" t="str">
        <f t="shared" si="50"/>
        <v xml:space="preserve"> C/B 2)</v>
      </c>
      <c r="CO48" s="138" t="str">
        <f t="shared" si="51"/>
        <v>C</v>
      </c>
      <c r="CP48" s="154">
        <v>4353</v>
      </c>
      <c r="CQ48" s="125">
        <v>773</v>
      </c>
      <c r="CR48" s="33">
        <f t="shared" si="32"/>
        <v>9</v>
      </c>
      <c r="CS48" s="83" t="str">
        <f t="shared" si="33"/>
        <v>Projektingenieur 9 (Bau)</v>
      </c>
      <c r="CT48" s="125">
        <v>772</v>
      </c>
      <c r="CU48" s="33">
        <f t="shared" si="42"/>
        <v>8</v>
      </c>
      <c r="CV48" s="83" t="str">
        <f t="shared" si="43"/>
        <v>Projektingenieur 8 (Bau)</v>
      </c>
      <c r="CW48" s="125">
        <v>772</v>
      </c>
      <c r="CX48" s="33">
        <f>VLOOKUP($CW48,Funktionsbezeichnungen,3,0)</f>
        <v>8</v>
      </c>
      <c r="CY48" s="83" t="str">
        <f>VLOOKUP($CW48,Funktionsbezeichnungen,2,0)</f>
        <v>Projektingenieur 8 (Bau)</v>
      </c>
      <c r="CZ48" s="125">
        <v>772</v>
      </c>
      <c r="DA48" s="33">
        <f>VLOOKUP($CZ48,Funktionsbezeichnungen,3,0)</f>
        <v>8</v>
      </c>
      <c r="DB48" s="83" t="str">
        <f>VLOOKUP($CZ48,Funktionsbezeichnungen,2,0)</f>
        <v>Projektingenieur 8 (Bau)</v>
      </c>
      <c r="DC48" s="125">
        <v>771</v>
      </c>
      <c r="DD48" s="33">
        <f>VLOOKUP($DC48,Funktionsbezeichnungen,3,0)</f>
        <v>7</v>
      </c>
      <c r="DE48" s="83" t="str">
        <f>VLOOKUP($DC48,Funktionsbezeichnungen,2,0)</f>
        <v>Projektingenieur 7 (Bau)</v>
      </c>
      <c r="DF48" s="20"/>
      <c r="DG48" s="33">
        <v>771</v>
      </c>
      <c r="DH48" s="33">
        <f>VLOOKUP($DG48,Funktionsbezeichnungen,3,0)</f>
        <v>7</v>
      </c>
      <c r="DI48" s="83" t="str">
        <f>VLOOKUP($DG48,Funktionsbezeichnungen,2,0)</f>
        <v>Projektingenieur 7 (Bau)</v>
      </c>
      <c r="DN48" s="126">
        <f t="shared" si="18"/>
        <v>4353</v>
      </c>
      <c r="DO48" s="156">
        <v>2</v>
      </c>
      <c r="DP48" s="126">
        <v>3</v>
      </c>
      <c r="DQ48" s="324" t="s">
        <v>968</v>
      </c>
      <c r="ES48" s="154">
        <v>9648</v>
      </c>
      <c r="ET48" s="126" t="s">
        <v>105</v>
      </c>
    </row>
    <row r="49" spans="1:150" s="126" customFormat="1" ht="15.75" x14ac:dyDescent="0.2">
      <c r="A49" s="319"/>
      <c r="B49" s="319"/>
      <c r="C49" s="319">
        <f t="shared" si="46"/>
        <v>1</v>
      </c>
      <c r="D49" s="320"/>
      <c r="E49" s="320">
        <v>1</v>
      </c>
      <c r="F49" s="321"/>
      <c r="G49" s="57"/>
      <c r="H49" s="57"/>
      <c r="I49" s="321"/>
      <c r="J49" s="57"/>
      <c r="K49" s="321"/>
      <c r="L49" s="321"/>
      <c r="M49" s="321"/>
      <c r="N49" s="322"/>
      <c r="O49" s="322"/>
      <c r="P49" s="109" t="s">
        <v>1140</v>
      </c>
      <c r="Q49" s="110" t="s">
        <v>1120</v>
      </c>
      <c r="R49" s="110" t="s">
        <v>1514</v>
      </c>
      <c r="S49" s="20" t="s">
        <v>1118</v>
      </c>
      <c r="T49" s="21">
        <v>1976</v>
      </c>
      <c r="U49" s="28" t="s">
        <v>1551</v>
      </c>
      <c r="V49" s="21">
        <v>2005</v>
      </c>
      <c r="W49" s="25"/>
      <c r="X49" s="138"/>
      <c r="Y49" s="287"/>
      <c r="Z49" s="28"/>
      <c r="AA49" s="284">
        <f t="shared" si="47"/>
        <v>13</v>
      </c>
      <c r="AB49" s="28" t="s">
        <v>1541</v>
      </c>
      <c r="AC49" s="290">
        <v>2015</v>
      </c>
      <c r="AD49" s="162" t="s">
        <v>1043</v>
      </c>
      <c r="AE49" s="304"/>
      <c r="AF49" s="16" t="s">
        <v>1213</v>
      </c>
      <c r="AG49" s="318"/>
      <c r="CJ49" s="335" t="str">
        <f t="shared" si="19"/>
        <v>anders</v>
      </c>
      <c r="CK49" s="126" t="str">
        <f t="shared" si="48"/>
        <v>Dick David</v>
      </c>
      <c r="CM49" s="126">
        <f t="shared" si="49"/>
        <v>13</v>
      </c>
      <c r="CN49" s="126" t="str">
        <f t="shared" si="50"/>
        <v xml:space="preserve"> C/B 2)</v>
      </c>
      <c r="CO49" s="138" t="str">
        <f t="shared" si="51"/>
        <v>C</v>
      </c>
      <c r="CP49" s="154">
        <v>4909</v>
      </c>
      <c r="CQ49" s="125">
        <v>773</v>
      </c>
      <c r="CR49" s="33">
        <f t="shared" si="32"/>
        <v>9</v>
      </c>
      <c r="CS49" s="83" t="str">
        <f t="shared" si="33"/>
        <v>Projektingenieur 9 (Bau)</v>
      </c>
      <c r="CT49" s="125">
        <v>772</v>
      </c>
      <c r="CU49" s="33">
        <f t="shared" si="42"/>
        <v>8</v>
      </c>
      <c r="CV49" s="83" t="str">
        <f t="shared" si="43"/>
        <v>Projektingenieur 8 (Bau)</v>
      </c>
      <c r="CW49" s="125"/>
      <c r="CX49" s="33"/>
      <c r="CY49" s="83"/>
      <c r="CZ49" s="125"/>
      <c r="DA49" s="33"/>
      <c r="DB49" s="83"/>
      <c r="DC49" s="125"/>
      <c r="DD49" s="33"/>
      <c r="DE49" s="83"/>
      <c r="DF49" s="20"/>
      <c r="DG49" s="33"/>
      <c r="DH49" s="33"/>
      <c r="DI49" s="83"/>
      <c r="DN49" s="126">
        <f t="shared" si="18"/>
        <v>4909</v>
      </c>
      <c r="DO49" s="156">
        <v>2</v>
      </c>
      <c r="DP49" s="126">
        <v>3</v>
      </c>
      <c r="DQ49" s="126" t="s">
        <v>952</v>
      </c>
      <c r="ES49" s="154">
        <v>4912</v>
      </c>
      <c r="ET49" s="126" t="s">
        <v>105</v>
      </c>
    </row>
    <row r="50" spans="1:150" s="126" customFormat="1" ht="15.75" x14ac:dyDescent="0.2">
      <c r="A50" s="319"/>
      <c r="B50" s="319"/>
      <c r="C50" s="319">
        <f t="shared" si="46"/>
        <v>1</v>
      </c>
      <c r="D50" s="320"/>
      <c r="E50" s="320">
        <v>1</v>
      </c>
      <c r="F50" s="321"/>
      <c r="G50" s="57"/>
      <c r="H50" s="57"/>
      <c r="I50" s="321"/>
      <c r="J50" s="57"/>
      <c r="K50" s="321"/>
      <c r="L50" s="321"/>
      <c r="M50" s="321"/>
      <c r="N50" s="322"/>
      <c r="O50" s="322"/>
      <c r="P50" s="109" t="s">
        <v>361</v>
      </c>
      <c r="Q50" s="110" t="s">
        <v>473</v>
      </c>
      <c r="R50" s="110" t="s">
        <v>1514</v>
      </c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138"/>
      <c r="Y50" s="287"/>
      <c r="Z50" s="28"/>
      <c r="AA50" s="284">
        <f t="shared" si="47"/>
        <v>12</v>
      </c>
      <c r="AB50" s="25" t="s">
        <v>671</v>
      </c>
      <c r="AC50" s="290">
        <v>2007</v>
      </c>
      <c r="AD50" s="162" t="s">
        <v>1043</v>
      </c>
      <c r="AE50" s="304"/>
      <c r="AF50" s="16" t="s">
        <v>373</v>
      </c>
      <c r="AG50" s="318"/>
      <c r="CJ50" s="335" t="str">
        <f t="shared" si="19"/>
        <v>anders</v>
      </c>
      <c r="CK50" s="126" t="str">
        <f t="shared" si="48"/>
        <v>Akdeniz Veysel</v>
      </c>
      <c r="CM50" s="156">
        <f t="shared" si="49"/>
        <v>12</v>
      </c>
      <c r="CN50" s="126" t="str">
        <f t="shared" si="50"/>
        <v xml:space="preserve"> C/B 2)</v>
      </c>
      <c r="CO50" s="138" t="str">
        <f t="shared" si="51"/>
        <v>C</v>
      </c>
      <c r="CP50" s="154">
        <v>4293</v>
      </c>
      <c r="CQ50" s="125">
        <v>773</v>
      </c>
      <c r="CR50" s="33">
        <f t="shared" si="32"/>
        <v>9</v>
      </c>
      <c r="CS50" s="83" t="str">
        <f t="shared" si="33"/>
        <v>Projektingenieur 9 (Bau)</v>
      </c>
      <c r="CT50" s="125">
        <v>772</v>
      </c>
      <c r="CU50" s="33">
        <f t="shared" si="42"/>
        <v>8</v>
      </c>
      <c r="CV50" s="83" t="str">
        <f t="shared" si="43"/>
        <v>Projektingenieur 8 (Bau)</v>
      </c>
      <c r="CW50" s="125">
        <v>772</v>
      </c>
      <c r="CX50" s="33">
        <f>VLOOKUP($CW50,Funktionsbezeichnungen,3,0)</f>
        <v>8</v>
      </c>
      <c r="CY50" s="83" t="str">
        <f>VLOOKUP($CW50,Funktionsbezeichnungen,2,0)</f>
        <v>Projektingenieur 8 (Bau)</v>
      </c>
      <c r="CZ50" s="125">
        <v>772</v>
      </c>
      <c r="DA50" s="33">
        <f>VLOOKUP($CZ50,Funktionsbezeichnungen,3,0)</f>
        <v>8</v>
      </c>
      <c r="DB50" s="83" t="str">
        <f>VLOOKUP($CZ50,Funktionsbezeichnungen,2,0)</f>
        <v>Projektingenieur 8 (Bau)</v>
      </c>
      <c r="DC50" s="125">
        <v>772</v>
      </c>
      <c r="DD50" s="33">
        <f>VLOOKUP($DC50,Funktionsbezeichnungen,3,0)</f>
        <v>8</v>
      </c>
      <c r="DE50" s="83" t="str">
        <f>VLOOKUP($DC50,Funktionsbezeichnungen,2,0)</f>
        <v>Projektingenieur 8 (Bau)</v>
      </c>
      <c r="DF50" s="20"/>
      <c r="DG50" s="33">
        <v>771</v>
      </c>
      <c r="DH50" s="33">
        <f>VLOOKUP($DG50,Funktionsbezeichnungen,3,0)</f>
        <v>7</v>
      </c>
      <c r="DI50" s="83" t="str">
        <f>VLOOKUP($DG50,Funktionsbezeichnungen,2,0)</f>
        <v>Projektingenieur 7 (Bau)</v>
      </c>
      <c r="DN50" s="126">
        <f t="shared" si="18"/>
        <v>4293</v>
      </c>
      <c r="DO50" s="156">
        <v>2</v>
      </c>
      <c r="DP50" s="126">
        <v>3</v>
      </c>
      <c r="DQ50" s="126" t="s">
        <v>951</v>
      </c>
      <c r="ES50" s="154">
        <v>4909</v>
      </c>
      <c r="ET50" s="126" t="s">
        <v>105</v>
      </c>
    </row>
    <row r="51" spans="1:150" s="126" customFormat="1" ht="15.75" x14ac:dyDescent="0.2">
      <c r="A51" s="319"/>
      <c r="B51" s="319"/>
      <c r="C51" s="319">
        <f t="shared" si="46"/>
        <v>1</v>
      </c>
      <c r="D51" s="320"/>
      <c r="E51" s="320">
        <v>1</v>
      </c>
      <c r="F51" s="321"/>
      <c r="G51" s="57"/>
      <c r="H51" s="57"/>
      <c r="I51" s="321"/>
      <c r="J51" s="57"/>
      <c r="K51" s="321"/>
      <c r="L51" s="321"/>
      <c r="M51" s="321"/>
      <c r="N51" s="322"/>
      <c r="O51" s="322"/>
      <c r="P51" s="109" t="s">
        <v>358</v>
      </c>
      <c r="Q51" s="110" t="s">
        <v>932</v>
      </c>
      <c r="R51" s="110" t="s">
        <v>1514</v>
      </c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138">
        <v>2008</v>
      </c>
      <c r="Y51" s="287"/>
      <c r="Z51" s="28"/>
      <c r="AA51" s="284">
        <f t="shared" si="47"/>
        <v>11</v>
      </c>
      <c r="AB51" s="25" t="s">
        <v>1079</v>
      </c>
      <c r="AC51" s="290">
        <v>2013</v>
      </c>
      <c r="AD51" s="162" t="s">
        <v>1043</v>
      </c>
      <c r="AE51" s="304"/>
      <c r="AF51" s="16" t="s">
        <v>373</v>
      </c>
      <c r="AG51" s="318"/>
      <c r="CJ51" s="335" t="str">
        <f t="shared" si="19"/>
        <v>anders</v>
      </c>
      <c r="CK51" s="126" t="str">
        <f t="shared" si="48"/>
        <v>Noordam Philipp</v>
      </c>
      <c r="CM51" s="156">
        <f t="shared" si="49"/>
        <v>11</v>
      </c>
      <c r="CN51" s="126" t="str">
        <f t="shared" si="50"/>
        <v xml:space="preserve"> C/B 2)</v>
      </c>
      <c r="CO51" s="138" t="str">
        <f t="shared" si="51"/>
        <v>C</v>
      </c>
      <c r="CP51" s="154">
        <v>4312</v>
      </c>
      <c r="CQ51" s="125">
        <v>773</v>
      </c>
      <c r="CR51" s="33">
        <f t="shared" si="32"/>
        <v>9</v>
      </c>
      <c r="CS51" s="83" t="str">
        <f t="shared" si="33"/>
        <v>Projektingenieur 9 (Bau)</v>
      </c>
      <c r="CT51" s="125">
        <v>772</v>
      </c>
      <c r="CU51" s="33">
        <f>VLOOKUP($CT51,Funktionsbezeichnungen,3,0)</f>
        <v>8</v>
      </c>
      <c r="CV51" s="83" t="str">
        <f>VLOOKUP($CT51,Funktionsbezeichnungen,2,0)</f>
        <v>Projektingenieur 8 (Bau)</v>
      </c>
      <c r="CW51" s="125">
        <v>772</v>
      </c>
      <c r="CX51" s="33">
        <f>VLOOKUP($CW51,Funktionsbezeichnungen,3,0)</f>
        <v>8</v>
      </c>
      <c r="CY51" s="83" t="str">
        <f>VLOOKUP($CW51,Funktionsbezeichnungen,2,0)</f>
        <v>Projektingenieur 8 (Bau)</v>
      </c>
      <c r="CZ51" s="125"/>
      <c r="DA51" s="33"/>
      <c r="DB51" s="83"/>
      <c r="DC51" s="125"/>
      <c r="DD51" s="33"/>
      <c r="DE51" s="83"/>
      <c r="DF51" s="20"/>
      <c r="DG51" s="33"/>
      <c r="DH51" s="33"/>
      <c r="DI51" s="83"/>
      <c r="DN51" s="126">
        <f t="shared" si="18"/>
        <v>4312</v>
      </c>
      <c r="DO51" s="156">
        <v>2</v>
      </c>
      <c r="DP51" s="126">
        <v>2</v>
      </c>
      <c r="DQ51" s="126" t="s">
        <v>951</v>
      </c>
      <c r="ES51" s="154">
        <v>4353</v>
      </c>
      <c r="ET51" s="126" t="s">
        <v>105</v>
      </c>
    </row>
    <row r="52" spans="1:150" s="126" customFormat="1" x14ac:dyDescent="0.2">
      <c r="A52" s="319"/>
      <c r="B52" s="319"/>
      <c r="C52" s="319">
        <f t="shared" si="46"/>
        <v>1</v>
      </c>
      <c r="D52" s="320"/>
      <c r="E52" s="320">
        <v>1</v>
      </c>
      <c r="F52" s="321"/>
      <c r="G52" s="57"/>
      <c r="H52" s="57">
        <v>1</v>
      </c>
      <c r="I52" s="321"/>
      <c r="J52" s="57"/>
      <c r="K52" s="321"/>
      <c r="L52" s="321"/>
      <c r="M52" s="321"/>
      <c r="N52" s="322"/>
      <c r="O52" s="322"/>
      <c r="P52" s="109" t="s">
        <v>361</v>
      </c>
      <c r="Q52" s="110" t="s">
        <v>447</v>
      </c>
      <c r="R52" s="110" t="s">
        <v>1514</v>
      </c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138"/>
      <c r="Y52" s="287"/>
      <c r="Z52" s="28" t="s">
        <v>547</v>
      </c>
      <c r="AA52" s="284">
        <f t="shared" si="47"/>
        <v>42</v>
      </c>
      <c r="AB52" s="25" t="s">
        <v>671</v>
      </c>
      <c r="AC52" s="290">
        <v>1987</v>
      </c>
      <c r="AD52" s="21" t="s">
        <v>105</v>
      </c>
      <c r="AE52" s="304"/>
      <c r="AF52" s="16" t="s">
        <v>415</v>
      </c>
      <c r="AG52" s="318"/>
      <c r="CJ52" s="126" t="str">
        <f>IF(CN52=CO52,"","anders")</f>
        <v/>
      </c>
      <c r="CK52" s="126" t="str">
        <f t="shared" si="48"/>
        <v>Buser Edi</v>
      </c>
      <c r="CM52" s="126">
        <f t="shared" si="49"/>
        <v>42</v>
      </c>
      <c r="CN52" s="126" t="str">
        <f t="shared" si="50"/>
        <v>C</v>
      </c>
      <c r="CO52" s="138" t="str">
        <f t="shared" si="51"/>
        <v>C</v>
      </c>
      <c r="CP52" s="154">
        <v>3160</v>
      </c>
      <c r="CQ52" s="125">
        <v>772</v>
      </c>
      <c r="CR52" s="33">
        <f t="shared" si="32"/>
        <v>8</v>
      </c>
      <c r="CS52" s="83" t="str">
        <f t="shared" si="33"/>
        <v>Projektingenieur 8 (Bau)</v>
      </c>
      <c r="CT52" s="125">
        <v>772</v>
      </c>
      <c r="CU52" s="33">
        <f>VLOOKUP($CT52,Funktionsbezeichnungen,3,0)</f>
        <v>8</v>
      </c>
      <c r="CV52" s="83" t="str">
        <f>VLOOKUP($CT52,Funktionsbezeichnungen,2,0)</f>
        <v>Projektingenieur 8 (Bau)</v>
      </c>
      <c r="CW52" s="125">
        <v>772</v>
      </c>
      <c r="CX52" s="33">
        <f>VLOOKUP($CW52,Funktionsbezeichnungen,3,0)</f>
        <v>8</v>
      </c>
      <c r="CY52" s="83" t="str">
        <f>VLOOKUP($CW52,Funktionsbezeichnungen,2,0)</f>
        <v>Projektingenieur 8 (Bau)</v>
      </c>
      <c r="CZ52" s="125">
        <v>772</v>
      </c>
      <c r="DA52" s="33">
        <f>VLOOKUP($CZ52,Funktionsbezeichnungen,3,0)</f>
        <v>8</v>
      </c>
      <c r="DB52" s="83" t="str">
        <f>VLOOKUP($CZ52,Funktionsbezeichnungen,2,0)</f>
        <v>Projektingenieur 8 (Bau)</v>
      </c>
      <c r="DC52" s="125">
        <v>772</v>
      </c>
      <c r="DD52" s="33">
        <f>VLOOKUP($DC52,Funktionsbezeichnungen,3,0)</f>
        <v>8</v>
      </c>
      <c r="DE52" s="83" t="str">
        <f>VLOOKUP($DC52,Funktionsbezeichnungen,2,0)</f>
        <v>Projektingenieur 8 (Bau)</v>
      </c>
      <c r="DF52" s="20"/>
      <c r="DG52" s="33">
        <v>772</v>
      </c>
      <c r="DH52" s="33">
        <f>VLOOKUP($DG52,Funktionsbezeichnungen,3,0)</f>
        <v>8</v>
      </c>
      <c r="DI52" s="83" t="str">
        <f>VLOOKUP($DG52,Funktionsbezeichnungen,2,0)</f>
        <v>Projektingenieur 8 (Bau)</v>
      </c>
      <c r="DN52" s="126">
        <f>+CP52</f>
        <v>3160</v>
      </c>
      <c r="DO52" s="156">
        <v>2</v>
      </c>
      <c r="DP52" s="126">
        <v>3</v>
      </c>
      <c r="DQ52" s="126" t="s">
        <v>951</v>
      </c>
      <c r="ES52" s="154">
        <v>4293</v>
      </c>
      <c r="ET52" s="126" t="s">
        <v>105</v>
      </c>
    </row>
    <row r="53" spans="1:150" s="126" customFormat="1" ht="27" x14ac:dyDescent="0.2">
      <c r="A53" s="319"/>
      <c r="B53" s="319"/>
      <c r="C53" s="319">
        <f t="shared" si="46"/>
        <v>1</v>
      </c>
      <c r="D53" s="320">
        <v>1</v>
      </c>
      <c r="E53" s="320"/>
      <c r="F53" s="321"/>
      <c r="G53" s="57"/>
      <c r="H53" s="57"/>
      <c r="I53" s="321"/>
      <c r="J53" s="57"/>
      <c r="K53" s="321"/>
      <c r="L53" s="321"/>
      <c r="M53" s="321"/>
      <c r="N53" s="322">
        <v>1</v>
      </c>
      <c r="O53" s="322"/>
      <c r="P53" s="109" t="s">
        <v>361</v>
      </c>
      <c r="Q53" s="109" t="s">
        <v>566</v>
      </c>
      <c r="R53" s="109" t="s">
        <v>1514</v>
      </c>
      <c r="S53" s="20" t="s">
        <v>561</v>
      </c>
      <c r="T53" s="21">
        <v>1975</v>
      </c>
      <c r="U53" s="28" t="s">
        <v>562</v>
      </c>
      <c r="V53" s="21">
        <v>2004</v>
      </c>
      <c r="W53" s="25"/>
      <c r="X53" s="138"/>
      <c r="Y53" s="287"/>
      <c r="Z53" s="28" t="s">
        <v>564</v>
      </c>
      <c r="AA53" s="284">
        <f t="shared" si="47"/>
        <v>14</v>
      </c>
      <c r="AB53" s="28" t="s">
        <v>565</v>
      </c>
      <c r="AC53" s="290"/>
      <c r="AD53" s="21" t="s">
        <v>105</v>
      </c>
      <c r="AE53" s="304"/>
      <c r="AF53" s="285" t="s">
        <v>1078</v>
      </c>
      <c r="AG53" s="318"/>
      <c r="CJ53" s="126" t="str">
        <f t="shared" si="19"/>
        <v/>
      </c>
      <c r="CK53" s="126" t="str">
        <f t="shared" si="48"/>
        <v>That Pueng</v>
      </c>
      <c r="CM53" s="126">
        <f t="shared" si="49"/>
        <v>14</v>
      </c>
      <c r="CN53" s="126" t="str">
        <f t="shared" si="50"/>
        <v>C</v>
      </c>
      <c r="CO53" s="138" t="str">
        <f t="shared" si="51"/>
        <v>C</v>
      </c>
      <c r="CP53" s="154">
        <v>4345</v>
      </c>
      <c r="CQ53" s="125" t="s">
        <v>711</v>
      </c>
      <c r="CR53" s="33"/>
      <c r="CS53" s="83"/>
      <c r="CT53" s="125" t="s">
        <v>711</v>
      </c>
      <c r="CU53" s="33"/>
      <c r="CV53" s="83"/>
      <c r="CW53" s="125">
        <v>782</v>
      </c>
      <c r="CX53" s="33">
        <f>VLOOKUP($CW53,Funktionsbezeichnungen,3,0)</f>
        <v>8</v>
      </c>
      <c r="CY53" s="83" t="str">
        <f>VLOOKUP($CW53,Funktionsbezeichnungen,2,0)</f>
        <v>Projektingenieur 8 (Umwelt)</v>
      </c>
      <c r="CZ53" s="125">
        <v>782</v>
      </c>
      <c r="DA53" s="33">
        <f>VLOOKUP($CZ53,Funktionsbezeichnungen,3,0)</f>
        <v>8</v>
      </c>
      <c r="DB53" s="83" t="str">
        <f>VLOOKUP($CZ53,Funktionsbezeichnungen,2,0)</f>
        <v>Projektingenieur 8 (Umwelt)</v>
      </c>
      <c r="DC53" s="125">
        <v>782</v>
      </c>
      <c r="DD53" s="33">
        <f>VLOOKUP($DC53,Funktionsbezeichnungen,3,0)</f>
        <v>8</v>
      </c>
      <c r="DE53" s="83" t="str">
        <f>VLOOKUP($DC53,Funktionsbezeichnungen,2,0)</f>
        <v>Projektingenieur 8 (Umwelt)</v>
      </c>
      <c r="DF53" s="20"/>
      <c r="DG53" s="33">
        <v>781</v>
      </c>
      <c r="DH53" s="33">
        <f>VLOOKUP($DG53,Funktionsbezeichnungen,3,0)</f>
        <v>7</v>
      </c>
      <c r="DI53" s="83" t="str">
        <f>VLOOKUP($DG53,Funktionsbezeichnungen,2,0)</f>
        <v>Projektingenieur 7 (Umwelt)</v>
      </c>
      <c r="DN53" s="126">
        <f>+CP53</f>
        <v>4345</v>
      </c>
      <c r="DO53" s="156">
        <v>1</v>
      </c>
      <c r="DP53" s="126">
        <v>2</v>
      </c>
      <c r="DQ53" s="126" t="s">
        <v>952</v>
      </c>
      <c r="ES53" s="154">
        <v>4312</v>
      </c>
      <c r="ET53" s="126" t="s">
        <v>105</v>
      </c>
    </row>
    <row r="54" spans="1:150" s="126" customFormat="1" x14ac:dyDescent="0.2">
      <c r="A54" s="319"/>
      <c r="B54" s="319">
        <v>1</v>
      </c>
      <c r="C54" s="319">
        <f t="shared" si="46"/>
        <v>1</v>
      </c>
      <c r="D54" s="320"/>
      <c r="E54" s="320">
        <v>1</v>
      </c>
      <c r="F54" s="321"/>
      <c r="G54" s="57"/>
      <c r="H54" s="57"/>
      <c r="I54" s="321"/>
      <c r="J54" s="57"/>
      <c r="K54" s="321"/>
      <c r="L54" s="321"/>
      <c r="M54" s="321"/>
      <c r="N54" s="322"/>
      <c r="O54" s="322"/>
      <c r="P54" s="109" t="s">
        <v>359</v>
      </c>
      <c r="Q54" s="110" t="s">
        <v>1262</v>
      </c>
      <c r="R54" s="110" t="s">
        <v>1514</v>
      </c>
      <c r="S54" s="20" t="s">
        <v>1572</v>
      </c>
      <c r="T54" s="21">
        <v>1981</v>
      </c>
      <c r="U54" s="28" t="s">
        <v>1063</v>
      </c>
      <c r="V54" s="21">
        <v>2005</v>
      </c>
      <c r="W54" s="25"/>
      <c r="X54" s="138"/>
      <c r="Y54" s="287"/>
      <c r="Z54" s="28"/>
      <c r="AA54" s="284">
        <f t="shared" si="47"/>
        <v>13</v>
      </c>
      <c r="AB54" s="25" t="s">
        <v>916</v>
      </c>
      <c r="AC54" s="290">
        <v>2017</v>
      </c>
      <c r="AD54" s="21" t="s">
        <v>105</v>
      </c>
      <c r="AE54" s="304"/>
      <c r="AF54" s="16" t="s">
        <v>375</v>
      </c>
      <c r="AG54" s="318"/>
      <c r="CJ54" s="323" t="e">
        <f t="shared" si="19"/>
        <v>#N/A</v>
      </c>
      <c r="CK54" s="276" t="str">
        <f t="shared" si="48"/>
        <v>Mendoza Maria del Mar</v>
      </c>
      <c r="CM54" s="156">
        <f t="shared" si="49"/>
        <v>13</v>
      </c>
      <c r="CN54" s="156" t="str">
        <f t="shared" si="50"/>
        <v>C</v>
      </c>
      <c r="CO54" s="138" t="e">
        <f t="shared" si="51"/>
        <v>#N/A</v>
      </c>
      <c r="CP54" s="222">
        <v>4326</v>
      </c>
      <c r="CQ54" s="125">
        <v>772</v>
      </c>
      <c r="CR54" s="33">
        <f t="shared" ref="CR54:CR85" si="52">VLOOKUP($CQ54,Funktionsbezeichnungen,3,0)</f>
        <v>8</v>
      </c>
      <c r="CS54" s="83" t="str">
        <f t="shared" ref="CS54:CS85" si="53">VLOOKUP($CQ54,Funktionsbezeichnungen,2,0)</f>
        <v>Projektingenieur 8 (Bau)</v>
      </c>
      <c r="CT54" s="125"/>
      <c r="CU54" s="33"/>
      <c r="CV54" s="83"/>
      <c r="CW54" s="125"/>
      <c r="CX54" s="33"/>
      <c r="CY54" s="83"/>
      <c r="CZ54" s="125"/>
      <c r="DA54" s="33"/>
      <c r="DB54" s="83"/>
      <c r="DC54" s="125"/>
      <c r="DD54" s="33"/>
      <c r="DE54" s="83"/>
      <c r="DF54" s="20"/>
      <c r="DG54" s="33"/>
      <c r="DH54" s="33"/>
      <c r="DI54" s="83"/>
      <c r="DN54" s="126">
        <f>+CP54</f>
        <v>4326</v>
      </c>
      <c r="DO54" s="156">
        <v>2</v>
      </c>
      <c r="DP54" s="126">
        <v>3</v>
      </c>
      <c r="DQ54" s="126" t="s">
        <v>951</v>
      </c>
      <c r="ES54" s="154">
        <v>9677</v>
      </c>
      <c r="ET54" s="126" t="s">
        <v>105</v>
      </c>
    </row>
    <row r="55" spans="1:150" s="126" customFormat="1" ht="27" x14ac:dyDescent="0.2">
      <c r="A55" s="319"/>
      <c r="B55" s="319"/>
      <c r="C55" s="319">
        <f t="shared" si="46"/>
        <v>1</v>
      </c>
      <c r="D55" s="320"/>
      <c r="E55" s="320">
        <v>1</v>
      </c>
      <c r="F55" s="321"/>
      <c r="G55" s="57"/>
      <c r="H55" s="57"/>
      <c r="I55" s="321"/>
      <c r="J55" s="57"/>
      <c r="K55" s="321"/>
      <c r="L55" s="321"/>
      <c r="M55" s="321"/>
      <c r="N55" s="322"/>
      <c r="O55" s="322"/>
      <c r="P55" s="109" t="s">
        <v>1140</v>
      </c>
      <c r="Q55" s="110" t="s">
        <v>598</v>
      </c>
      <c r="R55" s="110" t="s">
        <v>1514</v>
      </c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138">
        <v>2009</v>
      </c>
      <c r="Y55" s="287"/>
      <c r="Z55" s="28" t="s">
        <v>1023</v>
      </c>
      <c r="AA55" s="284">
        <f t="shared" si="47"/>
        <v>10</v>
      </c>
      <c r="AB55" s="25" t="s">
        <v>1543</v>
      </c>
      <c r="AC55" s="290">
        <v>2009</v>
      </c>
      <c r="AD55" s="21" t="s">
        <v>105</v>
      </c>
      <c r="AE55" s="304"/>
      <c r="AF55" s="16" t="s">
        <v>1544</v>
      </c>
      <c r="AG55" s="318"/>
      <c r="CJ55" s="126" t="str">
        <f t="shared" si="19"/>
        <v/>
      </c>
      <c r="CK55" s="126" t="str">
        <f t="shared" si="48"/>
        <v>Wieland Manuel</v>
      </c>
      <c r="CM55" s="156">
        <f t="shared" si="49"/>
        <v>10</v>
      </c>
      <c r="CN55" s="126" t="str">
        <f t="shared" si="50"/>
        <v>C</v>
      </c>
      <c r="CO55" s="138" t="str">
        <f t="shared" si="51"/>
        <v>C</v>
      </c>
      <c r="CP55" s="154">
        <v>9698</v>
      </c>
      <c r="CQ55" s="125">
        <v>772</v>
      </c>
      <c r="CR55" s="33">
        <f t="shared" si="52"/>
        <v>8</v>
      </c>
      <c r="CS55" s="83" t="str">
        <f t="shared" si="53"/>
        <v>Projektingenieur 8 (Bau)</v>
      </c>
      <c r="CT55" s="125">
        <v>772</v>
      </c>
      <c r="CU55" s="33">
        <f>VLOOKUP($CT55,Funktionsbezeichnungen,3,0)</f>
        <v>8</v>
      </c>
      <c r="CV55" s="83" t="str">
        <f>VLOOKUP($CT55,Funktionsbezeichnungen,2,0)</f>
        <v>Projektingenieur 8 (Bau)</v>
      </c>
      <c r="CW55" s="125">
        <v>772</v>
      </c>
      <c r="CX55" s="33">
        <f>VLOOKUP($CW55,Funktionsbezeichnungen,3,0)</f>
        <v>8</v>
      </c>
      <c r="CY55" s="83" t="str">
        <f>VLOOKUP($CW55,Funktionsbezeichnungen,2,0)</f>
        <v>Projektingenieur 8 (Bau)</v>
      </c>
      <c r="CZ55" s="125">
        <v>771</v>
      </c>
      <c r="DA55" s="33">
        <f>VLOOKUP($CZ55,Funktionsbezeichnungen,3,0)</f>
        <v>7</v>
      </c>
      <c r="DB55" s="83" t="str">
        <f>VLOOKUP($CZ55,Funktionsbezeichnungen,2,0)</f>
        <v>Projektingenieur 7 (Bau)</v>
      </c>
      <c r="DC55" s="125">
        <v>771</v>
      </c>
      <c r="DD55" s="33">
        <f>VLOOKUP($DC55,Funktionsbezeichnungen,3,0)</f>
        <v>7</v>
      </c>
      <c r="DE55" s="83" t="str">
        <f>VLOOKUP($DC55,Funktionsbezeichnungen,2,0)</f>
        <v>Projektingenieur 7 (Bau)</v>
      </c>
      <c r="DF55" s="20"/>
      <c r="DG55" s="33">
        <v>771</v>
      </c>
      <c r="DH55" s="33">
        <f>VLOOKUP($DG55,Funktionsbezeichnungen,3,0)</f>
        <v>7</v>
      </c>
      <c r="DI55" s="83" t="str">
        <f>VLOOKUP($DG55,Funktionsbezeichnungen,2,0)</f>
        <v>Projektingenieur 7 (Bau)</v>
      </c>
      <c r="DN55" s="126">
        <f t="shared" si="18"/>
        <v>9698</v>
      </c>
      <c r="DO55" s="156">
        <v>2</v>
      </c>
      <c r="DP55" s="126">
        <v>2</v>
      </c>
      <c r="DQ55" s="126" t="s">
        <v>951</v>
      </c>
      <c r="ES55" s="154">
        <v>9698</v>
      </c>
      <c r="ET55" s="126" t="s">
        <v>105</v>
      </c>
    </row>
    <row r="56" spans="1:150" s="126" customFormat="1" x14ac:dyDescent="0.2">
      <c r="A56" s="319"/>
      <c r="B56" s="319"/>
      <c r="C56" s="319">
        <f t="shared" si="46"/>
        <v>1</v>
      </c>
      <c r="D56" s="320"/>
      <c r="E56" s="320">
        <v>1</v>
      </c>
      <c r="F56" s="321"/>
      <c r="G56" s="57"/>
      <c r="H56" s="57"/>
      <c r="I56" s="321"/>
      <c r="J56" s="57"/>
      <c r="K56" s="321"/>
      <c r="L56" s="321"/>
      <c r="M56" s="321"/>
      <c r="N56" s="322"/>
      <c r="O56" s="322"/>
      <c r="P56" s="109" t="s">
        <v>358</v>
      </c>
      <c r="Q56" s="110" t="s">
        <v>1187</v>
      </c>
      <c r="R56" s="110" t="s">
        <v>1514</v>
      </c>
      <c r="S56" s="20" t="s">
        <v>1188</v>
      </c>
      <c r="T56" s="21">
        <v>1983</v>
      </c>
      <c r="U56" s="28" t="s">
        <v>1556</v>
      </c>
      <c r="V56" s="21">
        <v>2008</v>
      </c>
      <c r="W56" s="25"/>
      <c r="X56" s="138"/>
      <c r="Y56" s="287"/>
      <c r="Z56" s="28"/>
      <c r="AA56" s="284">
        <f t="shared" si="47"/>
        <v>10</v>
      </c>
      <c r="AB56" s="25" t="s">
        <v>698</v>
      </c>
      <c r="AC56" s="290">
        <v>2016</v>
      </c>
      <c r="AD56" s="21" t="s">
        <v>105</v>
      </c>
      <c r="AE56" s="304"/>
      <c r="AF56" s="16" t="s">
        <v>375</v>
      </c>
      <c r="AG56" s="318"/>
      <c r="CJ56" s="323" t="str">
        <f t="shared" si="19"/>
        <v>anders</v>
      </c>
      <c r="CK56" s="126" t="str">
        <f t="shared" si="48"/>
        <v>Skucek Axel</v>
      </c>
      <c r="CM56" s="156">
        <f t="shared" si="49"/>
        <v>10</v>
      </c>
      <c r="CN56" s="156" t="str">
        <f t="shared" si="50"/>
        <v>C</v>
      </c>
      <c r="CO56" s="138" t="str">
        <f t="shared" si="51"/>
        <v>D</v>
      </c>
      <c r="CP56" s="154">
        <v>4322</v>
      </c>
      <c r="CQ56" s="125">
        <v>772</v>
      </c>
      <c r="CR56" s="33">
        <f t="shared" si="52"/>
        <v>8</v>
      </c>
      <c r="CS56" s="83" t="str">
        <f t="shared" si="53"/>
        <v>Projektingenieur 8 (Bau)</v>
      </c>
      <c r="CT56" s="125"/>
      <c r="CU56" s="33"/>
      <c r="CV56" s="83"/>
      <c r="CW56" s="125"/>
      <c r="CX56" s="33"/>
      <c r="CY56" s="83"/>
      <c r="CZ56" s="125"/>
      <c r="DA56" s="33"/>
      <c r="DB56" s="83"/>
      <c r="DC56" s="125"/>
      <c r="DD56" s="33"/>
      <c r="DE56" s="83"/>
      <c r="DF56" s="20"/>
      <c r="DG56" s="33"/>
      <c r="DH56" s="33"/>
      <c r="DI56" s="83"/>
      <c r="DN56" s="126">
        <f t="shared" si="18"/>
        <v>4322</v>
      </c>
      <c r="DO56" s="156">
        <v>2</v>
      </c>
      <c r="DP56" s="126">
        <v>3</v>
      </c>
      <c r="DQ56" s="126" t="s">
        <v>951</v>
      </c>
      <c r="ES56" s="154">
        <v>4311</v>
      </c>
      <c r="ET56" s="126" t="s">
        <v>105</v>
      </c>
    </row>
    <row r="57" spans="1:150" s="126" customFormat="1" x14ac:dyDescent="0.2">
      <c r="A57" s="319"/>
      <c r="B57" s="319"/>
      <c r="C57" s="319">
        <f t="shared" si="46"/>
        <v>1</v>
      </c>
      <c r="D57" s="320"/>
      <c r="E57" s="320">
        <v>1</v>
      </c>
      <c r="F57" s="321"/>
      <c r="G57" s="57"/>
      <c r="H57" s="57"/>
      <c r="I57" s="321"/>
      <c r="J57" s="57"/>
      <c r="K57" s="321"/>
      <c r="L57" s="321"/>
      <c r="M57" s="321"/>
      <c r="N57" s="322"/>
      <c r="O57" s="322"/>
      <c r="P57" s="109" t="s">
        <v>1303</v>
      </c>
      <c r="Q57" s="110" t="s">
        <v>567</v>
      </c>
      <c r="R57" s="110" t="s">
        <v>1514</v>
      </c>
      <c r="S57" s="20" t="s">
        <v>213</v>
      </c>
      <c r="T57" s="21">
        <v>1985</v>
      </c>
      <c r="U57" s="28" t="s">
        <v>1552</v>
      </c>
      <c r="V57" s="21">
        <v>2008</v>
      </c>
      <c r="W57" s="25" t="s">
        <v>1181</v>
      </c>
      <c r="X57" s="138">
        <v>2013</v>
      </c>
      <c r="Y57" s="287"/>
      <c r="Z57" s="28" t="s">
        <v>1023</v>
      </c>
      <c r="AA57" s="284">
        <f t="shared" si="47"/>
        <v>10</v>
      </c>
      <c r="AB57" s="25" t="s">
        <v>666</v>
      </c>
      <c r="AC57" s="290">
        <v>2009</v>
      </c>
      <c r="AD57" s="21" t="s">
        <v>105</v>
      </c>
      <c r="AE57" s="304"/>
      <c r="AF57" s="16" t="s">
        <v>1213</v>
      </c>
      <c r="AG57" s="318"/>
      <c r="CJ57" s="126" t="str">
        <f t="shared" si="19"/>
        <v/>
      </c>
      <c r="CK57" s="126" t="str">
        <f t="shared" si="48"/>
        <v>Imesch Reto</v>
      </c>
      <c r="CM57" s="156">
        <f t="shared" si="49"/>
        <v>10</v>
      </c>
      <c r="CN57" s="126" t="str">
        <f t="shared" si="50"/>
        <v>C</v>
      </c>
      <c r="CO57" s="138" t="str">
        <f t="shared" si="51"/>
        <v>C</v>
      </c>
      <c r="CP57" s="154">
        <v>9677</v>
      </c>
      <c r="CQ57" s="125">
        <v>772</v>
      </c>
      <c r="CR57" s="33">
        <f t="shared" si="52"/>
        <v>8</v>
      </c>
      <c r="CS57" s="83" t="str">
        <f t="shared" si="53"/>
        <v>Projektingenieur 8 (Bau)</v>
      </c>
      <c r="CT57" s="125">
        <v>772</v>
      </c>
      <c r="CU57" s="33">
        <f t="shared" ref="CU57:CU65" si="54">VLOOKUP($CT57,Funktionsbezeichnungen,3,0)</f>
        <v>8</v>
      </c>
      <c r="CV57" s="83" t="str">
        <f t="shared" ref="CV57:CV65" si="55">VLOOKUP($CT57,Funktionsbezeichnungen,2,0)</f>
        <v>Projektingenieur 8 (Bau)</v>
      </c>
      <c r="CW57" s="125">
        <v>772</v>
      </c>
      <c r="CX57" s="33">
        <f>VLOOKUP($CW57,Funktionsbezeichnungen,3,0)</f>
        <v>8</v>
      </c>
      <c r="CY57" s="83" t="str">
        <f>VLOOKUP($CW57,Funktionsbezeichnungen,2,0)</f>
        <v>Projektingenieur 8 (Bau)</v>
      </c>
      <c r="CZ57" s="125">
        <v>772</v>
      </c>
      <c r="DA57" s="33">
        <f>VLOOKUP($CZ57,Funktionsbezeichnungen,3,0)</f>
        <v>8</v>
      </c>
      <c r="DB57" s="83" t="str">
        <f>VLOOKUP($CZ57,Funktionsbezeichnungen,2,0)</f>
        <v>Projektingenieur 8 (Bau)</v>
      </c>
      <c r="DC57" s="125">
        <v>771</v>
      </c>
      <c r="DD57" s="33">
        <f>VLOOKUP($DC57,Funktionsbezeichnungen,3,0)</f>
        <v>7</v>
      </c>
      <c r="DE57" s="83" t="str">
        <f>VLOOKUP($DC57,Funktionsbezeichnungen,2,0)</f>
        <v>Projektingenieur 7 (Bau)</v>
      </c>
      <c r="DF57" s="20"/>
      <c r="DG57" s="33">
        <v>771</v>
      </c>
      <c r="DH57" s="33">
        <f>VLOOKUP($DG57,Funktionsbezeichnungen,3,0)</f>
        <v>7</v>
      </c>
      <c r="DI57" s="83" t="str">
        <f>VLOOKUP($DG57,Funktionsbezeichnungen,2,0)</f>
        <v>Projektingenieur 7 (Bau)</v>
      </c>
      <c r="DN57" s="126">
        <f t="shared" si="18"/>
        <v>9677</v>
      </c>
      <c r="DO57" s="156">
        <v>2</v>
      </c>
      <c r="DP57" s="126">
        <v>3</v>
      </c>
      <c r="DQ57" s="126" t="s">
        <v>951</v>
      </c>
      <c r="ES57" s="154">
        <v>8565</v>
      </c>
      <c r="ET57" s="126" t="s">
        <v>105</v>
      </c>
    </row>
    <row r="58" spans="1:150" s="126" customFormat="1" ht="27" x14ac:dyDescent="0.2">
      <c r="A58" s="319"/>
      <c r="B58" s="319"/>
      <c r="C58" s="319" t="str">
        <f t="shared" si="46"/>
        <v/>
      </c>
      <c r="D58" s="320">
        <v>1</v>
      </c>
      <c r="E58" s="320"/>
      <c r="F58" s="321"/>
      <c r="G58" s="57"/>
      <c r="H58" s="57"/>
      <c r="I58" s="321"/>
      <c r="J58" s="57"/>
      <c r="K58" s="321"/>
      <c r="L58" s="321"/>
      <c r="M58" s="321"/>
      <c r="N58" s="322"/>
      <c r="O58" s="322"/>
      <c r="P58" s="109" t="s">
        <v>361</v>
      </c>
      <c r="Q58" s="110" t="s">
        <v>1046</v>
      </c>
      <c r="R58" s="110" t="s">
        <v>1514</v>
      </c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138">
        <v>2012</v>
      </c>
      <c r="Y58" s="287"/>
      <c r="Z58" s="28" t="s">
        <v>1180</v>
      </c>
      <c r="AA58" s="284">
        <f t="shared" si="47"/>
        <v>9</v>
      </c>
      <c r="AB58" s="25" t="s">
        <v>1561</v>
      </c>
      <c r="AC58" s="290">
        <v>2012</v>
      </c>
      <c r="AD58" s="21" t="s">
        <v>105</v>
      </c>
      <c r="AE58" s="304"/>
      <c r="AF58" s="16" t="s">
        <v>373</v>
      </c>
      <c r="AG58" s="318"/>
      <c r="CJ58" s="126" t="str">
        <f t="shared" si="19"/>
        <v/>
      </c>
      <c r="CK58" s="126" t="str">
        <f t="shared" si="48"/>
        <v>Baschong Clemens</v>
      </c>
      <c r="CM58" s="156">
        <f t="shared" si="49"/>
        <v>9</v>
      </c>
      <c r="CN58" s="126" t="str">
        <f t="shared" si="50"/>
        <v>C</v>
      </c>
      <c r="CO58" s="138" t="str">
        <f t="shared" si="51"/>
        <v>C</v>
      </c>
      <c r="CP58" s="154">
        <v>4311</v>
      </c>
      <c r="CQ58" s="125">
        <v>782</v>
      </c>
      <c r="CR58" s="33">
        <f t="shared" si="52"/>
        <v>8</v>
      </c>
      <c r="CS58" s="83" t="str">
        <f t="shared" si="53"/>
        <v>Projektingenieur 8 (Umwelt)</v>
      </c>
      <c r="CT58" s="125">
        <v>782</v>
      </c>
      <c r="CU58" s="33">
        <f t="shared" si="54"/>
        <v>8</v>
      </c>
      <c r="CV58" s="83" t="str">
        <f t="shared" si="55"/>
        <v>Projektingenieur 8 (Umwelt)</v>
      </c>
      <c r="CW58" s="125">
        <v>782</v>
      </c>
      <c r="CX58" s="33">
        <f>VLOOKUP($CW58,Funktionsbezeichnungen,3,0)</f>
        <v>8</v>
      </c>
      <c r="CY58" s="83" t="str">
        <f>VLOOKUP($CW58,Funktionsbezeichnungen,2,0)</f>
        <v>Projektingenieur 8 (Umwelt)</v>
      </c>
      <c r="CZ58" s="125"/>
      <c r="DA58" s="33"/>
      <c r="DB58" s="83"/>
      <c r="DC58" s="125"/>
      <c r="DD58" s="33"/>
      <c r="DE58" s="83"/>
      <c r="DF58" s="20"/>
      <c r="DG58" s="33"/>
      <c r="DH58" s="33"/>
      <c r="DI58" s="83"/>
      <c r="DN58" s="126">
        <f t="shared" si="18"/>
        <v>4311</v>
      </c>
      <c r="DO58" s="156">
        <v>2</v>
      </c>
      <c r="DP58" s="126">
        <v>2</v>
      </c>
      <c r="DQ58" s="126" t="s">
        <v>952</v>
      </c>
      <c r="ES58" s="154">
        <v>8569</v>
      </c>
      <c r="ET58" s="126" t="s">
        <v>105</v>
      </c>
    </row>
    <row r="59" spans="1:150" s="126" customFormat="1" x14ac:dyDescent="0.2">
      <c r="A59" s="319"/>
      <c r="B59" s="319"/>
      <c r="C59" s="319" t="str">
        <f t="shared" si="46"/>
        <v/>
      </c>
      <c r="D59" s="320"/>
      <c r="E59" s="320">
        <v>1</v>
      </c>
      <c r="F59" s="321"/>
      <c r="G59" s="57"/>
      <c r="H59" s="57"/>
      <c r="I59" s="321"/>
      <c r="J59" s="57"/>
      <c r="K59" s="321"/>
      <c r="L59" s="321"/>
      <c r="M59" s="321"/>
      <c r="N59" s="322"/>
      <c r="O59" s="322"/>
      <c r="P59" s="109" t="s">
        <v>1301</v>
      </c>
      <c r="Q59" s="110" t="s">
        <v>528</v>
      </c>
      <c r="R59" s="110" t="s">
        <v>1514</v>
      </c>
      <c r="S59" s="20" t="s">
        <v>529</v>
      </c>
      <c r="T59" s="21">
        <v>1984</v>
      </c>
      <c r="U59" s="28" t="s">
        <v>1552</v>
      </c>
      <c r="V59" s="21">
        <v>2009</v>
      </c>
      <c r="W59" s="25"/>
      <c r="X59" s="138"/>
      <c r="Y59" s="287"/>
      <c r="Z59" s="28"/>
      <c r="AA59" s="284">
        <f t="shared" si="47"/>
        <v>9</v>
      </c>
      <c r="AB59" s="25" t="s">
        <v>1542</v>
      </c>
      <c r="AC59" s="290">
        <v>2009</v>
      </c>
      <c r="AD59" s="21" t="s">
        <v>105</v>
      </c>
      <c r="AE59" s="304"/>
      <c r="AF59" s="16" t="s">
        <v>373</v>
      </c>
      <c r="AG59" s="318"/>
      <c r="CJ59" s="126" t="str">
        <f t="shared" si="19"/>
        <v/>
      </c>
      <c r="CK59" s="126" t="str">
        <f t="shared" si="48"/>
        <v>Jung Roman</v>
      </c>
      <c r="CM59" s="156">
        <f t="shared" si="49"/>
        <v>9</v>
      </c>
      <c r="CN59" s="126" t="str">
        <f t="shared" si="50"/>
        <v>C</v>
      </c>
      <c r="CO59" s="138" t="str">
        <f t="shared" si="51"/>
        <v>C</v>
      </c>
      <c r="CP59" s="154">
        <v>8565</v>
      </c>
      <c r="CQ59" s="125">
        <v>772</v>
      </c>
      <c r="CR59" s="33">
        <f t="shared" si="52"/>
        <v>8</v>
      </c>
      <c r="CS59" s="83" t="str">
        <f t="shared" si="53"/>
        <v>Projektingenieur 8 (Bau)</v>
      </c>
      <c r="CT59" s="125">
        <v>772</v>
      </c>
      <c r="CU59" s="33">
        <f t="shared" si="54"/>
        <v>8</v>
      </c>
      <c r="CV59" s="83" t="str">
        <f t="shared" si="55"/>
        <v>Projektingenieur 8 (Bau)</v>
      </c>
      <c r="CW59" s="125">
        <v>772</v>
      </c>
      <c r="CX59" s="33">
        <f>VLOOKUP($CW59,Funktionsbezeichnungen,3,0)</f>
        <v>8</v>
      </c>
      <c r="CY59" s="83" t="str">
        <f>VLOOKUP($CW59,Funktionsbezeichnungen,2,0)</f>
        <v>Projektingenieur 8 (Bau)</v>
      </c>
      <c r="CZ59" s="125">
        <v>771</v>
      </c>
      <c r="DA59" s="33">
        <f>VLOOKUP($CZ59,Funktionsbezeichnungen,3,0)</f>
        <v>7</v>
      </c>
      <c r="DB59" s="83" t="str">
        <f>VLOOKUP($CZ59,Funktionsbezeichnungen,2,0)</f>
        <v>Projektingenieur 7 (Bau)</v>
      </c>
      <c r="DC59" s="125">
        <v>771</v>
      </c>
      <c r="DD59" s="33">
        <f>VLOOKUP($DC59,Funktionsbezeichnungen,3,0)</f>
        <v>7</v>
      </c>
      <c r="DE59" s="83" t="str">
        <f>VLOOKUP($DC59,Funktionsbezeichnungen,2,0)</f>
        <v>Projektingenieur 7 (Bau)</v>
      </c>
      <c r="DF59" s="20"/>
      <c r="DG59" s="33">
        <v>771</v>
      </c>
      <c r="DH59" s="33">
        <f>VLOOKUP($DG59,Funktionsbezeichnungen,3,0)</f>
        <v>7</v>
      </c>
      <c r="DI59" s="83" t="str">
        <f>VLOOKUP($DG59,Funktionsbezeichnungen,2,0)</f>
        <v>Projektingenieur 7 (Bau)</v>
      </c>
      <c r="DN59" s="126">
        <f t="shared" si="18"/>
        <v>8565</v>
      </c>
      <c r="DO59" s="156">
        <v>2</v>
      </c>
      <c r="DP59" s="126">
        <v>3</v>
      </c>
      <c r="DQ59" s="126" t="s">
        <v>951</v>
      </c>
      <c r="ES59" s="154">
        <v>4906</v>
      </c>
      <c r="ET59" s="126" t="s">
        <v>105</v>
      </c>
    </row>
    <row r="60" spans="1:150" s="126" customFormat="1" x14ac:dyDescent="0.2">
      <c r="A60" s="319"/>
      <c r="B60" s="319"/>
      <c r="C60" s="319" t="str">
        <f t="shared" si="46"/>
        <v/>
      </c>
      <c r="D60" s="320"/>
      <c r="E60" s="320">
        <v>1</v>
      </c>
      <c r="F60" s="321"/>
      <c r="G60" s="57"/>
      <c r="H60" s="57"/>
      <c r="I60" s="321"/>
      <c r="J60" s="57"/>
      <c r="K60" s="321"/>
      <c r="L60" s="321"/>
      <c r="M60" s="321"/>
      <c r="N60" s="322"/>
      <c r="O60" s="322"/>
      <c r="P60" s="109" t="s">
        <v>1301</v>
      </c>
      <c r="Q60" s="110" t="s">
        <v>1135</v>
      </c>
      <c r="R60" s="110" t="s">
        <v>1514</v>
      </c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138"/>
      <c r="Y60" s="287"/>
      <c r="Z60" s="28"/>
      <c r="AA60" s="284">
        <f t="shared" si="47"/>
        <v>8</v>
      </c>
      <c r="AB60" s="25" t="s">
        <v>698</v>
      </c>
      <c r="AC60" s="290">
        <v>2015</v>
      </c>
      <c r="AD60" s="21" t="s">
        <v>105</v>
      </c>
      <c r="AE60" s="304"/>
      <c r="AF60" s="16" t="s">
        <v>376</v>
      </c>
      <c r="AG60" s="318"/>
      <c r="CJ60" s="126" t="e">
        <f t="shared" si="19"/>
        <v>#N/A</v>
      </c>
      <c r="CK60" s="126" t="str">
        <f t="shared" si="48"/>
        <v>Berzi Patrick</v>
      </c>
      <c r="CM60" s="156">
        <f t="shared" si="49"/>
        <v>8</v>
      </c>
      <c r="CN60" s="156" t="str">
        <f t="shared" si="50"/>
        <v>C</v>
      </c>
      <c r="CO60" s="138" t="e">
        <f t="shared" si="51"/>
        <v>#N/A</v>
      </c>
      <c r="CP60" s="154">
        <v>4911</v>
      </c>
      <c r="CQ60" s="125">
        <v>772</v>
      </c>
      <c r="CR60" s="33">
        <f t="shared" si="52"/>
        <v>8</v>
      </c>
      <c r="CS60" s="83" t="str">
        <f t="shared" si="53"/>
        <v>Projektingenieur 8 (Bau)</v>
      </c>
      <c r="CT60" s="125">
        <v>772</v>
      </c>
      <c r="CU60" s="33">
        <f t="shared" si="54"/>
        <v>8</v>
      </c>
      <c r="CV60" s="83" t="str">
        <f t="shared" si="55"/>
        <v>Projektingenieur 8 (Bau)</v>
      </c>
      <c r="CW60" s="125"/>
      <c r="CX60" s="33"/>
      <c r="CY60" s="83"/>
      <c r="CZ60" s="125"/>
      <c r="DA60" s="33"/>
      <c r="DB60" s="83"/>
      <c r="DC60" s="125"/>
      <c r="DD60" s="33"/>
      <c r="DE60" s="83"/>
      <c r="DF60" s="20"/>
      <c r="DG60" s="33"/>
      <c r="DH60" s="33"/>
      <c r="DI60" s="83"/>
      <c r="DN60" s="126">
        <f t="shared" si="18"/>
        <v>4911</v>
      </c>
      <c r="DO60" s="156">
        <v>2</v>
      </c>
      <c r="DP60" s="126">
        <v>3</v>
      </c>
      <c r="DQ60" s="126" t="s">
        <v>951</v>
      </c>
      <c r="ES60" s="154">
        <v>7706</v>
      </c>
      <c r="ET60" s="156" t="s">
        <v>105</v>
      </c>
    </row>
    <row r="61" spans="1:150" s="126" customFormat="1" x14ac:dyDescent="0.2">
      <c r="A61" s="319"/>
      <c r="B61" s="319">
        <v>1</v>
      </c>
      <c r="C61" s="319" t="str">
        <f t="shared" si="46"/>
        <v/>
      </c>
      <c r="D61" s="320"/>
      <c r="E61" s="320">
        <v>1</v>
      </c>
      <c r="F61" s="321"/>
      <c r="G61" s="57"/>
      <c r="H61" s="57"/>
      <c r="I61" s="321"/>
      <c r="J61" s="57"/>
      <c r="K61" s="321"/>
      <c r="L61" s="321"/>
      <c r="M61" s="321"/>
      <c r="N61" s="322"/>
      <c r="O61" s="322"/>
      <c r="P61" s="109" t="s">
        <v>1301</v>
      </c>
      <c r="Q61" s="110" t="s">
        <v>635</v>
      </c>
      <c r="R61" s="110" t="s">
        <v>1514</v>
      </c>
      <c r="S61" s="20" t="s">
        <v>636</v>
      </c>
      <c r="T61" s="21">
        <v>1986</v>
      </c>
      <c r="U61" s="28" t="s">
        <v>1552</v>
      </c>
      <c r="V61" s="21">
        <v>2010</v>
      </c>
      <c r="W61" s="25"/>
      <c r="X61" s="138"/>
      <c r="Y61" s="287"/>
      <c r="Z61" s="28"/>
      <c r="AA61" s="284">
        <f t="shared" si="47"/>
        <v>8</v>
      </c>
      <c r="AB61" s="25" t="s">
        <v>916</v>
      </c>
      <c r="AC61" s="290">
        <v>2010</v>
      </c>
      <c r="AD61" s="21" t="s">
        <v>105</v>
      </c>
      <c r="AE61" s="304"/>
      <c r="AF61" s="16" t="s">
        <v>375</v>
      </c>
      <c r="AG61" s="318"/>
      <c r="CJ61" s="126" t="str">
        <f t="shared" si="19"/>
        <v/>
      </c>
      <c r="CK61" s="126" t="str">
        <f t="shared" si="48"/>
        <v>Bianchi Emmanuelle</v>
      </c>
      <c r="CM61" s="156">
        <f t="shared" si="49"/>
        <v>8</v>
      </c>
      <c r="CN61" s="156" t="str">
        <f t="shared" si="50"/>
        <v>C</v>
      </c>
      <c r="CO61" s="138" t="str">
        <f t="shared" si="51"/>
        <v>C</v>
      </c>
      <c r="CP61" s="154">
        <v>7706</v>
      </c>
      <c r="CQ61" s="125">
        <v>772</v>
      </c>
      <c r="CR61" s="33">
        <f t="shared" si="52"/>
        <v>8</v>
      </c>
      <c r="CS61" s="83" t="str">
        <f t="shared" si="53"/>
        <v>Projektingenieur 8 (Bau)</v>
      </c>
      <c r="CT61" s="125">
        <v>772</v>
      </c>
      <c r="CU61" s="33">
        <f t="shared" si="54"/>
        <v>8</v>
      </c>
      <c r="CV61" s="83" t="str">
        <f t="shared" si="55"/>
        <v>Projektingenieur 8 (Bau)</v>
      </c>
      <c r="CW61" s="125">
        <v>772</v>
      </c>
      <c r="CX61" s="33">
        <f>VLOOKUP($CW61,Funktionsbezeichnungen,3,0)</f>
        <v>8</v>
      </c>
      <c r="CY61" s="83" t="str">
        <f>VLOOKUP($CW61,Funktionsbezeichnungen,2,0)</f>
        <v>Projektingenieur 8 (Bau)</v>
      </c>
      <c r="CZ61" s="125">
        <v>771</v>
      </c>
      <c r="DA61" s="33">
        <f>VLOOKUP($CZ61,Funktionsbezeichnungen,3,0)</f>
        <v>7</v>
      </c>
      <c r="DB61" s="83" t="str">
        <f>VLOOKUP($CZ61,Funktionsbezeichnungen,2,0)</f>
        <v>Projektingenieur 7 (Bau)</v>
      </c>
      <c r="DC61" s="125">
        <v>770</v>
      </c>
      <c r="DD61" s="33">
        <f>VLOOKUP($DC61,Funktionsbezeichnungen,3,0)</f>
        <v>6</v>
      </c>
      <c r="DE61" s="83" t="str">
        <f>VLOOKUP($DC61,Funktionsbezeichnungen,2,0)</f>
        <v>Vorstufe Projektingenieur (Bau)</v>
      </c>
      <c r="DF61" s="20"/>
      <c r="DG61" s="33">
        <v>771</v>
      </c>
      <c r="DH61" s="33">
        <f>VLOOKUP($DG61,Funktionsbezeichnungen,3,0)</f>
        <v>7</v>
      </c>
      <c r="DI61" s="83" t="str">
        <f>VLOOKUP($DG61,Funktionsbezeichnungen,2,0)</f>
        <v>Projektingenieur 7 (Bau)</v>
      </c>
      <c r="DN61" s="126">
        <f t="shared" si="18"/>
        <v>7706</v>
      </c>
      <c r="DO61" s="156">
        <v>2</v>
      </c>
      <c r="DP61" s="126">
        <v>3</v>
      </c>
      <c r="DQ61" s="126" t="s">
        <v>951</v>
      </c>
      <c r="ES61" s="154">
        <v>4901</v>
      </c>
      <c r="ET61" s="156" t="s">
        <v>105</v>
      </c>
    </row>
    <row r="62" spans="1:150" s="126" customFormat="1" x14ac:dyDescent="0.2">
      <c r="A62" s="319"/>
      <c r="B62" s="319">
        <v>1</v>
      </c>
      <c r="C62" s="319" t="str">
        <f t="shared" si="46"/>
        <v/>
      </c>
      <c r="D62" s="320"/>
      <c r="E62" s="320">
        <v>1</v>
      </c>
      <c r="F62" s="321"/>
      <c r="G62" s="57"/>
      <c r="H62" s="57"/>
      <c r="I62" s="321"/>
      <c r="J62" s="57"/>
      <c r="K62" s="321"/>
      <c r="L62" s="321"/>
      <c r="M62" s="321"/>
      <c r="N62" s="322"/>
      <c r="O62" s="322"/>
      <c r="P62" s="109" t="s">
        <v>1301</v>
      </c>
      <c r="Q62" s="110" t="s">
        <v>1138</v>
      </c>
      <c r="R62" s="110" t="s">
        <v>1514</v>
      </c>
      <c r="S62" s="20" t="s">
        <v>1139</v>
      </c>
      <c r="T62" s="21">
        <v>1981</v>
      </c>
      <c r="U62" s="28" t="s">
        <v>1552</v>
      </c>
      <c r="V62" s="21">
        <v>2010</v>
      </c>
      <c r="W62" s="25"/>
      <c r="X62" s="138"/>
      <c r="Y62" s="287"/>
      <c r="Z62" s="28"/>
      <c r="AA62" s="284">
        <f t="shared" si="47"/>
        <v>8</v>
      </c>
      <c r="AB62" s="25" t="s">
        <v>916</v>
      </c>
      <c r="AC62" s="290">
        <v>2015</v>
      </c>
      <c r="AD62" s="21" t="s">
        <v>105</v>
      </c>
      <c r="AE62" s="304"/>
      <c r="AF62" s="16" t="s">
        <v>375</v>
      </c>
      <c r="AG62" s="318"/>
      <c r="CJ62" s="126" t="str">
        <f t="shared" si="19"/>
        <v/>
      </c>
      <c r="CK62" s="126" t="str">
        <f t="shared" si="48"/>
        <v>Kanagasabai Manoja</v>
      </c>
      <c r="CM62" s="156">
        <f t="shared" si="49"/>
        <v>8</v>
      </c>
      <c r="CN62" s="156" t="str">
        <f t="shared" si="50"/>
        <v>C</v>
      </c>
      <c r="CO62" s="138" t="str">
        <f t="shared" si="51"/>
        <v>C</v>
      </c>
      <c r="CP62" s="154">
        <v>4910</v>
      </c>
      <c r="CQ62" s="125">
        <v>772</v>
      </c>
      <c r="CR62" s="33">
        <f t="shared" si="52"/>
        <v>8</v>
      </c>
      <c r="CS62" s="83" t="str">
        <f t="shared" si="53"/>
        <v>Projektingenieur 8 (Bau)</v>
      </c>
      <c r="CT62" s="125">
        <v>772</v>
      </c>
      <c r="CU62" s="33">
        <f t="shared" si="54"/>
        <v>8</v>
      </c>
      <c r="CV62" s="83" t="str">
        <f t="shared" si="55"/>
        <v>Projektingenieur 8 (Bau)</v>
      </c>
      <c r="CW62" s="125"/>
      <c r="CX62" s="33"/>
      <c r="CY62" s="83"/>
      <c r="CZ62" s="125">
        <v>771</v>
      </c>
      <c r="DA62" s="33">
        <f>VLOOKUP($CZ62,Funktionsbezeichnungen,3,0)</f>
        <v>7</v>
      </c>
      <c r="DB62" s="83" t="str">
        <f>VLOOKUP($CZ62,Funktionsbezeichnungen,2,0)</f>
        <v>Projektingenieur 7 (Bau)</v>
      </c>
      <c r="DC62" s="125">
        <v>770</v>
      </c>
      <c r="DD62" s="33">
        <f>VLOOKUP($DC62,Funktionsbezeichnungen,3,0)</f>
        <v>6</v>
      </c>
      <c r="DE62" s="83" t="str">
        <f>VLOOKUP($DC62,Funktionsbezeichnungen,2,0)</f>
        <v>Vorstufe Projektingenieur (Bau)</v>
      </c>
      <c r="DF62" s="20"/>
      <c r="DG62" s="33">
        <v>771</v>
      </c>
      <c r="DH62" s="33">
        <f>VLOOKUP($DG62,Funktionsbezeichnungen,3,0)</f>
        <v>7</v>
      </c>
      <c r="DI62" s="83" t="str">
        <f>VLOOKUP($DG62,Funktionsbezeichnungen,2,0)</f>
        <v>Projektingenieur 7 (Bau)</v>
      </c>
      <c r="DN62" s="126">
        <f t="shared" si="18"/>
        <v>4910</v>
      </c>
      <c r="DO62" s="156">
        <v>2</v>
      </c>
      <c r="DP62" s="126">
        <v>3</v>
      </c>
      <c r="DQ62" s="126" t="s">
        <v>951</v>
      </c>
      <c r="ES62" s="154">
        <v>4910</v>
      </c>
      <c r="ET62" s="156" t="s">
        <v>105</v>
      </c>
    </row>
    <row r="63" spans="1:150" s="126" customFormat="1" x14ac:dyDescent="0.2">
      <c r="A63" s="319"/>
      <c r="B63" s="319"/>
      <c r="C63" s="319" t="str">
        <f t="shared" si="46"/>
        <v/>
      </c>
      <c r="D63" s="320"/>
      <c r="E63" s="320">
        <v>1</v>
      </c>
      <c r="F63" s="321"/>
      <c r="G63" s="57"/>
      <c r="H63" s="57"/>
      <c r="I63" s="321"/>
      <c r="J63" s="57"/>
      <c r="K63" s="321"/>
      <c r="L63" s="321"/>
      <c r="M63" s="321"/>
      <c r="N63" s="322"/>
      <c r="O63" s="322"/>
      <c r="P63" s="109" t="s">
        <v>358</v>
      </c>
      <c r="Q63" s="110" t="s">
        <v>699</v>
      </c>
      <c r="R63" s="110" t="s">
        <v>1514</v>
      </c>
      <c r="S63" s="20" t="s">
        <v>697</v>
      </c>
      <c r="T63" s="21">
        <v>1984</v>
      </c>
      <c r="U63" s="28" t="s">
        <v>1552</v>
      </c>
      <c r="V63" s="21">
        <v>2010</v>
      </c>
      <c r="W63" s="25"/>
      <c r="X63" s="138"/>
      <c r="Y63" s="287"/>
      <c r="Z63" s="28"/>
      <c r="AA63" s="284">
        <f t="shared" si="47"/>
        <v>8</v>
      </c>
      <c r="AB63" s="25" t="s">
        <v>698</v>
      </c>
      <c r="AC63" s="290">
        <v>2011</v>
      </c>
      <c r="AD63" s="21" t="s">
        <v>105</v>
      </c>
      <c r="AE63" s="304"/>
      <c r="AF63" s="16" t="s">
        <v>375</v>
      </c>
      <c r="AG63" s="318"/>
      <c r="CJ63" s="126" t="str">
        <f t="shared" si="19"/>
        <v/>
      </c>
      <c r="CK63" s="126" t="str">
        <f t="shared" si="48"/>
        <v>Indermitte Martin</v>
      </c>
      <c r="CM63" s="156">
        <f t="shared" si="49"/>
        <v>8</v>
      </c>
      <c r="CN63" s="156" t="str">
        <f t="shared" si="50"/>
        <v>C</v>
      </c>
      <c r="CO63" s="138" t="str">
        <f t="shared" si="51"/>
        <v>C</v>
      </c>
      <c r="CP63" s="154">
        <v>4901</v>
      </c>
      <c r="CQ63" s="125">
        <v>772</v>
      </c>
      <c r="CR63" s="33">
        <f t="shared" si="52"/>
        <v>8</v>
      </c>
      <c r="CS63" s="83" t="str">
        <f t="shared" si="53"/>
        <v>Projektingenieur 8 (Bau)</v>
      </c>
      <c r="CT63" s="125">
        <v>772</v>
      </c>
      <c r="CU63" s="33">
        <f t="shared" si="54"/>
        <v>8</v>
      </c>
      <c r="CV63" s="83" t="str">
        <f t="shared" si="55"/>
        <v>Projektingenieur 8 (Bau)</v>
      </c>
      <c r="CW63" s="125">
        <v>772</v>
      </c>
      <c r="CX63" s="33">
        <f>VLOOKUP($CW63,Funktionsbezeichnungen,3,0)</f>
        <v>8</v>
      </c>
      <c r="CY63" s="83" t="str">
        <f>VLOOKUP($CW63,Funktionsbezeichnungen,2,0)</f>
        <v>Projektingenieur 8 (Bau)</v>
      </c>
      <c r="CZ63" s="125">
        <v>771</v>
      </c>
      <c r="DA63" s="33">
        <f>VLOOKUP($CZ63,Funktionsbezeichnungen,3,0)</f>
        <v>7</v>
      </c>
      <c r="DB63" s="83" t="str">
        <f>VLOOKUP($CZ63,Funktionsbezeichnungen,2,0)</f>
        <v>Projektingenieur 7 (Bau)</v>
      </c>
      <c r="DC63" s="125">
        <v>770</v>
      </c>
      <c r="DD63" s="33">
        <f>VLOOKUP($DC63,Funktionsbezeichnungen,3,0)</f>
        <v>6</v>
      </c>
      <c r="DE63" s="83" t="str">
        <f>VLOOKUP($DC63,Funktionsbezeichnungen,2,0)</f>
        <v>Vorstufe Projektingenieur (Bau)</v>
      </c>
      <c r="DF63" s="20"/>
      <c r="DG63" s="33">
        <v>771</v>
      </c>
      <c r="DH63" s="33">
        <f>VLOOKUP($DG63,Funktionsbezeichnungen,3,0)</f>
        <v>7</v>
      </c>
      <c r="DI63" s="83" t="str">
        <f>VLOOKUP($DG63,Funktionsbezeichnungen,2,0)</f>
        <v>Projektingenieur 7 (Bau)</v>
      </c>
      <c r="DN63" s="126">
        <f t="shared" si="18"/>
        <v>4901</v>
      </c>
      <c r="DO63" s="156">
        <v>2</v>
      </c>
      <c r="DP63" s="126">
        <v>3</v>
      </c>
      <c r="DQ63" s="126" t="s">
        <v>951</v>
      </c>
      <c r="ES63" s="154">
        <v>4356</v>
      </c>
      <c r="ET63" s="156" t="s">
        <v>121</v>
      </c>
    </row>
    <row r="64" spans="1:150" s="126" customFormat="1" x14ac:dyDescent="0.2">
      <c r="A64" s="319"/>
      <c r="B64" s="319"/>
      <c r="C64" s="319" t="str">
        <f t="shared" si="46"/>
        <v/>
      </c>
      <c r="D64" s="320"/>
      <c r="E64" s="320">
        <v>1</v>
      </c>
      <c r="F64" s="321"/>
      <c r="G64" s="57"/>
      <c r="H64" s="57"/>
      <c r="I64" s="321"/>
      <c r="J64" s="57"/>
      <c r="K64" s="321"/>
      <c r="L64" s="321"/>
      <c r="M64" s="321"/>
      <c r="N64" s="322"/>
      <c r="O64" s="322"/>
      <c r="P64" s="109" t="s">
        <v>358</v>
      </c>
      <c r="Q64" s="110" t="s">
        <v>1094</v>
      </c>
      <c r="R64" s="110" t="s">
        <v>1514</v>
      </c>
      <c r="S64" s="20" t="s">
        <v>1095</v>
      </c>
      <c r="T64" s="21">
        <v>1985</v>
      </c>
      <c r="U64" s="28" t="s">
        <v>1552</v>
      </c>
      <c r="V64" s="21">
        <v>2011</v>
      </c>
      <c r="W64" s="25"/>
      <c r="X64" s="138"/>
      <c r="Y64" s="287"/>
      <c r="Z64" s="28"/>
      <c r="AA64" s="284">
        <f t="shared" si="47"/>
        <v>7</v>
      </c>
      <c r="AB64" s="25" t="s">
        <v>698</v>
      </c>
      <c r="AC64" s="290">
        <v>2014</v>
      </c>
      <c r="AD64" s="21" t="s">
        <v>105</v>
      </c>
      <c r="AE64" s="304"/>
      <c r="AF64" s="16" t="s">
        <v>375</v>
      </c>
      <c r="AG64" s="318"/>
      <c r="CJ64" s="323" t="str">
        <f>IF(CN64=CO64,"","anders")</f>
        <v>anders</v>
      </c>
      <c r="CK64" s="126" t="str">
        <f t="shared" si="48"/>
        <v>Brem Jakob</v>
      </c>
      <c r="CM64" s="156">
        <f t="shared" si="49"/>
        <v>7</v>
      </c>
      <c r="CN64" s="156" t="str">
        <f t="shared" si="50"/>
        <v>C</v>
      </c>
      <c r="CO64" s="138" t="str">
        <f t="shared" si="51"/>
        <v>D</v>
      </c>
      <c r="CP64" s="154">
        <v>4356</v>
      </c>
      <c r="CQ64" s="125">
        <v>772</v>
      </c>
      <c r="CR64" s="33">
        <f t="shared" si="52"/>
        <v>8</v>
      </c>
      <c r="CS64" s="83" t="str">
        <f t="shared" si="53"/>
        <v>Projektingenieur 8 (Bau)</v>
      </c>
      <c r="CT64" s="125">
        <v>772</v>
      </c>
      <c r="CU64" s="33">
        <f t="shared" si="54"/>
        <v>8</v>
      </c>
      <c r="CV64" s="83" t="str">
        <f t="shared" si="55"/>
        <v>Projektingenieur 8 (Bau)</v>
      </c>
      <c r="CW64" s="125"/>
      <c r="CX64" s="33"/>
      <c r="CY64" s="83"/>
      <c r="CZ64" s="125"/>
      <c r="DA64" s="33"/>
      <c r="DB64" s="83"/>
      <c r="DC64" s="125"/>
      <c r="DD64" s="33"/>
      <c r="DE64" s="83"/>
      <c r="DF64" s="20"/>
      <c r="DG64" s="33"/>
      <c r="DH64" s="33"/>
      <c r="DI64" s="83"/>
      <c r="DN64" s="126">
        <f t="shared" si="18"/>
        <v>4356</v>
      </c>
      <c r="DO64" s="156">
        <v>2</v>
      </c>
      <c r="DP64" s="126">
        <v>3</v>
      </c>
      <c r="DQ64" s="126" t="s">
        <v>951</v>
      </c>
      <c r="ES64" s="154">
        <v>4907</v>
      </c>
      <c r="ET64" s="156" t="s">
        <v>121</v>
      </c>
    </row>
    <row r="65" spans="1:150" s="126" customFormat="1" x14ac:dyDescent="0.2">
      <c r="A65" s="319"/>
      <c r="B65" s="319"/>
      <c r="C65" s="319" t="str">
        <f t="shared" si="46"/>
        <v/>
      </c>
      <c r="D65" s="320"/>
      <c r="E65" s="320">
        <v>1</v>
      </c>
      <c r="F65" s="321"/>
      <c r="G65" s="57"/>
      <c r="H65" s="57"/>
      <c r="I65" s="321"/>
      <c r="J65" s="57"/>
      <c r="K65" s="321"/>
      <c r="L65" s="321"/>
      <c r="M65" s="321"/>
      <c r="N65" s="322"/>
      <c r="O65" s="322"/>
      <c r="P65" s="109" t="s">
        <v>358</v>
      </c>
      <c r="Q65" s="110" t="s">
        <v>1008</v>
      </c>
      <c r="R65" s="110" t="s">
        <v>1514</v>
      </c>
      <c r="S65" s="20" t="s">
        <v>1009</v>
      </c>
      <c r="T65" s="21">
        <v>1987</v>
      </c>
      <c r="U65" s="28" t="s">
        <v>1552</v>
      </c>
      <c r="V65" s="21">
        <v>2011</v>
      </c>
      <c r="W65" s="25"/>
      <c r="X65" s="138"/>
      <c r="Y65" s="287"/>
      <c r="Z65" s="28"/>
      <c r="AA65" s="284">
        <f t="shared" si="47"/>
        <v>7</v>
      </c>
      <c r="AB65" s="25" t="s">
        <v>698</v>
      </c>
      <c r="AC65" s="290">
        <v>2013</v>
      </c>
      <c r="AD65" s="21" t="s">
        <v>105</v>
      </c>
      <c r="AE65" s="304"/>
      <c r="AF65" s="16" t="s">
        <v>375</v>
      </c>
      <c r="AG65" s="318"/>
      <c r="CJ65" s="323" t="str">
        <f t="shared" si="19"/>
        <v>anders</v>
      </c>
      <c r="CK65" s="126" t="str">
        <f t="shared" si="48"/>
        <v>Bürgin Johannes</v>
      </c>
      <c r="CM65" s="156">
        <f t="shared" si="49"/>
        <v>7</v>
      </c>
      <c r="CN65" s="156" t="str">
        <f t="shared" si="50"/>
        <v>C</v>
      </c>
      <c r="CO65" s="138" t="str">
        <f t="shared" si="51"/>
        <v>D</v>
      </c>
      <c r="CP65" s="154">
        <v>4907</v>
      </c>
      <c r="CQ65" s="125">
        <v>772</v>
      </c>
      <c r="CR65" s="33">
        <f t="shared" si="52"/>
        <v>8</v>
      </c>
      <c r="CS65" s="83" t="str">
        <f t="shared" si="53"/>
        <v>Projektingenieur 8 (Bau)</v>
      </c>
      <c r="CT65" s="125">
        <v>772</v>
      </c>
      <c r="CU65" s="33">
        <f t="shared" si="54"/>
        <v>8</v>
      </c>
      <c r="CV65" s="83" t="str">
        <f t="shared" si="55"/>
        <v>Projektingenieur 8 (Bau)</v>
      </c>
      <c r="CW65" s="125">
        <v>771</v>
      </c>
      <c r="CX65" s="33">
        <f t="shared" ref="CX65:CX103" si="56">VLOOKUP($CW65,Funktionsbezeichnungen,3,0)</f>
        <v>7</v>
      </c>
      <c r="CY65" s="83" t="str">
        <f t="shared" ref="CY65:CY103" si="57">VLOOKUP($CW65,Funktionsbezeichnungen,2,0)</f>
        <v>Projektingenieur 7 (Bau)</v>
      </c>
      <c r="CZ65" s="125"/>
      <c r="DA65" s="33"/>
      <c r="DB65" s="83"/>
      <c r="DC65" s="125"/>
      <c r="DD65" s="33"/>
      <c r="DE65" s="83"/>
      <c r="DF65" s="20"/>
      <c r="DG65" s="33"/>
      <c r="DH65" s="33"/>
      <c r="DI65" s="83"/>
      <c r="DN65" s="126">
        <f t="shared" si="18"/>
        <v>4907</v>
      </c>
      <c r="DO65" s="156">
        <v>2</v>
      </c>
      <c r="DP65" s="126">
        <v>3</v>
      </c>
      <c r="DQ65" s="126" t="s">
        <v>951</v>
      </c>
      <c r="ES65" s="154">
        <v>4308</v>
      </c>
      <c r="ET65" s="156" t="s">
        <v>121</v>
      </c>
    </row>
    <row r="66" spans="1:150" s="126" customFormat="1" x14ac:dyDescent="0.2">
      <c r="A66" s="319"/>
      <c r="B66" s="319"/>
      <c r="C66" s="319" t="str">
        <f t="shared" si="46"/>
        <v/>
      </c>
      <c r="D66" s="320"/>
      <c r="E66" s="320"/>
      <c r="F66" s="321">
        <v>1</v>
      </c>
      <c r="G66" s="57">
        <v>1</v>
      </c>
      <c r="H66" s="57"/>
      <c r="I66" s="321"/>
      <c r="J66" s="57"/>
      <c r="K66" s="321"/>
      <c r="L66" s="321"/>
      <c r="M66" s="321"/>
      <c r="N66" s="322"/>
      <c r="O66" s="322"/>
      <c r="P66" s="109" t="s">
        <v>1140</v>
      </c>
      <c r="Q66" s="110" t="s">
        <v>1244</v>
      </c>
      <c r="R66" s="110" t="s">
        <v>1514</v>
      </c>
      <c r="S66" s="20" t="s">
        <v>1245</v>
      </c>
      <c r="T66" s="21">
        <v>1976</v>
      </c>
      <c r="U66" s="28" t="s">
        <v>1252</v>
      </c>
      <c r="V66" s="21">
        <v>2012</v>
      </c>
      <c r="W66" s="25"/>
      <c r="X66" s="138"/>
      <c r="Y66" s="287"/>
      <c r="Z66" s="28"/>
      <c r="AA66" s="284">
        <f t="shared" si="47"/>
        <v>6</v>
      </c>
      <c r="AB66" s="25" t="s">
        <v>1246</v>
      </c>
      <c r="AC66" s="290">
        <v>2017</v>
      </c>
      <c r="AD66" s="21" t="s">
        <v>105</v>
      </c>
      <c r="AE66" s="304"/>
      <c r="AF66" s="16" t="s">
        <v>1247</v>
      </c>
      <c r="AG66" s="318"/>
      <c r="CJ66" s="323" t="e">
        <f t="shared" si="19"/>
        <v>#N/A</v>
      </c>
      <c r="CK66" s="276" t="str">
        <f t="shared" si="48"/>
        <v>Armando Martin</v>
      </c>
      <c r="CL66" s="276"/>
      <c r="CM66" s="336">
        <f t="shared" si="49"/>
        <v>6</v>
      </c>
      <c r="CN66" s="336" t="str">
        <f t="shared" si="50"/>
        <v>C</v>
      </c>
      <c r="CO66" s="138" t="e">
        <f t="shared" si="51"/>
        <v>#N/A</v>
      </c>
      <c r="CP66" s="222">
        <v>4324</v>
      </c>
      <c r="CQ66" s="125">
        <v>542</v>
      </c>
      <c r="CR66" s="33">
        <f t="shared" si="52"/>
        <v>7</v>
      </c>
      <c r="CS66" s="83" t="str">
        <f t="shared" si="53"/>
        <v>Technischer Sachbearbeiter 7</v>
      </c>
      <c r="CT66" s="125"/>
      <c r="CU66" s="33"/>
      <c r="CV66" s="83"/>
      <c r="CW66" s="125"/>
      <c r="CX66" s="33"/>
      <c r="CY66" s="83"/>
      <c r="CZ66" s="125"/>
      <c r="DA66" s="33"/>
      <c r="DB66" s="83"/>
      <c r="DC66" s="125"/>
      <c r="DD66" s="33"/>
      <c r="DE66" s="83"/>
      <c r="DF66" s="20"/>
      <c r="DG66" s="33"/>
      <c r="DH66" s="33"/>
      <c r="DI66" s="83"/>
      <c r="DN66" s="126">
        <f>+CP66</f>
        <v>4324</v>
      </c>
      <c r="DO66" s="156">
        <v>2</v>
      </c>
      <c r="DP66" s="126">
        <v>3</v>
      </c>
      <c r="DQ66" s="126" t="s">
        <v>951</v>
      </c>
      <c r="ES66" s="154">
        <v>4310</v>
      </c>
      <c r="ET66" s="156" t="s">
        <v>121</v>
      </c>
    </row>
    <row r="67" spans="1:150" s="126" customFormat="1" x14ac:dyDescent="0.2">
      <c r="A67" s="319"/>
      <c r="B67" s="319"/>
      <c r="C67" s="319" t="str">
        <f t="shared" si="46"/>
        <v/>
      </c>
      <c r="D67" s="320"/>
      <c r="E67" s="320">
        <v>1</v>
      </c>
      <c r="F67" s="321"/>
      <c r="G67" s="57"/>
      <c r="H67" s="57"/>
      <c r="I67" s="321"/>
      <c r="J67" s="57"/>
      <c r="K67" s="321"/>
      <c r="L67" s="321"/>
      <c r="M67" s="321"/>
      <c r="N67" s="322"/>
      <c r="O67" s="322"/>
      <c r="P67" s="109" t="s">
        <v>358</v>
      </c>
      <c r="Q67" s="110" t="s">
        <v>909</v>
      </c>
      <c r="R67" s="110" t="s">
        <v>1514</v>
      </c>
      <c r="S67" s="20" t="s">
        <v>910</v>
      </c>
      <c r="T67" s="21">
        <v>1987</v>
      </c>
      <c r="U67" s="28" t="s">
        <v>1552</v>
      </c>
      <c r="V67" s="206">
        <v>2012</v>
      </c>
      <c r="W67" s="25"/>
      <c r="X67" s="138"/>
      <c r="Y67" s="287"/>
      <c r="Z67" s="28"/>
      <c r="AA67" s="284">
        <f t="shared" si="47"/>
        <v>6</v>
      </c>
      <c r="AB67" s="25" t="s">
        <v>698</v>
      </c>
      <c r="AC67" s="290">
        <v>2012</v>
      </c>
      <c r="AD67" s="21" t="s">
        <v>105</v>
      </c>
      <c r="AE67" s="304"/>
      <c r="AF67" s="16" t="s">
        <v>375</v>
      </c>
      <c r="AG67" s="318"/>
      <c r="CJ67" s="323" t="str">
        <f t="shared" si="19"/>
        <v>anders</v>
      </c>
      <c r="CK67" s="126" t="str">
        <f t="shared" si="48"/>
        <v>Frei Lukas</v>
      </c>
      <c r="CM67" s="156">
        <f t="shared" si="49"/>
        <v>6</v>
      </c>
      <c r="CN67" s="156" t="str">
        <f t="shared" si="50"/>
        <v>C</v>
      </c>
      <c r="CO67" s="138" t="str">
        <f t="shared" si="51"/>
        <v>D</v>
      </c>
      <c r="CP67" s="154">
        <v>4308</v>
      </c>
      <c r="CQ67" s="125">
        <v>772</v>
      </c>
      <c r="CR67" s="33">
        <f t="shared" si="52"/>
        <v>8</v>
      </c>
      <c r="CS67" s="83" t="str">
        <f t="shared" si="53"/>
        <v>Projektingenieur 8 (Bau)</v>
      </c>
      <c r="CT67" s="125">
        <v>772</v>
      </c>
      <c r="CU67" s="33">
        <f>VLOOKUP($CT67,Funktionsbezeichnungen,3,0)</f>
        <v>8</v>
      </c>
      <c r="CV67" s="83" t="str">
        <f>VLOOKUP($CT67,Funktionsbezeichnungen,2,0)</f>
        <v>Projektingenieur 8 (Bau)</v>
      </c>
      <c r="CW67" s="125">
        <v>771</v>
      </c>
      <c r="CX67" s="33">
        <f>VLOOKUP($CW67,Funktionsbezeichnungen,3,0)</f>
        <v>7</v>
      </c>
      <c r="CY67" s="83" t="str">
        <f>VLOOKUP($CW67,Funktionsbezeichnungen,2,0)</f>
        <v>Projektingenieur 7 (Bau)</v>
      </c>
      <c r="CZ67" s="125"/>
      <c r="DA67" s="33"/>
      <c r="DB67" s="83"/>
      <c r="DC67" s="125"/>
      <c r="DD67" s="33"/>
      <c r="DE67" s="83"/>
      <c r="DF67" s="20"/>
      <c r="DG67" s="33"/>
      <c r="DH67" s="33"/>
      <c r="DI67" s="83"/>
      <c r="DN67" s="126">
        <f>+CP67</f>
        <v>4308</v>
      </c>
      <c r="DO67" s="156">
        <v>2</v>
      </c>
      <c r="DP67" s="126">
        <v>3</v>
      </c>
      <c r="DQ67" s="126" t="s">
        <v>951</v>
      </c>
      <c r="ES67" s="154">
        <v>8579</v>
      </c>
      <c r="ET67" s="156" t="s">
        <v>121</v>
      </c>
    </row>
    <row r="68" spans="1:150" s="126" customFormat="1" x14ac:dyDescent="0.2">
      <c r="A68" s="319"/>
      <c r="B68" s="319"/>
      <c r="C68" s="319" t="str">
        <f t="shared" si="46"/>
        <v/>
      </c>
      <c r="D68" s="320"/>
      <c r="E68" s="320">
        <v>1</v>
      </c>
      <c r="F68" s="321"/>
      <c r="G68" s="57"/>
      <c r="H68" s="57"/>
      <c r="I68" s="321"/>
      <c r="J68" s="57"/>
      <c r="K68" s="321"/>
      <c r="L68" s="321"/>
      <c r="M68" s="321"/>
      <c r="N68" s="322"/>
      <c r="O68" s="322"/>
      <c r="P68" s="109" t="s">
        <v>1301</v>
      </c>
      <c r="Q68" s="110" t="s">
        <v>912</v>
      </c>
      <c r="R68" s="110" t="s">
        <v>1514</v>
      </c>
      <c r="S68" s="20" t="s">
        <v>913</v>
      </c>
      <c r="T68" s="21">
        <v>1987</v>
      </c>
      <c r="U68" s="28" t="s">
        <v>1552</v>
      </c>
      <c r="V68" s="21">
        <v>2012</v>
      </c>
      <c r="W68" s="25" t="s">
        <v>1182</v>
      </c>
      <c r="X68" s="138">
        <v>2015</v>
      </c>
      <c r="Y68" s="287"/>
      <c r="Z68" s="28" t="s">
        <v>91</v>
      </c>
      <c r="AA68" s="284">
        <f t="shared" si="47"/>
        <v>6</v>
      </c>
      <c r="AB68" s="25" t="s">
        <v>108</v>
      </c>
      <c r="AC68" s="290">
        <v>2012</v>
      </c>
      <c r="AD68" s="21" t="s">
        <v>105</v>
      </c>
      <c r="AE68" s="304"/>
      <c r="AF68" s="16" t="s">
        <v>375</v>
      </c>
      <c r="AG68" s="318"/>
      <c r="CJ68" s="323" t="str">
        <f t="shared" si="19"/>
        <v>anders</v>
      </c>
      <c r="CK68" s="126" t="str">
        <f t="shared" si="48"/>
        <v>D'Arco Marcel</v>
      </c>
      <c r="CM68" s="156">
        <f t="shared" si="49"/>
        <v>6</v>
      </c>
      <c r="CN68" s="156" t="str">
        <f t="shared" si="50"/>
        <v>C</v>
      </c>
      <c r="CO68" s="138" t="str">
        <f t="shared" ref="CO68:CO98" si="58">VLOOKUP(CP68,Kategorie,2,0)</f>
        <v>D</v>
      </c>
      <c r="CP68" s="154">
        <v>4310</v>
      </c>
      <c r="CQ68" s="125">
        <v>772</v>
      </c>
      <c r="CR68" s="33">
        <f t="shared" si="52"/>
        <v>8</v>
      </c>
      <c r="CS68" s="83" t="str">
        <f t="shared" si="53"/>
        <v>Projektingenieur 8 (Bau)</v>
      </c>
      <c r="CT68" s="125">
        <v>772</v>
      </c>
      <c r="CU68" s="33">
        <f>VLOOKUP($CT68,Funktionsbezeichnungen,3,0)</f>
        <v>8</v>
      </c>
      <c r="CV68" s="83" t="str">
        <f>VLOOKUP($CT68,Funktionsbezeichnungen,2,0)</f>
        <v>Projektingenieur 8 (Bau)</v>
      </c>
      <c r="CW68" s="125">
        <v>771</v>
      </c>
      <c r="CX68" s="33">
        <f>VLOOKUP($CW68,Funktionsbezeichnungen,3,0)</f>
        <v>7</v>
      </c>
      <c r="CY68" s="83" t="str">
        <f>VLOOKUP($CW68,Funktionsbezeichnungen,2,0)</f>
        <v>Projektingenieur 7 (Bau)</v>
      </c>
      <c r="CZ68" s="125"/>
      <c r="DA68" s="33"/>
      <c r="DB68" s="83"/>
      <c r="DC68" s="125"/>
      <c r="DD68" s="33"/>
      <c r="DE68" s="83"/>
      <c r="DF68" s="20"/>
      <c r="DG68" s="33"/>
      <c r="DH68" s="33"/>
      <c r="DI68" s="83"/>
      <c r="DN68" s="126">
        <f>+CP68</f>
        <v>4310</v>
      </c>
      <c r="DO68" s="156">
        <v>2</v>
      </c>
      <c r="DP68" s="126">
        <v>3</v>
      </c>
      <c r="DQ68" s="126" t="s">
        <v>951</v>
      </c>
      <c r="ES68" s="154">
        <v>4322</v>
      </c>
      <c r="ET68" s="156" t="s">
        <v>121</v>
      </c>
    </row>
    <row r="69" spans="1:150" s="126" customFormat="1" x14ac:dyDescent="0.2">
      <c r="A69" s="319"/>
      <c r="B69" s="319"/>
      <c r="C69" s="319" t="str">
        <f t="shared" ref="C69:C100" si="59">IF(AA69&gt;=10,1,"")</f>
        <v/>
      </c>
      <c r="D69" s="320"/>
      <c r="E69" s="320">
        <v>1</v>
      </c>
      <c r="F69" s="321"/>
      <c r="G69" s="57"/>
      <c r="H69" s="57"/>
      <c r="I69" s="321"/>
      <c r="J69" s="57"/>
      <c r="K69" s="321"/>
      <c r="L69" s="321"/>
      <c r="M69" s="321"/>
      <c r="N69" s="322"/>
      <c r="O69" s="322"/>
      <c r="P69" s="109" t="s">
        <v>1301</v>
      </c>
      <c r="Q69" s="110" t="s">
        <v>1503</v>
      </c>
      <c r="R69" s="110" t="s">
        <v>1514</v>
      </c>
      <c r="S69" s="20" t="s">
        <v>1504</v>
      </c>
      <c r="T69" s="21">
        <v>1975</v>
      </c>
      <c r="U69" s="28" t="s">
        <v>1552</v>
      </c>
      <c r="V69" s="21">
        <v>2010</v>
      </c>
      <c r="W69" s="25"/>
      <c r="X69" s="138"/>
      <c r="Y69" s="287"/>
      <c r="Z69" s="28"/>
      <c r="AA69" s="284">
        <f t="shared" ref="AA69:AA100" si="60">IF(Y69="",YEAR($AB$1)-$V69,YEAR($AB$1)-$X69)</f>
        <v>8</v>
      </c>
      <c r="AB69" s="25" t="s">
        <v>698</v>
      </c>
      <c r="AC69" s="290">
        <v>2018</v>
      </c>
      <c r="AD69" s="21" t="s">
        <v>121</v>
      </c>
      <c r="AE69" s="304"/>
      <c r="AF69" s="16" t="s">
        <v>375</v>
      </c>
      <c r="AG69" s="318"/>
      <c r="CJ69" s="323" t="e">
        <f t="shared" si="19"/>
        <v>#N/A</v>
      </c>
      <c r="CK69" s="337" t="str">
        <f t="shared" ref="CK69:CK85" si="61">+S69</f>
        <v>Said Ari</v>
      </c>
      <c r="CM69" s="156">
        <f t="shared" ref="CM69:CM85" si="62">+AA69</f>
        <v>8</v>
      </c>
      <c r="CN69" s="156" t="str">
        <f t="shared" ref="CN69:CN100" si="63">+AD69</f>
        <v>D</v>
      </c>
      <c r="CO69" s="138" t="e">
        <f t="shared" si="58"/>
        <v>#N/A</v>
      </c>
      <c r="CP69" s="264">
        <v>4333</v>
      </c>
      <c r="CQ69" s="125">
        <v>772</v>
      </c>
      <c r="CR69" s="33">
        <f t="shared" si="52"/>
        <v>8</v>
      </c>
      <c r="CS69" s="83" t="str">
        <f t="shared" si="53"/>
        <v>Projektingenieur 8 (Bau)</v>
      </c>
      <c r="CT69" s="125"/>
      <c r="CU69" s="33"/>
      <c r="CV69" s="83"/>
      <c r="CW69" s="125"/>
      <c r="CX69" s="33"/>
      <c r="CY69" s="83"/>
      <c r="CZ69" s="125"/>
      <c r="DA69" s="33"/>
      <c r="DB69" s="83"/>
      <c r="DC69" s="125"/>
      <c r="DD69" s="33"/>
      <c r="DE69" s="83"/>
      <c r="DF69" s="20"/>
      <c r="DG69" s="33"/>
      <c r="DH69" s="33"/>
      <c r="DI69" s="83"/>
      <c r="DN69" s="126">
        <f t="shared" si="18"/>
        <v>4333</v>
      </c>
      <c r="DO69" s="156">
        <v>2</v>
      </c>
      <c r="DP69" s="126">
        <v>3</v>
      </c>
      <c r="DQ69" s="126" t="s">
        <v>951</v>
      </c>
      <c r="ES69" s="154">
        <v>4308</v>
      </c>
      <c r="ET69" s="156" t="s">
        <v>121</v>
      </c>
    </row>
    <row r="70" spans="1:150" s="126" customFormat="1" x14ac:dyDescent="0.2">
      <c r="A70" s="319"/>
      <c r="B70" s="319">
        <v>1</v>
      </c>
      <c r="C70" s="319" t="str">
        <f t="shared" si="59"/>
        <v/>
      </c>
      <c r="D70" s="320"/>
      <c r="E70" s="320">
        <v>1</v>
      </c>
      <c r="F70" s="321"/>
      <c r="G70" s="57"/>
      <c r="H70" s="57"/>
      <c r="I70" s="321"/>
      <c r="J70" s="57"/>
      <c r="K70" s="321"/>
      <c r="L70" s="321"/>
      <c r="M70" s="321"/>
      <c r="N70" s="322"/>
      <c r="O70" s="322"/>
      <c r="P70" s="109" t="s">
        <v>1301</v>
      </c>
      <c r="Q70" s="110" t="s">
        <v>1014</v>
      </c>
      <c r="R70" s="110" t="s">
        <v>1514</v>
      </c>
      <c r="S70" s="20" t="s">
        <v>1015</v>
      </c>
      <c r="T70" s="21">
        <v>1980</v>
      </c>
      <c r="U70" s="28" t="s">
        <v>1515</v>
      </c>
      <c r="V70" s="21">
        <v>2002</v>
      </c>
      <c r="W70" s="25" t="s">
        <v>1552</v>
      </c>
      <c r="X70" s="138">
        <v>2013</v>
      </c>
      <c r="Y70" s="389" t="s">
        <v>1547</v>
      </c>
      <c r="Z70" s="28"/>
      <c r="AA70" s="284">
        <f t="shared" si="60"/>
        <v>5</v>
      </c>
      <c r="AB70" s="25" t="s">
        <v>916</v>
      </c>
      <c r="AC70" s="290">
        <v>2013</v>
      </c>
      <c r="AD70" s="21" t="s">
        <v>121</v>
      </c>
      <c r="AE70" s="304"/>
      <c r="AF70" s="16" t="s">
        <v>375</v>
      </c>
      <c r="AG70" s="318"/>
      <c r="CJ70" s="126" t="str">
        <f t="shared" ref="CJ70:CJ131" si="64">IF(CN70=CO70,"","anders")</f>
        <v/>
      </c>
      <c r="CK70" s="126" t="str">
        <f t="shared" si="61"/>
        <v>Hochuli Antonina</v>
      </c>
      <c r="CM70" s="156">
        <f t="shared" si="62"/>
        <v>5</v>
      </c>
      <c r="CN70" s="156" t="str">
        <f t="shared" si="63"/>
        <v>D</v>
      </c>
      <c r="CO70" s="138" t="str">
        <f t="shared" si="58"/>
        <v>D</v>
      </c>
      <c r="CP70" s="154">
        <v>8579</v>
      </c>
      <c r="CQ70" s="125">
        <v>771</v>
      </c>
      <c r="CR70" s="33">
        <f t="shared" si="52"/>
        <v>7</v>
      </c>
      <c r="CS70" s="83" t="str">
        <f t="shared" si="53"/>
        <v>Projektingenieur 7 (Bau)</v>
      </c>
      <c r="CT70" s="125">
        <v>771</v>
      </c>
      <c r="CU70" s="33">
        <f>VLOOKUP($CT70,Funktionsbezeichnungen,3,0)</f>
        <v>7</v>
      </c>
      <c r="CV70" s="83" t="str">
        <f>VLOOKUP($CT70,Funktionsbezeichnungen,2,0)</f>
        <v>Projektingenieur 7 (Bau)</v>
      </c>
      <c r="CW70" s="125">
        <v>770</v>
      </c>
      <c r="CX70" s="33">
        <f t="shared" si="56"/>
        <v>6</v>
      </c>
      <c r="CY70" s="83" t="str">
        <f t="shared" si="57"/>
        <v>Vorstufe Projektingenieur (Bau)</v>
      </c>
      <c r="CZ70" s="125"/>
      <c r="DA70" s="33"/>
      <c r="DB70" s="83"/>
      <c r="DC70" s="125"/>
      <c r="DD70" s="33"/>
      <c r="DE70" s="83"/>
      <c r="DF70" s="20"/>
      <c r="DG70" s="33"/>
      <c r="DH70" s="33"/>
      <c r="DI70" s="83"/>
      <c r="DN70" s="126">
        <f t="shared" si="18"/>
        <v>8579</v>
      </c>
      <c r="DO70" s="156">
        <v>2</v>
      </c>
      <c r="DP70" s="126">
        <v>3</v>
      </c>
      <c r="DQ70" s="126" t="s">
        <v>951</v>
      </c>
      <c r="ES70" s="154">
        <v>4313</v>
      </c>
      <c r="ET70" s="156" t="s">
        <v>121</v>
      </c>
    </row>
    <row r="71" spans="1:150" s="126" customFormat="1" x14ac:dyDescent="0.2">
      <c r="A71" s="319"/>
      <c r="B71" s="319"/>
      <c r="C71" s="319" t="str">
        <f t="shared" si="59"/>
        <v/>
      </c>
      <c r="D71" s="320"/>
      <c r="E71" s="320">
        <v>1</v>
      </c>
      <c r="F71" s="321"/>
      <c r="G71" s="57"/>
      <c r="H71" s="57"/>
      <c r="I71" s="321"/>
      <c r="J71" s="57"/>
      <c r="K71" s="321"/>
      <c r="L71" s="321"/>
      <c r="M71" s="321"/>
      <c r="N71" s="322"/>
      <c r="O71" s="322"/>
      <c r="P71" s="109" t="s">
        <v>1301</v>
      </c>
      <c r="Q71" s="110" t="s">
        <v>1074</v>
      </c>
      <c r="R71" s="110" t="s">
        <v>1514</v>
      </c>
      <c r="S71" s="20" t="s">
        <v>1075</v>
      </c>
      <c r="T71" s="21">
        <v>1987</v>
      </c>
      <c r="U71" s="28" t="s">
        <v>1302</v>
      </c>
      <c r="V71" s="21">
        <v>2013</v>
      </c>
      <c r="W71" s="25"/>
      <c r="X71" s="138"/>
      <c r="Y71" s="287"/>
      <c r="Z71" s="28"/>
      <c r="AA71" s="284">
        <f t="shared" si="60"/>
        <v>5</v>
      </c>
      <c r="AB71" s="25" t="s">
        <v>698</v>
      </c>
      <c r="AC71" s="290">
        <v>2014</v>
      </c>
      <c r="AD71" s="21" t="s">
        <v>121</v>
      </c>
      <c r="AE71" s="304"/>
      <c r="AF71" s="16" t="s">
        <v>375</v>
      </c>
      <c r="AG71" s="318"/>
      <c r="CJ71" s="126" t="e">
        <f t="shared" si="64"/>
        <v>#N/A</v>
      </c>
      <c r="CK71" s="126" t="str">
        <f t="shared" si="61"/>
        <v>Meisch Raoul</v>
      </c>
      <c r="CM71" s="156">
        <f t="shared" si="62"/>
        <v>5</v>
      </c>
      <c r="CN71" s="156" t="str">
        <f t="shared" si="63"/>
        <v>D</v>
      </c>
      <c r="CO71" s="138" t="e">
        <f t="shared" si="58"/>
        <v>#N/A</v>
      </c>
      <c r="CP71" s="154">
        <v>4315</v>
      </c>
      <c r="CQ71" s="125">
        <v>771</v>
      </c>
      <c r="CR71" s="33">
        <f t="shared" si="52"/>
        <v>7</v>
      </c>
      <c r="CS71" s="83" t="str">
        <f t="shared" si="53"/>
        <v>Projektingenieur 7 (Bau)</v>
      </c>
      <c r="CT71" s="125">
        <v>771</v>
      </c>
      <c r="CU71" s="33">
        <f>VLOOKUP($CT71,Funktionsbezeichnungen,3,0)</f>
        <v>7</v>
      </c>
      <c r="CV71" s="83" t="str">
        <f>VLOOKUP($CT71,Funktionsbezeichnungen,2,0)</f>
        <v>Projektingenieur 7 (Bau)</v>
      </c>
      <c r="CW71" s="125"/>
      <c r="CX71" s="33"/>
      <c r="CY71" s="83"/>
      <c r="CZ71" s="125"/>
      <c r="DA71" s="33"/>
      <c r="DB71" s="83"/>
      <c r="DC71" s="125"/>
      <c r="DD71" s="33"/>
      <c r="DE71" s="83"/>
      <c r="DF71" s="20"/>
      <c r="DG71" s="33"/>
      <c r="DH71" s="33"/>
      <c r="DI71" s="83"/>
      <c r="DN71" s="126">
        <f t="shared" ref="DN71:DN138" si="65">+CP71</f>
        <v>4315</v>
      </c>
      <c r="DO71" s="156">
        <v>2</v>
      </c>
      <c r="DP71" s="126">
        <v>3</v>
      </c>
      <c r="DQ71" s="126" t="s">
        <v>951</v>
      </c>
      <c r="ES71" s="154">
        <v>4318</v>
      </c>
      <c r="ET71" s="156" t="s">
        <v>121</v>
      </c>
    </row>
    <row r="72" spans="1:150" s="126" customFormat="1" x14ac:dyDescent="0.2">
      <c r="A72" s="319"/>
      <c r="B72" s="319">
        <v>1</v>
      </c>
      <c r="C72" s="319" t="str">
        <f t="shared" si="59"/>
        <v/>
      </c>
      <c r="D72" s="320"/>
      <c r="E72" s="320">
        <v>1</v>
      </c>
      <c r="F72" s="321"/>
      <c r="G72" s="57"/>
      <c r="H72" s="57"/>
      <c r="I72" s="321"/>
      <c r="J72" s="57"/>
      <c r="K72" s="321"/>
      <c r="L72" s="321"/>
      <c r="M72" s="321"/>
      <c r="N72" s="322"/>
      <c r="O72" s="322"/>
      <c r="P72" s="109" t="s">
        <v>359</v>
      </c>
      <c r="Q72" s="110" t="s">
        <v>1029</v>
      </c>
      <c r="R72" s="110" t="s">
        <v>1514</v>
      </c>
      <c r="S72" s="20" t="s">
        <v>1030</v>
      </c>
      <c r="T72" s="21">
        <v>1989</v>
      </c>
      <c r="U72" s="28" t="s">
        <v>1552</v>
      </c>
      <c r="V72" s="21">
        <v>2013</v>
      </c>
      <c r="W72" s="25"/>
      <c r="X72" s="138"/>
      <c r="Y72" s="287"/>
      <c r="Z72" s="28" t="s">
        <v>1510</v>
      </c>
      <c r="AA72" s="284">
        <f t="shared" si="60"/>
        <v>5</v>
      </c>
      <c r="AB72" s="25" t="s">
        <v>916</v>
      </c>
      <c r="AC72" s="290">
        <v>2013</v>
      </c>
      <c r="AD72" s="21" t="s">
        <v>121</v>
      </c>
      <c r="AE72" s="304"/>
      <c r="AF72" s="16" t="s">
        <v>375</v>
      </c>
      <c r="AG72" s="318"/>
      <c r="CJ72" s="126" t="str">
        <f t="shared" si="64"/>
        <v/>
      </c>
      <c r="CK72" s="126" t="str">
        <f t="shared" si="61"/>
        <v>Stöhr Jessica</v>
      </c>
      <c r="CM72" s="156">
        <f t="shared" si="62"/>
        <v>5</v>
      </c>
      <c r="CN72" s="156" t="str">
        <f t="shared" si="63"/>
        <v>D</v>
      </c>
      <c r="CO72" s="138" t="str">
        <f t="shared" si="58"/>
        <v>D</v>
      </c>
      <c r="CP72" s="154">
        <v>4313</v>
      </c>
      <c r="CQ72" s="125">
        <v>771</v>
      </c>
      <c r="CR72" s="33">
        <f t="shared" si="52"/>
        <v>7</v>
      </c>
      <c r="CS72" s="83" t="str">
        <f t="shared" si="53"/>
        <v>Projektingenieur 7 (Bau)</v>
      </c>
      <c r="CT72" s="125">
        <v>771</v>
      </c>
      <c r="CU72" s="33">
        <f>VLOOKUP($CT72,Funktionsbezeichnungen,3,0)</f>
        <v>7</v>
      </c>
      <c r="CV72" s="83" t="str">
        <f>VLOOKUP($CT72,Funktionsbezeichnungen,2,0)</f>
        <v>Projektingenieur 7 (Bau)</v>
      </c>
      <c r="CW72" s="125">
        <v>770</v>
      </c>
      <c r="CX72" s="33">
        <f t="shared" si="56"/>
        <v>6</v>
      </c>
      <c r="CY72" s="83" t="str">
        <f t="shared" si="57"/>
        <v>Vorstufe Projektingenieur (Bau)</v>
      </c>
      <c r="CZ72" s="125"/>
      <c r="DA72" s="33"/>
      <c r="DB72" s="83"/>
      <c r="DC72" s="125"/>
      <c r="DD72" s="33"/>
      <c r="DE72" s="83"/>
      <c r="DF72" s="20"/>
      <c r="DG72" s="33"/>
      <c r="DH72" s="33"/>
      <c r="DI72" s="83"/>
      <c r="DN72" s="126">
        <f t="shared" si="65"/>
        <v>4313</v>
      </c>
      <c r="DO72" s="156">
        <v>2</v>
      </c>
      <c r="DP72" s="126">
        <v>3</v>
      </c>
      <c r="DQ72" s="126" t="s">
        <v>951</v>
      </c>
      <c r="ES72" s="154">
        <v>4319</v>
      </c>
      <c r="ET72" s="156" t="s">
        <v>121</v>
      </c>
    </row>
    <row r="73" spans="1:150" s="126" customFormat="1" x14ac:dyDescent="0.2">
      <c r="A73" s="319"/>
      <c r="B73" s="319"/>
      <c r="C73" s="319" t="str">
        <f t="shared" si="59"/>
        <v/>
      </c>
      <c r="D73" s="320"/>
      <c r="E73" s="320">
        <v>1</v>
      </c>
      <c r="F73" s="321"/>
      <c r="G73" s="57"/>
      <c r="H73" s="57">
        <v>1</v>
      </c>
      <c r="I73" s="321"/>
      <c r="J73" s="57"/>
      <c r="K73" s="321"/>
      <c r="L73" s="321"/>
      <c r="M73" s="321"/>
      <c r="N73" s="322"/>
      <c r="O73" s="322"/>
      <c r="P73" s="109" t="s">
        <v>358</v>
      </c>
      <c r="Q73" s="110" t="s">
        <v>1173</v>
      </c>
      <c r="R73" s="110" t="s">
        <v>1514</v>
      </c>
      <c r="S73" s="20" t="s">
        <v>1172</v>
      </c>
      <c r="T73" s="21">
        <v>1986</v>
      </c>
      <c r="U73" s="28" t="s">
        <v>1549</v>
      </c>
      <c r="V73" s="21">
        <v>2011</v>
      </c>
      <c r="W73" s="25" t="s">
        <v>1552</v>
      </c>
      <c r="X73" s="138">
        <v>2015</v>
      </c>
      <c r="Y73" s="389" t="s">
        <v>1547</v>
      </c>
      <c r="Z73" s="28"/>
      <c r="AA73" s="284">
        <f t="shared" si="60"/>
        <v>3</v>
      </c>
      <c r="AB73" s="25" t="s">
        <v>1563</v>
      </c>
      <c r="AC73" s="290">
        <v>2015</v>
      </c>
      <c r="AD73" s="21" t="s">
        <v>121</v>
      </c>
      <c r="AE73" s="304"/>
      <c r="AF73" s="16" t="s">
        <v>376</v>
      </c>
      <c r="AG73" s="318"/>
      <c r="CJ73" s="126" t="str">
        <f t="shared" si="64"/>
        <v/>
      </c>
      <c r="CK73" s="126" t="str">
        <f t="shared" si="61"/>
        <v>Völlmin Daniel</v>
      </c>
      <c r="CM73" s="156">
        <f t="shared" si="62"/>
        <v>3</v>
      </c>
      <c r="CN73" s="156" t="str">
        <f t="shared" si="63"/>
        <v>D</v>
      </c>
      <c r="CO73" s="138" t="str">
        <f t="shared" si="58"/>
        <v>D</v>
      </c>
      <c r="CP73" s="154">
        <v>4319</v>
      </c>
      <c r="CQ73" s="125">
        <v>771</v>
      </c>
      <c r="CR73" s="33">
        <f t="shared" si="52"/>
        <v>7</v>
      </c>
      <c r="CS73" s="83" t="str">
        <f t="shared" si="53"/>
        <v>Projektingenieur 7 (Bau)</v>
      </c>
      <c r="CT73" s="125">
        <v>771</v>
      </c>
      <c r="CU73" s="33">
        <f>VLOOKUP($CT73,Funktionsbezeichnungen,3,0)</f>
        <v>7</v>
      </c>
      <c r="CV73" s="83" t="str">
        <f>VLOOKUP($CT73,Funktionsbezeichnungen,2,0)</f>
        <v>Projektingenieur 7 (Bau)</v>
      </c>
      <c r="CW73" s="125"/>
      <c r="CX73" s="33"/>
      <c r="CY73" s="83"/>
      <c r="CZ73" s="125"/>
      <c r="DA73" s="33"/>
      <c r="DB73" s="83"/>
      <c r="DC73" s="125"/>
      <c r="DD73" s="33"/>
      <c r="DE73" s="83"/>
      <c r="DF73" s="20"/>
      <c r="DG73" s="33"/>
      <c r="DH73" s="33"/>
      <c r="DI73" s="83"/>
      <c r="DN73" s="126">
        <f t="shared" si="65"/>
        <v>4319</v>
      </c>
      <c r="DO73" s="156">
        <v>2</v>
      </c>
      <c r="DP73" s="126">
        <v>3</v>
      </c>
      <c r="DQ73" s="126" t="s">
        <v>951</v>
      </c>
      <c r="ES73" s="154">
        <v>3211</v>
      </c>
      <c r="ET73" s="126" t="s">
        <v>105</v>
      </c>
    </row>
    <row r="74" spans="1:150" s="126" customFormat="1" x14ac:dyDescent="0.2">
      <c r="A74" s="319"/>
      <c r="B74" s="319"/>
      <c r="C74" s="319" t="str">
        <f t="shared" si="59"/>
        <v/>
      </c>
      <c r="D74" s="320">
        <v>1</v>
      </c>
      <c r="E74" s="320"/>
      <c r="F74" s="321"/>
      <c r="G74" s="57"/>
      <c r="H74" s="57"/>
      <c r="I74" s="321"/>
      <c r="J74" s="57"/>
      <c r="K74" s="321"/>
      <c r="L74" s="321"/>
      <c r="M74" s="321"/>
      <c r="N74" s="322"/>
      <c r="O74" s="322"/>
      <c r="P74" s="109" t="s">
        <v>1301</v>
      </c>
      <c r="Q74" s="110" t="s">
        <v>1016</v>
      </c>
      <c r="R74" s="110" t="s">
        <v>1514</v>
      </c>
      <c r="S74" s="20" t="s">
        <v>1017</v>
      </c>
      <c r="T74" s="21">
        <v>1988</v>
      </c>
      <c r="U74" s="28" t="s">
        <v>1553</v>
      </c>
      <c r="V74" s="21">
        <v>2016</v>
      </c>
      <c r="W74" s="25"/>
      <c r="X74" s="138"/>
      <c r="Y74" s="287"/>
      <c r="Z74" s="28"/>
      <c r="AA74" s="284">
        <f t="shared" si="60"/>
        <v>2</v>
      </c>
      <c r="AB74" s="25" t="s">
        <v>698</v>
      </c>
      <c r="AC74" s="290">
        <v>2015</v>
      </c>
      <c r="AD74" s="21" t="s">
        <v>121</v>
      </c>
      <c r="AE74" s="304"/>
      <c r="AF74" s="16" t="s">
        <v>375</v>
      </c>
      <c r="AG74" s="318"/>
      <c r="CJ74" s="126" t="e">
        <f t="shared" si="64"/>
        <v>#N/A</v>
      </c>
      <c r="CK74" s="126" t="str">
        <f t="shared" si="61"/>
        <v>Burger Stefan</v>
      </c>
      <c r="CM74" s="126">
        <f t="shared" si="62"/>
        <v>2</v>
      </c>
      <c r="CN74" s="126" t="str">
        <f t="shared" si="63"/>
        <v>D</v>
      </c>
      <c r="CO74" s="138" t="e">
        <f t="shared" si="58"/>
        <v>#N/A</v>
      </c>
      <c r="CP74" s="154">
        <v>9748</v>
      </c>
      <c r="CQ74" s="125">
        <v>771</v>
      </c>
      <c r="CR74" s="33">
        <f t="shared" si="52"/>
        <v>7</v>
      </c>
      <c r="CS74" s="83" t="str">
        <f t="shared" si="53"/>
        <v>Projektingenieur 7 (Bau)</v>
      </c>
      <c r="CT74" s="125">
        <v>771</v>
      </c>
      <c r="CU74" s="33">
        <f>VLOOKUP($CT74,Funktionsbezeichnungen,3,0)</f>
        <v>7</v>
      </c>
      <c r="CV74" s="83" t="str">
        <f>VLOOKUP($CT74,Funktionsbezeichnungen,2,0)</f>
        <v>Projektingenieur 7 (Bau)</v>
      </c>
      <c r="CW74" s="125"/>
      <c r="CX74" s="33"/>
      <c r="CY74" s="83"/>
      <c r="CZ74" s="125"/>
      <c r="DA74" s="33"/>
      <c r="DB74" s="83"/>
      <c r="DC74" s="125"/>
      <c r="DD74" s="33"/>
      <c r="DE74" s="83"/>
      <c r="DF74" s="20"/>
      <c r="DG74" s="125"/>
      <c r="DH74" s="33"/>
      <c r="DI74" s="83"/>
      <c r="DN74" s="126">
        <f t="shared" si="65"/>
        <v>9748</v>
      </c>
      <c r="DO74" s="156">
        <v>2</v>
      </c>
      <c r="DP74" s="126">
        <v>3</v>
      </c>
      <c r="DQ74" s="324" t="s">
        <v>951</v>
      </c>
      <c r="ES74" s="154">
        <v>6622</v>
      </c>
      <c r="ET74" s="126" t="s">
        <v>105</v>
      </c>
    </row>
    <row r="75" spans="1:150" s="126" customFormat="1" x14ac:dyDescent="0.2">
      <c r="A75" s="319"/>
      <c r="B75" s="319"/>
      <c r="C75" s="319" t="str">
        <f t="shared" si="59"/>
        <v/>
      </c>
      <c r="D75" s="320">
        <v>1</v>
      </c>
      <c r="E75" s="320"/>
      <c r="F75" s="321"/>
      <c r="G75" s="57"/>
      <c r="H75" s="57"/>
      <c r="I75" s="321"/>
      <c r="J75" s="57"/>
      <c r="K75" s="321"/>
      <c r="L75" s="321"/>
      <c r="M75" s="321"/>
      <c r="N75" s="322"/>
      <c r="O75" s="322"/>
      <c r="P75" s="109" t="s">
        <v>1301</v>
      </c>
      <c r="Q75" s="110" t="s">
        <v>1255</v>
      </c>
      <c r="R75" s="110" t="s">
        <v>1514</v>
      </c>
      <c r="S75" s="20" t="s">
        <v>1256</v>
      </c>
      <c r="T75" s="21">
        <v>1984</v>
      </c>
      <c r="U75" s="28" t="s">
        <v>1216</v>
      </c>
      <c r="V75" s="21">
        <v>2016</v>
      </c>
      <c r="W75" s="25"/>
      <c r="X75" s="138"/>
      <c r="Y75" s="287"/>
      <c r="Z75" s="28"/>
      <c r="AA75" s="284">
        <f t="shared" si="60"/>
        <v>2</v>
      </c>
      <c r="AB75" s="25" t="s">
        <v>698</v>
      </c>
      <c r="AC75" s="290">
        <v>2017</v>
      </c>
      <c r="AD75" s="21" t="s">
        <v>121</v>
      </c>
      <c r="AE75" s="304"/>
      <c r="AF75" s="16" t="s">
        <v>375</v>
      </c>
      <c r="AG75" s="318"/>
      <c r="CJ75" s="323" t="e">
        <f t="shared" si="64"/>
        <v>#N/A</v>
      </c>
      <c r="CK75" s="276" t="str">
        <f t="shared" si="61"/>
        <v>Aleinikov Dimitri</v>
      </c>
      <c r="CM75" s="126">
        <f t="shared" si="62"/>
        <v>2</v>
      </c>
      <c r="CN75" s="126" t="str">
        <f t="shared" si="63"/>
        <v>D</v>
      </c>
      <c r="CO75" s="138" t="e">
        <f t="shared" si="58"/>
        <v>#N/A</v>
      </c>
      <c r="CP75" s="222">
        <v>4327</v>
      </c>
      <c r="CQ75" s="125">
        <v>771</v>
      </c>
      <c r="CR75" s="33">
        <f t="shared" si="52"/>
        <v>7</v>
      </c>
      <c r="CS75" s="83" t="str">
        <f t="shared" si="53"/>
        <v>Projektingenieur 7 (Bau)</v>
      </c>
      <c r="CT75" s="125"/>
      <c r="CU75" s="33"/>
      <c r="CV75" s="83"/>
      <c r="CW75" s="125"/>
      <c r="CX75" s="33"/>
      <c r="CY75" s="83"/>
      <c r="CZ75" s="125"/>
      <c r="DA75" s="33"/>
      <c r="DB75" s="83"/>
      <c r="DC75" s="125"/>
      <c r="DD75" s="33"/>
      <c r="DE75" s="83"/>
      <c r="DF75" s="20"/>
      <c r="DG75" s="125"/>
      <c r="DH75" s="33"/>
      <c r="DI75" s="83"/>
      <c r="DN75" s="126">
        <f t="shared" si="65"/>
        <v>4327</v>
      </c>
      <c r="DO75" s="156">
        <v>2</v>
      </c>
      <c r="DP75" s="126">
        <v>3</v>
      </c>
      <c r="DQ75" s="324" t="s">
        <v>951</v>
      </c>
      <c r="ES75" s="154">
        <v>7622</v>
      </c>
      <c r="ET75" s="126" t="s">
        <v>105</v>
      </c>
    </row>
    <row r="76" spans="1:150" s="126" customFormat="1" x14ac:dyDescent="0.2">
      <c r="A76" s="319"/>
      <c r="B76" s="319"/>
      <c r="C76" s="319" t="str">
        <f t="shared" si="59"/>
        <v/>
      </c>
      <c r="D76" s="320">
        <v>1</v>
      </c>
      <c r="E76" s="320"/>
      <c r="F76" s="321"/>
      <c r="G76" s="57"/>
      <c r="H76" s="57"/>
      <c r="I76" s="321"/>
      <c r="J76" s="57"/>
      <c r="K76" s="321"/>
      <c r="L76" s="321"/>
      <c r="M76" s="321"/>
      <c r="N76" s="322"/>
      <c r="O76" s="322"/>
      <c r="P76" s="109" t="s">
        <v>359</v>
      </c>
      <c r="Q76" s="110" t="s">
        <v>897</v>
      </c>
      <c r="R76" s="110" t="s">
        <v>1514</v>
      </c>
      <c r="S76" s="20" t="s">
        <v>896</v>
      </c>
      <c r="T76" s="21">
        <v>1990</v>
      </c>
      <c r="U76" s="28" t="s">
        <v>1216</v>
      </c>
      <c r="V76" s="21">
        <v>2017</v>
      </c>
      <c r="W76" s="25"/>
      <c r="X76" s="138"/>
      <c r="Y76" s="287"/>
      <c r="Z76" s="28" t="s">
        <v>1511</v>
      </c>
      <c r="AA76" s="284">
        <f t="shared" si="60"/>
        <v>1</v>
      </c>
      <c r="AB76" s="25" t="s">
        <v>698</v>
      </c>
      <c r="AC76" s="290">
        <v>2017</v>
      </c>
      <c r="AD76" s="21" t="s">
        <v>121</v>
      </c>
      <c r="AE76" s="304"/>
      <c r="AF76" s="16" t="s">
        <v>375</v>
      </c>
      <c r="AG76" s="318"/>
      <c r="CJ76" s="323" t="e">
        <f t="shared" si="64"/>
        <v>#N/A</v>
      </c>
      <c r="CK76" s="276" t="str">
        <f t="shared" si="61"/>
        <v>Lüthi Tobias</v>
      </c>
      <c r="CM76" s="126">
        <f t="shared" si="62"/>
        <v>1</v>
      </c>
      <c r="CN76" s="126" t="str">
        <f t="shared" si="63"/>
        <v>D</v>
      </c>
      <c r="CO76" s="138" t="e">
        <f t="shared" si="58"/>
        <v>#N/A</v>
      </c>
      <c r="CP76" s="222">
        <v>8580</v>
      </c>
      <c r="CQ76" s="125">
        <v>771</v>
      </c>
      <c r="CR76" s="33">
        <f t="shared" si="52"/>
        <v>7</v>
      </c>
      <c r="CS76" s="83" t="str">
        <f t="shared" si="53"/>
        <v>Projektingenieur 7 (Bau)</v>
      </c>
      <c r="CT76" s="125"/>
      <c r="CU76" s="33"/>
      <c r="CV76" s="83"/>
      <c r="CW76" s="125"/>
      <c r="CX76" s="33"/>
      <c r="CY76" s="83"/>
      <c r="CZ76" s="125"/>
      <c r="DA76" s="33"/>
      <c r="DB76" s="83"/>
      <c r="DC76" s="125"/>
      <c r="DD76" s="33"/>
      <c r="DE76" s="83"/>
      <c r="DF76" s="20"/>
      <c r="DG76" s="125"/>
      <c r="DH76" s="33"/>
      <c r="DI76" s="83"/>
      <c r="DN76" s="126">
        <f t="shared" si="65"/>
        <v>8580</v>
      </c>
      <c r="DO76" s="156">
        <v>2</v>
      </c>
      <c r="DP76" s="126">
        <v>3</v>
      </c>
      <c r="DQ76" s="324" t="s">
        <v>951</v>
      </c>
      <c r="ES76" s="154">
        <v>9658</v>
      </c>
      <c r="ET76" s="126" t="s">
        <v>105</v>
      </c>
    </row>
    <row r="77" spans="1:150" s="126" customFormat="1" x14ac:dyDescent="0.2">
      <c r="A77" s="319"/>
      <c r="B77" s="319">
        <v>1</v>
      </c>
      <c r="C77" s="319" t="str">
        <f t="shared" si="59"/>
        <v/>
      </c>
      <c r="D77" s="320"/>
      <c r="E77" s="320">
        <v>1</v>
      </c>
      <c r="F77" s="321"/>
      <c r="G77" s="57"/>
      <c r="H77" s="57"/>
      <c r="I77" s="321"/>
      <c r="J77" s="57"/>
      <c r="K77" s="321"/>
      <c r="L77" s="321"/>
      <c r="M77" s="321"/>
      <c r="N77" s="322"/>
      <c r="O77" s="322"/>
      <c r="P77" s="109" t="s">
        <v>359</v>
      </c>
      <c r="Q77" s="110" t="s">
        <v>1271</v>
      </c>
      <c r="R77" s="110" t="s">
        <v>1514</v>
      </c>
      <c r="S77" s="20" t="s">
        <v>1272</v>
      </c>
      <c r="T77" s="21">
        <v>1990</v>
      </c>
      <c r="U77" s="28" t="s">
        <v>1273</v>
      </c>
      <c r="V77" s="21">
        <v>2017</v>
      </c>
      <c r="W77" s="25"/>
      <c r="X77" s="138"/>
      <c r="Y77" s="287"/>
      <c r="Z77" s="28" t="s">
        <v>106</v>
      </c>
      <c r="AA77" s="284">
        <f t="shared" si="60"/>
        <v>1</v>
      </c>
      <c r="AB77" s="25" t="s">
        <v>1512</v>
      </c>
      <c r="AC77" s="290">
        <v>2017</v>
      </c>
      <c r="AD77" s="21" t="s">
        <v>121</v>
      </c>
      <c r="AE77" s="304"/>
      <c r="AF77" s="16" t="s">
        <v>375</v>
      </c>
      <c r="AG77" s="318"/>
      <c r="CJ77" s="323" t="e">
        <f t="shared" si="64"/>
        <v>#N/A</v>
      </c>
      <c r="CK77" s="276" t="str">
        <f t="shared" si="61"/>
        <v>Schilliger Raphaela</v>
      </c>
      <c r="CM77" s="126">
        <f t="shared" si="62"/>
        <v>1</v>
      </c>
      <c r="CN77" s="126" t="str">
        <f t="shared" si="63"/>
        <v>D</v>
      </c>
      <c r="CO77" s="138" t="e">
        <f t="shared" si="58"/>
        <v>#N/A</v>
      </c>
      <c r="CP77" s="222">
        <v>4325</v>
      </c>
      <c r="CQ77" s="125">
        <v>781</v>
      </c>
      <c r="CR77" s="33">
        <f t="shared" si="52"/>
        <v>7</v>
      </c>
      <c r="CS77" s="83" t="str">
        <f t="shared" si="53"/>
        <v>Projektingenieur 7 (Umwelt)</v>
      </c>
      <c r="CT77" s="125"/>
      <c r="CU77" s="33"/>
      <c r="CV77" s="83"/>
      <c r="CW77" s="125"/>
      <c r="CX77" s="33"/>
      <c r="CY77" s="83"/>
      <c r="CZ77" s="125"/>
      <c r="DA77" s="33"/>
      <c r="DB77" s="83"/>
      <c r="DC77" s="125"/>
      <c r="DD77" s="33"/>
      <c r="DE77" s="83"/>
      <c r="DF77" s="20"/>
      <c r="DG77" s="125"/>
      <c r="DH77" s="33"/>
      <c r="DI77" s="83"/>
      <c r="DN77" s="126">
        <f t="shared" si="65"/>
        <v>4325</v>
      </c>
      <c r="DO77" s="156">
        <v>2</v>
      </c>
      <c r="DP77" s="126">
        <v>3</v>
      </c>
      <c r="DQ77" s="324" t="s">
        <v>951</v>
      </c>
      <c r="ES77" s="154">
        <v>4249</v>
      </c>
      <c r="ET77" s="126" t="s">
        <v>1322</v>
      </c>
    </row>
    <row r="78" spans="1:150" s="126" customFormat="1" x14ac:dyDescent="0.2">
      <c r="A78" s="319"/>
      <c r="B78" s="319"/>
      <c r="C78" s="319">
        <f t="shared" si="59"/>
        <v>1</v>
      </c>
      <c r="D78" s="320"/>
      <c r="E78" s="320"/>
      <c r="F78" s="321"/>
      <c r="G78" s="57"/>
      <c r="H78" s="57">
        <v>1</v>
      </c>
      <c r="I78" s="321">
        <v>1</v>
      </c>
      <c r="J78" s="57"/>
      <c r="K78" s="321"/>
      <c r="L78" s="321"/>
      <c r="M78" s="321"/>
      <c r="N78" s="322">
        <v>1</v>
      </c>
      <c r="O78" s="322"/>
      <c r="P78" s="109" t="s">
        <v>358</v>
      </c>
      <c r="Q78" s="110" t="s">
        <v>1125</v>
      </c>
      <c r="R78" s="110" t="s">
        <v>928</v>
      </c>
      <c r="S78" s="20" t="s">
        <v>1126</v>
      </c>
      <c r="T78" s="21">
        <v>1954</v>
      </c>
      <c r="U78" s="28" t="s">
        <v>126</v>
      </c>
      <c r="V78" s="21">
        <v>1973</v>
      </c>
      <c r="W78" s="25" t="s">
        <v>1127</v>
      </c>
      <c r="X78" s="138">
        <v>1979</v>
      </c>
      <c r="Y78" s="287"/>
      <c r="Z78" s="28"/>
      <c r="AA78" s="284">
        <f t="shared" si="60"/>
        <v>45</v>
      </c>
      <c r="AB78" s="25" t="s">
        <v>110</v>
      </c>
      <c r="AC78" s="290">
        <v>2015</v>
      </c>
      <c r="AD78" s="21" t="s">
        <v>105</v>
      </c>
      <c r="AE78" s="304"/>
      <c r="AF78" s="285" t="s">
        <v>1078</v>
      </c>
      <c r="AG78" s="318"/>
      <c r="CJ78" s="126" t="str">
        <f t="shared" si="64"/>
        <v/>
      </c>
      <c r="CK78" s="126" t="str">
        <f t="shared" si="61"/>
        <v>Reber Erich</v>
      </c>
      <c r="CM78" s="126">
        <f t="shared" si="62"/>
        <v>45</v>
      </c>
      <c r="CN78" s="126" t="str">
        <f t="shared" si="63"/>
        <v>C</v>
      </c>
      <c r="CO78" s="138" t="str">
        <f t="shared" si="58"/>
        <v>C</v>
      </c>
      <c r="CP78" s="154">
        <v>3211</v>
      </c>
      <c r="CQ78" s="125">
        <v>772</v>
      </c>
      <c r="CR78" s="33">
        <f t="shared" si="52"/>
        <v>8</v>
      </c>
      <c r="CS78" s="83" t="str">
        <f t="shared" si="53"/>
        <v>Projektingenieur 8 (Bau)</v>
      </c>
      <c r="CT78" s="125">
        <v>772</v>
      </c>
      <c r="CU78" s="33">
        <f>VLOOKUP($CT78,Funktionsbezeichnungen,3,0)</f>
        <v>8</v>
      </c>
      <c r="CV78" s="83" t="str">
        <f>VLOOKUP($CT78,Funktionsbezeichnungen,2,0)</f>
        <v>Projektingenieur 8 (Bau)</v>
      </c>
      <c r="CW78" s="125"/>
      <c r="CX78" s="33"/>
      <c r="CY78" s="83"/>
      <c r="CZ78" s="125"/>
      <c r="DA78" s="33"/>
      <c r="DB78" s="83"/>
      <c r="DC78" s="125"/>
      <c r="DD78" s="33"/>
      <c r="DE78" s="83"/>
      <c r="DF78" s="20"/>
      <c r="DG78" s="125"/>
      <c r="DH78" s="33"/>
      <c r="DI78" s="83"/>
      <c r="DN78" s="126">
        <f t="shared" si="65"/>
        <v>3211</v>
      </c>
      <c r="DO78" s="156">
        <v>6</v>
      </c>
      <c r="DP78" s="126">
        <v>0</v>
      </c>
      <c r="DQ78" s="324" t="s">
        <v>968</v>
      </c>
      <c r="ES78" s="154">
        <v>4250</v>
      </c>
      <c r="ET78" s="126" t="s">
        <v>1322</v>
      </c>
    </row>
    <row r="79" spans="1:150" s="126" customFormat="1" ht="15.75" x14ac:dyDescent="0.2">
      <c r="A79" s="319"/>
      <c r="B79" s="319"/>
      <c r="C79" s="319">
        <f t="shared" si="59"/>
        <v>1</v>
      </c>
      <c r="D79" s="320"/>
      <c r="E79" s="320"/>
      <c r="F79" s="321"/>
      <c r="G79" s="57"/>
      <c r="H79" s="57">
        <v>1</v>
      </c>
      <c r="I79" s="321">
        <v>1</v>
      </c>
      <c r="J79" s="57"/>
      <c r="K79" s="321"/>
      <c r="L79" s="321"/>
      <c r="M79" s="321"/>
      <c r="N79" s="322"/>
      <c r="O79" s="322"/>
      <c r="P79" s="109" t="s">
        <v>1303</v>
      </c>
      <c r="Q79" s="110" t="s">
        <v>477</v>
      </c>
      <c r="R79" s="110" t="s">
        <v>928</v>
      </c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138"/>
      <c r="Y79" s="287"/>
      <c r="Z79" s="28" t="s">
        <v>135</v>
      </c>
      <c r="AA79" s="284">
        <f t="shared" si="60"/>
        <v>44</v>
      </c>
      <c r="AB79" s="25" t="s">
        <v>110</v>
      </c>
      <c r="AC79" s="290">
        <v>1996</v>
      </c>
      <c r="AD79" s="21" t="s">
        <v>1040</v>
      </c>
      <c r="AE79" s="304"/>
      <c r="AF79" s="16" t="s">
        <v>404</v>
      </c>
      <c r="AG79" s="318"/>
      <c r="CJ79" s="126" t="str">
        <f>IF(CN79=CO79,"","anders")</f>
        <v/>
      </c>
      <c r="CK79" s="126" t="str">
        <f t="shared" si="61"/>
        <v>Imesch Robert</v>
      </c>
      <c r="CM79" s="126">
        <f t="shared" si="62"/>
        <v>44</v>
      </c>
      <c r="CN79" s="126" t="str">
        <f t="shared" si="63"/>
        <v xml:space="preserve"> D/C 2)</v>
      </c>
      <c r="CO79" s="138" t="str">
        <f>VLOOKUP(CP79,Kategorie,2,0)</f>
        <v xml:space="preserve"> D/C 2)</v>
      </c>
      <c r="CP79" s="154">
        <v>4249</v>
      </c>
      <c r="CQ79" s="125">
        <v>772</v>
      </c>
      <c r="CR79" s="33">
        <f t="shared" si="52"/>
        <v>8</v>
      </c>
      <c r="CS79" s="83" t="str">
        <f t="shared" si="53"/>
        <v>Projektingenieur 8 (Bau)</v>
      </c>
      <c r="CT79" s="125">
        <v>772</v>
      </c>
      <c r="CU79" s="33">
        <f>VLOOKUP($CT79,Funktionsbezeichnungen,3,0)</f>
        <v>8</v>
      </c>
      <c r="CV79" s="83" t="str">
        <f>VLOOKUP($CT79,Funktionsbezeichnungen,2,0)</f>
        <v>Projektingenieur 8 (Bau)</v>
      </c>
      <c r="CW79" s="125">
        <v>772</v>
      </c>
      <c r="CX79" s="33">
        <f>VLOOKUP($CW79,Funktionsbezeichnungen,3,0)</f>
        <v>8</v>
      </c>
      <c r="CY79" s="83" t="str">
        <f>VLOOKUP($CW79,Funktionsbezeichnungen,2,0)</f>
        <v>Projektingenieur 8 (Bau)</v>
      </c>
      <c r="CZ79" s="125">
        <v>772</v>
      </c>
      <c r="DA79" s="33">
        <f>VLOOKUP($CZ79,Funktionsbezeichnungen,3,0)</f>
        <v>8</v>
      </c>
      <c r="DB79" s="83" t="str">
        <f>VLOOKUP($CZ79,Funktionsbezeichnungen,2,0)</f>
        <v>Projektingenieur 8 (Bau)</v>
      </c>
      <c r="DC79" s="125">
        <v>772</v>
      </c>
      <c r="DD79" s="33">
        <f>VLOOKUP($DC79,Funktionsbezeichnungen,3,0)</f>
        <v>8</v>
      </c>
      <c r="DE79" s="83" t="str">
        <f>VLOOKUP($DC79,Funktionsbezeichnungen,2,0)</f>
        <v>Projektingenieur 8 (Bau)</v>
      </c>
      <c r="DF79" s="20"/>
      <c r="DG79" s="33">
        <v>772</v>
      </c>
      <c r="DH79" s="33">
        <f>VLOOKUP($DG79,Funktionsbezeichnungen,3,0)</f>
        <v>8</v>
      </c>
      <c r="DI79" s="83" t="str">
        <f>VLOOKUP($DG79,Funktionsbezeichnungen,2,0)</f>
        <v>Projektingenieur 8 (Bau)</v>
      </c>
      <c r="DN79" s="126">
        <f>+CP79</f>
        <v>4249</v>
      </c>
      <c r="DO79" s="156">
        <v>6</v>
      </c>
      <c r="DP79" s="126">
        <v>0</v>
      </c>
      <c r="DQ79" s="324" t="s">
        <v>968</v>
      </c>
      <c r="ES79" s="154">
        <v>5630</v>
      </c>
      <c r="ET79" s="126" t="s">
        <v>121</v>
      </c>
    </row>
    <row r="80" spans="1:150" s="126" customFormat="1" ht="15.75" x14ac:dyDescent="0.2">
      <c r="A80" s="319"/>
      <c r="B80" s="319"/>
      <c r="C80" s="319">
        <f t="shared" si="59"/>
        <v>1</v>
      </c>
      <c r="D80" s="320"/>
      <c r="E80" s="320"/>
      <c r="F80" s="321"/>
      <c r="G80" s="57"/>
      <c r="H80" s="57">
        <v>1</v>
      </c>
      <c r="I80" s="321">
        <v>1</v>
      </c>
      <c r="J80" s="57">
        <v>1</v>
      </c>
      <c r="K80" s="321"/>
      <c r="L80" s="321"/>
      <c r="M80" s="321"/>
      <c r="N80" s="322"/>
      <c r="O80" s="322"/>
      <c r="P80" s="109" t="s">
        <v>1303</v>
      </c>
      <c r="Q80" s="110" t="s">
        <v>478</v>
      </c>
      <c r="R80" s="110" t="s">
        <v>928</v>
      </c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138"/>
      <c r="Y80" s="287"/>
      <c r="Z80" s="28" t="s">
        <v>135</v>
      </c>
      <c r="AA80" s="284">
        <f t="shared" si="60"/>
        <v>43</v>
      </c>
      <c r="AB80" s="25" t="s">
        <v>110</v>
      </c>
      <c r="AC80" s="290">
        <v>1996</v>
      </c>
      <c r="AD80" s="21" t="s">
        <v>1040</v>
      </c>
      <c r="AE80" s="304"/>
      <c r="AF80" s="16" t="s">
        <v>404</v>
      </c>
      <c r="AG80" s="318"/>
      <c r="CJ80" s="126" t="str">
        <f>IF(CN80=CO80,"","anders")</f>
        <v/>
      </c>
      <c r="CK80" s="126" t="str">
        <f t="shared" si="61"/>
        <v>Flückiger Hans Peter</v>
      </c>
      <c r="CM80" s="126">
        <f t="shared" si="62"/>
        <v>43</v>
      </c>
      <c r="CN80" s="126" t="str">
        <f t="shared" si="63"/>
        <v xml:space="preserve"> D/C 2)</v>
      </c>
      <c r="CO80" s="138" t="str">
        <f>VLOOKUP(CP80,Kategorie,2,0)</f>
        <v xml:space="preserve"> D/C 2)</v>
      </c>
      <c r="CP80" s="154">
        <v>4250</v>
      </c>
      <c r="CQ80" s="125">
        <v>772</v>
      </c>
      <c r="CR80" s="33">
        <f t="shared" si="52"/>
        <v>8</v>
      </c>
      <c r="CS80" s="83" t="str">
        <f t="shared" si="53"/>
        <v>Projektingenieur 8 (Bau)</v>
      </c>
      <c r="CT80" s="125">
        <v>772</v>
      </c>
      <c r="CU80" s="33">
        <f>VLOOKUP($CT80,Funktionsbezeichnungen,3,0)</f>
        <v>8</v>
      </c>
      <c r="CV80" s="83" t="str">
        <f>VLOOKUP($CT80,Funktionsbezeichnungen,2,0)</f>
        <v>Projektingenieur 8 (Bau)</v>
      </c>
      <c r="CW80" s="125">
        <v>772</v>
      </c>
      <c r="CX80" s="33">
        <f>VLOOKUP($CW80,Funktionsbezeichnungen,3,0)</f>
        <v>8</v>
      </c>
      <c r="CY80" s="83" t="str">
        <f>VLOOKUP($CW80,Funktionsbezeichnungen,2,0)</f>
        <v>Projektingenieur 8 (Bau)</v>
      </c>
      <c r="CZ80" s="125">
        <v>772</v>
      </c>
      <c r="DA80" s="33">
        <f>VLOOKUP($CZ80,Funktionsbezeichnungen,3,0)</f>
        <v>8</v>
      </c>
      <c r="DB80" s="83" t="str">
        <f>VLOOKUP($CZ80,Funktionsbezeichnungen,2,0)</f>
        <v>Projektingenieur 8 (Bau)</v>
      </c>
      <c r="DC80" s="125">
        <v>772</v>
      </c>
      <c r="DD80" s="33">
        <f>VLOOKUP($DC80,Funktionsbezeichnungen,3,0)</f>
        <v>8</v>
      </c>
      <c r="DE80" s="83" t="str">
        <f>VLOOKUP($DC80,Funktionsbezeichnungen,2,0)</f>
        <v>Projektingenieur 8 (Bau)</v>
      </c>
      <c r="DF80" s="20"/>
      <c r="DG80" s="33">
        <v>772</v>
      </c>
      <c r="DH80" s="33">
        <f>VLOOKUP($DG80,Funktionsbezeichnungen,3,0)</f>
        <v>8</v>
      </c>
      <c r="DI80" s="83" t="str">
        <f>VLOOKUP($DG80,Funktionsbezeichnungen,2,0)</f>
        <v>Projektingenieur 8 (Bau)</v>
      </c>
      <c r="DN80" s="126">
        <f>+CP80</f>
        <v>4250</v>
      </c>
      <c r="DO80" s="156">
        <v>6</v>
      </c>
      <c r="DP80" s="126">
        <v>0</v>
      </c>
      <c r="DQ80" s="324" t="s">
        <v>968</v>
      </c>
      <c r="ES80" s="154">
        <v>7641</v>
      </c>
      <c r="ET80" s="126" t="s">
        <v>121</v>
      </c>
    </row>
    <row r="81" spans="1:150" s="126" customFormat="1" x14ac:dyDescent="0.2">
      <c r="A81" s="319"/>
      <c r="B81" s="319"/>
      <c r="C81" s="319">
        <f t="shared" si="59"/>
        <v>1</v>
      </c>
      <c r="D81" s="320"/>
      <c r="E81" s="320"/>
      <c r="F81" s="321"/>
      <c r="G81" s="57"/>
      <c r="H81" s="57"/>
      <c r="I81" s="321">
        <v>1</v>
      </c>
      <c r="J81" s="57"/>
      <c r="K81" s="321"/>
      <c r="L81" s="321"/>
      <c r="M81" s="321"/>
      <c r="N81" s="322"/>
      <c r="O81" s="322"/>
      <c r="P81" s="109" t="s">
        <v>361</v>
      </c>
      <c r="Q81" s="110" t="s">
        <v>476</v>
      </c>
      <c r="R81" s="110" t="s">
        <v>928</v>
      </c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138"/>
      <c r="Y81" s="287"/>
      <c r="Z81" s="28" t="s">
        <v>242</v>
      </c>
      <c r="AA81" s="284">
        <f t="shared" si="60"/>
        <v>42</v>
      </c>
      <c r="AB81" s="25" t="s">
        <v>686</v>
      </c>
      <c r="AC81" s="290">
        <v>1973</v>
      </c>
      <c r="AD81" s="21" t="s">
        <v>105</v>
      </c>
      <c r="AE81" s="304"/>
      <c r="AF81" s="16" t="s">
        <v>423</v>
      </c>
      <c r="AG81" s="318"/>
      <c r="CJ81" s="126" t="str">
        <f t="shared" si="64"/>
        <v/>
      </c>
      <c r="CK81" s="126" t="str">
        <f t="shared" si="61"/>
        <v>Aebi Roger</v>
      </c>
      <c r="CM81" s="126">
        <f t="shared" si="62"/>
        <v>42</v>
      </c>
      <c r="CN81" s="126" t="str">
        <f t="shared" si="63"/>
        <v>C</v>
      </c>
      <c r="CO81" s="138" t="str">
        <f t="shared" si="58"/>
        <v>C</v>
      </c>
      <c r="CP81" s="154">
        <v>6622</v>
      </c>
      <c r="CQ81" s="125">
        <v>772</v>
      </c>
      <c r="CR81" s="33">
        <f t="shared" si="52"/>
        <v>8</v>
      </c>
      <c r="CS81" s="83" t="str">
        <f t="shared" si="53"/>
        <v>Projektingenieur 8 (Bau)</v>
      </c>
      <c r="CT81" s="125">
        <v>772</v>
      </c>
      <c r="CU81" s="33">
        <f>VLOOKUP($CT81,Funktionsbezeichnungen,3,0)</f>
        <v>8</v>
      </c>
      <c r="CV81" s="83" t="str">
        <f>VLOOKUP($CT81,Funktionsbezeichnungen,2,0)</f>
        <v>Projektingenieur 8 (Bau)</v>
      </c>
      <c r="CW81" s="125">
        <v>772</v>
      </c>
      <c r="CX81" s="33">
        <f t="shared" si="56"/>
        <v>8</v>
      </c>
      <c r="CY81" s="83" t="str">
        <f t="shared" si="57"/>
        <v>Projektingenieur 8 (Bau)</v>
      </c>
      <c r="CZ81" s="125">
        <v>772</v>
      </c>
      <c r="DA81" s="33">
        <f t="shared" ref="DA81:DA108" si="66">VLOOKUP($CZ81,Funktionsbezeichnungen,3,0)</f>
        <v>8</v>
      </c>
      <c r="DB81" s="83" t="str">
        <f t="shared" ref="DB81:DB108" si="67">VLOOKUP($CZ81,Funktionsbezeichnungen,2,0)</f>
        <v>Projektingenieur 8 (Bau)</v>
      </c>
      <c r="DC81" s="125">
        <v>772</v>
      </c>
      <c r="DD81" s="33">
        <f t="shared" ref="DD81:DD110" si="68">VLOOKUP($DC81,Funktionsbezeichnungen,3,0)</f>
        <v>8</v>
      </c>
      <c r="DE81" s="83" t="str">
        <f t="shared" ref="DE81:DE110" si="69">VLOOKUP($DC81,Funktionsbezeichnungen,2,0)</f>
        <v>Projektingenieur 8 (Bau)</v>
      </c>
      <c r="DF81" s="20"/>
      <c r="DG81" s="33">
        <v>772</v>
      </c>
      <c r="DH81" s="33">
        <f t="shared" ref="DH81:DH108" si="70">VLOOKUP($DG81,Funktionsbezeichnungen,3,0)</f>
        <v>8</v>
      </c>
      <c r="DI81" s="83" t="str">
        <f t="shared" ref="DI81:DI108" si="71">VLOOKUP($DG81,Funktionsbezeichnungen,2,0)</f>
        <v>Projektingenieur 8 (Bau)</v>
      </c>
      <c r="DN81" s="126">
        <f t="shared" si="65"/>
        <v>6622</v>
      </c>
      <c r="DO81" s="156">
        <v>6</v>
      </c>
      <c r="DP81" s="126">
        <v>0</v>
      </c>
      <c r="DQ81" s="324" t="s">
        <v>969</v>
      </c>
      <c r="ES81" s="154">
        <v>6765</v>
      </c>
      <c r="ET81" s="126" t="s">
        <v>121</v>
      </c>
    </row>
    <row r="82" spans="1:150" s="126" customFormat="1" x14ac:dyDescent="0.2">
      <c r="A82" s="319"/>
      <c r="B82" s="319"/>
      <c r="C82" s="319">
        <f t="shared" si="59"/>
        <v>1</v>
      </c>
      <c r="D82" s="320"/>
      <c r="E82" s="320"/>
      <c r="F82" s="321"/>
      <c r="G82" s="57"/>
      <c r="H82" s="57">
        <v>1</v>
      </c>
      <c r="I82" s="321">
        <v>1</v>
      </c>
      <c r="J82" s="57"/>
      <c r="K82" s="321"/>
      <c r="L82" s="321"/>
      <c r="M82" s="321"/>
      <c r="N82" s="322"/>
      <c r="O82" s="322"/>
      <c r="P82" s="109" t="s">
        <v>358</v>
      </c>
      <c r="Q82" s="110" t="s">
        <v>486</v>
      </c>
      <c r="R82" s="110" t="s">
        <v>928</v>
      </c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138"/>
      <c r="Y82" s="287"/>
      <c r="Z82" s="28" t="s">
        <v>203</v>
      </c>
      <c r="AA82" s="284">
        <f t="shared" si="60"/>
        <v>33</v>
      </c>
      <c r="AB82" s="25" t="s">
        <v>110</v>
      </c>
      <c r="AC82" s="290">
        <v>1985</v>
      </c>
      <c r="AD82" s="21" t="s">
        <v>105</v>
      </c>
      <c r="AE82" s="304"/>
      <c r="AF82" s="16" t="s">
        <v>376</v>
      </c>
      <c r="AG82" s="318"/>
      <c r="CJ82" s="126" t="str">
        <f t="shared" si="64"/>
        <v/>
      </c>
      <c r="CK82" s="126" t="str">
        <f t="shared" si="61"/>
        <v>Oehen Beat</v>
      </c>
      <c r="CM82" s="126">
        <f t="shared" si="62"/>
        <v>33</v>
      </c>
      <c r="CN82" s="126" t="str">
        <f t="shared" si="63"/>
        <v>C</v>
      </c>
      <c r="CO82" s="138" t="str">
        <f t="shared" si="58"/>
        <v>C</v>
      </c>
      <c r="CP82" s="154">
        <v>7622</v>
      </c>
      <c r="CQ82" s="125">
        <v>772</v>
      </c>
      <c r="CR82" s="33">
        <f t="shared" si="52"/>
        <v>8</v>
      </c>
      <c r="CS82" s="83" t="str">
        <f t="shared" si="53"/>
        <v>Projektingenieur 8 (Bau)</v>
      </c>
      <c r="CT82" s="125">
        <v>772</v>
      </c>
      <c r="CU82" s="33">
        <f t="shared" ref="CU82:CU111" si="72">VLOOKUP($CT82,Funktionsbezeichnungen,3,0)</f>
        <v>8</v>
      </c>
      <c r="CV82" s="83" t="str">
        <f t="shared" ref="CV82:CV111" si="73">VLOOKUP($CT82,Funktionsbezeichnungen,2,0)</f>
        <v>Projektingenieur 8 (Bau)</v>
      </c>
      <c r="CW82" s="125">
        <v>772</v>
      </c>
      <c r="CX82" s="33">
        <f t="shared" si="56"/>
        <v>8</v>
      </c>
      <c r="CY82" s="83" t="str">
        <f t="shared" si="57"/>
        <v>Projektingenieur 8 (Bau)</v>
      </c>
      <c r="CZ82" s="125">
        <v>772</v>
      </c>
      <c r="DA82" s="33">
        <f t="shared" si="66"/>
        <v>8</v>
      </c>
      <c r="DB82" s="83" t="str">
        <f t="shared" si="67"/>
        <v>Projektingenieur 8 (Bau)</v>
      </c>
      <c r="DC82" s="125">
        <v>772</v>
      </c>
      <c r="DD82" s="33">
        <f t="shared" si="68"/>
        <v>8</v>
      </c>
      <c r="DE82" s="83" t="str">
        <f t="shared" si="69"/>
        <v>Projektingenieur 8 (Bau)</v>
      </c>
      <c r="DF82" s="20"/>
      <c r="DG82" s="125">
        <v>772</v>
      </c>
      <c r="DH82" s="33">
        <f t="shared" si="70"/>
        <v>8</v>
      </c>
      <c r="DI82" s="83" t="str">
        <f t="shared" si="71"/>
        <v>Projektingenieur 8 (Bau)</v>
      </c>
      <c r="DN82" s="126">
        <f t="shared" si="65"/>
        <v>7622</v>
      </c>
      <c r="DO82" s="156">
        <v>6</v>
      </c>
      <c r="DP82" s="126">
        <v>0</v>
      </c>
      <c r="DQ82" s="324" t="s">
        <v>968</v>
      </c>
      <c r="ES82" s="154">
        <v>5631</v>
      </c>
      <c r="ET82" s="126" t="s">
        <v>121</v>
      </c>
    </row>
    <row r="83" spans="1:150" s="338" customFormat="1" ht="27" x14ac:dyDescent="0.25">
      <c r="A83" s="319"/>
      <c r="B83" s="319"/>
      <c r="C83" s="319" t="str">
        <f t="shared" si="59"/>
        <v/>
      </c>
      <c r="D83" s="320"/>
      <c r="E83" s="320">
        <v>1</v>
      </c>
      <c r="F83" s="321"/>
      <c r="G83" s="57"/>
      <c r="H83" s="57">
        <v>1</v>
      </c>
      <c r="I83" s="321"/>
      <c r="J83" s="57"/>
      <c r="K83" s="321"/>
      <c r="L83" s="321"/>
      <c r="M83" s="321"/>
      <c r="N83" s="322"/>
      <c r="O83" s="322"/>
      <c r="P83" s="109" t="s">
        <v>1301</v>
      </c>
      <c r="Q83" s="110" t="s">
        <v>1258</v>
      </c>
      <c r="R83" s="110" t="s">
        <v>928</v>
      </c>
      <c r="S83" s="27" t="s">
        <v>1259</v>
      </c>
      <c r="T83" s="21">
        <v>1972</v>
      </c>
      <c r="U83" s="28" t="s">
        <v>1260</v>
      </c>
      <c r="V83" s="21">
        <v>2009</v>
      </c>
      <c r="W83" s="25"/>
      <c r="X83" s="138"/>
      <c r="Y83" s="287"/>
      <c r="Z83" s="25"/>
      <c r="AA83" s="284">
        <f t="shared" si="60"/>
        <v>9</v>
      </c>
      <c r="AB83" s="287" t="s">
        <v>1261</v>
      </c>
      <c r="AC83" s="21">
        <v>2017</v>
      </c>
      <c r="AD83" s="21" t="s">
        <v>105</v>
      </c>
      <c r="AE83" s="304"/>
      <c r="AF83" s="288" t="s">
        <v>376</v>
      </c>
      <c r="AG83" s="318"/>
      <c r="CJ83" s="323" t="e">
        <f>IF(CN83=CO83,"","anders")</f>
        <v>#N/A</v>
      </c>
      <c r="CK83" s="339" t="str">
        <f t="shared" si="61"/>
        <v>Hagmann Andreas</v>
      </c>
      <c r="CM83" s="338">
        <f t="shared" si="62"/>
        <v>9</v>
      </c>
      <c r="CN83" s="338" t="str">
        <f t="shared" si="63"/>
        <v>C</v>
      </c>
      <c r="CO83" s="138" t="e">
        <f>VLOOKUP(CP83,Kategorie,2,0)</f>
        <v>#N/A</v>
      </c>
      <c r="CP83" s="257">
        <v>3216</v>
      </c>
      <c r="CQ83" s="125">
        <v>772</v>
      </c>
      <c r="CR83" s="33">
        <f t="shared" si="52"/>
        <v>8</v>
      </c>
      <c r="CS83" s="83" t="str">
        <f t="shared" si="53"/>
        <v>Projektingenieur 8 (Bau)</v>
      </c>
      <c r="CT83" s="250"/>
      <c r="CU83" s="251"/>
      <c r="CV83" s="252"/>
      <c r="CW83" s="250"/>
      <c r="CX83" s="251"/>
      <c r="CY83" s="252"/>
      <c r="CZ83" s="250"/>
      <c r="DA83" s="251"/>
      <c r="DB83" s="252"/>
      <c r="DC83" s="250"/>
      <c r="DD83" s="251"/>
      <c r="DE83" s="252"/>
      <c r="DF83" s="249"/>
      <c r="DG83" s="250"/>
      <c r="DH83" s="251"/>
      <c r="DI83" s="252"/>
      <c r="DN83" s="338">
        <f>+CP83</f>
        <v>3216</v>
      </c>
      <c r="DO83" s="340">
        <v>6</v>
      </c>
      <c r="DP83" s="338">
        <v>0</v>
      </c>
      <c r="DQ83" s="341" t="s">
        <v>968</v>
      </c>
      <c r="ES83" s="154">
        <v>4354</v>
      </c>
      <c r="ET83" s="126" t="s">
        <v>121</v>
      </c>
    </row>
    <row r="84" spans="1:150" s="126" customFormat="1" x14ac:dyDescent="0.2">
      <c r="A84" s="319"/>
      <c r="B84" s="319"/>
      <c r="C84" s="319">
        <f t="shared" si="59"/>
        <v>1</v>
      </c>
      <c r="D84" s="320"/>
      <c r="E84" s="320"/>
      <c r="F84" s="321"/>
      <c r="G84" s="57"/>
      <c r="H84" s="57">
        <v>1</v>
      </c>
      <c r="I84" s="321">
        <v>1</v>
      </c>
      <c r="J84" s="57"/>
      <c r="K84" s="321"/>
      <c r="L84" s="321"/>
      <c r="M84" s="321"/>
      <c r="N84" s="322"/>
      <c r="O84" s="322"/>
      <c r="P84" s="109" t="s">
        <v>358</v>
      </c>
      <c r="Q84" s="110" t="s">
        <v>494</v>
      </c>
      <c r="R84" s="110" t="s">
        <v>928</v>
      </c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138"/>
      <c r="Y84" s="287"/>
      <c r="Z84" s="25" t="s">
        <v>289</v>
      </c>
      <c r="AA84" s="284">
        <f t="shared" si="60"/>
        <v>17</v>
      </c>
      <c r="AB84" s="25" t="s">
        <v>110</v>
      </c>
      <c r="AC84" s="290">
        <v>2002</v>
      </c>
      <c r="AD84" s="21" t="s">
        <v>105</v>
      </c>
      <c r="AE84" s="304"/>
      <c r="AF84" s="16" t="s">
        <v>376</v>
      </c>
      <c r="AG84" s="318"/>
      <c r="CJ84" s="126" t="str">
        <f t="shared" si="64"/>
        <v/>
      </c>
      <c r="CK84" s="126" t="str">
        <f t="shared" si="61"/>
        <v>Thalmann Patric</v>
      </c>
      <c r="CM84" s="126">
        <f t="shared" si="62"/>
        <v>17</v>
      </c>
      <c r="CN84" s="126" t="str">
        <f t="shared" si="63"/>
        <v>C</v>
      </c>
      <c r="CO84" s="138" t="str">
        <f t="shared" si="58"/>
        <v>C</v>
      </c>
      <c r="CP84" s="154">
        <v>9658</v>
      </c>
      <c r="CQ84" s="125">
        <v>772</v>
      </c>
      <c r="CR84" s="33">
        <f t="shared" si="52"/>
        <v>8</v>
      </c>
      <c r="CS84" s="83" t="str">
        <f t="shared" si="53"/>
        <v>Projektingenieur 8 (Bau)</v>
      </c>
      <c r="CT84" s="125">
        <v>772</v>
      </c>
      <c r="CU84" s="33">
        <f t="shared" si="72"/>
        <v>8</v>
      </c>
      <c r="CV84" s="83" t="str">
        <f t="shared" si="73"/>
        <v>Projektingenieur 8 (Bau)</v>
      </c>
      <c r="CW84" s="125">
        <v>772</v>
      </c>
      <c r="CX84" s="33">
        <f>VLOOKUP($CW84,Funktionsbezeichnungen,3,0)</f>
        <v>8</v>
      </c>
      <c r="CY84" s="83" t="str">
        <f>VLOOKUP($CW84,Funktionsbezeichnungen,2,0)</f>
        <v>Projektingenieur 8 (Bau)</v>
      </c>
      <c r="CZ84" s="125">
        <v>771</v>
      </c>
      <c r="DA84" s="33">
        <f>VLOOKUP($CZ84,Funktionsbezeichnungen,3,0)</f>
        <v>7</v>
      </c>
      <c r="DB84" s="83" t="str">
        <f>VLOOKUP($CZ84,Funktionsbezeichnungen,2,0)</f>
        <v>Projektingenieur 7 (Bau)</v>
      </c>
      <c r="DC84" s="125">
        <v>771</v>
      </c>
      <c r="DD84" s="33">
        <f>VLOOKUP($DC84,Funktionsbezeichnungen,3,0)</f>
        <v>7</v>
      </c>
      <c r="DE84" s="83" t="str">
        <f>VLOOKUP($DC84,Funktionsbezeichnungen,2,0)</f>
        <v>Projektingenieur 7 (Bau)</v>
      </c>
      <c r="DF84" s="20"/>
      <c r="DG84" s="125">
        <v>771</v>
      </c>
      <c r="DH84" s="33">
        <f>VLOOKUP($DG84,Funktionsbezeichnungen,3,0)</f>
        <v>7</v>
      </c>
      <c r="DI84" s="83" t="str">
        <f>VLOOKUP($DG84,Funktionsbezeichnungen,2,0)</f>
        <v>Projektingenieur 7 (Bau)</v>
      </c>
      <c r="DN84" s="126">
        <f t="shared" si="65"/>
        <v>9658</v>
      </c>
      <c r="DO84" s="156">
        <v>6</v>
      </c>
      <c r="DP84" s="126">
        <v>0</v>
      </c>
      <c r="DQ84" s="324" t="s">
        <v>968</v>
      </c>
      <c r="ES84" s="154">
        <v>6659</v>
      </c>
      <c r="ET84" s="126" t="s">
        <v>121</v>
      </c>
    </row>
    <row r="85" spans="1:150" s="126" customFormat="1" ht="27" x14ac:dyDescent="0.2">
      <c r="A85" s="319"/>
      <c r="B85" s="319"/>
      <c r="C85" s="319">
        <f t="shared" si="59"/>
        <v>1</v>
      </c>
      <c r="D85" s="320"/>
      <c r="E85" s="320">
        <v>1</v>
      </c>
      <c r="F85" s="321"/>
      <c r="G85" s="57"/>
      <c r="H85" s="57"/>
      <c r="I85" s="321"/>
      <c r="J85" s="57"/>
      <c r="K85" s="321"/>
      <c r="L85" s="321"/>
      <c r="M85" s="321"/>
      <c r="N85" s="322"/>
      <c r="O85" s="322"/>
      <c r="P85" s="109" t="s">
        <v>358</v>
      </c>
      <c r="Q85" s="110" t="s">
        <v>617</v>
      </c>
      <c r="R85" s="110" t="s">
        <v>928</v>
      </c>
      <c r="S85" s="27" t="s">
        <v>618</v>
      </c>
      <c r="T85" s="21">
        <v>1985</v>
      </c>
      <c r="U85" s="28" t="s">
        <v>235</v>
      </c>
      <c r="V85" s="21">
        <v>2006</v>
      </c>
      <c r="W85" s="28" t="s">
        <v>1555</v>
      </c>
      <c r="X85" s="138">
        <v>2015</v>
      </c>
      <c r="Y85" s="389"/>
      <c r="Z85" s="25"/>
      <c r="AA85" s="284">
        <f t="shared" si="60"/>
        <v>12</v>
      </c>
      <c r="AB85" s="287" t="s">
        <v>110</v>
      </c>
      <c r="AC85" s="21">
        <v>2010</v>
      </c>
      <c r="AD85" s="21" t="s">
        <v>121</v>
      </c>
      <c r="AE85" s="304"/>
      <c r="AF85" s="288" t="s">
        <v>376</v>
      </c>
      <c r="AG85" s="318"/>
      <c r="CJ85" s="126" t="str">
        <f t="shared" si="64"/>
        <v/>
      </c>
      <c r="CK85" s="126" t="str">
        <f t="shared" si="61"/>
        <v>Zeltner Viktor</v>
      </c>
      <c r="CM85" s="126">
        <f t="shared" si="62"/>
        <v>12</v>
      </c>
      <c r="CN85" s="126" t="str">
        <f t="shared" si="63"/>
        <v>D</v>
      </c>
      <c r="CO85" s="138" t="str">
        <f t="shared" si="58"/>
        <v>D</v>
      </c>
      <c r="CP85" s="154">
        <v>6765</v>
      </c>
      <c r="CQ85" s="125">
        <v>771</v>
      </c>
      <c r="CR85" s="33">
        <f t="shared" si="52"/>
        <v>7</v>
      </c>
      <c r="CS85" s="83" t="str">
        <f t="shared" si="53"/>
        <v>Projektingenieur 7 (Bau)</v>
      </c>
      <c r="CT85" s="125">
        <v>771</v>
      </c>
      <c r="CU85" s="33">
        <f t="shared" si="72"/>
        <v>7</v>
      </c>
      <c r="CV85" s="83" t="str">
        <f t="shared" si="73"/>
        <v>Projektingenieur 7 (Bau)</v>
      </c>
      <c r="CW85" s="125">
        <v>771</v>
      </c>
      <c r="CX85" s="33">
        <f>VLOOKUP($CW85,Funktionsbezeichnungen,3,0)</f>
        <v>7</v>
      </c>
      <c r="CY85" s="83" t="str">
        <f>VLOOKUP($CW85,Funktionsbezeichnungen,2,0)</f>
        <v>Projektingenieur 7 (Bau)</v>
      </c>
      <c r="CZ85" s="125">
        <v>733</v>
      </c>
      <c r="DA85" s="33">
        <f>VLOOKUP($CZ85,Funktionsbezeichnungen,3,0)</f>
        <v>6</v>
      </c>
      <c r="DB85" s="83" t="str">
        <f>VLOOKUP($CZ85,Funktionsbezeichnungen,2,0)</f>
        <v>Konstrukteur 6 / -planer 6 / Gruppenchef 6</v>
      </c>
      <c r="DC85" s="125">
        <v>732</v>
      </c>
      <c r="DD85" s="33">
        <f>VLOOKUP($DC85,Funktionsbezeichnungen,3,0)</f>
        <v>5</v>
      </c>
      <c r="DE85" s="83" t="str">
        <f>VLOOKUP($DC85,Funktionsbezeichnungen,2,0)</f>
        <v>Konstrukteur 5 / -planer 5</v>
      </c>
      <c r="DF85" s="20"/>
      <c r="DG85" s="33">
        <v>732</v>
      </c>
      <c r="DH85" s="33">
        <f>VLOOKUP($DG85,Funktionsbezeichnungen,3,0)</f>
        <v>5</v>
      </c>
      <c r="DI85" s="83" t="str">
        <f>VLOOKUP($DG85,Funktionsbezeichnungen,2,0)</f>
        <v>Konstrukteur 5 / -planer 5</v>
      </c>
      <c r="DN85" s="126">
        <f t="shared" si="65"/>
        <v>6765</v>
      </c>
      <c r="DO85" s="156">
        <v>6</v>
      </c>
      <c r="DP85" s="126">
        <v>0</v>
      </c>
      <c r="DQ85" s="126" t="s">
        <v>964</v>
      </c>
      <c r="ES85" s="154">
        <v>6741</v>
      </c>
      <c r="ET85" s="126" t="s">
        <v>121</v>
      </c>
    </row>
    <row r="86" spans="1:150" s="276" customFormat="1" x14ac:dyDescent="0.2">
      <c r="A86" s="319"/>
      <c r="B86" s="319"/>
      <c r="C86" s="319" t="str">
        <f t="shared" si="59"/>
        <v/>
      </c>
      <c r="D86" s="320"/>
      <c r="E86" s="320"/>
      <c r="F86" s="321">
        <v>1</v>
      </c>
      <c r="G86" s="57"/>
      <c r="H86" s="57">
        <v>1</v>
      </c>
      <c r="I86" s="321"/>
      <c r="J86" s="57"/>
      <c r="K86" s="321"/>
      <c r="L86" s="321"/>
      <c r="M86" s="321"/>
      <c r="N86" s="322"/>
      <c r="O86" s="322"/>
      <c r="P86" s="109" t="s">
        <v>1301</v>
      </c>
      <c r="Q86" s="110" t="s">
        <v>1528</v>
      </c>
      <c r="R86" s="110" t="s">
        <v>928</v>
      </c>
      <c r="S86" s="27" t="s">
        <v>1529</v>
      </c>
      <c r="T86" s="21">
        <v>1989</v>
      </c>
      <c r="U86" s="28" t="s">
        <v>1531</v>
      </c>
      <c r="V86" s="21">
        <v>2008</v>
      </c>
      <c r="W86" s="28" t="s">
        <v>1530</v>
      </c>
      <c r="X86" s="138">
        <v>2014</v>
      </c>
      <c r="Y86" s="389" t="s">
        <v>1547</v>
      </c>
      <c r="Z86" s="25"/>
      <c r="AA86" s="284">
        <f t="shared" si="60"/>
        <v>4</v>
      </c>
      <c r="AB86" s="287" t="s">
        <v>110</v>
      </c>
      <c r="AC86" s="21">
        <v>2018</v>
      </c>
      <c r="AD86" s="21" t="s">
        <v>121</v>
      </c>
      <c r="AE86" s="364"/>
      <c r="AF86" s="288" t="s">
        <v>376</v>
      </c>
      <c r="AG86" s="365"/>
      <c r="CN86" s="276" t="str">
        <f t="shared" si="63"/>
        <v>D</v>
      </c>
      <c r="CO86" s="363"/>
      <c r="CP86" s="222"/>
      <c r="CQ86" s="366"/>
      <c r="CR86" s="367"/>
      <c r="CS86" s="368"/>
      <c r="CT86" s="366"/>
      <c r="CU86" s="367"/>
      <c r="CV86" s="368"/>
      <c r="CW86" s="366"/>
      <c r="CX86" s="367"/>
      <c r="CY86" s="368"/>
      <c r="CZ86" s="366"/>
      <c r="DA86" s="367"/>
      <c r="DB86" s="368"/>
      <c r="DC86" s="366"/>
      <c r="DD86" s="367"/>
      <c r="DE86" s="368"/>
      <c r="DF86" s="369"/>
      <c r="DG86" s="367"/>
      <c r="DH86" s="367"/>
      <c r="DI86" s="368"/>
      <c r="DO86" s="336"/>
      <c r="ES86" s="222"/>
    </row>
    <row r="87" spans="1:150" s="126" customFormat="1" x14ac:dyDescent="0.2">
      <c r="A87" s="319"/>
      <c r="B87" s="319"/>
      <c r="C87" s="319">
        <f t="shared" si="59"/>
        <v>1</v>
      </c>
      <c r="D87" s="320"/>
      <c r="E87" s="320"/>
      <c r="F87" s="321"/>
      <c r="G87" s="57"/>
      <c r="H87" s="57"/>
      <c r="I87" s="321">
        <v>1</v>
      </c>
      <c r="J87" s="57">
        <v>1</v>
      </c>
      <c r="K87" s="321"/>
      <c r="L87" s="321"/>
      <c r="M87" s="321"/>
      <c r="N87" s="322"/>
      <c r="O87" s="322"/>
      <c r="P87" s="109" t="s">
        <v>358</v>
      </c>
      <c r="Q87" s="110" t="s">
        <v>482</v>
      </c>
      <c r="R87" s="110" t="s">
        <v>928</v>
      </c>
      <c r="S87" s="27" t="s">
        <v>1557</v>
      </c>
      <c r="T87" s="21">
        <v>1956</v>
      </c>
      <c r="U87" s="28" t="s">
        <v>126</v>
      </c>
      <c r="V87" s="21">
        <v>1973</v>
      </c>
      <c r="W87" s="28"/>
      <c r="X87" s="138"/>
      <c r="Y87" s="389"/>
      <c r="Z87" s="25"/>
      <c r="AA87" s="284">
        <f t="shared" si="60"/>
        <v>45</v>
      </c>
      <c r="AB87" s="287" t="s">
        <v>139</v>
      </c>
      <c r="AC87" s="21">
        <v>2004</v>
      </c>
      <c r="AD87" s="21" t="s">
        <v>121</v>
      </c>
      <c r="AE87" s="304"/>
      <c r="AF87" s="16" t="s">
        <v>377</v>
      </c>
      <c r="AG87" s="318"/>
      <c r="CJ87" s="126" t="str">
        <f t="shared" si="64"/>
        <v/>
      </c>
      <c r="CK87" s="126" t="str">
        <f t="shared" ref="CK87:CK118" si="74">+S87</f>
        <v>Allemann Bertrand</v>
      </c>
      <c r="CM87" s="126">
        <f t="shared" ref="CM87:CM118" si="75">+AA87</f>
        <v>45</v>
      </c>
      <c r="CN87" s="126" t="str">
        <f t="shared" si="63"/>
        <v>D</v>
      </c>
      <c r="CO87" s="138" t="str">
        <f t="shared" si="58"/>
        <v>D</v>
      </c>
      <c r="CP87" s="154">
        <v>5631</v>
      </c>
      <c r="CQ87" s="125">
        <v>741</v>
      </c>
      <c r="CR87" s="33">
        <f t="shared" ref="CR87:CR114" si="76">VLOOKUP($CQ87,Funktionsbezeichnungen,3,0)</f>
        <v>7</v>
      </c>
      <c r="CS87" s="83" t="str">
        <f t="shared" ref="CS87:CS114" si="77">VLOOKUP($CQ87,Funktionsbezeichnungen,2,0)</f>
        <v>Konstrukteur 7 / Fachplaner 7 / Gruppenchef 7</v>
      </c>
      <c r="CT87" s="125">
        <v>741</v>
      </c>
      <c r="CU87" s="33">
        <f t="shared" si="72"/>
        <v>7</v>
      </c>
      <c r="CV87" s="83" t="str">
        <f t="shared" si="73"/>
        <v>Konstrukteur 7 / Fachplaner 7 / Gruppenchef 7</v>
      </c>
      <c r="CW87" s="125">
        <v>741</v>
      </c>
      <c r="CX87" s="33">
        <f t="shared" si="56"/>
        <v>7</v>
      </c>
      <c r="CY87" s="83" t="str">
        <f t="shared" si="57"/>
        <v>Konstrukteur 7 / Fachplaner 7 / Gruppenchef 7</v>
      </c>
      <c r="CZ87" s="125">
        <v>741</v>
      </c>
      <c r="DA87" s="33">
        <f t="shared" si="66"/>
        <v>7</v>
      </c>
      <c r="DB87" s="83" t="str">
        <f t="shared" si="67"/>
        <v>Konstrukteur 7 / Fachplaner 7 / Gruppenchef 7</v>
      </c>
      <c r="DC87" s="125">
        <v>741</v>
      </c>
      <c r="DD87" s="33">
        <f t="shared" si="68"/>
        <v>7</v>
      </c>
      <c r="DE87" s="83" t="str">
        <f t="shared" si="69"/>
        <v>Konstrukteur 7 / Fachplaner 7 / Gruppenchef 7</v>
      </c>
      <c r="DF87" s="20"/>
      <c r="DG87" s="33">
        <v>742</v>
      </c>
      <c r="DH87" s="33">
        <f t="shared" si="70"/>
        <v>8</v>
      </c>
      <c r="DI87" s="83" t="str">
        <f t="shared" si="71"/>
        <v>Konstrukteur 8 / Fachplaner 8 / Gruppenchef 8</v>
      </c>
      <c r="DN87" s="126">
        <f t="shared" si="65"/>
        <v>5631</v>
      </c>
      <c r="DO87" s="156">
        <v>6</v>
      </c>
      <c r="DP87" s="126">
        <v>0</v>
      </c>
      <c r="DQ87" s="126" t="s">
        <v>965</v>
      </c>
      <c r="ES87" s="154">
        <v>9618</v>
      </c>
      <c r="ET87" s="126" t="s">
        <v>121</v>
      </c>
    </row>
    <row r="88" spans="1:150" s="126" customFormat="1" x14ac:dyDescent="0.2">
      <c r="A88" s="319"/>
      <c r="B88" s="319"/>
      <c r="C88" s="319">
        <f t="shared" si="59"/>
        <v>1</v>
      </c>
      <c r="D88" s="320"/>
      <c r="E88" s="320"/>
      <c r="F88" s="321"/>
      <c r="G88" s="57"/>
      <c r="H88" s="57"/>
      <c r="I88" s="321">
        <v>1</v>
      </c>
      <c r="J88" s="57"/>
      <c r="K88" s="321"/>
      <c r="L88" s="321"/>
      <c r="M88" s="321"/>
      <c r="N88" s="322"/>
      <c r="O88" s="322"/>
      <c r="P88" s="109" t="s">
        <v>361</v>
      </c>
      <c r="Q88" s="110" t="s">
        <v>491</v>
      </c>
      <c r="R88" s="110" t="s">
        <v>928</v>
      </c>
      <c r="S88" s="27" t="s">
        <v>140</v>
      </c>
      <c r="T88" s="21">
        <v>1955</v>
      </c>
      <c r="U88" s="28" t="s">
        <v>126</v>
      </c>
      <c r="V88" s="21">
        <v>1973</v>
      </c>
      <c r="W88" s="25"/>
      <c r="X88" s="138"/>
      <c r="Y88" s="287"/>
      <c r="Z88" s="28"/>
      <c r="AA88" s="284">
        <f t="shared" si="60"/>
        <v>45</v>
      </c>
      <c r="AB88" s="25" t="s">
        <v>129</v>
      </c>
      <c r="AC88" s="290">
        <v>1980</v>
      </c>
      <c r="AD88" s="21" t="s">
        <v>121</v>
      </c>
      <c r="AE88" s="304"/>
      <c r="AF88" s="289" t="s">
        <v>377</v>
      </c>
      <c r="AG88" s="318"/>
      <c r="CJ88" s="323" t="str">
        <f t="shared" si="64"/>
        <v>anders</v>
      </c>
      <c r="CK88" s="126" t="str">
        <f t="shared" si="74"/>
        <v>Wespiser Charles</v>
      </c>
      <c r="CM88" s="126">
        <f t="shared" si="75"/>
        <v>45</v>
      </c>
      <c r="CN88" s="126" t="str">
        <f t="shared" si="63"/>
        <v>D</v>
      </c>
      <c r="CO88" s="138" t="str">
        <f t="shared" si="58"/>
        <v xml:space="preserve"> E/D </v>
      </c>
      <c r="CP88" s="154">
        <v>5545</v>
      </c>
      <c r="CQ88" s="125">
        <v>741</v>
      </c>
      <c r="CR88" s="33">
        <f t="shared" si="76"/>
        <v>7</v>
      </c>
      <c r="CS88" s="83" t="str">
        <f t="shared" si="77"/>
        <v>Konstrukteur 7 / Fachplaner 7 / Gruppenchef 7</v>
      </c>
      <c r="CT88" s="125">
        <v>741</v>
      </c>
      <c r="CU88" s="33">
        <f>VLOOKUP($CT88,Funktionsbezeichnungen,3,0)</f>
        <v>7</v>
      </c>
      <c r="CV88" s="83" t="str">
        <f>VLOOKUP($CT88,Funktionsbezeichnungen,2,0)</f>
        <v>Konstrukteur 7 / Fachplaner 7 / Gruppenchef 7</v>
      </c>
      <c r="CW88" s="125">
        <v>741</v>
      </c>
      <c r="CX88" s="33">
        <f>VLOOKUP($CW88,Funktionsbezeichnungen,3,0)</f>
        <v>7</v>
      </c>
      <c r="CY88" s="83" t="str">
        <f>VLOOKUP($CW88,Funktionsbezeichnungen,2,0)</f>
        <v>Konstrukteur 7 / Fachplaner 7 / Gruppenchef 7</v>
      </c>
      <c r="CZ88" s="125">
        <v>741</v>
      </c>
      <c r="DA88" s="33">
        <f>VLOOKUP($CZ88,Funktionsbezeichnungen,3,0)</f>
        <v>7</v>
      </c>
      <c r="DB88" s="83" t="str">
        <f>VLOOKUP($CZ88,Funktionsbezeichnungen,2,0)</f>
        <v>Konstrukteur 7 / Fachplaner 7 / Gruppenchef 7</v>
      </c>
      <c r="DC88" s="125">
        <v>741</v>
      </c>
      <c r="DD88" s="33">
        <f>VLOOKUP($DC88,Funktionsbezeichnungen,3,0)</f>
        <v>7</v>
      </c>
      <c r="DE88" s="83" t="str">
        <f>VLOOKUP($DC88,Funktionsbezeichnungen,2,0)</f>
        <v>Konstrukteur 7 / Fachplaner 7 / Gruppenchef 7</v>
      </c>
      <c r="DF88" s="20"/>
      <c r="DG88" s="125">
        <v>741</v>
      </c>
      <c r="DH88" s="33">
        <f>VLOOKUP($DG88,Funktionsbezeichnungen,3,0)</f>
        <v>7</v>
      </c>
      <c r="DI88" s="83" t="str">
        <f>VLOOKUP($DG88,Funktionsbezeichnungen,2,0)</f>
        <v>Konstrukteur 7 / Fachplaner 7 / Gruppenchef 7</v>
      </c>
      <c r="DN88" s="126">
        <f>+CP88</f>
        <v>5545</v>
      </c>
      <c r="DO88" s="156">
        <v>6</v>
      </c>
      <c r="DP88" s="126">
        <v>0</v>
      </c>
      <c r="DQ88" s="126" t="s">
        <v>965</v>
      </c>
      <c r="ES88" s="154">
        <v>9623</v>
      </c>
      <c r="ET88" s="126" t="s">
        <v>121</v>
      </c>
    </row>
    <row r="89" spans="1:150" s="126" customFormat="1" x14ac:dyDescent="0.2">
      <c r="A89" s="319"/>
      <c r="B89" s="319"/>
      <c r="C89" s="319">
        <f t="shared" si="59"/>
        <v>1</v>
      </c>
      <c r="D89" s="320"/>
      <c r="E89" s="320"/>
      <c r="F89" s="321"/>
      <c r="G89" s="57"/>
      <c r="H89" s="57"/>
      <c r="I89" s="321">
        <v>1</v>
      </c>
      <c r="J89" s="57">
        <v>1</v>
      </c>
      <c r="K89" s="321"/>
      <c r="L89" s="321"/>
      <c r="M89" s="321"/>
      <c r="N89" s="322"/>
      <c r="O89" s="322"/>
      <c r="P89" s="109" t="s">
        <v>1301</v>
      </c>
      <c r="Q89" s="110" t="s">
        <v>483</v>
      </c>
      <c r="R89" s="110" t="s">
        <v>928</v>
      </c>
      <c r="S89" s="20" t="s">
        <v>137</v>
      </c>
      <c r="T89" s="21">
        <v>1958</v>
      </c>
      <c r="U89" s="28" t="s">
        <v>126</v>
      </c>
      <c r="V89" s="21">
        <v>1977</v>
      </c>
      <c r="W89" s="25"/>
      <c r="X89" s="138"/>
      <c r="Y89" s="287"/>
      <c r="Z89" s="28"/>
      <c r="AA89" s="284">
        <f t="shared" si="60"/>
        <v>41</v>
      </c>
      <c r="AB89" s="25" t="s">
        <v>129</v>
      </c>
      <c r="AC89" s="290">
        <v>1974</v>
      </c>
      <c r="AD89" s="21" t="s">
        <v>121</v>
      </c>
      <c r="AE89" s="304"/>
      <c r="AF89" s="16" t="s">
        <v>377</v>
      </c>
      <c r="AG89" s="318"/>
      <c r="CJ89" s="126" t="e">
        <f t="shared" si="64"/>
        <v>#N/A</v>
      </c>
      <c r="CK89" s="126" t="str">
        <f t="shared" si="74"/>
        <v>Lenherr Paul</v>
      </c>
      <c r="CM89" s="126">
        <f t="shared" si="75"/>
        <v>41</v>
      </c>
      <c r="CN89" s="126" t="str">
        <f t="shared" si="63"/>
        <v>D</v>
      </c>
      <c r="CO89" s="138" t="e">
        <f t="shared" si="58"/>
        <v>#N/A</v>
      </c>
      <c r="CP89" s="154">
        <v>6628</v>
      </c>
      <c r="CQ89" s="125">
        <v>741</v>
      </c>
      <c r="CR89" s="33">
        <f t="shared" si="76"/>
        <v>7</v>
      </c>
      <c r="CS89" s="83" t="str">
        <f t="shared" si="77"/>
        <v>Konstrukteur 7 / Fachplaner 7 / Gruppenchef 7</v>
      </c>
      <c r="CT89" s="125">
        <v>741</v>
      </c>
      <c r="CU89" s="33">
        <f t="shared" si="72"/>
        <v>7</v>
      </c>
      <c r="CV89" s="83" t="str">
        <f t="shared" si="73"/>
        <v>Konstrukteur 7 / Fachplaner 7 / Gruppenchef 7</v>
      </c>
      <c r="CW89" s="125">
        <v>741</v>
      </c>
      <c r="CX89" s="33">
        <f t="shared" si="56"/>
        <v>7</v>
      </c>
      <c r="CY89" s="83" t="str">
        <f t="shared" si="57"/>
        <v>Konstrukteur 7 / Fachplaner 7 / Gruppenchef 7</v>
      </c>
      <c r="CZ89" s="125">
        <v>741</v>
      </c>
      <c r="DA89" s="33">
        <f t="shared" si="66"/>
        <v>7</v>
      </c>
      <c r="DB89" s="83" t="str">
        <f t="shared" si="67"/>
        <v>Konstrukteur 7 / Fachplaner 7 / Gruppenchef 7</v>
      </c>
      <c r="DC89" s="125">
        <v>741</v>
      </c>
      <c r="DD89" s="33">
        <f t="shared" si="68"/>
        <v>7</v>
      </c>
      <c r="DE89" s="83" t="str">
        <f t="shared" si="69"/>
        <v>Konstrukteur 7 / Fachplaner 7 / Gruppenchef 7</v>
      </c>
      <c r="DF89" s="20"/>
      <c r="DG89" s="33">
        <v>742</v>
      </c>
      <c r="DH89" s="33">
        <f t="shared" si="70"/>
        <v>8</v>
      </c>
      <c r="DI89" s="83" t="str">
        <f t="shared" si="71"/>
        <v>Konstrukteur 8 / Fachplaner 8 / Gruppenchef 8</v>
      </c>
      <c r="DN89" s="126">
        <f t="shared" si="65"/>
        <v>6628</v>
      </c>
      <c r="DO89" s="156">
        <v>6</v>
      </c>
      <c r="DP89" s="126">
        <v>0</v>
      </c>
      <c r="DQ89" s="126" t="s">
        <v>965</v>
      </c>
      <c r="ES89" s="154">
        <v>4346</v>
      </c>
      <c r="ET89" s="126" t="s">
        <v>121</v>
      </c>
    </row>
    <row r="90" spans="1:150" s="126" customFormat="1" x14ac:dyDescent="0.2">
      <c r="A90" s="319"/>
      <c r="B90" s="319"/>
      <c r="C90" s="319">
        <f t="shared" si="59"/>
        <v>1</v>
      </c>
      <c r="D90" s="320"/>
      <c r="E90" s="320"/>
      <c r="F90" s="321"/>
      <c r="G90" s="57"/>
      <c r="H90" s="57"/>
      <c r="I90" s="321">
        <v>1</v>
      </c>
      <c r="J90" s="57">
        <v>1</v>
      </c>
      <c r="K90" s="321"/>
      <c r="L90" s="321"/>
      <c r="M90" s="321"/>
      <c r="N90" s="322"/>
      <c r="O90" s="322"/>
      <c r="P90" s="109" t="s">
        <v>358</v>
      </c>
      <c r="Q90" s="110" t="s">
        <v>484</v>
      </c>
      <c r="R90" s="110" t="s">
        <v>928</v>
      </c>
      <c r="S90" s="20" t="s">
        <v>271</v>
      </c>
      <c r="T90" s="21">
        <v>1958</v>
      </c>
      <c r="U90" s="28" t="s">
        <v>126</v>
      </c>
      <c r="V90" s="21">
        <v>1978</v>
      </c>
      <c r="W90" s="25"/>
      <c r="X90" s="138"/>
      <c r="Y90" s="287"/>
      <c r="Z90" s="28"/>
      <c r="AA90" s="284">
        <f t="shared" si="60"/>
        <v>40</v>
      </c>
      <c r="AB90" s="25" t="s">
        <v>687</v>
      </c>
      <c r="AC90" s="290">
        <v>1993</v>
      </c>
      <c r="AD90" s="21" t="s">
        <v>121</v>
      </c>
      <c r="AE90" s="304"/>
      <c r="AF90" s="16" t="s">
        <v>420</v>
      </c>
      <c r="AG90" s="318"/>
      <c r="CJ90" s="126" t="str">
        <f t="shared" si="64"/>
        <v/>
      </c>
      <c r="CK90" s="126" t="str">
        <f t="shared" si="74"/>
        <v>von Schallen Urs</v>
      </c>
      <c r="CM90" s="126">
        <f t="shared" si="75"/>
        <v>40</v>
      </c>
      <c r="CN90" s="126" t="str">
        <f t="shared" si="63"/>
        <v>D</v>
      </c>
      <c r="CO90" s="138" t="str">
        <f t="shared" si="58"/>
        <v>D</v>
      </c>
      <c r="CP90" s="154">
        <v>6659</v>
      </c>
      <c r="CQ90" s="125">
        <v>742</v>
      </c>
      <c r="CR90" s="33">
        <f t="shared" si="76"/>
        <v>8</v>
      </c>
      <c r="CS90" s="83" t="str">
        <f t="shared" si="77"/>
        <v>Konstrukteur 8 / Fachplaner 8 / Gruppenchef 8</v>
      </c>
      <c r="CT90" s="125">
        <v>742</v>
      </c>
      <c r="CU90" s="33">
        <f t="shared" si="72"/>
        <v>8</v>
      </c>
      <c r="CV90" s="83" t="str">
        <f t="shared" si="73"/>
        <v>Konstrukteur 8 / Fachplaner 8 / Gruppenchef 8</v>
      </c>
      <c r="CW90" s="125">
        <v>742</v>
      </c>
      <c r="CX90" s="33">
        <f t="shared" si="56"/>
        <v>8</v>
      </c>
      <c r="CY90" s="83" t="str">
        <f t="shared" si="57"/>
        <v>Konstrukteur 8 / Fachplaner 8 / Gruppenchef 8</v>
      </c>
      <c r="CZ90" s="125">
        <v>742</v>
      </c>
      <c r="DA90" s="33">
        <f t="shared" si="66"/>
        <v>8</v>
      </c>
      <c r="DB90" s="83" t="str">
        <f t="shared" si="67"/>
        <v>Konstrukteur 8 / Fachplaner 8 / Gruppenchef 8</v>
      </c>
      <c r="DC90" s="125">
        <v>742</v>
      </c>
      <c r="DD90" s="33">
        <f t="shared" si="68"/>
        <v>8</v>
      </c>
      <c r="DE90" s="83" t="str">
        <f t="shared" si="69"/>
        <v>Konstrukteur 8 / Fachplaner 8 / Gruppenchef 8</v>
      </c>
      <c r="DF90" s="20"/>
      <c r="DG90" s="33">
        <v>742</v>
      </c>
      <c r="DH90" s="33">
        <f t="shared" si="70"/>
        <v>8</v>
      </c>
      <c r="DI90" s="83" t="str">
        <f t="shared" si="71"/>
        <v>Konstrukteur 8 / Fachplaner 8 / Gruppenchef 8</v>
      </c>
      <c r="DN90" s="126">
        <f t="shared" si="65"/>
        <v>6659</v>
      </c>
      <c r="DO90" s="156">
        <v>6</v>
      </c>
      <c r="DP90" s="126">
        <v>0</v>
      </c>
      <c r="DQ90" s="126" t="s">
        <v>966</v>
      </c>
      <c r="ES90" s="154">
        <v>9654</v>
      </c>
      <c r="ET90" s="126" t="s">
        <v>121</v>
      </c>
    </row>
    <row r="91" spans="1:150" s="126" customFormat="1" x14ac:dyDescent="0.2">
      <c r="A91" s="319"/>
      <c r="B91" s="319"/>
      <c r="C91" s="319">
        <f t="shared" si="59"/>
        <v>1</v>
      </c>
      <c r="D91" s="320"/>
      <c r="E91" s="320"/>
      <c r="F91" s="321"/>
      <c r="G91" s="57"/>
      <c r="H91" s="57"/>
      <c r="I91" s="321">
        <v>1</v>
      </c>
      <c r="J91" s="57">
        <v>1</v>
      </c>
      <c r="K91" s="321"/>
      <c r="L91" s="321"/>
      <c r="M91" s="321"/>
      <c r="N91" s="322"/>
      <c r="O91" s="322"/>
      <c r="P91" s="109" t="s">
        <v>359</v>
      </c>
      <c r="Q91" s="110" t="s">
        <v>632</v>
      </c>
      <c r="R91" s="110" t="s">
        <v>928</v>
      </c>
      <c r="S91" s="20" t="s">
        <v>633</v>
      </c>
      <c r="T91" s="21">
        <v>1958</v>
      </c>
      <c r="U91" s="28" t="s">
        <v>634</v>
      </c>
      <c r="V91" s="21">
        <v>1980</v>
      </c>
      <c r="W91" s="25"/>
      <c r="X91" s="138"/>
      <c r="Y91" s="287"/>
      <c r="Z91" s="28"/>
      <c r="AA91" s="284">
        <f t="shared" si="60"/>
        <v>38</v>
      </c>
      <c r="AB91" s="25" t="s">
        <v>107</v>
      </c>
      <c r="AC91" s="290">
        <v>2010</v>
      </c>
      <c r="AD91" s="21" t="s">
        <v>121</v>
      </c>
      <c r="AE91" s="304"/>
      <c r="AF91" s="289" t="s">
        <v>1098</v>
      </c>
      <c r="AG91" s="318"/>
      <c r="CJ91" s="126" t="str">
        <f t="shared" si="64"/>
        <v/>
      </c>
      <c r="CK91" s="126" t="str">
        <f t="shared" si="74"/>
        <v>Schneider Martin</v>
      </c>
      <c r="CM91" s="126">
        <f t="shared" si="75"/>
        <v>38</v>
      </c>
      <c r="CN91" s="126" t="str">
        <f t="shared" si="63"/>
        <v>D</v>
      </c>
      <c r="CO91" s="138" t="str">
        <f t="shared" si="58"/>
        <v>D</v>
      </c>
      <c r="CP91" s="154">
        <v>4354</v>
      </c>
      <c r="CQ91" s="125">
        <v>741</v>
      </c>
      <c r="CR91" s="33">
        <f t="shared" si="76"/>
        <v>7</v>
      </c>
      <c r="CS91" s="83" t="str">
        <f t="shared" si="77"/>
        <v>Konstrukteur 7 / Fachplaner 7 / Gruppenchef 7</v>
      </c>
      <c r="CT91" s="125">
        <v>741</v>
      </c>
      <c r="CU91" s="33">
        <f t="shared" si="72"/>
        <v>7</v>
      </c>
      <c r="CV91" s="83" t="str">
        <f t="shared" si="73"/>
        <v>Konstrukteur 7 / Fachplaner 7 / Gruppenchef 7</v>
      </c>
      <c r="CW91" s="125">
        <v>741</v>
      </c>
      <c r="CX91" s="33">
        <f t="shared" si="56"/>
        <v>7</v>
      </c>
      <c r="CY91" s="83" t="str">
        <f t="shared" si="57"/>
        <v>Konstrukteur 7 / Fachplaner 7 / Gruppenchef 7</v>
      </c>
      <c r="CZ91" s="125">
        <v>741</v>
      </c>
      <c r="DA91" s="33">
        <f t="shared" si="66"/>
        <v>7</v>
      </c>
      <c r="DB91" s="83" t="str">
        <f t="shared" si="67"/>
        <v>Konstrukteur 7 / Fachplaner 7 / Gruppenchef 7</v>
      </c>
      <c r="DC91" s="125">
        <v>741</v>
      </c>
      <c r="DD91" s="33">
        <f t="shared" si="68"/>
        <v>7</v>
      </c>
      <c r="DE91" s="83" t="str">
        <f t="shared" si="69"/>
        <v>Konstrukteur 7 / Fachplaner 7 / Gruppenchef 7</v>
      </c>
      <c r="DF91" s="20"/>
      <c r="DG91" s="33">
        <v>742</v>
      </c>
      <c r="DH91" s="33">
        <f t="shared" si="70"/>
        <v>8</v>
      </c>
      <c r="DI91" s="83" t="str">
        <f t="shared" si="71"/>
        <v>Konstrukteur 8 / Fachplaner 8 / Gruppenchef 8</v>
      </c>
      <c r="DN91" s="126">
        <f t="shared" si="65"/>
        <v>4354</v>
      </c>
      <c r="DO91" s="156">
        <v>6</v>
      </c>
      <c r="DP91" s="126">
        <v>0</v>
      </c>
      <c r="DQ91" s="324" t="s">
        <v>970</v>
      </c>
      <c r="ES91" s="154">
        <v>9660</v>
      </c>
      <c r="ET91" s="126" t="s">
        <v>121</v>
      </c>
    </row>
    <row r="92" spans="1:150" s="126" customFormat="1" x14ac:dyDescent="0.2">
      <c r="A92" s="319"/>
      <c r="B92" s="319"/>
      <c r="C92" s="319">
        <f t="shared" si="59"/>
        <v>1</v>
      </c>
      <c r="D92" s="320"/>
      <c r="E92" s="320"/>
      <c r="F92" s="321"/>
      <c r="G92" s="57"/>
      <c r="H92" s="57">
        <v>1</v>
      </c>
      <c r="I92" s="321">
        <v>1</v>
      </c>
      <c r="J92" s="57">
        <v>1</v>
      </c>
      <c r="K92" s="321"/>
      <c r="L92" s="321"/>
      <c r="M92" s="321"/>
      <c r="N92" s="322"/>
      <c r="O92" s="322"/>
      <c r="P92" s="109" t="s">
        <v>359</v>
      </c>
      <c r="Q92" s="110" t="s">
        <v>485</v>
      </c>
      <c r="R92" s="110" t="s">
        <v>928</v>
      </c>
      <c r="S92" s="20" t="s">
        <v>261</v>
      </c>
      <c r="T92" s="21">
        <v>1959</v>
      </c>
      <c r="U92" s="28" t="s">
        <v>126</v>
      </c>
      <c r="V92" s="21">
        <v>1981</v>
      </c>
      <c r="W92" s="25"/>
      <c r="X92" s="138"/>
      <c r="Y92" s="287"/>
      <c r="Z92" s="28" t="s">
        <v>941</v>
      </c>
      <c r="AA92" s="284">
        <f t="shared" si="60"/>
        <v>37</v>
      </c>
      <c r="AB92" s="25" t="s">
        <v>1562</v>
      </c>
      <c r="AC92" s="290">
        <v>2004</v>
      </c>
      <c r="AD92" s="21" t="s">
        <v>121</v>
      </c>
      <c r="AE92" s="304"/>
      <c r="AF92" s="289" t="s">
        <v>1099</v>
      </c>
      <c r="AG92" s="318"/>
      <c r="CJ92" s="126" t="str">
        <f t="shared" si="64"/>
        <v/>
      </c>
      <c r="CK92" s="126" t="str">
        <f t="shared" si="74"/>
        <v>Ortlieb Hans-Rudi</v>
      </c>
      <c r="CM92" s="126">
        <f t="shared" si="75"/>
        <v>37</v>
      </c>
      <c r="CN92" s="126" t="str">
        <f t="shared" si="63"/>
        <v>D</v>
      </c>
      <c r="CO92" s="138" t="str">
        <f t="shared" si="58"/>
        <v>D</v>
      </c>
      <c r="CP92" s="154">
        <v>5630</v>
      </c>
      <c r="CQ92" s="125">
        <v>771</v>
      </c>
      <c r="CR92" s="33">
        <f t="shared" si="76"/>
        <v>7</v>
      </c>
      <c r="CS92" s="83" t="str">
        <f t="shared" si="77"/>
        <v>Projektingenieur 7 (Bau)</v>
      </c>
      <c r="CT92" s="125">
        <v>771</v>
      </c>
      <c r="CU92" s="33">
        <f t="shared" si="72"/>
        <v>7</v>
      </c>
      <c r="CV92" s="83" t="str">
        <f t="shared" si="73"/>
        <v>Projektingenieur 7 (Bau)</v>
      </c>
      <c r="CW92" s="125">
        <v>771</v>
      </c>
      <c r="CX92" s="33">
        <f t="shared" si="56"/>
        <v>7</v>
      </c>
      <c r="CY92" s="83" t="str">
        <f t="shared" si="57"/>
        <v>Projektingenieur 7 (Bau)</v>
      </c>
      <c r="CZ92" s="125">
        <v>771</v>
      </c>
      <c r="DA92" s="33">
        <f t="shared" si="66"/>
        <v>7</v>
      </c>
      <c r="DB92" s="83" t="str">
        <f t="shared" si="67"/>
        <v>Projektingenieur 7 (Bau)</v>
      </c>
      <c r="DC92" s="125">
        <v>741</v>
      </c>
      <c r="DD92" s="33">
        <f t="shared" si="68"/>
        <v>7</v>
      </c>
      <c r="DE92" s="83" t="str">
        <f t="shared" si="69"/>
        <v>Konstrukteur 7 / Fachplaner 7 / Gruppenchef 7</v>
      </c>
      <c r="DF92" s="20"/>
      <c r="DG92" s="33">
        <v>742</v>
      </c>
      <c r="DH92" s="33">
        <f t="shared" si="70"/>
        <v>8</v>
      </c>
      <c r="DI92" s="83" t="str">
        <f t="shared" si="71"/>
        <v>Konstrukteur 8 / Fachplaner 8 / Gruppenchef 8</v>
      </c>
      <c r="DN92" s="126">
        <f t="shared" si="65"/>
        <v>5630</v>
      </c>
      <c r="DO92" s="156">
        <v>6</v>
      </c>
      <c r="DP92" s="126">
        <v>0</v>
      </c>
      <c r="DQ92" s="324" t="s">
        <v>968</v>
      </c>
      <c r="ES92" s="154">
        <v>5545</v>
      </c>
      <c r="ET92" s="126" t="s">
        <v>1042</v>
      </c>
    </row>
    <row r="93" spans="1:150" s="126" customFormat="1" x14ac:dyDescent="0.2">
      <c r="A93" s="319"/>
      <c r="B93" s="319"/>
      <c r="C93" s="319">
        <f t="shared" si="59"/>
        <v>1</v>
      </c>
      <c r="D93" s="320"/>
      <c r="E93" s="320"/>
      <c r="F93" s="321"/>
      <c r="G93" s="57"/>
      <c r="H93" s="57"/>
      <c r="I93" s="321">
        <v>1</v>
      </c>
      <c r="J93" s="57">
        <v>1</v>
      </c>
      <c r="K93" s="321"/>
      <c r="L93" s="321"/>
      <c r="M93" s="321"/>
      <c r="N93" s="322"/>
      <c r="O93" s="322"/>
      <c r="P93" s="109" t="s">
        <v>358</v>
      </c>
      <c r="Q93" s="110" t="s">
        <v>1309</v>
      </c>
      <c r="R93" s="110" t="s">
        <v>928</v>
      </c>
      <c r="S93" s="20" t="s">
        <v>1310</v>
      </c>
      <c r="T93" s="21">
        <v>1961</v>
      </c>
      <c r="U93" s="28" t="s">
        <v>126</v>
      </c>
      <c r="V93" s="21">
        <v>1985</v>
      </c>
      <c r="W93" s="25"/>
      <c r="X93" s="138"/>
      <c r="Y93" s="287"/>
      <c r="Z93" s="28" t="s">
        <v>1224</v>
      </c>
      <c r="AA93" s="284">
        <f t="shared" si="60"/>
        <v>33</v>
      </c>
      <c r="AB93" s="25" t="s">
        <v>129</v>
      </c>
      <c r="AC93" s="290">
        <v>2018</v>
      </c>
      <c r="AD93" s="21" t="s">
        <v>121</v>
      </c>
      <c r="AE93" s="304"/>
      <c r="AF93" s="16" t="s">
        <v>377</v>
      </c>
      <c r="AG93" s="318"/>
      <c r="CJ93" s="335" t="e">
        <f t="shared" si="64"/>
        <v>#N/A</v>
      </c>
      <c r="CK93" s="276" t="str">
        <f t="shared" si="74"/>
        <v>Di Maria Marcello</v>
      </c>
      <c r="CM93" s="126">
        <f t="shared" si="75"/>
        <v>33</v>
      </c>
      <c r="CN93" s="126" t="str">
        <f t="shared" si="63"/>
        <v>D</v>
      </c>
      <c r="CO93" s="138" t="e">
        <f t="shared" si="58"/>
        <v>#N/A</v>
      </c>
      <c r="CP93" s="222">
        <v>8585</v>
      </c>
      <c r="CQ93" s="125">
        <v>742</v>
      </c>
      <c r="CR93" s="33">
        <f t="shared" si="76"/>
        <v>8</v>
      </c>
      <c r="CS93" s="83" t="str">
        <f t="shared" si="77"/>
        <v>Konstrukteur 8 / Fachplaner 8 / Gruppenchef 8</v>
      </c>
      <c r="CT93" s="125"/>
      <c r="CU93" s="33"/>
      <c r="CV93" s="83"/>
      <c r="CW93" s="125"/>
      <c r="CX93" s="33"/>
      <c r="CY93" s="83"/>
      <c r="CZ93" s="125"/>
      <c r="DA93" s="33"/>
      <c r="DB93" s="83"/>
      <c r="DC93" s="125"/>
      <c r="DD93" s="33"/>
      <c r="DE93" s="83"/>
      <c r="DF93" s="20"/>
      <c r="DG93" s="125"/>
      <c r="DH93" s="33"/>
      <c r="DI93" s="83"/>
      <c r="DN93" s="126">
        <f t="shared" si="65"/>
        <v>8585</v>
      </c>
      <c r="DO93" s="156">
        <v>6</v>
      </c>
      <c r="DP93" s="126">
        <v>0</v>
      </c>
      <c r="DQ93" s="126" t="s">
        <v>965</v>
      </c>
      <c r="ES93" s="154">
        <v>7637</v>
      </c>
      <c r="ET93" s="126" t="s">
        <v>1042</v>
      </c>
    </row>
    <row r="94" spans="1:150" s="126" customFormat="1" x14ac:dyDescent="0.2">
      <c r="A94" s="319"/>
      <c r="B94" s="319"/>
      <c r="C94" s="319">
        <f t="shared" si="59"/>
        <v>1</v>
      </c>
      <c r="D94" s="320"/>
      <c r="E94" s="320"/>
      <c r="F94" s="321"/>
      <c r="G94" s="57"/>
      <c r="H94" s="57"/>
      <c r="I94" s="321">
        <v>1</v>
      </c>
      <c r="J94" s="57">
        <v>1</v>
      </c>
      <c r="K94" s="321"/>
      <c r="L94" s="321"/>
      <c r="M94" s="321"/>
      <c r="N94" s="322"/>
      <c r="O94" s="322"/>
      <c r="P94" s="109" t="s">
        <v>1140</v>
      </c>
      <c r="Q94" s="110" t="s">
        <v>487</v>
      </c>
      <c r="R94" s="110" t="s">
        <v>928</v>
      </c>
      <c r="S94" s="20" t="s">
        <v>1573</v>
      </c>
      <c r="T94" s="21">
        <v>1970</v>
      </c>
      <c r="U94" s="28" t="s">
        <v>126</v>
      </c>
      <c r="V94" s="21">
        <v>1988</v>
      </c>
      <c r="W94" s="25" t="s">
        <v>1215</v>
      </c>
      <c r="X94" s="138">
        <v>2017</v>
      </c>
      <c r="Y94" s="287"/>
      <c r="Z94" s="28" t="s">
        <v>1224</v>
      </c>
      <c r="AA94" s="284">
        <f t="shared" si="60"/>
        <v>30</v>
      </c>
      <c r="AB94" s="25" t="s">
        <v>1545</v>
      </c>
      <c r="AC94" s="290">
        <v>1990</v>
      </c>
      <c r="AD94" s="21" t="s">
        <v>121</v>
      </c>
      <c r="AE94" s="304"/>
      <c r="AF94" s="16" t="s">
        <v>1546</v>
      </c>
      <c r="AG94" s="318"/>
      <c r="CJ94" s="126" t="str">
        <f t="shared" si="64"/>
        <v/>
      </c>
      <c r="CK94" s="126" t="str">
        <f t="shared" si="74"/>
        <v>Bucher Olivier</v>
      </c>
      <c r="CM94" s="126">
        <f t="shared" si="75"/>
        <v>30</v>
      </c>
      <c r="CN94" s="126" t="str">
        <f t="shared" si="63"/>
        <v>D</v>
      </c>
      <c r="CO94" s="138" t="str">
        <f t="shared" si="58"/>
        <v>D</v>
      </c>
      <c r="CP94" s="154">
        <v>7641</v>
      </c>
      <c r="CQ94" s="125">
        <v>741</v>
      </c>
      <c r="CR94" s="33">
        <f t="shared" si="76"/>
        <v>7</v>
      </c>
      <c r="CS94" s="83" t="str">
        <f t="shared" si="77"/>
        <v>Konstrukteur 7 / Fachplaner 7 / Gruppenchef 7</v>
      </c>
      <c r="CT94" s="125">
        <v>741</v>
      </c>
      <c r="CU94" s="33">
        <f t="shared" si="72"/>
        <v>7</v>
      </c>
      <c r="CV94" s="83" t="str">
        <f t="shared" si="73"/>
        <v>Konstrukteur 7 / Fachplaner 7 / Gruppenchef 7</v>
      </c>
      <c r="CW94" s="125">
        <v>741</v>
      </c>
      <c r="CX94" s="33">
        <f t="shared" si="56"/>
        <v>7</v>
      </c>
      <c r="CY94" s="83" t="str">
        <f t="shared" si="57"/>
        <v>Konstrukteur 7 / Fachplaner 7 / Gruppenchef 7</v>
      </c>
      <c r="CZ94" s="125">
        <v>741</v>
      </c>
      <c r="DA94" s="33">
        <f t="shared" si="66"/>
        <v>7</v>
      </c>
      <c r="DB94" s="83" t="str">
        <f t="shared" si="67"/>
        <v>Konstrukteur 7 / Fachplaner 7 / Gruppenchef 7</v>
      </c>
      <c r="DC94" s="125">
        <v>741</v>
      </c>
      <c r="DD94" s="33">
        <f t="shared" si="68"/>
        <v>7</v>
      </c>
      <c r="DE94" s="83" t="str">
        <f t="shared" si="69"/>
        <v>Konstrukteur 7 / Fachplaner 7 / Gruppenchef 7</v>
      </c>
      <c r="DF94" s="20"/>
      <c r="DG94" s="125">
        <v>742</v>
      </c>
      <c r="DH94" s="33">
        <f t="shared" si="70"/>
        <v>8</v>
      </c>
      <c r="DI94" s="83" t="str">
        <f t="shared" si="71"/>
        <v>Konstrukteur 8 / Fachplaner 8 / Gruppenchef 8</v>
      </c>
      <c r="DN94" s="126">
        <f t="shared" si="65"/>
        <v>7641</v>
      </c>
      <c r="DO94" s="156">
        <v>6</v>
      </c>
      <c r="DP94" s="126">
        <v>0</v>
      </c>
      <c r="DQ94" s="126" t="s">
        <v>965</v>
      </c>
      <c r="ES94" s="154">
        <v>5639</v>
      </c>
      <c r="ET94" s="126" t="s">
        <v>142</v>
      </c>
    </row>
    <row r="95" spans="1:150" s="126" customFormat="1" x14ac:dyDescent="0.2">
      <c r="A95" s="319"/>
      <c r="B95" s="319"/>
      <c r="C95" s="319">
        <f t="shared" si="59"/>
        <v>1</v>
      </c>
      <c r="D95" s="320"/>
      <c r="E95" s="320"/>
      <c r="F95" s="321"/>
      <c r="G95" s="57"/>
      <c r="H95" s="57"/>
      <c r="I95" s="321">
        <v>1</v>
      </c>
      <c r="J95" s="57"/>
      <c r="K95" s="321"/>
      <c r="L95" s="321"/>
      <c r="M95" s="321"/>
      <c r="N95" s="322"/>
      <c r="O95" s="322"/>
      <c r="P95" s="109" t="s">
        <v>361</v>
      </c>
      <c r="Q95" s="110" t="s">
        <v>488</v>
      </c>
      <c r="R95" s="110" t="s">
        <v>928</v>
      </c>
      <c r="S95" s="20" t="s">
        <v>144</v>
      </c>
      <c r="T95" s="21">
        <v>1968</v>
      </c>
      <c r="U95" s="28" t="s">
        <v>126</v>
      </c>
      <c r="V95" s="21">
        <v>1989</v>
      </c>
      <c r="W95" s="25"/>
      <c r="X95" s="138"/>
      <c r="Y95" s="287"/>
      <c r="Z95" s="28" t="s">
        <v>940</v>
      </c>
      <c r="AA95" s="284">
        <f t="shared" si="60"/>
        <v>29</v>
      </c>
      <c r="AB95" s="25" t="s">
        <v>939</v>
      </c>
      <c r="AC95" s="290">
        <v>1994</v>
      </c>
      <c r="AD95" s="21" t="s">
        <v>121</v>
      </c>
      <c r="AE95" s="304"/>
      <c r="AF95" s="16" t="s">
        <v>375</v>
      </c>
      <c r="AG95" s="318"/>
      <c r="CJ95" s="126" t="str">
        <f t="shared" si="64"/>
        <v/>
      </c>
      <c r="CK95" s="126" t="str">
        <f t="shared" si="74"/>
        <v>Hagen Stefan</v>
      </c>
      <c r="CM95" s="126">
        <f t="shared" si="75"/>
        <v>29</v>
      </c>
      <c r="CN95" s="126" t="str">
        <f t="shared" si="63"/>
        <v>D</v>
      </c>
      <c r="CO95" s="138" t="str">
        <f t="shared" si="58"/>
        <v>D</v>
      </c>
      <c r="CP95" s="154">
        <v>6741</v>
      </c>
      <c r="CQ95" s="125">
        <v>741</v>
      </c>
      <c r="CR95" s="33">
        <f t="shared" si="76"/>
        <v>7</v>
      </c>
      <c r="CS95" s="83" t="str">
        <f t="shared" si="77"/>
        <v>Konstrukteur 7 / Fachplaner 7 / Gruppenchef 7</v>
      </c>
      <c r="CT95" s="125">
        <v>741</v>
      </c>
      <c r="CU95" s="33">
        <f t="shared" si="72"/>
        <v>7</v>
      </c>
      <c r="CV95" s="83" t="str">
        <f t="shared" si="73"/>
        <v>Konstrukteur 7 / Fachplaner 7 / Gruppenchef 7</v>
      </c>
      <c r="CW95" s="125">
        <v>741</v>
      </c>
      <c r="CX95" s="33">
        <f t="shared" si="56"/>
        <v>7</v>
      </c>
      <c r="CY95" s="83" t="str">
        <f t="shared" si="57"/>
        <v>Konstrukteur 7 / Fachplaner 7 / Gruppenchef 7</v>
      </c>
      <c r="CZ95" s="125">
        <v>741</v>
      </c>
      <c r="DA95" s="33">
        <f t="shared" si="66"/>
        <v>7</v>
      </c>
      <c r="DB95" s="83" t="str">
        <f t="shared" si="67"/>
        <v>Konstrukteur 7 / Fachplaner 7 / Gruppenchef 7</v>
      </c>
      <c r="DC95" s="125">
        <v>741</v>
      </c>
      <c r="DD95" s="33">
        <f t="shared" si="68"/>
        <v>7</v>
      </c>
      <c r="DE95" s="83" t="str">
        <f t="shared" si="69"/>
        <v>Konstrukteur 7 / Fachplaner 7 / Gruppenchef 7</v>
      </c>
      <c r="DF95" s="20"/>
      <c r="DG95" s="125">
        <v>742</v>
      </c>
      <c r="DH95" s="33">
        <f t="shared" si="70"/>
        <v>8</v>
      </c>
      <c r="DI95" s="83" t="str">
        <f t="shared" si="71"/>
        <v>Konstrukteur 8 / Fachplaner 8 / Gruppenchef 8</v>
      </c>
      <c r="DN95" s="126">
        <f t="shared" si="65"/>
        <v>6741</v>
      </c>
      <c r="DO95" s="156">
        <v>6</v>
      </c>
      <c r="DP95" s="126">
        <v>0</v>
      </c>
      <c r="DQ95" s="126" t="s">
        <v>965</v>
      </c>
      <c r="ES95" s="154">
        <v>5636</v>
      </c>
      <c r="ET95" s="126" t="s">
        <v>142</v>
      </c>
    </row>
    <row r="96" spans="1:150" s="126" customFormat="1" x14ac:dyDescent="0.2">
      <c r="A96" s="319"/>
      <c r="B96" s="319">
        <v>1</v>
      </c>
      <c r="C96" s="319">
        <f t="shared" si="59"/>
        <v>1</v>
      </c>
      <c r="D96" s="320"/>
      <c r="E96" s="320"/>
      <c r="F96" s="321"/>
      <c r="G96" s="57"/>
      <c r="H96" s="57"/>
      <c r="I96" s="321">
        <v>1</v>
      </c>
      <c r="J96" s="57"/>
      <c r="K96" s="321"/>
      <c r="L96" s="321"/>
      <c r="M96" s="321"/>
      <c r="N96" s="322"/>
      <c r="O96" s="322"/>
      <c r="P96" s="109" t="s">
        <v>361</v>
      </c>
      <c r="Q96" s="110" t="s">
        <v>492</v>
      </c>
      <c r="R96" s="110" t="s">
        <v>928</v>
      </c>
      <c r="S96" s="20" t="s">
        <v>143</v>
      </c>
      <c r="T96" s="21">
        <v>1968</v>
      </c>
      <c r="U96" s="28" t="s">
        <v>128</v>
      </c>
      <c r="V96" s="21">
        <v>1989</v>
      </c>
      <c r="W96" s="25"/>
      <c r="X96" s="138"/>
      <c r="Y96" s="287"/>
      <c r="Z96" s="28"/>
      <c r="AA96" s="284">
        <f t="shared" si="60"/>
        <v>29</v>
      </c>
      <c r="AB96" s="25" t="s">
        <v>710</v>
      </c>
      <c r="AC96" s="290">
        <v>1989</v>
      </c>
      <c r="AD96" s="21" t="s">
        <v>121</v>
      </c>
      <c r="AE96" s="304"/>
      <c r="AF96" s="289" t="s">
        <v>377</v>
      </c>
      <c r="AG96" s="318"/>
      <c r="CJ96" s="323" t="str">
        <f t="shared" si="64"/>
        <v>anders</v>
      </c>
      <c r="CK96" s="126" t="str">
        <f t="shared" si="74"/>
        <v>Nicolosi Lucia</v>
      </c>
      <c r="CM96" s="126">
        <f t="shared" si="75"/>
        <v>29</v>
      </c>
      <c r="CN96" s="126" t="str">
        <f t="shared" si="63"/>
        <v>D</v>
      </c>
      <c r="CO96" s="138" t="str">
        <f t="shared" si="58"/>
        <v xml:space="preserve"> E/D </v>
      </c>
      <c r="CP96" s="154">
        <v>7637</v>
      </c>
      <c r="CQ96" s="125">
        <v>741</v>
      </c>
      <c r="CR96" s="33">
        <f t="shared" si="76"/>
        <v>7</v>
      </c>
      <c r="CS96" s="83" t="str">
        <f t="shared" si="77"/>
        <v>Konstrukteur 7 / Fachplaner 7 / Gruppenchef 7</v>
      </c>
      <c r="CT96" s="125">
        <v>741</v>
      </c>
      <c r="CU96" s="33">
        <f>VLOOKUP($CT96,Funktionsbezeichnungen,3,0)</f>
        <v>7</v>
      </c>
      <c r="CV96" s="83" t="str">
        <f>VLOOKUP($CT96,Funktionsbezeichnungen,2,0)</f>
        <v>Konstrukteur 7 / Fachplaner 7 / Gruppenchef 7</v>
      </c>
      <c r="CW96" s="125">
        <v>741</v>
      </c>
      <c r="CX96" s="33">
        <f>VLOOKUP($CW96,Funktionsbezeichnungen,3,0)</f>
        <v>7</v>
      </c>
      <c r="CY96" s="83" t="str">
        <f>VLOOKUP($CW96,Funktionsbezeichnungen,2,0)</f>
        <v>Konstrukteur 7 / Fachplaner 7 / Gruppenchef 7</v>
      </c>
      <c r="CZ96" s="125">
        <v>741</v>
      </c>
      <c r="DA96" s="33">
        <f>VLOOKUP($CZ96,Funktionsbezeichnungen,3,0)</f>
        <v>7</v>
      </c>
      <c r="DB96" s="83" t="str">
        <f>VLOOKUP($CZ96,Funktionsbezeichnungen,2,0)</f>
        <v>Konstrukteur 7 / Fachplaner 7 / Gruppenchef 7</v>
      </c>
      <c r="DC96" s="125">
        <v>741</v>
      </c>
      <c r="DD96" s="33">
        <f>VLOOKUP($DC96,Funktionsbezeichnungen,3,0)</f>
        <v>7</v>
      </c>
      <c r="DE96" s="83" t="str">
        <f>VLOOKUP($DC96,Funktionsbezeichnungen,2,0)</f>
        <v>Konstrukteur 7 / Fachplaner 7 / Gruppenchef 7</v>
      </c>
      <c r="DF96" s="20"/>
      <c r="DG96" s="125">
        <v>741</v>
      </c>
      <c r="DH96" s="33">
        <f>VLOOKUP($DG96,Funktionsbezeichnungen,3,0)</f>
        <v>7</v>
      </c>
      <c r="DI96" s="83" t="str">
        <f>VLOOKUP($DG96,Funktionsbezeichnungen,2,0)</f>
        <v>Konstrukteur 7 / Fachplaner 7 / Gruppenchef 7</v>
      </c>
      <c r="DN96" s="126">
        <f>+CP96</f>
        <v>7637</v>
      </c>
      <c r="DO96" s="156">
        <v>6</v>
      </c>
      <c r="DP96" s="126">
        <v>0</v>
      </c>
      <c r="DQ96" s="126" t="s">
        <v>965</v>
      </c>
      <c r="ES96" s="154">
        <v>9661</v>
      </c>
      <c r="ET96" s="126" t="s">
        <v>142</v>
      </c>
    </row>
    <row r="97" spans="1:150" s="126" customFormat="1" x14ac:dyDescent="0.2">
      <c r="A97" s="319"/>
      <c r="B97" s="319"/>
      <c r="C97" s="319">
        <f t="shared" si="59"/>
        <v>1</v>
      </c>
      <c r="D97" s="320"/>
      <c r="E97" s="320"/>
      <c r="F97" s="321"/>
      <c r="G97" s="57"/>
      <c r="H97" s="57"/>
      <c r="I97" s="321">
        <v>1</v>
      </c>
      <c r="J97" s="57"/>
      <c r="K97" s="321"/>
      <c r="L97" s="321"/>
      <c r="M97" s="321"/>
      <c r="N97" s="322"/>
      <c r="O97" s="322"/>
      <c r="P97" s="109" t="s">
        <v>359</v>
      </c>
      <c r="Q97" s="110" t="s">
        <v>489</v>
      </c>
      <c r="R97" s="110" t="s">
        <v>928</v>
      </c>
      <c r="S97" s="20" t="s">
        <v>146</v>
      </c>
      <c r="T97" s="21">
        <v>1970</v>
      </c>
      <c r="U97" s="28" t="s">
        <v>126</v>
      </c>
      <c r="V97" s="21">
        <v>1991</v>
      </c>
      <c r="W97" s="25"/>
      <c r="X97" s="138"/>
      <c r="Y97" s="287"/>
      <c r="Z97" s="28"/>
      <c r="AA97" s="284">
        <f t="shared" si="60"/>
        <v>27</v>
      </c>
      <c r="AB97" s="25" t="s">
        <v>129</v>
      </c>
      <c r="AC97" s="290">
        <v>1987</v>
      </c>
      <c r="AD97" s="21" t="s">
        <v>121</v>
      </c>
      <c r="AE97" s="304"/>
      <c r="AF97" s="16" t="s">
        <v>394</v>
      </c>
      <c r="AG97" s="318"/>
      <c r="CJ97" s="126" t="str">
        <f t="shared" si="64"/>
        <v/>
      </c>
      <c r="CK97" s="126" t="str">
        <f t="shared" si="74"/>
        <v>Hardmeyer Christian</v>
      </c>
      <c r="CM97" s="126">
        <f t="shared" si="75"/>
        <v>27</v>
      </c>
      <c r="CN97" s="126" t="str">
        <f t="shared" si="63"/>
        <v>D</v>
      </c>
      <c r="CO97" s="138" t="str">
        <f t="shared" si="58"/>
        <v>D</v>
      </c>
      <c r="CP97" s="154">
        <v>9618</v>
      </c>
      <c r="CQ97" s="125">
        <v>741</v>
      </c>
      <c r="CR97" s="33">
        <f t="shared" si="76"/>
        <v>7</v>
      </c>
      <c r="CS97" s="83" t="str">
        <f t="shared" si="77"/>
        <v>Konstrukteur 7 / Fachplaner 7 / Gruppenchef 7</v>
      </c>
      <c r="CT97" s="125">
        <v>741</v>
      </c>
      <c r="CU97" s="33">
        <f t="shared" si="72"/>
        <v>7</v>
      </c>
      <c r="CV97" s="83" t="str">
        <f t="shared" si="73"/>
        <v>Konstrukteur 7 / Fachplaner 7 / Gruppenchef 7</v>
      </c>
      <c r="CW97" s="125">
        <v>741</v>
      </c>
      <c r="CX97" s="33">
        <f t="shared" si="56"/>
        <v>7</v>
      </c>
      <c r="CY97" s="83" t="str">
        <f t="shared" si="57"/>
        <v>Konstrukteur 7 / Fachplaner 7 / Gruppenchef 7</v>
      </c>
      <c r="CZ97" s="125">
        <v>741</v>
      </c>
      <c r="DA97" s="33">
        <f t="shared" si="66"/>
        <v>7</v>
      </c>
      <c r="DB97" s="83" t="str">
        <f t="shared" si="67"/>
        <v>Konstrukteur 7 / Fachplaner 7 / Gruppenchef 7</v>
      </c>
      <c r="DC97" s="125">
        <v>741</v>
      </c>
      <c r="DD97" s="33">
        <f t="shared" si="68"/>
        <v>7</v>
      </c>
      <c r="DE97" s="83" t="str">
        <f t="shared" si="69"/>
        <v>Konstrukteur 7 / Fachplaner 7 / Gruppenchef 7</v>
      </c>
      <c r="DF97" s="20"/>
      <c r="DG97" s="125">
        <v>742</v>
      </c>
      <c r="DH97" s="33">
        <f t="shared" si="70"/>
        <v>8</v>
      </c>
      <c r="DI97" s="83" t="str">
        <f t="shared" si="71"/>
        <v>Konstrukteur 8 / Fachplaner 8 / Gruppenchef 8</v>
      </c>
      <c r="DN97" s="126">
        <f t="shared" si="65"/>
        <v>9618</v>
      </c>
      <c r="DO97" s="156">
        <v>6</v>
      </c>
      <c r="DP97" s="126">
        <v>0</v>
      </c>
      <c r="DQ97" s="126" t="s">
        <v>965</v>
      </c>
      <c r="ES97" s="154">
        <v>9664</v>
      </c>
      <c r="ET97" s="126" t="s">
        <v>142</v>
      </c>
    </row>
    <row r="98" spans="1:150" s="126" customFormat="1" x14ac:dyDescent="0.2">
      <c r="A98" s="319"/>
      <c r="B98" s="319"/>
      <c r="C98" s="319">
        <f t="shared" si="59"/>
        <v>1</v>
      </c>
      <c r="D98" s="320"/>
      <c r="E98" s="320"/>
      <c r="F98" s="321"/>
      <c r="G98" s="57"/>
      <c r="H98" s="57"/>
      <c r="I98" s="321">
        <v>1</v>
      </c>
      <c r="J98" s="57">
        <v>1</v>
      </c>
      <c r="K98" s="321"/>
      <c r="L98" s="321"/>
      <c r="M98" s="321"/>
      <c r="N98" s="322"/>
      <c r="O98" s="322"/>
      <c r="P98" s="109" t="s">
        <v>1301</v>
      </c>
      <c r="Q98" s="110" t="s">
        <v>490</v>
      </c>
      <c r="R98" s="110" t="s">
        <v>928</v>
      </c>
      <c r="S98" s="20" t="s">
        <v>1574</v>
      </c>
      <c r="T98" s="21">
        <v>1970</v>
      </c>
      <c r="U98" s="28" t="s">
        <v>126</v>
      </c>
      <c r="V98" s="21">
        <v>1992</v>
      </c>
      <c r="W98" s="25"/>
      <c r="X98" s="138"/>
      <c r="Y98" s="287"/>
      <c r="Z98" s="28"/>
      <c r="AA98" s="284">
        <f t="shared" si="60"/>
        <v>26</v>
      </c>
      <c r="AB98" s="25" t="s">
        <v>129</v>
      </c>
      <c r="AC98" s="290">
        <v>1988</v>
      </c>
      <c r="AD98" s="21" t="s">
        <v>121</v>
      </c>
      <c r="AE98" s="304"/>
      <c r="AF98" s="16" t="s">
        <v>421</v>
      </c>
      <c r="AG98" s="318"/>
      <c r="CJ98" s="126" t="str">
        <f t="shared" si="64"/>
        <v/>
      </c>
      <c r="CK98" s="126" t="str">
        <f t="shared" si="74"/>
        <v>Wira Stéphane</v>
      </c>
      <c r="CM98" s="126">
        <f t="shared" si="75"/>
        <v>26</v>
      </c>
      <c r="CN98" s="126" t="str">
        <f t="shared" si="63"/>
        <v>D</v>
      </c>
      <c r="CO98" s="138" t="str">
        <f t="shared" si="58"/>
        <v>D</v>
      </c>
      <c r="CP98" s="154">
        <v>9623</v>
      </c>
      <c r="CQ98" s="125">
        <v>742</v>
      </c>
      <c r="CR98" s="33">
        <f t="shared" si="76"/>
        <v>8</v>
      </c>
      <c r="CS98" s="83" t="str">
        <f t="shared" si="77"/>
        <v>Konstrukteur 8 / Fachplaner 8 / Gruppenchef 8</v>
      </c>
      <c r="CT98" s="125">
        <v>742</v>
      </c>
      <c r="CU98" s="33">
        <f t="shared" si="72"/>
        <v>8</v>
      </c>
      <c r="CV98" s="83" t="str">
        <f t="shared" si="73"/>
        <v>Konstrukteur 8 / Fachplaner 8 / Gruppenchef 8</v>
      </c>
      <c r="CW98" s="125">
        <v>742</v>
      </c>
      <c r="CX98" s="33">
        <f t="shared" si="56"/>
        <v>8</v>
      </c>
      <c r="CY98" s="83" t="str">
        <f t="shared" si="57"/>
        <v>Konstrukteur 8 / Fachplaner 8 / Gruppenchef 8</v>
      </c>
      <c r="CZ98" s="125">
        <v>742</v>
      </c>
      <c r="DA98" s="33">
        <f t="shared" si="66"/>
        <v>8</v>
      </c>
      <c r="DB98" s="83" t="str">
        <f t="shared" si="67"/>
        <v>Konstrukteur 8 / Fachplaner 8 / Gruppenchef 8</v>
      </c>
      <c r="DC98" s="125">
        <v>742</v>
      </c>
      <c r="DD98" s="33">
        <f t="shared" si="68"/>
        <v>8</v>
      </c>
      <c r="DE98" s="83" t="str">
        <f t="shared" si="69"/>
        <v>Konstrukteur 8 / Fachplaner 8 / Gruppenchef 8</v>
      </c>
      <c r="DF98" s="20"/>
      <c r="DG98" s="125">
        <v>742</v>
      </c>
      <c r="DH98" s="33">
        <f t="shared" si="70"/>
        <v>8</v>
      </c>
      <c r="DI98" s="83" t="str">
        <f t="shared" si="71"/>
        <v>Konstrukteur 8 / Fachplaner 8 / Gruppenchef 8</v>
      </c>
      <c r="DN98" s="126">
        <f t="shared" si="65"/>
        <v>9623</v>
      </c>
      <c r="DO98" s="156">
        <v>6</v>
      </c>
      <c r="DP98" s="126">
        <v>0</v>
      </c>
      <c r="DQ98" s="126" t="s">
        <v>975</v>
      </c>
      <c r="ES98" s="154">
        <v>9688</v>
      </c>
      <c r="ET98" s="126" t="s">
        <v>142</v>
      </c>
    </row>
    <row r="99" spans="1:150" s="126" customFormat="1" x14ac:dyDescent="0.2">
      <c r="A99" s="319"/>
      <c r="B99" s="319"/>
      <c r="C99" s="319">
        <f t="shared" si="59"/>
        <v>1</v>
      </c>
      <c r="D99" s="320"/>
      <c r="E99" s="320"/>
      <c r="F99" s="321"/>
      <c r="G99" s="57"/>
      <c r="H99" s="57"/>
      <c r="I99" s="321">
        <v>1</v>
      </c>
      <c r="J99" s="57">
        <v>1</v>
      </c>
      <c r="K99" s="321"/>
      <c r="L99" s="321"/>
      <c r="M99" s="321"/>
      <c r="N99" s="322"/>
      <c r="O99" s="322"/>
      <c r="P99" s="109" t="s">
        <v>1301</v>
      </c>
      <c r="Q99" s="110" t="s">
        <v>568</v>
      </c>
      <c r="R99" s="110" t="s">
        <v>928</v>
      </c>
      <c r="S99" s="20" t="s">
        <v>569</v>
      </c>
      <c r="T99" s="21">
        <v>1973</v>
      </c>
      <c r="U99" s="28" t="s">
        <v>126</v>
      </c>
      <c r="V99" s="21">
        <v>1993</v>
      </c>
      <c r="W99" s="25"/>
      <c r="X99" s="138"/>
      <c r="Y99" s="287"/>
      <c r="Z99" s="28"/>
      <c r="AA99" s="284">
        <f t="shared" si="60"/>
        <v>25</v>
      </c>
      <c r="AB99" s="25" t="s">
        <v>129</v>
      </c>
      <c r="AC99" s="290">
        <v>2009</v>
      </c>
      <c r="AD99" s="21" t="s">
        <v>121</v>
      </c>
      <c r="AE99" s="304"/>
      <c r="AF99" s="16" t="s">
        <v>377</v>
      </c>
      <c r="AG99" s="318"/>
      <c r="CJ99" s="126" t="str">
        <f t="shared" si="64"/>
        <v/>
      </c>
      <c r="CK99" s="126" t="str">
        <f t="shared" si="74"/>
        <v>Heiniger Christoph</v>
      </c>
      <c r="CM99" s="126">
        <f t="shared" si="75"/>
        <v>25</v>
      </c>
      <c r="CN99" s="126" t="str">
        <f t="shared" si="63"/>
        <v>D</v>
      </c>
      <c r="CO99" s="138" t="str">
        <f t="shared" ref="CO99:CO129" si="78">VLOOKUP(CP99,Kategorie,2,0)</f>
        <v>D</v>
      </c>
      <c r="CP99" s="154">
        <v>4346</v>
      </c>
      <c r="CQ99" s="125">
        <v>741</v>
      </c>
      <c r="CR99" s="33">
        <f t="shared" si="76"/>
        <v>7</v>
      </c>
      <c r="CS99" s="83" t="str">
        <f t="shared" si="77"/>
        <v>Konstrukteur 7 / Fachplaner 7 / Gruppenchef 7</v>
      </c>
      <c r="CT99" s="125">
        <v>741</v>
      </c>
      <c r="CU99" s="33">
        <f t="shared" si="72"/>
        <v>7</v>
      </c>
      <c r="CV99" s="83" t="str">
        <f t="shared" si="73"/>
        <v>Konstrukteur 7 / Fachplaner 7 / Gruppenchef 7</v>
      </c>
      <c r="CW99" s="125">
        <v>741</v>
      </c>
      <c r="CX99" s="33">
        <f t="shared" si="56"/>
        <v>7</v>
      </c>
      <c r="CY99" s="83" t="str">
        <f t="shared" si="57"/>
        <v>Konstrukteur 7 / Fachplaner 7 / Gruppenchef 7</v>
      </c>
      <c r="CZ99" s="125">
        <v>741</v>
      </c>
      <c r="DA99" s="33">
        <f t="shared" si="66"/>
        <v>7</v>
      </c>
      <c r="DB99" s="83" t="str">
        <f t="shared" si="67"/>
        <v>Konstrukteur 7 / Fachplaner 7 / Gruppenchef 7</v>
      </c>
      <c r="DC99" s="125">
        <v>741</v>
      </c>
      <c r="DD99" s="33">
        <f t="shared" si="68"/>
        <v>7</v>
      </c>
      <c r="DE99" s="83" t="str">
        <f t="shared" si="69"/>
        <v>Konstrukteur 7 / Fachplaner 7 / Gruppenchef 7</v>
      </c>
      <c r="DF99" s="20"/>
      <c r="DG99" s="125">
        <v>742</v>
      </c>
      <c r="DH99" s="33">
        <f t="shared" si="70"/>
        <v>8</v>
      </c>
      <c r="DI99" s="83" t="str">
        <f t="shared" si="71"/>
        <v>Konstrukteur 8 / Fachplaner 8 / Gruppenchef 8</v>
      </c>
      <c r="DN99" s="126">
        <f t="shared" si="65"/>
        <v>4346</v>
      </c>
      <c r="DO99" s="156">
        <v>6</v>
      </c>
      <c r="DP99" s="126">
        <v>0</v>
      </c>
      <c r="DQ99" s="126" t="s">
        <v>965</v>
      </c>
      <c r="ES99" s="154">
        <v>9687</v>
      </c>
      <c r="ET99" s="126" t="s">
        <v>142</v>
      </c>
    </row>
    <row r="100" spans="1:150" s="126" customFormat="1" x14ac:dyDescent="0.2">
      <c r="A100" s="319"/>
      <c r="B100" s="319"/>
      <c r="C100" s="319">
        <f t="shared" si="59"/>
        <v>1</v>
      </c>
      <c r="D100" s="320"/>
      <c r="E100" s="320"/>
      <c r="F100" s="321"/>
      <c r="G100" s="57"/>
      <c r="H100" s="57"/>
      <c r="I100" s="321">
        <v>1</v>
      </c>
      <c r="J100" s="57"/>
      <c r="K100" s="321"/>
      <c r="L100" s="321"/>
      <c r="M100" s="321"/>
      <c r="N100" s="322"/>
      <c r="O100" s="322"/>
      <c r="P100" s="109" t="s">
        <v>358</v>
      </c>
      <c r="Q100" s="110" t="s">
        <v>558</v>
      </c>
      <c r="R100" s="110" t="s">
        <v>928</v>
      </c>
      <c r="S100" s="20" t="s">
        <v>1575</v>
      </c>
      <c r="T100" s="21">
        <v>1973</v>
      </c>
      <c r="U100" s="28" t="s">
        <v>560</v>
      </c>
      <c r="V100" s="21">
        <v>1994</v>
      </c>
      <c r="W100" s="25"/>
      <c r="X100" s="138"/>
      <c r="Y100" s="287"/>
      <c r="Z100" s="28"/>
      <c r="AA100" s="284">
        <f t="shared" si="60"/>
        <v>24</v>
      </c>
      <c r="AB100" s="25" t="s">
        <v>235</v>
      </c>
      <c r="AC100" s="290">
        <v>2009</v>
      </c>
      <c r="AD100" s="21" t="s">
        <v>121</v>
      </c>
      <c r="AE100" s="304"/>
      <c r="AF100" s="289" t="s">
        <v>378</v>
      </c>
      <c r="AG100" s="318"/>
      <c r="CJ100" s="323" t="str">
        <f t="shared" si="64"/>
        <v>anders</v>
      </c>
      <c r="CK100" s="126" t="str">
        <f t="shared" si="74"/>
        <v>Enderlen Francis</v>
      </c>
      <c r="CM100" s="126">
        <f t="shared" si="75"/>
        <v>24</v>
      </c>
      <c r="CN100" s="126" t="str">
        <f t="shared" si="63"/>
        <v>D</v>
      </c>
      <c r="CO100" s="138" t="str">
        <f t="shared" si="78"/>
        <v>E</v>
      </c>
      <c r="CP100" s="154">
        <v>5636</v>
      </c>
      <c r="CQ100" s="125">
        <v>741</v>
      </c>
      <c r="CR100" s="33">
        <f t="shared" si="76"/>
        <v>7</v>
      </c>
      <c r="CS100" s="83" t="str">
        <f t="shared" si="77"/>
        <v>Konstrukteur 7 / Fachplaner 7 / Gruppenchef 7</v>
      </c>
      <c r="CT100" s="125">
        <v>741</v>
      </c>
      <c r="CU100" s="33">
        <f>VLOOKUP($CT100,Funktionsbezeichnungen,3,0)</f>
        <v>7</v>
      </c>
      <c r="CV100" s="83" t="str">
        <f>VLOOKUP($CT100,Funktionsbezeichnungen,2,0)</f>
        <v>Konstrukteur 7 / Fachplaner 7 / Gruppenchef 7</v>
      </c>
      <c r="CW100" s="125">
        <v>741</v>
      </c>
      <c r="CX100" s="33">
        <f>VLOOKUP($CW100,Funktionsbezeichnungen,3,0)</f>
        <v>7</v>
      </c>
      <c r="CY100" s="83" t="str">
        <f>VLOOKUP($CW100,Funktionsbezeichnungen,2,0)</f>
        <v>Konstrukteur 7 / Fachplaner 7 / Gruppenchef 7</v>
      </c>
      <c r="CZ100" s="125">
        <v>741</v>
      </c>
      <c r="DA100" s="33">
        <f>VLOOKUP($CZ100,Funktionsbezeichnungen,3,0)</f>
        <v>7</v>
      </c>
      <c r="DB100" s="83" t="str">
        <f>VLOOKUP($CZ100,Funktionsbezeichnungen,2,0)</f>
        <v>Konstrukteur 7 / Fachplaner 7 / Gruppenchef 7</v>
      </c>
      <c r="DC100" s="125">
        <v>741</v>
      </c>
      <c r="DD100" s="33">
        <f>VLOOKUP($DC100,Funktionsbezeichnungen,3,0)</f>
        <v>7</v>
      </c>
      <c r="DE100" s="83" t="str">
        <f>VLOOKUP($DC100,Funktionsbezeichnungen,2,0)</f>
        <v>Konstrukteur 7 / Fachplaner 7 / Gruppenchef 7</v>
      </c>
      <c r="DF100" s="20"/>
      <c r="DG100" s="125">
        <v>741</v>
      </c>
      <c r="DH100" s="33">
        <f>VLOOKUP($DG100,Funktionsbezeichnungen,3,0)</f>
        <v>7</v>
      </c>
      <c r="DI100" s="83" t="str">
        <f>VLOOKUP($DG100,Funktionsbezeichnungen,2,0)</f>
        <v>Konstrukteur 7 / Fachplaner 7 / Gruppenchef 7</v>
      </c>
      <c r="DN100" s="126">
        <f>+CP100</f>
        <v>5636</v>
      </c>
      <c r="DO100" s="156">
        <v>6</v>
      </c>
      <c r="DP100" s="126">
        <v>0</v>
      </c>
      <c r="DQ100" s="126" t="s">
        <v>965</v>
      </c>
      <c r="ES100" s="154">
        <v>7702</v>
      </c>
      <c r="ET100" s="126" t="s">
        <v>142</v>
      </c>
    </row>
    <row r="101" spans="1:150" s="126" customFormat="1" x14ac:dyDescent="0.2">
      <c r="A101" s="319"/>
      <c r="B101" s="319"/>
      <c r="C101" s="319">
        <f t="shared" ref="C101:C132" si="79">IF(AA101&gt;=10,1,"")</f>
        <v>1</v>
      </c>
      <c r="D101" s="320"/>
      <c r="E101" s="320"/>
      <c r="F101" s="321"/>
      <c r="G101" s="57"/>
      <c r="H101" s="57"/>
      <c r="I101" s="321">
        <v>1</v>
      </c>
      <c r="J101" s="57">
        <v>1</v>
      </c>
      <c r="K101" s="321"/>
      <c r="L101" s="321"/>
      <c r="M101" s="321"/>
      <c r="N101" s="322"/>
      <c r="O101" s="322"/>
      <c r="P101" s="109" t="s">
        <v>1301</v>
      </c>
      <c r="Q101" s="110" t="s">
        <v>493</v>
      </c>
      <c r="R101" s="110" t="s">
        <v>928</v>
      </c>
      <c r="S101" s="20" t="s">
        <v>1576</v>
      </c>
      <c r="T101" s="21">
        <v>1976</v>
      </c>
      <c r="U101" s="28" t="s">
        <v>126</v>
      </c>
      <c r="V101" s="21">
        <v>1998</v>
      </c>
      <c r="W101" s="25"/>
      <c r="X101" s="138"/>
      <c r="Y101" s="287"/>
      <c r="Z101" s="28"/>
      <c r="AA101" s="284">
        <f t="shared" ref="AA101:AA130" si="80">IF(Y101="",YEAR($AB$1)-$V101,YEAR($AB$1)-$X101)</f>
        <v>20</v>
      </c>
      <c r="AB101" s="25" t="s">
        <v>129</v>
      </c>
      <c r="AC101" s="290">
        <v>2007</v>
      </c>
      <c r="AD101" s="21" t="s">
        <v>121</v>
      </c>
      <c r="AE101" s="304"/>
      <c r="AF101" s="16" t="s">
        <v>377</v>
      </c>
      <c r="AG101" s="318"/>
      <c r="CJ101" s="126" t="str">
        <f t="shared" si="64"/>
        <v/>
      </c>
      <c r="CK101" s="126" t="str">
        <f t="shared" si="74"/>
        <v>Humbel Sven Christian</v>
      </c>
      <c r="CM101" s="126">
        <f t="shared" si="75"/>
        <v>20</v>
      </c>
      <c r="CN101" s="126" t="str">
        <f t="shared" ref="CN101:CN129" si="81">+AD101</f>
        <v>D</v>
      </c>
      <c r="CO101" s="138" t="str">
        <f t="shared" si="78"/>
        <v>D</v>
      </c>
      <c r="CP101" s="154">
        <v>9654</v>
      </c>
      <c r="CQ101" s="125">
        <v>741</v>
      </c>
      <c r="CR101" s="33">
        <f t="shared" si="76"/>
        <v>7</v>
      </c>
      <c r="CS101" s="83" t="str">
        <f t="shared" si="77"/>
        <v>Konstrukteur 7 / Fachplaner 7 / Gruppenchef 7</v>
      </c>
      <c r="CT101" s="125">
        <v>741</v>
      </c>
      <c r="CU101" s="33">
        <f t="shared" si="72"/>
        <v>7</v>
      </c>
      <c r="CV101" s="83" t="str">
        <f t="shared" si="73"/>
        <v>Konstrukteur 7 / Fachplaner 7 / Gruppenchef 7</v>
      </c>
      <c r="CW101" s="125">
        <v>741</v>
      </c>
      <c r="CX101" s="33">
        <f t="shared" si="56"/>
        <v>7</v>
      </c>
      <c r="CY101" s="83" t="str">
        <f t="shared" si="57"/>
        <v>Konstrukteur 7 / Fachplaner 7 / Gruppenchef 7</v>
      </c>
      <c r="CZ101" s="125">
        <v>741</v>
      </c>
      <c r="DA101" s="33">
        <f t="shared" si="66"/>
        <v>7</v>
      </c>
      <c r="DB101" s="83" t="str">
        <f t="shared" si="67"/>
        <v>Konstrukteur 7 / Fachplaner 7 / Gruppenchef 7</v>
      </c>
      <c r="DC101" s="125">
        <v>741</v>
      </c>
      <c r="DD101" s="33">
        <f t="shared" si="68"/>
        <v>7</v>
      </c>
      <c r="DE101" s="83" t="str">
        <f t="shared" si="69"/>
        <v>Konstrukteur 7 / Fachplaner 7 / Gruppenchef 7</v>
      </c>
      <c r="DF101" s="20"/>
      <c r="DG101" s="125">
        <v>742</v>
      </c>
      <c r="DH101" s="33">
        <f t="shared" si="70"/>
        <v>8</v>
      </c>
      <c r="DI101" s="83" t="str">
        <f t="shared" si="71"/>
        <v>Konstrukteur 8 / Fachplaner 8 / Gruppenchef 8</v>
      </c>
      <c r="DN101" s="126">
        <f t="shared" si="65"/>
        <v>9654</v>
      </c>
      <c r="DO101" s="156">
        <v>6</v>
      </c>
      <c r="DP101" s="126">
        <v>0</v>
      </c>
      <c r="DQ101" s="126" t="s">
        <v>965</v>
      </c>
      <c r="ES101" s="222">
        <v>5641</v>
      </c>
      <c r="ET101" s="126" t="s">
        <v>142</v>
      </c>
    </row>
    <row r="102" spans="1:150" s="126" customFormat="1" x14ac:dyDescent="0.2">
      <c r="A102" s="319"/>
      <c r="B102" s="319"/>
      <c r="C102" s="319">
        <f t="shared" si="79"/>
        <v>1</v>
      </c>
      <c r="D102" s="320"/>
      <c r="E102" s="320"/>
      <c r="F102" s="321"/>
      <c r="G102" s="57"/>
      <c r="H102" s="57"/>
      <c r="I102" s="321">
        <v>1</v>
      </c>
      <c r="J102" s="57">
        <v>1</v>
      </c>
      <c r="K102" s="321"/>
      <c r="L102" s="321"/>
      <c r="M102" s="321"/>
      <c r="N102" s="322"/>
      <c r="O102" s="322"/>
      <c r="P102" s="109" t="s">
        <v>1301</v>
      </c>
      <c r="Q102" s="110" t="s">
        <v>1274</v>
      </c>
      <c r="R102" s="110" t="s">
        <v>928</v>
      </c>
      <c r="S102" s="20" t="s">
        <v>1275</v>
      </c>
      <c r="T102" s="21">
        <v>1960</v>
      </c>
      <c r="U102" s="28" t="s">
        <v>1276</v>
      </c>
      <c r="V102" s="21">
        <v>2001</v>
      </c>
      <c r="W102" s="25"/>
      <c r="X102" s="138"/>
      <c r="Y102" s="287"/>
      <c r="Z102" s="28"/>
      <c r="AA102" s="284">
        <f t="shared" si="80"/>
        <v>17</v>
      </c>
      <c r="AB102" s="25" t="s">
        <v>139</v>
      </c>
      <c r="AC102" s="290">
        <v>2017</v>
      </c>
      <c r="AD102" s="21" t="s">
        <v>121</v>
      </c>
      <c r="AE102" s="304"/>
      <c r="AF102" s="16" t="s">
        <v>377</v>
      </c>
      <c r="AG102" s="318"/>
      <c r="CJ102" s="323" t="e">
        <f t="shared" si="64"/>
        <v>#N/A</v>
      </c>
      <c r="CK102" s="276" t="str">
        <f t="shared" si="74"/>
        <v>Widrig Daniel</v>
      </c>
      <c r="CL102" s="276"/>
      <c r="CM102" s="276">
        <f t="shared" si="75"/>
        <v>17</v>
      </c>
      <c r="CN102" s="276" t="str">
        <f t="shared" si="81"/>
        <v>D</v>
      </c>
      <c r="CO102" s="138" t="e">
        <f t="shared" si="78"/>
        <v>#N/A</v>
      </c>
      <c r="CP102" s="222">
        <v>7711</v>
      </c>
      <c r="CQ102" s="125">
        <v>741</v>
      </c>
      <c r="CR102" s="33">
        <f t="shared" si="76"/>
        <v>7</v>
      </c>
      <c r="CS102" s="83" t="str">
        <f t="shared" si="77"/>
        <v>Konstrukteur 7 / Fachplaner 7 / Gruppenchef 7</v>
      </c>
      <c r="CT102" s="125"/>
      <c r="CU102" s="33"/>
      <c r="CV102" s="83"/>
      <c r="CW102" s="125"/>
      <c r="CX102" s="33"/>
      <c r="CY102" s="83"/>
      <c r="CZ102" s="125"/>
      <c r="DA102" s="33"/>
      <c r="DB102" s="83"/>
      <c r="DC102" s="125"/>
      <c r="DD102" s="33"/>
      <c r="DE102" s="83"/>
      <c r="DF102" s="20"/>
      <c r="DG102" s="33"/>
      <c r="DH102" s="33"/>
      <c r="DI102" s="83"/>
      <c r="DN102" s="126">
        <f>+CP102</f>
        <v>7711</v>
      </c>
      <c r="DO102" s="156">
        <v>6</v>
      </c>
      <c r="DP102" s="126">
        <v>0</v>
      </c>
      <c r="DQ102" s="126" t="s">
        <v>965</v>
      </c>
      <c r="ES102" s="154">
        <v>9701</v>
      </c>
      <c r="ET102" s="126" t="s">
        <v>142</v>
      </c>
    </row>
    <row r="103" spans="1:150" s="126" customFormat="1" x14ac:dyDescent="0.2">
      <c r="A103" s="319"/>
      <c r="B103" s="319"/>
      <c r="C103" s="319">
        <f t="shared" si="79"/>
        <v>1</v>
      </c>
      <c r="D103" s="320"/>
      <c r="E103" s="320"/>
      <c r="F103" s="321"/>
      <c r="G103" s="57"/>
      <c r="H103" s="57"/>
      <c r="I103" s="321">
        <v>1</v>
      </c>
      <c r="J103" s="57"/>
      <c r="K103" s="321"/>
      <c r="L103" s="321"/>
      <c r="M103" s="321"/>
      <c r="N103" s="322"/>
      <c r="O103" s="322"/>
      <c r="P103" s="109" t="s">
        <v>361</v>
      </c>
      <c r="Q103" s="110" t="s">
        <v>497</v>
      </c>
      <c r="R103" s="110" t="s">
        <v>928</v>
      </c>
      <c r="S103" s="20" t="s">
        <v>179</v>
      </c>
      <c r="T103" s="21">
        <v>1982</v>
      </c>
      <c r="U103" s="28" t="s">
        <v>235</v>
      </c>
      <c r="V103" s="21">
        <v>2002</v>
      </c>
      <c r="W103" s="25"/>
      <c r="X103" s="138"/>
      <c r="Y103" s="287"/>
      <c r="Z103" s="25"/>
      <c r="AA103" s="284">
        <f t="shared" si="80"/>
        <v>16</v>
      </c>
      <c r="AB103" s="25" t="s">
        <v>129</v>
      </c>
      <c r="AC103" s="290">
        <v>2002</v>
      </c>
      <c r="AD103" s="21" t="s">
        <v>121</v>
      </c>
      <c r="AE103" s="304"/>
      <c r="AF103" s="289" t="s">
        <v>894</v>
      </c>
      <c r="AG103" s="318"/>
      <c r="CJ103" s="126" t="str">
        <f t="shared" si="64"/>
        <v/>
      </c>
      <c r="CK103" s="126" t="str">
        <f t="shared" si="74"/>
        <v>Delmas Marc</v>
      </c>
      <c r="CM103" s="126">
        <f t="shared" si="75"/>
        <v>16</v>
      </c>
      <c r="CN103" s="126" t="str">
        <f t="shared" si="81"/>
        <v>D</v>
      </c>
      <c r="CO103" s="138" t="str">
        <f t="shared" si="78"/>
        <v>D</v>
      </c>
      <c r="CP103" s="154">
        <v>9660</v>
      </c>
      <c r="CQ103" s="125">
        <v>742</v>
      </c>
      <c r="CR103" s="33">
        <f t="shared" si="76"/>
        <v>8</v>
      </c>
      <c r="CS103" s="83" t="str">
        <f t="shared" si="77"/>
        <v>Konstrukteur 8 / Fachplaner 8 / Gruppenchef 8</v>
      </c>
      <c r="CT103" s="125">
        <v>742</v>
      </c>
      <c r="CU103" s="33">
        <f t="shared" si="72"/>
        <v>8</v>
      </c>
      <c r="CV103" s="83" t="str">
        <f t="shared" si="73"/>
        <v>Konstrukteur 8 / Fachplaner 8 / Gruppenchef 8</v>
      </c>
      <c r="CW103" s="125">
        <v>742</v>
      </c>
      <c r="CX103" s="33">
        <f t="shared" si="56"/>
        <v>8</v>
      </c>
      <c r="CY103" s="83" t="str">
        <f t="shared" si="57"/>
        <v>Konstrukteur 8 / Fachplaner 8 / Gruppenchef 8</v>
      </c>
      <c r="CZ103" s="125">
        <v>741</v>
      </c>
      <c r="DA103" s="33">
        <f t="shared" si="66"/>
        <v>7</v>
      </c>
      <c r="DB103" s="83" t="str">
        <f t="shared" si="67"/>
        <v>Konstrukteur 7 / Fachplaner 7 / Gruppenchef 7</v>
      </c>
      <c r="DC103" s="125">
        <v>733</v>
      </c>
      <c r="DD103" s="33">
        <f t="shared" si="68"/>
        <v>6</v>
      </c>
      <c r="DE103" s="83" t="str">
        <f t="shared" si="69"/>
        <v>Konstrukteur 6 / -planer 6 / Gruppenchef 6</v>
      </c>
      <c r="DF103" s="20"/>
      <c r="DG103" s="125">
        <v>733</v>
      </c>
      <c r="DH103" s="125">
        <f t="shared" si="70"/>
        <v>6</v>
      </c>
      <c r="DI103" s="83" t="str">
        <f t="shared" si="71"/>
        <v>Konstrukteur 6 / -planer 6 / Gruppenchef 6</v>
      </c>
      <c r="DN103" s="126">
        <f t="shared" si="65"/>
        <v>9660</v>
      </c>
      <c r="DO103" s="156">
        <v>6</v>
      </c>
      <c r="DP103" s="126">
        <v>0</v>
      </c>
      <c r="DQ103" s="126" t="s">
        <v>965</v>
      </c>
      <c r="ES103" s="154">
        <v>9733</v>
      </c>
      <c r="ET103" s="126" t="s">
        <v>147</v>
      </c>
    </row>
    <row r="104" spans="1:150" s="126" customFormat="1" x14ac:dyDescent="0.2">
      <c r="A104" s="319"/>
      <c r="B104" s="319">
        <v>1</v>
      </c>
      <c r="C104" s="319">
        <f t="shared" si="79"/>
        <v>1</v>
      </c>
      <c r="D104" s="320"/>
      <c r="E104" s="320"/>
      <c r="F104" s="321"/>
      <c r="G104" s="57"/>
      <c r="H104" s="57"/>
      <c r="I104" s="321">
        <v>1</v>
      </c>
      <c r="J104" s="57"/>
      <c r="K104" s="321"/>
      <c r="L104" s="321"/>
      <c r="M104" s="321"/>
      <c r="N104" s="322"/>
      <c r="O104" s="322"/>
      <c r="P104" s="109" t="s">
        <v>358</v>
      </c>
      <c r="Q104" s="110" t="s">
        <v>1116</v>
      </c>
      <c r="R104" s="110" t="s">
        <v>928</v>
      </c>
      <c r="S104" s="20" t="s">
        <v>1117</v>
      </c>
      <c r="T104" s="21">
        <v>1981</v>
      </c>
      <c r="U104" s="28" t="s">
        <v>239</v>
      </c>
      <c r="V104" s="21">
        <v>2002</v>
      </c>
      <c r="W104" s="25"/>
      <c r="X104" s="138"/>
      <c r="Y104" s="287"/>
      <c r="Z104" s="28"/>
      <c r="AA104" s="284">
        <f t="shared" si="80"/>
        <v>16</v>
      </c>
      <c r="AB104" s="25" t="s">
        <v>239</v>
      </c>
      <c r="AC104" s="290">
        <v>2015</v>
      </c>
      <c r="AD104" s="21" t="s">
        <v>121</v>
      </c>
      <c r="AE104" s="304"/>
      <c r="AF104" s="289" t="s">
        <v>378</v>
      </c>
      <c r="AG104" s="318"/>
      <c r="CJ104" s="335" t="str">
        <f t="shared" si="64"/>
        <v>anders</v>
      </c>
      <c r="CK104" s="126" t="str">
        <f t="shared" si="74"/>
        <v>Iten Vanessa</v>
      </c>
      <c r="CL104" s="342"/>
      <c r="CM104" s="126">
        <f t="shared" si="75"/>
        <v>16</v>
      </c>
      <c r="CN104" s="126" t="str">
        <f t="shared" si="81"/>
        <v>D</v>
      </c>
      <c r="CO104" s="138" t="str">
        <f t="shared" si="78"/>
        <v>E</v>
      </c>
      <c r="CP104" s="154">
        <v>9661</v>
      </c>
      <c r="CQ104" s="125">
        <v>741</v>
      </c>
      <c r="CR104" s="33">
        <f t="shared" si="76"/>
        <v>7</v>
      </c>
      <c r="CS104" s="83" t="str">
        <f t="shared" si="77"/>
        <v>Konstrukteur 7 / Fachplaner 7 / Gruppenchef 7</v>
      </c>
      <c r="CT104" s="125">
        <v>733</v>
      </c>
      <c r="CU104" s="33">
        <f>VLOOKUP($CT104,Funktionsbezeichnungen,3,0)</f>
        <v>6</v>
      </c>
      <c r="CV104" s="83" t="str">
        <f>VLOOKUP($CT104,Funktionsbezeichnungen,2,0)</f>
        <v>Konstrukteur 6 / -planer 6 / Gruppenchef 6</v>
      </c>
      <c r="CW104" s="125"/>
      <c r="CX104" s="33"/>
      <c r="CY104" s="83"/>
      <c r="CZ104" s="125"/>
      <c r="DA104" s="33"/>
      <c r="DB104" s="83"/>
      <c r="DC104" s="125"/>
      <c r="DD104" s="33"/>
      <c r="DE104" s="83"/>
      <c r="DF104" s="20"/>
      <c r="DG104" s="125"/>
      <c r="DH104" s="33"/>
      <c r="DI104" s="83"/>
      <c r="DN104" s="126">
        <f>+CP104</f>
        <v>9661</v>
      </c>
      <c r="DO104" s="156">
        <v>6</v>
      </c>
      <c r="DP104" s="126">
        <v>0</v>
      </c>
      <c r="DQ104" s="126" t="s">
        <v>965</v>
      </c>
      <c r="ES104" s="154">
        <v>9715</v>
      </c>
      <c r="ET104" s="126" t="s">
        <v>147</v>
      </c>
    </row>
    <row r="105" spans="1:150" s="126" customFormat="1" x14ac:dyDescent="0.2">
      <c r="A105" s="319"/>
      <c r="B105" s="319">
        <v>1</v>
      </c>
      <c r="C105" s="319" t="str">
        <f t="shared" si="79"/>
        <v/>
      </c>
      <c r="D105" s="320"/>
      <c r="E105" s="320">
        <v>1</v>
      </c>
      <c r="F105" s="321"/>
      <c r="G105" s="57"/>
      <c r="H105" s="57"/>
      <c r="I105" s="321"/>
      <c r="J105" s="57"/>
      <c r="K105" s="321"/>
      <c r="L105" s="321"/>
      <c r="M105" s="321"/>
      <c r="N105" s="322"/>
      <c r="O105" s="322"/>
      <c r="P105" s="109" t="s">
        <v>359</v>
      </c>
      <c r="Q105" s="110" t="s">
        <v>1183</v>
      </c>
      <c r="R105" s="110" t="s">
        <v>928</v>
      </c>
      <c r="S105" s="20" t="s">
        <v>1184</v>
      </c>
      <c r="T105" s="21">
        <v>1982</v>
      </c>
      <c r="U105" s="28" t="s">
        <v>239</v>
      </c>
      <c r="V105" s="21">
        <v>2007</v>
      </c>
      <c r="W105" s="25" t="s">
        <v>1185</v>
      </c>
      <c r="X105" s="138">
        <v>2012</v>
      </c>
      <c r="Y105" s="389" t="s">
        <v>1547</v>
      </c>
      <c r="Z105" s="28"/>
      <c r="AA105" s="284">
        <f t="shared" si="80"/>
        <v>6</v>
      </c>
      <c r="AB105" s="25" t="s">
        <v>1564</v>
      </c>
      <c r="AC105" s="290">
        <v>2016</v>
      </c>
      <c r="AD105" s="21" t="s">
        <v>121</v>
      </c>
      <c r="AE105" s="304"/>
      <c r="AF105" s="289" t="s">
        <v>378</v>
      </c>
      <c r="AG105" s="318"/>
      <c r="CJ105" s="323" t="str">
        <f t="shared" si="64"/>
        <v>anders</v>
      </c>
      <c r="CK105" s="126" t="str">
        <f t="shared" si="74"/>
        <v>Schaub Anja</v>
      </c>
      <c r="CM105" s="126">
        <f t="shared" si="75"/>
        <v>6</v>
      </c>
      <c r="CN105" s="126" t="str">
        <f t="shared" si="81"/>
        <v>D</v>
      </c>
      <c r="CO105" s="138" t="str">
        <f t="shared" si="78"/>
        <v>E</v>
      </c>
      <c r="CP105" s="154">
        <v>9664</v>
      </c>
      <c r="CQ105" s="125">
        <v>748</v>
      </c>
      <c r="CR105" s="33">
        <f t="shared" si="76"/>
        <v>6</v>
      </c>
      <c r="CS105" s="83" t="str">
        <f t="shared" si="77"/>
        <v>Geomatiker 6</v>
      </c>
      <c r="CT105" s="125">
        <v>733</v>
      </c>
      <c r="CU105" s="33">
        <f>VLOOKUP($CT105,Funktionsbezeichnungen,3,0)</f>
        <v>6</v>
      </c>
      <c r="CV105" s="83" t="str">
        <f>VLOOKUP($CT105,Funktionsbezeichnungen,2,0)</f>
        <v>Konstrukteur 6 / -planer 6 / Gruppenchef 6</v>
      </c>
      <c r="CW105" s="125"/>
      <c r="CX105" s="33"/>
      <c r="CY105" s="83"/>
      <c r="CZ105" s="125"/>
      <c r="DA105" s="33"/>
      <c r="DB105" s="83"/>
      <c r="DC105" s="125"/>
      <c r="DD105" s="33"/>
      <c r="DE105" s="83"/>
      <c r="DF105" s="20"/>
      <c r="DG105" s="125"/>
      <c r="DH105" s="33"/>
      <c r="DI105" s="83"/>
      <c r="DN105" s="126">
        <f>+CP105</f>
        <v>9664</v>
      </c>
      <c r="DO105" s="156">
        <v>6</v>
      </c>
      <c r="DP105" s="126">
        <v>0</v>
      </c>
      <c r="DQ105" s="126" t="s">
        <v>965</v>
      </c>
      <c r="ES105" s="154">
        <v>9726</v>
      </c>
      <c r="ET105" s="126" t="s">
        <v>147</v>
      </c>
    </row>
    <row r="106" spans="1:150" s="126" customFormat="1" x14ac:dyDescent="0.2">
      <c r="A106" s="319"/>
      <c r="B106" s="319"/>
      <c r="C106" s="319">
        <f t="shared" si="79"/>
        <v>1</v>
      </c>
      <c r="D106" s="320"/>
      <c r="E106" s="320"/>
      <c r="F106" s="320"/>
      <c r="G106" s="319"/>
      <c r="H106" s="319"/>
      <c r="I106" s="320">
        <v>1</v>
      </c>
      <c r="J106" s="319"/>
      <c r="K106" s="320"/>
      <c r="L106" s="320"/>
      <c r="M106" s="320"/>
      <c r="N106" s="343"/>
      <c r="O106" s="343"/>
      <c r="P106" s="126" t="s">
        <v>1303</v>
      </c>
      <c r="Q106" s="110" t="s">
        <v>499</v>
      </c>
      <c r="R106" s="110" t="s">
        <v>928</v>
      </c>
      <c r="S106" s="20" t="s">
        <v>250</v>
      </c>
      <c r="T106" s="21">
        <v>1987</v>
      </c>
      <c r="U106" s="28" t="s">
        <v>235</v>
      </c>
      <c r="V106" s="21">
        <v>2007</v>
      </c>
      <c r="W106" s="25"/>
      <c r="X106" s="138"/>
      <c r="Y106" s="287"/>
      <c r="Z106" s="25"/>
      <c r="AA106" s="284">
        <f t="shared" si="80"/>
        <v>11</v>
      </c>
      <c r="AB106" s="25" t="s">
        <v>129</v>
      </c>
      <c r="AC106" s="290">
        <v>2008</v>
      </c>
      <c r="AD106" s="21" t="s">
        <v>121</v>
      </c>
      <c r="AE106" s="304"/>
      <c r="AF106" s="16" t="s">
        <v>378</v>
      </c>
      <c r="AG106" s="318"/>
      <c r="CJ106" s="323" t="str">
        <f t="shared" si="64"/>
        <v>anders</v>
      </c>
      <c r="CK106" s="126" t="str">
        <f t="shared" si="74"/>
        <v>Wernli Sebastian</v>
      </c>
      <c r="CM106" s="126">
        <f t="shared" si="75"/>
        <v>11</v>
      </c>
      <c r="CN106" s="126" t="str">
        <f t="shared" si="81"/>
        <v>D</v>
      </c>
      <c r="CO106" s="138" t="str">
        <f t="shared" si="78"/>
        <v>E</v>
      </c>
      <c r="CP106" s="154">
        <v>9687</v>
      </c>
      <c r="CQ106" s="125">
        <v>741</v>
      </c>
      <c r="CR106" s="33">
        <f t="shared" si="76"/>
        <v>7</v>
      </c>
      <c r="CS106" s="83" t="str">
        <f t="shared" si="77"/>
        <v>Konstrukteur 7 / Fachplaner 7 / Gruppenchef 7</v>
      </c>
      <c r="CT106" s="125">
        <v>733</v>
      </c>
      <c r="CU106" s="33">
        <f>VLOOKUP($CT106,Funktionsbezeichnungen,3,0)</f>
        <v>6</v>
      </c>
      <c r="CV106" s="83" t="str">
        <f>VLOOKUP($CT106,Funktionsbezeichnungen,2,0)</f>
        <v>Konstrukteur 6 / -planer 6 / Gruppenchef 6</v>
      </c>
      <c r="CW106" s="125">
        <v>733</v>
      </c>
      <c r="CX106" s="33">
        <f>VLOOKUP($CW106,Funktionsbezeichnungen,3,0)</f>
        <v>6</v>
      </c>
      <c r="CY106" s="83" t="str">
        <f>VLOOKUP($CW106,Funktionsbezeichnungen,2,0)</f>
        <v>Konstrukteur 6 / -planer 6 / Gruppenchef 6</v>
      </c>
      <c r="CZ106" s="125">
        <v>732</v>
      </c>
      <c r="DA106" s="33">
        <f>VLOOKUP($CZ106,Funktionsbezeichnungen,3,0)</f>
        <v>5</v>
      </c>
      <c r="DB106" s="83" t="str">
        <f>VLOOKUP($CZ106,Funktionsbezeichnungen,2,0)</f>
        <v>Konstrukteur 5 / -planer 5</v>
      </c>
      <c r="DC106" s="125">
        <v>732</v>
      </c>
      <c r="DD106" s="33">
        <f>VLOOKUP($DC106,Funktionsbezeichnungen,3,0)</f>
        <v>5</v>
      </c>
      <c r="DE106" s="83" t="str">
        <f>VLOOKUP($DC106,Funktionsbezeichnungen,2,0)</f>
        <v>Konstrukteur 5 / -planer 5</v>
      </c>
      <c r="DF106" s="20"/>
      <c r="DG106" s="33">
        <v>732</v>
      </c>
      <c r="DH106" s="33">
        <f>VLOOKUP($DG106,Funktionsbezeichnungen,3,0)</f>
        <v>5</v>
      </c>
      <c r="DI106" s="83" t="str">
        <f>VLOOKUP($DG106,Funktionsbezeichnungen,2,0)</f>
        <v>Konstrukteur 5 / -planer 5</v>
      </c>
      <c r="DN106" s="126">
        <f>+CP106</f>
        <v>9687</v>
      </c>
      <c r="DO106" s="156">
        <v>6</v>
      </c>
      <c r="DP106" s="126">
        <v>0</v>
      </c>
      <c r="DQ106" s="126" t="s">
        <v>964</v>
      </c>
      <c r="ES106" s="222">
        <v>9740</v>
      </c>
      <c r="ET106" s="126" t="s">
        <v>149</v>
      </c>
    </row>
    <row r="107" spans="1:150" s="126" customFormat="1" ht="27" x14ac:dyDescent="0.2">
      <c r="A107" s="319"/>
      <c r="B107" s="319"/>
      <c r="C107" s="319" t="str">
        <f t="shared" si="79"/>
        <v/>
      </c>
      <c r="D107" s="320"/>
      <c r="E107" s="320">
        <v>1</v>
      </c>
      <c r="F107" s="321"/>
      <c r="G107" s="57"/>
      <c r="H107" s="57"/>
      <c r="I107" s="321"/>
      <c r="J107" s="57">
        <v>1</v>
      </c>
      <c r="K107" s="321"/>
      <c r="L107" s="321"/>
      <c r="M107" s="321"/>
      <c r="N107" s="322"/>
      <c r="O107" s="344"/>
      <c r="P107" s="326" t="s">
        <v>1301</v>
      </c>
      <c r="Q107" s="345" t="s">
        <v>1200</v>
      </c>
      <c r="R107" s="345" t="s">
        <v>928</v>
      </c>
      <c r="S107" s="20" t="s">
        <v>1201</v>
      </c>
      <c r="T107" s="21">
        <v>1985</v>
      </c>
      <c r="U107" s="25" t="s">
        <v>1554</v>
      </c>
      <c r="V107" s="21">
        <v>2009</v>
      </c>
      <c r="W107" s="290"/>
      <c r="X107" s="138"/>
      <c r="Y107" s="287"/>
      <c r="Z107" s="290"/>
      <c r="AA107" s="284">
        <f t="shared" si="80"/>
        <v>9</v>
      </c>
      <c r="AB107" s="25" t="s">
        <v>129</v>
      </c>
      <c r="AC107" s="290">
        <v>2016</v>
      </c>
      <c r="AD107" s="21" t="s">
        <v>121</v>
      </c>
      <c r="AE107" s="304"/>
      <c r="AF107" s="291" t="s">
        <v>377</v>
      </c>
      <c r="AG107" s="318"/>
      <c r="CJ107" s="323" t="str">
        <f t="shared" si="64"/>
        <v>anders</v>
      </c>
      <c r="CK107" s="276" t="str">
        <f t="shared" si="74"/>
        <v>Grabherr Mathieu</v>
      </c>
      <c r="CM107" s="126">
        <f t="shared" si="75"/>
        <v>9</v>
      </c>
      <c r="CN107" s="126" t="str">
        <f t="shared" si="81"/>
        <v>D</v>
      </c>
      <c r="CO107" s="138" t="str">
        <f t="shared" si="78"/>
        <v>E</v>
      </c>
      <c r="CP107" s="222">
        <v>5641</v>
      </c>
      <c r="CQ107" s="125">
        <v>741</v>
      </c>
      <c r="CR107" s="33">
        <f t="shared" si="76"/>
        <v>7</v>
      </c>
      <c r="CS107" s="83" t="str">
        <f t="shared" si="77"/>
        <v>Konstrukteur 7 / Fachplaner 7 / Gruppenchef 7</v>
      </c>
      <c r="CT107" s="125"/>
      <c r="CU107" s="33"/>
      <c r="CV107" s="83"/>
      <c r="CW107" s="125"/>
      <c r="CX107" s="33"/>
      <c r="CY107" s="83"/>
      <c r="CZ107" s="125"/>
      <c r="DA107" s="33"/>
      <c r="DB107" s="83"/>
      <c r="DC107" s="33"/>
      <c r="DD107" s="33"/>
      <c r="DE107" s="83"/>
      <c r="DG107" s="33"/>
      <c r="DH107" s="33"/>
      <c r="DI107" s="83"/>
      <c r="DN107" s="126">
        <f>+CP107</f>
        <v>5641</v>
      </c>
      <c r="DO107" s="156">
        <v>6</v>
      </c>
      <c r="DP107" s="126">
        <v>0</v>
      </c>
      <c r="DQ107" s="126" t="s">
        <v>965</v>
      </c>
      <c r="ES107" s="154">
        <v>6753</v>
      </c>
      <c r="ET107" s="126" t="s">
        <v>105</v>
      </c>
    </row>
    <row r="108" spans="1:150" s="126" customFormat="1" x14ac:dyDescent="0.2">
      <c r="A108" s="319"/>
      <c r="B108" s="319"/>
      <c r="C108" s="319">
        <f t="shared" si="79"/>
        <v>1</v>
      </c>
      <c r="D108" s="320"/>
      <c r="E108" s="320"/>
      <c r="F108" s="321"/>
      <c r="G108" s="57"/>
      <c r="H108" s="57"/>
      <c r="I108" s="321">
        <v>1</v>
      </c>
      <c r="J108" s="57"/>
      <c r="K108" s="321"/>
      <c r="L108" s="321"/>
      <c r="M108" s="321"/>
      <c r="N108" s="322"/>
      <c r="O108" s="322"/>
      <c r="P108" s="109" t="s">
        <v>358</v>
      </c>
      <c r="Q108" s="110" t="s">
        <v>652</v>
      </c>
      <c r="R108" s="110" t="s">
        <v>928</v>
      </c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138"/>
      <c r="Y108" s="287"/>
      <c r="Z108" s="28"/>
      <c r="AA108" s="284">
        <f t="shared" si="80"/>
        <v>30</v>
      </c>
      <c r="AB108" s="25" t="s">
        <v>653</v>
      </c>
      <c r="AC108" s="290">
        <v>2011</v>
      </c>
      <c r="AD108" s="21" t="s">
        <v>142</v>
      </c>
      <c r="AE108" s="304"/>
      <c r="AF108" s="289" t="s">
        <v>378</v>
      </c>
      <c r="AG108" s="318"/>
      <c r="CJ108" s="126" t="str">
        <f t="shared" si="64"/>
        <v/>
      </c>
      <c r="CK108" s="126" t="str">
        <f t="shared" si="74"/>
        <v>Dettwiler Markus</v>
      </c>
      <c r="CM108" s="126">
        <f t="shared" si="75"/>
        <v>30</v>
      </c>
      <c r="CN108" s="126" t="str">
        <f t="shared" si="81"/>
        <v>E</v>
      </c>
      <c r="CO108" s="138" t="str">
        <f t="shared" si="78"/>
        <v>E</v>
      </c>
      <c r="CP108" s="154">
        <v>5639</v>
      </c>
      <c r="CQ108" s="125">
        <v>741</v>
      </c>
      <c r="CR108" s="33">
        <f t="shared" si="76"/>
        <v>7</v>
      </c>
      <c r="CS108" s="83" t="str">
        <f t="shared" si="77"/>
        <v>Konstrukteur 7 / Fachplaner 7 / Gruppenchef 7</v>
      </c>
      <c r="CT108" s="125">
        <v>741</v>
      </c>
      <c r="CU108" s="33">
        <f t="shared" si="72"/>
        <v>7</v>
      </c>
      <c r="CV108" s="83" t="str">
        <f t="shared" si="73"/>
        <v>Konstrukteur 7 / Fachplaner 7 / Gruppenchef 7</v>
      </c>
      <c r="CW108" s="125">
        <v>741</v>
      </c>
      <c r="CX108" s="33">
        <f t="shared" ref="CX108:CX132" si="82">VLOOKUP($CW108,Funktionsbezeichnungen,3,0)</f>
        <v>7</v>
      </c>
      <c r="CY108" s="83" t="str">
        <f t="shared" ref="CY108:CY132" si="83">VLOOKUP($CW108,Funktionsbezeichnungen,2,0)</f>
        <v>Konstrukteur 7 / Fachplaner 7 / Gruppenchef 7</v>
      </c>
      <c r="CZ108" s="125">
        <v>741</v>
      </c>
      <c r="DA108" s="33">
        <f t="shared" si="66"/>
        <v>7</v>
      </c>
      <c r="DB108" s="83" t="str">
        <f t="shared" si="67"/>
        <v>Konstrukteur 7 / Fachplaner 7 / Gruppenchef 7</v>
      </c>
      <c r="DC108" s="125">
        <v>741</v>
      </c>
      <c r="DD108" s="33">
        <f t="shared" si="68"/>
        <v>7</v>
      </c>
      <c r="DE108" s="83" t="str">
        <f t="shared" si="69"/>
        <v>Konstrukteur 7 / Fachplaner 7 / Gruppenchef 7</v>
      </c>
      <c r="DF108" s="20"/>
      <c r="DG108" s="125">
        <v>741</v>
      </c>
      <c r="DH108" s="33">
        <f t="shared" si="70"/>
        <v>7</v>
      </c>
      <c r="DI108" s="83" t="str">
        <f t="shared" si="71"/>
        <v>Konstrukteur 7 / Fachplaner 7 / Gruppenchef 7</v>
      </c>
      <c r="DN108" s="126">
        <f t="shared" si="65"/>
        <v>5639</v>
      </c>
      <c r="DO108" s="156">
        <v>6</v>
      </c>
      <c r="DP108" s="126">
        <v>0</v>
      </c>
      <c r="DQ108" s="126" t="s">
        <v>965</v>
      </c>
      <c r="ES108" s="154">
        <v>4266</v>
      </c>
      <c r="ET108" s="126" t="s">
        <v>121</v>
      </c>
    </row>
    <row r="109" spans="1:150" s="126" customFormat="1" x14ac:dyDescent="0.2">
      <c r="A109" s="319"/>
      <c r="B109" s="319"/>
      <c r="C109" s="319">
        <f t="shared" si="79"/>
        <v>1</v>
      </c>
      <c r="D109" s="320"/>
      <c r="E109" s="320"/>
      <c r="F109" s="320"/>
      <c r="G109" s="319"/>
      <c r="H109" s="319"/>
      <c r="I109" s="320">
        <v>1</v>
      </c>
      <c r="J109" s="319"/>
      <c r="K109" s="320"/>
      <c r="L109" s="320"/>
      <c r="M109" s="320"/>
      <c r="N109" s="343"/>
      <c r="O109" s="343"/>
      <c r="P109" s="126" t="s">
        <v>358</v>
      </c>
      <c r="Q109" s="110" t="s">
        <v>556</v>
      </c>
      <c r="R109" s="110" t="s">
        <v>928</v>
      </c>
      <c r="S109" s="20" t="s">
        <v>557</v>
      </c>
      <c r="T109" s="21">
        <v>1987</v>
      </c>
      <c r="U109" s="28" t="s">
        <v>235</v>
      </c>
      <c r="V109" s="21">
        <v>2008</v>
      </c>
      <c r="W109" s="25"/>
      <c r="X109" s="138"/>
      <c r="Y109" s="287"/>
      <c r="Z109" s="25"/>
      <c r="AA109" s="284">
        <f t="shared" si="80"/>
        <v>10</v>
      </c>
      <c r="AB109" s="25" t="s">
        <v>235</v>
      </c>
      <c r="AC109" s="290">
        <v>2014</v>
      </c>
      <c r="AD109" s="21" t="s">
        <v>142</v>
      </c>
      <c r="AE109" s="304"/>
      <c r="AF109" s="16" t="s">
        <v>378</v>
      </c>
      <c r="AG109" s="318"/>
      <c r="CJ109" s="126" t="str">
        <f t="shared" si="64"/>
        <v/>
      </c>
      <c r="CK109" s="126" t="str">
        <f t="shared" si="74"/>
        <v>Breiter Michael</v>
      </c>
      <c r="CM109" s="126">
        <f t="shared" si="75"/>
        <v>10</v>
      </c>
      <c r="CN109" s="126" t="str">
        <f t="shared" si="81"/>
        <v>E</v>
      </c>
      <c r="CO109" s="138" t="str">
        <f t="shared" si="78"/>
        <v>E</v>
      </c>
      <c r="CP109" s="154">
        <v>7702</v>
      </c>
      <c r="CQ109" s="125">
        <v>733</v>
      </c>
      <c r="CR109" s="33">
        <f t="shared" si="76"/>
        <v>6</v>
      </c>
      <c r="CS109" s="83" t="str">
        <f t="shared" si="77"/>
        <v>Konstrukteur 6 / -planer 6 / Gruppenchef 6</v>
      </c>
      <c r="CT109" s="125">
        <v>733</v>
      </c>
      <c r="CU109" s="33">
        <f t="shared" si="72"/>
        <v>6</v>
      </c>
      <c r="CV109" s="83" t="str">
        <f t="shared" si="73"/>
        <v>Konstrukteur 6 / -planer 6 / Gruppenchef 6</v>
      </c>
      <c r="CW109" s="125"/>
      <c r="CX109" s="33"/>
      <c r="CY109" s="83"/>
      <c r="CZ109" s="125">
        <v>732</v>
      </c>
      <c r="DA109" s="33">
        <f>VLOOKUP($CZ109,Funktionsbezeichnungen,3,0)</f>
        <v>5</v>
      </c>
      <c r="DB109" s="83" t="str">
        <f>VLOOKUP($CZ109,Funktionsbezeichnungen,2,0)</f>
        <v>Konstrukteur 5 / -planer 5</v>
      </c>
      <c r="DC109" s="33">
        <v>732</v>
      </c>
      <c r="DD109" s="33">
        <f>VLOOKUP($DC109,Funktionsbezeichnungen,3,0)</f>
        <v>5</v>
      </c>
      <c r="DE109" s="83" t="str">
        <f>VLOOKUP($DC109,Funktionsbezeichnungen,2,0)</f>
        <v>Konstrukteur 5 / -planer 5</v>
      </c>
      <c r="DG109" s="33">
        <v>732</v>
      </c>
      <c r="DH109" s="33">
        <f t="shared" ref="DH109:DH129" si="84">VLOOKUP($DG109,Funktionsbezeichnungen,3,0)</f>
        <v>5</v>
      </c>
      <c r="DI109" s="83" t="str">
        <f t="shared" ref="DI109:DI129" si="85">VLOOKUP($DG109,Funktionsbezeichnungen,2,0)</f>
        <v>Konstrukteur 5 / -planer 5</v>
      </c>
      <c r="DN109" s="126">
        <f t="shared" si="65"/>
        <v>7702</v>
      </c>
      <c r="DO109" s="156">
        <v>6</v>
      </c>
      <c r="DP109" s="126">
        <v>0</v>
      </c>
      <c r="DQ109" s="126" t="s">
        <v>964</v>
      </c>
      <c r="ES109" s="154">
        <v>4216</v>
      </c>
      <c r="ET109" s="126" t="s">
        <v>121</v>
      </c>
    </row>
    <row r="110" spans="1:150" s="126" customFormat="1" x14ac:dyDescent="0.2">
      <c r="A110" s="319"/>
      <c r="B110" s="319"/>
      <c r="C110" s="319" t="str">
        <f t="shared" si="79"/>
        <v/>
      </c>
      <c r="D110" s="320"/>
      <c r="E110" s="320"/>
      <c r="F110" s="320"/>
      <c r="G110" s="319"/>
      <c r="H110" s="319"/>
      <c r="I110" s="320">
        <v>1</v>
      </c>
      <c r="J110" s="319"/>
      <c r="K110" s="320"/>
      <c r="L110" s="320"/>
      <c r="M110" s="320"/>
      <c r="N110" s="343"/>
      <c r="O110" s="343"/>
      <c r="P110" s="126" t="s">
        <v>1140</v>
      </c>
      <c r="Q110" s="110" t="s">
        <v>524</v>
      </c>
      <c r="R110" s="110" t="s">
        <v>928</v>
      </c>
      <c r="S110" s="20" t="s">
        <v>283</v>
      </c>
      <c r="T110" s="21">
        <v>1988</v>
      </c>
      <c r="U110" s="28" t="s">
        <v>235</v>
      </c>
      <c r="V110" s="21">
        <v>2010</v>
      </c>
      <c r="W110" s="25"/>
      <c r="X110" s="138"/>
      <c r="Y110" s="287"/>
      <c r="Z110" s="25"/>
      <c r="AA110" s="284">
        <f t="shared" si="80"/>
        <v>8</v>
      </c>
      <c r="AB110" s="25" t="s">
        <v>235</v>
      </c>
      <c r="AC110" s="290">
        <v>2010</v>
      </c>
      <c r="AD110" s="21" t="s">
        <v>142</v>
      </c>
      <c r="AE110" s="304"/>
      <c r="AF110" s="16" t="s">
        <v>378</v>
      </c>
      <c r="AG110" s="318"/>
      <c r="CJ110" s="126" t="str">
        <f t="shared" si="64"/>
        <v/>
      </c>
      <c r="CK110" s="126" t="str">
        <f t="shared" si="74"/>
        <v>Niederberger Benjamin</v>
      </c>
      <c r="CM110" s="126">
        <f t="shared" si="75"/>
        <v>8</v>
      </c>
      <c r="CN110" s="126" t="str">
        <f t="shared" si="81"/>
        <v>E</v>
      </c>
      <c r="CO110" s="138" t="str">
        <f t="shared" si="78"/>
        <v>E</v>
      </c>
      <c r="CP110" s="154">
        <v>9701</v>
      </c>
      <c r="CQ110" s="125">
        <v>733</v>
      </c>
      <c r="CR110" s="33">
        <f t="shared" si="76"/>
        <v>6</v>
      </c>
      <c r="CS110" s="83" t="str">
        <f t="shared" si="77"/>
        <v>Konstrukteur 6 / -planer 6 / Gruppenchef 6</v>
      </c>
      <c r="CT110" s="125">
        <v>733</v>
      </c>
      <c r="CU110" s="33">
        <f t="shared" si="72"/>
        <v>6</v>
      </c>
      <c r="CV110" s="83" t="str">
        <f t="shared" si="73"/>
        <v>Konstrukteur 6 / -planer 6 / Gruppenchef 6</v>
      </c>
      <c r="CW110" s="125">
        <v>732</v>
      </c>
      <c r="CX110" s="33">
        <f t="shared" si="82"/>
        <v>5</v>
      </c>
      <c r="CY110" s="83" t="str">
        <f t="shared" si="83"/>
        <v>Konstrukteur 5 / -planer 5</v>
      </c>
      <c r="CZ110" s="125">
        <v>731</v>
      </c>
      <c r="DA110" s="33">
        <f t="shared" ref="DA110:DA129" si="86">VLOOKUP($CZ110,Funktionsbezeichnungen,3,0)</f>
        <v>4</v>
      </c>
      <c r="DB110" s="83" t="str">
        <f t="shared" ref="DB110:DB129" si="87">VLOOKUP($CZ110,Funktionsbezeichnungen,2,0)</f>
        <v>Konstrukteur 4 / -planer 4</v>
      </c>
      <c r="DC110" s="125">
        <v>731</v>
      </c>
      <c r="DD110" s="33">
        <f t="shared" si="68"/>
        <v>4</v>
      </c>
      <c r="DE110" s="83" t="str">
        <f t="shared" si="69"/>
        <v>Konstrukteur 4 / -planer 4</v>
      </c>
      <c r="DF110" s="20"/>
      <c r="DG110" s="33">
        <v>731</v>
      </c>
      <c r="DH110" s="33">
        <f t="shared" si="84"/>
        <v>4</v>
      </c>
      <c r="DI110" s="83" t="str">
        <f t="shared" si="85"/>
        <v>Konstrukteur 4 / -planer 4</v>
      </c>
      <c r="DN110" s="126">
        <f t="shared" si="65"/>
        <v>9701</v>
      </c>
      <c r="DO110" s="156">
        <v>6</v>
      </c>
      <c r="DP110" s="126">
        <v>0</v>
      </c>
      <c r="DQ110" s="126" t="s">
        <v>964</v>
      </c>
      <c r="ES110" s="154">
        <v>4320</v>
      </c>
      <c r="ET110" s="126" t="s">
        <v>121</v>
      </c>
    </row>
    <row r="111" spans="1:150" s="126" customFormat="1" x14ac:dyDescent="0.2">
      <c r="A111" s="319"/>
      <c r="B111" s="319"/>
      <c r="C111" s="319" t="str">
        <f t="shared" si="79"/>
        <v/>
      </c>
      <c r="D111" s="320"/>
      <c r="E111" s="320"/>
      <c r="F111" s="320"/>
      <c r="G111" s="319"/>
      <c r="H111" s="319"/>
      <c r="I111" s="320">
        <v>1</v>
      </c>
      <c r="J111" s="319"/>
      <c r="K111" s="320"/>
      <c r="L111" s="320"/>
      <c r="M111" s="320"/>
      <c r="N111" s="343"/>
      <c r="O111" s="343"/>
      <c r="P111" s="126" t="s">
        <v>359</v>
      </c>
      <c r="Q111" s="110" t="s">
        <v>594</v>
      </c>
      <c r="R111" s="110" t="s">
        <v>928</v>
      </c>
      <c r="S111" s="20" t="s">
        <v>595</v>
      </c>
      <c r="T111" s="21">
        <v>1992</v>
      </c>
      <c r="U111" s="28" t="s">
        <v>235</v>
      </c>
      <c r="V111" s="21">
        <v>2013</v>
      </c>
      <c r="W111" s="25"/>
      <c r="X111" s="138"/>
      <c r="Y111" s="287"/>
      <c r="Z111" s="25"/>
      <c r="AA111" s="284">
        <f t="shared" si="80"/>
        <v>5</v>
      </c>
      <c r="AB111" s="25" t="s">
        <v>235</v>
      </c>
      <c r="AC111" s="290">
        <v>2013</v>
      </c>
      <c r="AD111" s="21" t="s">
        <v>147</v>
      </c>
      <c r="AE111" s="304"/>
      <c r="AF111" s="16" t="s">
        <v>378</v>
      </c>
      <c r="AG111" s="318"/>
      <c r="CJ111" s="126" t="str">
        <f t="shared" si="64"/>
        <v/>
      </c>
      <c r="CK111" s="126" t="str">
        <f t="shared" si="74"/>
        <v>Schär Cedric</v>
      </c>
      <c r="CM111" s="126">
        <f t="shared" si="75"/>
        <v>5</v>
      </c>
      <c r="CN111" s="126" t="str">
        <f t="shared" si="81"/>
        <v>F</v>
      </c>
      <c r="CO111" s="138" t="str">
        <f t="shared" si="78"/>
        <v>F</v>
      </c>
      <c r="CP111" s="154">
        <v>9715</v>
      </c>
      <c r="CQ111" s="125">
        <v>732</v>
      </c>
      <c r="CR111" s="33">
        <f t="shared" si="76"/>
        <v>5</v>
      </c>
      <c r="CS111" s="83" t="str">
        <f t="shared" si="77"/>
        <v>Konstrukteur 5 / -planer 5</v>
      </c>
      <c r="CT111" s="125">
        <v>732</v>
      </c>
      <c r="CU111" s="33">
        <f t="shared" si="72"/>
        <v>5</v>
      </c>
      <c r="CV111" s="83" t="str">
        <f t="shared" si="73"/>
        <v>Konstrukteur 5 / -planer 5</v>
      </c>
      <c r="CW111" s="125">
        <v>731</v>
      </c>
      <c r="CX111" s="33">
        <f t="shared" si="82"/>
        <v>4</v>
      </c>
      <c r="CY111" s="83" t="str">
        <f t="shared" si="83"/>
        <v>Konstrukteur 4 / -planer 4</v>
      </c>
      <c r="CZ111" s="125"/>
      <c r="DA111" s="33"/>
      <c r="DB111" s="83"/>
      <c r="DC111" s="125"/>
      <c r="DD111" s="33"/>
      <c r="DE111" s="83"/>
      <c r="DF111" s="20"/>
      <c r="DG111" s="33">
        <v>731</v>
      </c>
      <c r="DH111" s="33">
        <f t="shared" si="84"/>
        <v>4</v>
      </c>
      <c r="DI111" s="83" t="str">
        <f t="shared" si="85"/>
        <v>Konstrukteur 4 / -planer 4</v>
      </c>
      <c r="DN111" s="126">
        <f t="shared" si="65"/>
        <v>9715</v>
      </c>
      <c r="DO111" s="156">
        <v>6</v>
      </c>
      <c r="DP111" s="126">
        <v>0</v>
      </c>
      <c r="DQ111" s="126" t="s">
        <v>964</v>
      </c>
      <c r="ES111" s="154">
        <v>5581</v>
      </c>
      <c r="ET111" s="126" t="s">
        <v>121</v>
      </c>
    </row>
    <row r="112" spans="1:150" s="126" customFormat="1" x14ac:dyDescent="0.2">
      <c r="A112" s="319"/>
      <c r="B112" s="319"/>
      <c r="C112" s="319" t="str">
        <f t="shared" si="79"/>
        <v/>
      </c>
      <c r="D112" s="320"/>
      <c r="E112" s="320"/>
      <c r="F112" s="320"/>
      <c r="G112" s="319"/>
      <c r="H112" s="319"/>
      <c r="I112" s="320">
        <v>1</v>
      </c>
      <c r="J112" s="319"/>
      <c r="K112" s="320"/>
      <c r="L112" s="320"/>
      <c r="M112" s="320"/>
      <c r="N112" s="343"/>
      <c r="O112" s="343"/>
      <c r="P112" s="126" t="s">
        <v>359</v>
      </c>
      <c r="Q112" s="110" t="s">
        <v>903</v>
      </c>
      <c r="R112" s="110" t="s">
        <v>928</v>
      </c>
      <c r="S112" s="20" t="s">
        <v>900</v>
      </c>
      <c r="T112" s="21">
        <v>1996</v>
      </c>
      <c r="U112" s="28" t="s">
        <v>235</v>
      </c>
      <c r="V112" s="21">
        <v>2016</v>
      </c>
      <c r="W112" s="25"/>
      <c r="X112" s="138"/>
      <c r="Y112" s="287"/>
      <c r="Z112" s="25"/>
      <c r="AA112" s="284">
        <f t="shared" si="80"/>
        <v>2</v>
      </c>
      <c r="AB112" s="25" t="s">
        <v>235</v>
      </c>
      <c r="AC112" s="290">
        <v>2016</v>
      </c>
      <c r="AD112" s="21" t="s">
        <v>147</v>
      </c>
      <c r="AE112" s="304"/>
      <c r="AF112" s="16" t="s">
        <v>378</v>
      </c>
      <c r="AG112" s="318"/>
      <c r="CJ112" s="323" t="str">
        <f t="shared" si="64"/>
        <v>anders</v>
      </c>
      <c r="CK112" s="276" t="str">
        <f t="shared" si="74"/>
        <v>Boschung Jan</v>
      </c>
      <c r="CM112" s="126">
        <f t="shared" si="75"/>
        <v>2</v>
      </c>
      <c r="CN112" s="126" t="str">
        <f t="shared" si="81"/>
        <v>F</v>
      </c>
      <c r="CO112" s="138" t="str">
        <f t="shared" si="78"/>
        <v>G</v>
      </c>
      <c r="CP112" s="154">
        <v>9740</v>
      </c>
      <c r="CQ112" s="125">
        <v>731</v>
      </c>
      <c r="CR112" s="33">
        <f t="shared" si="76"/>
        <v>4</v>
      </c>
      <c r="CS112" s="83" t="str">
        <f t="shared" si="77"/>
        <v>Konstrukteur 4 / -planer 4</v>
      </c>
      <c r="CT112" s="125"/>
      <c r="CU112" s="33"/>
      <c r="CV112" s="83" t="e">
        <f t="shared" ref="CV112:CV140" si="88">VLOOKUP($CT112,Funktionsbezeichnungen,2,0)</f>
        <v>#N/A</v>
      </c>
      <c r="CW112" s="125"/>
      <c r="CX112" s="33"/>
      <c r="CY112" s="83"/>
      <c r="CZ112" s="125"/>
      <c r="DA112" s="33"/>
      <c r="DB112" s="83"/>
      <c r="DC112" s="125"/>
      <c r="DD112" s="33"/>
      <c r="DE112" s="83"/>
      <c r="DF112" s="20"/>
      <c r="DG112" s="33"/>
      <c r="DH112" s="33"/>
      <c r="DI112" s="83"/>
      <c r="DN112" s="126">
        <f t="shared" si="65"/>
        <v>9740</v>
      </c>
      <c r="DO112" s="156">
        <v>8</v>
      </c>
      <c r="DP112" s="126">
        <v>0</v>
      </c>
      <c r="DQ112" s="324" t="s">
        <v>976</v>
      </c>
      <c r="ES112" s="154">
        <v>4352</v>
      </c>
      <c r="ET112" s="126" t="s">
        <v>121</v>
      </c>
    </row>
    <row r="113" spans="1:150" s="126" customFormat="1" x14ac:dyDescent="0.2">
      <c r="A113" s="319"/>
      <c r="B113" s="319"/>
      <c r="C113" s="319" t="str">
        <f t="shared" si="79"/>
        <v/>
      </c>
      <c r="D113" s="320"/>
      <c r="E113" s="320"/>
      <c r="F113" s="320"/>
      <c r="G113" s="319"/>
      <c r="H113" s="319"/>
      <c r="I113" s="320">
        <v>1</v>
      </c>
      <c r="J113" s="319"/>
      <c r="K113" s="320"/>
      <c r="L113" s="320"/>
      <c r="M113" s="320"/>
      <c r="N113" s="343"/>
      <c r="O113" s="343"/>
      <c r="P113" s="126" t="s">
        <v>361</v>
      </c>
      <c r="Q113" s="110" t="s">
        <v>1012</v>
      </c>
      <c r="R113" s="110" t="s">
        <v>928</v>
      </c>
      <c r="S113" s="20" t="s">
        <v>1085</v>
      </c>
      <c r="T113" s="21">
        <v>1997</v>
      </c>
      <c r="U113" s="28" t="s">
        <v>235</v>
      </c>
      <c r="V113" s="21">
        <v>2017</v>
      </c>
      <c r="W113" s="25"/>
      <c r="X113" s="138"/>
      <c r="Y113" s="287"/>
      <c r="Z113" s="25"/>
      <c r="AA113" s="284">
        <f t="shared" si="80"/>
        <v>1</v>
      </c>
      <c r="AB113" s="25" t="s">
        <v>235</v>
      </c>
      <c r="AC113" s="290">
        <v>2017</v>
      </c>
      <c r="AD113" s="21" t="s">
        <v>147</v>
      </c>
      <c r="AE113" s="304"/>
      <c r="AF113" s="16" t="s">
        <v>378</v>
      </c>
      <c r="AG113" s="318"/>
      <c r="CJ113" s="323" t="e">
        <f t="shared" si="64"/>
        <v>#N/A</v>
      </c>
      <c r="CK113" s="276" t="str">
        <f t="shared" si="74"/>
        <v>Stucki Tizian</v>
      </c>
      <c r="CM113" s="126">
        <f t="shared" si="75"/>
        <v>1</v>
      </c>
      <c r="CN113" s="126" t="str">
        <f t="shared" si="81"/>
        <v>F</v>
      </c>
      <c r="CO113" s="138" t="e">
        <f t="shared" si="78"/>
        <v>#N/A</v>
      </c>
      <c r="CP113" s="222">
        <v>9743</v>
      </c>
      <c r="CQ113" s="125">
        <v>731</v>
      </c>
      <c r="CR113" s="33">
        <f t="shared" si="76"/>
        <v>4</v>
      </c>
      <c r="CS113" s="83" t="str">
        <f t="shared" si="77"/>
        <v>Konstrukteur 4 / -planer 4</v>
      </c>
      <c r="CT113" s="125"/>
      <c r="CU113" s="33"/>
      <c r="CV113" s="83"/>
      <c r="CW113" s="125"/>
      <c r="CX113" s="33"/>
      <c r="CY113" s="83"/>
      <c r="CZ113" s="125"/>
      <c r="DA113" s="33"/>
      <c r="DB113" s="83"/>
      <c r="DC113" s="125"/>
      <c r="DD113" s="33"/>
      <c r="DE113" s="83"/>
      <c r="DF113" s="20"/>
      <c r="DG113" s="33"/>
      <c r="DH113" s="33"/>
      <c r="DI113" s="83"/>
      <c r="DN113" s="126">
        <f t="shared" si="65"/>
        <v>9743</v>
      </c>
      <c r="DO113" s="156">
        <v>8</v>
      </c>
      <c r="DP113" s="126">
        <v>0</v>
      </c>
      <c r="DQ113" s="324" t="s">
        <v>976</v>
      </c>
      <c r="ES113" s="154">
        <v>5604</v>
      </c>
      <c r="ET113" s="126" t="s">
        <v>121</v>
      </c>
    </row>
    <row r="114" spans="1:150" s="126" customFormat="1" ht="40.5" x14ac:dyDescent="0.2">
      <c r="A114" s="319"/>
      <c r="B114" s="319"/>
      <c r="C114" s="319">
        <f t="shared" si="79"/>
        <v>1</v>
      </c>
      <c r="D114" s="320"/>
      <c r="E114" s="320"/>
      <c r="F114" s="320"/>
      <c r="G114" s="319"/>
      <c r="H114" s="319"/>
      <c r="I114" s="320"/>
      <c r="J114" s="319"/>
      <c r="K114" s="320"/>
      <c r="L114" s="320">
        <v>1</v>
      </c>
      <c r="M114" s="320"/>
      <c r="N114" s="343"/>
      <c r="O114" s="343"/>
      <c r="P114" s="126" t="s">
        <v>357</v>
      </c>
      <c r="Q114" s="110" t="s">
        <v>504</v>
      </c>
      <c r="R114" s="110" t="s">
        <v>369</v>
      </c>
      <c r="S114" s="287" t="s">
        <v>157</v>
      </c>
      <c r="T114" s="21">
        <v>1976</v>
      </c>
      <c r="U114" s="287" t="s">
        <v>320</v>
      </c>
      <c r="V114" s="21">
        <v>2002</v>
      </c>
      <c r="W114" s="25" t="s">
        <v>321</v>
      </c>
      <c r="X114" s="138">
        <v>2005</v>
      </c>
      <c r="Y114" s="389" t="s">
        <v>1547</v>
      </c>
      <c r="Z114" s="28"/>
      <c r="AA114" s="284">
        <f t="shared" si="80"/>
        <v>13</v>
      </c>
      <c r="AB114" s="25" t="s">
        <v>1520</v>
      </c>
      <c r="AC114" s="290">
        <v>1997</v>
      </c>
      <c r="AD114" s="21" t="s">
        <v>105</v>
      </c>
      <c r="AE114" s="304"/>
      <c r="AF114" s="16" t="s">
        <v>455</v>
      </c>
      <c r="AG114" s="318"/>
      <c r="CJ114" s="126" t="str">
        <f t="shared" si="64"/>
        <v/>
      </c>
      <c r="CK114" s="126" t="str">
        <f t="shared" si="74"/>
        <v>Kiefer Patrick</v>
      </c>
      <c r="CM114" s="126">
        <f t="shared" si="75"/>
        <v>13</v>
      </c>
      <c r="CN114" s="126" t="str">
        <f t="shared" si="81"/>
        <v>C</v>
      </c>
      <c r="CO114" s="138" t="str">
        <f t="shared" si="78"/>
        <v>C</v>
      </c>
      <c r="CP114" s="154">
        <v>6753</v>
      </c>
      <c r="CQ114" s="125">
        <v>223</v>
      </c>
      <c r="CR114" s="33">
        <f t="shared" si="76"/>
        <v>10</v>
      </c>
      <c r="CS114" s="83" t="str">
        <f t="shared" si="77"/>
        <v>Finanz-Fachspezialist / Controller 10</v>
      </c>
      <c r="CT114" s="125">
        <v>223</v>
      </c>
      <c r="CU114" s="33">
        <f t="shared" ref="CU114:CU140" si="89">VLOOKUP($CT114,Funktionsbezeichnungen,3,0)</f>
        <v>10</v>
      </c>
      <c r="CV114" s="83" t="str">
        <f t="shared" si="88"/>
        <v>Finanz-Fachspezialist / Controller 10</v>
      </c>
      <c r="CW114" s="125">
        <v>223</v>
      </c>
      <c r="CX114" s="33">
        <f>VLOOKUP($CW114,Funktionsbezeichnungen,3,0)</f>
        <v>10</v>
      </c>
      <c r="CY114" s="83" t="str">
        <f>VLOOKUP($CW114,Funktionsbezeichnungen,2,0)</f>
        <v>Finanz-Fachspezialist / Controller 10</v>
      </c>
      <c r="CZ114" s="125">
        <v>223</v>
      </c>
      <c r="DA114" s="33">
        <f>VLOOKUP($CZ114,Funktionsbezeichnungen,3,0)</f>
        <v>10</v>
      </c>
      <c r="DB114" s="83" t="str">
        <f>VLOOKUP($CZ114,Funktionsbezeichnungen,2,0)</f>
        <v>Finanz-Fachspezialist / Controller 10</v>
      </c>
      <c r="DC114" s="125">
        <v>223</v>
      </c>
      <c r="DD114" s="33">
        <f>VLOOKUP($DC114,Funktionsbezeichnungen,3,0)</f>
        <v>10</v>
      </c>
      <c r="DE114" s="83" t="str">
        <f>VLOOKUP($DC114,Funktionsbezeichnungen,2,0)</f>
        <v>Finanz-Fachspezialist / Controller 10</v>
      </c>
      <c r="DF114" s="20"/>
      <c r="DG114" s="125">
        <v>223</v>
      </c>
      <c r="DH114" s="33">
        <f>VLOOKUP($DG114,Funktionsbezeichnungen,3,0)</f>
        <v>10</v>
      </c>
      <c r="DI114" s="83" t="str">
        <f>VLOOKUP($DG114,Funktionsbezeichnungen,2,0)</f>
        <v>Finanz-Fachspezialist / Controller 10</v>
      </c>
      <c r="DN114" s="126">
        <f t="shared" si="65"/>
        <v>6753</v>
      </c>
      <c r="DO114" s="156">
        <v>3</v>
      </c>
      <c r="DP114" s="126">
        <v>0</v>
      </c>
      <c r="DQ114" s="324" t="s">
        <v>972</v>
      </c>
      <c r="ES114" s="154">
        <v>8655</v>
      </c>
      <c r="ET114" s="126" t="s">
        <v>121</v>
      </c>
    </row>
    <row r="115" spans="1:150" s="126" customFormat="1" x14ac:dyDescent="0.2">
      <c r="A115" s="319"/>
      <c r="B115" s="319">
        <v>1</v>
      </c>
      <c r="C115" s="319">
        <f t="shared" si="79"/>
        <v>1</v>
      </c>
      <c r="D115" s="320"/>
      <c r="E115" s="320"/>
      <c r="F115" s="320"/>
      <c r="G115" s="319"/>
      <c r="H115" s="319"/>
      <c r="I115" s="320"/>
      <c r="J115" s="319"/>
      <c r="K115" s="320"/>
      <c r="L115" s="320">
        <v>1</v>
      </c>
      <c r="M115" s="320"/>
      <c r="N115" s="343">
        <v>1</v>
      </c>
      <c r="O115" s="343"/>
      <c r="P115" s="126" t="s">
        <v>359</v>
      </c>
      <c r="Q115" s="110" t="s">
        <v>500</v>
      </c>
      <c r="R115" s="110" t="s">
        <v>369</v>
      </c>
      <c r="S115" s="27" t="s">
        <v>152</v>
      </c>
      <c r="T115" s="21">
        <v>1952</v>
      </c>
      <c r="U115" s="28" t="s">
        <v>151</v>
      </c>
      <c r="V115" s="21">
        <v>1971</v>
      </c>
      <c r="W115" s="25"/>
      <c r="X115" s="138"/>
      <c r="Y115" s="287"/>
      <c r="Z115" s="25"/>
      <c r="AA115" s="284">
        <f t="shared" si="80"/>
        <v>47</v>
      </c>
      <c r="AB115" s="25" t="s">
        <v>696</v>
      </c>
      <c r="AC115" s="290">
        <v>1996</v>
      </c>
      <c r="AD115" s="21" t="s">
        <v>121</v>
      </c>
      <c r="AE115" s="304"/>
      <c r="AF115" s="285" t="s">
        <v>1078</v>
      </c>
      <c r="AG115" s="318"/>
      <c r="CJ115" s="126" t="e">
        <f t="shared" si="64"/>
        <v>#N/A</v>
      </c>
      <c r="CK115" s="126" t="str">
        <f t="shared" si="74"/>
        <v>Meister Christine</v>
      </c>
      <c r="CM115" s="126">
        <f t="shared" si="75"/>
        <v>47</v>
      </c>
      <c r="CN115" s="126" t="str">
        <f t="shared" si="81"/>
        <v>D</v>
      </c>
      <c r="CO115" s="138" t="e">
        <f t="shared" si="78"/>
        <v>#N/A</v>
      </c>
      <c r="CP115" s="154">
        <v>4245</v>
      </c>
      <c r="CQ115" s="125">
        <v>134</v>
      </c>
      <c r="CR115" s="33">
        <f t="shared" ref="CR115:CR140" si="90">VLOOKUP($CQ115,Funktionsbezeichnungen,3,0)</f>
        <v>7</v>
      </c>
      <c r="CS115" s="83" t="str">
        <f t="shared" ref="CS115:CS140" si="91">VLOOKUP($CQ115,Funktionsbezeichnungen,2,0)</f>
        <v>Kaufmännischer Mitarbeiter 7 / Gruppenchef 7</v>
      </c>
      <c r="CT115" s="125">
        <v>134</v>
      </c>
      <c r="CU115" s="33">
        <f t="shared" si="89"/>
        <v>7</v>
      </c>
      <c r="CV115" s="83" t="str">
        <f t="shared" si="88"/>
        <v>Kaufmännischer Mitarbeiter 7 / Gruppenchef 7</v>
      </c>
      <c r="CW115" s="125">
        <v>134</v>
      </c>
      <c r="CX115" s="33">
        <f t="shared" si="82"/>
        <v>7</v>
      </c>
      <c r="CY115" s="83" t="str">
        <f t="shared" si="83"/>
        <v>Kaufmännischer Mitarbeiter 7 / Gruppenchef 7</v>
      </c>
      <c r="CZ115" s="125">
        <v>134</v>
      </c>
      <c r="DA115" s="33">
        <f t="shared" si="86"/>
        <v>7</v>
      </c>
      <c r="DB115" s="83" t="str">
        <f t="shared" si="87"/>
        <v>Kaufmännischer Mitarbeiter 7 / Gruppenchef 7</v>
      </c>
      <c r="DC115" s="125">
        <v>134</v>
      </c>
      <c r="DD115" s="33">
        <f t="shared" ref="DD115:DD129" si="92">VLOOKUP($DC115,Funktionsbezeichnungen,3,0)</f>
        <v>7</v>
      </c>
      <c r="DE115" s="83" t="str">
        <f t="shared" ref="DE115:DE129" si="93">VLOOKUP($DC115,Funktionsbezeichnungen,2,0)</f>
        <v>Kaufmännischer Mitarbeiter 7 / Gruppenchef 7</v>
      </c>
      <c r="DF115" s="20"/>
      <c r="DG115" s="125">
        <v>134</v>
      </c>
      <c r="DH115" s="33">
        <f t="shared" si="84"/>
        <v>7</v>
      </c>
      <c r="DI115" s="83" t="str">
        <f t="shared" si="85"/>
        <v>Kaufmännischer Mitarbeiter 7 / Gruppenchef 7</v>
      </c>
      <c r="DN115" s="126">
        <f t="shared" si="65"/>
        <v>4245</v>
      </c>
      <c r="DO115" s="156">
        <v>6</v>
      </c>
      <c r="DP115" s="126">
        <v>0</v>
      </c>
      <c r="DQ115" s="126" t="s">
        <v>955</v>
      </c>
      <c r="ES115" s="154">
        <v>5637</v>
      </c>
      <c r="ET115" s="126" t="s">
        <v>142</v>
      </c>
    </row>
    <row r="116" spans="1:150" s="126" customFormat="1" x14ac:dyDescent="0.2">
      <c r="A116" s="319"/>
      <c r="B116" s="319">
        <v>1</v>
      </c>
      <c r="C116" s="319">
        <f t="shared" si="79"/>
        <v>1</v>
      </c>
      <c r="D116" s="320"/>
      <c r="E116" s="320"/>
      <c r="F116" s="321"/>
      <c r="G116" s="57"/>
      <c r="H116" s="57"/>
      <c r="I116" s="321"/>
      <c r="J116" s="57"/>
      <c r="K116" s="321"/>
      <c r="L116" s="321">
        <v>1</v>
      </c>
      <c r="M116" s="321"/>
      <c r="N116" s="322"/>
      <c r="O116" s="322"/>
      <c r="P116" s="109" t="s">
        <v>357</v>
      </c>
      <c r="Q116" s="110" t="s">
        <v>501</v>
      </c>
      <c r="R116" s="110" t="s">
        <v>369</v>
      </c>
      <c r="S116" s="20" t="s">
        <v>207</v>
      </c>
      <c r="T116" s="21">
        <v>1954</v>
      </c>
      <c r="U116" s="28" t="s">
        <v>210</v>
      </c>
      <c r="V116" s="21">
        <v>1971</v>
      </c>
      <c r="W116" s="25"/>
      <c r="X116" s="138"/>
      <c r="Y116" s="287"/>
      <c r="Z116" s="28"/>
      <c r="AA116" s="284">
        <f t="shared" si="80"/>
        <v>47</v>
      </c>
      <c r="AB116" s="25" t="s">
        <v>209</v>
      </c>
      <c r="AC116" s="290">
        <v>2001</v>
      </c>
      <c r="AD116" s="21" t="s">
        <v>121</v>
      </c>
      <c r="AE116" s="304"/>
      <c r="AF116" s="16" t="s">
        <v>453</v>
      </c>
      <c r="AG116" s="318"/>
      <c r="CJ116" s="126" t="str">
        <f t="shared" si="64"/>
        <v/>
      </c>
      <c r="CK116" s="126" t="str">
        <f t="shared" si="74"/>
        <v>Derezynski Françoise</v>
      </c>
      <c r="CM116" s="126">
        <f t="shared" si="75"/>
        <v>47</v>
      </c>
      <c r="CN116" s="126" t="str">
        <f t="shared" si="81"/>
        <v>D</v>
      </c>
      <c r="CO116" s="138" t="str">
        <f t="shared" si="78"/>
        <v>D</v>
      </c>
      <c r="CP116" s="154">
        <v>4266</v>
      </c>
      <c r="CQ116" s="125">
        <v>141</v>
      </c>
      <c r="CR116" s="33">
        <f t="shared" si="90"/>
        <v>8</v>
      </c>
      <c r="CS116" s="83" t="str">
        <f t="shared" si="91"/>
        <v>Kaufmännischer Fachspezialist 8</v>
      </c>
      <c r="CT116" s="125">
        <v>141</v>
      </c>
      <c r="CU116" s="33">
        <f t="shared" si="89"/>
        <v>8</v>
      </c>
      <c r="CV116" s="83" t="str">
        <f t="shared" si="88"/>
        <v>Kaufmännischer Fachspezialist 8</v>
      </c>
      <c r="CW116" s="125">
        <v>141</v>
      </c>
      <c r="CX116" s="33">
        <f>VLOOKUP($CW116,Funktionsbezeichnungen,3,0)</f>
        <v>8</v>
      </c>
      <c r="CY116" s="83" t="str">
        <f>VLOOKUP($CW116,Funktionsbezeichnungen,2,0)</f>
        <v>Kaufmännischer Fachspezialist 8</v>
      </c>
      <c r="CZ116" s="125">
        <v>134</v>
      </c>
      <c r="DA116" s="33">
        <f>VLOOKUP($CZ116,Funktionsbezeichnungen,3,0)</f>
        <v>7</v>
      </c>
      <c r="DB116" s="83" t="str">
        <f>VLOOKUP($CZ116,Funktionsbezeichnungen,2,0)</f>
        <v>Kaufmännischer Mitarbeiter 7 / Gruppenchef 7</v>
      </c>
      <c r="DC116" s="125">
        <v>134</v>
      </c>
      <c r="DD116" s="33">
        <f>VLOOKUP($DC116,Funktionsbezeichnungen,3,0)</f>
        <v>7</v>
      </c>
      <c r="DE116" s="83" t="str">
        <f>VLOOKUP($DC116,Funktionsbezeichnungen,2,0)</f>
        <v>Kaufmännischer Mitarbeiter 7 / Gruppenchef 7</v>
      </c>
      <c r="DF116" s="20"/>
      <c r="DG116" s="125">
        <v>134</v>
      </c>
      <c r="DH116" s="33">
        <f>VLOOKUP($DG116,Funktionsbezeichnungen,3,0)</f>
        <v>7</v>
      </c>
      <c r="DI116" s="83" t="str">
        <f>VLOOKUP($DG116,Funktionsbezeichnungen,2,0)</f>
        <v>Kaufmännischer Mitarbeiter 7 / Gruppenchef 7</v>
      </c>
      <c r="DN116" s="126">
        <f t="shared" si="65"/>
        <v>4266</v>
      </c>
      <c r="DO116" s="156">
        <v>6</v>
      </c>
      <c r="DP116" s="126">
        <v>0</v>
      </c>
      <c r="DQ116" s="324" t="s">
        <v>955</v>
      </c>
      <c r="ES116" s="154">
        <v>5629</v>
      </c>
      <c r="ET116" s="126" t="s">
        <v>142</v>
      </c>
    </row>
    <row r="117" spans="1:150" s="126" customFormat="1" x14ac:dyDescent="0.2">
      <c r="A117" s="319"/>
      <c r="B117" s="319">
        <v>1</v>
      </c>
      <c r="C117" s="319">
        <f t="shared" si="79"/>
        <v>1</v>
      </c>
      <c r="D117" s="320"/>
      <c r="E117" s="320"/>
      <c r="F117" s="321"/>
      <c r="G117" s="57"/>
      <c r="H117" s="57"/>
      <c r="I117" s="321"/>
      <c r="J117" s="57"/>
      <c r="K117" s="321"/>
      <c r="L117" s="321">
        <v>1</v>
      </c>
      <c r="M117" s="321"/>
      <c r="N117" s="322"/>
      <c r="O117" s="322"/>
      <c r="P117" s="109" t="s">
        <v>357</v>
      </c>
      <c r="Q117" s="110" t="s">
        <v>502</v>
      </c>
      <c r="R117" s="110" t="s">
        <v>369</v>
      </c>
      <c r="S117" s="20" t="s">
        <v>153</v>
      </c>
      <c r="T117" s="21">
        <v>1953</v>
      </c>
      <c r="U117" s="28" t="s">
        <v>215</v>
      </c>
      <c r="V117" s="21">
        <v>1977</v>
      </c>
      <c r="W117" s="25" t="s">
        <v>318</v>
      </c>
      <c r="X117" s="138">
        <v>2000</v>
      </c>
      <c r="Y117" s="389" t="s">
        <v>1547</v>
      </c>
      <c r="Z117" s="28" t="s">
        <v>319</v>
      </c>
      <c r="AA117" s="284">
        <f t="shared" si="80"/>
        <v>18</v>
      </c>
      <c r="AB117" s="25" t="s">
        <v>695</v>
      </c>
      <c r="AC117" s="290">
        <v>1994</v>
      </c>
      <c r="AD117" s="21" t="s">
        <v>121</v>
      </c>
      <c r="AE117" s="304"/>
      <c r="AF117" s="16" t="s">
        <v>456</v>
      </c>
      <c r="AG117" s="318"/>
      <c r="CJ117" s="126" t="str">
        <f t="shared" si="64"/>
        <v/>
      </c>
      <c r="CK117" s="126" t="str">
        <f t="shared" si="74"/>
        <v>Szirt Madeleine</v>
      </c>
      <c r="CM117" s="126">
        <f t="shared" si="75"/>
        <v>18</v>
      </c>
      <c r="CN117" s="126" t="str">
        <f t="shared" si="81"/>
        <v>D</v>
      </c>
      <c r="CO117" s="138" t="str">
        <f t="shared" si="78"/>
        <v>D</v>
      </c>
      <c r="CP117" s="154">
        <v>4216</v>
      </c>
      <c r="CQ117" s="125">
        <v>162</v>
      </c>
      <c r="CR117" s="33">
        <f t="shared" si="90"/>
        <v>9</v>
      </c>
      <c r="CS117" s="83" t="str">
        <f t="shared" si="91"/>
        <v>Personal-Fachspezialist 9</v>
      </c>
      <c r="CT117" s="125">
        <v>162</v>
      </c>
      <c r="CU117" s="33">
        <f t="shared" si="89"/>
        <v>9</v>
      </c>
      <c r="CV117" s="83" t="str">
        <f t="shared" si="88"/>
        <v>Personal-Fachspezialist 9</v>
      </c>
      <c r="CW117" s="125">
        <v>162</v>
      </c>
      <c r="CX117" s="33">
        <f>VLOOKUP($CW117,Funktionsbezeichnungen,3,0)</f>
        <v>9</v>
      </c>
      <c r="CY117" s="83" t="str">
        <f>VLOOKUP($CW117,Funktionsbezeichnungen,2,0)</f>
        <v>Personal-Fachspezialist 9</v>
      </c>
      <c r="CZ117" s="125">
        <v>162</v>
      </c>
      <c r="DA117" s="33">
        <f>VLOOKUP($CZ117,Funktionsbezeichnungen,3,0)</f>
        <v>9</v>
      </c>
      <c r="DB117" s="83" t="str">
        <f>VLOOKUP($CZ117,Funktionsbezeichnungen,2,0)</f>
        <v>Personal-Fachspezialist 9</v>
      </c>
      <c r="DC117" s="125">
        <v>162</v>
      </c>
      <c r="DD117" s="33">
        <f>VLOOKUP($DC117,Funktionsbezeichnungen,3,0)</f>
        <v>9</v>
      </c>
      <c r="DE117" s="83" t="str">
        <f>VLOOKUP($DC117,Funktionsbezeichnungen,2,0)</f>
        <v>Personal-Fachspezialist 9</v>
      </c>
      <c r="DF117" s="20"/>
      <c r="DG117" s="125">
        <v>162</v>
      </c>
      <c r="DH117" s="33">
        <f>VLOOKUP($DG117,Funktionsbezeichnungen,3,0)</f>
        <v>9</v>
      </c>
      <c r="DI117" s="83" t="str">
        <f>VLOOKUP($DG117,Funktionsbezeichnungen,2,0)</f>
        <v>Personal-Fachspezialist 9</v>
      </c>
      <c r="DN117" s="126">
        <f t="shared" si="65"/>
        <v>4216</v>
      </c>
      <c r="DO117" s="156">
        <v>3</v>
      </c>
      <c r="DP117" s="126">
        <v>0</v>
      </c>
      <c r="DQ117" s="324" t="s">
        <v>971</v>
      </c>
      <c r="ES117" s="154">
        <v>7700</v>
      </c>
      <c r="ET117" s="126" t="s">
        <v>142</v>
      </c>
    </row>
    <row r="118" spans="1:150" s="126" customFormat="1" x14ac:dyDescent="0.2">
      <c r="A118" s="319"/>
      <c r="B118" s="319">
        <v>1</v>
      </c>
      <c r="C118" s="319">
        <f t="shared" si="79"/>
        <v>1</v>
      </c>
      <c r="D118" s="320"/>
      <c r="E118" s="320"/>
      <c r="F118" s="320"/>
      <c r="G118" s="319"/>
      <c r="H118" s="319"/>
      <c r="I118" s="320"/>
      <c r="J118" s="319"/>
      <c r="K118" s="320"/>
      <c r="L118" s="320">
        <v>1</v>
      </c>
      <c r="M118" s="320"/>
      <c r="N118" s="343"/>
      <c r="O118" s="343"/>
      <c r="P118" s="126" t="s">
        <v>359</v>
      </c>
      <c r="Q118" s="110" t="s">
        <v>1155</v>
      </c>
      <c r="R118" s="110" t="s">
        <v>369</v>
      </c>
      <c r="S118" s="27" t="s">
        <v>1156</v>
      </c>
      <c r="T118" s="21">
        <v>1959</v>
      </c>
      <c r="U118" s="28" t="s">
        <v>151</v>
      </c>
      <c r="V118" s="21">
        <v>1977</v>
      </c>
      <c r="W118" s="25"/>
      <c r="X118" s="138"/>
      <c r="Y118" s="287"/>
      <c r="Z118" s="25"/>
      <c r="AA118" s="284">
        <f t="shared" si="80"/>
        <v>41</v>
      </c>
      <c r="AB118" s="25" t="s">
        <v>1157</v>
      </c>
      <c r="AC118" s="290">
        <v>2015</v>
      </c>
      <c r="AD118" s="21" t="s">
        <v>121</v>
      </c>
      <c r="AE118" s="304"/>
      <c r="AF118" s="16" t="s">
        <v>1158</v>
      </c>
      <c r="AG118" s="318"/>
      <c r="CJ118" s="126" t="str">
        <f t="shared" si="64"/>
        <v/>
      </c>
      <c r="CK118" s="126" t="str">
        <f t="shared" si="74"/>
        <v>Canetti Rosemarie</v>
      </c>
      <c r="CM118" s="126">
        <f t="shared" si="75"/>
        <v>41</v>
      </c>
      <c r="CN118" s="126" t="str">
        <f t="shared" si="81"/>
        <v>D</v>
      </c>
      <c r="CO118" s="138" t="str">
        <f t="shared" si="78"/>
        <v>D</v>
      </c>
      <c r="CP118" s="154">
        <v>4320</v>
      </c>
      <c r="CQ118" s="125">
        <v>134</v>
      </c>
      <c r="CR118" s="33">
        <f t="shared" si="90"/>
        <v>7</v>
      </c>
      <c r="CS118" s="83" t="str">
        <f t="shared" si="91"/>
        <v>Kaufmännischer Mitarbeiter 7 / Gruppenchef 7</v>
      </c>
      <c r="CT118" s="125">
        <v>134</v>
      </c>
      <c r="CU118" s="33">
        <f t="shared" si="89"/>
        <v>7</v>
      </c>
      <c r="CV118" s="83" t="str">
        <f t="shared" si="88"/>
        <v>Kaufmännischer Mitarbeiter 7 / Gruppenchef 7</v>
      </c>
      <c r="CW118" s="125"/>
      <c r="CX118" s="33"/>
      <c r="CY118" s="83"/>
      <c r="CZ118" s="125">
        <v>134</v>
      </c>
      <c r="DA118" s="33">
        <f t="shared" si="86"/>
        <v>7</v>
      </c>
      <c r="DB118" s="83" t="str">
        <f t="shared" si="87"/>
        <v>Kaufmännischer Mitarbeiter 7 / Gruppenchef 7</v>
      </c>
      <c r="DC118" s="125">
        <v>134</v>
      </c>
      <c r="DD118" s="33">
        <f t="shared" si="92"/>
        <v>7</v>
      </c>
      <c r="DE118" s="83" t="str">
        <f t="shared" si="93"/>
        <v>Kaufmännischer Mitarbeiter 7 / Gruppenchef 7</v>
      </c>
      <c r="DF118" s="20"/>
      <c r="DG118" s="125">
        <v>134</v>
      </c>
      <c r="DH118" s="33">
        <f t="shared" si="84"/>
        <v>7</v>
      </c>
      <c r="DI118" s="83" t="str">
        <f t="shared" si="85"/>
        <v>Kaufmännischer Mitarbeiter 7 / Gruppenchef 7</v>
      </c>
      <c r="DN118" s="126">
        <f t="shared" si="65"/>
        <v>4320</v>
      </c>
      <c r="DO118" s="156">
        <v>6</v>
      </c>
      <c r="DP118" s="126">
        <v>0</v>
      </c>
      <c r="DQ118" s="126" t="s">
        <v>955</v>
      </c>
      <c r="ES118" s="154">
        <v>6762</v>
      </c>
      <c r="ET118" s="126" t="s">
        <v>142</v>
      </c>
    </row>
    <row r="119" spans="1:150" s="126" customFormat="1" x14ac:dyDescent="0.2">
      <c r="A119" s="319"/>
      <c r="B119" s="319">
        <v>1</v>
      </c>
      <c r="C119" s="319">
        <f t="shared" si="79"/>
        <v>1</v>
      </c>
      <c r="D119" s="320"/>
      <c r="E119" s="320"/>
      <c r="F119" s="320"/>
      <c r="G119" s="319"/>
      <c r="H119" s="319"/>
      <c r="I119" s="320"/>
      <c r="J119" s="319"/>
      <c r="K119" s="320"/>
      <c r="L119" s="320">
        <v>1</v>
      </c>
      <c r="M119" s="320"/>
      <c r="N119" s="343"/>
      <c r="O119" s="343"/>
      <c r="P119" s="126" t="s">
        <v>359</v>
      </c>
      <c r="Q119" s="110" t="s">
        <v>1168</v>
      </c>
      <c r="R119" s="110" t="s">
        <v>369</v>
      </c>
      <c r="S119" s="27" t="s">
        <v>650</v>
      </c>
      <c r="T119" s="21">
        <v>1961</v>
      </c>
      <c r="U119" s="28" t="s">
        <v>155</v>
      </c>
      <c r="V119" s="21">
        <v>1982</v>
      </c>
      <c r="W119" s="25"/>
      <c r="X119" s="138"/>
      <c r="Y119" s="287"/>
      <c r="Z119" s="25" t="s">
        <v>323</v>
      </c>
      <c r="AA119" s="284">
        <f t="shared" si="80"/>
        <v>36</v>
      </c>
      <c r="AB119" s="25" t="s">
        <v>696</v>
      </c>
      <c r="AC119" s="290">
        <v>1990</v>
      </c>
      <c r="AD119" s="21" t="s">
        <v>121</v>
      </c>
      <c r="AE119" s="304"/>
      <c r="AF119" s="16" t="s">
        <v>425</v>
      </c>
      <c r="AG119" s="318"/>
      <c r="CJ119" s="126" t="str">
        <f t="shared" si="64"/>
        <v/>
      </c>
      <c r="CK119" s="126" t="str">
        <f t="shared" ref="CK119:CK153" si="94">+S119</f>
        <v>Peier Doris</v>
      </c>
      <c r="CM119" s="126">
        <f t="shared" ref="CM119:CM140" si="95">+AA119</f>
        <v>36</v>
      </c>
      <c r="CN119" s="126" t="str">
        <f t="shared" si="81"/>
        <v>D</v>
      </c>
      <c r="CO119" s="138" t="str">
        <f t="shared" si="78"/>
        <v>D</v>
      </c>
      <c r="CP119" s="154">
        <v>5581</v>
      </c>
      <c r="CQ119" s="125">
        <v>134</v>
      </c>
      <c r="CR119" s="33">
        <f t="shared" si="90"/>
        <v>7</v>
      </c>
      <c r="CS119" s="83" t="str">
        <f t="shared" si="91"/>
        <v>Kaufmännischer Mitarbeiter 7 / Gruppenchef 7</v>
      </c>
      <c r="CT119" s="125">
        <v>134</v>
      </c>
      <c r="CU119" s="33">
        <f t="shared" si="89"/>
        <v>7</v>
      </c>
      <c r="CV119" s="83" t="str">
        <f t="shared" si="88"/>
        <v>Kaufmännischer Mitarbeiter 7 / Gruppenchef 7</v>
      </c>
      <c r="CW119" s="125">
        <v>134</v>
      </c>
      <c r="CX119" s="33">
        <f t="shared" si="82"/>
        <v>7</v>
      </c>
      <c r="CY119" s="83" t="str">
        <f t="shared" si="83"/>
        <v>Kaufmännischer Mitarbeiter 7 / Gruppenchef 7</v>
      </c>
      <c r="CZ119" s="125">
        <v>134</v>
      </c>
      <c r="DA119" s="33">
        <f t="shared" si="86"/>
        <v>7</v>
      </c>
      <c r="DB119" s="83" t="str">
        <f t="shared" si="87"/>
        <v>Kaufmännischer Mitarbeiter 7 / Gruppenchef 7</v>
      </c>
      <c r="DC119" s="125">
        <v>134</v>
      </c>
      <c r="DD119" s="33">
        <f t="shared" si="92"/>
        <v>7</v>
      </c>
      <c r="DE119" s="83" t="str">
        <f t="shared" si="93"/>
        <v>Kaufmännischer Mitarbeiter 7 / Gruppenchef 7</v>
      </c>
      <c r="DF119" s="20"/>
      <c r="DG119" s="125">
        <v>134</v>
      </c>
      <c r="DH119" s="33">
        <f t="shared" si="84"/>
        <v>7</v>
      </c>
      <c r="DI119" s="83" t="str">
        <f t="shared" si="85"/>
        <v>Kaufmännischer Mitarbeiter 7 / Gruppenchef 7</v>
      </c>
      <c r="DN119" s="126">
        <f t="shared" si="65"/>
        <v>5581</v>
      </c>
      <c r="DO119" s="156">
        <v>6</v>
      </c>
      <c r="DP119" s="126">
        <v>0</v>
      </c>
      <c r="DQ119" s="126" t="s">
        <v>955</v>
      </c>
      <c r="ES119" s="154">
        <v>4226</v>
      </c>
      <c r="ET119" s="126" t="s">
        <v>105</v>
      </c>
    </row>
    <row r="120" spans="1:150" s="126" customFormat="1" x14ac:dyDescent="0.2">
      <c r="A120" s="319"/>
      <c r="B120" s="319">
        <v>1</v>
      </c>
      <c r="C120" s="319">
        <f t="shared" si="79"/>
        <v>1</v>
      </c>
      <c r="D120" s="320"/>
      <c r="E120" s="320"/>
      <c r="F120" s="320"/>
      <c r="G120" s="319"/>
      <c r="H120" s="319"/>
      <c r="I120" s="320"/>
      <c r="J120" s="319"/>
      <c r="K120" s="320"/>
      <c r="L120" s="320">
        <v>1</v>
      </c>
      <c r="M120" s="320"/>
      <c r="N120" s="343"/>
      <c r="O120" s="343"/>
      <c r="P120" s="126" t="s">
        <v>359</v>
      </c>
      <c r="Q120" s="110" t="s">
        <v>607</v>
      </c>
      <c r="R120" s="110" t="s">
        <v>369</v>
      </c>
      <c r="S120" s="27" t="s">
        <v>608</v>
      </c>
      <c r="T120" s="21">
        <v>1966</v>
      </c>
      <c r="U120" s="28" t="s">
        <v>151</v>
      </c>
      <c r="V120" s="21">
        <v>1985</v>
      </c>
      <c r="W120" s="25"/>
      <c r="X120" s="138"/>
      <c r="Y120" s="287"/>
      <c r="Z120" s="25"/>
      <c r="AA120" s="284">
        <f t="shared" si="80"/>
        <v>33</v>
      </c>
      <c r="AB120" s="25" t="s">
        <v>696</v>
      </c>
      <c r="AC120" s="290">
        <v>2010</v>
      </c>
      <c r="AD120" s="21" t="s">
        <v>121</v>
      </c>
      <c r="AE120" s="304"/>
      <c r="AF120" s="16" t="s">
        <v>425</v>
      </c>
      <c r="AG120" s="318"/>
      <c r="CJ120" s="126" t="str">
        <f t="shared" si="64"/>
        <v/>
      </c>
      <c r="CK120" s="126" t="str">
        <f t="shared" si="94"/>
        <v>Beuret Agnès</v>
      </c>
      <c r="CM120" s="126">
        <f t="shared" si="95"/>
        <v>33</v>
      </c>
      <c r="CN120" s="126" t="str">
        <f t="shared" si="81"/>
        <v>D</v>
      </c>
      <c r="CO120" s="138" t="str">
        <f t="shared" si="78"/>
        <v>D</v>
      </c>
      <c r="CP120" s="154">
        <v>4352</v>
      </c>
      <c r="CQ120" s="125">
        <v>134</v>
      </c>
      <c r="CR120" s="33">
        <f t="shared" si="90"/>
        <v>7</v>
      </c>
      <c r="CS120" s="83" t="str">
        <f t="shared" si="91"/>
        <v>Kaufmännischer Mitarbeiter 7 / Gruppenchef 7</v>
      </c>
      <c r="CT120" s="125">
        <v>134</v>
      </c>
      <c r="CU120" s="33">
        <f t="shared" si="89"/>
        <v>7</v>
      </c>
      <c r="CV120" s="83" t="str">
        <f t="shared" si="88"/>
        <v>Kaufmännischer Mitarbeiter 7 / Gruppenchef 7</v>
      </c>
      <c r="CW120" s="125">
        <v>134</v>
      </c>
      <c r="CX120" s="33">
        <f t="shared" si="82"/>
        <v>7</v>
      </c>
      <c r="CY120" s="83" t="str">
        <f t="shared" si="83"/>
        <v>Kaufmännischer Mitarbeiter 7 / Gruppenchef 7</v>
      </c>
      <c r="CZ120" s="125">
        <v>134</v>
      </c>
      <c r="DA120" s="33">
        <f t="shared" si="86"/>
        <v>7</v>
      </c>
      <c r="DB120" s="83" t="str">
        <f t="shared" si="87"/>
        <v>Kaufmännischer Mitarbeiter 7 / Gruppenchef 7</v>
      </c>
      <c r="DC120" s="125">
        <v>134</v>
      </c>
      <c r="DD120" s="33">
        <f t="shared" si="92"/>
        <v>7</v>
      </c>
      <c r="DE120" s="83" t="str">
        <f t="shared" si="93"/>
        <v>Kaufmännischer Mitarbeiter 7 / Gruppenchef 7</v>
      </c>
      <c r="DF120" s="20"/>
      <c r="DG120" s="125">
        <v>134</v>
      </c>
      <c r="DH120" s="33">
        <f t="shared" si="84"/>
        <v>7</v>
      </c>
      <c r="DI120" s="83" t="str">
        <f t="shared" si="85"/>
        <v>Kaufmännischer Mitarbeiter 7 / Gruppenchef 7</v>
      </c>
      <c r="DN120" s="126">
        <f t="shared" si="65"/>
        <v>4352</v>
      </c>
      <c r="DO120" s="156">
        <v>6</v>
      </c>
      <c r="DP120" s="126">
        <v>0</v>
      </c>
      <c r="DQ120" s="126" t="s">
        <v>955</v>
      </c>
      <c r="ES120" s="154">
        <v>3203</v>
      </c>
      <c r="ET120" s="126" t="s">
        <v>105</v>
      </c>
    </row>
    <row r="121" spans="1:150" s="126" customFormat="1" x14ac:dyDescent="0.2">
      <c r="A121" s="319"/>
      <c r="B121" s="319">
        <v>1</v>
      </c>
      <c r="C121" s="319">
        <f t="shared" si="79"/>
        <v>1</v>
      </c>
      <c r="D121" s="320"/>
      <c r="E121" s="320"/>
      <c r="F121" s="320"/>
      <c r="G121" s="319"/>
      <c r="H121" s="319"/>
      <c r="I121" s="320"/>
      <c r="J121" s="319"/>
      <c r="K121" s="320"/>
      <c r="L121" s="320">
        <v>1</v>
      </c>
      <c r="M121" s="320"/>
      <c r="N121" s="343"/>
      <c r="O121" s="343"/>
      <c r="P121" s="126" t="s">
        <v>359</v>
      </c>
      <c r="Q121" s="110" t="s">
        <v>508</v>
      </c>
      <c r="R121" s="110" t="s">
        <v>369</v>
      </c>
      <c r="S121" s="27" t="s">
        <v>1577</v>
      </c>
      <c r="T121" s="21">
        <v>1970</v>
      </c>
      <c r="U121" s="28" t="s">
        <v>165</v>
      </c>
      <c r="V121" s="21">
        <v>1990</v>
      </c>
      <c r="W121" s="25"/>
      <c r="X121" s="138"/>
      <c r="Y121" s="287"/>
      <c r="Z121" s="25"/>
      <c r="AA121" s="284">
        <f t="shared" si="80"/>
        <v>28</v>
      </c>
      <c r="AB121" s="25" t="s">
        <v>696</v>
      </c>
      <c r="AC121" s="290">
        <v>1996</v>
      </c>
      <c r="AD121" s="21" t="s">
        <v>121</v>
      </c>
      <c r="AE121" s="304"/>
      <c r="AF121" s="16" t="s">
        <v>425</v>
      </c>
      <c r="AG121" s="318"/>
      <c r="CJ121" s="126" t="str">
        <f t="shared" si="64"/>
        <v/>
      </c>
      <c r="CK121" s="126" t="str">
        <f t="shared" si="94"/>
        <v>Weider Noëlle</v>
      </c>
      <c r="CM121" s="126">
        <f t="shared" si="95"/>
        <v>28</v>
      </c>
      <c r="CN121" s="126" t="str">
        <f t="shared" si="81"/>
        <v>D</v>
      </c>
      <c r="CO121" s="138" t="str">
        <f t="shared" si="78"/>
        <v>D</v>
      </c>
      <c r="CP121" s="154">
        <v>5604</v>
      </c>
      <c r="CQ121" s="125">
        <v>134</v>
      </c>
      <c r="CR121" s="33">
        <f t="shared" si="90"/>
        <v>7</v>
      </c>
      <c r="CS121" s="83" t="str">
        <f t="shared" si="91"/>
        <v>Kaufmännischer Mitarbeiter 7 / Gruppenchef 7</v>
      </c>
      <c r="CT121" s="125">
        <v>134</v>
      </c>
      <c r="CU121" s="33">
        <f t="shared" si="89"/>
        <v>7</v>
      </c>
      <c r="CV121" s="83" t="str">
        <f t="shared" si="88"/>
        <v>Kaufmännischer Mitarbeiter 7 / Gruppenchef 7</v>
      </c>
      <c r="CW121" s="125">
        <v>134</v>
      </c>
      <c r="CX121" s="33">
        <f t="shared" si="82"/>
        <v>7</v>
      </c>
      <c r="CY121" s="83" t="str">
        <f t="shared" si="83"/>
        <v>Kaufmännischer Mitarbeiter 7 / Gruppenchef 7</v>
      </c>
      <c r="CZ121" s="125">
        <v>134</v>
      </c>
      <c r="DA121" s="33">
        <f t="shared" si="86"/>
        <v>7</v>
      </c>
      <c r="DB121" s="83" t="str">
        <f t="shared" si="87"/>
        <v>Kaufmännischer Mitarbeiter 7 / Gruppenchef 7</v>
      </c>
      <c r="DC121" s="125">
        <v>134</v>
      </c>
      <c r="DD121" s="33">
        <f t="shared" si="92"/>
        <v>7</v>
      </c>
      <c r="DE121" s="83" t="str">
        <f t="shared" si="93"/>
        <v>Kaufmännischer Mitarbeiter 7 / Gruppenchef 7</v>
      </c>
      <c r="DF121" s="20"/>
      <c r="DG121" s="125">
        <v>134</v>
      </c>
      <c r="DH121" s="33">
        <f t="shared" si="84"/>
        <v>7</v>
      </c>
      <c r="DI121" s="83" t="str">
        <f t="shared" si="85"/>
        <v>Kaufmännischer Mitarbeiter 7 / Gruppenchef 7</v>
      </c>
      <c r="DN121" s="126">
        <f t="shared" si="65"/>
        <v>5604</v>
      </c>
      <c r="DO121" s="156">
        <v>6</v>
      </c>
      <c r="DP121" s="126">
        <v>0</v>
      </c>
      <c r="DQ121" s="126" t="s">
        <v>955</v>
      </c>
      <c r="ES121" s="154">
        <v>6755</v>
      </c>
      <c r="ET121" s="126" t="s">
        <v>121</v>
      </c>
    </row>
    <row r="122" spans="1:150" s="126" customFormat="1" ht="27" x14ac:dyDescent="0.2">
      <c r="A122" s="319"/>
      <c r="B122" s="319"/>
      <c r="C122" s="319">
        <f t="shared" si="79"/>
        <v>1</v>
      </c>
      <c r="D122" s="320"/>
      <c r="E122" s="320"/>
      <c r="F122" s="320"/>
      <c r="G122" s="319"/>
      <c r="H122" s="319"/>
      <c r="I122" s="320"/>
      <c r="J122" s="319"/>
      <c r="K122" s="320"/>
      <c r="L122" s="320">
        <v>1</v>
      </c>
      <c r="M122" s="320"/>
      <c r="N122" s="343"/>
      <c r="O122" s="343"/>
      <c r="P122" s="126" t="s">
        <v>357</v>
      </c>
      <c r="Q122" s="110" t="s">
        <v>509</v>
      </c>
      <c r="R122" s="110" t="s">
        <v>369</v>
      </c>
      <c r="S122" s="287" t="s">
        <v>244</v>
      </c>
      <c r="T122" s="21">
        <v>1976</v>
      </c>
      <c r="U122" s="287" t="s">
        <v>243</v>
      </c>
      <c r="V122" s="21">
        <v>2002</v>
      </c>
      <c r="W122" s="25"/>
      <c r="X122" s="138"/>
      <c r="Y122" s="287"/>
      <c r="Z122" s="25" t="s">
        <v>327</v>
      </c>
      <c r="AA122" s="284">
        <f t="shared" si="80"/>
        <v>16</v>
      </c>
      <c r="AB122" s="25" t="s">
        <v>326</v>
      </c>
      <c r="AC122" s="290">
        <v>2003</v>
      </c>
      <c r="AD122" s="21" t="s">
        <v>121</v>
      </c>
      <c r="AE122" s="304"/>
      <c r="AF122" s="16" t="s">
        <v>375</v>
      </c>
      <c r="AG122" s="318"/>
      <c r="CJ122" s="126" t="str">
        <f t="shared" si="64"/>
        <v/>
      </c>
      <c r="CK122" s="126" t="str">
        <f t="shared" si="94"/>
        <v>Fischer Michel</v>
      </c>
      <c r="CM122" s="126">
        <f t="shared" si="95"/>
        <v>16</v>
      </c>
      <c r="CN122" s="126" t="str">
        <f t="shared" si="81"/>
        <v>D</v>
      </c>
      <c r="CO122" s="138" t="str">
        <f t="shared" si="78"/>
        <v>D</v>
      </c>
      <c r="CP122" s="154">
        <v>8655</v>
      </c>
      <c r="CQ122" s="125">
        <v>542</v>
      </c>
      <c r="CR122" s="33">
        <f t="shared" si="90"/>
        <v>7</v>
      </c>
      <c r="CS122" s="83" t="str">
        <f t="shared" si="91"/>
        <v>Technischer Sachbearbeiter 7</v>
      </c>
      <c r="CT122" s="125">
        <v>542</v>
      </c>
      <c r="CU122" s="33">
        <f t="shared" si="89"/>
        <v>7</v>
      </c>
      <c r="CV122" s="83" t="str">
        <f t="shared" si="88"/>
        <v>Technischer Sachbearbeiter 7</v>
      </c>
      <c r="CW122" s="125">
        <v>542</v>
      </c>
      <c r="CX122" s="33">
        <f t="shared" si="82"/>
        <v>7</v>
      </c>
      <c r="CY122" s="83" t="str">
        <f t="shared" si="83"/>
        <v>Technischer Sachbearbeiter 7</v>
      </c>
      <c r="CZ122" s="125">
        <v>542</v>
      </c>
      <c r="DA122" s="33">
        <f t="shared" si="86"/>
        <v>7</v>
      </c>
      <c r="DB122" s="83" t="str">
        <f t="shared" si="87"/>
        <v>Technischer Sachbearbeiter 7</v>
      </c>
      <c r="DC122" s="125">
        <v>541</v>
      </c>
      <c r="DD122" s="33">
        <f t="shared" si="92"/>
        <v>6</v>
      </c>
      <c r="DE122" s="83" t="str">
        <f t="shared" si="93"/>
        <v>Technischer Sachbearbeiter 6</v>
      </c>
      <c r="DF122" s="20"/>
      <c r="DG122" s="125">
        <v>351</v>
      </c>
      <c r="DH122" s="33">
        <f t="shared" si="84"/>
        <v>7</v>
      </c>
      <c r="DI122" s="83" t="str">
        <f t="shared" si="85"/>
        <v>Marketing - / Product - Manager 7</v>
      </c>
      <c r="DN122" s="126">
        <f t="shared" si="65"/>
        <v>8655</v>
      </c>
      <c r="DO122" s="156">
        <v>6</v>
      </c>
      <c r="DP122" s="126">
        <v>0</v>
      </c>
      <c r="DQ122" s="126" t="s">
        <v>967</v>
      </c>
      <c r="ES122" s="154">
        <v>7708</v>
      </c>
      <c r="ET122" s="126" t="s">
        <v>142</v>
      </c>
    </row>
    <row r="123" spans="1:150" s="126" customFormat="1" x14ac:dyDescent="0.2">
      <c r="A123" s="319"/>
      <c r="B123" s="319">
        <v>1</v>
      </c>
      <c r="C123" s="319">
        <f t="shared" si="79"/>
        <v>1</v>
      </c>
      <c r="D123" s="320"/>
      <c r="E123" s="320"/>
      <c r="F123" s="320"/>
      <c r="G123" s="319"/>
      <c r="H123" s="319"/>
      <c r="I123" s="320"/>
      <c r="J123" s="319"/>
      <c r="K123" s="320"/>
      <c r="L123" s="320">
        <v>1</v>
      </c>
      <c r="M123" s="320"/>
      <c r="N123" s="343"/>
      <c r="O123" s="343"/>
      <c r="P123" s="126" t="s">
        <v>1301</v>
      </c>
      <c r="Q123" s="110" t="s">
        <v>582</v>
      </c>
      <c r="R123" s="110" t="s">
        <v>369</v>
      </c>
      <c r="S123" s="27" t="s">
        <v>583</v>
      </c>
      <c r="T123" s="21">
        <v>1959</v>
      </c>
      <c r="U123" s="28" t="s">
        <v>397</v>
      </c>
      <c r="V123" s="21">
        <v>1976</v>
      </c>
      <c r="W123" s="25"/>
      <c r="X123" s="138"/>
      <c r="Y123" s="287"/>
      <c r="Z123" s="25"/>
      <c r="AA123" s="284">
        <f t="shared" si="80"/>
        <v>42</v>
      </c>
      <c r="AB123" s="25" t="s">
        <v>584</v>
      </c>
      <c r="AC123" s="290">
        <v>2009</v>
      </c>
      <c r="AD123" s="21" t="s">
        <v>142</v>
      </c>
      <c r="AE123" s="304"/>
      <c r="AF123" s="16" t="s">
        <v>585</v>
      </c>
      <c r="AG123" s="318"/>
      <c r="CJ123" s="126" t="str">
        <f t="shared" si="64"/>
        <v/>
      </c>
      <c r="CK123" s="126" t="str">
        <f t="shared" si="94"/>
        <v>Willig Martine</v>
      </c>
      <c r="CM123" s="126">
        <f t="shared" si="95"/>
        <v>42</v>
      </c>
      <c r="CN123" s="126" t="str">
        <f t="shared" si="81"/>
        <v>E</v>
      </c>
      <c r="CO123" s="138" t="str">
        <f t="shared" si="78"/>
        <v>E</v>
      </c>
      <c r="CP123" s="154">
        <v>5637</v>
      </c>
      <c r="CQ123" s="125">
        <v>133</v>
      </c>
      <c r="CR123" s="33">
        <f t="shared" si="90"/>
        <v>6</v>
      </c>
      <c r="CS123" s="83" t="str">
        <f t="shared" si="91"/>
        <v>Kaufmännischer Mitarbeiter 6 / Gruppenchef 6</v>
      </c>
      <c r="CT123" s="125">
        <v>133</v>
      </c>
      <c r="CU123" s="33">
        <f t="shared" si="89"/>
        <v>6</v>
      </c>
      <c r="CV123" s="83" t="str">
        <f t="shared" si="88"/>
        <v>Kaufmännischer Mitarbeiter 6 / Gruppenchef 6</v>
      </c>
      <c r="CW123" s="125">
        <v>133</v>
      </c>
      <c r="CX123" s="33">
        <f t="shared" si="82"/>
        <v>6</v>
      </c>
      <c r="CY123" s="83" t="str">
        <f t="shared" si="83"/>
        <v>Kaufmännischer Mitarbeiter 6 / Gruppenchef 6</v>
      </c>
      <c r="CZ123" s="125">
        <v>133</v>
      </c>
      <c r="DA123" s="33">
        <f t="shared" si="86"/>
        <v>6</v>
      </c>
      <c r="DB123" s="83" t="str">
        <f t="shared" si="87"/>
        <v>Kaufmännischer Mitarbeiter 6 / Gruppenchef 6</v>
      </c>
      <c r="DC123" s="125">
        <v>133</v>
      </c>
      <c r="DD123" s="33">
        <f t="shared" si="92"/>
        <v>6</v>
      </c>
      <c r="DE123" s="83" t="str">
        <f t="shared" si="93"/>
        <v>Kaufmännischer Mitarbeiter 6 / Gruppenchef 6</v>
      </c>
      <c r="DF123" s="20"/>
      <c r="DG123" s="125">
        <v>133</v>
      </c>
      <c r="DH123" s="33">
        <f t="shared" si="84"/>
        <v>6</v>
      </c>
      <c r="DI123" s="83" t="str">
        <f t="shared" si="85"/>
        <v>Kaufmännischer Mitarbeiter 6 / Gruppenchef 6</v>
      </c>
      <c r="DN123" s="126">
        <f t="shared" si="65"/>
        <v>5637</v>
      </c>
      <c r="DO123" s="156">
        <v>6</v>
      </c>
      <c r="DP123" s="126">
        <v>0</v>
      </c>
      <c r="DQ123" s="324" t="s">
        <v>973</v>
      </c>
      <c r="ES123" s="154">
        <v>5626</v>
      </c>
      <c r="ET123" s="126" t="s">
        <v>121</v>
      </c>
    </row>
    <row r="124" spans="1:150" s="126" customFormat="1" x14ac:dyDescent="0.2">
      <c r="A124" s="319"/>
      <c r="B124" s="319">
        <v>1</v>
      </c>
      <c r="C124" s="319">
        <f t="shared" si="79"/>
        <v>1</v>
      </c>
      <c r="D124" s="320"/>
      <c r="E124" s="320"/>
      <c r="F124" s="320"/>
      <c r="G124" s="319"/>
      <c r="H124" s="319"/>
      <c r="I124" s="320"/>
      <c r="J124" s="319"/>
      <c r="K124" s="320"/>
      <c r="L124" s="320">
        <v>1</v>
      </c>
      <c r="M124" s="320"/>
      <c r="N124" s="343"/>
      <c r="O124" s="343"/>
      <c r="P124" s="126" t="s">
        <v>357</v>
      </c>
      <c r="Q124" s="110" t="s">
        <v>579</v>
      </c>
      <c r="R124" s="110" t="s">
        <v>369</v>
      </c>
      <c r="S124" s="27" t="s">
        <v>580</v>
      </c>
      <c r="T124" s="21">
        <v>1965</v>
      </c>
      <c r="U124" s="28" t="s">
        <v>581</v>
      </c>
      <c r="V124" s="21">
        <v>1985</v>
      </c>
      <c r="W124" s="28" t="s">
        <v>1051</v>
      </c>
      <c r="X124" s="138">
        <v>2014</v>
      </c>
      <c r="Y124" s="287"/>
      <c r="Z124" s="25"/>
      <c r="AA124" s="284">
        <f t="shared" si="80"/>
        <v>33</v>
      </c>
      <c r="AB124" s="25" t="s">
        <v>156</v>
      </c>
      <c r="AC124" s="290">
        <v>2009</v>
      </c>
      <c r="AD124" s="21" t="s">
        <v>142</v>
      </c>
      <c r="AE124" s="304"/>
      <c r="AF124" s="16" t="s">
        <v>457</v>
      </c>
      <c r="AG124" s="318"/>
      <c r="CJ124" s="126" t="str">
        <f t="shared" si="64"/>
        <v/>
      </c>
      <c r="CK124" s="126" t="str">
        <f t="shared" si="94"/>
        <v>Boschung Brigitte</v>
      </c>
      <c r="CL124" s="342"/>
      <c r="CM124" s="126">
        <f t="shared" si="95"/>
        <v>33</v>
      </c>
      <c r="CN124" s="126" t="str">
        <f t="shared" si="81"/>
        <v>E</v>
      </c>
      <c r="CO124" s="138" t="str">
        <f t="shared" si="78"/>
        <v>E</v>
      </c>
      <c r="CP124" s="154">
        <v>7703</v>
      </c>
      <c r="CQ124" s="125">
        <v>133</v>
      </c>
      <c r="CR124" s="33">
        <f t="shared" si="90"/>
        <v>6</v>
      </c>
      <c r="CS124" s="83" t="str">
        <f t="shared" si="91"/>
        <v>Kaufmännischer Mitarbeiter 6 / Gruppenchef 6</v>
      </c>
      <c r="CT124" s="125">
        <v>133</v>
      </c>
      <c r="CU124" s="33">
        <f t="shared" si="89"/>
        <v>6</v>
      </c>
      <c r="CV124" s="83" t="str">
        <f t="shared" si="88"/>
        <v>Kaufmännischer Mitarbeiter 6 / Gruppenchef 6</v>
      </c>
      <c r="CW124" s="125">
        <v>133</v>
      </c>
      <c r="CX124" s="33">
        <f>VLOOKUP($CW124,Funktionsbezeichnungen,3,0)</f>
        <v>6</v>
      </c>
      <c r="CY124" s="83" t="str">
        <f>VLOOKUP($CW124,Funktionsbezeichnungen,2,0)</f>
        <v>Kaufmännischer Mitarbeiter 6 / Gruppenchef 6</v>
      </c>
      <c r="CZ124" s="125">
        <v>112</v>
      </c>
      <c r="DA124" s="33">
        <f>VLOOKUP($CZ124,Funktionsbezeichnungen,3,0)</f>
        <v>5</v>
      </c>
      <c r="DB124" s="83" t="str">
        <f>VLOOKUP($CZ124,Funktionsbezeichnungen,2,0)</f>
        <v>Réceptionist / Telefonist / Service-Disponent 5</v>
      </c>
      <c r="DC124" s="125">
        <v>112</v>
      </c>
      <c r="DD124" s="33">
        <f>VLOOKUP($DC124,Funktionsbezeichnungen,3,0)</f>
        <v>5</v>
      </c>
      <c r="DE124" s="83" t="str">
        <f>VLOOKUP($DC124,Funktionsbezeichnungen,2,0)</f>
        <v>Réceptionist / Telefonist / Service-Disponent 5</v>
      </c>
      <c r="DF124" s="20"/>
      <c r="DG124" s="125">
        <v>112</v>
      </c>
      <c r="DH124" s="33">
        <f>VLOOKUP($DG124,Funktionsbezeichnungen,3,0)</f>
        <v>5</v>
      </c>
      <c r="DI124" s="83" t="str">
        <f>VLOOKUP($DG124,Funktionsbezeichnungen,2,0)</f>
        <v>Réceptionist / Telefonist / Service-Disponent 5</v>
      </c>
      <c r="DN124" s="126">
        <f t="shared" si="65"/>
        <v>7703</v>
      </c>
      <c r="DO124" s="156">
        <v>6</v>
      </c>
      <c r="DP124" s="126">
        <v>0</v>
      </c>
      <c r="DQ124" s="126" t="s">
        <v>953</v>
      </c>
      <c r="ES124" s="154">
        <v>5633</v>
      </c>
      <c r="ET124" s="126" t="s">
        <v>121</v>
      </c>
    </row>
    <row r="125" spans="1:150" s="126" customFormat="1" x14ac:dyDescent="0.2">
      <c r="A125" s="319"/>
      <c r="B125" s="319">
        <v>1</v>
      </c>
      <c r="C125" s="319">
        <f t="shared" si="79"/>
        <v>1</v>
      </c>
      <c r="D125" s="320"/>
      <c r="E125" s="320"/>
      <c r="F125" s="320"/>
      <c r="G125" s="319"/>
      <c r="H125" s="319"/>
      <c r="I125" s="320"/>
      <c r="J125" s="319"/>
      <c r="K125" s="320"/>
      <c r="L125" s="320">
        <v>1</v>
      </c>
      <c r="M125" s="320"/>
      <c r="N125" s="343"/>
      <c r="O125" s="343"/>
      <c r="P125" s="126" t="s">
        <v>357</v>
      </c>
      <c r="Q125" s="110" t="s">
        <v>1167</v>
      </c>
      <c r="R125" s="110" t="s">
        <v>369</v>
      </c>
      <c r="S125" s="27" t="s">
        <v>1005</v>
      </c>
      <c r="T125" s="21">
        <v>1967</v>
      </c>
      <c r="U125" s="28" t="s">
        <v>151</v>
      </c>
      <c r="V125" s="21">
        <v>1987</v>
      </c>
      <c r="W125" s="25"/>
      <c r="X125" s="138"/>
      <c r="Y125" s="287"/>
      <c r="Z125" s="25"/>
      <c r="AA125" s="284">
        <f t="shared" si="80"/>
        <v>31</v>
      </c>
      <c r="AB125" s="25" t="s">
        <v>691</v>
      </c>
      <c r="AC125" s="290">
        <v>2007</v>
      </c>
      <c r="AD125" s="21" t="s">
        <v>142</v>
      </c>
      <c r="AE125" s="304"/>
      <c r="AF125" s="16" t="s">
        <v>457</v>
      </c>
      <c r="AG125" s="318"/>
      <c r="CJ125" s="126" t="str">
        <f t="shared" si="64"/>
        <v/>
      </c>
      <c r="CK125" s="126" t="str">
        <f t="shared" si="94"/>
        <v>Meier Jacqueline</v>
      </c>
      <c r="CM125" s="126">
        <f t="shared" si="95"/>
        <v>31</v>
      </c>
      <c r="CN125" s="126" t="str">
        <f t="shared" si="81"/>
        <v>E</v>
      </c>
      <c r="CO125" s="138" t="str">
        <f t="shared" si="78"/>
        <v>E</v>
      </c>
      <c r="CP125" s="154">
        <v>7700</v>
      </c>
      <c r="CQ125" s="125">
        <v>212</v>
      </c>
      <c r="CR125" s="33">
        <f t="shared" si="90"/>
        <v>5</v>
      </c>
      <c r="CS125" s="83" t="str">
        <f t="shared" si="91"/>
        <v>Buchhalter 5</v>
      </c>
      <c r="CT125" s="125">
        <v>212</v>
      </c>
      <c r="CU125" s="33">
        <f t="shared" si="89"/>
        <v>5</v>
      </c>
      <c r="CV125" s="83" t="str">
        <f t="shared" si="88"/>
        <v>Buchhalter 5</v>
      </c>
      <c r="CW125" s="125">
        <v>212</v>
      </c>
      <c r="CX125" s="33">
        <f t="shared" si="82"/>
        <v>5</v>
      </c>
      <c r="CY125" s="83" t="str">
        <f t="shared" si="83"/>
        <v>Buchhalter 5</v>
      </c>
      <c r="CZ125" s="125">
        <v>212</v>
      </c>
      <c r="DA125" s="33">
        <f t="shared" si="86"/>
        <v>5</v>
      </c>
      <c r="DB125" s="83" t="str">
        <f t="shared" si="87"/>
        <v>Buchhalter 5</v>
      </c>
      <c r="DC125" s="125">
        <v>212</v>
      </c>
      <c r="DD125" s="33">
        <f t="shared" si="92"/>
        <v>5</v>
      </c>
      <c r="DE125" s="83" t="str">
        <f t="shared" si="93"/>
        <v>Buchhalter 5</v>
      </c>
      <c r="DF125" s="20"/>
      <c r="DG125" s="125">
        <v>212</v>
      </c>
      <c r="DH125" s="33">
        <f t="shared" si="84"/>
        <v>5</v>
      </c>
      <c r="DI125" s="83" t="str">
        <f t="shared" si="85"/>
        <v>Buchhalter 5</v>
      </c>
      <c r="DN125" s="126">
        <f t="shared" si="65"/>
        <v>7700</v>
      </c>
      <c r="DO125" s="156">
        <v>6</v>
      </c>
      <c r="DP125" s="126">
        <v>0</v>
      </c>
      <c r="DQ125" s="126" t="s">
        <v>958</v>
      </c>
      <c r="ES125" s="154">
        <v>4289</v>
      </c>
      <c r="ET125" s="126" t="s">
        <v>121</v>
      </c>
    </row>
    <row r="126" spans="1:150" s="126" customFormat="1" x14ac:dyDescent="0.2">
      <c r="A126" s="319"/>
      <c r="B126" s="319">
        <v>1</v>
      </c>
      <c r="C126" s="319">
        <f t="shared" si="79"/>
        <v>1</v>
      </c>
      <c r="D126" s="320"/>
      <c r="E126" s="320"/>
      <c r="F126" s="320"/>
      <c r="G126" s="319"/>
      <c r="H126" s="319"/>
      <c r="I126" s="320"/>
      <c r="J126" s="319"/>
      <c r="K126" s="320"/>
      <c r="L126" s="320">
        <v>1</v>
      </c>
      <c r="M126" s="320"/>
      <c r="N126" s="343"/>
      <c r="O126" s="343"/>
      <c r="P126" s="126" t="s">
        <v>357</v>
      </c>
      <c r="Q126" s="110" t="s">
        <v>510</v>
      </c>
      <c r="R126" s="110" t="s">
        <v>369</v>
      </c>
      <c r="S126" s="27" t="s">
        <v>278</v>
      </c>
      <c r="T126" s="21">
        <v>1985</v>
      </c>
      <c r="U126" s="28" t="s">
        <v>279</v>
      </c>
      <c r="V126" s="21">
        <v>2005</v>
      </c>
      <c r="W126" s="25"/>
      <c r="X126" s="138"/>
      <c r="Y126" s="287"/>
      <c r="Z126" s="25"/>
      <c r="AA126" s="284">
        <f t="shared" si="80"/>
        <v>13</v>
      </c>
      <c r="AB126" s="25" t="s">
        <v>691</v>
      </c>
      <c r="AC126" s="290">
        <v>2006</v>
      </c>
      <c r="AD126" s="21" t="s">
        <v>142</v>
      </c>
      <c r="AE126" s="304"/>
      <c r="AF126" s="16" t="s">
        <v>457</v>
      </c>
      <c r="AG126" s="318"/>
      <c r="CJ126" s="126" t="str">
        <f t="shared" si="64"/>
        <v/>
      </c>
      <c r="CK126" s="126" t="str">
        <f t="shared" si="94"/>
        <v>Oruk Makbule</v>
      </c>
      <c r="CM126" s="126">
        <f t="shared" si="95"/>
        <v>13</v>
      </c>
      <c r="CN126" s="126" t="str">
        <f t="shared" si="81"/>
        <v>E</v>
      </c>
      <c r="CO126" s="138" t="str">
        <f t="shared" si="78"/>
        <v>E</v>
      </c>
      <c r="CP126" s="154">
        <v>6762</v>
      </c>
      <c r="CQ126" s="125">
        <v>212</v>
      </c>
      <c r="CR126" s="33">
        <f t="shared" si="90"/>
        <v>5</v>
      </c>
      <c r="CS126" s="83" t="str">
        <f t="shared" si="91"/>
        <v>Buchhalter 5</v>
      </c>
      <c r="CT126" s="125">
        <v>212</v>
      </c>
      <c r="CU126" s="33">
        <f t="shared" si="89"/>
        <v>5</v>
      </c>
      <c r="CV126" s="83" t="str">
        <f t="shared" si="88"/>
        <v>Buchhalter 5</v>
      </c>
      <c r="CW126" s="125">
        <v>212</v>
      </c>
      <c r="CX126" s="33">
        <f t="shared" si="82"/>
        <v>5</v>
      </c>
      <c r="CY126" s="83" t="str">
        <f t="shared" si="83"/>
        <v>Buchhalter 5</v>
      </c>
      <c r="CZ126" s="125">
        <v>212</v>
      </c>
      <c r="DA126" s="33">
        <f t="shared" si="86"/>
        <v>5</v>
      </c>
      <c r="DB126" s="83" t="str">
        <f t="shared" si="87"/>
        <v>Buchhalter 5</v>
      </c>
      <c r="DC126" s="125">
        <v>212</v>
      </c>
      <c r="DD126" s="33">
        <f t="shared" si="92"/>
        <v>5</v>
      </c>
      <c r="DE126" s="83" t="str">
        <f t="shared" si="93"/>
        <v>Buchhalter 5</v>
      </c>
      <c r="DF126" s="20"/>
      <c r="DG126" s="125">
        <v>212</v>
      </c>
      <c r="DH126" s="33">
        <f t="shared" si="84"/>
        <v>5</v>
      </c>
      <c r="DI126" s="83" t="str">
        <f t="shared" si="85"/>
        <v>Buchhalter 5</v>
      </c>
      <c r="DN126" s="126">
        <f t="shared" si="65"/>
        <v>6762</v>
      </c>
      <c r="DO126" s="156">
        <v>6</v>
      </c>
      <c r="DP126" s="126">
        <v>0</v>
      </c>
      <c r="DQ126" s="126" t="s">
        <v>958</v>
      </c>
      <c r="ES126" s="154">
        <v>7703</v>
      </c>
      <c r="ET126" s="126" t="s">
        <v>142</v>
      </c>
    </row>
    <row r="127" spans="1:150" s="126" customFormat="1" x14ac:dyDescent="0.2">
      <c r="A127" s="319"/>
      <c r="B127" s="319"/>
      <c r="C127" s="319">
        <f t="shared" si="79"/>
        <v>1</v>
      </c>
      <c r="D127" s="320"/>
      <c r="E127" s="320"/>
      <c r="F127" s="320"/>
      <c r="G127" s="319"/>
      <c r="H127" s="319"/>
      <c r="I127" s="320"/>
      <c r="J127" s="319"/>
      <c r="K127" s="320"/>
      <c r="L127" s="320"/>
      <c r="M127" s="320">
        <v>1</v>
      </c>
      <c r="N127" s="343"/>
      <c r="O127" s="343"/>
      <c r="P127" s="126" t="s">
        <v>361</v>
      </c>
      <c r="Q127" s="110" t="s">
        <v>511</v>
      </c>
      <c r="R127" s="110" t="s">
        <v>341</v>
      </c>
      <c r="S127" s="27" t="s">
        <v>159</v>
      </c>
      <c r="T127" s="21">
        <v>1959</v>
      </c>
      <c r="U127" s="28" t="s">
        <v>126</v>
      </c>
      <c r="V127" s="21">
        <v>1979</v>
      </c>
      <c r="W127" s="25"/>
      <c r="X127" s="138"/>
      <c r="Y127" s="287"/>
      <c r="Z127" s="25" t="s">
        <v>340</v>
      </c>
      <c r="AA127" s="284">
        <f t="shared" si="80"/>
        <v>39</v>
      </c>
      <c r="AB127" s="25" t="s">
        <v>160</v>
      </c>
      <c r="AC127" s="290">
        <v>1995</v>
      </c>
      <c r="AD127" s="21" t="s">
        <v>105</v>
      </c>
      <c r="AE127" s="304"/>
      <c r="AF127" s="16" t="s">
        <v>426</v>
      </c>
      <c r="AG127" s="318"/>
      <c r="CJ127" s="126" t="str">
        <f t="shared" si="64"/>
        <v/>
      </c>
      <c r="CK127" s="126" t="str">
        <f t="shared" si="94"/>
        <v>Steg Günther</v>
      </c>
      <c r="CM127" s="126">
        <f t="shared" si="95"/>
        <v>39</v>
      </c>
      <c r="CN127" s="126" t="str">
        <f t="shared" si="81"/>
        <v>C</v>
      </c>
      <c r="CO127" s="138" t="str">
        <f t="shared" si="78"/>
        <v>C</v>
      </c>
      <c r="CP127" s="154">
        <v>4226</v>
      </c>
      <c r="CQ127" s="125">
        <v>413</v>
      </c>
      <c r="CR127" s="33">
        <f t="shared" si="90"/>
        <v>8</v>
      </c>
      <c r="CS127" s="83" t="str">
        <f t="shared" si="91"/>
        <v>Senior System-Controller</v>
      </c>
      <c r="CT127" s="125">
        <v>413</v>
      </c>
      <c r="CU127" s="33">
        <f t="shared" si="89"/>
        <v>8</v>
      </c>
      <c r="CV127" s="83" t="str">
        <f t="shared" si="88"/>
        <v>Senior System-Controller</v>
      </c>
      <c r="CW127" s="125">
        <v>413</v>
      </c>
      <c r="CX127" s="33">
        <f t="shared" si="82"/>
        <v>8</v>
      </c>
      <c r="CY127" s="83" t="str">
        <f t="shared" si="83"/>
        <v>Senior System-Controller</v>
      </c>
      <c r="CZ127" s="125">
        <v>413</v>
      </c>
      <c r="DA127" s="33">
        <f t="shared" si="86"/>
        <v>8</v>
      </c>
      <c r="DB127" s="83" t="str">
        <f t="shared" si="87"/>
        <v>Senior System-Controller</v>
      </c>
      <c r="DC127" s="125">
        <v>413</v>
      </c>
      <c r="DD127" s="33">
        <f t="shared" si="92"/>
        <v>8</v>
      </c>
      <c r="DE127" s="83" t="str">
        <f t="shared" si="93"/>
        <v>Senior System-Controller</v>
      </c>
      <c r="DF127" s="20"/>
      <c r="DG127" s="125">
        <v>413</v>
      </c>
      <c r="DH127" s="33">
        <f t="shared" si="84"/>
        <v>8</v>
      </c>
      <c r="DI127" s="83" t="str">
        <f t="shared" si="85"/>
        <v>Senior System-Controller</v>
      </c>
      <c r="DN127" s="126">
        <f t="shared" si="65"/>
        <v>4226</v>
      </c>
      <c r="DO127" s="156">
        <v>6</v>
      </c>
      <c r="DP127" s="126">
        <v>0</v>
      </c>
      <c r="DQ127" s="126" t="s">
        <v>961</v>
      </c>
      <c r="ES127" s="154">
        <v>5627</v>
      </c>
      <c r="ET127" s="126" t="s">
        <v>142</v>
      </c>
    </row>
    <row r="128" spans="1:150" s="126" customFormat="1" x14ac:dyDescent="0.2">
      <c r="A128" s="319"/>
      <c r="B128" s="319"/>
      <c r="C128" s="319">
        <f t="shared" si="79"/>
        <v>1</v>
      </c>
      <c r="D128" s="320"/>
      <c r="E128" s="320"/>
      <c r="F128" s="320"/>
      <c r="G128" s="319">
        <v>1</v>
      </c>
      <c r="H128" s="319"/>
      <c r="I128" s="320"/>
      <c r="J128" s="319"/>
      <c r="K128" s="320"/>
      <c r="L128" s="320"/>
      <c r="M128" s="320">
        <v>1</v>
      </c>
      <c r="N128" s="343"/>
      <c r="O128" s="343"/>
      <c r="P128" s="126" t="s">
        <v>361</v>
      </c>
      <c r="Q128" s="110" t="s">
        <v>533</v>
      </c>
      <c r="R128" s="110" t="s">
        <v>341</v>
      </c>
      <c r="S128" s="20" t="s">
        <v>532</v>
      </c>
      <c r="T128" s="21">
        <v>1966</v>
      </c>
      <c r="U128" s="28" t="s">
        <v>534</v>
      </c>
      <c r="V128" s="21">
        <v>1992</v>
      </c>
      <c r="W128" s="25" t="s">
        <v>535</v>
      </c>
      <c r="X128" s="138">
        <v>1995</v>
      </c>
      <c r="Y128" s="287"/>
      <c r="Z128" s="28" t="s">
        <v>211</v>
      </c>
      <c r="AA128" s="284">
        <f t="shared" si="80"/>
        <v>26</v>
      </c>
      <c r="AB128" s="25" t="s">
        <v>1317</v>
      </c>
      <c r="AC128" s="290">
        <v>2008</v>
      </c>
      <c r="AD128" s="21" t="s">
        <v>105</v>
      </c>
      <c r="AE128" s="304"/>
      <c r="AF128" s="16" t="s">
        <v>537</v>
      </c>
      <c r="AG128" s="318"/>
      <c r="CJ128" s="126" t="str">
        <f t="shared" si="64"/>
        <v/>
      </c>
      <c r="CK128" s="126" t="str">
        <f t="shared" si="94"/>
        <v>Grimm Stephan</v>
      </c>
      <c r="CM128" s="126">
        <f t="shared" si="95"/>
        <v>26</v>
      </c>
      <c r="CN128" s="126" t="str">
        <f t="shared" si="81"/>
        <v>C</v>
      </c>
      <c r="CO128" s="138" t="str">
        <f t="shared" si="78"/>
        <v>C</v>
      </c>
      <c r="CP128" s="154">
        <v>3203</v>
      </c>
      <c r="CQ128" s="125">
        <v>443</v>
      </c>
      <c r="CR128" s="33">
        <f t="shared" si="90"/>
        <v>9</v>
      </c>
      <c r="CS128" s="83" t="str">
        <f t="shared" si="91"/>
        <v>System-Spezialist 9</v>
      </c>
      <c r="CT128" s="125">
        <v>443</v>
      </c>
      <c r="CU128" s="33">
        <f t="shared" si="89"/>
        <v>9</v>
      </c>
      <c r="CV128" s="83" t="str">
        <f t="shared" si="88"/>
        <v>System-Spezialist 9</v>
      </c>
      <c r="CW128" s="125">
        <v>443</v>
      </c>
      <c r="CX128" s="33">
        <f t="shared" si="82"/>
        <v>9</v>
      </c>
      <c r="CY128" s="83" t="str">
        <f t="shared" si="83"/>
        <v>System-Spezialist 9</v>
      </c>
      <c r="CZ128" s="125">
        <v>443</v>
      </c>
      <c r="DA128" s="33">
        <f t="shared" si="86"/>
        <v>9</v>
      </c>
      <c r="DB128" s="83" t="str">
        <f t="shared" si="87"/>
        <v>System-Spezialist 9</v>
      </c>
      <c r="DC128" s="125">
        <v>443</v>
      </c>
      <c r="DD128" s="33">
        <f t="shared" si="92"/>
        <v>9</v>
      </c>
      <c r="DE128" s="83" t="str">
        <f t="shared" si="93"/>
        <v>System-Spezialist 9</v>
      </c>
      <c r="DF128" s="20"/>
      <c r="DG128" s="125">
        <v>413</v>
      </c>
      <c r="DH128" s="33">
        <f t="shared" si="84"/>
        <v>8</v>
      </c>
      <c r="DI128" s="83" t="str">
        <f t="shared" si="85"/>
        <v>Senior System-Controller</v>
      </c>
      <c r="DN128" s="126">
        <f t="shared" si="65"/>
        <v>3203</v>
      </c>
      <c r="DO128" s="156">
        <v>3</v>
      </c>
      <c r="DP128" s="126">
        <v>0</v>
      </c>
      <c r="DQ128" s="126" t="s">
        <v>962</v>
      </c>
      <c r="ES128" s="154">
        <v>5605</v>
      </c>
      <c r="ET128" s="126" t="s">
        <v>142</v>
      </c>
    </row>
    <row r="129" spans="1:150" s="126" customFormat="1" x14ac:dyDescent="0.2">
      <c r="A129" s="319"/>
      <c r="B129" s="319"/>
      <c r="C129" s="319">
        <f t="shared" si="79"/>
        <v>1</v>
      </c>
      <c r="D129" s="320"/>
      <c r="E129" s="320"/>
      <c r="F129" s="320"/>
      <c r="G129" s="319"/>
      <c r="H129" s="319"/>
      <c r="I129" s="320"/>
      <c r="J129" s="319"/>
      <c r="K129" s="320"/>
      <c r="L129" s="320"/>
      <c r="M129" s="320">
        <v>1</v>
      </c>
      <c r="N129" s="343"/>
      <c r="O129" s="343"/>
      <c r="P129" s="126" t="s">
        <v>361</v>
      </c>
      <c r="Q129" s="110" t="s">
        <v>512</v>
      </c>
      <c r="R129" s="110" t="s">
        <v>341</v>
      </c>
      <c r="S129" s="27" t="s">
        <v>204</v>
      </c>
      <c r="T129" s="21">
        <v>1978</v>
      </c>
      <c r="U129" s="28" t="s">
        <v>277</v>
      </c>
      <c r="V129" s="21">
        <v>1999</v>
      </c>
      <c r="W129" s="25"/>
      <c r="X129" s="138"/>
      <c r="Y129" s="287"/>
      <c r="Z129" s="25" t="s">
        <v>316</v>
      </c>
      <c r="AA129" s="284">
        <f t="shared" si="80"/>
        <v>19</v>
      </c>
      <c r="AB129" s="25" t="s">
        <v>205</v>
      </c>
      <c r="AC129" s="290">
        <v>2001</v>
      </c>
      <c r="AD129" s="21" t="s">
        <v>121</v>
      </c>
      <c r="AE129" s="304"/>
      <c r="AF129" s="16" t="s">
        <v>427</v>
      </c>
      <c r="AG129" s="318"/>
      <c r="CJ129" s="126" t="str">
        <f t="shared" si="64"/>
        <v/>
      </c>
      <c r="CK129" s="126" t="str">
        <f t="shared" si="94"/>
        <v>Hänni Alexander</v>
      </c>
      <c r="CM129" s="126">
        <f t="shared" si="95"/>
        <v>19</v>
      </c>
      <c r="CN129" s="126" t="str">
        <f t="shared" si="81"/>
        <v>D</v>
      </c>
      <c r="CO129" s="138" t="str">
        <f t="shared" si="78"/>
        <v>D</v>
      </c>
      <c r="CP129" s="154">
        <v>6755</v>
      </c>
      <c r="CQ129" s="125">
        <v>423</v>
      </c>
      <c r="CR129" s="33">
        <f t="shared" si="90"/>
        <v>7</v>
      </c>
      <c r="CS129" s="83" t="str">
        <f t="shared" si="91"/>
        <v>Informatiker / ICT-Suporter / -Techniker 7</v>
      </c>
      <c r="CT129" s="125">
        <v>423</v>
      </c>
      <c r="CU129" s="33">
        <f t="shared" si="89"/>
        <v>7</v>
      </c>
      <c r="CV129" s="83" t="str">
        <f t="shared" si="88"/>
        <v>Informatiker / ICT-Suporter / -Techniker 7</v>
      </c>
      <c r="CW129" s="125">
        <v>423</v>
      </c>
      <c r="CX129" s="33">
        <f t="shared" si="82"/>
        <v>7</v>
      </c>
      <c r="CY129" s="83" t="str">
        <f t="shared" si="83"/>
        <v>Informatiker / ICT-Suporter / -Techniker 7</v>
      </c>
      <c r="CZ129" s="125">
        <v>423</v>
      </c>
      <c r="DA129" s="33">
        <f t="shared" si="86"/>
        <v>7</v>
      </c>
      <c r="DB129" s="83" t="str">
        <f t="shared" si="87"/>
        <v>Informatiker / ICT-Suporter / -Techniker 7</v>
      </c>
      <c r="DC129" s="125">
        <v>422</v>
      </c>
      <c r="DD129" s="33">
        <f t="shared" si="92"/>
        <v>6</v>
      </c>
      <c r="DE129" s="83" t="str">
        <f t="shared" si="93"/>
        <v>Informatiker / ICT-Suporter / -Techniker 6</v>
      </c>
      <c r="DF129" s="20"/>
      <c r="DG129" s="125">
        <v>422</v>
      </c>
      <c r="DH129" s="33">
        <f t="shared" si="84"/>
        <v>6</v>
      </c>
      <c r="DI129" s="83" t="str">
        <f t="shared" si="85"/>
        <v>Informatiker / ICT-Suporter / -Techniker 6</v>
      </c>
      <c r="DN129" s="126">
        <f t="shared" si="65"/>
        <v>6755</v>
      </c>
      <c r="DO129" s="156">
        <v>6</v>
      </c>
      <c r="DP129" s="126">
        <v>0</v>
      </c>
      <c r="DQ129" s="126" t="s">
        <v>960</v>
      </c>
      <c r="ES129" s="154">
        <v>6758</v>
      </c>
      <c r="ET129" s="126" t="s">
        <v>142</v>
      </c>
    </row>
    <row r="130" spans="1:150" s="126" customFormat="1" x14ac:dyDescent="0.2">
      <c r="A130" s="319"/>
      <c r="B130" s="319">
        <v>1</v>
      </c>
      <c r="C130" s="319">
        <f t="shared" si="79"/>
        <v>1</v>
      </c>
      <c r="D130" s="320"/>
      <c r="E130" s="320"/>
      <c r="F130" s="320"/>
      <c r="G130" s="319"/>
      <c r="H130" s="319"/>
      <c r="I130" s="320"/>
      <c r="J130" s="319"/>
      <c r="K130" s="320"/>
      <c r="L130" s="320">
        <v>1</v>
      </c>
      <c r="M130" s="320"/>
      <c r="N130" s="343"/>
      <c r="O130" s="343"/>
      <c r="P130" s="126" t="s">
        <v>1140</v>
      </c>
      <c r="Q130" s="110" t="s">
        <v>1506</v>
      </c>
      <c r="R130" s="110" t="s">
        <v>368</v>
      </c>
      <c r="S130" s="27" t="s">
        <v>1507</v>
      </c>
      <c r="T130" s="21">
        <v>1964</v>
      </c>
      <c r="U130" s="28" t="s">
        <v>1508</v>
      </c>
      <c r="V130" s="21">
        <v>1987</v>
      </c>
      <c r="W130" s="25"/>
      <c r="X130" s="138"/>
      <c r="Y130" s="287"/>
      <c r="Z130" s="25"/>
      <c r="AA130" s="284">
        <f t="shared" si="80"/>
        <v>31</v>
      </c>
      <c r="AB130" s="25" t="s">
        <v>339</v>
      </c>
      <c r="AC130" s="290">
        <v>2018</v>
      </c>
      <c r="AD130" s="21" t="s">
        <v>121</v>
      </c>
      <c r="AE130" s="304"/>
      <c r="AF130" s="16" t="s">
        <v>425</v>
      </c>
      <c r="AG130" s="318"/>
      <c r="CJ130" s="126" t="e">
        <f t="shared" si="64"/>
        <v>#N/A</v>
      </c>
      <c r="CK130" s="126" t="str">
        <f t="shared" si="94"/>
        <v>Fiebiger Sabine</v>
      </c>
      <c r="CM130" s="126">
        <f t="shared" si="95"/>
        <v>31</v>
      </c>
      <c r="CN130" s="126" t="str">
        <f t="shared" ref="CN130:CN140" si="96">+AD130</f>
        <v>D</v>
      </c>
      <c r="CO130" s="138" t="e">
        <f t="shared" ref="CO130:CO140" si="97">VLOOKUP(CP130,Kategorie,2,0)</f>
        <v>#N/A</v>
      </c>
      <c r="CP130" s="222">
        <v>4335</v>
      </c>
      <c r="CQ130" s="125">
        <v>134</v>
      </c>
      <c r="CR130" s="33">
        <f t="shared" si="90"/>
        <v>7</v>
      </c>
      <c r="CS130" s="83" t="str">
        <f t="shared" si="91"/>
        <v>Kaufmännischer Mitarbeiter 7 / Gruppenchef 7</v>
      </c>
      <c r="CT130" s="125">
        <v>134</v>
      </c>
      <c r="CU130" s="33">
        <f t="shared" si="89"/>
        <v>7</v>
      </c>
      <c r="CV130" s="83"/>
      <c r="CW130" s="125"/>
      <c r="CX130" s="33"/>
      <c r="CY130" s="83"/>
      <c r="CZ130" s="125"/>
      <c r="DA130" s="33"/>
      <c r="DB130" s="83"/>
      <c r="DC130" s="125"/>
      <c r="DD130" s="33"/>
      <c r="DE130" s="83"/>
      <c r="DF130" s="20"/>
      <c r="DG130" s="125"/>
      <c r="DH130" s="33"/>
      <c r="DI130" s="83"/>
      <c r="DN130" s="126">
        <f t="shared" si="65"/>
        <v>4335</v>
      </c>
      <c r="DO130" s="156">
        <v>6</v>
      </c>
      <c r="DP130" s="126">
        <v>0</v>
      </c>
      <c r="DQ130" s="126" t="s">
        <v>955</v>
      </c>
      <c r="ES130" s="154">
        <v>6740</v>
      </c>
      <c r="ET130" s="126" t="s">
        <v>142</v>
      </c>
    </row>
    <row r="131" spans="1:150" s="126" customFormat="1" x14ac:dyDescent="0.2">
      <c r="A131" s="319"/>
      <c r="B131" s="319">
        <v>1</v>
      </c>
      <c r="C131" s="319">
        <f t="shared" si="79"/>
        <v>1</v>
      </c>
      <c r="D131" s="320"/>
      <c r="E131" s="320"/>
      <c r="F131" s="320"/>
      <c r="G131" s="319"/>
      <c r="H131" s="319"/>
      <c r="I131" s="320"/>
      <c r="J131" s="319"/>
      <c r="K131" s="320"/>
      <c r="L131" s="320">
        <v>1</v>
      </c>
      <c r="M131" s="320"/>
      <c r="N131" s="343"/>
      <c r="O131" s="343"/>
      <c r="P131" s="126" t="s">
        <v>1301</v>
      </c>
      <c r="Q131" s="110" t="s">
        <v>514</v>
      </c>
      <c r="R131" s="110" t="s">
        <v>368</v>
      </c>
      <c r="S131" s="27" t="s">
        <v>230</v>
      </c>
      <c r="T131" s="21">
        <v>1965</v>
      </c>
      <c r="U131" s="28" t="s">
        <v>151</v>
      </c>
      <c r="V131" s="21">
        <v>1984</v>
      </c>
      <c r="W131" s="25"/>
      <c r="X131" s="138"/>
      <c r="Y131" s="287"/>
      <c r="Z131" s="25"/>
      <c r="AA131" s="284">
        <f t="shared" ref="AA131:AA140" si="98">IF(Y131="",YEAR($AB$1)-$V131,YEAR($AB$1)-$X131)</f>
        <v>34</v>
      </c>
      <c r="AB131" s="25" t="s">
        <v>339</v>
      </c>
      <c r="AC131" s="290">
        <v>2002</v>
      </c>
      <c r="AD131" s="21" t="s">
        <v>121</v>
      </c>
      <c r="AE131" s="304"/>
      <c r="AF131" s="16" t="s">
        <v>425</v>
      </c>
      <c r="AG131" s="318"/>
      <c r="CJ131" s="126" t="str">
        <f t="shared" si="64"/>
        <v/>
      </c>
      <c r="CK131" s="126" t="str">
        <f t="shared" si="94"/>
        <v>Eichenberger Sylvia</v>
      </c>
      <c r="CM131" s="126">
        <f t="shared" si="95"/>
        <v>34</v>
      </c>
      <c r="CN131" s="126" t="str">
        <f t="shared" si="96"/>
        <v>D</v>
      </c>
      <c r="CO131" s="138" t="str">
        <f t="shared" ref="CO131" si="99">VLOOKUP(CP131,Kategorie,2,0)</f>
        <v>D</v>
      </c>
      <c r="CP131" s="154">
        <v>5626</v>
      </c>
      <c r="CQ131" s="125">
        <v>134</v>
      </c>
      <c r="CR131" s="33">
        <f t="shared" si="90"/>
        <v>7</v>
      </c>
      <c r="CS131" s="83" t="str">
        <f t="shared" si="91"/>
        <v>Kaufmännischer Mitarbeiter 7 / Gruppenchef 7</v>
      </c>
      <c r="CT131" s="125">
        <v>134</v>
      </c>
      <c r="CU131" s="33">
        <f t="shared" si="89"/>
        <v>7</v>
      </c>
      <c r="CV131" s="83" t="str">
        <f t="shared" si="88"/>
        <v>Kaufmännischer Mitarbeiter 7 / Gruppenchef 7</v>
      </c>
      <c r="CW131" s="125">
        <v>134</v>
      </c>
      <c r="CX131" s="33">
        <f t="shared" si="82"/>
        <v>7</v>
      </c>
      <c r="CY131" s="83" t="str">
        <f t="shared" si="83"/>
        <v>Kaufmännischer Mitarbeiter 7 / Gruppenchef 7</v>
      </c>
      <c r="CZ131" s="125">
        <v>134</v>
      </c>
      <c r="DA131" s="33">
        <f t="shared" ref="DA131:DA140" si="100">VLOOKUP($CZ131,Funktionsbezeichnungen,3,0)</f>
        <v>7</v>
      </c>
      <c r="DB131" s="83" t="str">
        <f t="shared" ref="DB131:DB140" si="101">VLOOKUP($CZ131,Funktionsbezeichnungen,2,0)</f>
        <v>Kaufmännischer Mitarbeiter 7 / Gruppenchef 7</v>
      </c>
      <c r="DC131" s="125">
        <v>134</v>
      </c>
      <c r="DD131" s="33">
        <f t="shared" ref="DD131:DD140" si="102">VLOOKUP($DC131,Funktionsbezeichnungen,3,0)</f>
        <v>7</v>
      </c>
      <c r="DE131" s="83" t="str">
        <f t="shared" ref="DE131:DE140" si="103">VLOOKUP($DC131,Funktionsbezeichnungen,2,0)</f>
        <v>Kaufmännischer Mitarbeiter 7 / Gruppenchef 7</v>
      </c>
      <c r="DF131" s="20"/>
      <c r="DG131" s="125">
        <v>134</v>
      </c>
      <c r="DH131" s="33">
        <f t="shared" ref="DH131:DH140" si="104">VLOOKUP($DG131,Funktionsbezeichnungen,3,0)</f>
        <v>7</v>
      </c>
      <c r="DI131" s="83" t="str">
        <f t="shared" ref="DI131:DI140" si="105">VLOOKUP($DG131,Funktionsbezeichnungen,2,0)</f>
        <v>Kaufmännischer Mitarbeiter 7 / Gruppenchef 7</v>
      </c>
      <c r="DN131" s="126">
        <f t="shared" si="65"/>
        <v>5626</v>
      </c>
      <c r="DO131" s="156">
        <v>6</v>
      </c>
      <c r="DP131" s="126">
        <v>0</v>
      </c>
      <c r="DQ131" s="126" t="s">
        <v>955</v>
      </c>
      <c r="ES131" s="154">
        <v>6740</v>
      </c>
      <c r="ET131" s="126" t="s">
        <v>142</v>
      </c>
    </row>
    <row r="132" spans="1:150" s="126" customFormat="1" x14ac:dyDescent="0.2">
      <c r="A132" s="319"/>
      <c r="B132" s="319">
        <v>1</v>
      </c>
      <c r="C132" s="319">
        <f t="shared" si="79"/>
        <v>1</v>
      </c>
      <c r="D132" s="320"/>
      <c r="E132" s="320"/>
      <c r="F132" s="320"/>
      <c r="G132" s="319"/>
      <c r="H132" s="319"/>
      <c r="I132" s="320"/>
      <c r="J132" s="319"/>
      <c r="K132" s="320"/>
      <c r="L132" s="320">
        <v>1</v>
      </c>
      <c r="M132" s="320"/>
      <c r="N132" s="343"/>
      <c r="O132" s="343"/>
      <c r="P132" s="126" t="s">
        <v>357</v>
      </c>
      <c r="Q132" s="110" t="s">
        <v>513</v>
      </c>
      <c r="R132" s="110" t="s">
        <v>368</v>
      </c>
      <c r="S132" s="27" t="s">
        <v>272</v>
      </c>
      <c r="T132" s="21">
        <v>1967</v>
      </c>
      <c r="U132" s="28" t="s">
        <v>274</v>
      </c>
      <c r="V132" s="21">
        <v>1986</v>
      </c>
      <c r="W132" s="25" t="s">
        <v>1220</v>
      </c>
      <c r="X132" s="138">
        <v>2016</v>
      </c>
      <c r="Y132" s="287"/>
      <c r="Z132" s="25"/>
      <c r="AA132" s="284">
        <f t="shared" si="98"/>
        <v>32</v>
      </c>
      <c r="AB132" s="25" t="s">
        <v>693</v>
      </c>
      <c r="AC132" s="290">
        <v>2006</v>
      </c>
      <c r="AD132" s="21" t="s">
        <v>121</v>
      </c>
      <c r="AE132" s="304"/>
      <c r="AF132" s="16" t="s">
        <v>454</v>
      </c>
      <c r="AG132" s="318"/>
      <c r="CJ132" s="126" t="str">
        <f t="shared" ref="CJ132:CJ163" si="106">IF(CN132=CO132,"","anders")</f>
        <v/>
      </c>
      <c r="CK132" s="126" t="str">
        <f t="shared" si="94"/>
        <v>Gerber Beatrice</v>
      </c>
      <c r="CM132" s="126">
        <f t="shared" si="95"/>
        <v>32</v>
      </c>
      <c r="CN132" s="126" t="str">
        <f t="shared" si="96"/>
        <v>D</v>
      </c>
      <c r="CO132" s="138" t="str">
        <f t="shared" si="97"/>
        <v>D</v>
      </c>
      <c r="CP132" s="154">
        <v>4289</v>
      </c>
      <c r="CQ132" s="125">
        <v>141</v>
      </c>
      <c r="CR132" s="33">
        <f t="shared" si="90"/>
        <v>8</v>
      </c>
      <c r="CS132" s="83" t="str">
        <f t="shared" si="91"/>
        <v>Kaufmännischer Fachspezialist 8</v>
      </c>
      <c r="CT132" s="125">
        <v>141</v>
      </c>
      <c r="CU132" s="33">
        <f t="shared" si="89"/>
        <v>8</v>
      </c>
      <c r="CV132" s="83" t="str">
        <f t="shared" si="88"/>
        <v>Kaufmännischer Fachspezialist 8</v>
      </c>
      <c r="CW132" s="125">
        <v>141</v>
      </c>
      <c r="CX132" s="33">
        <f t="shared" si="82"/>
        <v>8</v>
      </c>
      <c r="CY132" s="83" t="str">
        <f t="shared" si="83"/>
        <v>Kaufmännischer Fachspezialist 8</v>
      </c>
      <c r="CZ132" s="125">
        <v>141</v>
      </c>
      <c r="DA132" s="33">
        <f t="shared" si="100"/>
        <v>8</v>
      </c>
      <c r="DB132" s="83" t="str">
        <f t="shared" si="101"/>
        <v>Kaufmännischer Fachspezialist 8</v>
      </c>
      <c r="DC132" s="125">
        <v>141</v>
      </c>
      <c r="DD132" s="33">
        <f t="shared" si="102"/>
        <v>8</v>
      </c>
      <c r="DE132" s="83" t="str">
        <f t="shared" si="103"/>
        <v>Kaufmännischer Fachspezialist 8</v>
      </c>
      <c r="DF132" s="20"/>
      <c r="DG132" s="125">
        <v>141</v>
      </c>
      <c r="DH132" s="33">
        <f t="shared" si="104"/>
        <v>8</v>
      </c>
      <c r="DI132" s="83" t="str">
        <f t="shared" si="105"/>
        <v>Kaufmännischer Fachspezialist 8</v>
      </c>
      <c r="DN132" s="126">
        <f t="shared" si="65"/>
        <v>4289</v>
      </c>
      <c r="DO132" s="156">
        <v>6</v>
      </c>
      <c r="DP132" s="126">
        <v>0</v>
      </c>
      <c r="DQ132" s="126" t="s">
        <v>956</v>
      </c>
      <c r="ES132" s="154">
        <v>7701</v>
      </c>
      <c r="ET132" s="126" t="s">
        <v>142</v>
      </c>
    </row>
    <row r="133" spans="1:150" s="126" customFormat="1" x14ac:dyDescent="0.2">
      <c r="A133" s="319"/>
      <c r="B133" s="319">
        <v>1</v>
      </c>
      <c r="C133" s="319">
        <f t="shared" ref="C133:C153" si="107">IF(AA133&gt;=10,1,"")</f>
        <v>1</v>
      </c>
      <c r="D133" s="320"/>
      <c r="E133" s="320"/>
      <c r="F133" s="320"/>
      <c r="G133" s="319"/>
      <c r="H133" s="319"/>
      <c r="I133" s="320"/>
      <c r="J133" s="319"/>
      <c r="K133" s="320"/>
      <c r="L133" s="320">
        <v>1</v>
      </c>
      <c r="M133" s="320"/>
      <c r="N133" s="343"/>
      <c r="O133" s="343"/>
      <c r="P133" s="126" t="s">
        <v>358</v>
      </c>
      <c r="Q133" s="110" t="s">
        <v>1313</v>
      </c>
      <c r="R133" s="110" t="s">
        <v>368</v>
      </c>
      <c r="S133" s="27" t="s">
        <v>1314</v>
      </c>
      <c r="T133" s="21">
        <v>1976</v>
      </c>
      <c r="U133" s="28" t="s">
        <v>279</v>
      </c>
      <c r="V133" s="21">
        <v>2000</v>
      </c>
      <c r="W133" s="25"/>
      <c r="X133" s="138"/>
      <c r="Y133" s="287"/>
      <c r="Z133" s="25"/>
      <c r="AA133" s="284">
        <f t="shared" si="98"/>
        <v>18</v>
      </c>
      <c r="AB133" s="25" t="s">
        <v>339</v>
      </c>
      <c r="AC133" s="290">
        <v>2018</v>
      </c>
      <c r="AD133" s="21" t="s">
        <v>121</v>
      </c>
      <c r="AE133" s="304"/>
      <c r="AF133" s="16" t="s">
        <v>425</v>
      </c>
      <c r="AG133" s="318"/>
      <c r="CJ133" s="323" t="e">
        <f t="shared" si="106"/>
        <v>#N/A</v>
      </c>
      <c r="CK133" s="276" t="str">
        <f t="shared" si="94"/>
        <v>Suter Sarah</v>
      </c>
      <c r="CL133" s="276"/>
      <c r="CM133" s="126">
        <f t="shared" si="95"/>
        <v>18</v>
      </c>
      <c r="CN133" s="126" t="str">
        <f t="shared" si="96"/>
        <v>D</v>
      </c>
      <c r="CO133" s="138" t="e">
        <f t="shared" si="97"/>
        <v>#N/A</v>
      </c>
      <c r="CP133" s="222">
        <v>4332</v>
      </c>
      <c r="CQ133" s="125">
        <v>134</v>
      </c>
      <c r="CR133" s="33">
        <f t="shared" si="90"/>
        <v>7</v>
      </c>
      <c r="CS133" s="83" t="str">
        <f t="shared" si="91"/>
        <v>Kaufmännischer Mitarbeiter 7 / Gruppenchef 7</v>
      </c>
      <c r="CT133" s="125"/>
      <c r="CU133" s="33"/>
      <c r="CV133" s="83"/>
      <c r="CW133" s="125"/>
      <c r="CX133" s="33"/>
      <c r="CY133" s="83"/>
      <c r="CZ133" s="125"/>
      <c r="DA133" s="33"/>
      <c r="DB133" s="83"/>
      <c r="DC133" s="125"/>
      <c r="DD133" s="33"/>
      <c r="DE133" s="83"/>
      <c r="DF133" s="20"/>
      <c r="DG133" s="125"/>
      <c r="DH133" s="33"/>
      <c r="DI133" s="83"/>
      <c r="DN133" s="126">
        <f>+CP133</f>
        <v>4332</v>
      </c>
      <c r="DO133" s="156">
        <v>6</v>
      </c>
      <c r="DP133" s="126">
        <v>0</v>
      </c>
      <c r="DQ133" s="126" t="s">
        <v>955</v>
      </c>
      <c r="ES133" s="154">
        <v>7654</v>
      </c>
      <c r="ET133" s="126" t="s">
        <v>147</v>
      </c>
    </row>
    <row r="134" spans="1:150" s="126" customFormat="1" x14ac:dyDescent="0.2">
      <c r="A134" s="319"/>
      <c r="B134" s="319">
        <v>1</v>
      </c>
      <c r="C134" s="319">
        <f t="shared" si="107"/>
        <v>1</v>
      </c>
      <c r="D134" s="320"/>
      <c r="E134" s="320"/>
      <c r="F134" s="320"/>
      <c r="G134" s="319"/>
      <c r="H134" s="319"/>
      <c r="I134" s="320"/>
      <c r="J134" s="319"/>
      <c r="K134" s="320"/>
      <c r="L134" s="320">
        <v>1</v>
      </c>
      <c r="M134" s="320"/>
      <c r="N134" s="343"/>
      <c r="O134" s="343"/>
      <c r="P134" s="126" t="s">
        <v>1303</v>
      </c>
      <c r="Q134" s="110" t="s">
        <v>515</v>
      </c>
      <c r="R134" s="110" t="s">
        <v>368</v>
      </c>
      <c r="S134" s="27" t="s">
        <v>163</v>
      </c>
      <c r="T134" s="21">
        <v>1956</v>
      </c>
      <c r="U134" s="28"/>
      <c r="V134" s="21">
        <v>1989</v>
      </c>
      <c r="W134" s="25"/>
      <c r="X134" s="138"/>
      <c r="Y134" s="287"/>
      <c r="Z134" s="25"/>
      <c r="AA134" s="284">
        <f t="shared" si="98"/>
        <v>29</v>
      </c>
      <c r="AB134" s="25" t="s">
        <v>339</v>
      </c>
      <c r="AC134" s="290">
        <v>1996</v>
      </c>
      <c r="AD134" s="21" t="s">
        <v>142</v>
      </c>
      <c r="AE134" s="304"/>
      <c r="AF134" s="16" t="s">
        <v>425</v>
      </c>
      <c r="AG134" s="318"/>
      <c r="CJ134" s="126" t="str">
        <f t="shared" si="106"/>
        <v/>
      </c>
      <c r="CK134" s="126" t="str">
        <f t="shared" si="94"/>
        <v>Körkel Agnes</v>
      </c>
      <c r="CM134" s="126">
        <f t="shared" si="95"/>
        <v>29</v>
      </c>
      <c r="CN134" s="126" t="str">
        <f t="shared" si="96"/>
        <v>E</v>
      </c>
      <c r="CO134" s="138" t="str">
        <f t="shared" si="97"/>
        <v>E</v>
      </c>
      <c r="CP134" s="154">
        <v>5605</v>
      </c>
      <c r="CQ134" s="125">
        <v>132</v>
      </c>
      <c r="CR134" s="33">
        <f t="shared" si="90"/>
        <v>5</v>
      </c>
      <c r="CS134" s="83" t="str">
        <f t="shared" si="91"/>
        <v>Kaufmännischer Mitarbeiter 5</v>
      </c>
      <c r="CT134" s="125">
        <v>132</v>
      </c>
      <c r="CU134" s="33">
        <f>VLOOKUP($CT134,Funktionsbezeichnungen,3,0)</f>
        <v>5</v>
      </c>
      <c r="CV134" s="83" t="str">
        <f>VLOOKUP($CT134,Funktionsbezeichnungen,2,0)</f>
        <v>Kaufmännischer Mitarbeiter 5</v>
      </c>
      <c r="CW134" s="125">
        <v>132</v>
      </c>
      <c r="CX134" s="33">
        <f>VLOOKUP($CW134,Funktionsbezeichnungen,3,0)</f>
        <v>5</v>
      </c>
      <c r="CY134" s="83" t="str">
        <f>VLOOKUP($CW134,Funktionsbezeichnungen,2,0)</f>
        <v>Kaufmännischer Mitarbeiter 5</v>
      </c>
      <c r="CZ134" s="125">
        <v>132</v>
      </c>
      <c r="DA134" s="33">
        <f>VLOOKUP($CZ134,Funktionsbezeichnungen,3,0)</f>
        <v>5</v>
      </c>
      <c r="DB134" s="83" t="str">
        <f>VLOOKUP($CZ134,Funktionsbezeichnungen,2,0)</f>
        <v>Kaufmännischer Mitarbeiter 5</v>
      </c>
      <c r="DC134" s="125">
        <v>132</v>
      </c>
      <c r="DD134" s="33">
        <f>VLOOKUP($DC134,Funktionsbezeichnungen,3,0)</f>
        <v>5</v>
      </c>
      <c r="DE134" s="83" t="str">
        <f>VLOOKUP($DC134,Funktionsbezeichnungen,2,0)</f>
        <v>Kaufmännischer Mitarbeiter 5</v>
      </c>
      <c r="DF134" s="20"/>
      <c r="DG134" s="125">
        <v>132</v>
      </c>
      <c r="DH134" s="33">
        <f>VLOOKUP($DG134,Funktionsbezeichnungen,3,0)</f>
        <v>5</v>
      </c>
      <c r="DI134" s="83" t="str">
        <f>VLOOKUP($DG134,Funktionsbezeichnungen,2,0)</f>
        <v>Kaufmännischer Mitarbeiter 5</v>
      </c>
      <c r="DN134" s="126">
        <f>+CP134</f>
        <v>5605</v>
      </c>
      <c r="DO134" s="156">
        <v>7</v>
      </c>
      <c r="DP134" s="126">
        <v>0</v>
      </c>
      <c r="DQ134" s="126" t="s">
        <v>955</v>
      </c>
      <c r="ES134" s="154">
        <v>9765</v>
      </c>
    </row>
    <row r="135" spans="1:150" s="126" customFormat="1" x14ac:dyDescent="0.2">
      <c r="A135" s="319"/>
      <c r="B135" s="319">
        <v>1</v>
      </c>
      <c r="C135" s="319">
        <f t="shared" si="107"/>
        <v>1</v>
      </c>
      <c r="D135" s="320"/>
      <c r="E135" s="320"/>
      <c r="F135" s="320"/>
      <c r="G135" s="319"/>
      <c r="H135" s="319"/>
      <c r="I135" s="320"/>
      <c r="J135" s="319"/>
      <c r="K135" s="320"/>
      <c r="L135" s="320">
        <v>1</v>
      </c>
      <c r="M135" s="320"/>
      <c r="N135" s="343"/>
      <c r="O135" s="343"/>
      <c r="P135" s="126" t="s">
        <v>357</v>
      </c>
      <c r="Q135" s="110" t="s">
        <v>1278</v>
      </c>
      <c r="R135" s="110" t="s">
        <v>368</v>
      </c>
      <c r="S135" s="27" t="s">
        <v>1277</v>
      </c>
      <c r="T135" s="21">
        <v>1964</v>
      </c>
      <c r="U135" s="28" t="s">
        <v>151</v>
      </c>
      <c r="V135" s="21">
        <v>1983</v>
      </c>
      <c r="W135" s="28"/>
      <c r="X135" s="138"/>
      <c r="Y135" s="287"/>
      <c r="Z135" s="25"/>
      <c r="AA135" s="284">
        <f t="shared" si="98"/>
        <v>35</v>
      </c>
      <c r="AB135" s="25" t="s">
        <v>414</v>
      </c>
      <c r="AC135" s="290">
        <v>2017</v>
      </c>
      <c r="AD135" s="21" t="s">
        <v>142</v>
      </c>
      <c r="AE135" s="304"/>
      <c r="AF135" s="16" t="s">
        <v>428</v>
      </c>
      <c r="AG135" s="318"/>
      <c r="CJ135" s="323" t="e">
        <f t="shared" si="106"/>
        <v>#N/A</v>
      </c>
      <c r="CK135" s="276" t="str">
        <f t="shared" si="94"/>
        <v>Halbeisen Gisela</v>
      </c>
      <c r="CL135" s="276"/>
      <c r="CM135" s="276">
        <f t="shared" si="95"/>
        <v>35</v>
      </c>
      <c r="CN135" s="276" t="str">
        <f t="shared" si="96"/>
        <v>E</v>
      </c>
      <c r="CO135" s="138" t="e">
        <f t="shared" si="97"/>
        <v>#N/A</v>
      </c>
      <c r="CP135" s="222">
        <v>7710</v>
      </c>
      <c r="CQ135" s="125">
        <v>112</v>
      </c>
      <c r="CR135" s="33">
        <f t="shared" si="90"/>
        <v>5</v>
      </c>
      <c r="CS135" s="83" t="str">
        <f t="shared" si="91"/>
        <v>Réceptionist / Telefonist / Service-Disponent 5</v>
      </c>
      <c r="CT135" s="125"/>
      <c r="CU135" s="33"/>
      <c r="CV135" s="83"/>
      <c r="CW135" s="125"/>
      <c r="CX135" s="33"/>
      <c r="CY135" s="83"/>
      <c r="CZ135" s="125"/>
      <c r="DA135" s="33"/>
      <c r="DB135" s="83"/>
      <c r="DC135" s="125"/>
      <c r="DD135" s="33"/>
      <c r="DE135" s="83"/>
      <c r="DF135" s="20"/>
      <c r="DG135" s="125"/>
      <c r="DH135" s="33"/>
      <c r="DI135" s="83"/>
      <c r="DN135" s="126">
        <f t="shared" si="65"/>
        <v>7710</v>
      </c>
      <c r="DO135" s="156">
        <v>6</v>
      </c>
      <c r="DP135" s="126">
        <v>0</v>
      </c>
      <c r="DQ135" s="126" t="s">
        <v>953</v>
      </c>
      <c r="ES135" s="154">
        <v>9740</v>
      </c>
    </row>
    <row r="136" spans="1:150" s="126" customFormat="1" x14ac:dyDescent="0.2">
      <c r="A136" s="319"/>
      <c r="B136" s="319">
        <v>1</v>
      </c>
      <c r="C136" s="319">
        <f t="shared" si="107"/>
        <v>1</v>
      </c>
      <c r="D136" s="320"/>
      <c r="E136" s="320"/>
      <c r="F136" s="320"/>
      <c r="G136" s="319"/>
      <c r="H136" s="319"/>
      <c r="I136" s="320"/>
      <c r="J136" s="319"/>
      <c r="K136" s="320"/>
      <c r="L136" s="320">
        <v>1</v>
      </c>
      <c r="M136" s="320"/>
      <c r="N136" s="343"/>
      <c r="O136" s="343"/>
      <c r="P136" s="126" t="s">
        <v>357</v>
      </c>
      <c r="Q136" s="110" t="s">
        <v>884</v>
      </c>
      <c r="R136" s="110" t="s">
        <v>368</v>
      </c>
      <c r="S136" s="27" t="s">
        <v>883</v>
      </c>
      <c r="T136" s="21">
        <v>1970</v>
      </c>
      <c r="U136" s="28" t="s">
        <v>264</v>
      </c>
      <c r="V136" s="21">
        <v>1987</v>
      </c>
      <c r="W136" s="25"/>
      <c r="X136" s="138"/>
      <c r="Y136" s="287"/>
      <c r="Z136" s="25"/>
      <c r="AA136" s="284">
        <f t="shared" si="98"/>
        <v>31</v>
      </c>
      <c r="AB136" s="25" t="s">
        <v>414</v>
      </c>
      <c r="AC136" s="290">
        <v>2002</v>
      </c>
      <c r="AD136" s="21" t="s">
        <v>142</v>
      </c>
      <c r="AE136" s="304"/>
      <c r="AF136" s="16" t="s">
        <v>428</v>
      </c>
      <c r="AG136" s="318"/>
      <c r="CJ136" s="126" t="str">
        <f t="shared" si="106"/>
        <v/>
      </c>
      <c r="CK136" s="126" t="str">
        <f t="shared" si="94"/>
        <v>Wirtz Christine</v>
      </c>
      <c r="CM136" s="126">
        <f t="shared" si="95"/>
        <v>31</v>
      </c>
      <c r="CN136" s="126" t="str">
        <f t="shared" si="96"/>
        <v>E</v>
      </c>
      <c r="CO136" s="138" t="str">
        <f t="shared" si="97"/>
        <v>E</v>
      </c>
      <c r="CP136" s="154">
        <v>5627</v>
      </c>
      <c r="CQ136" s="125">
        <v>112</v>
      </c>
      <c r="CR136" s="33">
        <f t="shared" si="90"/>
        <v>5</v>
      </c>
      <c r="CS136" s="83" t="str">
        <f t="shared" si="91"/>
        <v>Réceptionist / Telefonist / Service-Disponent 5</v>
      </c>
      <c r="CT136" s="125">
        <v>112</v>
      </c>
      <c r="CU136" s="33">
        <f t="shared" si="89"/>
        <v>5</v>
      </c>
      <c r="CV136" s="83" t="str">
        <f t="shared" si="88"/>
        <v>Réceptionist / Telefonist / Service-Disponent 5</v>
      </c>
      <c r="CW136" s="125">
        <v>112</v>
      </c>
      <c r="CX136" s="33">
        <f t="shared" ref="CX136:CX140" si="108">VLOOKUP($CW136,Funktionsbezeichnungen,3,0)</f>
        <v>5</v>
      </c>
      <c r="CY136" s="83" t="str">
        <f t="shared" ref="CY136:CY140" si="109">VLOOKUP($CW136,Funktionsbezeichnungen,2,0)</f>
        <v>Réceptionist / Telefonist / Service-Disponent 5</v>
      </c>
      <c r="CZ136" s="125">
        <v>112</v>
      </c>
      <c r="DA136" s="33">
        <f t="shared" si="100"/>
        <v>5</v>
      </c>
      <c r="DB136" s="83" t="str">
        <f t="shared" si="101"/>
        <v>Réceptionist / Telefonist / Service-Disponent 5</v>
      </c>
      <c r="DC136" s="125">
        <v>112</v>
      </c>
      <c r="DD136" s="33">
        <f t="shared" si="102"/>
        <v>5</v>
      </c>
      <c r="DE136" s="83" t="str">
        <f t="shared" si="103"/>
        <v>Réceptionist / Telefonist / Service-Disponent 5</v>
      </c>
      <c r="DF136" s="20"/>
      <c r="DG136" s="125">
        <v>112</v>
      </c>
      <c r="DH136" s="33">
        <f t="shared" si="104"/>
        <v>5</v>
      </c>
      <c r="DI136" s="83" t="str">
        <f t="shared" si="105"/>
        <v>Réceptionist / Telefonist / Service-Disponent 5</v>
      </c>
      <c r="DN136" s="126">
        <f t="shared" si="65"/>
        <v>5627</v>
      </c>
      <c r="DO136" s="156">
        <v>6</v>
      </c>
      <c r="DP136" s="126">
        <v>0</v>
      </c>
      <c r="DQ136" s="126" t="s">
        <v>953</v>
      </c>
      <c r="ES136" s="154">
        <v>9739</v>
      </c>
    </row>
    <row r="137" spans="1:150" s="126" customFormat="1" x14ac:dyDescent="0.25">
      <c r="A137" s="319"/>
      <c r="B137" s="319">
        <v>1</v>
      </c>
      <c r="C137" s="319" t="str">
        <f t="shared" si="107"/>
        <v/>
      </c>
      <c r="D137" s="320"/>
      <c r="E137" s="320"/>
      <c r="F137" s="320"/>
      <c r="G137" s="319"/>
      <c r="H137" s="319"/>
      <c r="I137" s="320"/>
      <c r="J137" s="319"/>
      <c r="K137" s="320"/>
      <c r="L137" s="320">
        <v>1</v>
      </c>
      <c r="M137" s="320"/>
      <c r="N137" s="343"/>
      <c r="O137" s="343"/>
      <c r="P137" s="126" t="s">
        <v>361</v>
      </c>
      <c r="Q137" s="110" t="s">
        <v>1237</v>
      </c>
      <c r="R137" s="110" t="s">
        <v>368</v>
      </c>
      <c r="S137" s="27" t="s">
        <v>1238</v>
      </c>
      <c r="T137" s="21">
        <v>1971</v>
      </c>
      <c r="U137" s="28" t="s">
        <v>1239</v>
      </c>
      <c r="V137" s="21">
        <v>1995</v>
      </c>
      <c r="W137" s="25" t="s">
        <v>1240</v>
      </c>
      <c r="X137" s="138">
        <v>2012</v>
      </c>
      <c r="Y137" s="389" t="s">
        <v>1547</v>
      </c>
      <c r="Z137" s="25"/>
      <c r="AA137" s="284">
        <f t="shared" si="98"/>
        <v>6</v>
      </c>
      <c r="AB137" s="25" t="s">
        <v>339</v>
      </c>
      <c r="AC137" s="290">
        <v>2017</v>
      </c>
      <c r="AD137" s="21" t="s">
        <v>142</v>
      </c>
      <c r="AE137" s="304"/>
      <c r="AF137" s="16" t="s">
        <v>425</v>
      </c>
      <c r="AG137" s="318"/>
      <c r="CJ137" s="323" t="e">
        <f t="shared" si="106"/>
        <v>#N/A</v>
      </c>
      <c r="CK137" s="276" t="str">
        <f t="shared" si="94"/>
        <v>Lazar Sonja</v>
      </c>
      <c r="CL137" s="276"/>
      <c r="CM137" s="126">
        <f t="shared" si="95"/>
        <v>6</v>
      </c>
      <c r="CN137" s="126" t="str">
        <f t="shared" si="96"/>
        <v>E</v>
      </c>
      <c r="CO137" s="138" t="e">
        <f t="shared" si="97"/>
        <v>#N/A</v>
      </c>
      <c r="CP137" s="222">
        <v>6767</v>
      </c>
      <c r="CQ137" s="125">
        <v>133</v>
      </c>
      <c r="CR137" s="33">
        <f t="shared" si="90"/>
        <v>6</v>
      </c>
      <c r="CS137" s="83" t="str">
        <f t="shared" si="91"/>
        <v>Kaufmännischer Mitarbeiter 6 / Gruppenchef 6</v>
      </c>
      <c r="CT137" s="125"/>
      <c r="CU137" s="33"/>
      <c r="CV137" s="83"/>
      <c r="CW137" s="125"/>
      <c r="CX137" s="33"/>
      <c r="CY137" s="83"/>
      <c r="CZ137" s="125"/>
      <c r="DA137" s="33"/>
      <c r="DB137" s="83"/>
      <c r="DC137" s="125"/>
      <c r="DD137" s="33"/>
      <c r="DE137" s="83"/>
      <c r="DF137" s="20"/>
      <c r="DG137" s="125"/>
      <c r="DH137" s="33"/>
      <c r="DI137" s="83"/>
      <c r="DN137" s="126">
        <f t="shared" si="65"/>
        <v>6767</v>
      </c>
      <c r="DO137" s="156">
        <v>6</v>
      </c>
      <c r="DP137" s="126">
        <v>0</v>
      </c>
      <c r="DQ137" s="126" t="s">
        <v>955</v>
      </c>
      <c r="ES137" s="154">
        <v>9740</v>
      </c>
      <c r="ET137" s="115"/>
    </row>
    <row r="138" spans="1:150" s="126" customFormat="1" x14ac:dyDescent="0.2">
      <c r="A138" s="319"/>
      <c r="B138" s="319">
        <v>1</v>
      </c>
      <c r="C138" s="319">
        <f t="shared" si="107"/>
        <v>1</v>
      </c>
      <c r="D138" s="320"/>
      <c r="E138" s="320"/>
      <c r="F138" s="320"/>
      <c r="G138" s="319"/>
      <c r="H138" s="319"/>
      <c r="I138" s="320"/>
      <c r="J138" s="319"/>
      <c r="K138" s="320"/>
      <c r="L138" s="320"/>
      <c r="M138" s="320">
        <v>1</v>
      </c>
      <c r="N138" s="343"/>
      <c r="O138" s="343"/>
      <c r="P138" s="126" t="s">
        <v>361</v>
      </c>
      <c r="Q138" s="110" t="s">
        <v>521</v>
      </c>
      <c r="R138" s="110" t="s">
        <v>367</v>
      </c>
      <c r="S138" s="27" t="s">
        <v>170</v>
      </c>
      <c r="T138" s="21">
        <v>1961</v>
      </c>
      <c r="U138" s="28" t="s">
        <v>169</v>
      </c>
      <c r="V138" s="21">
        <v>1980</v>
      </c>
      <c r="W138" s="25"/>
      <c r="X138" s="138"/>
      <c r="Y138" s="287"/>
      <c r="Z138" s="25"/>
      <c r="AA138" s="284">
        <f t="shared" si="98"/>
        <v>38</v>
      </c>
      <c r="AB138" s="25" t="s">
        <v>169</v>
      </c>
      <c r="AC138" s="290">
        <v>1993</v>
      </c>
      <c r="AD138" s="21" t="s">
        <v>142</v>
      </c>
      <c r="AE138" s="304"/>
      <c r="AF138" s="16" t="s">
        <v>429</v>
      </c>
      <c r="AG138" s="318"/>
      <c r="CJ138" s="126" t="str">
        <f t="shared" si="106"/>
        <v/>
      </c>
      <c r="CK138" s="126" t="str">
        <f t="shared" si="94"/>
        <v>Eilers Brigitte</v>
      </c>
      <c r="CM138" s="126">
        <f t="shared" si="95"/>
        <v>38</v>
      </c>
      <c r="CN138" s="126" t="str">
        <f t="shared" si="96"/>
        <v>E</v>
      </c>
      <c r="CO138" s="138" t="str">
        <f t="shared" si="97"/>
        <v>E</v>
      </c>
      <c r="CP138" s="154">
        <v>6740</v>
      </c>
      <c r="CQ138" s="125">
        <v>133</v>
      </c>
      <c r="CR138" s="33">
        <f t="shared" si="90"/>
        <v>6</v>
      </c>
      <c r="CS138" s="83" t="str">
        <f t="shared" si="91"/>
        <v>Kaufmännischer Mitarbeiter 6 / Gruppenchef 6</v>
      </c>
      <c r="CT138" s="125">
        <v>133</v>
      </c>
      <c r="CU138" s="33">
        <f t="shared" si="89"/>
        <v>6</v>
      </c>
      <c r="CV138" s="83" t="str">
        <f t="shared" si="88"/>
        <v>Kaufmännischer Mitarbeiter 6 / Gruppenchef 6</v>
      </c>
      <c r="CW138" s="125">
        <v>133</v>
      </c>
      <c r="CX138" s="33">
        <f t="shared" si="108"/>
        <v>6</v>
      </c>
      <c r="CY138" s="83" t="str">
        <f t="shared" si="109"/>
        <v>Kaufmännischer Mitarbeiter 6 / Gruppenchef 6</v>
      </c>
      <c r="CZ138" s="125">
        <v>133</v>
      </c>
      <c r="DA138" s="33">
        <f t="shared" si="100"/>
        <v>6</v>
      </c>
      <c r="DB138" s="83" t="str">
        <f t="shared" si="101"/>
        <v>Kaufmännischer Mitarbeiter 6 / Gruppenchef 6</v>
      </c>
      <c r="DC138" s="125">
        <v>133</v>
      </c>
      <c r="DD138" s="33">
        <f t="shared" si="102"/>
        <v>6</v>
      </c>
      <c r="DE138" s="83" t="str">
        <f t="shared" si="103"/>
        <v>Kaufmännischer Mitarbeiter 6 / Gruppenchef 6</v>
      </c>
      <c r="DF138" s="20"/>
      <c r="DG138" s="125">
        <v>133</v>
      </c>
      <c r="DH138" s="33">
        <f t="shared" si="104"/>
        <v>6</v>
      </c>
      <c r="DI138" s="83" t="str">
        <f t="shared" si="105"/>
        <v>Kaufmännischer Mitarbeiter 6 / Gruppenchef 6</v>
      </c>
      <c r="DN138" s="126">
        <f t="shared" si="65"/>
        <v>6740</v>
      </c>
      <c r="DO138" s="156">
        <v>6</v>
      </c>
      <c r="DP138" s="126">
        <v>0</v>
      </c>
      <c r="DQ138" s="324" t="s">
        <v>977</v>
      </c>
      <c r="ES138" s="154">
        <v>9742</v>
      </c>
    </row>
    <row r="139" spans="1:150" s="126" customFormat="1" x14ac:dyDescent="0.2">
      <c r="A139" s="319"/>
      <c r="B139" s="319">
        <v>1</v>
      </c>
      <c r="C139" s="319">
        <f t="shared" si="107"/>
        <v>1</v>
      </c>
      <c r="D139" s="320"/>
      <c r="E139" s="320"/>
      <c r="F139" s="320"/>
      <c r="G139" s="319"/>
      <c r="H139" s="319"/>
      <c r="I139" s="320"/>
      <c r="J139" s="319"/>
      <c r="K139" s="320"/>
      <c r="L139" s="320"/>
      <c r="M139" s="320">
        <v>1</v>
      </c>
      <c r="N139" s="343"/>
      <c r="O139" s="343"/>
      <c r="P139" s="126" t="s">
        <v>361</v>
      </c>
      <c r="Q139" s="110" t="s">
        <v>519</v>
      </c>
      <c r="R139" s="110" t="s">
        <v>367</v>
      </c>
      <c r="S139" s="27" t="s">
        <v>911</v>
      </c>
      <c r="T139" s="21">
        <v>1969</v>
      </c>
      <c r="U139" s="28" t="s">
        <v>245</v>
      </c>
      <c r="V139" s="21">
        <v>1988</v>
      </c>
      <c r="W139" s="25"/>
      <c r="X139" s="138"/>
      <c r="Y139" s="287"/>
      <c r="Z139" s="25"/>
      <c r="AA139" s="284">
        <f t="shared" si="98"/>
        <v>30</v>
      </c>
      <c r="AB139" s="25" t="s">
        <v>169</v>
      </c>
      <c r="AC139" s="290">
        <v>2007</v>
      </c>
      <c r="AD139" s="21" t="s">
        <v>142</v>
      </c>
      <c r="AE139" s="304"/>
      <c r="AF139" s="16" t="s">
        <v>429</v>
      </c>
      <c r="AG139" s="318"/>
      <c r="CJ139" s="126" t="str">
        <f t="shared" si="106"/>
        <v/>
      </c>
      <c r="CK139" s="126" t="str">
        <f t="shared" si="94"/>
        <v>Barth Sandra</v>
      </c>
      <c r="CM139" s="126">
        <f t="shared" si="95"/>
        <v>30</v>
      </c>
      <c r="CN139" s="126" t="str">
        <f t="shared" si="96"/>
        <v>E</v>
      </c>
      <c r="CO139" s="138" t="str">
        <f t="shared" si="97"/>
        <v>E</v>
      </c>
      <c r="CP139" s="154">
        <v>7701</v>
      </c>
      <c r="CQ139" s="125">
        <v>132</v>
      </c>
      <c r="CR139" s="33">
        <f t="shared" si="90"/>
        <v>5</v>
      </c>
      <c r="CS139" s="83" t="str">
        <f t="shared" si="91"/>
        <v>Kaufmännischer Mitarbeiter 5</v>
      </c>
      <c r="CT139" s="125">
        <v>132</v>
      </c>
      <c r="CU139" s="33">
        <f t="shared" si="89"/>
        <v>5</v>
      </c>
      <c r="CV139" s="83" t="str">
        <f t="shared" si="88"/>
        <v>Kaufmännischer Mitarbeiter 5</v>
      </c>
      <c r="CW139" s="125">
        <v>132</v>
      </c>
      <c r="CX139" s="33">
        <f t="shared" si="108"/>
        <v>5</v>
      </c>
      <c r="CY139" s="83" t="str">
        <f t="shared" si="109"/>
        <v>Kaufmännischer Mitarbeiter 5</v>
      </c>
      <c r="CZ139" s="125">
        <v>132</v>
      </c>
      <c r="DA139" s="33">
        <f t="shared" si="100"/>
        <v>5</v>
      </c>
      <c r="DB139" s="83" t="str">
        <f t="shared" si="101"/>
        <v>Kaufmännischer Mitarbeiter 5</v>
      </c>
      <c r="DC139" s="125">
        <v>132</v>
      </c>
      <c r="DD139" s="33">
        <f t="shared" si="102"/>
        <v>5</v>
      </c>
      <c r="DE139" s="83" t="str">
        <f t="shared" si="103"/>
        <v>Kaufmännischer Mitarbeiter 5</v>
      </c>
      <c r="DF139" s="20"/>
      <c r="DG139" s="125">
        <v>132</v>
      </c>
      <c r="DH139" s="33">
        <f t="shared" si="104"/>
        <v>5</v>
      </c>
      <c r="DI139" s="83" t="str">
        <f t="shared" si="105"/>
        <v>Kaufmännischer Mitarbeiter 5</v>
      </c>
      <c r="DN139" s="126">
        <f t="shared" ref="DN139:DN140" si="110">+CP139</f>
        <v>7701</v>
      </c>
      <c r="DO139" s="156">
        <v>7</v>
      </c>
      <c r="DP139" s="126">
        <v>0</v>
      </c>
      <c r="DQ139" s="324" t="s">
        <v>977</v>
      </c>
      <c r="ES139" s="154">
        <v>9740</v>
      </c>
    </row>
    <row r="140" spans="1:150" s="126" customFormat="1" x14ac:dyDescent="0.2">
      <c r="A140" s="319"/>
      <c r="B140" s="319"/>
      <c r="C140" s="319">
        <f t="shared" si="107"/>
        <v>1</v>
      </c>
      <c r="D140" s="320"/>
      <c r="E140" s="320"/>
      <c r="F140" s="320"/>
      <c r="G140" s="319"/>
      <c r="H140" s="319"/>
      <c r="I140" s="320"/>
      <c r="J140" s="319"/>
      <c r="K140" s="320"/>
      <c r="L140" s="320"/>
      <c r="M140" s="320">
        <v>1</v>
      </c>
      <c r="N140" s="343"/>
      <c r="O140" s="343"/>
      <c r="P140" s="126" t="s">
        <v>359</v>
      </c>
      <c r="Q140" s="110" t="s">
        <v>522</v>
      </c>
      <c r="R140" s="110" t="s">
        <v>367</v>
      </c>
      <c r="S140" s="27" t="s">
        <v>171</v>
      </c>
      <c r="T140" s="21">
        <v>1960</v>
      </c>
      <c r="U140" s="28"/>
      <c r="V140" s="21">
        <v>1984</v>
      </c>
      <c r="W140" s="25"/>
      <c r="X140" s="138"/>
      <c r="Y140" s="287"/>
      <c r="Z140" s="25"/>
      <c r="AA140" s="284">
        <f t="shared" si="98"/>
        <v>34</v>
      </c>
      <c r="AB140" s="25" t="s">
        <v>172</v>
      </c>
      <c r="AC140" s="290">
        <v>1992</v>
      </c>
      <c r="AD140" s="21" t="s">
        <v>147</v>
      </c>
      <c r="AE140" s="304"/>
      <c r="AF140" s="16" t="s">
        <v>430</v>
      </c>
      <c r="AG140" s="318"/>
      <c r="CJ140" s="126" t="str">
        <f t="shared" si="106"/>
        <v/>
      </c>
      <c r="CK140" s="126" t="str">
        <f t="shared" si="94"/>
        <v>Schurrer Gabriel</v>
      </c>
      <c r="CM140" s="126">
        <f t="shared" si="95"/>
        <v>34</v>
      </c>
      <c r="CN140" s="126" t="str">
        <f t="shared" si="96"/>
        <v>F</v>
      </c>
      <c r="CO140" s="138" t="str">
        <f t="shared" si="97"/>
        <v>F</v>
      </c>
      <c r="CP140" s="154">
        <v>7654</v>
      </c>
      <c r="CQ140" s="125">
        <v>614</v>
      </c>
      <c r="CR140" s="33">
        <f t="shared" si="90"/>
        <v>4</v>
      </c>
      <c r="CS140" s="83" t="str">
        <f t="shared" si="91"/>
        <v>Laborassistenz 4</v>
      </c>
      <c r="CT140" s="125">
        <v>614</v>
      </c>
      <c r="CU140" s="33">
        <f t="shared" si="89"/>
        <v>4</v>
      </c>
      <c r="CV140" s="83" t="str">
        <f t="shared" si="88"/>
        <v>Laborassistenz 4</v>
      </c>
      <c r="CW140" s="125">
        <v>614</v>
      </c>
      <c r="CX140" s="33">
        <f t="shared" si="108"/>
        <v>4</v>
      </c>
      <c r="CY140" s="83" t="str">
        <f t="shared" si="109"/>
        <v>Laborassistenz 4</v>
      </c>
      <c r="CZ140" s="125">
        <v>614</v>
      </c>
      <c r="DA140" s="33">
        <f t="shared" si="100"/>
        <v>4</v>
      </c>
      <c r="DB140" s="83" t="str">
        <f t="shared" si="101"/>
        <v>Laborassistenz 4</v>
      </c>
      <c r="DC140" s="125">
        <v>614</v>
      </c>
      <c r="DD140" s="33">
        <f t="shared" si="102"/>
        <v>4</v>
      </c>
      <c r="DE140" s="83" t="str">
        <f t="shared" si="103"/>
        <v>Laborassistenz 4</v>
      </c>
      <c r="DF140" s="20"/>
      <c r="DG140" s="125">
        <v>614</v>
      </c>
      <c r="DH140" s="33">
        <f t="shared" si="104"/>
        <v>4</v>
      </c>
      <c r="DI140" s="83" t="str">
        <f t="shared" si="105"/>
        <v>Laborassistenz 4</v>
      </c>
      <c r="DN140" s="126">
        <f t="shared" si="110"/>
        <v>7654</v>
      </c>
      <c r="DO140" s="156">
        <v>7</v>
      </c>
      <c r="DP140" s="126">
        <v>0</v>
      </c>
      <c r="DQ140" s="126" t="s">
        <v>963</v>
      </c>
      <c r="ES140" s="154">
        <v>9740</v>
      </c>
    </row>
    <row r="141" spans="1:150" s="115" customFormat="1" x14ac:dyDescent="0.25">
      <c r="A141" s="319"/>
      <c r="B141" s="319"/>
      <c r="C141" s="319" t="str">
        <f t="shared" si="107"/>
        <v/>
      </c>
      <c r="D141" s="320"/>
      <c r="E141" s="320"/>
      <c r="F141" s="320"/>
      <c r="G141" s="319"/>
      <c r="H141" s="319"/>
      <c r="I141" s="320"/>
      <c r="J141" s="319"/>
      <c r="K141" s="320"/>
      <c r="L141" s="320"/>
      <c r="M141" s="320"/>
      <c r="N141" s="343"/>
      <c r="O141" s="343">
        <v>1</v>
      </c>
      <c r="P141" s="126" t="s">
        <v>361</v>
      </c>
      <c r="Q141" s="110" t="s">
        <v>1502</v>
      </c>
      <c r="R141" s="110" t="s">
        <v>1513</v>
      </c>
      <c r="S141" s="27" t="s">
        <v>1500</v>
      </c>
      <c r="T141" s="21">
        <v>1987</v>
      </c>
      <c r="U141" s="28" t="s">
        <v>248</v>
      </c>
      <c r="V141" s="21"/>
      <c r="W141" s="25"/>
      <c r="X141" s="138"/>
      <c r="Y141" s="287"/>
      <c r="Z141" s="25"/>
      <c r="AA141" s="21"/>
      <c r="AB141" s="25" t="s">
        <v>248</v>
      </c>
      <c r="AC141" s="290">
        <v>2018</v>
      </c>
      <c r="AD141" s="21" t="s">
        <v>149</v>
      </c>
      <c r="AE141" s="304"/>
      <c r="AF141" s="285" t="s">
        <v>1078</v>
      </c>
      <c r="AG141" s="318"/>
      <c r="AH141" s="126"/>
      <c r="AI141" s="126"/>
      <c r="AJ141" s="126"/>
      <c r="AK141" s="126"/>
      <c r="AL141" s="126"/>
      <c r="AM141" s="126"/>
      <c r="AN141" s="126"/>
      <c r="AO141" s="126"/>
      <c r="AP141" s="126"/>
      <c r="AQ141" s="126"/>
      <c r="AR141" s="126"/>
      <c r="AS141" s="126"/>
      <c r="AT141" s="126"/>
      <c r="AU141" s="126"/>
      <c r="AV141" s="126"/>
      <c r="AW141" s="126"/>
      <c r="AX141" s="126"/>
      <c r="AY141" s="126"/>
      <c r="AZ141" s="126"/>
      <c r="BA141" s="126"/>
      <c r="BB141" s="126"/>
      <c r="BC141" s="126"/>
      <c r="BD141" s="126"/>
      <c r="BE141" s="126"/>
      <c r="BF141" s="126"/>
      <c r="BG141" s="126"/>
      <c r="BH141" s="126"/>
      <c r="BI141" s="126"/>
      <c r="BJ141" s="126"/>
      <c r="BK141" s="126"/>
      <c r="BL141" s="126"/>
      <c r="BM141" s="126"/>
      <c r="BN141" s="126"/>
      <c r="BO141" s="126"/>
      <c r="BP141" s="126"/>
      <c r="BQ141" s="126"/>
      <c r="BR141" s="126"/>
      <c r="BS141" s="126"/>
      <c r="BT141" s="126"/>
      <c r="BU141" s="126"/>
      <c r="BV141" s="126"/>
      <c r="BW141" s="126"/>
      <c r="BX141" s="126"/>
      <c r="BY141" s="126"/>
      <c r="BZ141" s="126"/>
      <c r="CA141" s="126"/>
      <c r="CB141" s="126"/>
      <c r="CC141" s="126"/>
      <c r="CD141" s="126"/>
      <c r="CE141" s="126"/>
      <c r="CF141" s="126"/>
      <c r="CG141" s="126"/>
      <c r="CH141" s="126"/>
      <c r="CI141" s="126"/>
      <c r="CJ141" s="126" t="str">
        <f t="shared" si="106"/>
        <v/>
      </c>
      <c r="CK141" s="126" t="str">
        <f t="shared" si="94"/>
        <v>Markovic Maja</v>
      </c>
      <c r="CL141" s="126"/>
      <c r="CO141" s="138"/>
      <c r="CP141" s="154">
        <v>9740</v>
      </c>
      <c r="CQ141" s="125"/>
      <c r="CR141" s="33"/>
      <c r="CS141" s="83"/>
      <c r="CT141" s="125"/>
      <c r="CU141" s="33"/>
      <c r="CV141" s="83"/>
      <c r="CW141" s="125"/>
      <c r="CX141" s="33"/>
      <c r="CY141" s="83"/>
      <c r="CZ141" s="125"/>
      <c r="DA141" s="33"/>
      <c r="DB141" s="83"/>
      <c r="DC141" s="125"/>
      <c r="DD141" s="33"/>
      <c r="DE141" s="83"/>
      <c r="DF141" s="20"/>
      <c r="DG141" s="33"/>
      <c r="DH141" s="33"/>
      <c r="DI141" s="83"/>
      <c r="DJ141" s="145"/>
      <c r="DK141" s="145"/>
      <c r="ES141" s="154">
        <v>9739</v>
      </c>
      <c r="ET141" s="126"/>
    </row>
    <row r="142" spans="1:150" s="126" customFormat="1" x14ac:dyDescent="0.2">
      <c r="A142" s="319"/>
      <c r="B142" s="319"/>
      <c r="C142" s="319" t="str">
        <f t="shared" si="107"/>
        <v/>
      </c>
      <c r="D142" s="320"/>
      <c r="E142" s="320"/>
      <c r="F142" s="320"/>
      <c r="G142" s="319"/>
      <c r="H142" s="319"/>
      <c r="I142" s="320"/>
      <c r="J142" s="319"/>
      <c r="K142" s="320">
        <v>1</v>
      </c>
      <c r="L142" s="320"/>
      <c r="M142" s="320"/>
      <c r="N142" s="343"/>
      <c r="O142" s="343"/>
      <c r="P142" s="126" t="s">
        <v>1303</v>
      </c>
      <c r="Q142" s="110" t="s">
        <v>1092</v>
      </c>
      <c r="R142" s="110" t="s">
        <v>1513</v>
      </c>
      <c r="S142" s="27" t="s">
        <v>1578</v>
      </c>
      <c r="T142" s="21">
        <v>1998</v>
      </c>
      <c r="U142" s="28" t="s">
        <v>628</v>
      </c>
      <c r="V142" s="21"/>
      <c r="W142" s="25"/>
      <c r="X142" s="138"/>
      <c r="Y142" s="287"/>
      <c r="Z142" s="25" t="s">
        <v>173</v>
      </c>
      <c r="AA142" s="21"/>
      <c r="AB142" s="25" t="s">
        <v>1268</v>
      </c>
      <c r="AC142" s="290">
        <v>2014</v>
      </c>
      <c r="AD142" s="21" t="s">
        <v>175</v>
      </c>
      <c r="AE142" s="304"/>
      <c r="AF142" s="16" t="s">
        <v>381</v>
      </c>
      <c r="AG142" s="318"/>
      <c r="CJ142" s="126" t="str">
        <f t="shared" si="106"/>
        <v/>
      </c>
      <c r="CK142" s="126" t="str">
        <f t="shared" si="94"/>
        <v>Tahiri Florian</v>
      </c>
      <c r="CO142" s="138"/>
      <c r="CP142" s="154">
        <v>9740</v>
      </c>
      <c r="CQ142" s="125"/>
      <c r="CR142" s="33"/>
      <c r="CS142" s="83"/>
      <c r="CT142" s="125"/>
      <c r="CU142" s="33"/>
      <c r="CV142" s="83"/>
      <c r="CW142" s="125"/>
      <c r="CX142" s="33"/>
      <c r="CY142" s="83"/>
      <c r="CZ142" s="125"/>
      <c r="DA142" s="33"/>
      <c r="DB142" s="83"/>
      <c r="DC142" s="125"/>
      <c r="DD142" s="33"/>
      <c r="DE142" s="83"/>
      <c r="DF142" s="20"/>
      <c r="DG142" s="33"/>
      <c r="DH142" s="33"/>
      <c r="DI142" s="83"/>
      <c r="DN142" s="126">
        <f>+CP142</f>
        <v>9740</v>
      </c>
      <c r="DO142" s="156">
        <v>8</v>
      </c>
      <c r="DP142" s="126">
        <v>0</v>
      </c>
      <c r="DQ142" s="324" t="s">
        <v>976</v>
      </c>
      <c r="ES142" s="154">
        <v>9750</v>
      </c>
    </row>
    <row r="143" spans="1:150" s="126" customFormat="1" x14ac:dyDescent="0.2">
      <c r="A143" s="319"/>
      <c r="B143" s="319"/>
      <c r="C143" s="319" t="str">
        <f t="shared" si="107"/>
        <v/>
      </c>
      <c r="D143" s="320"/>
      <c r="E143" s="320"/>
      <c r="F143" s="320"/>
      <c r="G143" s="319"/>
      <c r="H143" s="319"/>
      <c r="I143" s="320"/>
      <c r="J143" s="319"/>
      <c r="K143" s="320">
        <v>1</v>
      </c>
      <c r="L143" s="320"/>
      <c r="M143" s="320"/>
      <c r="N143" s="343"/>
      <c r="O143" s="343"/>
      <c r="P143" s="126" t="s">
        <v>1301</v>
      </c>
      <c r="Q143" s="110" t="s">
        <v>1162</v>
      </c>
      <c r="R143" s="110" t="s">
        <v>1513</v>
      </c>
      <c r="S143" s="27" t="s">
        <v>1160</v>
      </c>
      <c r="T143" s="21">
        <v>1999</v>
      </c>
      <c r="U143" s="28" t="s">
        <v>628</v>
      </c>
      <c r="V143" s="21"/>
      <c r="W143" s="25"/>
      <c r="X143" s="138"/>
      <c r="Y143" s="287"/>
      <c r="Z143" s="25" t="s">
        <v>173</v>
      </c>
      <c r="AA143" s="21"/>
      <c r="AB143" s="25" t="s">
        <v>1268</v>
      </c>
      <c r="AC143" s="290">
        <v>2015</v>
      </c>
      <c r="AD143" s="21" t="s">
        <v>175</v>
      </c>
      <c r="AE143" s="304"/>
      <c r="AF143" s="16" t="s">
        <v>381</v>
      </c>
      <c r="AG143" s="318"/>
      <c r="CJ143" s="126" t="str">
        <f t="shared" si="106"/>
        <v/>
      </c>
      <c r="CK143" s="126" t="str">
        <f t="shared" si="94"/>
        <v>Hirsbrunner Nico</v>
      </c>
      <c r="CO143" s="138"/>
      <c r="CP143" s="154">
        <v>9740</v>
      </c>
      <c r="CQ143" s="125"/>
      <c r="CR143" s="33"/>
      <c r="CS143" s="83"/>
      <c r="CT143" s="125"/>
      <c r="CU143" s="33"/>
      <c r="CV143" s="83"/>
      <c r="CW143" s="125"/>
      <c r="CX143" s="33"/>
      <c r="CY143" s="83"/>
      <c r="CZ143" s="125"/>
      <c r="DA143" s="33"/>
      <c r="DB143" s="83"/>
      <c r="DC143" s="125"/>
      <c r="DD143" s="33"/>
      <c r="DE143" s="83"/>
      <c r="DF143" s="20"/>
      <c r="DG143" s="33"/>
      <c r="DH143" s="33"/>
      <c r="DI143" s="83"/>
      <c r="DN143" s="126">
        <f t="shared" ref="DN143:DN150" si="111">+CP143</f>
        <v>9740</v>
      </c>
      <c r="DO143" s="156">
        <v>8</v>
      </c>
      <c r="DP143" s="126">
        <v>0</v>
      </c>
      <c r="DQ143" s="324" t="s">
        <v>976</v>
      </c>
      <c r="ES143" s="154">
        <v>9752</v>
      </c>
    </row>
    <row r="144" spans="1:150" s="126" customFormat="1" x14ac:dyDescent="0.2">
      <c r="A144" s="319"/>
      <c r="B144" s="319"/>
      <c r="C144" s="319" t="str">
        <f t="shared" si="107"/>
        <v/>
      </c>
      <c r="D144" s="320"/>
      <c r="E144" s="320"/>
      <c r="F144" s="320"/>
      <c r="G144" s="319"/>
      <c r="H144" s="319"/>
      <c r="I144" s="320"/>
      <c r="J144" s="319"/>
      <c r="K144" s="320">
        <v>1</v>
      </c>
      <c r="L144" s="320"/>
      <c r="M144" s="320"/>
      <c r="N144" s="343"/>
      <c r="O144" s="343"/>
      <c r="P144" s="126" t="s">
        <v>358</v>
      </c>
      <c r="Q144" s="110" t="s">
        <v>1161</v>
      </c>
      <c r="R144" s="110" t="s">
        <v>1513</v>
      </c>
      <c r="S144" s="27" t="s">
        <v>1159</v>
      </c>
      <c r="T144" s="21">
        <v>1998</v>
      </c>
      <c r="U144" s="28" t="s">
        <v>628</v>
      </c>
      <c r="V144" s="21"/>
      <c r="W144" s="25"/>
      <c r="X144" s="138"/>
      <c r="Y144" s="287"/>
      <c r="Z144" s="25" t="s">
        <v>173</v>
      </c>
      <c r="AA144" s="21"/>
      <c r="AB144" s="25" t="s">
        <v>1268</v>
      </c>
      <c r="AC144" s="290">
        <v>2015</v>
      </c>
      <c r="AD144" s="21" t="s">
        <v>175</v>
      </c>
      <c r="AE144" s="304"/>
      <c r="AF144" s="16" t="s">
        <v>381</v>
      </c>
      <c r="AG144" s="318"/>
      <c r="CJ144" s="126" t="str">
        <f t="shared" si="106"/>
        <v/>
      </c>
      <c r="CK144" s="126" t="str">
        <f t="shared" si="94"/>
        <v>Christ Florian</v>
      </c>
      <c r="CO144" s="138"/>
      <c r="CP144" s="154">
        <v>9739</v>
      </c>
      <c r="CQ144" s="125"/>
      <c r="CR144" s="33"/>
      <c r="CS144" s="83"/>
      <c r="CT144" s="125"/>
      <c r="CU144" s="33"/>
      <c r="CV144" s="83"/>
      <c r="CW144" s="125"/>
      <c r="CX144" s="33"/>
      <c r="CY144" s="83"/>
      <c r="CZ144" s="125"/>
      <c r="DA144" s="33"/>
      <c r="DB144" s="83"/>
      <c r="DC144" s="125"/>
      <c r="DD144" s="33"/>
      <c r="DE144" s="83"/>
      <c r="DF144" s="20"/>
      <c r="DG144" s="33"/>
      <c r="DH144" s="33"/>
      <c r="DI144" s="83"/>
      <c r="DN144" s="126">
        <f t="shared" si="111"/>
        <v>9739</v>
      </c>
      <c r="DO144" s="156">
        <v>8</v>
      </c>
      <c r="DP144" s="126">
        <v>0</v>
      </c>
      <c r="DQ144" s="324" t="s">
        <v>976</v>
      </c>
      <c r="EJ144" s="145"/>
    </row>
    <row r="145" spans="1:150" s="126" customFormat="1" x14ac:dyDescent="0.25">
      <c r="A145" s="319"/>
      <c r="B145" s="319"/>
      <c r="C145" s="319" t="str">
        <f t="shared" si="107"/>
        <v/>
      </c>
      <c r="D145" s="320"/>
      <c r="E145" s="320"/>
      <c r="F145" s="320"/>
      <c r="G145" s="319"/>
      <c r="H145" s="319"/>
      <c r="I145" s="320"/>
      <c r="J145" s="319"/>
      <c r="K145" s="320">
        <v>1</v>
      </c>
      <c r="L145" s="320"/>
      <c r="M145" s="320"/>
      <c r="N145" s="343"/>
      <c r="O145" s="343"/>
      <c r="P145" s="126" t="s">
        <v>1301</v>
      </c>
      <c r="Q145" s="110" t="s">
        <v>1163</v>
      </c>
      <c r="R145" s="110" t="s">
        <v>1513</v>
      </c>
      <c r="S145" s="27" t="s">
        <v>1164</v>
      </c>
      <c r="T145" s="21">
        <v>1997</v>
      </c>
      <c r="U145" s="28" t="s">
        <v>1566</v>
      </c>
      <c r="V145" s="21"/>
      <c r="W145" s="25"/>
      <c r="X145" s="138"/>
      <c r="Y145" s="287"/>
      <c r="Z145" s="25" t="s">
        <v>173</v>
      </c>
      <c r="AA145" s="21"/>
      <c r="AB145" s="25" t="s">
        <v>1268</v>
      </c>
      <c r="AC145" s="290">
        <v>2015</v>
      </c>
      <c r="AD145" s="21" t="s">
        <v>175</v>
      </c>
      <c r="AE145" s="304"/>
      <c r="AF145" s="16" t="s">
        <v>381</v>
      </c>
      <c r="AG145" s="318"/>
      <c r="CJ145" s="126" t="str">
        <f t="shared" si="106"/>
        <v/>
      </c>
      <c r="CK145" s="126" t="str">
        <f t="shared" si="94"/>
        <v>Sivasundaram Aschveni</v>
      </c>
      <c r="CO145" s="138"/>
      <c r="CP145" s="154">
        <v>9751</v>
      </c>
      <c r="CQ145" s="125"/>
      <c r="CR145" s="33"/>
      <c r="CS145" s="83"/>
      <c r="CT145" s="125"/>
      <c r="CU145" s="33"/>
      <c r="CV145" s="83"/>
      <c r="CW145" s="125"/>
      <c r="CX145" s="33"/>
      <c r="CY145" s="83"/>
      <c r="CZ145" s="125"/>
      <c r="DA145" s="33"/>
      <c r="DB145" s="83"/>
      <c r="DC145" s="125"/>
      <c r="DD145" s="33"/>
      <c r="DE145" s="83"/>
      <c r="DF145" s="20"/>
      <c r="DG145" s="33"/>
      <c r="DH145" s="33"/>
      <c r="DI145" s="83"/>
      <c r="DN145" s="126">
        <f>+CP145</f>
        <v>9751</v>
      </c>
      <c r="DO145" s="156">
        <v>8</v>
      </c>
      <c r="DP145" s="126">
        <v>0</v>
      </c>
      <c r="DQ145" s="324" t="s">
        <v>976</v>
      </c>
      <c r="EJ145" s="145"/>
      <c r="ES145" s="115"/>
      <c r="ET145" s="115"/>
    </row>
    <row r="146" spans="1:150" s="126" customFormat="1" x14ac:dyDescent="0.25">
      <c r="A146" s="319"/>
      <c r="B146" s="319"/>
      <c r="C146" s="319" t="str">
        <f t="shared" si="107"/>
        <v/>
      </c>
      <c r="D146" s="320"/>
      <c r="E146" s="320"/>
      <c r="F146" s="320"/>
      <c r="G146" s="319"/>
      <c r="H146" s="319"/>
      <c r="I146" s="320"/>
      <c r="J146" s="319"/>
      <c r="K146" s="320">
        <v>1</v>
      </c>
      <c r="L146" s="320"/>
      <c r="M146" s="320"/>
      <c r="N146" s="343"/>
      <c r="O146" s="343"/>
      <c r="P146" s="126" t="s">
        <v>361</v>
      </c>
      <c r="Q146" s="110" t="s">
        <v>1208</v>
      </c>
      <c r="R146" s="110" t="s">
        <v>1513</v>
      </c>
      <c r="S146" s="27" t="s">
        <v>1205</v>
      </c>
      <c r="T146" s="21">
        <v>1996</v>
      </c>
      <c r="U146" s="28" t="s">
        <v>628</v>
      </c>
      <c r="V146" s="21"/>
      <c r="W146" s="25"/>
      <c r="X146" s="138"/>
      <c r="Y146" s="287"/>
      <c r="Z146" s="25" t="s">
        <v>173</v>
      </c>
      <c r="AA146" s="21"/>
      <c r="AB146" s="25" t="s">
        <v>1268</v>
      </c>
      <c r="AC146" s="290">
        <v>2016</v>
      </c>
      <c r="AD146" s="21" t="s">
        <v>175</v>
      </c>
      <c r="AE146" s="304"/>
      <c r="AF146" s="16" t="s">
        <v>381</v>
      </c>
      <c r="AG146" s="318"/>
      <c r="CJ146" s="126" t="str">
        <f t="shared" si="106"/>
        <v/>
      </c>
      <c r="CK146" s="126" t="str">
        <f t="shared" si="94"/>
        <v>Leuch Georges</v>
      </c>
      <c r="CO146" s="138"/>
      <c r="CP146" s="154">
        <v>9750</v>
      </c>
      <c r="CQ146" s="125"/>
      <c r="CR146" s="33"/>
      <c r="CS146" s="83"/>
      <c r="CT146" s="125"/>
      <c r="CU146" s="33"/>
      <c r="CV146" s="83"/>
      <c r="CW146" s="125"/>
      <c r="CX146" s="33"/>
      <c r="CY146" s="83"/>
      <c r="CZ146" s="125"/>
      <c r="DA146" s="33"/>
      <c r="DB146" s="83"/>
      <c r="DC146" s="125"/>
      <c r="DD146" s="33"/>
      <c r="DE146" s="83"/>
      <c r="DF146" s="20"/>
      <c r="DG146" s="33"/>
      <c r="DH146" s="33"/>
      <c r="DI146" s="83"/>
      <c r="DN146" s="126">
        <f>+CP146</f>
        <v>9750</v>
      </c>
      <c r="DO146" s="156">
        <v>8</v>
      </c>
      <c r="DP146" s="126">
        <v>0</v>
      </c>
      <c r="DQ146" s="324" t="s">
        <v>976</v>
      </c>
      <c r="EJ146" s="145"/>
      <c r="ES146" s="115"/>
      <c r="ET146" s="115"/>
    </row>
    <row r="147" spans="1:150" s="126" customFormat="1" x14ac:dyDescent="0.25">
      <c r="A147" s="319"/>
      <c r="B147" s="319"/>
      <c r="C147" s="319" t="str">
        <f t="shared" si="107"/>
        <v/>
      </c>
      <c r="D147" s="320"/>
      <c r="E147" s="320"/>
      <c r="F147" s="320"/>
      <c r="G147" s="319"/>
      <c r="H147" s="319"/>
      <c r="I147" s="320"/>
      <c r="J147" s="319"/>
      <c r="K147" s="320">
        <v>1</v>
      </c>
      <c r="L147" s="320"/>
      <c r="M147" s="320"/>
      <c r="N147" s="343"/>
      <c r="O147" s="343"/>
      <c r="P147" s="126" t="s">
        <v>358</v>
      </c>
      <c r="Q147" s="110" t="s">
        <v>1209</v>
      </c>
      <c r="R147" s="110" t="s">
        <v>1513</v>
      </c>
      <c r="S147" s="27" t="s">
        <v>1206</v>
      </c>
      <c r="T147" s="21">
        <v>2000</v>
      </c>
      <c r="U147" s="28" t="s">
        <v>628</v>
      </c>
      <c r="V147" s="21"/>
      <c r="W147" s="25"/>
      <c r="X147" s="138"/>
      <c r="Y147" s="287"/>
      <c r="Z147" s="25" t="s">
        <v>176</v>
      </c>
      <c r="AA147" s="21"/>
      <c r="AB147" s="25" t="s">
        <v>1268</v>
      </c>
      <c r="AC147" s="290">
        <v>2016</v>
      </c>
      <c r="AD147" s="21" t="s">
        <v>175</v>
      </c>
      <c r="AE147" s="304"/>
      <c r="AF147" s="16" t="s">
        <v>381</v>
      </c>
      <c r="AG147" s="318"/>
      <c r="CJ147" s="126" t="str">
        <f t="shared" si="106"/>
        <v/>
      </c>
      <c r="CK147" s="126" t="str">
        <f t="shared" si="94"/>
        <v>Boser Florian</v>
      </c>
      <c r="CO147" s="138"/>
      <c r="CP147" s="154">
        <v>9750</v>
      </c>
      <c r="CQ147" s="125"/>
      <c r="CR147" s="33"/>
      <c r="CS147" s="83"/>
      <c r="CT147" s="125"/>
      <c r="CU147" s="33"/>
      <c r="CV147" s="83"/>
      <c r="CW147" s="125"/>
      <c r="CX147" s="33"/>
      <c r="CY147" s="83"/>
      <c r="CZ147" s="125"/>
      <c r="DA147" s="33"/>
      <c r="DB147" s="83"/>
      <c r="DC147" s="125"/>
      <c r="DD147" s="33"/>
      <c r="DE147" s="83"/>
      <c r="DF147" s="20"/>
      <c r="DG147" s="33"/>
      <c r="DH147" s="33"/>
      <c r="DI147" s="83"/>
      <c r="DN147" s="126">
        <f t="shared" ref="DN147:DN148" si="112">+CP147</f>
        <v>9750</v>
      </c>
      <c r="DO147" s="156">
        <v>8</v>
      </c>
      <c r="DP147" s="126">
        <v>0</v>
      </c>
      <c r="DQ147" s="324" t="s">
        <v>976</v>
      </c>
      <c r="EJ147" s="145"/>
      <c r="ES147" s="115"/>
      <c r="ET147" s="115"/>
    </row>
    <row r="148" spans="1:150" s="126" customFormat="1" x14ac:dyDescent="0.25">
      <c r="A148" s="319"/>
      <c r="B148" s="319"/>
      <c r="C148" s="319" t="str">
        <f t="shared" si="107"/>
        <v/>
      </c>
      <c r="D148" s="320"/>
      <c r="E148" s="320"/>
      <c r="F148" s="320"/>
      <c r="G148" s="319"/>
      <c r="H148" s="319"/>
      <c r="I148" s="320"/>
      <c r="J148" s="319"/>
      <c r="K148" s="320">
        <v>1</v>
      </c>
      <c r="L148" s="320"/>
      <c r="M148" s="320"/>
      <c r="N148" s="343"/>
      <c r="O148" s="343"/>
      <c r="P148" s="126" t="s">
        <v>1303</v>
      </c>
      <c r="Q148" s="110" t="s">
        <v>1210</v>
      </c>
      <c r="R148" s="110" t="s">
        <v>1513</v>
      </c>
      <c r="S148" s="27" t="s">
        <v>1207</v>
      </c>
      <c r="T148" s="17">
        <v>1999</v>
      </c>
      <c r="U148" s="277" t="s">
        <v>628</v>
      </c>
      <c r="V148" s="17"/>
      <c r="W148" s="25"/>
      <c r="X148" s="138"/>
      <c r="Y148" s="287"/>
      <c r="Z148" s="25" t="s">
        <v>176</v>
      </c>
      <c r="AA148" s="21"/>
      <c r="AB148" s="25" t="s">
        <v>1268</v>
      </c>
      <c r="AC148" s="290">
        <v>2016</v>
      </c>
      <c r="AD148" s="21" t="s">
        <v>175</v>
      </c>
      <c r="AE148" s="304"/>
      <c r="AF148" s="16" t="s">
        <v>381</v>
      </c>
      <c r="AG148" s="318"/>
      <c r="CJ148" s="126" t="str">
        <f t="shared" si="106"/>
        <v/>
      </c>
      <c r="CK148" s="126" t="str">
        <f t="shared" si="94"/>
        <v>Kaupp Nicolas</v>
      </c>
      <c r="CO148" s="138"/>
      <c r="CP148" s="154">
        <v>9752</v>
      </c>
      <c r="CQ148" s="125"/>
      <c r="CR148" s="33"/>
      <c r="CS148" s="83"/>
      <c r="CT148" s="125"/>
      <c r="CU148" s="33"/>
      <c r="CV148" s="83"/>
      <c r="CW148" s="125"/>
      <c r="CX148" s="33"/>
      <c r="CY148" s="83"/>
      <c r="CZ148" s="125"/>
      <c r="DA148" s="33"/>
      <c r="DB148" s="83"/>
      <c r="DC148" s="125"/>
      <c r="DD148" s="33"/>
      <c r="DE148" s="83"/>
      <c r="DF148" s="20"/>
      <c r="DG148" s="33"/>
      <c r="DH148" s="33"/>
      <c r="DI148" s="83"/>
      <c r="DN148" s="126">
        <f t="shared" si="112"/>
        <v>9752</v>
      </c>
      <c r="DO148" s="156">
        <v>8</v>
      </c>
      <c r="DP148" s="126">
        <v>0</v>
      </c>
      <c r="DQ148" s="324" t="s">
        <v>976</v>
      </c>
      <c r="EJ148" s="145"/>
      <c r="ES148" s="115"/>
      <c r="ET148" s="115"/>
    </row>
    <row r="149" spans="1:150" s="126" customFormat="1" x14ac:dyDescent="0.25">
      <c r="A149" s="319"/>
      <c r="B149" s="319"/>
      <c r="C149" s="319" t="str">
        <f t="shared" si="107"/>
        <v/>
      </c>
      <c r="D149" s="320"/>
      <c r="E149" s="320"/>
      <c r="F149" s="320"/>
      <c r="G149" s="319"/>
      <c r="H149" s="319"/>
      <c r="I149" s="320"/>
      <c r="J149" s="319"/>
      <c r="K149" s="320">
        <v>1</v>
      </c>
      <c r="L149" s="320"/>
      <c r="M149" s="320"/>
      <c r="N149" s="343"/>
      <c r="O149" s="343"/>
      <c r="P149" s="126" t="s">
        <v>361</v>
      </c>
      <c r="Q149" s="110" t="s">
        <v>1266</v>
      </c>
      <c r="R149" s="110" t="s">
        <v>1513</v>
      </c>
      <c r="S149" s="27" t="s">
        <v>1264</v>
      </c>
      <c r="T149" s="17">
        <v>2000</v>
      </c>
      <c r="U149" s="28" t="s">
        <v>1566</v>
      </c>
      <c r="V149" s="17"/>
      <c r="W149" s="25"/>
      <c r="X149" s="138"/>
      <c r="Y149" s="287"/>
      <c r="Z149" s="25" t="s">
        <v>180</v>
      </c>
      <c r="AA149" s="21"/>
      <c r="AB149" s="25" t="s">
        <v>1268</v>
      </c>
      <c r="AC149" s="290">
        <v>2017</v>
      </c>
      <c r="AD149" s="21" t="s">
        <v>177</v>
      </c>
      <c r="AE149" s="304"/>
      <c r="AF149" s="16" t="s">
        <v>381</v>
      </c>
      <c r="AG149" s="318"/>
      <c r="CJ149" s="126" t="str">
        <f t="shared" si="106"/>
        <v/>
      </c>
      <c r="CK149" s="276" t="str">
        <f t="shared" si="94"/>
        <v>Tesan Laila</v>
      </c>
      <c r="CL149" s="276"/>
      <c r="CM149" s="276"/>
      <c r="CN149" s="276"/>
      <c r="CO149" s="138"/>
      <c r="CP149" s="222">
        <v>9776</v>
      </c>
      <c r="CQ149" s="125"/>
      <c r="CR149" s="33"/>
      <c r="CS149" s="83"/>
      <c r="CT149" s="125"/>
      <c r="CU149" s="33"/>
      <c r="CV149" s="83"/>
      <c r="CW149" s="125"/>
      <c r="CX149" s="33"/>
      <c r="CY149" s="83"/>
      <c r="CZ149" s="125"/>
      <c r="DA149" s="33"/>
      <c r="DB149" s="83"/>
      <c r="DC149" s="125"/>
      <c r="DD149" s="33"/>
      <c r="DE149" s="83"/>
      <c r="DF149" s="20"/>
      <c r="DG149" s="33"/>
      <c r="DH149" s="33"/>
      <c r="DI149" s="83"/>
      <c r="DN149" s="126">
        <f t="shared" si="111"/>
        <v>9776</v>
      </c>
      <c r="DO149" s="156">
        <v>8</v>
      </c>
      <c r="DP149" s="126">
        <v>0</v>
      </c>
      <c r="DQ149" s="324" t="s">
        <v>976</v>
      </c>
      <c r="EJ149" s="145"/>
      <c r="ES149" s="115"/>
      <c r="ET149" s="115"/>
    </row>
    <row r="150" spans="1:150" s="126" customFormat="1" x14ac:dyDescent="0.25">
      <c r="A150" s="319"/>
      <c r="B150" s="319"/>
      <c r="C150" s="319" t="str">
        <f t="shared" si="107"/>
        <v/>
      </c>
      <c r="D150" s="320"/>
      <c r="E150" s="320"/>
      <c r="F150" s="320"/>
      <c r="G150" s="319"/>
      <c r="H150" s="319"/>
      <c r="I150" s="320"/>
      <c r="J150" s="319"/>
      <c r="K150" s="320">
        <v>1</v>
      </c>
      <c r="L150" s="320"/>
      <c r="M150" s="320"/>
      <c r="N150" s="343"/>
      <c r="O150" s="343"/>
      <c r="P150" s="126" t="s">
        <v>359</v>
      </c>
      <c r="Q150" s="110" t="s">
        <v>1267</v>
      </c>
      <c r="R150" s="110" t="s">
        <v>1513</v>
      </c>
      <c r="S150" s="27" t="s">
        <v>1265</v>
      </c>
      <c r="T150" s="17">
        <v>2001</v>
      </c>
      <c r="U150" s="277" t="s">
        <v>628</v>
      </c>
      <c r="V150" s="17"/>
      <c r="W150" s="278"/>
      <c r="X150" s="301"/>
      <c r="Y150" s="287"/>
      <c r="Z150" s="278" t="s">
        <v>180</v>
      </c>
      <c r="AA150" s="17"/>
      <c r="AB150" s="278" t="s">
        <v>1268</v>
      </c>
      <c r="AC150" s="375">
        <v>2017</v>
      </c>
      <c r="AD150" s="17" t="s">
        <v>177</v>
      </c>
      <c r="AE150" s="304"/>
      <c r="AF150" s="16" t="s">
        <v>381</v>
      </c>
      <c r="AG150" s="318"/>
      <c r="CJ150" s="126" t="str">
        <f t="shared" si="106"/>
        <v/>
      </c>
      <c r="CK150" s="276" t="str">
        <f t="shared" si="94"/>
        <v>Davet Kilian</v>
      </c>
      <c r="CL150" s="276"/>
      <c r="CM150" s="276"/>
      <c r="CN150" s="276"/>
      <c r="CO150" s="138"/>
      <c r="CP150" s="222">
        <v>9775</v>
      </c>
      <c r="CQ150" s="125"/>
      <c r="CR150" s="33"/>
      <c r="CS150" s="83"/>
      <c r="CT150" s="125"/>
      <c r="CU150" s="33"/>
      <c r="CV150" s="83"/>
      <c r="CW150" s="125"/>
      <c r="CX150" s="33"/>
      <c r="CY150" s="83"/>
      <c r="CZ150" s="125"/>
      <c r="DA150" s="33"/>
      <c r="DB150" s="83"/>
      <c r="DC150" s="125"/>
      <c r="DD150" s="33"/>
      <c r="DE150" s="83"/>
      <c r="DF150" s="20"/>
      <c r="DG150" s="33"/>
      <c r="DH150" s="33"/>
      <c r="DI150" s="83"/>
      <c r="DN150" s="126">
        <f t="shared" si="111"/>
        <v>9775</v>
      </c>
      <c r="DO150" s="156">
        <v>8</v>
      </c>
      <c r="DP150" s="126">
        <v>0</v>
      </c>
      <c r="DQ150" s="324" t="s">
        <v>976</v>
      </c>
      <c r="EJ150" s="145"/>
      <c r="ES150" s="115"/>
      <c r="ET150" s="115"/>
    </row>
    <row r="151" spans="1:150" s="126" customFormat="1" x14ac:dyDescent="0.25">
      <c r="A151" s="319"/>
      <c r="B151" s="319"/>
      <c r="C151" s="319" t="str">
        <f t="shared" si="107"/>
        <v/>
      </c>
      <c r="D151" s="320"/>
      <c r="E151" s="320"/>
      <c r="F151" s="320"/>
      <c r="G151" s="319"/>
      <c r="H151" s="319"/>
      <c r="I151" s="320"/>
      <c r="J151" s="319"/>
      <c r="K151" s="320">
        <v>1</v>
      </c>
      <c r="L151" s="320"/>
      <c r="M151" s="320"/>
      <c r="N151" s="343"/>
      <c r="O151" s="343"/>
      <c r="P151" s="126" t="s">
        <v>361</v>
      </c>
      <c r="Q151" s="110" t="s">
        <v>1518</v>
      </c>
      <c r="R151" s="110" t="s">
        <v>1513</v>
      </c>
      <c r="S151" s="27" t="s">
        <v>1516</v>
      </c>
      <c r="T151" s="17">
        <v>1996</v>
      </c>
      <c r="U151" s="277" t="s">
        <v>628</v>
      </c>
      <c r="V151" s="17"/>
      <c r="W151" s="278"/>
      <c r="X151" s="301"/>
      <c r="Y151" s="287"/>
      <c r="Z151" s="278" t="s">
        <v>182</v>
      </c>
      <c r="AA151" s="17"/>
      <c r="AB151" s="278" t="s">
        <v>1268</v>
      </c>
      <c r="AC151" s="375">
        <v>2018</v>
      </c>
      <c r="AD151" s="17" t="s">
        <v>177</v>
      </c>
      <c r="AE151" s="304"/>
      <c r="AF151" s="16" t="s">
        <v>381</v>
      </c>
      <c r="AG151" s="318"/>
      <c r="CK151" s="276" t="str">
        <f t="shared" si="94"/>
        <v>Erdogan Mustafa</v>
      </c>
      <c r="CL151" s="276"/>
      <c r="CM151" s="276"/>
      <c r="CN151" s="276"/>
      <c r="CO151" s="138"/>
      <c r="CP151" s="276"/>
      <c r="CQ151" s="141"/>
      <c r="CR151" s="138"/>
      <c r="CT151" s="141"/>
      <c r="CU151" s="138"/>
      <c r="CW151" s="141"/>
      <c r="CX151" s="138"/>
      <c r="CZ151" s="141"/>
      <c r="DA151" s="138"/>
      <c r="DC151" s="141"/>
      <c r="DD151" s="138"/>
      <c r="DG151" s="138"/>
      <c r="DH151" s="138"/>
      <c r="DO151" s="156"/>
      <c r="DQ151" s="324"/>
      <c r="EJ151" s="145"/>
      <c r="ES151" s="115"/>
      <c r="ET151" s="115"/>
    </row>
    <row r="152" spans="1:150" s="126" customFormat="1" x14ac:dyDescent="0.25">
      <c r="A152" s="319"/>
      <c r="B152" s="319"/>
      <c r="C152" s="319" t="str">
        <f t="shared" si="107"/>
        <v/>
      </c>
      <c r="D152" s="320"/>
      <c r="E152" s="320"/>
      <c r="F152" s="320"/>
      <c r="G152" s="319"/>
      <c r="H152" s="319"/>
      <c r="I152" s="320"/>
      <c r="J152" s="319"/>
      <c r="K152" s="320">
        <v>1</v>
      </c>
      <c r="L152" s="320"/>
      <c r="M152" s="320"/>
      <c r="N152" s="343"/>
      <c r="O152" s="343"/>
      <c r="P152" s="126" t="s">
        <v>1303</v>
      </c>
      <c r="Q152" s="110" t="s">
        <v>1517</v>
      </c>
      <c r="R152" s="110" t="s">
        <v>1513</v>
      </c>
      <c r="S152" s="27" t="s">
        <v>1569</v>
      </c>
      <c r="T152" s="17">
        <v>2003</v>
      </c>
      <c r="U152" s="277" t="s">
        <v>628</v>
      </c>
      <c r="V152" s="17"/>
      <c r="W152" s="278"/>
      <c r="X152" s="301"/>
      <c r="Y152" s="287"/>
      <c r="Z152" s="278" t="s">
        <v>182</v>
      </c>
      <c r="AA152" s="17"/>
      <c r="AB152" s="278" t="s">
        <v>1268</v>
      </c>
      <c r="AC152" s="375">
        <v>2018</v>
      </c>
      <c r="AD152" s="17" t="s">
        <v>177</v>
      </c>
      <c r="AE152" s="304"/>
      <c r="AF152" s="16" t="s">
        <v>381</v>
      </c>
      <c r="AG152" s="318"/>
      <c r="CK152" s="276" t="str">
        <f t="shared" si="94"/>
        <v>Schacher Elia</v>
      </c>
      <c r="CL152" s="276"/>
      <c r="CM152" s="276"/>
      <c r="CN152" s="276"/>
      <c r="CO152" s="138"/>
      <c r="CP152" s="276"/>
      <c r="CQ152" s="141"/>
      <c r="CR152" s="138"/>
      <c r="CT152" s="141"/>
      <c r="CU152" s="138"/>
      <c r="CW152" s="141"/>
      <c r="CX152" s="138"/>
      <c r="CZ152" s="141"/>
      <c r="DA152" s="138"/>
      <c r="DC152" s="141"/>
      <c r="DD152" s="138"/>
      <c r="DG152" s="138"/>
      <c r="DH152" s="138"/>
      <c r="DO152" s="156"/>
      <c r="DQ152" s="324"/>
      <c r="EJ152" s="145"/>
      <c r="ES152" s="115"/>
      <c r="ET152" s="115"/>
    </row>
    <row r="153" spans="1:150" s="126" customFormat="1" x14ac:dyDescent="0.25">
      <c r="A153" s="319"/>
      <c r="B153" s="319"/>
      <c r="C153" s="319" t="str">
        <f t="shared" si="107"/>
        <v/>
      </c>
      <c r="D153" s="320"/>
      <c r="E153" s="320"/>
      <c r="F153" s="320"/>
      <c r="G153" s="319"/>
      <c r="H153" s="319"/>
      <c r="I153" s="320"/>
      <c r="J153" s="319"/>
      <c r="K153" s="320">
        <v>1</v>
      </c>
      <c r="L153" s="320"/>
      <c r="M153" s="320"/>
      <c r="N153" s="343"/>
      <c r="O153" s="343"/>
      <c r="P153" s="126" t="s">
        <v>361</v>
      </c>
      <c r="Q153" s="110" t="s">
        <v>1519</v>
      </c>
      <c r="R153" s="110" t="s">
        <v>1513</v>
      </c>
      <c r="S153" s="27" t="s">
        <v>1570</v>
      </c>
      <c r="T153" s="17">
        <v>2002</v>
      </c>
      <c r="U153" s="277" t="s">
        <v>628</v>
      </c>
      <c r="V153" s="17"/>
      <c r="W153" s="278"/>
      <c r="X153" s="301"/>
      <c r="Y153" s="287"/>
      <c r="Z153" s="278" t="s">
        <v>182</v>
      </c>
      <c r="AA153" s="17"/>
      <c r="AB153" s="278" t="s">
        <v>1268</v>
      </c>
      <c r="AC153" s="375">
        <v>2018</v>
      </c>
      <c r="AD153" s="17" t="s">
        <v>177</v>
      </c>
      <c r="AE153" s="304"/>
      <c r="AF153" s="16" t="s">
        <v>381</v>
      </c>
      <c r="AG153" s="318"/>
      <c r="CK153" s="276" t="str">
        <f t="shared" si="94"/>
        <v>Weber Fabian</v>
      </c>
      <c r="CL153" s="276"/>
      <c r="CM153" s="276"/>
      <c r="CN153" s="276"/>
      <c r="CO153" s="138"/>
      <c r="CP153" s="276"/>
      <c r="CQ153" s="141"/>
      <c r="CR153" s="138"/>
      <c r="CT153" s="141"/>
      <c r="CU153" s="138"/>
      <c r="CW153" s="141"/>
      <c r="CX153" s="138"/>
      <c r="CZ153" s="141"/>
      <c r="DA153" s="138"/>
      <c r="DC153" s="141"/>
      <c r="DD153" s="138"/>
      <c r="DG153" s="138"/>
      <c r="DH153" s="138"/>
      <c r="DO153" s="156"/>
      <c r="DQ153" s="324"/>
      <c r="EJ153" s="145"/>
      <c r="ES153" s="115"/>
      <c r="ET153" s="115"/>
    </row>
    <row r="154" spans="1:150" s="126" customFormat="1" ht="5.25" customHeight="1" x14ac:dyDescent="0.25">
      <c r="A154" s="346"/>
      <c r="B154" s="346"/>
      <c r="C154" s="346"/>
      <c r="D154" s="346"/>
      <c r="E154" s="346"/>
      <c r="F154" s="346"/>
      <c r="G154" s="346"/>
      <c r="H154" s="346"/>
      <c r="I154" s="346"/>
      <c r="J154" s="346"/>
      <c r="K154" s="346"/>
      <c r="L154" s="346"/>
      <c r="M154" s="346"/>
      <c r="N154" s="346"/>
      <c r="O154" s="346"/>
      <c r="P154" s="347"/>
      <c r="Q154" s="348"/>
      <c r="R154" s="348"/>
      <c r="S154" s="296"/>
      <c r="T154" s="297"/>
      <c r="U154" s="298"/>
      <c r="V154" s="297"/>
      <c r="W154" s="299"/>
      <c r="X154" s="302"/>
      <c r="Y154" s="390"/>
      <c r="Z154" s="299"/>
      <c r="AA154" s="297"/>
      <c r="AB154" s="299"/>
      <c r="AC154" s="376"/>
      <c r="AD154" s="297"/>
      <c r="AE154" s="304"/>
      <c r="AF154" s="300"/>
      <c r="AG154" s="318"/>
      <c r="CK154" s="276"/>
      <c r="CL154" s="276"/>
      <c r="CM154" s="276"/>
      <c r="CN154" s="276"/>
      <c r="CO154" s="138"/>
      <c r="CP154" s="276"/>
      <c r="CQ154" s="141"/>
      <c r="CR154" s="138"/>
      <c r="CT154" s="141"/>
      <c r="CU154" s="138"/>
      <c r="CW154" s="141"/>
      <c r="CX154" s="138"/>
      <c r="CZ154" s="141"/>
      <c r="DA154" s="138"/>
      <c r="DC154" s="141"/>
      <c r="DD154" s="138"/>
      <c r="DG154" s="138"/>
      <c r="DH154" s="138"/>
      <c r="DO154" s="156"/>
      <c r="DQ154" s="324"/>
      <c r="EJ154" s="145"/>
      <c r="ES154" s="115"/>
      <c r="ET154" s="115"/>
    </row>
    <row r="155" spans="1:150" s="360" customFormat="1" x14ac:dyDescent="0.2">
      <c r="A155" s="343"/>
      <c r="B155" s="343"/>
      <c r="C155" s="343"/>
      <c r="D155" s="343"/>
      <c r="E155" s="343"/>
      <c r="F155" s="322"/>
      <c r="G155" s="322"/>
      <c r="H155" s="322"/>
      <c r="I155" s="322"/>
      <c r="J155" s="322"/>
      <c r="K155" s="322"/>
      <c r="L155" s="322"/>
      <c r="M155" s="322"/>
      <c r="N155" s="322"/>
      <c r="O155" s="322"/>
      <c r="P155" s="383"/>
      <c r="Q155" s="384"/>
      <c r="R155" s="384"/>
      <c r="S155" s="30" t="s">
        <v>1548</v>
      </c>
      <c r="T155" s="31">
        <f>COUNTA(S5:S153)</f>
        <v>149</v>
      </c>
      <c r="U155" s="392" t="s">
        <v>1524</v>
      </c>
      <c r="V155" s="32"/>
      <c r="W155" s="34"/>
      <c r="X155" s="385"/>
      <c r="Y155" s="391"/>
      <c r="Z155" s="40"/>
      <c r="AA155" s="33"/>
      <c r="AB155" s="34"/>
      <c r="AC155" s="386"/>
      <c r="AD155" s="33"/>
      <c r="AE155" s="372"/>
      <c r="AF155" s="84"/>
      <c r="AG155" s="373"/>
      <c r="CJ155" s="360" t="str">
        <f t="shared" si="106"/>
        <v/>
      </c>
      <c r="CO155" s="371"/>
      <c r="CQ155" s="374"/>
      <c r="CR155" s="374"/>
      <c r="CT155" s="374"/>
      <c r="CU155" s="374"/>
      <c r="CW155" s="374"/>
      <c r="CX155" s="374"/>
      <c r="CZ155" s="374"/>
      <c r="DA155" s="374"/>
      <c r="DC155" s="374"/>
      <c r="DD155" s="374"/>
      <c r="DG155" s="371"/>
      <c r="DH155" s="371"/>
      <c r="EJ155" s="373"/>
    </row>
    <row r="156" spans="1:150" s="145" customFormat="1" x14ac:dyDescent="0.25">
      <c r="A156" s="109">
        <f t="shared" ref="A156:J156" si="113">SUM(A5:A150)</f>
        <v>8</v>
      </c>
      <c r="B156" s="109">
        <f t="shared" si="113"/>
        <v>36</v>
      </c>
      <c r="C156" s="109">
        <f t="shared" si="113"/>
        <v>107</v>
      </c>
      <c r="D156" s="109">
        <f t="shared" si="113"/>
        <v>27</v>
      </c>
      <c r="E156" s="109">
        <f t="shared" si="113"/>
        <v>46</v>
      </c>
      <c r="F156" s="109">
        <f t="shared" si="113"/>
        <v>5</v>
      </c>
      <c r="G156" s="109">
        <f t="shared" si="113"/>
        <v>3</v>
      </c>
      <c r="H156" s="109">
        <f t="shared" si="113"/>
        <v>34</v>
      </c>
      <c r="I156" s="109">
        <f t="shared" si="113"/>
        <v>31</v>
      </c>
      <c r="J156" s="109">
        <f t="shared" si="113"/>
        <v>13</v>
      </c>
      <c r="K156" s="109">
        <f>SUM(K5:K153)</f>
        <v>12</v>
      </c>
      <c r="L156" s="109">
        <f>SUM(L5:L150)</f>
        <v>21</v>
      </c>
      <c r="M156" s="109">
        <f>SUM(M5:M150)</f>
        <v>6</v>
      </c>
      <c r="N156" s="109">
        <f>SUM(N5:N150)</f>
        <v>8</v>
      </c>
      <c r="O156" s="109">
        <f>SUM(O5:O150)</f>
        <v>1</v>
      </c>
      <c r="P156" s="109">
        <f>SUM(D156+E156+F156+I156+K156+L156+M156)</f>
        <v>148</v>
      </c>
      <c r="Q156" s="110"/>
      <c r="R156" s="110" t="s">
        <v>1514</v>
      </c>
      <c r="S156" s="126" t="s">
        <v>88</v>
      </c>
      <c r="T156" s="138"/>
      <c r="U156" s="349"/>
      <c r="V156" s="138"/>
      <c r="W156" s="275"/>
      <c r="X156" s="138"/>
      <c r="Y156" s="113"/>
      <c r="Z156" s="349"/>
      <c r="AA156" s="138"/>
      <c r="AB156" s="113" t="s">
        <v>1526</v>
      </c>
      <c r="AC156" s="138"/>
      <c r="AD156" s="138"/>
      <c r="AE156" s="350"/>
      <c r="AF156" s="292" t="s">
        <v>382</v>
      </c>
      <c r="AG156" s="293" t="s">
        <v>385</v>
      </c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/>
      <c r="BF156" s="115"/>
      <c r="BG156" s="115"/>
      <c r="BH156" s="115"/>
      <c r="BI156" s="115"/>
      <c r="BJ156" s="115"/>
      <c r="BK156" s="115"/>
      <c r="BL156" s="115"/>
      <c r="BM156" s="115"/>
      <c r="BN156" s="115"/>
      <c r="BO156" s="115"/>
      <c r="BP156" s="115"/>
      <c r="BQ156" s="115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15"/>
      <c r="CG156" s="115"/>
      <c r="CH156" s="115"/>
      <c r="CI156" s="126"/>
      <c r="CJ156" s="126" t="str">
        <f t="shared" si="106"/>
        <v/>
      </c>
      <c r="CK156" s="115"/>
      <c r="CL156" s="115"/>
      <c r="CM156" s="115"/>
      <c r="CN156" s="115"/>
      <c r="CO156" s="303"/>
      <c r="CP156" s="115"/>
      <c r="CQ156" s="351"/>
      <c r="CR156" s="351"/>
      <c r="CS156" s="115"/>
      <c r="CT156" s="351"/>
      <c r="CU156" s="351"/>
      <c r="CV156" s="115"/>
      <c r="CW156" s="351"/>
      <c r="CX156" s="351"/>
      <c r="CY156" s="115"/>
      <c r="CZ156" s="351"/>
      <c r="DA156" s="351"/>
      <c r="DB156" s="115"/>
      <c r="DC156" s="351"/>
      <c r="DD156" s="351"/>
      <c r="DE156" s="115"/>
      <c r="DF156" s="115"/>
      <c r="DG156" s="303"/>
      <c r="DH156" s="303"/>
      <c r="DI156" s="115"/>
      <c r="DL156" s="115"/>
      <c r="DM156" s="115"/>
      <c r="DN156" s="115"/>
      <c r="DU156" s="126"/>
      <c r="ES156" s="115"/>
      <c r="ET156" s="115"/>
    </row>
    <row r="157" spans="1:150" s="145" customFormat="1" x14ac:dyDescent="0.25">
      <c r="A157" s="126">
        <f t="shared" ref="A157:J157" si="114">SUBTOTAL(9,A5:A150)</f>
        <v>8</v>
      </c>
      <c r="B157" s="126">
        <f t="shared" si="114"/>
        <v>36</v>
      </c>
      <c r="C157" s="126">
        <f t="shared" si="114"/>
        <v>107</v>
      </c>
      <c r="D157" s="126">
        <f t="shared" si="114"/>
        <v>27</v>
      </c>
      <c r="E157" s="126">
        <f t="shared" si="114"/>
        <v>46</v>
      </c>
      <c r="F157" s="126">
        <f t="shared" si="114"/>
        <v>5</v>
      </c>
      <c r="G157" s="126">
        <f t="shared" si="114"/>
        <v>3</v>
      </c>
      <c r="H157" s="126">
        <f t="shared" si="114"/>
        <v>34</v>
      </c>
      <c r="I157" s="126">
        <f t="shared" si="114"/>
        <v>31</v>
      </c>
      <c r="J157" s="126">
        <f t="shared" si="114"/>
        <v>13</v>
      </c>
      <c r="K157" s="126">
        <f>SUBTOTAL(9,K5:K153)</f>
        <v>12</v>
      </c>
      <c r="L157" s="126">
        <f>SUBTOTAL(9,L5:L150)</f>
        <v>21</v>
      </c>
      <c r="M157" s="126">
        <f>SUBTOTAL(9,M5:M150)</f>
        <v>6</v>
      </c>
      <c r="N157" s="126">
        <f>SUBTOTAL(9,N5:N150)</f>
        <v>8</v>
      </c>
      <c r="O157" s="126">
        <f>SUBTOTAL(9,O5:O150)</f>
        <v>1</v>
      </c>
      <c r="P157" s="109">
        <f>SUM(D157+E157+F157+I157+K157+L157+M157)</f>
        <v>148</v>
      </c>
      <c r="Q157" s="110"/>
      <c r="R157" s="110" t="s">
        <v>928</v>
      </c>
      <c r="S157" s="126" t="s">
        <v>1522</v>
      </c>
      <c r="T157" s="138"/>
      <c r="U157" s="349"/>
      <c r="V157" s="138"/>
      <c r="W157" s="275"/>
      <c r="X157" s="138"/>
      <c r="Y157" s="113"/>
      <c r="Z157" s="349"/>
      <c r="AA157" s="138" t="s">
        <v>185</v>
      </c>
      <c r="AB157" s="113" t="s">
        <v>886</v>
      </c>
      <c r="AC157" s="138"/>
      <c r="AD157" s="138"/>
      <c r="AE157" s="350"/>
      <c r="AF157" s="292" t="s">
        <v>373</v>
      </c>
      <c r="AG157" s="293" t="s">
        <v>97</v>
      </c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5"/>
      <c r="BA157" s="115"/>
      <c r="BB157" s="115"/>
      <c r="BC157" s="115"/>
      <c r="BD157" s="115"/>
      <c r="BE157" s="115"/>
      <c r="BF157" s="115"/>
      <c r="BG157" s="115"/>
      <c r="BH157" s="115"/>
      <c r="BI157" s="115"/>
      <c r="BJ157" s="115"/>
      <c r="BK157" s="115"/>
      <c r="BL157" s="115"/>
      <c r="BM157" s="115"/>
      <c r="BN157" s="115"/>
      <c r="BO157" s="115"/>
      <c r="BP157" s="115"/>
      <c r="BQ157" s="115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15"/>
      <c r="CG157" s="115"/>
      <c r="CH157" s="115"/>
      <c r="CI157" s="126"/>
      <c r="CJ157" s="126" t="str">
        <f t="shared" si="106"/>
        <v/>
      </c>
      <c r="CK157" s="115"/>
      <c r="CL157" s="115"/>
      <c r="CM157" s="115"/>
      <c r="CN157" s="115"/>
      <c r="CO157" s="303"/>
      <c r="CP157" s="115"/>
      <c r="CQ157" s="351"/>
      <c r="CR157" s="351"/>
      <c r="CS157" s="115"/>
      <c r="CT157" s="351"/>
      <c r="CU157" s="351"/>
      <c r="CV157" s="115"/>
      <c r="CW157" s="351"/>
      <c r="CX157" s="351"/>
      <c r="CY157" s="115"/>
      <c r="CZ157" s="351"/>
      <c r="DA157" s="351"/>
      <c r="DB157" s="115"/>
      <c r="DC157" s="351"/>
      <c r="DD157" s="351"/>
      <c r="DE157" s="115"/>
      <c r="DF157" s="115"/>
      <c r="DG157" s="303"/>
      <c r="DH157" s="303"/>
      <c r="DI157" s="115"/>
      <c r="DL157" s="115"/>
      <c r="DM157" s="115"/>
      <c r="DN157" s="115"/>
      <c r="DO157" s="112" t="s">
        <v>980</v>
      </c>
      <c r="DU157" s="126"/>
      <c r="ES157" s="115"/>
      <c r="ET157" s="115"/>
    </row>
    <row r="158" spans="1:150" s="145" customFormat="1" x14ac:dyDescent="0.25">
      <c r="A158" s="126"/>
      <c r="B158" s="126"/>
      <c r="C158" s="126"/>
      <c r="D158" s="141"/>
      <c r="E158" s="141"/>
      <c r="F158" s="344"/>
      <c r="G158" s="352"/>
      <c r="H158" s="352"/>
      <c r="I158" s="344"/>
      <c r="J158" s="352"/>
      <c r="K158" s="344"/>
      <c r="L158" s="344"/>
      <c r="M158" s="344"/>
      <c r="N158" s="344"/>
      <c r="O158" s="344"/>
      <c r="P158" s="109"/>
      <c r="Q158" s="110"/>
      <c r="R158" s="110" t="s">
        <v>369</v>
      </c>
      <c r="S158" s="126" t="s">
        <v>150</v>
      </c>
      <c r="T158" s="138"/>
      <c r="U158" s="349"/>
      <c r="V158" s="138"/>
      <c r="W158" s="275"/>
      <c r="X158" s="138"/>
      <c r="Y158" s="113"/>
      <c r="Z158" s="349"/>
      <c r="AA158" s="138" t="s">
        <v>186</v>
      </c>
      <c r="AB158" s="113" t="s">
        <v>1226</v>
      </c>
      <c r="AC158" s="138"/>
      <c r="AD158" s="138"/>
      <c r="AE158" s="350"/>
      <c r="AF158" s="292" t="s">
        <v>375</v>
      </c>
      <c r="AG158" s="293" t="s">
        <v>386</v>
      </c>
      <c r="AH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5"/>
      <c r="BA158" s="115"/>
      <c r="BB158" s="115"/>
      <c r="BC158" s="115"/>
      <c r="BD158" s="115"/>
      <c r="BE158" s="115"/>
      <c r="BF158" s="115"/>
      <c r="BG158" s="115"/>
      <c r="BH158" s="115"/>
      <c r="BI158" s="115"/>
      <c r="BJ158" s="115"/>
      <c r="BK158" s="115"/>
      <c r="BL158" s="115"/>
      <c r="BM158" s="115"/>
      <c r="BN158" s="115"/>
      <c r="BO158" s="115"/>
      <c r="BP158" s="115"/>
      <c r="BQ158" s="115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15"/>
      <c r="CG158" s="115"/>
      <c r="CH158" s="115"/>
      <c r="CI158" s="126"/>
      <c r="CJ158" s="126" t="str">
        <f t="shared" si="106"/>
        <v/>
      </c>
      <c r="CK158" s="115"/>
      <c r="CL158" s="115"/>
      <c r="CM158" s="115"/>
      <c r="CN158" s="115"/>
      <c r="CO158" s="303"/>
      <c r="CP158" s="115"/>
      <c r="CQ158" s="351"/>
      <c r="CR158" s="351"/>
      <c r="CS158" s="115"/>
      <c r="CT158" s="351"/>
      <c r="CU158" s="351"/>
      <c r="CV158" s="115"/>
      <c r="CW158" s="351"/>
      <c r="CX158" s="351"/>
      <c r="CY158" s="115"/>
      <c r="CZ158" s="351"/>
      <c r="DA158" s="351"/>
      <c r="DB158" s="115"/>
      <c r="DC158" s="351"/>
      <c r="DD158" s="351"/>
      <c r="DE158" s="115"/>
      <c r="DF158" s="115"/>
      <c r="DG158" s="303"/>
      <c r="DH158" s="303"/>
      <c r="DI158" s="115"/>
      <c r="DL158" s="115"/>
      <c r="DM158" s="115"/>
      <c r="DN158" s="115"/>
      <c r="DO158" s="115" t="s">
        <v>986</v>
      </c>
      <c r="DU158" s="126"/>
      <c r="EJ158" s="115"/>
      <c r="ES158" s="115"/>
      <c r="ET158" s="115"/>
    </row>
    <row r="159" spans="1:150" s="145" customFormat="1" x14ac:dyDescent="0.25">
      <c r="A159" s="126"/>
      <c r="B159" s="126"/>
      <c r="C159" s="126"/>
      <c r="D159" s="141"/>
      <c r="E159" s="141"/>
      <c r="F159" s="344"/>
      <c r="G159" s="352"/>
      <c r="H159" s="352"/>
      <c r="I159" s="344"/>
      <c r="J159" s="126"/>
      <c r="K159" s="344"/>
      <c r="L159" s="344"/>
      <c r="M159" s="344"/>
      <c r="N159" s="344"/>
      <c r="O159" s="344"/>
      <c r="P159" s="109"/>
      <c r="Q159" s="353"/>
      <c r="R159" s="362" t="s">
        <v>341</v>
      </c>
      <c r="S159" s="126" t="s">
        <v>158</v>
      </c>
      <c r="T159" s="138"/>
      <c r="U159" s="349"/>
      <c r="V159" s="138"/>
      <c r="W159" s="275"/>
      <c r="X159" s="138"/>
      <c r="Y159" s="113"/>
      <c r="Z159" s="349"/>
      <c r="AA159" s="138" t="s">
        <v>189</v>
      </c>
      <c r="AB159" s="113" t="s">
        <v>888</v>
      </c>
      <c r="AC159" s="138"/>
      <c r="AD159" s="138"/>
      <c r="AE159" s="350"/>
      <c r="AF159" s="292" t="s">
        <v>376</v>
      </c>
      <c r="AG159" s="293" t="s">
        <v>110</v>
      </c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5"/>
      <c r="BA159" s="115"/>
      <c r="BB159" s="115"/>
      <c r="BC159" s="115"/>
      <c r="BD159" s="115"/>
      <c r="BE159" s="115"/>
      <c r="BF159" s="115"/>
      <c r="BG159" s="115"/>
      <c r="BH159" s="115"/>
      <c r="BI159" s="115"/>
      <c r="BJ159" s="115"/>
      <c r="BK159" s="115"/>
      <c r="BL159" s="115"/>
      <c r="BM159" s="115"/>
      <c r="BN159" s="115"/>
      <c r="BO159" s="115"/>
      <c r="BP159" s="115"/>
      <c r="BQ159" s="115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15"/>
      <c r="CG159" s="115"/>
      <c r="CH159" s="115"/>
      <c r="CI159" s="126"/>
      <c r="CJ159" s="126" t="str">
        <f t="shared" si="106"/>
        <v/>
      </c>
      <c r="CK159" s="115"/>
      <c r="CL159" s="115"/>
      <c r="CM159" s="115"/>
      <c r="CN159" s="115"/>
      <c r="CO159" s="303"/>
      <c r="CP159" s="115"/>
      <c r="CQ159" s="351"/>
      <c r="CR159" s="351"/>
      <c r="CS159" s="115"/>
      <c r="CT159" s="351"/>
      <c r="CU159" s="351"/>
      <c r="CV159" s="115"/>
      <c r="CW159" s="351"/>
      <c r="CX159" s="351"/>
      <c r="CY159" s="115"/>
      <c r="CZ159" s="351"/>
      <c r="DA159" s="351"/>
      <c r="DB159" s="115"/>
      <c r="DC159" s="351"/>
      <c r="DD159" s="351"/>
      <c r="DE159" s="115"/>
      <c r="DF159" s="115"/>
      <c r="DG159" s="303"/>
      <c r="DH159" s="303"/>
      <c r="DI159" s="115"/>
      <c r="DL159" s="115"/>
      <c r="DM159" s="115"/>
      <c r="DN159" s="115"/>
      <c r="DO159" s="115" t="s">
        <v>987</v>
      </c>
      <c r="DU159" s="126"/>
      <c r="EJ159" s="115"/>
      <c r="ES159" s="115"/>
      <c r="ET159" s="115"/>
    </row>
    <row r="160" spans="1:150" s="145" customFormat="1" x14ac:dyDescent="0.25">
      <c r="A160" s="126"/>
      <c r="B160" s="126"/>
      <c r="C160" s="126"/>
      <c r="D160" s="141"/>
      <c r="E160" s="141"/>
      <c r="F160" s="344"/>
      <c r="G160" s="352"/>
      <c r="H160" s="352"/>
      <c r="I160" s="344"/>
      <c r="J160" s="126"/>
      <c r="K160" s="344"/>
      <c r="L160" s="344"/>
      <c r="M160" s="344"/>
      <c r="N160" s="344"/>
      <c r="O160" s="344"/>
      <c r="P160" s="109"/>
      <c r="Q160" s="110"/>
      <c r="R160" s="110" t="s">
        <v>368</v>
      </c>
      <c r="S160" s="126" t="s">
        <v>161</v>
      </c>
      <c r="T160" s="138"/>
      <c r="U160" s="349"/>
      <c r="V160" s="138"/>
      <c r="W160" s="275"/>
      <c r="X160" s="138"/>
      <c r="Y160" s="113"/>
      <c r="Z160" s="349"/>
      <c r="AA160" s="138" t="s">
        <v>876</v>
      </c>
      <c r="AB160" s="113" t="s">
        <v>1227</v>
      </c>
      <c r="AC160" s="138"/>
      <c r="AD160" s="138"/>
      <c r="AE160" s="350"/>
      <c r="AF160" s="292" t="s">
        <v>379</v>
      </c>
      <c r="AG160" s="293" t="s">
        <v>387</v>
      </c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5"/>
      <c r="BA160" s="115"/>
      <c r="BB160" s="115"/>
      <c r="BC160" s="115"/>
      <c r="BD160" s="115"/>
      <c r="BE160" s="115"/>
      <c r="BF160" s="115"/>
      <c r="BG160" s="115"/>
      <c r="BH160" s="115"/>
      <c r="BI160" s="115"/>
      <c r="BJ160" s="115"/>
      <c r="BK160" s="115"/>
      <c r="BL160" s="115"/>
      <c r="BM160" s="115"/>
      <c r="BN160" s="115"/>
      <c r="BO160" s="115"/>
      <c r="BP160" s="115"/>
      <c r="BQ160" s="115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15"/>
      <c r="CG160" s="115"/>
      <c r="CH160" s="115"/>
      <c r="CI160" s="126"/>
      <c r="CJ160" s="126" t="str">
        <f t="shared" si="106"/>
        <v/>
      </c>
      <c r="CK160" s="115"/>
      <c r="CL160" s="115"/>
      <c r="CM160" s="115"/>
      <c r="CN160" s="115"/>
      <c r="CO160" s="303"/>
      <c r="CP160" s="115"/>
      <c r="CQ160" s="351"/>
      <c r="CR160" s="351"/>
      <c r="CS160" s="115"/>
      <c r="CT160" s="351"/>
      <c r="CU160" s="351"/>
      <c r="CV160" s="115"/>
      <c r="CW160" s="351"/>
      <c r="CX160" s="351"/>
      <c r="CY160" s="115"/>
      <c r="CZ160" s="351"/>
      <c r="DA160" s="351"/>
      <c r="DB160" s="115"/>
      <c r="DC160" s="351"/>
      <c r="DD160" s="351"/>
      <c r="DE160" s="115"/>
      <c r="DF160" s="115"/>
      <c r="DG160" s="303"/>
      <c r="DH160" s="303"/>
      <c r="DI160" s="115"/>
      <c r="DL160" s="115"/>
      <c r="DM160" s="115"/>
      <c r="DN160" s="115"/>
      <c r="DO160" s="115" t="s">
        <v>988</v>
      </c>
      <c r="DU160" s="126"/>
      <c r="EJ160" s="115"/>
      <c r="ES160" s="115"/>
      <c r="ET160" s="115"/>
    </row>
    <row r="161" spans="1:125" s="115" customFormat="1" x14ac:dyDescent="0.25">
      <c r="A161" s="126"/>
      <c r="B161" s="126"/>
      <c r="C161" s="126"/>
      <c r="D161" s="141"/>
      <c r="E161" s="141"/>
      <c r="F161" s="344"/>
      <c r="G161" s="352"/>
      <c r="H161" s="352"/>
      <c r="I161" s="344"/>
      <c r="J161" s="352"/>
      <c r="K161" s="344"/>
      <c r="L161" s="344"/>
      <c r="M161" s="344"/>
      <c r="N161" s="344"/>
      <c r="O161" s="344"/>
      <c r="P161" s="109"/>
      <c r="Q161" s="110"/>
      <c r="R161" s="110" t="s">
        <v>367</v>
      </c>
      <c r="S161" s="126" t="s">
        <v>166</v>
      </c>
      <c r="T161" s="138"/>
      <c r="U161" s="349"/>
      <c r="V161" s="138"/>
      <c r="W161" s="275"/>
      <c r="X161" s="138"/>
      <c r="Y161" s="113"/>
      <c r="Z161" s="349"/>
      <c r="AA161" s="138" t="s">
        <v>887</v>
      </c>
      <c r="AB161" s="113" t="s">
        <v>1288</v>
      </c>
      <c r="AC161" s="138"/>
      <c r="AD161" s="138"/>
      <c r="AE161" s="350"/>
      <c r="AF161" s="292" t="s">
        <v>394</v>
      </c>
      <c r="AG161" s="293" t="s">
        <v>395</v>
      </c>
      <c r="CI161" s="126"/>
      <c r="CJ161" s="126" t="str">
        <f t="shared" si="106"/>
        <v/>
      </c>
      <c r="CO161" s="303"/>
      <c r="CQ161" s="351"/>
      <c r="CR161" s="351"/>
      <c r="CT161" s="351"/>
      <c r="CU161" s="351"/>
      <c r="CW161" s="351"/>
      <c r="CX161" s="351"/>
      <c r="CZ161" s="351"/>
      <c r="DA161" s="351"/>
      <c r="DC161" s="351"/>
      <c r="DD161" s="351"/>
      <c r="DG161" s="303"/>
      <c r="DH161" s="303"/>
      <c r="DJ161" s="145"/>
      <c r="DK161" s="145"/>
      <c r="DO161" s="115" t="s">
        <v>981</v>
      </c>
      <c r="DU161" s="126"/>
    </row>
    <row r="162" spans="1:125" s="115" customFormat="1" x14ac:dyDescent="0.25">
      <c r="A162" s="126"/>
      <c r="B162" s="126"/>
      <c r="C162" s="126"/>
      <c r="D162" s="141"/>
      <c r="E162" s="141"/>
      <c r="F162" s="344"/>
      <c r="G162" s="352"/>
      <c r="H162" s="352"/>
      <c r="I162" s="344"/>
      <c r="J162" s="352"/>
      <c r="K162" s="344"/>
      <c r="L162" s="344"/>
      <c r="M162" s="344"/>
      <c r="N162" s="344"/>
      <c r="O162" s="344"/>
      <c r="P162" s="109"/>
      <c r="Q162" s="110"/>
      <c r="R162" s="110" t="s">
        <v>1513</v>
      </c>
      <c r="S162" s="126" t="s">
        <v>249</v>
      </c>
      <c r="T162" s="138"/>
      <c r="U162" s="349"/>
      <c r="V162" s="138"/>
      <c r="W162" s="275"/>
      <c r="X162" s="138"/>
      <c r="Y162" s="113"/>
      <c r="Z162" s="349"/>
      <c r="AA162" s="354"/>
      <c r="AB162" s="113"/>
      <c r="AC162" s="138"/>
      <c r="AD162" s="138"/>
      <c r="AE162" s="350"/>
      <c r="AF162" s="292" t="s">
        <v>383</v>
      </c>
      <c r="AG162" s="293" t="s">
        <v>388</v>
      </c>
      <c r="AI162" s="126"/>
      <c r="AJ162" s="126"/>
      <c r="AK162" s="126"/>
      <c r="AL162" s="126"/>
      <c r="CI162" s="126"/>
      <c r="CJ162" s="126" t="str">
        <f t="shared" si="106"/>
        <v/>
      </c>
      <c r="CO162" s="303"/>
      <c r="CQ162" s="351"/>
      <c r="CR162" s="351"/>
      <c r="CT162" s="351"/>
      <c r="CU162" s="351"/>
      <c r="CW162" s="351"/>
      <c r="CX162" s="351"/>
      <c r="CZ162" s="351"/>
      <c r="DA162" s="351"/>
      <c r="DC162" s="351"/>
      <c r="DD162" s="351"/>
      <c r="DG162" s="303"/>
      <c r="DH162" s="303"/>
      <c r="DJ162" s="145"/>
      <c r="DK162" s="145"/>
      <c r="DO162" s="115" t="s">
        <v>982</v>
      </c>
      <c r="DU162" s="126"/>
    </row>
    <row r="163" spans="1:125" s="115" customFormat="1" x14ac:dyDescent="0.25">
      <c r="A163" s="126"/>
      <c r="B163" s="126"/>
      <c r="C163" s="126"/>
      <c r="D163" s="141"/>
      <c r="E163" s="141"/>
      <c r="F163" s="344"/>
      <c r="G163" s="352"/>
      <c r="H163" s="352"/>
      <c r="I163" s="344"/>
      <c r="J163" s="352"/>
      <c r="K163" s="344"/>
      <c r="L163" s="344"/>
      <c r="M163" s="344"/>
      <c r="N163" s="344"/>
      <c r="O163" s="344"/>
      <c r="P163" s="109"/>
      <c r="Q163" s="110"/>
      <c r="R163" s="110"/>
      <c r="S163" s="126"/>
      <c r="T163" s="138"/>
      <c r="U163" s="349"/>
      <c r="V163" s="138"/>
      <c r="W163" s="275"/>
      <c r="X163" s="138"/>
      <c r="Y163" s="113"/>
      <c r="Z163" s="349"/>
      <c r="AA163" s="138"/>
      <c r="AB163" s="113"/>
      <c r="AC163" s="138"/>
      <c r="AD163" s="138"/>
      <c r="AE163" s="350"/>
      <c r="AF163" s="294" t="s">
        <v>365</v>
      </c>
      <c r="AG163" s="295" t="s">
        <v>249</v>
      </c>
      <c r="AI163" s="126"/>
      <c r="AJ163" s="126"/>
      <c r="AK163" s="126"/>
      <c r="CI163" s="126"/>
      <c r="CJ163" s="126" t="str">
        <f t="shared" si="106"/>
        <v/>
      </c>
      <c r="CO163" s="303"/>
      <c r="CQ163" s="351"/>
      <c r="CR163" s="351"/>
      <c r="CT163" s="351"/>
      <c r="CU163" s="351"/>
      <c r="CW163" s="351"/>
      <c r="CX163" s="351"/>
      <c r="CZ163" s="351"/>
      <c r="DA163" s="351"/>
      <c r="DC163" s="351"/>
      <c r="DD163" s="351"/>
      <c r="DG163" s="303"/>
      <c r="DH163" s="303"/>
      <c r="DJ163" s="145"/>
      <c r="DK163" s="145"/>
      <c r="DO163" s="115" t="s">
        <v>989</v>
      </c>
      <c r="DU163" s="126"/>
    </row>
    <row r="164" spans="1:125" s="115" customFormat="1" x14ac:dyDescent="0.25">
      <c r="A164" s="126"/>
      <c r="B164" s="126"/>
      <c r="C164" s="126"/>
      <c r="D164" s="141"/>
      <c r="E164" s="141"/>
      <c r="F164" s="344"/>
      <c r="G164" s="352"/>
      <c r="H164" s="352"/>
      <c r="I164" s="344"/>
      <c r="J164" s="352"/>
      <c r="K164" s="344"/>
      <c r="L164" s="344"/>
      <c r="M164" s="344"/>
      <c r="N164" s="344"/>
      <c r="O164" s="344"/>
      <c r="P164" s="109"/>
      <c r="Q164" s="110"/>
      <c r="R164" s="110"/>
      <c r="S164" s="126"/>
      <c r="T164" s="138"/>
      <c r="U164" s="349"/>
      <c r="V164" s="138"/>
      <c r="W164" s="275"/>
      <c r="X164" s="138"/>
      <c r="Y164" s="113"/>
      <c r="Z164" s="349"/>
      <c r="AA164" s="138"/>
      <c r="AB164" s="113"/>
      <c r="AC164" s="138"/>
      <c r="AD164" s="138"/>
      <c r="AE164" s="350"/>
      <c r="AF164" s="126"/>
      <c r="AG164" s="126"/>
      <c r="AI164" s="126"/>
      <c r="AJ164" s="126"/>
      <c r="AK164" s="126"/>
      <c r="AL164" s="126"/>
      <c r="CO164" s="303"/>
      <c r="CQ164" s="351"/>
      <c r="CR164" s="351"/>
      <c r="CT164" s="351"/>
      <c r="CU164" s="351"/>
      <c r="CW164" s="351"/>
      <c r="CX164" s="351"/>
      <c r="CZ164" s="351"/>
      <c r="DA164" s="351"/>
      <c r="DC164" s="351"/>
      <c r="DD164" s="351"/>
      <c r="DG164" s="303"/>
      <c r="DH164" s="303"/>
      <c r="DJ164" s="145"/>
      <c r="DK164" s="145"/>
      <c r="DO164" s="115" t="s">
        <v>990</v>
      </c>
    </row>
    <row r="165" spans="1:125" s="115" customFormat="1" x14ac:dyDescent="0.25">
      <c r="A165" s="126"/>
      <c r="B165" s="126"/>
      <c r="C165" s="126"/>
      <c r="D165" s="141"/>
      <c r="E165" s="141"/>
      <c r="F165" s="344"/>
      <c r="G165" s="352"/>
      <c r="H165" s="352"/>
      <c r="I165" s="344"/>
      <c r="J165" s="352"/>
      <c r="K165" s="344"/>
      <c r="L165" s="344"/>
      <c r="M165" s="344"/>
      <c r="N165" s="344"/>
      <c r="O165" s="344"/>
      <c r="P165" s="109"/>
      <c r="Q165" s="110"/>
      <c r="R165" s="110"/>
      <c r="S165" s="126"/>
      <c r="T165" s="138"/>
      <c r="U165" s="349"/>
      <c r="V165" s="138"/>
      <c r="W165" s="275"/>
      <c r="X165" s="138"/>
      <c r="Y165" s="113"/>
      <c r="Z165" s="349"/>
      <c r="AA165" s="138"/>
      <c r="AB165" s="113"/>
      <c r="AC165" s="138"/>
      <c r="AD165" s="138"/>
      <c r="AE165" s="350"/>
      <c r="AF165" s="126" t="s">
        <v>408</v>
      </c>
      <c r="AG165" s="126"/>
      <c r="CO165" s="303"/>
      <c r="CQ165" s="351"/>
      <c r="CR165" s="351"/>
      <c r="CT165" s="351"/>
      <c r="CU165" s="351"/>
      <c r="CW165" s="351"/>
      <c r="CX165" s="351"/>
      <c r="CZ165" s="351"/>
      <c r="DA165" s="351"/>
      <c r="DC165" s="351"/>
      <c r="DD165" s="351"/>
      <c r="DG165" s="303"/>
      <c r="DH165" s="303"/>
      <c r="DJ165" s="145"/>
      <c r="DK165" s="145"/>
      <c r="DO165" s="115" t="s">
        <v>991</v>
      </c>
    </row>
    <row r="166" spans="1:125" s="115" customFormat="1" ht="40.5" x14ac:dyDescent="0.25">
      <c r="A166" s="126"/>
      <c r="B166" s="126"/>
      <c r="C166" s="126"/>
      <c r="D166" s="141"/>
      <c r="E166" s="141"/>
      <c r="F166" s="344"/>
      <c r="G166" s="352"/>
      <c r="H166" s="352"/>
      <c r="I166" s="344"/>
      <c r="J166" s="352"/>
      <c r="K166" s="344"/>
      <c r="L166" s="344"/>
      <c r="M166" s="344"/>
      <c r="N166" s="344"/>
      <c r="O166" s="344"/>
      <c r="P166" s="109"/>
      <c r="Q166" s="110"/>
      <c r="R166" s="110"/>
      <c r="S166" s="113"/>
      <c r="T166" s="138"/>
      <c r="U166" s="349"/>
      <c r="V166" s="138"/>
      <c r="W166" s="275"/>
      <c r="X166" s="138"/>
      <c r="Y166" s="113"/>
      <c r="Z166" s="349"/>
      <c r="AA166" s="138"/>
      <c r="AB166" s="113"/>
      <c r="AC166" s="138"/>
      <c r="AD166" s="138"/>
      <c r="AE166" s="350"/>
      <c r="AF166" s="349" t="s">
        <v>1579</v>
      </c>
      <c r="AG166" s="126"/>
      <c r="CO166" s="303"/>
      <c r="CQ166" s="351"/>
      <c r="CR166" s="351"/>
      <c r="CT166" s="351"/>
      <c r="CU166" s="351"/>
      <c r="CW166" s="351"/>
      <c r="CX166" s="351"/>
      <c r="CZ166" s="351"/>
      <c r="DA166" s="351"/>
      <c r="DC166" s="351"/>
      <c r="DD166" s="351"/>
      <c r="DG166" s="303"/>
      <c r="DH166" s="303"/>
      <c r="DJ166" s="145"/>
      <c r="DK166" s="145"/>
      <c r="DO166" s="115" t="s">
        <v>983</v>
      </c>
    </row>
    <row r="167" spans="1:125" s="115" customFormat="1" x14ac:dyDescent="0.25">
      <c r="A167" s="126"/>
      <c r="B167" s="126"/>
      <c r="C167" s="126"/>
      <c r="D167" s="141"/>
      <c r="E167" s="141"/>
      <c r="F167" s="344"/>
      <c r="G167" s="352"/>
      <c r="H167" s="352"/>
      <c r="I167" s="344"/>
      <c r="J167" s="352"/>
      <c r="K167" s="344"/>
      <c r="L167" s="344"/>
      <c r="M167" s="344"/>
      <c r="N167" s="344"/>
      <c r="O167" s="344"/>
      <c r="P167" s="109"/>
      <c r="Q167" s="110"/>
      <c r="R167" s="110"/>
      <c r="S167" s="113"/>
      <c r="T167" s="138"/>
      <c r="U167" s="349"/>
      <c r="V167" s="138"/>
      <c r="W167" s="275"/>
      <c r="X167" s="138"/>
      <c r="Y167" s="113"/>
      <c r="Z167" s="349"/>
      <c r="AA167" s="138"/>
      <c r="AB167" s="113"/>
      <c r="AC167" s="138"/>
      <c r="AD167" s="138"/>
      <c r="AE167" s="350"/>
      <c r="AF167" s="126"/>
      <c r="AG167" s="126"/>
      <c r="CO167" s="303"/>
      <c r="CQ167" s="351"/>
      <c r="CR167" s="351"/>
      <c r="CT167" s="351"/>
      <c r="CU167" s="351"/>
      <c r="CW167" s="351"/>
      <c r="CX167" s="351"/>
      <c r="CZ167" s="351"/>
      <c r="DA167" s="351"/>
      <c r="DC167" s="351"/>
      <c r="DD167" s="351"/>
      <c r="DG167" s="303"/>
      <c r="DH167" s="303"/>
      <c r="DJ167" s="145"/>
      <c r="DK167" s="145"/>
      <c r="DO167" s="115" t="s">
        <v>984</v>
      </c>
    </row>
    <row r="168" spans="1:125" s="115" customFormat="1" x14ac:dyDescent="0.25">
      <c r="A168" s="126"/>
      <c r="B168" s="126"/>
      <c r="C168" s="126"/>
      <c r="D168" s="141"/>
      <c r="E168" s="141"/>
      <c r="F168" s="344"/>
      <c r="G168" s="352"/>
      <c r="H168" s="352"/>
      <c r="I168" s="344"/>
      <c r="J168" s="352"/>
      <c r="K168" s="344"/>
      <c r="L168" s="344"/>
      <c r="M168" s="344"/>
      <c r="N168" s="344"/>
      <c r="O168" s="344"/>
      <c r="P168" s="109"/>
      <c r="Q168" s="110"/>
      <c r="R168" s="110"/>
      <c r="S168" s="113"/>
      <c r="T168" s="138"/>
      <c r="U168" s="349"/>
      <c r="V168" s="138"/>
      <c r="W168" s="275"/>
      <c r="X168" s="138"/>
      <c r="Y168" s="113"/>
      <c r="Z168" s="349"/>
      <c r="AA168" s="138"/>
      <c r="AB168" s="113"/>
      <c r="AC168" s="138"/>
      <c r="AD168" s="138"/>
      <c r="AE168" s="350"/>
      <c r="AF168" s="126" t="s">
        <v>411</v>
      </c>
      <c r="AG168" s="126"/>
      <c r="AI168" s="126"/>
      <c r="AJ168" s="126"/>
      <c r="AK168" s="126"/>
      <c r="CO168" s="303"/>
      <c r="CQ168" s="351"/>
      <c r="CR168" s="351"/>
      <c r="CT168" s="351"/>
      <c r="CU168" s="351"/>
      <c r="CW168" s="351"/>
      <c r="CX168" s="351"/>
      <c r="CZ168" s="351"/>
      <c r="DA168" s="351"/>
      <c r="DC168" s="351"/>
      <c r="DD168" s="351"/>
      <c r="DG168" s="303"/>
      <c r="DH168" s="303"/>
      <c r="DJ168" s="145"/>
      <c r="DK168" s="145"/>
      <c r="DO168" s="115" t="s">
        <v>992</v>
      </c>
    </row>
    <row r="169" spans="1:125" s="115" customFormat="1" ht="40.5" x14ac:dyDescent="0.25">
      <c r="A169" s="126"/>
      <c r="B169" s="126"/>
      <c r="C169" s="126"/>
      <c r="D169" s="141"/>
      <c r="E169" s="141"/>
      <c r="F169" s="344"/>
      <c r="G169" s="352"/>
      <c r="H169" s="352"/>
      <c r="I169" s="344"/>
      <c r="J169" s="352"/>
      <c r="K169" s="344"/>
      <c r="L169" s="344"/>
      <c r="M169" s="344"/>
      <c r="N169" s="344"/>
      <c r="O169" s="344"/>
      <c r="P169" s="109"/>
      <c r="Q169" s="110"/>
      <c r="R169" s="110"/>
      <c r="S169" s="126"/>
      <c r="T169" s="138"/>
      <c r="U169" s="349"/>
      <c r="V169" s="138"/>
      <c r="W169" s="275"/>
      <c r="X169" s="138"/>
      <c r="Y169" s="113"/>
      <c r="Z169" s="349"/>
      <c r="AA169" s="138"/>
      <c r="AB169" s="113"/>
      <c r="AC169" s="138"/>
      <c r="AD169" s="138"/>
      <c r="AE169" s="350"/>
      <c r="AF169" s="349" t="s">
        <v>1580</v>
      </c>
      <c r="AG169" s="126"/>
      <c r="CO169" s="303"/>
      <c r="CQ169" s="351"/>
      <c r="CR169" s="351"/>
      <c r="CT169" s="351"/>
      <c r="CU169" s="351"/>
      <c r="CW169" s="351"/>
      <c r="CX169" s="351"/>
      <c r="CZ169" s="351"/>
      <c r="DA169" s="351"/>
      <c r="DC169" s="351"/>
      <c r="DD169" s="351"/>
      <c r="DG169" s="303"/>
      <c r="DH169" s="303"/>
      <c r="DJ169" s="145"/>
      <c r="DK169" s="145"/>
      <c r="DO169" s="115" t="s">
        <v>985</v>
      </c>
    </row>
    <row r="170" spans="1:125" s="115" customFormat="1" x14ac:dyDescent="0.25">
      <c r="A170" s="126"/>
      <c r="B170" s="126"/>
      <c r="C170" s="126"/>
      <c r="D170" s="141"/>
      <c r="E170" s="141"/>
      <c r="F170" s="344"/>
      <c r="G170" s="352"/>
      <c r="H170" s="352"/>
      <c r="I170" s="344"/>
      <c r="J170" s="352"/>
      <c r="K170" s="344"/>
      <c r="L170" s="344"/>
      <c r="M170" s="344"/>
      <c r="N170" s="344"/>
      <c r="O170" s="344"/>
      <c r="P170" s="109"/>
      <c r="Q170" s="110"/>
      <c r="R170" s="110"/>
      <c r="S170" s="126"/>
      <c r="T170" s="138"/>
      <c r="U170" s="349"/>
      <c r="V170" s="138"/>
      <c r="W170" s="275"/>
      <c r="X170" s="138"/>
      <c r="Y170" s="113"/>
      <c r="Z170" s="349"/>
      <c r="AA170" s="138"/>
      <c r="AB170" s="113"/>
      <c r="AC170" s="138"/>
      <c r="AD170" s="138"/>
      <c r="AE170" s="138"/>
      <c r="AG170" s="126"/>
      <c r="CO170" s="303"/>
      <c r="CQ170" s="351"/>
      <c r="CR170" s="351"/>
      <c r="CT170" s="351"/>
      <c r="CU170" s="351"/>
      <c r="CW170" s="351"/>
      <c r="CX170" s="351"/>
      <c r="CZ170" s="351"/>
      <c r="DA170" s="351"/>
      <c r="DC170" s="351"/>
      <c r="DD170" s="351"/>
      <c r="DG170" s="303"/>
      <c r="DH170" s="303"/>
      <c r="DJ170" s="145"/>
      <c r="DK170" s="145"/>
      <c r="DP170" s="112" t="s">
        <v>993</v>
      </c>
    </row>
    <row r="171" spans="1:125" s="115" customFormat="1" x14ac:dyDescent="0.25">
      <c r="D171" s="351"/>
      <c r="E171" s="351"/>
      <c r="F171" s="355"/>
      <c r="G171" s="356"/>
      <c r="H171" s="356"/>
      <c r="I171" s="355"/>
      <c r="J171" s="356"/>
      <c r="K171" s="355"/>
      <c r="L171" s="355"/>
      <c r="M171" s="355"/>
      <c r="N171" s="355"/>
      <c r="O171" s="355"/>
      <c r="P171" s="114"/>
      <c r="Q171" s="111"/>
      <c r="R171" s="111"/>
      <c r="T171" s="303"/>
      <c r="U171" s="357"/>
      <c r="V171" s="303"/>
      <c r="W171" s="358"/>
      <c r="X171" s="303"/>
      <c r="Y171" s="113"/>
      <c r="Z171" s="357"/>
      <c r="AA171" s="303"/>
      <c r="AB171" s="359"/>
      <c r="AC171" s="303"/>
      <c r="AD171" s="303"/>
      <c r="AE171" s="303"/>
      <c r="AF171" s="360"/>
      <c r="CO171" s="303"/>
      <c r="CQ171" s="351"/>
      <c r="CR171" s="351"/>
      <c r="CT171" s="351"/>
      <c r="CU171" s="351"/>
      <c r="CW171" s="351"/>
      <c r="CX171" s="351"/>
      <c r="CZ171" s="351"/>
      <c r="DA171" s="351"/>
      <c r="DC171" s="351"/>
      <c r="DD171" s="351"/>
      <c r="DG171" s="303"/>
      <c r="DH171" s="303"/>
      <c r="DJ171" s="145"/>
      <c r="DK171" s="145"/>
      <c r="DP171" s="115" t="s">
        <v>994</v>
      </c>
    </row>
    <row r="172" spans="1:125" s="115" customFormat="1" x14ac:dyDescent="0.25">
      <c r="D172" s="351"/>
      <c r="E172" s="351"/>
      <c r="F172" s="355"/>
      <c r="G172" s="356"/>
      <c r="H172" s="356"/>
      <c r="I172" s="355"/>
      <c r="J172" s="356"/>
      <c r="K172" s="355"/>
      <c r="L172" s="355"/>
      <c r="M172" s="355"/>
      <c r="N172" s="355"/>
      <c r="O172" s="355"/>
      <c r="P172" s="114"/>
      <c r="Q172" s="111"/>
      <c r="R172" s="111"/>
      <c r="T172" s="303"/>
      <c r="U172" s="357"/>
      <c r="V172" s="303"/>
      <c r="W172" s="358"/>
      <c r="X172" s="303"/>
      <c r="Y172" s="113"/>
      <c r="Z172" s="357"/>
      <c r="AA172" s="303"/>
      <c r="AB172" s="359"/>
      <c r="AC172" s="303"/>
      <c r="AD172" s="303"/>
      <c r="AE172" s="303"/>
      <c r="AF172" s="360"/>
      <c r="CO172" s="303"/>
      <c r="CQ172" s="351"/>
      <c r="CR172" s="351"/>
      <c r="CT172" s="351"/>
      <c r="CU172" s="351"/>
      <c r="CW172" s="351"/>
      <c r="CX172" s="351"/>
      <c r="CZ172" s="351"/>
      <c r="DA172" s="351"/>
      <c r="DC172" s="351"/>
      <c r="DD172" s="351"/>
      <c r="DG172" s="303"/>
      <c r="DH172" s="303"/>
      <c r="DJ172" s="145"/>
      <c r="DK172" s="145"/>
      <c r="DP172" s="115" t="s">
        <v>995</v>
      </c>
    </row>
    <row r="173" spans="1:125" s="115" customFormat="1" x14ac:dyDescent="0.25">
      <c r="D173" s="351"/>
      <c r="E173" s="351"/>
      <c r="F173" s="355"/>
      <c r="G173" s="356"/>
      <c r="H173" s="356"/>
      <c r="I173" s="355"/>
      <c r="J173" s="356"/>
      <c r="K173" s="355"/>
      <c r="L173" s="355"/>
      <c r="M173" s="355"/>
      <c r="N173" s="355"/>
      <c r="O173" s="355"/>
      <c r="P173" s="114"/>
      <c r="Q173" s="111"/>
      <c r="R173" s="111"/>
      <c r="T173" s="303"/>
      <c r="U173" s="357"/>
      <c r="V173" s="303"/>
      <c r="W173" s="358"/>
      <c r="X173" s="303"/>
      <c r="Y173" s="113"/>
      <c r="Z173" s="357"/>
      <c r="AA173" s="303"/>
      <c r="AB173" s="359"/>
      <c r="AC173" s="303"/>
      <c r="AD173" s="303"/>
      <c r="AE173" s="303"/>
      <c r="AF173" s="360"/>
      <c r="CO173" s="303"/>
      <c r="CQ173" s="351"/>
      <c r="CR173" s="351"/>
      <c r="CT173" s="351"/>
      <c r="CU173" s="351"/>
      <c r="CW173" s="351"/>
      <c r="CX173" s="351"/>
      <c r="CZ173" s="351"/>
      <c r="DA173" s="351"/>
      <c r="DC173" s="351"/>
      <c r="DD173" s="351"/>
      <c r="DG173" s="303"/>
      <c r="DH173" s="303"/>
      <c r="DJ173" s="145"/>
      <c r="DK173" s="145"/>
      <c r="DP173" s="115" t="s">
        <v>996</v>
      </c>
    </row>
    <row r="174" spans="1:125" s="115" customFormat="1" x14ac:dyDescent="0.25">
      <c r="D174" s="351"/>
      <c r="E174" s="351"/>
      <c r="F174" s="355"/>
      <c r="G174" s="356"/>
      <c r="H174" s="356"/>
      <c r="I174" s="355"/>
      <c r="J174" s="356"/>
      <c r="K174" s="355"/>
      <c r="L174" s="355"/>
      <c r="M174" s="355"/>
      <c r="N174" s="355"/>
      <c r="O174" s="355"/>
      <c r="P174" s="114"/>
      <c r="Q174" s="111"/>
      <c r="R174" s="111"/>
      <c r="T174" s="303"/>
      <c r="U174" s="357"/>
      <c r="V174" s="303"/>
      <c r="W174" s="358"/>
      <c r="X174" s="303"/>
      <c r="Y174" s="113"/>
      <c r="Z174" s="357"/>
      <c r="AA174" s="303"/>
      <c r="AB174" s="359"/>
      <c r="AC174" s="303"/>
      <c r="AD174" s="303"/>
      <c r="AE174" s="303"/>
      <c r="AF174" s="360"/>
      <c r="CO174" s="303"/>
      <c r="CQ174" s="351"/>
      <c r="CR174" s="351"/>
      <c r="CT174" s="351"/>
      <c r="CU174" s="351"/>
      <c r="CW174" s="351"/>
      <c r="CX174" s="351"/>
      <c r="CZ174" s="351"/>
      <c r="DA174" s="351"/>
      <c r="DC174" s="351"/>
      <c r="DD174" s="351"/>
      <c r="DG174" s="303"/>
      <c r="DH174" s="303"/>
      <c r="DJ174" s="145"/>
      <c r="DK174" s="145"/>
      <c r="DP174" s="115" t="s">
        <v>997</v>
      </c>
    </row>
    <row r="175" spans="1:125" s="115" customFormat="1" x14ac:dyDescent="0.25">
      <c r="D175" s="351"/>
      <c r="E175" s="351"/>
      <c r="F175" s="355"/>
      <c r="G175" s="356"/>
      <c r="H175" s="356"/>
      <c r="I175" s="355"/>
      <c r="J175" s="356"/>
      <c r="K175" s="355"/>
      <c r="L175" s="355"/>
      <c r="M175" s="355"/>
      <c r="N175" s="355"/>
      <c r="O175" s="355"/>
      <c r="P175" s="114"/>
      <c r="Q175" s="111"/>
      <c r="R175" s="111"/>
      <c r="T175" s="303"/>
      <c r="U175" s="357"/>
      <c r="V175" s="303"/>
      <c r="W175" s="358"/>
      <c r="X175" s="303"/>
      <c r="Y175" s="113"/>
      <c r="Z175" s="357"/>
      <c r="AA175" s="303"/>
      <c r="AB175" s="359"/>
      <c r="AC175" s="303"/>
      <c r="AD175" s="303"/>
      <c r="AE175" s="303"/>
      <c r="AF175" s="360"/>
      <c r="CO175" s="303"/>
      <c r="CQ175" s="351"/>
      <c r="CR175" s="351"/>
      <c r="CT175" s="351"/>
      <c r="CU175" s="351"/>
      <c r="CW175" s="351"/>
      <c r="CX175" s="351"/>
      <c r="CZ175" s="351"/>
      <c r="DA175" s="351"/>
      <c r="DC175" s="351"/>
      <c r="DD175" s="351"/>
      <c r="DG175" s="303"/>
      <c r="DH175" s="303"/>
      <c r="DJ175" s="145"/>
      <c r="DK175" s="145"/>
    </row>
    <row r="176" spans="1:125" s="115" customFormat="1" x14ac:dyDescent="0.25">
      <c r="D176" s="351"/>
      <c r="E176" s="351"/>
      <c r="F176" s="355"/>
      <c r="G176" s="356"/>
      <c r="H176" s="356"/>
      <c r="I176" s="355"/>
      <c r="J176" s="356"/>
      <c r="K176" s="355"/>
      <c r="L176" s="355"/>
      <c r="M176" s="355"/>
      <c r="N176" s="355"/>
      <c r="O176" s="355"/>
      <c r="P176" s="114"/>
      <c r="Q176" s="111"/>
      <c r="R176" s="111"/>
      <c r="T176" s="303"/>
      <c r="U176" s="357"/>
      <c r="V176" s="303"/>
      <c r="W176" s="358"/>
      <c r="X176" s="303"/>
      <c r="Y176" s="113"/>
      <c r="Z176" s="357"/>
      <c r="AA176" s="303"/>
      <c r="AB176" s="359"/>
      <c r="AC176" s="303"/>
      <c r="AD176" s="303"/>
      <c r="AE176" s="303"/>
      <c r="AF176" s="360"/>
      <c r="CO176" s="303"/>
      <c r="CQ176" s="351"/>
      <c r="CR176" s="351"/>
      <c r="CT176" s="351"/>
      <c r="CU176" s="351"/>
      <c r="CW176" s="351"/>
      <c r="CX176" s="351"/>
      <c r="CZ176" s="351"/>
      <c r="DA176" s="351"/>
      <c r="DC176" s="351"/>
      <c r="DD176" s="351"/>
      <c r="DG176" s="303"/>
      <c r="DH176" s="303"/>
      <c r="DJ176" s="145"/>
      <c r="DK176" s="145"/>
    </row>
    <row r="177" spans="4:119" s="115" customFormat="1" x14ac:dyDescent="0.25">
      <c r="D177" s="351"/>
      <c r="E177" s="351"/>
      <c r="F177" s="355"/>
      <c r="G177" s="356"/>
      <c r="H177" s="356"/>
      <c r="I177" s="355"/>
      <c r="J177" s="356"/>
      <c r="K177" s="355"/>
      <c r="L177" s="355"/>
      <c r="M177" s="355"/>
      <c r="N177" s="355"/>
      <c r="O177" s="355"/>
      <c r="P177" s="114"/>
      <c r="Q177" s="111"/>
      <c r="R177" s="111"/>
      <c r="T177" s="303"/>
      <c r="U177" s="357"/>
      <c r="V177" s="303"/>
      <c r="W177" s="358"/>
      <c r="X177" s="303"/>
      <c r="Y177" s="113"/>
      <c r="Z177" s="357"/>
      <c r="AA177" s="303"/>
      <c r="AB177" s="359"/>
      <c r="AC177" s="303"/>
      <c r="AD177" s="303"/>
      <c r="AE177" s="303"/>
      <c r="AF177" s="360"/>
      <c r="CO177" s="303"/>
      <c r="CQ177" s="351"/>
      <c r="CR177" s="351"/>
      <c r="CT177" s="351"/>
      <c r="CU177" s="351"/>
      <c r="CW177" s="351"/>
      <c r="CX177" s="351"/>
      <c r="CZ177" s="351"/>
      <c r="DA177" s="351"/>
      <c r="DC177" s="351"/>
      <c r="DD177" s="351"/>
      <c r="DG177" s="303"/>
      <c r="DH177" s="303"/>
      <c r="DJ177" s="145"/>
      <c r="DK177" s="145"/>
    </row>
    <row r="178" spans="4:119" s="115" customFormat="1" x14ac:dyDescent="0.25">
      <c r="D178" s="351"/>
      <c r="E178" s="351"/>
      <c r="F178" s="355"/>
      <c r="G178" s="356"/>
      <c r="H178" s="356"/>
      <c r="I178" s="355"/>
      <c r="J178" s="356"/>
      <c r="K178" s="355"/>
      <c r="L178" s="355"/>
      <c r="M178" s="355"/>
      <c r="N178" s="355"/>
      <c r="O178" s="355"/>
      <c r="P178" s="114"/>
      <c r="Q178" s="111"/>
      <c r="R178" s="111"/>
      <c r="T178" s="303"/>
      <c r="U178" s="357"/>
      <c r="V178" s="303"/>
      <c r="W178" s="358"/>
      <c r="X178" s="303"/>
      <c r="Y178" s="113"/>
      <c r="Z178" s="357"/>
      <c r="AA178" s="303"/>
      <c r="AB178" s="359"/>
      <c r="AC178" s="303"/>
      <c r="AD178" s="303"/>
      <c r="AE178" s="303"/>
      <c r="AF178" s="360"/>
      <c r="CO178" s="303"/>
      <c r="CQ178" s="351"/>
      <c r="CR178" s="351"/>
      <c r="CT178" s="351"/>
      <c r="CU178" s="351"/>
      <c r="CW178" s="351"/>
      <c r="CX178" s="351"/>
      <c r="CZ178" s="351"/>
      <c r="DA178" s="351"/>
      <c r="DC178" s="351"/>
      <c r="DD178" s="351"/>
      <c r="DG178" s="303"/>
      <c r="DH178" s="303"/>
      <c r="DJ178" s="145"/>
      <c r="DK178" s="145"/>
    </row>
    <row r="179" spans="4:119" s="115" customFormat="1" x14ac:dyDescent="0.25">
      <c r="D179" s="351"/>
      <c r="E179" s="351"/>
      <c r="F179" s="355"/>
      <c r="G179" s="356"/>
      <c r="H179" s="356"/>
      <c r="I179" s="355"/>
      <c r="J179" s="356"/>
      <c r="K179" s="355"/>
      <c r="L179" s="355"/>
      <c r="M179" s="355"/>
      <c r="N179" s="355"/>
      <c r="O179" s="355"/>
      <c r="P179" s="114"/>
      <c r="Q179" s="111"/>
      <c r="R179" s="111"/>
      <c r="T179" s="303"/>
      <c r="U179" s="357"/>
      <c r="V179" s="303"/>
      <c r="W179" s="358"/>
      <c r="X179" s="303"/>
      <c r="Y179" s="113"/>
      <c r="Z179" s="357"/>
      <c r="AA179" s="303"/>
      <c r="AB179" s="359"/>
      <c r="AC179" s="303"/>
      <c r="AD179" s="303"/>
      <c r="AE179" s="303"/>
      <c r="AF179" s="360"/>
      <c r="CO179" s="303"/>
      <c r="CQ179" s="351"/>
      <c r="CR179" s="351"/>
      <c r="CT179" s="351"/>
      <c r="CU179" s="351"/>
      <c r="CW179" s="351"/>
      <c r="CX179" s="351"/>
      <c r="CZ179" s="351"/>
      <c r="DA179" s="351"/>
      <c r="DC179" s="351"/>
      <c r="DD179" s="351"/>
      <c r="DG179" s="303"/>
      <c r="DH179" s="303"/>
      <c r="DJ179" s="145"/>
      <c r="DK179" s="145"/>
    </row>
    <row r="180" spans="4:119" s="115" customFormat="1" x14ac:dyDescent="0.25">
      <c r="D180" s="351"/>
      <c r="E180" s="351"/>
      <c r="F180" s="355"/>
      <c r="G180" s="356"/>
      <c r="H180" s="356"/>
      <c r="I180" s="355"/>
      <c r="J180" s="356"/>
      <c r="K180" s="355"/>
      <c r="L180" s="355"/>
      <c r="M180" s="355"/>
      <c r="N180" s="355"/>
      <c r="O180" s="355"/>
      <c r="P180" s="114"/>
      <c r="Q180" s="111"/>
      <c r="R180" s="111"/>
      <c r="T180" s="303"/>
      <c r="U180" s="357"/>
      <c r="V180" s="303"/>
      <c r="W180" s="358"/>
      <c r="X180" s="303"/>
      <c r="Y180" s="113"/>
      <c r="Z180" s="357"/>
      <c r="AA180" s="303"/>
      <c r="AB180" s="359"/>
      <c r="AC180" s="303"/>
      <c r="AD180" s="303"/>
      <c r="AE180" s="303"/>
      <c r="AF180" s="360"/>
      <c r="CO180" s="303"/>
      <c r="CQ180" s="351"/>
      <c r="CR180" s="351"/>
      <c r="CT180" s="351"/>
      <c r="CU180" s="351"/>
      <c r="CW180" s="351"/>
      <c r="CX180" s="351"/>
      <c r="CZ180" s="351"/>
      <c r="DA180" s="351"/>
      <c r="DC180" s="351"/>
      <c r="DD180" s="351"/>
      <c r="DG180" s="303"/>
      <c r="DH180" s="303"/>
      <c r="DJ180" s="145"/>
      <c r="DK180" s="145"/>
    </row>
    <row r="181" spans="4:119" s="115" customFormat="1" x14ac:dyDescent="0.25">
      <c r="D181" s="351"/>
      <c r="E181" s="351"/>
      <c r="F181" s="355"/>
      <c r="G181" s="356"/>
      <c r="H181" s="356"/>
      <c r="I181" s="355"/>
      <c r="J181" s="356"/>
      <c r="K181" s="355"/>
      <c r="L181" s="355"/>
      <c r="M181" s="355"/>
      <c r="N181" s="355"/>
      <c r="O181" s="355"/>
      <c r="P181" s="114"/>
      <c r="Q181" s="111"/>
      <c r="R181" s="111"/>
      <c r="T181" s="303"/>
      <c r="U181" s="357"/>
      <c r="V181" s="303"/>
      <c r="W181" s="358"/>
      <c r="X181" s="303"/>
      <c r="Y181" s="113"/>
      <c r="Z181" s="357"/>
      <c r="AA181" s="303"/>
      <c r="AB181" s="359"/>
      <c r="AC181" s="303"/>
      <c r="AD181" s="303"/>
      <c r="AE181" s="303"/>
      <c r="AF181" s="360"/>
      <c r="CO181" s="303"/>
      <c r="CQ181" s="351"/>
      <c r="CR181" s="351"/>
      <c r="CT181" s="351"/>
      <c r="CU181" s="351"/>
      <c r="CW181" s="351"/>
      <c r="CX181" s="351"/>
      <c r="CZ181" s="351"/>
      <c r="DA181" s="351"/>
      <c r="DC181" s="351"/>
      <c r="DD181" s="351"/>
      <c r="DG181" s="303"/>
      <c r="DH181" s="303"/>
      <c r="DJ181" s="145"/>
      <c r="DK181" s="145"/>
    </row>
    <row r="182" spans="4:119" s="115" customFormat="1" x14ac:dyDescent="0.25">
      <c r="D182" s="351"/>
      <c r="E182" s="351"/>
      <c r="F182" s="355"/>
      <c r="G182" s="356"/>
      <c r="H182" s="356"/>
      <c r="I182" s="355"/>
      <c r="J182" s="356"/>
      <c r="K182" s="355"/>
      <c r="L182" s="355"/>
      <c r="M182" s="355"/>
      <c r="N182" s="355"/>
      <c r="O182" s="355"/>
      <c r="P182" s="114"/>
      <c r="Q182" s="111"/>
      <c r="R182" s="111"/>
      <c r="T182" s="303"/>
      <c r="U182" s="357"/>
      <c r="V182" s="303"/>
      <c r="W182" s="358"/>
      <c r="X182" s="303"/>
      <c r="Y182" s="113"/>
      <c r="Z182" s="357"/>
      <c r="AA182" s="303"/>
      <c r="AB182" s="359"/>
      <c r="AC182" s="303"/>
      <c r="AD182" s="303"/>
      <c r="AE182" s="303"/>
      <c r="AF182" s="360"/>
      <c r="CO182" s="303"/>
      <c r="CQ182" s="351"/>
      <c r="CR182" s="351"/>
      <c r="CT182" s="351"/>
      <c r="CU182" s="351"/>
      <c r="CW182" s="351"/>
      <c r="CX182" s="351"/>
      <c r="CZ182" s="351"/>
      <c r="DA182" s="351"/>
      <c r="DC182" s="351"/>
      <c r="DD182" s="351"/>
      <c r="DG182" s="303"/>
      <c r="DH182" s="303"/>
      <c r="DJ182" s="145"/>
      <c r="DK182" s="145"/>
      <c r="DL182" s="872" t="s">
        <v>78</v>
      </c>
      <c r="DM182" s="873"/>
      <c r="DN182" s="874"/>
      <c r="DO182" s="173" t="s">
        <v>950</v>
      </c>
    </row>
    <row r="183" spans="4:119" s="115" customFormat="1" x14ac:dyDescent="0.25">
      <c r="D183" s="351"/>
      <c r="E183" s="351"/>
      <c r="F183" s="355"/>
      <c r="G183" s="356"/>
      <c r="H183" s="356"/>
      <c r="I183" s="355"/>
      <c r="J183" s="356"/>
      <c r="K183" s="355"/>
      <c r="L183" s="355"/>
      <c r="M183" s="355"/>
      <c r="N183" s="355"/>
      <c r="O183" s="355"/>
      <c r="P183" s="114"/>
      <c r="Q183" s="111"/>
      <c r="R183" s="111"/>
      <c r="T183" s="303"/>
      <c r="U183" s="357"/>
      <c r="V183" s="303"/>
      <c r="W183" s="358"/>
      <c r="X183" s="303"/>
      <c r="Y183" s="113"/>
      <c r="Z183" s="357"/>
      <c r="AA183" s="303"/>
      <c r="AB183" s="359"/>
      <c r="AC183" s="303"/>
      <c r="AD183" s="303"/>
      <c r="AE183" s="303"/>
      <c r="AF183" s="360"/>
      <c r="CO183" s="303"/>
      <c r="CQ183" s="351"/>
      <c r="CR183" s="351"/>
      <c r="CT183" s="351"/>
      <c r="CU183" s="351"/>
      <c r="CW183" s="351"/>
      <c r="CX183" s="351"/>
      <c r="CZ183" s="351"/>
      <c r="DA183" s="351"/>
      <c r="DC183" s="351"/>
      <c r="DD183" s="351"/>
      <c r="DG183" s="303"/>
      <c r="DH183" s="303"/>
      <c r="DJ183" s="145"/>
      <c r="DK183" s="145"/>
      <c r="DL183" s="174" t="s">
        <v>76</v>
      </c>
      <c r="DM183" s="175" t="s">
        <v>77</v>
      </c>
      <c r="DN183" s="176" t="s">
        <v>701</v>
      </c>
      <c r="DO183" s="171"/>
    </row>
    <row r="184" spans="4:119" s="115" customFormat="1" x14ac:dyDescent="0.25">
      <c r="D184" s="351"/>
      <c r="E184" s="351"/>
      <c r="F184" s="355"/>
      <c r="G184" s="356"/>
      <c r="H184" s="356"/>
      <c r="I184" s="355"/>
      <c r="J184" s="356"/>
      <c r="K184" s="355"/>
      <c r="L184" s="355"/>
      <c r="M184" s="355"/>
      <c r="N184" s="355"/>
      <c r="O184" s="355"/>
      <c r="P184" s="114"/>
      <c r="Q184" s="111"/>
      <c r="R184" s="111"/>
      <c r="T184" s="303"/>
      <c r="U184" s="357"/>
      <c r="V184" s="303"/>
      <c r="W184" s="358"/>
      <c r="X184" s="303"/>
      <c r="Y184" s="113"/>
      <c r="Z184" s="357"/>
      <c r="AA184" s="303"/>
      <c r="AB184" s="359"/>
      <c r="AC184" s="303"/>
      <c r="AD184" s="303"/>
      <c r="AE184" s="303"/>
      <c r="AF184" s="360"/>
      <c r="CO184" s="303"/>
      <c r="CQ184" s="351"/>
      <c r="CR184" s="351"/>
      <c r="CT184" s="351"/>
      <c r="CU184" s="351"/>
      <c r="CW184" s="351"/>
      <c r="CX184" s="351"/>
      <c r="CZ184" s="351"/>
      <c r="DA184" s="351"/>
      <c r="DC184" s="351"/>
      <c r="DD184" s="351"/>
      <c r="DG184" s="303"/>
      <c r="DH184" s="303"/>
      <c r="DJ184" s="145"/>
      <c r="DK184" s="145"/>
      <c r="DL184" s="267">
        <v>101</v>
      </c>
      <c r="DM184" s="268" t="s">
        <v>713</v>
      </c>
      <c r="DN184" s="269">
        <v>2</v>
      </c>
      <c r="DO184" s="171"/>
    </row>
    <row r="185" spans="4:119" s="115" customFormat="1" x14ac:dyDescent="0.25">
      <c r="D185" s="351"/>
      <c r="E185" s="351"/>
      <c r="F185" s="355"/>
      <c r="G185" s="356"/>
      <c r="H185" s="356"/>
      <c r="I185" s="355"/>
      <c r="J185" s="356"/>
      <c r="K185" s="355"/>
      <c r="L185" s="355"/>
      <c r="M185" s="355"/>
      <c r="N185" s="355"/>
      <c r="O185" s="355"/>
      <c r="P185" s="114"/>
      <c r="Q185" s="111"/>
      <c r="R185" s="111"/>
      <c r="T185" s="303"/>
      <c r="U185" s="357"/>
      <c r="V185" s="303"/>
      <c r="W185" s="358"/>
      <c r="X185" s="303"/>
      <c r="Y185" s="113"/>
      <c r="Z185" s="357"/>
      <c r="AA185" s="303"/>
      <c r="AB185" s="359"/>
      <c r="AC185" s="303"/>
      <c r="AD185" s="303"/>
      <c r="AE185" s="303"/>
      <c r="AF185" s="360"/>
      <c r="CO185" s="303"/>
      <c r="CQ185" s="351"/>
      <c r="CR185" s="351"/>
      <c r="CT185" s="351"/>
      <c r="CU185" s="351"/>
      <c r="CW185" s="351"/>
      <c r="CX185" s="351"/>
      <c r="CZ185" s="351"/>
      <c r="DA185" s="351"/>
      <c r="DC185" s="351"/>
      <c r="DD185" s="351"/>
      <c r="DG185" s="303"/>
      <c r="DH185" s="303"/>
      <c r="DJ185" s="145"/>
      <c r="DK185" s="145"/>
      <c r="DL185" s="267">
        <v>102</v>
      </c>
      <c r="DM185" s="268" t="s">
        <v>714</v>
      </c>
      <c r="DN185" s="269">
        <v>3</v>
      </c>
      <c r="DO185" s="171"/>
    </row>
    <row r="186" spans="4:119" s="115" customFormat="1" x14ac:dyDescent="0.25">
      <c r="D186" s="351"/>
      <c r="E186" s="351"/>
      <c r="F186" s="355"/>
      <c r="G186" s="356"/>
      <c r="H186" s="356"/>
      <c r="I186" s="355"/>
      <c r="J186" s="356"/>
      <c r="K186" s="355"/>
      <c r="L186" s="355"/>
      <c r="M186" s="355"/>
      <c r="N186" s="355"/>
      <c r="O186" s="355"/>
      <c r="P186" s="114"/>
      <c r="Q186" s="111"/>
      <c r="R186" s="111"/>
      <c r="T186" s="303"/>
      <c r="U186" s="357"/>
      <c r="V186" s="303"/>
      <c r="W186" s="358"/>
      <c r="X186" s="303"/>
      <c r="Y186" s="113"/>
      <c r="Z186" s="357"/>
      <c r="AA186" s="303"/>
      <c r="AB186" s="359"/>
      <c r="AC186" s="303"/>
      <c r="AD186" s="303"/>
      <c r="AE186" s="303"/>
      <c r="AF186" s="360"/>
      <c r="CO186" s="303"/>
      <c r="CQ186" s="351"/>
      <c r="CR186" s="351"/>
      <c r="CT186" s="351"/>
      <c r="CU186" s="351"/>
      <c r="CW186" s="351"/>
      <c r="CX186" s="351"/>
      <c r="CZ186" s="351"/>
      <c r="DA186" s="351"/>
      <c r="DC186" s="351"/>
      <c r="DD186" s="351"/>
      <c r="DG186" s="303"/>
      <c r="DH186" s="303"/>
      <c r="DJ186" s="145"/>
      <c r="DK186" s="145"/>
      <c r="DL186" s="267">
        <v>103</v>
      </c>
      <c r="DM186" s="268" t="s">
        <v>715</v>
      </c>
      <c r="DN186" s="269">
        <v>4</v>
      </c>
      <c r="DO186" s="171"/>
    </row>
    <row r="187" spans="4:119" s="115" customFormat="1" x14ac:dyDescent="0.25">
      <c r="D187" s="351"/>
      <c r="E187" s="351"/>
      <c r="F187" s="355"/>
      <c r="G187" s="356"/>
      <c r="H187" s="356"/>
      <c r="I187" s="355"/>
      <c r="J187" s="356"/>
      <c r="K187" s="355"/>
      <c r="L187" s="355"/>
      <c r="M187" s="355"/>
      <c r="N187" s="355"/>
      <c r="O187" s="355"/>
      <c r="P187" s="114"/>
      <c r="Q187" s="111"/>
      <c r="R187" s="111"/>
      <c r="T187" s="303"/>
      <c r="U187" s="357"/>
      <c r="V187" s="303"/>
      <c r="W187" s="358"/>
      <c r="X187" s="303"/>
      <c r="Y187" s="113"/>
      <c r="Z187" s="357"/>
      <c r="AA187" s="303"/>
      <c r="AB187" s="359"/>
      <c r="AC187" s="303"/>
      <c r="AD187" s="303"/>
      <c r="AE187" s="303"/>
      <c r="AF187" s="360"/>
      <c r="CO187" s="303"/>
      <c r="CQ187" s="351"/>
      <c r="CR187" s="351"/>
      <c r="CT187" s="351"/>
      <c r="CU187" s="351"/>
      <c r="CW187" s="351"/>
      <c r="CX187" s="351"/>
      <c r="CZ187" s="351"/>
      <c r="DA187" s="351"/>
      <c r="DC187" s="351"/>
      <c r="DD187" s="351"/>
      <c r="DG187" s="303"/>
      <c r="DH187" s="303"/>
      <c r="DJ187" s="145"/>
      <c r="DK187" s="145"/>
      <c r="DL187" s="267">
        <v>104</v>
      </c>
      <c r="DM187" s="268" t="s">
        <v>1323</v>
      </c>
      <c r="DN187" s="269">
        <v>5</v>
      </c>
      <c r="DO187" s="171"/>
    </row>
    <row r="188" spans="4:119" s="115" customFormat="1" x14ac:dyDescent="0.25">
      <c r="D188" s="351"/>
      <c r="E188" s="351"/>
      <c r="F188" s="355"/>
      <c r="G188" s="356"/>
      <c r="H188" s="356"/>
      <c r="I188" s="355"/>
      <c r="J188" s="356"/>
      <c r="K188" s="355"/>
      <c r="L188" s="355"/>
      <c r="M188" s="355"/>
      <c r="N188" s="355"/>
      <c r="O188" s="355"/>
      <c r="P188" s="114"/>
      <c r="Q188" s="111"/>
      <c r="R188" s="111"/>
      <c r="T188" s="303"/>
      <c r="U188" s="357"/>
      <c r="V188" s="303"/>
      <c r="W188" s="358"/>
      <c r="X188" s="303"/>
      <c r="Y188" s="113"/>
      <c r="Z188" s="357"/>
      <c r="AA188" s="303"/>
      <c r="AB188" s="359"/>
      <c r="AC188" s="303"/>
      <c r="AD188" s="303"/>
      <c r="AE188" s="303"/>
      <c r="AF188" s="360"/>
      <c r="CO188" s="303"/>
      <c r="CQ188" s="351"/>
      <c r="CR188" s="351"/>
      <c r="CT188" s="351"/>
      <c r="CU188" s="351"/>
      <c r="CW188" s="351"/>
      <c r="CX188" s="351"/>
      <c r="CZ188" s="351"/>
      <c r="DA188" s="351"/>
      <c r="DC188" s="351"/>
      <c r="DD188" s="351"/>
      <c r="DG188" s="303"/>
      <c r="DH188" s="303"/>
      <c r="DJ188" s="145"/>
      <c r="DK188" s="145"/>
      <c r="DL188" s="267">
        <v>111</v>
      </c>
      <c r="DM188" s="268" t="s">
        <v>1324</v>
      </c>
      <c r="DN188" s="269">
        <v>4</v>
      </c>
      <c r="DO188" s="171" t="s">
        <v>953</v>
      </c>
    </row>
    <row r="189" spans="4:119" s="115" customFormat="1" x14ac:dyDescent="0.25">
      <c r="D189" s="351"/>
      <c r="E189" s="351"/>
      <c r="F189" s="355"/>
      <c r="G189" s="356"/>
      <c r="H189" s="356"/>
      <c r="I189" s="355"/>
      <c r="J189" s="356"/>
      <c r="K189" s="355"/>
      <c r="L189" s="355"/>
      <c r="M189" s="355"/>
      <c r="N189" s="355"/>
      <c r="O189" s="355"/>
      <c r="P189" s="114"/>
      <c r="Q189" s="111"/>
      <c r="R189" s="111"/>
      <c r="T189" s="303"/>
      <c r="U189" s="357"/>
      <c r="V189" s="303"/>
      <c r="W189" s="358"/>
      <c r="X189" s="303"/>
      <c r="Y189" s="113"/>
      <c r="Z189" s="357"/>
      <c r="AA189" s="303"/>
      <c r="AB189" s="359"/>
      <c r="AC189" s="303"/>
      <c r="AD189" s="303"/>
      <c r="AE189" s="303"/>
      <c r="AF189" s="360"/>
      <c r="CO189" s="303"/>
      <c r="CQ189" s="351"/>
      <c r="CR189" s="351"/>
      <c r="CT189" s="351"/>
      <c r="CU189" s="351"/>
      <c r="CW189" s="351"/>
      <c r="CX189" s="351"/>
      <c r="CZ189" s="351"/>
      <c r="DA189" s="351"/>
      <c r="DC189" s="351"/>
      <c r="DD189" s="351"/>
      <c r="DG189" s="303"/>
      <c r="DH189" s="303"/>
      <c r="DJ189" s="145"/>
      <c r="DK189" s="145"/>
      <c r="DL189" s="267">
        <v>112</v>
      </c>
      <c r="DM189" s="268" t="s">
        <v>1325</v>
      </c>
      <c r="DN189" s="269">
        <v>5</v>
      </c>
      <c r="DO189" s="171" t="s">
        <v>953</v>
      </c>
    </row>
    <row r="190" spans="4:119" s="115" customFormat="1" x14ac:dyDescent="0.25">
      <c r="D190" s="351"/>
      <c r="E190" s="351"/>
      <c r="F190" s="355"/>
      <c r="G190" s="356"/>
      <c r="H190" s="356"/>
      <c r="I190" s="355"/>
      <c r="J190" s="356"/>
      <c r="K190" s="355"/>
      <c r="L190" s="355"/>
      <c r="M190" s="355"/>
      <c r="N190" s="355"/>
      <c r="O190" s="355"/>
      <c r="P190" s="114"/>
      <c r="Q190" s="111"/>
      <c r="R190" s="111"/>
      <c r="T190" s="303"/>
      <c r="U190" s="357"/>
      <c r="V190" s="303"/>
      <c r="W190" s="358"/>
      <c r="X190" s="303"/>
      <c r="Y190" s="113"/>
      <c r="Z190" s="357"/>
      <c r="AA190" s="303"/>
      <c r="AB190" s="359"/>
      <c r="AC190" s="303"/>
      <c r="AD190" s="303"/>
      <c r="AE190" s="303"/>
      <c r="AF190" s="360"/>
      <c r="CO190" s="303"/>
      <c r="CQ190" s="351"/>
      <c r="CR190" s="351"/>
      <c r="CT190" s="351"/>
      <c r="CU190" s="351"/>
      <c r="CW190" s="351"/>
      <c r="CX190" s="351"/>
      <c r="CZ190" s="351"/>
      <c r="DA190" s="351"/>
      <c r="DC190" s="351"/>
      <c r="DD190" s="351"/>
      <c r="DG190" s="303"/>
      <c r="DH190" s="303"/>
      <c r="DJ190" s="145"/>
      <c r="DK190" s="145"/>
      <c r="DL190" s="267">
        <v>121</v>
      </c>
      <c r="DM190" s="268" t="s">
        <v>721</v>
      </c>
      <c r="DN190" s="269">
        <v>4</v>
      </c>
      <c r="DO190" s="171" t="s">
        <v>954</v>
      </c>
    </row>
    <row r="191" spans="4:119" s="115" customFormat="1" x14ac:dyDescent="0.25">
      <c r="D191" s="351"/>
      <c r="E191" s="351"/>
      <c r="F191" s="355"/>
      <c r="G191" s="356"/>
      <c r="H191" s="356"/>
      <c r="I191" s="355"/>
      <c r="J191" s="356"/>
      <c r="K191" s="355"/>
      <c r="L191" s="355"/>
      <c r="M191" s="355"/>
      <c r="N191" s="355"/>
      <c r="O191" s="355"/>
      <c r="P191" s="114"/>
      <c r="Q191" s="111"/>
      <c r="R191" s="111"/>
      <c r="T191" s="303"/>
      <c r="U191" s="357"/>
      <c r="V191" s="303"/>
      <c r="W191" s="358"/>
      <c r="X191" s="303"/>
      <c r="Y191" s="113"/>
      <c r="Z191" s="357"/>
      <c r="AA191" s="303"/>
      <c r="AB191" s="359"/>
      <c r="AC191" s="303"/>
      <c r="AD191" s="303"/>
      <c r="AE191" s="303"/>
      <c r="AF191" s="360"/>
      <c r="CO191" s="303"/>
      <c r="CQ191" s="351"/>
      <c r="CR191" s="351"/>
      <c r="CT191" s="351"/>
      <c r="CU191" s="351"/>
      <c r="CW191" s="351"/>
      <c r="CX191" s="351"/>
      <c r="CZ191" s="351"/>
      <c r="DA191" s="351"/>
      <c r="DC191" s="351"/>
      <c r="DD191" s="351"/>
      <c r="DG191" s="303"/>
      <c r="DH191" s="303"/>
      <c r="DJ191" s="145"/>
      <c r="DK191" s="145"/>
      <c r="DL191" s="267">
        <v>122</v>
      </c>
      <c r="DM191" s="268" t="s">
        <v>1326</v>
      </c>
      <c r="DN191" s="269">
        <v>5</v>
      </c>
      <c r="DO191" s="171" t="s">
        <v>954</v>
      </c>
    </row>
    <row r="192" spans="4:119" s="115" customFormat="1" x14ac:dyDescent="0.25">
      <c r="D192" s="351"/>
      <c r="E192" s="351"/>
      <c r="F192" s="355"/>
      <c r="G192" s="356"/>
      <c r="H192" s="356"/>
      <c r="I192" s="355"/>
      <c r="J192" s="356"/>
      <c r="K192" s="355"/>
      <c r="L192" s="355"/>
      <c r="M192" s="355"/>
      <c r="N192" s="355"/>
      <c r="O192" s="355"/>
      <c r="P192" s="114"/>
      <c r="Q192" s="111"/>
      <c r="R192" s="111"/>
      <c r="T192" s="303"/>
      <c r="U192" s="357"/>
      <c r="V192" s="303"/>
      <c r="W192" s="358"/>
      <c r="X192" s="303"/>
      <c r="Y192" s="113"/>
      <c r="Z192" s="357"/>
      <c r="AA192" s="303"/>
      <c r="AB192" s="359"/>
      <c r="AC192" s="303"/>
      <c r="AD192" s="303"/>
      <c r="AE192" s="303"/>
      <c r="CO192" s="303"/>
      <c r="CQ192" s="351"/>
      <c r="CR192" s="351"/>
      <c r="CT192" s="351"/>
      <c r="CU192" s="351"/>
      <c r="CW192" s="351"/>
      <c r="CX192" s="351"/>
      <c r="CZ192" s="351"/>
      <c r="DA192" s="351"/>
      <c r="DC192" s="351"/>
      <c r="DD192" s="351"/>
      <c r="DG192" s="303"/>
      <c r="DH192" s="303"/>
      <c r="DJ192" s="145"/>
      <c r="DK192" s="145"/>
      <c r="DL192" s="267">
        <v>123</v>
      </c>
      <c r="DM192" s="268" t="s">
        <v>1327</v>
      </c>
      <c r="DN192" s="269">
        <v>6</v>
      </c>
      <c r="DO192" s="171" t="s">
        <v>954</v>
      </c>
    </row>
    <row r="193" spans="4:119" s="115" customFormat="1" x14ac:dyDescent="0.25">
      <c r="D193" s="351"/>
      <c r="E193" s="351"/>
      <c r="F193" s="355"/>
      <c r="G193" s="356"/>
      <c r="H193" s="356"/>
      <c r="I193" s="355"/>
      <c r="J193" s="356"/>
      <c r="K193" s="355"/>
      <c r="L193" s="355"/>
      <c r="M193" s="355"/>
      <c r="N193" s="355"/>
      <c r="O193" s="355"/>
      <c r="P193" s="114"/>
      <c r="Q193" s="111"/>
      <c r="R193" s="111"/>
      <c r="T193" s="303"/>
      <c r="U193" s="357"/>
      <c r="V193" s="303"/>
      <c r="W193" s="358"/>
      <c r="X193" s="303"/>
      <c r="Y193" s="113"/>
      <c r="Z193" s="357"/>
      <c r="AA193" s="303"/>
      <c r="AB193" s="359"/>
      <c r="AC193" s="303"/>
      <c r="AD193" s="303"/>
      <c r="AE193" s="303"/>
      <c r="CO193" s="303"/>
      <c r="CQ193" s="351"/>
      <c r="CR193" s="351"/>
      <c r="CT193" s="351"/>
      <c r="CU193" s="351"/>
      <c r="CW193" s="351"/>
      <c r="CX193" s="351"/>
      <c r="CZ193" s="351"/>
      <c r="DA193" s="351"/>
      <c r="DC193" s="351"/>
      <c r="DD193" s="351"/>
      <c r="DG193" s="303"/>
      <c r="DH193" s="303"/>
      <c r="DJ193" s="145"/>
      <c r="DK193" s="145"/>
      <c r="DL193" s="267">
        <v>124</v>
      </c>
      <c r="DM193" s="268" t="s">
        <v>1328</v>
      </c>
      <c r="DN193" s="269">
        <v>7</v>
      </c>
      <c r="DO193" s="171" t="s">
        <v>954</v>
      </c>
    </row>
    <row r="194" spans="4:119" s="115" customFormat="1" x14ac:dyDescent="0.25">
      <c r="D194" s="351"/>
      <c r="E194" s="351"/>
      <c r="F194" s="355"/>
      <c r="G194" s="356"/>
      <c r="H194" s="356"/>
      <c r="I194" s="355"/>
      <c r="J194" s="356"/>
      <c r="K194" s="355"/>
      <c r="L194" s="355"/>
      <c r="M194" s="355"/>
      <c r="N194" s="355"/>
      <c r="O194" s="355"/>
      <c r="P194" s="114"/>
      <c r="Q194" s="111"/>
      <c r="R194" s="111"/>
      <c r="T194" s="303"/>
      <c r="U194" s="357"/>
      <c r="V194" s="303"/>
      <c r="W194" s="358"/>
      <c r="X194" s="303"/>
      <c r="Y194" s="113"/>
      <c r="Z194" s="357"/>
      <c r="AA194" s="303"/>
      <c r="AB194" s="359"/>
      <c r="AC194" s="303"/>
      <c r="AD194" s="303"/>
      <c r="AE194" s="303"/>
      <c r="CO194" s="303"/>
      <c r="CQ194" s="351"/>
      <c r="CR194" s="351"/>
      <c r="CT194" s="351"/>
      <c r="CU194" s="351"/>
      <c r="CW194" s="351"/>
      <c r="CX194" s="351"/>
      <c r="CZ194" s="351"/>
      <c r="DA194" s="351"/>
      <c r="DC194" s="351"/>
      <c r="DD194" s="351"/>
      <c r="DG194" s="303"/>
      <c r="DH194" s="303"/>
      <c r="DJ194" s="145"/>
      <c r="DK194" s="145"/>
      <c r="DL194" s="267">
        <v>131</v>
      </c>
      <c r="DM194" s="268" t="s">
        <v>1329</v>
      </c>
      <c r="DN194" s="269">
        <v>4</v>
      </c>
      <c r="DO194" s="171" t="s">
        <v>955</v>
      </c>
    </row>
    <row r="195" spans="4:119" s="115" customFormat="1" x14ac:dyDescent="0.25">
      <c r="D195" s="351"/>
      <c r="E195" s="351"/>
      <c r="F195" s="355"/>
      <c r="G195" s="356"/>
      <c r="H195" s="356"/>
      <c r="I195" s="355"/>
      <c r="J195" s="356"/>
      <c r="K195" s="355"/>
      <c r="L195" s="355"/>
      <c r="M195" s="355"/>
      <c r="N195" s="355"/>
      <c r="O195" s="355"/>
      <c r="P195" s="114"/>
      <c r="Q195" s="111"/>
      <c r="R195" s="111"/>
      <c r="T195" s="303"/>
      <c r="U195" s="357"/>
      <c r="V195" s="303"/>
      <c r="W195" s="358"/>
      <c r="X195" s="303"/>
      <c r="Y195" s="113"/>
      <c r="Z195" s="357"/>
      <c r="AA195" s="303"/>
      <c r="AB195" s="359"/>
      <c r="AC195" s="303"/>
      <c r="AD195" s="303"/>
      <c r="AE195" s="303"/>
      <c r="CO195" s="303"/>
      <c r="CQ195" s="351"/>
      <c r="CR195" s="351"/>
      <c r="CT195" s="351"/>
      <c r="CU195" s="351"/>
      <c r="CW195" s="351"/>
      <c r="CX195" s="351"/>
      <c r="CZ195" s="351"/>
      <c r="DA195" s="351"/>
      <c r="DC195" s="351"/>
      <c r="DD195" s="351"/>
      <c r="DG195" s="303"/>
      <c r="DH195" s="303"/>
      <c r="DJ195" s="145"/>
      <c r="DK195" s="145"/>
      <c r="DL195" s="267">
        <v>132</v>
      </c>
      <c r="DM195" s="268" t="s">
        <v>1330</v>
      </c>
      <c r="DN195" s="269">
        <v>5</v>
      </c>
      <c r="DO195" s="171" t="s">
        <v>955</v>
      </c>
    </row>
    <row r="196" spans="4:119" s="115" customFormat="1" x14ac:dyDescent="0.25">
      <c r="D196" s="351"/>
      <c r="E196" s="351"/>
      <c r="F196" s="355"/>
      <c r="G196" s="356"/>
      <c r="H196" s="356"/>
      <c r="I196" s="355"/>
      <c r="J196" s="356"/>
      <c r="K196" s="355"/>
      <c r="L196" s="355"/>
      <c r="M196" s="355"/>
      <c r="N196" s="355"/>
      <c r="O196" s="355"/>
      <c r="P196" s="114"/>
      <c r="Q196" s="111"/>
      <c r="R196" s="111"/>
      <c r="T196" s="303"/>
      <c r="U196" s="357"/>
      <c r="V196" s="303"/>
      <c r="W196" s="358"/>
      <c r="X196" s="303"/>
      <c r="Y196" s="113"/>
      <c r="Z196" s="357"/>
      <c r="AA196" s="303"/>
      <c r="AB196" s="359"/>
      <c r="AC196" s="303"/>
      <c r="AD196" s="303"/>
      <c r="AE196" s="303"/>
      <c r="CO196" s="303"/>
      <c r="CQ196" s="351"/>
      <c r="CR196" s="351"/>
      <c r="CT196" s="351"/>
      <c r="CU196" s="351"/>
      <c r="CW196" s="351"/>
      <c r="CX196" s="351"/>
      <c r="CZ196" s="351"/>
      <c r="DA196" s="351"/>
      <c r="DC196" s="351"/>
      <c r="DD196" s="351"/>
      <c r="DG196" s="303"/>
      <c r="DH196" s="303"/>
      <c r="DJ196" s="145"/>
      <c r="DK196" s="145"/>
      <c r="DL196" s="267">
        <v>133</v>
      </c>
      <c r="DM196" s="268" t="s">
        <v>1331</v>
      </c>
      <c r="DN196" s="269">
        <v>6</v>
      </c>
      <c r="DO196" s="171" t="s">
        <v>955</v>
      </c>
    </row>
    <row r="197" spans="4:119" s="115" customFormat="1" x14ac:dyDescent="0.25">
      <c r="D197" s="351"/>
      <c r="E197" s="351"/>
      <c r="F197" s="355"/>
      <c r="G197" s="356"/>
      <c r="H197" s="356"/>
      <c r="I197" s="355"/>
      <c r="J197" s="356"/>
      <c r="K197" s="355"/>
      <c r="L197" s="355"/>
      <c r="M197" s="355"/>
      <c r="N197" s="355"/>
      <c r="O197" s="355"/>
      <c r="P197" s="114"/>
      <c r="Q197" s="111"/>
      <c r="R197" s="111"/>
      <c r="T197" s="303"/>
      <c r="U197" s="357"/>
      <c r="V197" s="303"/>
      <c r="W197" s="358"/>
      <c r="X197" s="303"/>
      <c r="Y197" s="113"/>
      <c r="Z197" s="357"/>
      <c r="AA197" s="303"/>
      <c r="AB197" s="359"/>
      <c r="AC197" s="303"/>
      <c r="AD197" s="303"/>
      <c r="AE197" s="303"/>
      <c r="CO197" s="303"/>
      <c r="CQ197" s="351"/>
      <c r="CR197" s="351"/>
      <c r="CT197" s="351"/>
      <c r="CU197" s="351"/>
      <c r="CW197" s="351"/>
      <c r="CX197" s="351"/>
      <c r="CZ197" s="351"/>
      <c r="DA197" s="351"/>
      <c r="DC197" s="351"/>
      <c r="DD197" s="351"/>
      <c r="DG197" s="303"/>
      <c r="DH197" s="303"/>
      <c r="DJ197" s="145"/>
      <c r="DK197" s="145"/>
      <c r="DL197" s="267">
        <v>134</v>
      </c>
      <c r="DM197" s="268" t="s">
        <v>1332</v>
      </c>
      <c r="DN197" s="269">
        <v>7</v>
      </c>
      <c r="DO197" s="171" t="s">
        <v>955</v>
      </c>
    </row>
    <row r="198" spans="4:119" s="115" customFormat="1" x14ac:dyDescent="0.25">
      <c r="D198" s="351"/>
      <c r="E198" s="351"/>
      <c r="F198" s="355"/>
      <c r="G198" s="356"/>
      <c r="H198" s="356"/>
      <c r="I198" s="355"/>
      <c r="J198" s="356"/>
      <c r="K198" s="355"/>
      <c r="L198" s="355"/>
      <c r="M198" s="355"/>
      <c r="N198" s="355"/>
      <c r="O198" s="355"/>
      <c r="P198" s="114"/>
      <c r="Q198" s="111"/>
      <c r="R198" s="111"/>
      <c r="T198" s="303"/>
      <c r="U198" s="357"/>
      <c r="V198" s="303"/>
      <c r="W198" s="358"/>
      <c r="X198" s="303"/>
      <c r="Y198" s="113"/>
      <c r="Z198" s="357"/>
      <c r="AA198" s="303"/>
      <c r="AB198" s="359"/>
      <c r="AC198" s="303"/>
      <c r="AD198" s="303"/>
      <c r="AE198" s="303"/>
      <c r="CO198" s="303"/>
      <c r="CQ198" s="351"/>
      <c r="CR198" s="351"/>
      <c r="CT198" s="351"/>
      <c r="CU198" s="351"/>
      <c r="CW198" s="351"/>
      <c r="CX198" s="351"/>
      <c r="CZ198" s="351"/>
      <c r="DA198" s="351"/>
      <c r="DC198" s="351"/>
      <c r="DD198" s="351"/>
      <c r="DG198" s="303"/>
      <c r="DH198" s="303"/>
      <c r="DJ198" s="145"/>
      <c r="DK198" s="145"/>
      <c r="DL198" s="267">
        <v>138</v>
      </c>
      <c r="DM198" s="268" t="s">
        <v>1333</v>
      </c>
      <c r="DN198" s="269">
        <v>6</v>
      </c>
      <c r="DO198" s="171"/>
    </row>
    <row r="199" spans="4:119" s="115" customFormat="1" x14ac:dyDescent="0.25">
      <c r="D199" s="351"/>
      <c r="E199" s="351"/>
      <c r="F199" s="355"/>
      <c r="G199" s="356"/>
      <c r="H199" s="356"/>
      <c r="I199" s="355"/>
      <c r="J199" s="356"/>
      <c r="K199" s="355"/>
      <c r="L199" s="355"/>
      <c r="M199" s="355"/>
      <c r="N199" s="355"/>
      <c r="O199" s="355"/>
      <c r="P199" s="114"/>
      <c r="Q199" s="111"/>
      <c r="R199" s="111"/>
      <c r="T199" s="303"/>
      <c r="U199" s="357"/>
      <c r="V199" s="303"/>
      <c r="W199" s="358"/>
      <c r="X199" s="303"/>
      <c r="Y199" s="113"/>
      <c r="Z199" s="357"/>
      <c r="AA199" s="303"/>
      <c r="AB199" s="359"/>
      <c r="AC199" s="303"/>
      <c r="AD199" s="303"/>
      <c r="AE199" s="303"/>
      <c r="CO199" s="303"/>
      <c r="CQ199" s="351"/>
      <c r="CR199" s="351"/>
      <c r="CT199" s="351"/>
      <c r="CU199" s="351"/>
      <c r="CW199" s="351"/>
      <c r="CX199" s="351"/>
      <c r="CZ199" s="351"/>
      <c r="DA199" s="351"/>
      <c r="DC199" s="351"/>
      <c r="DD199" s="351"/>
      <c r="DG199" s="303"/>
      <c r="DH199" s="303"/>
      <c r="DJ199" s="145"/>
      <c r="DK199" s="145"/>
      <c r="DL199" s="267">
        <v>139</v>
      </c>
      <c r="DM199" s="268" t="s">
        <v>1334</v>
      </c>
      <c r="DN199" s="269">
        <v>7</v>
      </c>
      <c r="DO199" s="171"/>
    </row>
    <row r="200" spans="4:119" s="115" customFormat="1" x14ac:dyDescent="0.25">
      <c r="D200" s="351"/>
      <c r="E200" s="351"/>
      <c r="F200" s="355"/>
      <c r="G200" s="356"/>
      <c r="H200" s="356"/>
      <c r="I200" s="355"/>
      <c r="J200" s="356"/>
      <c r="K200" s="355"/>
      <c r="L200" s="355"/>
      <c r="M200" s="355"/>
      <c r="N200" s="355"/>
      <c r="O200" s="355"/>
      <c r="P200" s="114"/>
      <c r="Q200" s="111"/>
      <c r="R200" s="111"/>
      <c r="T200" s="303"/>
      <c r="U200" s="357"/>
      <c r="V200" s="303"/>
      <c r="W200" s="358"/>
      <c r="X200" s="303"/>
      <c r="Y200" s="113"/>
      <c r="Z200" s="357"/>
      <c r="AA200" s="303"/>
      <c r="AB200" s="359"/>
      <c r="AC200" s="303"/>
      <c r="AD200" s="303"/>
      <c r="AE200" s="303"/>
      <c r="CO200" s="303"/>
      <c r="CQ200" s="351"/>
      <c r="CR200" s="351"/>
      <c r="CT200" s="351"/>
      <c r="CU200" s="351"/>
      <c r="CW200" s="351"/>
      <c r="CX200" s="351"/>
      <c r="CZ200" s="351"/>
      <c r="DA200" s="351"/>
      <c r="DC200" s="351"/>
      <c r="DD200" s="351"/>
      <c r="DG200" s="303"/>
      <c r="DH200" s="303"/>
      <c r="DJ200" s="145"/>
      <c r="DK200" s="145"/>
      <c r="DL200" s="267">
        <v>141</v>
      </c>
      <c r="DM200" s="268" t="s">
        <v>1335</v>
      </c>
      <c r="DN200" s="269">
        <v>8</v>
      </c>
      <c r="DO200" s="171" t="s">
        <v>956</v>
      </c>
    </row>
    <row r="201" spans="4:119" s="115" customFormat="1" x14ac:dyDescent="0.25">
      <c r="D201" s="351"/>
      <c r="E201" s="351"/>
      <c r="F201" s="355"/>
      <c r="G201" s="356"/>
      <c r="H201" s="356"/>
      <c r="I201" s="355"/>
      <c r="J201" s="356"/>
      <c r="K201" s="355"/>
      <c r="L201" s="355"/>
      <c r="M201" s="355"/>
      <c r="N201" s="355"/>
      <c r="O201" s="355"/>
      <c r="P201" s="114"/>
      <c r="Q201" s="111"/>
      <c r="R201" s="111"/>
      <c r="T201" s="303"/>
      <c r="U201" s="357"/>
      <c r="V201" s="303"/>
      <c r="W201" s="358"/>
      <c r="X201" s="303"/>
      <c r="Y201" s="113"/>
      <c r="Z201" s="357"/>
      <c r="AA201" s="303"/>
      <c r="AB201" s="359"/>
      <c r="AC201" s="303"/>
      <c r="AD201" s="303"/>
      <c r="AE201" s="303"/>
      <c r="CO201" s="303"/>
      <c r="CQ201" s="351"/>
      <c r="CR201" s="351"/>
      <c r="CT201" s="351"/>
      <c r="CU201" s="351"/>
      <c r="CW201" s="351"/>
      <c r="CX201" s="351"/>
      <c r="CZ201" s="351"/>
      <c r="DA201" s="351"/>
      <c r="DC201" s="351"/>
      <c r="DD201" s="351"/>
      <c r="DG201" s="303"/>
      <c r="DH201" s="303"/>
      <c r="DJ201" s="145"/>
      <c r="DK201" s="145"/>
      <c r="DL201" s="267">
        <v>142</v>
      </c>
      <c r="DM201" s="268" t="s">
        <v>1336</v>
      </c>
      <c r="DN201" s="269">
        <v>9</v>
      </c>
      <c r="DO201" s="171" t="s">
        <v>956</v>
      </c>
    </row>
    <row r="202" spans="4:119" s="115" customFormat="1" x14ac:dyDescent="0.25">
      <c r="D202" s="351"/>
      <c r="E202" s="351"/>
      <c r="F202" s="355"/>
      <c r="G202" s="356"/>
      <c r="H202" s="356"/>
      <c r="I202" s="355"/>
      <c r="J202" s="356"/>
      <c r="K202" s="355"/>
      <c r="L202" s="355"/>
      <c r="M202" s="355"/>
      <c r="N202" s="355"/>
      <c r="O202" s="355"/>
      <c r="P202" s="114"/>
      <c r="Q202" s="111"/>
      <c r="R202" s="111"/>
      <c r="T202" s="303"/>
      <c r="U202" s="357"/>
      <c r="V202" s="303"/>
      <c r="W202" s="358"/>
      <c r="X202" s="303"/>
      <c r="Y202" s="113"/>
      <c r="Z202" s="357"/>
      <c r="AA202" s="303"/>
      <c r="AB202" s="359"/>
      <c r="AC202" s="303"/>
      <c r="AD202" s="303"/>
      <c r="AE202" s="303"/>
      <c r="CO202" s="303"/>
      <c r="CQ202" s="351"/>
      <c r="CR202" s="351"/>
      <c r="CT202" s="351"/>
      <c r="CU202" s="351"/>
      <c r="CW202" s="351"/>
      <c r="CX202" s="351"/>
      <c r="CZ202" s="351"/>
      <c r="DA202" s="351"/>
      <c r="DC202" s="351"/>
      <c r="DD202" s="351"/>
      <c r="DG202" s="303"/>
      <c r="DH202" s="303"/>
      <c r="DJ202" s="145"/>
      <c r="DK202" s="145"/>
      <c r="DL202" s="267">
        <v>143</v>
      </c>
      <c r="DM202" s="268" t="s">
        <v>1337</v>
      </c>
      <c r="DN202" s="269">
        <v>10</v>
      </c>
      <c r="DO202" s="171" t="s">
        <v>956</v>
      </c>
    </row>
    <row r="203" spans="4:119" s="115" customFormat="1" x14ac:dyDescent="0.25">
      <c r="D203" s="351"/>
      <c r="E203" s="351"/>
      <c r="F203" s="355"/>
      <c r="G203" s="356"/>
      <c r="H203" s="356"/>
      <c r="I203" s="355"/>
      <c r="J203" s="356"/>
      <c r="K203" s="355"/>
      <c r="L203" s="355"/>
      <c r="M203" s="355"/>
      <c r="N203" s="355"/>
      <c r="O203" s="355"/>
      <c r="P203" s="114"/>
      <c r="Q203" s="111"/>
      <c r="R203" s="111"/>
      <c r="T203" s="303"/>
      <c r="U203" s="357"/>
      <c r="V203" s="303"/>
      <c r="W203" s="358"/>
      <c r="X203" s="303"/>
      <c r="Y203" s="113"/>
      <c r="Z203" s="357"/>
      <c r="AA203" s="303"/>
      <c r="AB203" s="359"/>
      <c r="AC203" s="303"/>
      <c r="AD203" s="303"/>
      <c r="AE203" s="303"/>
      <c r="CO203" s="303"/>
      <c r="CQ203" s="351"/>
      <c r="CR203" s="351"/>
      <c r="CT203" s="351"/>
      <c r="CU203" s="351"/>
      <c r="CW203" s="351"/>
      <c r="CX203" s="351"/>
      <c r="CZ203" s="351"/>
      <c r="DA203" s="351"/>
      <c r="DC203" s="351"/>
      <c r="DD203" s="351"/>
      <c r="DG203" s="303"/>
      <c r="DH203" s="303"/>
      <c r="DJ203" s="145"/>
      <c r="DK203" s="145"/>
      <c r="DL203" s="267">
        <v>144</v>
      </c>
      <c r="DM203" s="268" t="s">
        <v>1338</v>
      </c>
      <c r="DN203" s="269">
        <v>11</v>
      </c>
      <c r="DO203" s="171" t="s">
        <v>956</v>
      </c>
    </row>
    <row r="204" spans="4:119" s="115" customFormat="1" x14ac:dyDescent="0.25">
      <c r="D204" s="351"/>
      <c r="E204" s="351"/>
      <c r="F204" s="355"/>
      <c r="G204" s="356"/>
      <c r="H204" s="356"/>
      <c r="I204" s="355"/>
      <c r="J204" s="356"/>
      <c r="K204" s="355"/>
      <c r="L204" s="355"/>
      <c r="M204" s="355"/>
      <c r="N204" s="355"/>
      <c r="O204" s="355"/>
      <c r="P204" s="114"/>
      <c r="Q204" s="111"/>
      <c r="R204" s="111"/>
      <c r="T204" s="303"/>
      <c r="U204" s="357"/>
      <c r="V204" s="303"/>
      <c r="W204" s="358"/>
      <c r="X204" s="303"/>
      <c r="Y204" s="113"/>
      <c r="Z204" s="357"/>
      <c r="AA204" s="303"/>
      <c r="AB204" s="359"/>
      <c r="AC204" s="303"/>
      <c r="AD204" s="303"/>
      <c r="AE204" s="303"/>
      <c r="CO204" s="303"/>
      <c r="CQ204" s="351"/>
      <c r="CR204" s="351"/>
      <c r="CT204" s="351"/>
      <c r="CU204" s="351"/>
      <c r="CW204" s="351"/>
      <c r="CX204" s="351"/>
      <c r="CZ204" s="351"/>
      <c r="DA204" s="351"/>
      <c r="DC204" s="351"/>
      <c r="DD204" s="351"/>
      <c r="DG204" s="303"/>
      <c r="DH204" s="303"/>
      <c r="DJ204" s="145"/>
      <c r="DK204" s="145"/>
      <c r="DL204" s="267">
        <v>150</v>
      </c>
      <c r="DM204" s="268" t="s">
        <v>1491</v>
      </c>
      <c r="DN204" s="269">
        <v>8</v>
      </c>
      <c r="DO204" s="171"/>
    </row>
    <row r="205" spans="4:119" s="115" customFormat="1" x14ac:dyDescent="0.25">
      <c r="D205" s="351"/>
      <c r="E205" s="351"/>
      <c r="F205" s="355"/>
      <c r="G205" s="356"/>
      <c r="H205" s="356"/>
      <c r="I205" s="355"/>
      <c r="J205" s="356"/>
      <c r="K205" s="355"/>
      <c r="L205" s="355"/>
      <c r="M205" s="355"/>
      <c r="N205" s="355"/>
      <c r="O205" s="355"/>
      <c r="P205" s="114"/>
      <c r="Q205" s="111"/>
      <c r="R205" s="111"/>
      <c r="T205" s="303"/>
      <c r="U205" s="357"/>
      <c r="V205" s="303"/>
      <c r="W205" s="358"/>
      <c r="X205" s="303"/>
      <c r="Y205" s="113"/>
      <c r="Z205" s="357"/>
      <c r="AA205" s="303"/>
      <c r="AB205" s="359"/>
      <c r="AC205" s="303"/>
      <c r="AD205" s="303"/>
      <c r="AE205" s="303"/>
      <c r="CO205" s="303"/>
      <c r="CQ205" s="351"/>
      <c r="CR205" s="351"/>
      <c r="CT205" s="351"/>
      <c r="CU205" s="351"/>
      <c r="CW205" s="351"/>
      <c r="CX205" s="351"/>
      <c r="CZ205" s="351"/>
      <c r="DA205" s="351"/>
      <c r="DC205" s="351"/>
      <c r="DD205" s="351"/>
      <c r="DG205" s="303"/>
      <c r="DH205" s="303"/>
      <c r="DJ205" s="145"/>
      <c r="DK205" s="145"/>
      <c r="DL205" s="267">
        <v>151</v>
      </c>
      <c r="DM205" s="268" t="s">
        <v>1492</v>
      </c>
      <c r="DN205" s="269">
        <v>9</v>
      </c>
      <c r="DO205" s="171"/>
    </row>
    <row r="206" spans="4:119" s="115" customFormat="1" x14ac:dyDescent="0.25">
      <c r="D206" s="351"/>
      <c r="E206" s="351"/>
      <c r="F206" s="355"/>
      <c r="G206" s="356"/>
      <c r="H206" s="356"/>
      <c r="I206" s="355"/>
      <c r="J206" s="356"/>
      <c r="K206" s="355"/>
      <c r="L206" s="355"/>
      <c r="M206" s="355"/>
      <c r="N206" s="355"/>
      <c r="O206" s="355"/>
      <c r="P206" s="114"/>
      <c r="Q206" s="111"/>
      <c r="R206" s="111"/>
      <c r="T206" s="303"/>
      <c r="U206" s="357"/>
      <c r="V206" s="303"/>
      <c r="W206" s="358"/>
      <c r="X206" s="303"/>
      <c r="Y206" s="113"/>
      <c r="Z206" s="357"/>
      <c r="AA206" s="303"/>
      <c r="AB206" s="359"/>
      <c r="AC206" s="303"/>
      <c r="AD206" s="303"/>
      <c r="AE206" s="303"/>
      <c r="CO206" s="303"/>
      <c r="CQ206" s="351"/>
      <c r="CR206" s="351"/>
      <c r="CT206" s="351"/>
      <c r="CU206" s="351"/>
      <c r="CW206" s="351"/>
      <c r="CX206" s="351"/>
      <c r="CZ206" s="351"/>
      <c r="DA206" s="351"/>
      <c r="DC206" s="351"/>
      <c r="DD206" s="351"/>
      <c r="DG206" s="303"/>
      <c r="DH206" s="303"/>
      <c r="DJ206" s="145"/>
      <c r="DK206" s="145"/>
      <c r="DL206" s="267">
        <v>152</v>
      </c>
      <c r="DM206" s="268" t="s">
        <v>1493</v>
      </c>
      <c r="DN206" s="269">
        <v>10</v>
      </c>
      <c r="DO206" s="171"/>
    </row>
    <row r="207" spans="4:119" s="115" customFormat="1" x14ac:dyDescent="0.25">
      <c r="D207" s="351"/>
      <c r="E207" s="351"/>
      <c r="F207" s="355"/>
      <c r="G207" s="356"/>
      <c r="H207" s="356"/>
      <c r="I207" s="355"/>
      <c r="J207" s="356"/>
      <c r="K207" s="355"/>
      <c r="L207" s="355"/>
      <c r="M207" s="355"/>
      <c r="N207" s="355"/>
      <c r="O207" s="355"/>
      <c r="P207" s="114"/>
      <c r="Q207" s="111"/>
      <c r="R207" s="111"/>
      <c r="T207" s="303"/>
      <c r="U207" s="357"/>
      <c r="V207" s="303"/>
      <c r="W207" s="358"/>
      <c r="X207" s="303"/>
      <c r="Y207" s="113"/>
      <c r="Z207" s="357"/>
      <c r="AA207" s="303"/>
      <c r="AB207" s="359"/>
      <c r="AC207" s="303"/>
      <c r="AD207" s="303"/>
      <c r="AE207" s="303"/>
      <c r="CO207" s="303"/>
      <c r="CQ207" s="351"/>
      <c r="CR207" s="351"/>
      <c r="CT207" s="351"/>
      <c r="CU207" s="351"/>
      <c r="CW207" s="351"/>
      <c r="CX207" s="351"/>
      <c r="CZ207" s="351"/>
      <c r="DA207" s="351"/>
      <c r="DC207" s="351"/>
      <c r="DD207" s="351"/>
      <c r="DG207" s="303"/>
      <c r="DH207" s="303"/>
      <c r="DJ207" s="145"/>
      <c r="DK207" s="145"/>
      <c r="DL207" s="267">
        <v>153</v>
      </c>
      <c r="DM207" s="268" t="s">
        <v>1494</v>
      </c>
      <c r="DN207" s="269">
        <v>11</v>
      </c>
      <c r="DO207" s="171"/>
    </row>
    <row r="208" spans="4:119" s="115" customFormat="1" x14ac:dyDescent="0.25">
      <c r="D208" s="351"/>
      <c r="E208" s="351"/>
      <c r="F208" s="355"/>
      <c r="G208" s="356"/>
      <c r="H208" s="356"/>
      <c r="I208" s="355"/>
      <c r="J208" s="356"/>
      <c r="K208" s="355"/>
      <c r="L208" s="355"/>
      <c r="M208" s="355"/>
      <c r="N208" s="355"/>
      <c r="O208" s="355"/>
      <c r="P208" s="114"/>
      <c r="Q208" s="111"/>
      <c r="R208" s="111"/>
      <c r="T208" s="303"/>
      <c r="U208" s="357"/>
      <c r="V208" s="303"/>
      <c r="W208" s="358"/>
      <c r="X208" s="303"/>
      <c r="Y208" s="113"/>
      <c r="Z208" s="357"/>
      <c r="AA208" s="303"/>
      <c r="AB208" s="359"/>
      <c r="AC208" s="303"/>
      <c r="AD208" s="303"/>
      <c r="AE208" s="303"/>
      <c r="CO208" s="303"/>
      <c r="CQ208" s="351"/>
      <c r="CR208" s="351"/>
      <c r="CT208" s="351"/>
      <c r="CU208" s="351"/>
      <c r="CW208" s="351"/>
      <c r="CX208" s="351"/>
      <c r="CZ208" s="351"/>
      <c r="DA208" s="351"/>
      <c r="DC208" s="351"/>
      <c r="DD208" s="351"/>
      <c r="DG208" s="303"/>
      <c r="DH208" s="303"/>
      <c r="DJ208" s="145"/>
      <c r="DK208" s="145"/>
      <c r="DL208" s="267">
        <v>154</v>
      </c>
      <c r="DM208" s="268" t="s">
        <v>1495</v>
      </c>
      <c r="DN208" s="269">
        <v>12</v>
      </c>
      <c r="DO208" s="171"/>
    </row>
    <row r="209" spans="4:119" s="115" customFormat="1" x14ac:dyDescent="0.25">
      <c r="D209" s="351"/>
      <c r="E209" s="351"/>
      <c r="F209" s="355"/>
      <c r="G209" s="356"/>
      <c r="H209" s="356"/>
      <c r="I209" s="355"/>
      <c r="J209" s="356"/>
      <c r="K209" s="355"/>
      <c r="L209" s="355"/>
      <c r="M209" s="355"/>
      <c r="N209" s="355"/>
      <c r="O209" s="355"/>
      <c r="P209" s="114"/>
      <c r="Q209" s="111"/>
      <c r="R209" s="111"/>
      <c r="T209" s="303"/>
      <c r="U209" s="357"/>
      <c r="V209" s="303"/>
      <c r="W209" s="358"/>
      <c r="X209" s="303"/>
      <c r="Y209" s="113"/>
      <c r="Z209" s="357"/>
      <c r="AA209" s="303"/>
      <c r="AB209" s="359"/>
      <c r="AC209" s="303"/>
      <c r="AD209" s="303"/>
      <c r="AE209" s="303"/>
      <c r="CO209" s="303"/>
      <c r="CQ209" s="351"/>
      <c r="CR209" s="351"/>
      <c r="CT209" s="351"/>
      <c r="CU209" s="351"/>
      <c r="CW209" s="351"/>
      <c r="CX209" s="351"/>
      <c r="CZ209" s="351"/>
      <c r="DA209" s="351"/>
      <c r="DC209" s="351"/>
      <c r="DD209" s="351"/>
      <c r="DG209" s="303"/>
      <c r="DH209" s="303"/>
      <c r="DJ209" s="145"/>
      <c r="DK209" s="145"/>
      <c r="DL209" s="267">
        <v>161</v>
      </c>
      <c r="DM209" s="268" t="s">
        <v>1339</v>
      </c>
      <c r="DN209" s="269">
        <v>8</v>
      </c>
      <c r="DO209" s="171" t="s">
        <v>957</v>
      </c>
    </row>
    <row r="210" spans="4:119" s="115" customFormat="1" x14ac:dyDescent="0.25">
      <c r="D210" s="351"/>
      <c r="E210" s="351"/>
      <c r="F210" s="355"/>
      <c r="G210" s="356"/>
      <c r="H210" s="356"/>
      <c r="I210" s="355"/>
      <c r="J210" s="356"/>
      <c r="K210" s="355"/>
      <c r="L210" s="355"/>
      <c r="M210" s="355"/>
      <c r="N210" s="355"/>
      <c r="O210" s="355"/>
      <c r="P210" s="114"/>
      <c r="Q210" s="111"/>
      <c r="R210" s="111"/>
      <c r="T210" s="303"/>
      <c r="U210" s="357"/>
      <c r="V210" s="303"/>
      <c r="W210" s="358"/>
      <c r="X210" s="303"/>
      <c r="Y210" s="113"/>
      <c r="Z210" s="357"/>
      <c r="AA210" s="303"/>
      <c r="AB210" s="359"/>
      <c r="AC210" s="303"/>
      <c r="AD210" s="303"/>
      <c r="AE210" s="303"/>
      <c r="CO210" s="303"/>
      <c r="CQ210" s="351"/>
      <c r="CR210" s="351"/>
      <c r="CT210" s="351"/>
      <c r="CU210" s="351"/>
      <c r="CW210" s="351"/>
      <c r="CX210" s="351"/>
      <c r="CZ210" s="351"/>
      <c r="DA210" s="351"/>
      <c r="DC210" s="351"/>
      <c r="DD210" s="351"/>
      <c r="DG210" s="303"/>
      <c r="DH210" s="303"/>
      <c r="DJ210" s="145"/>
      <c r="DK210" s="145"/>
      <c r="DL210" s="267">
        <v>162</v>
      </c>
      <c r="DM210" s="268" t="s">
        <v>1340</v>
      </c>
      <c r="DN210" s="269">
        <v>9</v>
      </c>
      <c r="DO210" s="171" t="s">
        <v>957</v>
      </c>
    </row>
    <row r="211" spans="4:119" s="115" customFormat="1" x14ac:dyDescent="0.25">
      <c r="D211" s="351"/>
      <c r="E211" s="351"/>
      <c r="F211" s="355"/>
      <c r="G211" s="356"/>
      <c r="H211" s="356"/>
      <c r="I211" s="355"/>
      <c r="J211" s="356"/>
      <c r="K211" s="355"/>
      <c r="L211" s="355"/>
      <c r="M211" s="355"/>
      <c r="N211" s="355"/>
      <c r="O211" s="355"/>
      <c r="P211" s="114"/>
      <c r="Q211" s="111"/>
      <c r="R211" s="111"/>
      <c r="T211" s="303"/>
      <c r="U211" s="357"/>
      <c r="V211" s="303"/>
      <c r="W211" s="358"/>
      <c r="X211" s="303"/>
      <c r="Y211" s="113"/>
      <c r="Z211" s="357"/>
      <c r="AA211" s="303"/>
      <c r="AB211" s="359"/>
      <c r="AC211" s="303"/>
      <c r="AD211" s="303"/>
      <c r="AE211" s="303"/>
      <c r="CO211" s="303"/>
      <c r="CQ211" s="351"/>
      <c r="CR211" s="351"/>
      <c r="CT211" s="351"/>
      <c r="CU211" s="351"/>
      <c r="CW211" s="351"/>
      <c r="CX211" s="351"/>
      <c r="CZ211" s="351"/>
      <c r="DA211" s="351"/>
      <c r="DC211" s="351"/>
      <c r="DD211" s="351"/>
      <c r="DG211" s="303"/>
      <c r="DH211" s="303"/>
      <c r="DJ211" s="145"/>
      <c r="DK211" s="145"/>
      <c r="DL211" s="267">
        <v>163</v>
      </c>
      <c r="DM211" s="268" t="s">
        <v>739</v>
      </c>
      <c r="DN211" s="269">
        <v>10</v>
      </c>
      <c r="DO211" s="171"/>
    </row>
    <row r="212" spans="4:119" s="115" customFormat="1" x14ac:dyDescent="0.25">
      <c r="D212" s="351"/>
      <c r="E212" s="351"/>
      <c r="F212" s="355"/>
      <c r="G212" s="356"/>
      <c r="H212" s="356"/>
      <c r="I212" s="355"/>
      <c r="J212" s="356"/>
      <c r="K212" s="355"/>
      <c r="L212" s="355"/>
      <c r="M212" s="355"/>
      <c r="N212" s="355"/>
      <c r="O212" s="355"/>
      <c r="P212" s="114"/>
      <c r="Q212" s="111"/>
      <c r="R212" s="111"/>
      <c r="T212" s="303"/>
      <c r="U212" s="357"/>
      <c r="V212" s="303"/>
      <c r="W212" s="358"/>
      <c r="X212" s="303"/>
      <c r="Y212" s="113"/>
      <c r="Z212" s="357"/>
      <c r="AA212" s="303"/>
      <c r="AB212" s="359"/>
      <c r="AC212" s="303"/>
      <c r="AD212" s="303"/>
      <c r="AE212" s="303"/>
      <c r="CO212" s="303"/>
      <c r="CQ212" s="351"/>
      <c r="CR212" s="351"/>
      <c r="CT212" s="351"/>
      <c r="CU212" s="351"/>
      <c r="CW212" s="351"/>
      <c r="CX212" s="351"/>
      <c r="CZ212" s="351"/>
      <c r="DA212" s="351"/>
      <c r="DC212" s="351"/>
      <c r="DD212" s="351"/>
      <c r="DG212" s="303"/>
      <c r="DH212" s="303"/>
      <c r="DJ212" s="145"/>
      <c r="DK212" s="145"/>
      <c r="DL212" s="267">
        <v>164</v>
      </c>
      <c r="DM212" s="268" t="s">
        <v>740</v>
      </c>
      <c r="DN212" s="269">
        <v>11</v>
      </c>
      <c r="DO212" s="171"/>
    </row>
    <row r="213" spans="4:119" s="115" customFormat="1" x14ac:dyDescent="0.25">
      <c r="D213" s="351"/>
      <c r="E213" s="351"/>
      <c r="F213" s="355"/>
      <c r="G213" s="356"/>
      <c r="H213" s="356"/>
      <c r="I213" s="355"/>
      <c r="J213" s="356"/>
      <c r="K213" s="355"/>
      <c r="L213" s="355"/>
      <c r="M213" s="355"/>
      <c r="N213" s="355"/>
      <c r="O213" s="355"/>
      <c r="P213" s="114"/>
      <c r="Q213" s="111"/>
      <c r="R213" s="111"/>
      <c r="T213" s="303"/>
      <c r="U213" s="357"/>
      <c r="V213" s="303"/>
      <c r="W213" s="358"/>
      <c r="X213" s="303"/>
      <c r="Y213" s="113"/>
      <c r="Z213" s="357"/>
      <c r="AA213" s="303"/>
      <c r="AB213" s="359"/>
      <c r="AC213" s="303"/>
      <c r="AD213" s="303"/>
      <c r="AE213" s="303"/>
      <c r="CO213" s="303"/>
      <c r="CQ213" s="351"/>
      <c r="CR213" s="351"/>
      <c r="CT213" s="351"/>
      <c r="CU213" s="351"/>
      <c r="CW213" s="351"/>
      <c r="CX213" s="351"/>
      <c r="CZ213" s="351"/>
      <c r="DA213" s="351"/>
      <c r="DC213" s="351"/>
      <c r="DD213" s="351"/>
      <c r="DG213" s="303"/>
      <c r="DH213" s="303"/>
      <c r="DJ213" s="145"/>
      <c r="DK213" s="145"/>
      <c r="DL213" s="267">
        <v>171</v>
      </c>
      <c r="DM213" s="268" t="s">
        <v>741</v>
      </c>
      <c r="DN213" s="269">
        <v>9</v>
      </c>
      <c r="DO213" s="171"/>
    </row>
    <row r="214" spans="4:119" s="115" customFormat="1" x14ac:dyDescent="0.25">
      <c r="D214" s="351"/>
      <c r="E214" s="351"/>
      <c r="F214" s="355"/>
      <c r="G214" s="356"/>
      <c r="H214" s="356"/>
      <c r="I214" s="355"/>
      <c r="J214" s="356"/>
      <c r="K214" s="355"/>
      <c r="L214" s="355"/>
      <c r="M214" s="355"/>
      <c r="N214" s="355"/>
      <c r="O214" s="355"/>
      <c r="P214" s="114"/>
      <c r="Q214" s="111"/>
      <c r="R214" s="111"/>
      <c r="T214" s="303"/>
      <c r="U214" s="357"/>
      <c r="V214" s="303"/>
      <c r="W214" s="358"/>
      <c r="X214" s="303"/>
      <c r="Y214" s="113"/>
      <c r="Z214" s="357"/>
      <c r="AA214" s="303"/>
      <c r="AB214" s="359"/>
      <c r="AC214" s="303"/>
      <c r="AD214" s="303"/>
      <c r="AE214" s="303"/>
      <c r="CO214" s="303"/>
      <c r="CQ214" s="351"/>
      <c r="CR214" s="351"/>
      <c r="CT214" s="351"/>
      <c r="CU214" s="351"/>
      <c r="CW214" s="351"/>
      <c r="CX214" s="351"/>
      <c r="CZ214" s="351"/>
      <c r="DA214" s="351"/>
      <c r="DC214" s="351"/>
      <c r="DD214" s="351"/>
      <c r="DG214" s="303"/>
      <c r="DH214" s="303"/>
      <c r="DJ214" s="145"/>
      <c r="DK214" s="145"/>
      <c r="DL214" s="267">
        <v>172</v>
      </c>
      <c r="DM214" s="268" t="s">
        <v>1341</v>
      </c>
      <c r="DN214" s="269">
        <v>10</v>
      </c>
      <c r="DO214" s="171"/>
    </row>
    <row r="215" spans="4:119" s="115" customFormat="1" x14ac:dyDescent="0.25">
      <c r="D215" s="351"/>
      <c r="E215" s="351"/>
      <c r="F215" s="355"/>
      <c r="G215" s="356"/>
      <c r="H215" s="356"/>
      <c r="I215" s="355"/>
      <c r="J215" s="356"/>
      <c r="K215" s="355"/>
      <c r="L215" s="355"/>
      <c r="M215" s="355"/>
      <c r="N215" s="355"/>
      <c r="O215" s="355"/>
      <c r="P215" s="114"/>
      <c r="Q215" s="111"/>
      <c r="R215" s="111"/>
      <c r="T215" s="303"/>
      <c r="U215" s="357"/>
      <c r="V215" s="303"/>
      <c r="W215" s="358"/>
      <c r="X215" s="303"/>
      <c r="Y215" s="113"/>
      <c r="Z215" s="357"/>
      <c r="AA215" s="303"/>
      <c r="AB215" s="359"/>
      <c r="AC215" s="303"/>
      <c r="AD215" s="303"/>
      <c r="AE215" s="303"/>
      <c r="CO215" s="303"/>
      <c r="CQ215" s="351"/>
      <c r="CR215" s="351"/>
      <c r="CT215" s="351"/>
      <c r="CU215" s="351"/>
      <c r="CW215" s="351"/>
      <c r="CX215" s="351"/>
      <c r="CZ215" s="351"/>
      <c r="DA215" s="351"/>
      <c r="DC215" s="351"/>
      <c r="DD215" s="351"/>
      <c r="DG215" s="303"/>
      <c r="DH215" s="303"/>
      <c r="DJ215" s="145"/>
      <c r="DK215" s="145"/>
      <c r="DL215" s="267">
        <v>173</v>
      </c>
      <c r="DM215" s="268" t="s">
        <v>1342</v>
      </c>
      <c r="DN215" s="269">
        <v>11</v>
      </c>
      <c r="DO215" s="171"/>
    </row>
    <row r="216" spans="4:119" s="115" customFormat="1" x14ac:dyDescent="0.25">
      <c r="D216" s="351"/>
      <c r="E216" s="351"/>
      <c r="F216" s="355"/>
      <c r="G216" s="356"/>
      <c r="H216" s="356"/>
      <c r="I216" s="355"/>
      <c r="J216" s="356"/>
      <c r="K216" s="355"/>
      <c r="L216" s="355"/>
      <c r="M216" s="355"/>
      <c r="N216" s="355"/>
      <c r="O216" s="355"/>
      <c r="P216" s="114"/>
      <c r="Q216" s="111"/>
      <c r="R216" s="111"/>
      <c r="T216" s="303"/>
      <c r="U216" s="357"/>
      <c r="V216" s="303"/>
      <c r="W216" s="358"/>
      <c r="X216" s="303"/>
      <c r="Y216" s="113"/>
      <c r="Z216" s="357"/>
      <c r="AA216" s="303"/>
      <c r="AB216" s="359"/>
      <c r="AC216" s="303"/>
      <c r="AD216" s="303"/>
      <c r="AE216" s="303"/>
      <c r="CO216" s="303"/>
      <c r="CQ216" s="351"/>
      <c r="CR216" s="351"/>
      <c r="CT216" s="351"/>
      <c r="CU216" s="351"/>
      <c r="CW216" s="351"/>
      <c r="CX216" s="351"/>
      <c r="CZ216" s="351"/>
      <c r="DA216" s="351"/>
      <c r="DC216" s="351"/>
      <c r="DD216" s="351"/>
      <c r="DG216" s="303"/>
      <c r="DH216" s="303"/>
      <c r="DJ216" s="145"/>
      <c r="DK216" s="145"/>
      <c r="DL216" s="267">
        <v>174</v>
      </c>
      <c r="DM216" s="268" t="s">
        <v>1343</v>
      </c>
      <c r="DN216" s="269">
        <v>12</v>
      </c>
      <c r="DO216" s="171"/>
    </row>
    <row r="217" spans="4:119" s="115" customFormat="1" x14ac:dyDescent="0.25">
      <c r="D217" s="351"/>
      <c r="E217" s="351"/>
      <c r="F217" s="355"/>
      <c r="G217" s="356"/>
      <c r="H217" s="356"/>
      <c r="I217" s="355"/>
      <c r="J217" s="356"/>
      <c r="K217" s="355"/>
      <c r="L217" s="355"/>
      <c r="M217" s="355"/>
      <c r="N217" s="355"/>
      <c r="O217" s="355"/>
      <c r="P217" s="114"/>
      <c r="Q217" s="111"/>
      <c r="R217" s="111"/>
      <c r="T217" s="303"/>
      <c r="U217" s="357"/>
      <c r="V217" s="303"/>
      <c r="W217" s="358"/>
      <c r="X217" s="303"/>
      <c r="Y217" s="113"/>
      <c r="Z217" s="357"/>
      <c r="AA217" s="303"/>
      <c r="AB217" s="359"/>
      <c r="AC217" s="303"/>
      <c r="AD217" s="303"/>
      <c r="AE217" s="303"/>
      <c r="CO217" s="303"/>
      <c r="CQ217" s="351"/>
      <c r="CR217" s="351"/>
      <c r="CT217" s="351"/>
      <c r="CU217" s="351"/>
      <c r="CW217" s="351"/>
      <c r="CX217" s="351"/>
      <c r="CZ217" s="351"/>
      <c r="DA217" s="351"/>
      <c r="DC217" s="351"/>
      <c r="DD217" s="351"/>
      <c r="DG217" s="303"/>
      <c r="DH217" s="303"/>
      <c r="DJ217" s="145"/>
      <c r="DK217" s="145"/>
      <c r="DL217" s="267">
        <v>181</v>
      </c>
      <c r="DM217" s="268" t="s">
        <v>745</v>
      </c>
      <c r="DN217" s="269">
        <v>10</v>
      </c>
      <c r="DO217" s="171"/>
    </row>
    <row r="218" spans="4:119" s="115" customFormat="1" x14ac:dyDescent="0.25">
      <c r="D218" s="351"/>
      <c r="E218" s="351"/>
      <c r="F218" s="355"/>
      <c r="G218" s="356"/>
      <c r="H218" s="356"/>
      <c r="I218" s="355"/>
      <c r="J218" s="356"/>
      <c r="K218" s="355"/>
      <c r="L218" s="355"/>
      <c r="M218" s="355"/>
      <c r="N218" s="355"/>
      <c r="O218" s="355"/>
      <c r="P218" s="114"/>
      <c r="Q218" s="111"/>
      <c r="R218" s="111"/>
      <c r="T218" s="303"/>
      <c r="U218" s="357"/>
      <c r="V218" s="303"/>
      <c r="W218" s="358"/>
      <c r="X218" s="303"/>
      <c r="Y218" s="113"/>
      <c r="Z218" s="357"/>
      <c r="AA218" s="303"/>
      <c r="AB218" s="359"/>
      <c r="AC218" s="303"/>
      <c r="AD218" s="303"/>
      <c r="AE218" s="303"/>
      <c r="CO218" s="303"/>
      <c r="CQ218" s="351"/>
      <c r="CR218" s="351"/>
      <c r="CT218" s="351"/>
      <c r="CU218" s="351"/>
      <c r="CW218" s="351"/>
      <c r="CX218" s="351"/>
      <c r="CZ218" s="351"/>
      <c r="DA218" s="351"/>
      <c r="DC218" s="351"/>
      <c r="DD218" s="351"/>
      <c r="DG218" s="303"/>
      <c r="DH218" s="303"/>
      <c r="DJ218" s="145"/>
      <c r="DK218" s="145"/>
      <c r="DL218" s="267">
        <v>183</v>
      </c>
      <c r="DM218" s="268" t="s">
        <v>746</v>
      </c>
      <c r="DN218" s="269">
        <v>12</v>
      </c>
      <c r="DO218" s="171"/>
    </row>
    <row r="219" spans="4:119" s="115" customFormat="1" x14ac:dyDescent="0.25">
      <c r="D219" s="351"/>
      <c r="E219" s="351"/>
      <c r="F219" s="355"/>
      <c r="G219" s="356"/>
      <c r="H219" s="356"/>
      <c r="I219" s="355"/>
      <c r="J219" s="356"/>
      <c r="K219" s="355"/>
      <c r="L219" s="355"/>
      <c r="M219" s="355"/>
      <c r="N219" s="355"/>
      <c r="O219" s="355"/>
      <c r="P219" s="114"/>
      <c r="Q219" s="111"/>
      <c r="R219" s="111"/>
      <c r="T219" s="303"/>
      <c r="U219" s="357"/>
      <c r="V219" s="303"/>
      <c r="W219" s="358"/>
      <c r="X219" s="303"/>
      <c r="Y219" s="113"/>
      <c r="Z219" s="357"/>
      <c r="AA219" s="303"/>
      <c r="AB219" s="359"/>
      <c r="AC219" s="303"/>
      <c r="AD219" s="303"/>
      <c r="AE219" s="303"/>
      <c r="CO219" s="303"/>
      <c r="CQ219" s="351"/>
      <c r="CR219" s="351"/>
      <c r="CT219" s="351"/>
      <c r="CU219" s="351"/>
      <c r="CW219" s="351"/>
      <c r="CX219" s="351"/>
      <c r="CZ219" s="351"/>
      <c r="DA219" s="351"/>
      <c r="DC219" s="351"/>
      <c r="DD219" s="351"/>
      <c r="DG219" s="303"/>
      <c r="DH219" s="303"/>
      <c r="DJ219" s="145"/>
      <c r="DK219" s="145"/>
      <c r="DL219" s="267">
        <v>191</v>
      </c>
      <c r="DM219" s="268" t="s">
        <v>1344</v>
      </c>
      <c r="DN219" s="269">
        <v>7</v>
      </c>
      <c r="DO219" s="171"/>
    </row>
    <row r="220" spans="4:119" s="115" customFormat="1" x14ac:dyDescent="0.25">
      <c r="D220" s="351"/>
      <c r="E220" s="351"/>
      <c r="F220" s="355"/>
      <c r="G220" s="356"/>
      <c r="H220" s="356"/>
      <c r="I220" s="355"/>
      <c r="J220" s="356"/>
      <c r="K220" s="355"/>
      <c r="L220" s="355"/>
      <c r="M220" s="355"/>
      <c r="N220" s="355"/>
      <c r="O220" s="355"/>
      <c r="P220" s="114"/>
      <c r="Q220" s="111"/>
      <c r="R220" s="111"/>
      <c r="T220" s="303"/>
      <c r="U220" s="357"/>
      <c r="V220" s="303"/>
      <c r="W220" s="358"/>
      <c r="X220" s="303"/>
      <c r="Y220" s="113"/>
      <c r="Z220" s="357"/>
      <c r="AA220" s="303"/>
      <c r="AB220" s="359"/>
      <c r="AC220" s="303"/>
      <c r="AD220" s="303"/>
      <c r="AE220" s="303"/>
      <c r="CO220" s="303"/>
      <c r="CQ220" s="351"/>
      <c r="CR220" s="351"/>
      <c r="CT220" s="351"/>
      <c r="CU220" s="351"/>
      <c r="CW220" s="351"/>
      <c r="CX220" s="351"/>
      <c r="CZ220" s="351"/>
      <c r="DA220" s="351"/>
      <c r="DC220" s="351"/>
      <c r="DD220" s="351"/>
      <c r="DG220" s="303"/>
      <c r="DH220" s="303"/>
      <c r="DJ220" s="145"/>
      <c r="DK220" s="145"/>
      <c r="DL220" s="267">
        <v>192</v>
      </c>
      <c r="DM220" s="268" t="s">
        <v>1345</v>
      </c>
      <c r="DN220" s="269">
        <v>8</v>
      </c>
      <c r="DO220" s="171"/>
    </row>
    <row r="221" spans="4:119" s="115" customFormat="1" x14ac:dyDescent="0.25">
      <c r="D221" s="351"/>
      <c r="E221" s="351"/>
      <c r="F221" s="355"/>
      <c r="G221" s="356"/>
      <c r="H221" s="356"/>
      <c r="I221" s="355"/>
      <c r="J221" s="356"/>
      <c r="K221" s="355"/>
      <c r="L221" s="355"/>
      <c r="M221" s="355"/>
      <c r="N221" s="355"/>
      <c r="O221" s="355"/>
      <c r="P221" s="114"/>
      <c r="Q221" s="111"/>
      <c r="R221" s="111"/>
      <c r="T221" s="303"/>
      <c r="U221" s="357"/>
      <c r="V221" s="303"/>
      <c r="W221" s="358"/>
      <c r="X221" s="303"/>
      <c r="Y221" s="113"/>
      <c r="Z221" s="357"/>
      <c r="AA221" s="303"/>
      <c r="AB221" s="359"/>
      <c r="AC221" s="303"/>
      <c r="AD221" s="303"/>
      <c r="AE221" s="303"/>
      <c r="CO221" s="303"/>
      <c r="CQ221" s="351"/>
      <c r="CR221" s="351"/>
      <c r="CT221" s="351"/>
      <c r="CU221" s="351"/>
      <c r="CW221" s="351"/>
      <c r="CX221" s="351"/>
      <c r="CZ221" s="351"/>
      <c r="DA221" s="351"/>
      <c r="DC221" s="351"/>
      <c r="DD221" s="351"/>
      <c r="DG221" s="303"/>
      <c r="DH221" s="303"/>
      <c r="DJ221" s="145"/>
      <c r="DK221" s="145"/>
      <c r="DL221" s="267">
        <v>193</v>
      </c>
      <c r="DM221" s="268" t="s">
        <v>1346</v>
      </c>
      <c r="DN221" s="269">
        <v>9</v>
      </c>
      <c r="DO221" s="171"/>
    </row>
    <row r="222" spans="4:119" s="115" customFormat="1" x14ac:dyDescent="0.25">
      <c r="D222" s="351"/>
      <c r="E222" s="351"/>
      <c r="F222" s="355"/>
      <c r="G222" s="356"/>
      <c r="H222" s="356"/>
      <c r="I222" s="355"/>
      <c r="J222" s="356"/>
      <c r="K222" s="355"/>
      <c r="L222" s="355"/>
      <c r="M222" s="355"/>
      <c r="N222" s="355"/>
      <c r="O222" s="355"/>
      <c r="P222" s="114"/>
      <c r="Q222" s="111"/>
      <c r="R222" s="111"/>
      <c r="T222" s="303"/>
      <c r="U222" s="357"/>
      <c r="V222" s="303"/>
      <c r="W222" s="358"/>
      <c r="X222" s="303"/>
      <c r="Y222" s="113"/>
      <c r="Z222" s="357"/>
      <c r="AA222" s="303"/>
      <c r="AB222" s="359"/>
      <c r="AC222" s="303"/>
      <c r="AD222" s="303"/>
      <c r="AE222" s="303"/>
      <c r="CO222" s="303"/>
      <c r="CQ222" s="351"/>
      <c r="CR222" s="351"/>
      <c r="CT222" s="351"/>
      <c r="CU222" s="351"/>
      <c r="CW222" s="351"/>
      <c r="CX222" s="351"/>
      <c r="CZ222" s="351"/>
      <c r="DA222" s="351"/>
      <c r="DC222" s="351"/>
      <c r="DD222" s="351"/>
      <c r="DG222" s="303"/>
      <c r="DH222" s="303"/>
      <c r="DJ222" s="145"/>
      <c r="DK222" s="145"/>
      <c r="DL222" s="267">
        <v>201</v>
      </c>
      <c r="DM222" s="268" t="s">
        <v>751</v>
      </c>
      <c r="DN222" s="269">
        <v>2</v>
      </c>
      <c r="DO222" s="171"/>
    </row>
    <row r="223" spans="4:119" s="115" customFormat="1" x14ac:dyDescent="0.25">
      <c r="D223" s="351"/>
      <c r="E223" s="351"/>
      <c r="F223" s="355"/>
      <c r="G223" s="356"/>
      <c r="H223" s="356"/>
      <c r="I223" s="355"/>
      <c r="J223" s="356"/>
      <c r="K223" s="355"/>
      <c r="L223" s="355"/>
      <c r="M223" s="355"/>
      <c r="N223" s="355"/>
      <c r="O223" s="355"/>
      <c r="P223" s="114"/>
      <c r="Q223" s="111"/>
      <c r="R223" s="111"/>
      <c r="T223" s="303"/>
      <c r="U223" s="357"/>
      <c r="V223" s="303"/>
      <c r="W223" s="358"/>
      <c r="X223" s="303"/>
      <c r="Y223" s="113"/>
      <c r="Z223" s="357"/>
      <c r="AA223" s="303"/>
      <c r="AB223" s="359"/>
      <c r="AC223" s="303"/>
      <c r="AD223" s="303"/>
      <c r="AE223" s="303"/>
      <c r="CO223" s="303"/>
      <c r="CQ223" s="351"/>
      <c r="CR223" s="351"/>
      <c r="CT223" s="351"/>
      <c r="CU223" s="351"/>
      <c r="CW223" s="351"/>
      <c r="CX223" s="351"/>
      <c r="CZ223" s="351"/>
      <c r="DA223" s="351"/>
      <c r="DC223" s="351"/>
      <c r="DD223" s="351"/>
      <c r="DG223" s="303"/>
      <c r="DH223" s="303"/>
      <c r="DJ223" s="145"/>
      <c r="DK223" s="145"/>
      <c r="DL223" s="267">
        <v>202</v>
      </c>
      <c r="DM223" s="268" t="s">
        <v>1347</v>
      </c>
      <c r="DN223" s="269">
        <v>3</v>
      </c>
      <c r="DO223" s="171"/>
    </row>
    <row r="224" spans="4:119" s="115" customFormat="1" x14ac:dyDescent="0.25">
      <c r="D224" s="351"/>
      <c r="E224" s="351"/>
      <c r="F224" s="355"/>
      <c r="G224" s="356"/>
      <c r="H224" s="356"/>
      <c r="I224" s="355"/>
      <c r="J224" s="356"/>
      <c r="K224" s="355"/>
      <c r="L224" s="355"/>
      <c r="M224" s="355"/>
      <c r="N224" s="355"/>
      <c r="O224" s="355"/>
      <c r="P224" s="114"/>
      <c r="Q224" s="111"/>
      <c r="R224" s="111"/>
      <c r="T224" s="303"/>
      <c r="U224" s="357"/>
      <c r="V224" s="303"/>
      <c r="W224" s="358"/>
      <c r="X224" s="303"/>
      <c r="Y224" s="113"/>
      <c r="Z224" s="357"/>
      <c r="AA224" s="303"/>
      <c r="AB224" s="359"/>
      <c r="AC224" s="303"/>
      <c r="AD224" s="303"/>
      <c r="AE224" s="303"/>
      <c r="CO224" s="303"/>
      <c r="CQ224" s="351"/>
      <c r="CR224" s="351"/>
      <c r="CT224" s="351"/>
      <c r="CU224" s="351"/>
      <c r="CW224" s="351"/>
      <c r="CX224" s="351"/>
      <c r="CZ224" s="351"/>
      <c r="DA224" s="351"/>
      <c r="DC224" s="351"/>
      <c r="DD224" s="351"/>
      <c r="DG224" s="303"/>
      <c r="DH224" s="303"/>
      <c r="DJ224" s="145"/>
      <c r="DK224" s="145"/>
      <c r="DL224" s="267">
        <v>211</v>
      </c>
      <c r="DM224" s="268" t="s">
        <v>1348</v>
      </c>
      <c r="DN224" s="269">
        <v>4</v>
      </c>
      <c r="DO224" s="171" t="s">
        <v>958</v>
      </c>
    </row>
    <row r="225" spans="4:119" s="115" customFormat="1" x14ac:dyDescent="0.25">
      <c r="D225" s="351"/>
      <c r="E225" s="351"/>
      <c r="F225" s="355"/>
      <c r="G225" s="356"/>
      <c r="H225" s="356"/>
      <c r="I225" s="355"/>
      <c r="J225" s="356"/>
      <c r="K225" s="355"/>
      <c r="L225" s="355"/>
      <c r="M225" s="355"/>
      <c r="N225" s="355"/>
      <c r="O225" s="355"/>
      <c r="P225" s="114"/>
      <c r="Q225" s="111"/>
      <c r="R225" s="111"/>
      <c r="T225" s="303"/>
      <c r="U225" s="357"/>
      <c r="V225" s="303"/>
      <c r="W225" s="358"/>
      <c r="X225" s="303"/>
      <c r="Y225" s="113"/>
      <c r="Z225" s="357"/>
      <c r="AA225" s="303"/>
      <c r="AB225" s="359"/>
      <c r="AC225" s="303"/>
      <c r="AD225" s="303"/>
      <c r="AE225" s="303"/>
      <c r="CO225" s="303"/>
      <c r="CQ225" s="351"/>
      <c r="CR225" s="351"/>
      <c r="CT225" s="351"/>
      <c r="CU225" s="351"/>
      <c r="CW225" s="351"/>
      <c r="CX225" s="351"/>
      <c r="CZ225" s="351"/>
      <c r="DA225" s="351"/>
      <c r="DC225" s="351"/>
      <c r="DD225" s="351"/>
      <c r="DG225" s="303"/>
      <c r="DH225" s="303"/>
      <c r="DJ225" s="145"/>
      <c r="DK225" s="145"/>
      <c r="DL225" s="267">
        <v>212</v>
      </c>
      <c r="DM225" s="268" t="s">
        <v>1349</v>
      </c>
      <c r="DN225" s="269">
        <v>5</v>
      </c>
      <c r="DO225" s="171" t="s">
        <v>958</v>
      </c>
    </row>
    <row r="226" spans="4:119" s="115" customFormat="1" x14ac:dyDescent="0.25">
      <c r="D226" s="351"/>
      <c r="E226" s="351"/>
      <c r="F226" s="355"/>
      <c r="G226" s="356"/>
      <c r="H226" s="356"/>
      <c r="I226" s="355"/>
      <c r="J226" s="356"/>
      <c r="K226" s="355"/>
      <c r="L226" s="355"/>
      <c r="M226" s="355"/>
      <c r="N226" s="355"/>
      <c r="O226" s="355"/>
      <c r="P226" s="114"/>
      <c r="Q226" s="111"/>
      <c r="R226" s="111"/>
      <c r="T226" s="303"/>
      <c r="U226" s="357"/>
      <c r="V226" s="303"/>
      <c r="W226" s="358"/>
      <c r="X226" s="303"/>
      <c r="Y226" s="113"/>
      <c r="Z226" s="357"/>
      <c r="AA226" s="303"/>
      <c r="AB226" s="359"/>
      <c r="AC226" s="303"/>
      <c r="AD226" s="303"/>
      <c r="AE226" s="303"/>
      <c r="CO226" s="303"/>
      <c r="CQ226" s="351"/>
      <c r="CR226" s="351"/>
      <c r="CT226" s="351"/>
      <c r="CU226" s="351"/>
      <c r="CW226" s="351"/>
      <c r="CX226" s="351"/>
      <c r="CZ226" s="351"/>
      <c r="DA226" s="351"/>
      <c r="DC226" s="351"/>
      <c r="DD226" s="351"/>
      <c r="DG226" s="303"/>
      <c r="DH226" s="303"/>
      <c r="DJ226" s="145"/>
      <c r="DK226" s="145"/>
      <c r="DL226" s="267">
        <v>213</v>
      </c>
      <c r="DM226" s="268" t="s">
        <v>1350</v>
      </c>
      <c r="DN226" s="269">
        <v>6</v>
      </c>
      <c r="DO226" s="171" t="s">
        <v>958</v>
      </c>
    </row>
    <row r="227" spans="4:119" s="115" customFormat="1" x14ac:dyDescent="0.25">
      <c r="D227" s="351"/>
      <c r="E227" s="351"/>
      <c r="F227" s="355"/>
      <c r="G227" s="356"/>
      <c r="H227" s="356"/>
      <c r="I227" s="355"/>
      <c r="J227" s="356"/>
      <c r="K227" s="355"/>
      <c r="L227" s="355"/>
      <c r="M227" s="355"/>
      <c r="N227" s="355"/>
      <c r="O227" s="355"/>
      <c r="P227" s="114"/>
      <c r="Q227" s="111"/>
      <c r="R227" s="111"/>
      <c r="T227" s="303"/>
      <c r="U227" s="357"/>
      <c r="V227" s="303"/>
      <c r="W227" s="358"/>
      <c r="X227" s="303"/>
      <c r="Y227" s="113"/>
      <c r="Z227" s="357"/>
      <c r="AA227" s="303"/>
      <c r="AB227" s="359"/>
      <c r="AC227" s="303"/>
      <c r="AD227" s="303"/>
      <c r="AE227" s="303"/>
      <c r="CO227" s="303"/>
      <c r="CQ227" s="351"/>
      <c r="CR227" s="351"/>
      <c r="CT227" s="351"/>
      <c r="CU227" s="351"/>
      <c r="CW227" s="351"/>
      <c r="CX227" s="351"/>
      <c r="CZ227" s="351"/>
      <c r="DA227" s="351"/>
      <c r="DC227" s="351"/>
      <c r="DD227" s="351"/>
      <c r="DG227" s="303"/>
      <c r="DH227" s="303"/>
      <c r="DJ227" s="145"/>
      <c r="DK227" s="145"/>
      <c r="DL227" s="267">
        <v>214</v>
      </c>
      <c r="DM227" s="268" t="s">
        <v>1351</v>
      </c>
      <c r="DN227" s="269">
        <v>7</v>
      </c>
      <c r="DO227" s="171" t="s">
        <v>958</v>
      </c>
    </row>
    <row r="228" spans="4:119" s="115" customFormat="1" x14ac:dyDescent="0.25">
      <c r="D228" s="351"/>
      <c r="E228" s="351"/>
      <c r="F228" s="355"/>
      <c r="G228" s="356"/>
      <c r="H228" s="356"/>
      <c r="I228" s="355"/>
      <c r="J228" s="356"/>
      <c r="K228" s="355"/>
      <c r="L228" s="355"/>
      <c r="M228" s="355"/>
      <c r="N228" s="355"/>
      <c r="O228" s="355"/>
      <c r="P228" s="114"/>
      <c r="Q228" s="111"/>
      <c r="R228" s="111"/>
      <c r="T228" s="303"/>
      <c r="U228" s="357"/>
      <c r="V228" s="303"/>
      <c r="W228" s="358"/>
      <c r="X228" s="303"/>
      <c r="Y228" s="113"/>
      <c r="Z228" s="357"/>
      <c r="AA228" s="303"/>
      <c r="AB228" s="359"/>
      <c r="AC228" s="303"/>
      <c r="AD228" s="303"/>
      <c r="AE228" s="303"/>
      <c r="CO228" s="303"/>
      <c r="CQ228" s="351"/>
      <c r="CR228" s="351"/>
      <c r="CT228" s="351"/>
      <c r="CU228" s="351"/>
      <c r="CW228" s="351"/>
      <c r="CX228" s="351"/>
      <c r="CZ228" s="351"/>
      <c r="DA228" s="351"/>
      <c r="DC228" s="351"/>
      <c r="DD228" s="351"/>
      <c r="DG228" s="303"/>
      <c r="DH228" s="303"/>
      <c r="DJ228" s="145"/>
      <c r="DK228" s="145"/>
      <c r="DL228" s="267">
        <v>221</v>
      </c>
      <c r="DM228" s="268" t="s">
        <v>1352</v>
      </c>
      <c r="DN228" s="269">
        <v>8</v>
      </c>
      <c r="DO228" s="171" t="s">
        <v>959</v>
      </c>
    </row>
    <row r="229" spans="4:119" s="115" customFormat="1" x14ac:dyDescent="0.25">
      <c r="D229" s="351"/>
      <c r="E229" s="351"/>
      <c r="F229" s="355"/>
      <c r="G229" s="356"/>
      <c r="H229" s="356"/>
      <c r="I229" s="355"/>
      <c r="J229" s="356"/>
      <c r="K229" s="355"/>
      <c r="L229" s="355"/>
      <c r="M229" s="355"/>
      <c r="N229" s="355"/>
      <c r="O229" s="355"/>
      <c r="P229" s="114"/>
      <c r="Q229" s="111"/>
      <c r="R229" s="111"/>
      <c r="T229" s="303"/>
      <c r="U229" s="357"/>
      <c r="V229" s="303"/>
      <c r="W229" s="358"/>
      <c r="X229" s="303"/>
      <c r="Y229" s="113"/>
      <c r="Z229" s="357"/>
      <c r="AA229" s="303"/>
      <c r="AB229" s="359"/>
      <c r="AC229" s="303"/>
      <c r="AD229" s="303"/>
      <c r="AE229" s="303"/>
      <c r="CO229" s="303"/>
      <c r="CQ229" s="351"/>
      <c r="CR229" s="351"/>
      <c r="CT229" s="351"/>
      <c r="CU229" s="351"/>
      <c r="CW229" s="351"/>
      <c r="CX229" s="351"/>
      <c r="CZ229" s="351"/>
      <c r="DA229" s="351"/>
      <c r="DC229" s="351"/>
      <c r="DD229" s="351"/>
      <c r="DG229" s="303"/>
      <c r="DH229" s="303"/>
      <c r="DJ229" s="145"/>
      <c r="DK229" s="145"/>
      <c r="DL229" s="267">
        <v>222</v>
      </c>
      <c r="DM229" s="268" t="s">
        <v>1353</v>
      </c>
      <c r="DN229" s="269">
        <v>9</v>
      </c>
      <c r="DO229" s="171" t="s">
        <v>959</v>
      </c>
    </row>
    <row r="230" spans="4:119" s="115" customFormat="1" x14ac:dyDescent="0.25">
      <c r="D230" s="351"/>
      <c r="E230" s="351"/>
      <c r="F230" s="355"/>
      <c r="G230" s="356"/>
      <c r="H230" s="356"/>
      <c r="I230" s="355"/>
      <c r="J230" s="356"/>
      <c r="K230" s="355"/>
      <c r="L230" s="355"/>
      <c r="M230" s="355"/>
      <c r="N230" s="355"/>
      <c r="O230" s="355"/>
      <c r="P230" s="114"/>
      <c r="Q230" s="111"/>
      <c r="R230" s="111"/>
      <c r="T230" s="303"/>
      <c r="U230" s="357"/>
      <c r="V230" s="303"/>
      <c r="W230" s="358"/>
      <c r="X230" s="303"/>
      <c r="Y230" s="113"/>
      <c r="Z230" s="357"/>
      <c r="AA230" s="303"/>
      <c r="AB230" s="359"/>
      <c r="AC230" s="303"/>
      <c r="AD230" s="303"/>
      <c r="AE230" s="303"/>
      <c r="CO230" s="303"/>
      <c r="CQ230" s="351"/>
      <c r="CR230" s="351"/>
      <c r="CT230" s="351"/>
      <c r="CU230" s="351"/>
      <c r="CW230" s="351"/>
      <c r="CX230" s="351"/>
      <c r="CZ230" s="351"/>
      <c r="DA230" s="351"/>
      <c r="DC230" s="351"/>
      <c r="DD230" s="351"/>
      <c r="DG230" s="303"/>
      <c r="DH230" s="303"/>
      <c r="DJ230" s="145"/>
      <c r="DK230" s="145"/>
      <c r="DL230" s="267">
        <v>223</v>
      </c>
      <c r="DM230" s="268" t="s">
        <v>1354</v>
      </c>
      <c r="DN230" s="269">
        <v>10</v>
      </c>
      <c r="DO230" s="171" t="s">
        <v>959</v>
      </c>
    </row>
    <row r="231" spans="4:119" s="115" customFormat="1" x14ac:dyDescent="0.25">
      <c r="D231" s="351"/>
      <c r="E231" s="351"/>
      <c r="F231" s="355"/>
      <c r="G231" s="356"/>
      <c r="H231" s="356"/>
      <c r="I231" s="355"/>
      <c r="J231" s="356"/>
      <c r="K231" s="355"/>
      <c r="L231" s="355"/>
      <c r="M231" s="355"/>
      <c r="N231" s="355"/>
      <c r="O231" s="355"/>
      <c r="P231" s="114"/>
      <c r="Q231" s="111"/>
      <c r="R231" s="111"/>
      <c r="T231" s="303"/>
      <c r="U231" s="357"/>
      <c r="V231" s="303"/>
      <c r="W231" s="358"/>
      <c r="X231" s="303"/>
      <c r="Y231" s="113"/>
      <c r="Z231" s="357"/>
      <c r="AA231" s="303"/>
      <c r="AB231" s="359"/>
      <c r="AC231" s="303"/>
      <c r="AD231" s="303"/>
      <c r="AE231" s="303"/>
      <c r="CO231" s="303"/>
      <c r="CQ231" s="351"/>
      <c r="CR231" s="351"/>
      <c r="CT231" s="351"/>
      <c r="CU231" s="351"/>
      <c r="CW231" s="351"/>
      <c r="CX231" s="351"/>
      <c r="CZ231" s="351"/>
      <c r="DA231" s="351"/>
      <c r="DC231" s="351"/>
      <c r="DD231" s="351"/>
      <c r="DG231" s="303"/>
      <c r="DH231" s="303"/>
      <c r="DJ231" s="145"/>
      <c r="DK231" s="145"/>
      <c r="DL231" s="267">
        <v>224</v>
      </c>
      <c r="DM231" s="268" t="s">
        <v>1355</v>
      </c>
      <c r="DN231" s="269">
        <v>11</v>
      </c>
      <c r="DO231" s="171" t="s">
        <v>959</v>
      </c>
    </row>
    <row r="232" spans="4:119" s="115" customFormat="1" x14ac:dyDescent="0.25">
      <c r="D232" s="351"/>
      <c r="E232" s="351"/>
      <c r="F232" s="355"/>
      <c r="G232" s="356"/>
      <c r="H232" s="356"/>
      <c r="I232" s="355"/>
      <c r="J232" s="356"/>
      <c r="K232" s="355"/>
      <c r="L232" s="355"/>
      <c r="M232" s="355"/>
      <c r="N232" s="355"/>
      <c r="O232" s="355"/>
      <c r="P232" s="114"/>
      <c r="Q232" s="111"/>
      <c r="R232" s="111"/>
      <c r="T232" s="303"/>
      <c r="U232" s="357"/>
      <c r="V232" s="303"/>
      <c r="W232" s="358"/>
      <c r="X232" s="303"/>
      <c r="Y232" s="113"/>
      <c r="Z232" s="357"/>
      <c r="AA232" s="303"/>
      <c r="AB232" s="359"/>
      <c r="AC232" s="303"/>
      <c r="AD232" s="303"/>
      <c r="AE232" s="303"/>
      <c r="CO232" s="303"/>
      <c r="CQ232" s="351"/>
      <c r="CR232" s="351"/>
      <c r="CT232" s="351"/>
      <c r="CU232" s="351"/>
      <c r="CW232" s="351"/>
      <c r="CX232" s="351"/>
      <c r="CZ232" s="351"/>
      <c r="DA232" s="351"/>
      <c r="DC232" s="351"/>
      <c r="DD232" s="351"/>
      <c r="DG232" s="303"/>
      <c r="DH232" s="303"/>
      <c r="DJ232" s="145"/>
      <c r="DK232" s="145"/>
      <c r="DL232" s="267">
        <v>241</v>
      </c>
      <c r="DM232" s="268" t="s">
        <v>1356</v>
      </c>
      <c r="DN232" s="269">
        <v>8</v>
      </c>
      <c r="DO232" s="171"/>
    </row>
    <row r="233" spans="4:119" s="115" customFormat="1" x14ac:dyDescent="0.25">
      <c r="D233" s="351"/>
      <c r="E233" s="351"/>
      <c r="F233" s="355"/>
      <c r="G233" s="356"/>
      <c r="H233" s="356"/>
      <c r="I233" s="355"/>
      <c r="J233" s="356"/>
      <c r="K233" s="355"/>
      <c r="L233" s="355"/>
      <c r="M233" s="355"/>
      <c r="N233" s="355"/>
      <c r="O233" s="355"/>
      <c r="P233" s="114"/>
      <c r="Q233" s="111"/>
      <c r="R233" s="111"/>
      <c r="T233" s="303"/>
      <c r="U233" s="357"/>
      <c r="V233" s="303"/>
      <c r="W233" s="358"/>
      <c r="X233" s="303"/>
      <c r="Y233" s="113"/>
      <c r="Z233" s="357"/>
      <c r="AA233" s="303"/>
      <c r="AB233" s="359"/>
      <c r="AC233" s="303"/>
      <c r="AD233" s="303"/>
      <c r="AE233" s="303"/>
      <c r="CO233" s="303"/>
      <c r="CQ233" s="351"/>
      <c r="CR233" s="351"/>
      <c r="CT233" s="351"/>
      <c r="CU233" s="351"/>
      <c r="CW233" s="351"/>
      <c r="CX233" s="351"/>
      <c r="CZ233" s="351"/>
      <c r="DA233" s="351"/>
      <c r="DC233" s="351"/>
      <c r="DD233" s="351"/>
      <c r="DG233" s="303"/>
      <c r="DH233" s="303"/>
      <c r="DJ233" s="145"/>
      <c r="DK233" s="145"/>
      <c r="DL233" s="267">
        <v>242</v>
      </c>
      <c r="DM233" s="268" t="s">
        <v>1357</v>
      </c>
      <c r="DN233" s="269">
        <v>9</v>
      </c>
      <c r="DO233" s="171"/>
    </row>
    <row r="234" spans="4:119" s="115" customFormat="1" x14ac:dyDescent="0.25">
      <c r="D234" s="351"/>
      <c r="E234" s="351"/>
      <c r="F234" s="355"/>
      <c r="G234" s="356"/>
      <c r="H234" s="356"/>
      <c r="I234" s="355"/>
      <c r="J234" s="356"/>
      <c r="K234" s="355"/>
      <c r="L234" s="355"/>
      <c r="M234" s="355"/>
      <c r="N234" s="355"/>
      <c r="O234" s="355"/>
      <c r="P234" s="114"/>
      <c r="Q234" s="111"/>
      <c r="R234" s="111"/>
      <c r="T234" s="303"/>
      <c r="U234" s="357"/>
      <c r="V234" s="303"/>
      <c r="W234" s="358"/>
      <c r="X234" s="303"/>
      <c r="Y234" s="113"/>
      <c r="Z234" s="357"/>
      <c r="AA234" s="303"/>
      <c r="AB234" s="359"/>
      <c r="AC234" s="303"/>
      <c r="AD234" s="303"/>
      <c r="AE234" s="303"/>
      <c r="CO234" s="303"/>
      <c r="CQ234" s="351"/>
      <c r="CR234" s="351"/>
      <c r="CT234" s="351"/>
      <c r="CU234" s="351"/>
      <c r="CW234" s="351"/>
      <c r="CX234" s="351"/>
      <c r="CZ234" s="351"/>
      <c r="DA234" s="351"/>
      <c r="DC234" s="351"/>
      <c r="DD234" s="351"/>
      <c r="DG234" s="303"/>
      <c r="DH234" s="303"/>
      <c r="DJ234" s="145"/>
      <c r="DK234" s="145"/>
      <c r="DL234" s="267">
        <v>243</v>
      </c>
      <c r="DM234" s="268" t="s">
        <v>1358</v>
      </c>
      <c r="DN234" s="269">
        <v>10</v>
      </c>
      <c r="DO234" s="171"/>
    </row>
    <row r="235" spans="4:119" s="115" customFormat="1" x14ac:dyDescent="0.25">
      <c r="D235" s="351"/>
      <c r="E235" s="351"/>
      <c r="F235" s="355"/>
      <c r="G235" s="356"/>
      <c r="H235" s="356"/>
      <c r="I235" s="355"/>
      <c r="J235" s="356"/>
      <c r="K235" s="355"/>
      <c r="L235" s="355"/>
      <c r="M235" s="355"/>
      <c r="N235" s="355"/>
      <c r="O235" s="355"/>
      <c r="P235" s="114"/>
      <c r="Q235" s="111"/>
      <c r="R235" s="111"/>
      <c r="T235" s="303"/>
      <c r="U235" s="357"/>
      <c r="V235" s="303"/>
      <c r="W235" s="358"/>
      <c r="X235" s="303"/>
      <c r="Y235" s="113"/>
      <c r="Z235" s="357"/>
      <c r="AA235" s="303"/>
      <c r="AB235" s="359"/>
      <c r="AC235" s="303"/>
      <c r="AD235" s="303"/>
      <c r="AE235" s="303"/>
      <c r="CO235" s="303"/>
      <c r="CQ235" s="351"/>
      <c r="CR235" s="351"/>
      <c r="CT235" s="351"/>
      <c r="CU235" s="351"/>
      <c r="CW235" s="351"/>
      <c r="CX235" s="351"/>
      <c r="CZ235" s="351"/>
      <c r="DA235" s="351"/>
      <c r="DC235" s="351"/>
      <c r="DD235" s="351"/>
      <c r="DG235" s="303"/>
      <c r="DH235" s="303"/>
      <c r="DJ235" s="145"/>
      <c r="DK235" s="145"/>
      <c r="DL235" s="267">
        <v>244</v>
      </c>
      <c r="DM235" s="268" t="s">
        <v>1359</v>
      </c>
      <c r="DN235" s="269">
        <v>11</v>
      </c>
      <c r="DO235" s="171"/>
    </row>
    <row r="236" spans="4:119" s="115" customFormat="1" x14ac:dyDescent="0.25">
      <c r="D236" s="351"/>
      <c r="E236" s="351"/>
      <c r="F236" s="355"/>
      <c r="G236" s="356"/>
      <c r="H236" s="356"/>
      <c r="I236" s="355"/>
      <c r="J236" s="356"/>
      <c r="K236" s="355"/>
      <c r="L236" s="355"/>
      <c r="M236" s="355"/>
      <c r="N236" s="355"/>
      <c r="O236" s="355"/>
      <c r="P236" s="114"/>
      <c r="Q236" s="111"/>
      <c r="R236" s="111"/>
      <c r="T236" s="303"/>
      <c r="U236" s="357"/>
      <c r="V236" s="303"/>
      <c r="W236" s="358"/>
      <c r="X236" s="303"/>
      <c r="Y236" s="113"/>
      <c r="Z236" s="357"/>
      <c r="AA236" s="303"/>
      <c r="AB236" s="359"/>
      <c r="AC236" s="303"/>
      <c r="AD236" s="303"/>
      <c r="AE236" s="303"/>
      <c r="CO236" s="303"/>
      <c r="CQ236" s="351"/>
      <c r="CR236" s="351"/>
      <c r="CT236" s="351"/>
      <c r="CU236" s="351"/>
      <c r="CW236" s="351"/>
      <c r="CX236" s="351"/>
      <c r="CZ236" s="351"/>
      <c r="DA236" s="351"/>
      <c r="DC236" s="351"/>
      <c r="DD236" s="351"/>
      <c r="DG236" s="303"/>
      <c r="DH236" s="303"/>
      <c r="DJ236" s="145"/>
      <c r="DK236" s="145"/>
      <c r="DL236" s="267">
        <v>250</v>
      </c>
      <c r="DM236" s="268" t="s">
        <v>764</v>
      </c>
      <c r="DN236" s="269">
        <v>8</v>
      </c>
      <c r="DO236" s="171"/>
    </row>
    <row r="237" spans="4:119" s="115" customFormat="1" x14ac:dyDescent="0.25">
      <c r="D237" s="351"/>
      <c r="E237" s="351"/>
      <c r="F237" s="355"/>
      <c r="G237" s="356"/>
      <c r="H237" s="356"/>
      <c r="I237" s="355"/>
      <c r="J237" s="356"/>
      <c r="K237" s="355"/>
      <c r="L237" s="355"/>
      <c r="M237" s="355"/>
      <c r="N237" s="355"/>
      <c r="O237" s="355"/>
      <c r="P237" s="114"/>
      <c r="Q237" s="111"/>
      <c r="R237" s="111"/>
      <c r="T237" s="303"/>
      <c r="U237" s="357"/>
      <c r="V237" s="303"/>
      <c r="W237" s="358"/>
      <c r="X237" s="303"/>
      <c r="Y237" s="113"/>
      <c r="Z237" s="357"/>
      <c r="AA237" s="303"/>
      <c r="AB237" s="359"/>
      <c r="AC237" s="303"/>
      <c r="AD237" s="303"/>
      <c r="AE237" s="303"/>
      <c r="CO237" s="303"/>
      <c r="CQ237" s="351"/>
      <c r="CR237" s="351"/>
      <c r="CT237" s="351"/>
      <c r="CU237" s="351"/>
      <c r="CW237" s="351"/>
      <c r="CX237" s="351"/>
      <c r="CZ237" s="351"/>
      <c r="DA237" s="351"/>
      <c r="DC237" s="351"/>
      <c r="DD237" s="351"/>
      <c r="DG237" s="303"/>
      <c r="DH237" s="303"/>
      <c r="DJ237" s="145"/>
      <c r="DK237" s="145"/>
      <c r="DL237" s="267">
        <v>251</v>
      </c>
      <c r="DM237" s="268" t="s">
        <v>1496</v>
      </c>
      <c r="DN237" s="269">
        <v>9</v>
      </c>
      <c r="DO237" s="171"/>
    </row>
    <row r="238" spans="4:119" s="115" customFormat="1" x14ac:dyDescent="0.25">
      <c r="D238" s="351"/>
      <c r="E238" s="351"/>
      <c r="F238" s="355"/>
      <c r="G238" s="356"/>
      <c r="H238" s="356"/>
      <c r="I238" s="355"/>
      <c r="J238" s="356"/>
      <c r="K238" s="355"/>
      <c r="L238" s="355"/>
      <c r="M238" s="355"/>
      <c r="N238" s="355"/>
      <c r="O238" s="355"/>
      <c r="P238" s="114"/>
      <c r="Q238" s="111"/>
      <c r="R238" s="111"/>
      <c r="T238" s="303"/>
      <c r="U238" s="357"/>
      <c r="V238" s="303"/>
      <c r="W238" s="358"/>
      <c r="X238" s="303"/>
      <c r="Y238" s="113"/>
      <c r="Z238" s="357"/>
      <c r="AA238" s="303"/>
      <c r="AB238" s="359"/>
      <c r="AC238" s="303"/>
      <c r="AD238" s="303"/>
      <c r="AE238" s="303"/>
      <c r="CO238" s="303"/>
      <c r="CQ238" s="351"/>
      <c r="CR238" s="351"/>
      <c r="CT238" s="351"/>
      <c r="CU238" s="351"/>
      <c r="CW238" s="351"/>
      <c r="CX238" s="351"/>
      <c r="CZ238" s="351"/>
      <c r="DA238" s="351"/>
      <c r="DC238" s="351"/>
      <c r="DD238" s="351"/>
      <c r="DG238" s="303"/>
      <c r="DH238" s="303"/>
      <c r="DJ238" s="145"/>
      <c r="DK238" s="145"/>
      <c r="DL238" s="267">
        <v>252</v>
      </c>
      <c r="DM238" s="268" t="s">
        <v>1497</v>
      </c>
      <c r="DN238" s="269">
        <v>10</v>
      </c>
      <c r="DO238" s="171"/>
    </row>
    <row r="239" spans="4:119" s="115" customFormat="1" x14ac:dyDescent="0.25">
      <c r="D239" s="351"/>
      <c r="E239" s="351"/>
      <c r="F239" s="355"/>
      <c r="G239" s="356"/>
      <c r="H239" s="356"/>
      <c r="I239" s="355"/>
      <c r="J239" s="356"/>
      <c r="K239" s="355"/>
      <c r="L239" s="355"/>
      <c r="M239" s="355"/>
      <c r="N239" s="355"/>
      <c r="O239" s="355"/>
      <c r="P239" s="114"/>
      <c r="Q239" s="111"/>
      <c r="R239" s="111"/>
      <c r="T239" s="303"/>
      <c r="U239" s="357"/>
      <c r="V239" s="303"/>
      <c r="W239" s="358"/>
      <c r="X239" s="303"/>
      <c r="Y239" s="113"/>
      <c r="Z239" s="357"/>
      <c r="AA239" s="303"/>
      <c r="AB239" s="359"/>
      <c r="AC239" s="303"/>
      <c r="AD239" s="303"/>
      <c r="AE239" s="303"/>
      <c r="CO239" s="303"/>
      <c r="CQ239" s="351"/>
      <c r="CR239" s="351"/>
      <c r="CT239" s="351"/>
      <c r="CU239" s="351"/>
      <c r="CW239" s="351"/>
      <c r="CX239" s="351"/>
      <c r="CZ239" s="351"/>
      <c r="DA239" s="351"/>
      <c r="DC239" s="351"/>
      <c r="DD239" s="351"/>
      <c r="DG239" s="303"/>
      <c r="DH239" s="303"/>
      <c r="DJ239" s="145"/>
      <c r="DK239" s="145"/>
      <c r="DL239" s="267">
        <v>253</v>
      </c>
      <c r="DM239" s="268" t="s">
        <v>1498</v>
      </c>
      <c r="DN239" s="269">
        <v>11</v>
      </c>
      <c r="DO239" s="171"/>
    </row>
    <row r="240" spans="4:119" s="115" customFormat="1" x14ac:dyDescent="0.25">
      <c r="D240" s="351"/>
      <c r="E240" s="351"/>
      <c r="F240" s="355"/>
      <c r="G240" s="356"/>
      <c r="H240" s="356"/>
      <c r="I240" s="355"/>
      <c r="J240" s="356"/>
      <c r="K240" s="355"/>
      <c r="L240" s="355"/>
      <c r="M240" s="355"/>
      <c r="N240" s="355"/>
      <c r="O240" s="355"/>
      <c r="P240" s="114"/>
      <c r="Q240" s="111"/>
      <c r="R240" s="111"/>
      <c r="T240" s="303"/>
      <c r="U240" s="357"/>
      <c r="V240" s="303"/>
      <c r="W240" s="358"/>
      <c r="X240" s="303"/>
      <c r="Y240" s="113"/>
      <c r="Z240" s="357"/>
      <c r="AA240" s="303"/>
      <c r="AB240" s="359"/>
      <c r="AC240" s="303"/>
      <c r="AD240" s="303"/>
      <c r="AE240" s="303"/>
      <c r="CO240" s="303"/>
      <c r="CQ240" s="351"/>
      <c r="CR240" s="351"/>
      <c r="CT240" s="351"/>
      <c r="CU240" s="351"/>
      <c r="CW240" s="351"/>
      <c r="CX240" s="351"/>
      <c r="CZ240" s="351"/>
      <c r="DA240" s="351"/>
      <c r="DC240" s="351"/>
      <c r="DD240" s="351"/>
      <c r="DG240" s="303"/>
      <c r="DH240" s="303"/>
      <c r="DJ240" s="145"/>
      <c r="DK240" s="145"/>
      <c r="DL240" s="267">
        <v>254</v>
      </c>
      <c r="DM240" s="268" t="s">
        <v>1499</v>
      </c>
      <c r="DN240" s="269">
        <v>12</v>
      </c>
      <c r="DO240" s="171"/>
    </row>
    <row r="241" spans="4:119" s="115" customFormat="1" x14ac:dyDescent="0.25">
      <c r="D241" s="351"/>
      <c r="E241" s="351"/>
      <c r="F241" s="355"/>
      <c r="G241" s="356"/>
      <c r="H241" s="356"/>
      <c r="I241" s="355"/>
      <c r="J241" s="356"/>
      <c r="K241" s="355"/>
      <c r="L241" s="355"/>
      <c r="M241" s="355"/>
      <c r="N241" s="355"/>
      <c r="O241" s="355"/>
      <c r="P241" s="114"/>
      <c r="Q241" s="111"/>
      <c r="R241" s="111"/>
      <c r="T241" s="303"/>
      <c r="U241" s="357"/>
      <c r="V241" s="303"/>
      <c r="W241" s="358"/>
      <c r="X241" s="303"/>
      <c r="Y241" s="113"/>
      <c r="Z241" s="357"/>
      <c r="AA241" s="303"/>
      <c r="AB241" s="359"/>
      <c r="AC241" s="303"/>
      <c r="AD241" s="303"/>
      <c r="AE241" s="303"/>
      <c r="CO241" s="303"/>
      <c r="CQ241" s="351"/>
      <c r="CR241" s="351"/>
      <c r="CT241" s="351"/>
      <c r="CU241" s="351"/>
      <c r="CW241" s="351"/>
      <c r="CX241" s="351"/>
      <c r="CZ241" s="351"/>
      <c r="DA241" s="351"/>
      <c r="DC241" s="351"/>
      <c r="DD241" s="351"/>
      <c r="DG241" s="303"/>
      <c r="DH241" s="303"/>
      <c r="DJ241" s="145"/>
      <c r="DK241" s="145"/>
      <c r="DL241" s="267">
        <v>351</v>
      </c>
      <c r="DM241" s="268" t="s">
        <v>1360</v>
      </c>
      <c r="DN241" s="269">
        <v>7</v>
      </c>
      <c r="DO241" s="171"/>
    </row>
    <row r="242" spans="4:119" s="115" customFormat="1" x14ac:dyDescent="0.25">
      <c r="D242" s="351"/>
      <c r="E242" s="351"/>
      <c r="F242" s="355"/>
      <c r="G242" s="356"/>
      <c r="H242" s="356"/>
      <c r="I242" s="355"/>
      <c r="J242" s="356"/>
      <c r="K242" s="355"/>
      <c r="L242" s="355"/>
      <c r="M242" s="355"/>
      <c r="N242" s="355"/>
      <c r="O242" s="355"/>
      <c r="P242" s="114"/>
      <c r="Q242" s="111"/>
      <c r="R242" s="111"/>
      <c r="T242" s="303"/>
      <c r="U242" s="357"/>
      <c r="V242" s="303"/>
      <c r="W242" s="358"/>
      <c r="X242" s="303"/>
      <c r="Y242" s="113"/>
      <c r="Z242" s="357"/>
      <c r="AA242" s="303"/>
      <c r="AB242" s="359"/>
      <c r="AC242" s="303"/>
      <c r="AD242" s="303"/>
      <c r="AE242" s="303"/>
      <c r="CO242" s="303"/>
      <c r="CQ242" s="351"/>
      <c r="CR242" s="351"/>
      <c r="CT242" s="351"/>
      <c r="CU242" s="351"/>
      <c r="CW242" s="351"/>
      <c r="CX242" s="351"/>
      <c r="CZ242" s="351"/>
      <c r="DA242" s="351"/>
      <c r="DC242" s="351"/>
      <c r="DD242" s="351"/>
      <c r="DG242" s="303"/>
      <c r="DH242" s="303"/>
      <c r="DJ242" s="145"/>
      <c r="DK242" s="145"/>
      <c r="DL242" s="267">
        <v>352</v>
      </c>
      <c r="DM242" s="268" t="s">
        <v>1361</v>
      </c>
      <c r="DN242" s="269">
        <v>8</v>
      </c>
      <c r="DO242" s="171"/>
    </row>
    <row r="243" spans="4:119" s="115" customFormat="1" x14ac:dyDescent="0.25">
      <c r="D243" s="351"/>
      <c r="E243" s="351"/>
      <c r="F243" s="355"/>
      <c r="G243" s="356"/>
      <c r="H243" s="356"/>
      <c r="I243" s="355"/>
      <c r="J243" s="356"/>
      <c r="K243" s="355"/>
      <c r="L243" s="355"/>
      <c r="M243" s="355"/>
      <c r="N243" s="355"/>
      <c r="O243" s="355"/>
      <c r="P243" s="114"/>
      <c r="Q243" s="111"/>
      <c r="R243" s="111"/>
      <c r="T243" s="303"/>
      <c r="U243" s="357"/>
      <c r="V243" s="303"/>
      <c r="W243" s="358"/>
      <c r="X243" s="303"/>
      <c r="Y243" s="113"/>
      <c r="Z243" s="357"/>
      <c r="AA243" s="303"/>
      <c r="AB243" s="359"/>
      <c r="AC243" s="303"/>
      <c r="AD243" s="303"/>
      <c r="AE243" s="303"/>
      <c r="CO243" s="303"/>
      <c r="CQ243" s="351"/>
      <c r="CR243" s="351"/>
      <c r="CT243" s="351"/>
      <c r="CU243" s="351"/>
      <c r="CW243" s="351"/>
      <c r="CX243" s="351"/>
      <c r="CZ243" s="351"/>
      <c r="DA243" s="351"/>
      <c r="DC243" s="351"/>
      <c r="DD243" s="351"/>
      <c r="DG243" s="303"/>
      <c r="DH243" s="303"/>
      <c r="DJ243" s="145"/>
      <c r="DK243" s="145"/>
      <c r="DL243" s="267">
        <v>353</v>
      </c>
      <c r="DM243" s="268" t="s">
        <v>1362</v>
      </c>
      <c r="DN243" s="269">
        <v>9</v>
      </c>
      <c r="DO243" s="171"/>
    </row>
    <row r="244" spans="4:119" s="115" customFormat="1" x14ac:dyDescent="0.25">
      <c r="D244" s="351"/>
      <c r="E244" s="351"/>
      <c r="F244" s="355"/>
      <c r="G244" s="356"/>
      <c r="H244" s="356"/>
      <c r="I244" s="355"/>
      <c r="J244" s="356"/>
      <c r="K244" s="355"/>
      <c r="L244" s="355"/>
      <c r="M244" s="355"/>
      <c r="N244" s="355"/>
      <c r="O244" s="355"/>
      <c r="P244" s="114"/>
      <c r="Q244" s="111"/>
      <c r="R244" s="111"/>
      <c r="T244" s="303"/>
      <c r="U244" s="357"/>
      <c r="V244" s="303"/>
      <c r="W244" s="358"/>
      <c r="X244" s="303"/>
      <c r="Y244" s="113"/>
      <c r="Z244" s="357"/>
      <c r="AA244" s="303"/>
      <c r="AB244" s="359"/>
      <c r="AC244" s="303"/>
      <c r="AD244" s="303"/>
      <c r="AE244" s="303"/>
      <c r="CO244" s="303"/>
      <c r="CQ244" s="351"/>
      <c r="CR244" s="351"/>
      <c r="CT244" s="351"/>
      <c r="CU244" s="351"/>
      <c r="CW244" s="351"/>
      <c r="CX244" s="351"/>
      <c r="CZ244" s="351"/>
      <c r="DA244" s="351"/>
      <c r="DC244" s="351"/>
      <c r="DD244" s="351"/>
      <c r="DG244" s="303"/>
      <c r="DH244" s="303"/>
      <c r="DJ244" s="145"/>
      <c r="DK244" s="145"/>
      <c r="DL244" s="267">
        <v>354</v>
      </c>
      <c r="DM244" s="268" t="s">
        <v>1363</v>
      </c>
      <c r="DN244" s="269">
        <v>10</v>
      </c>
      <c r="DO244" s="171"/>
    </row>
    <row r="245" spans="4:119" s="115" customFormat="1" x14ac:dyDescent="0.25">
      <c r="D245" s="351"/>
      <c r="E245" s="351"/>
      <c r="F245" s="355"/>
      <c r="G245" s="356"/>
      <c r="H245" s="356"/>
      <c r="I245" s="355"/>
      <c r="J245" s="356"/>
      <c r="K245" s="355"/>
      <c r="L245" s="355"/>
      <c r="M245" s="355"/>
      <c r="N245" s="355"/>
      <c r="O245" s="355"/>
      <c r="P245" s="114"/>
      <c r="Q245" s="111"/>
      <c r="R245" s="111"/>
      <c r="T245" s="303"/>
      <c r="U245" s="357"/>
      <c r="V245" s="303"/>
      <c r="W245" s="358"/>
      <c r="X245" s="303"/>
      <c r="Y245" s="113"/>
      <c r="Z245" s="357"/>
      <c r="AA245" s="303"/>
      <c r="AB245" s="359"/>
      <c r="AC245" s="303"/>
      <c r="AD245" s="303"/>
      <c r="AE245" s="303"/>
      <c r="CO245" s="303"/>
      <c r="CQ245" s="351"/>
      <c r="CR245" s="351"/>
      <c r="CT245" s="351"/>
      <c r="CU245" s="351"/>
      <c r="CW245" s="351"/>
      <c r="CX245" s="351"/>
      <c r="CZ245" s="351"/>
      <c r="DA245" s="351"/>
      <c r="DC245" s="351"/>
      <c r="DD245" s="351"/>
      <c r="DG245" s="303"/>
      <c r="DH245" s="303"/>
      <c r="DJ245" s="145"/>
      <c r="DK245" s="145"/>
      <c r="DL245" s="267">
        <v>355</v>
      </c>
      <c r="DM245" s="268" t="s">
        <v>1364</v>
      </c>
      <c r="DN245" s="269">
        <v>11</v>
      </c>
      <c r="DO245" s="171"/>
    </row>
    <row r="246" spans="4:119" s="115" customFormat="1" x14ac:dyDescent="0.25">
      <c r="D246" s="351"/>
      <c r="E246" s="351"/>
      <c r="F246" s="355"/>
      <c r="G246" s="356"/>
      <c r="H246" s="356"/>
      <c r="I246" s="355"/>
      <c r="J246" s="356"/>
      <c r="K246" s="355"/>
      <c r="L246" s="355"/>
      <c r="M246" s="355"/>
      <c r="N246" s="355"/>
      <c r="O246" s="355"/>
      <c r="P246" s="114"/>
      <c r="Q246" s="111"/>
      <c r="R246" s="111"/>
      <c r="T246" s="303"/>
      <c r="U246" s="357"/>
      <c r="V246" s="303"/>
      <c r="W246" s="358"/>
      <c r="X246" s="303"/>
      <c r="Y246" s="113"/>
      <c r="Z246" s="357"/>
      <c r="AA246" s="303"/>
      <c r="AB246" s="359"/>
      <c r="AC246" s="303"/>
      <c r="AD246" s="303"/>
      <c r="AE246" s="303"/>
      <c r="CO246" s="303"/>
      <c r="CQ246" s="351"/>
      <c r="CR246" s="351"/>
      <c r="CT246" s="351"/>
      <c r="CU246" s="351"/>
      <c r="CW246" s="351"/>
      <c r="CX246" s="351"/>
      <c r="CZ246" s="351"/>
      <c r="DA246" s="351"/>
      <c r="DC246" s="351"/>
      <c r="DD246" s="351"/>
      <c r="DG246" s="303"/>
      <c r="DH246" s="303"/>
      <c r="DJ246" s="145"/>
      <c r="DK246" s="145"/>
      <c r="DL246" s="267">
        <v>356</v>
      </c>
      <c r="DM246" s="268" t="s">
        <v>774</v>
      </c>
      <c r="DN246" s="269">
        <v>12</v>
      </c>
      <c r="DO246" s="171"/>
    </row>
    <row r="247" spans="4:119" s="115" customFormat="1" x14ac:dyDescent="0.25">
      <c r="D247" s="351"/>
      <c r="E247" s="351"/>
      <c r="F247" s="355"/>
      <c r="G247" s="356"/>
      <c r="H247" s="356"/>
      <c r="I247" s="355"/>
      <c r="J247" s="356"/>
      <c r="K247" s="355"/>
      <c r="L247" s="355"/>
      <c r="M247" s="355"/>
      <c r="N247" s="355"/>
      <c r="O247" s="355"/>
      <c r="P247" s="114"/>
      <c r="Q247" s="111"/>
      <c r="R247" s="111"/>
      <c r="T247" s="303"/>
      <c r="U247" s="357"/>
      <c r="V247" s="303"/>
      <c r="W247" s="358"/>
      <c r="X247" s="303"/>
      <c r="Y247" s="113"/>
      <c r="Z247" s="357"/>
      <c r="AA247" s="303"/>
      <c r="AB247" s="359"/>
      <c r="AC247" s="303"/>
      <c r="AD247" s="303"/>
      <c r="AE247" s="303"/>
      <c r="CO247" s="303"/>
      <c r="CQ247" s="351"/>
      <c r="CR247" s="351"/>
      <c r="CT247" s="351"/>
      <c r="CU247" s="351"/>
      <c r="CW247" s="351"/>
      <c r="CX247" s="351"/>
      <c r="CZ247" s="351"/>
      <c r="DA247" s="351"/>
      <c r="DC247" s="351"/>
      <c r="DD247" s="351"/>
      <c r="DG247" s="303"/>
      <c r="DH247" s="303"/>
      <c r="DJ247" s="145"/>
      <c r="DK247" s="145"/>
      <c r="DL247" s="267">
        <v>361</v>
      </c>
      <c r="DM247" s="268" t="s">
        <v>1365</v>
      </c>
      <c r="DN247" s="269">
        <v>6</v>
      </c>
      <c r="DO247" s="171"/>
    </row>
    <row r="248" spans="4:119" s="115" customFormat="1" x14ac:dyDescent="0.25">
      <c r="D248" s="351"/>
      <c r="E248" s="351"/>
      <c r="F248" s="355"/>
      <c r="G248" s="356"/>
      <c r="H248" s="356"/>
      <c r="I248" s="355"/>
      <c r="J248" s="356"/>
      <c r="K248" s="355"/>
      <c r="L248" s="355"/>
      <c r="M248" s="355"/>
      <c r="N248" s="355"/>
      <c r="O248" s="355"/>
      <c r="P248" s="114"/>
      <c r="Q248" s="111"/>
      <c r="R248" s="111"/>
      <c r="T248" s="303"/>
      <c r="U248" s="357"/>
      <c r="V248" s="303"/>
      <c r="W248" s="358"/>
      <c r="X248" s="303"/>
      <c r="Y248" s="113"/>
      <c r="Z248" s="357"/>
      <c r="AA248" s="303"/>
      <c r="AB248" s="359"/>
      <c r="AC248" s="303"/>
      <c r="AD248" s="303"/>
      <c r="AE248" s="303"/>
      <c r="CO248" s="303"/>
      <c r="CQ248" s="351"/>
      <c r="CR248" s="351"/>
      <c r="CT248" s="351"/>
      <c r="CU248" s="351"/>
      <c r="CW248" s="351"/>
      <c r="CX248" s="351"/>
      <c r="CZ248" s="351"/>
      <c r="DA248" s="351"/>
      <c r="DC248" s="351"/>
      <c r="DD248" s="351"/>
      <c r="DG248" s="303"/>
      <c r="DH248" s="303"/>
      <c r="DJ248" s="145"/>
      <c r="DK248" s="145"/>
      <c r="DL248" s="267">
        <v>362</v>
      </c>
      <c r="DM248" s="268" t="s">
        <v>1366</v>
      </c>
      <c r="DN248" s="269">
        <v>7</v>
      </c>
      <c r="DO248" s="171"/>
    </row>
    <row r="249" spans="4:119" s="115" customFormat="1" x14ac:dyDescent="0.25">
      <c r="D249" s="351"/>
      <c r="E249" s="351"/>
      <c r="F249" s="355"/>
      <c r="G249" s="356"/>
      <c r="H249" s="356"/>
      <c r="I249" s="355"/>
      <c r="J249" s="356"/>
      <c r="K249" s="355"/>
      <c r="L249" s="355"/>
      <c r="M249" s="355"/>
      <c r="N249" s="355"/>
      <c r="O249" s="355"/>
      <c r="P249" s="114"/>
      <c r="Q249" s="111"/>
      <c r="R249" s="111"/>
      <c r="T249" s="303"/>
      <c r="U249" s="357"/>
      <c r="V249" s="303"/>
      <c r="W249" s="358"/>
      <c r="X249" s="303"/>
      <c r="Y249" s="113"/>
      <c r="Z249" s="357"/>
      <c r="AA249" s="303"/>
      <c r="AB249" s="359"/>
      <c r="AC249" s="303"/>
      <c r="AD249" s="303"/>
      <c r="AE249" s="303"/>
      <c r="CO249" s="303"/>
      <c r="CQ249" s="351"/>
      <c r="CR249" s="351"/>
      <c r="CT249" s="351"/>
      <c r="CU249" s="351"/>
      <c r="CW249" s="351"/>
      <c r="CX249" s="351"/>
      <c r="CZ249" s="351"/>
      <c r="DA249" s="351"/>
      <c r="DC249" s="351"/>
      <c r="DD249" s="351"/>
      <c r="DG249" s="303"/>
      <c r="DH249" s="303"/>
      <c r="DJ249" s="145"/>
      <c r="DK249" s="145"/>
      <c r="DL249" s="267">
        <v>363</v>
      </c>
      <c r="DM249" s="268" t="s">
        <v>1367</v>
      </c>
      <c r="DN249" s="269">
        <v>8</v>
      </c>
      <c r="DO249" s="171"/>
    </row>
    <row r="250" spans="4:119" s="115" customFormat="1" x14ac:dyDescent="0.25">
      <c r="D250" s="351"/>
      <c r="E250" s="351"/>
      <c r="F250" s="355"/>
      <c r="G250" s="356"/>
      <c r="H250" s="356"/>
      <c r="I250" s="355"/>
      <c r="J250" s="356"/>
      <c r="K250" s="355"/>
      <c r="L250" s="355"/>
      <c r="M250" s="355"/>
      <c r="N250" s="355"/>
      <c r="O250" s="355"/>
      <c r="P250" s="114"/>
      <c r="Q250" s="111"/>
      <c r="R250" s="111"/>
      <c r="T250" s="303"/>
      <c r="U250" s="357"/>
      <c r="V250" s="303"/>
      <c r="W250" s="358"/>
      <c r="X250" s="303"/>
      <c r="Y250" s="113"/>
      <c r="Z250" s="357"/>
      <c r="AA250" s="303"/>
      <c r="AB250" s="359"/>
      <c r="AC250" s="303"/>
      <c r="AD250" s="303"/>
      <c r="AE250" s="303"/>
      <c r="CO250" s="303"/>
      <c r="CQ250" s="351"/>
      <c r="CR250" s="351"/>
      <c r="CT250" s="351"/>
      <c r="CU250" s="351"/>
      <c r="CW250" s="351"/>
      <c r="CX250" s="351"/>
      <c r="CZ250" s="351"/>
      <c r="DA250" s="351"/>
      <c r="DC250" s="351"/>
      <c r="DD250" s="351"/>
      <c r="DG250" s="303"/>
      <c r="DH250" s="303"/>
      <c r="DJ250" s="145"/>
      <c r="DK250" s="145"/>
      <c r="DL250" s="267">
        <v>364</v>
      </c>
      <c r="DM250" s="268" t="s">
        <v>1368</v>
      </c>
      <c r="DN250" s="269">
        <v>9</v>
      </c>
      <c r="DO250" s="171"/>
    </row>
    <row r="251" spans="4:119" s="115" customFormat="1" x14ac:dyDescent="0.25">
      <c r="D251" s="351"/>
      <c r="E251" s="351"/>
      <c r="F251" s="355"/>
      <c r="G251" s="356"/>
      <c r="H251" s="356"/>
      <c r="I251" s="355"/>
      <c r="J251" s="356"/>
      <c r="K251" s="355"/>
      <c r="L251" s="355"/>
      <c r="M251" s="355"/>
      <c r="N251" s="355"/>
      <c r="O251" s="355"/>
      <c r="P251" s="114"/>
      <c r="Q251" s="111"/>
      <c r="R251" s="111"/>
      <c r="T251" s="303"/>
      <c r="U251" s="357"/>
      <c r="V251" s="303"/>
      <c r="W251" s="358"/>
      <c r="X251" s="303"/>
      <c r="Y251" s="113"/>
      <c r="Z251" s="357"/>
      <c r="AA251" s="303"/>
      <c r="AB251" s="359"/>
      <c r="AC251" s="303"/>
      <c r="AD251" s="303"/>
      <c r="AE251" s="303"/>
      <c r="CO251" s="303"/>
      <c r="CQ251" s="351"/>
      <c r="CR251" s="351"/>
      <c r="CT251" s="351"/>
      <c r="CU251" s="351"/>
      <c r="CW251" s="351"/>
      <c r="CX251" s="351"/>
      <c r="CZ251" s="351"/>
      <c r="DA251" s="351"/>
      <c r="DC251" s="351"/>
      <c r="DD251" s="351"/>
      <c r="DG251" s="303"/>
      <c r="DH251" s="303"/>
      <c r="DJ251" s="145"/>
      <c r="DK251" s="145"/>
      <c r="DL251" s="267">
        <v>366</v>
      </c>
      <c r="DM251" s="268" t="s">
        <v>1369</v>
      </c>
      <c r="DN251" s="269">
        <v>8</v>
      </c>
      <c r="DO251" s="171"/>
    </row>
    <row r="252" spans="4:119" s="115" customFormat="1" x14ac:dyDescent="0.25">
      <c r="D252" s="351"/>
      <c r="E252" s="351"/>
      <c r="F252" s="355"/>
      <c r="G252" s="356"/>
      <c r="H252" s="356"/>
      <c r="I252" s="355"/>
      <c r="J252" s="356"/>
      <c r="K252" s="355"/>
      <c r="L252" s="355"/>
      <c r="M252" s="355"/>
      <c r="N252" s="355"/>
      <c r="O252" s="355"/>
      <c r="P252" s="114"/>
      <c r="Q252" s="111"/>
      <c r="R252" s="111"/>
      <c r="T252" s="303"/>
      <c r="U252" s="357"/>
      <c r="V252" s="303"/>
      <c r="W252" s="358"/>
      <c r="X252" s="303"/>
      <c r="Y252" s="113"/>
      <c r="Z252" s="357"/>
      <c r="AA252" s="303"/>
      <c r="AB252" s="359"/>
      <c r="AC252" s="303"/>
      <c r="AD252" s="303"/>
      <c r="AE252" s="303"/>
      <c r="CO252" s="303"/>
      <c r="CQ252" s="351"/>
      <c r="CR252" s="351"/>
      <c r="CT252" s="351"/>
      <c r="CU252" s="351"/>
      <c r="CW252" s="351"/>
      <c r="CX252" s="351"/>
      <c r="CZ252" s="351"/>
      <c r="DA252" s="351"/>
      <c r="DC252" s="351"/>
      <c r="DD252" s="351"/>
      <c r="DG252" s="303"/>
      <c r="DH252" s="303"/>
      <c r="DJ252" s="145"/>
      <c r="DK252" s="145"/>
      <c r="DL252" s="267">
        <v>367</v>
      </c>
      <c r="DM252" s="268" t="s">
        <v>1370</v>
      </c>
      <c r="DN252" s="269">
        <v>9</v>
      </c>
      <c r="DO252" s="171"/>
    </row>
    <row r="253" spans="4:119" s="115" customFormat="1" x14ac:dyDescent="0.25">
      <c r="D253" s="351"/>
      <c r="E253" s="351"/>
      <c r="F253" s="355"/>
      <c r="G253" s="356"/>
      <c r="H253" s="356"/>
      <c r="I253" s="355"/>
      <c r="J253" s="356"/>
      <c r="K253" s="355"/>
      <c r="L253" s="355"/>
      <c r="M253" s="355"/>
      <c r="N253" s="355"/>
      <c r="O253" s="355"/>
      <c r="P253" s="114"/>
      <c r="Q253" s="111"/>
      <c r="R253" s="111"/>
      <c r="T253" s="303"/>
      <c r="U253" s="357"/>
      <c r="V253" s="303"/>
      <c r="W253" s="358"/>
      <c r="X253" s="303"/>
      <c r="Y253" s="113"/>
      <c r="Z253" s="357"/>
      <c r="AA253" s="303"/>
      <c r="AB253" s="359"/>
      <c r="AC253" s="303"/>
      <c r="AD253" s="303"/>
      <c r="AE253" s="303"/>
      <c r="CO253" s="303"/>
      <c r="CQ253" s="351"/>
      <c r="CR253" s="351"/>
      <c r="CT253" s="351"/>
      <c r="CU253" s="351"/>
      <c r="CW253" s="351"/>
      <c r="CX253" s="351"/>
      <c r="CZ253" s="351"/>
      <c r="DA253" s="351"/>
      <c r="DC253" s="351"/>
      <c r="DD253" s="351"/>
      <c r="DG253" s="303"/>
      <c r="DH253" s="303"/>
      <c r="DJ253" s="145"/>
      <c r="DK253" s="145"/>
      <c r="DL253" s="267">
        <v>368</v>
      </c>
      <c r="DM253" s="268" t="s">
        <v>781</v>
      </c>
      <c r="DN253" s="269">
        <v>10</v>
      </c>
      <c r="DO253" s="171"/>
    </row>
    <row r="254" spans="4:119" s="115" customFormat="1" x14ac:dyDescent="0.25">
      <c r="D254" s="351"/>
      <c r="E254" s="351"/>
      <c r="F254" s="355"/>
      <c r="G254" s="356"/>
      <c r="H254" s="356"/>
      <c r="I254" s="355"/>
      <c r="J254" s="356"/>
      <c r="K254" s="355"/>
      <c r="L254" s="355"/>
      <c r="M254" s="355"/>
      <c r="N254" s="355"/>
      <c r="O254" s="355"/>
      <c r="P254" s="114"/>
      <c r="Q254" s="111"/>
      <c r="R254" s="111"/>
      <c r="T254" s="303"/>
      <c r="U254" s="357"/>
      <c r="V254" s="303"/>
      <c r="W254" s="358"/>
      <c r="X254" s="303"/>
      <c r="Y254" s="113"/>
      <c r="Z254" s="357"/>
      <c r="AA254" s="303"/>
      <c r="AB254" s="359"/>
      <c r="AC254" s="303"/>
      <c r="AD254" s="303"/>
      <c r="AE254" s="303"/>
      <c r="CO254" s="303"/>
      <c r="CQ254" s="351"/>
      <c r="CR254" s="351"/>
      <c r="CT254" s="351"/>
      <c r="CU254" s="351"/>
      <c r="CW254" s="351"/>
      <c r="CX254" s="351"/>
      <c r="CZ254" s="351"/>
      <c r="DA254" s="351"/>
      <c r="DC254" s="351"/>
      <c r="DD254" s="351"/>
      <c r="DG254" s="303"/>
      <c r="DH254" s="303"/>
      <c r="DJ254" s="145"/>
      <c r="DK254" s="145"/>
      <c r="DL254" s="267">
        <v>371</v>
      </c>
      <c r="DM254" s="268" t="s">
        <v>1371</v>
      </c>
      <c r="DN254" s="269">
        <v>7</v>
      </c>
      <c r="DO254" s="171"/>
    </row>
    <row r="255" spans="4:119" s="115" customFormat="1" x14ac:dyDescent="0.25">
      <c r="D255" s="351"/>
      <c r="E255" s="351"/>
      <c r="F255" s="355"/>
      <c r="G255" s="356"/>
      <c r="H255" s="356"/>
      <c r="I255" s="355"/>
      <c r="J255" s="356"/>
      <c r="K255" s="355"/>
      <c r="L255" s="355"/>
      <c r="M255" s="355"/>
      <c r="N255" s="355"/>
      <c r="O255" s="355"/>
      <c r="P255" s="114"/>
      <c r="Q255" s="111"/>
      <c r="R255" s="111"/>
      <c r="T255" s="303"/>
      <c r="U255" s="357"/>
      <c r="V255" s="303"/>
      <c r="W255" s="358"/>
      <c r="X255" s="303"/>
      <c r="Y255" s="113"/>
      <c r="Z255" s="357"/>
      <c r="AA255" s="303"/>
      <c r="AB255" s="359"/>
      <c r="AC255" s="303"/>
      <c r="AD255" s="303"/>
      <c r="AE255" s="303"/>
      <c r="CO255" s="303"/>
      <c r="CQ255" s="351"/>
      <c r="CR255" s="351"/>
      <c r="CT255" s="351"/>
      <c r="CU255" s="351"/>
      <c r="CW255" s="351"/>
      <c r="CX255" s="351"/>
      <c r="CZ255" s="351"/>
      <c r="DA255" s="351"/>
      <c r="DC255" s="351"/>
      <c r="DD255" s="351"/>
      <c r="DG255" s="303"/>
      <c r="DH255" s="303"/>
      <c r="DJ255" s="145"/>
      <c r="DK255" s="145"/>
      <c r="DL255" s="267">
        <v>372</v>
      </c>
      <c r="DM255" s="268" t="s">
        <v>1372</v>
      </c>
      <c r="DN255" s="269">
        <v>8</v>
      </c>
      <c r="DO255" s="171"/>
    </row>
    <row r="256" spans="4:119" s="115" customFormat="1" x14ac:dyDescent="0.25">
      <c r="D256" s="351"/>
      <c r="E256" s="351"/>
      <c r="F256" s="355"/>
      <c r="G256" s="356"/>
      <c r="H256" s="356"/>
      <c r="I256" s="355"/>
      <c r="J256" s="356"/>
      <c r="K256" s="355"/>
      <c r="L256" s="355"/>
      <c r="M256" s="355"/>
      <c r="N256" s="355"/>
      <c r="O256" s="355"/>
      <c r="P256" s="114"/>
      <c r="Q256" s="111"/>
      <c r="R256" s="111"/>
      <c r="T256" s="303"/>
      <c r="U256" s="357"/>
      <c r="V256" s="303"/>
      <c r="W256" s="358"/>
      <c r="X256" s="303"/>
      <c r="Y256" s="113"/>
      <c r="Z256" s="357"/>
      <c r="AA256" s="303"/>
      <c r="AB256" s="359"/>
      <c r="AC256" s="303"/>
      <c r="AD256" s="303"/>
      <c r="AE256" s="303"/>
      <c r="CO256" s="303"/>
      <c r="CQ256" s="351"/>
      <c r="CR256" s="351"/>
      <c r="CT256" s="351"/>
      <c r="CU256" s="351"/>
      <c r="CW256" s="351"/>
      <c r="CX256" s="351"/>
      <c r="CZ256" s="351"/>
      <c r="DA256" s="351"/>
      <c r="DC256" s="351"/>
      <c r="DD256" s="351"/>
      <c r="DG256" s="303"/>
      <c r="DH256" s="303"/>
      <c r="DJ256" s="145"/>
      <c r="DK256" s="145"/>
      <c r="DL256" s="267">
        <v>373</v>
      </c>
      <c r="DM256" s="268" t="s">
        <v>1373</v>
      </c>
      <c r="DN256" s="269">
        <v>9</v>
      </c>
      <c r="DO256" s="171"/>
    </row>
    <row r="257" spans="4:119" s="115" customFormat="1" x14ac:dyDescent="0.25">
      <c r="D257" s="351"/>
      <c r="E257" s="351"/>
      <c r="F257" s="355"/>
      <c r="G257" s="356"/>
      <c r="H257" s="356"/>
      <c r="I257" s="355"/>
      <c r="J257" s="356"/>
      <c r="K257" s="355"/>
      <c r="L257" s="355"/>
      <c r="M257" s="355"/>
      <c r="N257" s="355"/>
      <c r="O257" s="355"/>
      <c r="P257" s="114"/>
      <c r="Q257" s="111"/>
      <c r="R257" s="111"/>
      <c r="T257" s="303"/>
      <c r="U257" s="357"/>
      <c r="V257" s="303"/>
      <c r="W257" s="358"/>
      <c r="X257" s="303"/>
      <c r="Y257" s="113"/>
      <c r="Z257" s="357"/>
      <c r="AA257" s="303"/>
      <c r="AB257" s="359"/>
      <c r="AC257" s="303"/>
      <c r="AD257" s="303"/>
      <c r="AE257" s="303"/>
      <c r="CO257" s="303"/>
      <c r="CQ257" s="351"/>
      <c r="CR257" s="351"/>
      <c r="CT257" s="351"/>
      <c r="CU257" s="351"/>
      <c r="CW257" s="351"/>
      <c r="CX257" s="351"/>
      <c r="CZ257" s="351"/>
      <c r="DA257" s="351"/>
      <c r="DC257" s="351"/>
      <c r="DD257" s="351"/>
      <c r="DG257" s="303"/>
      <c r="DH257" s="303"/>
      <c r="DJ257" s="145"/>
      <c r="DK257" s="145"/>
      <c r="DL257" s="267">
        <v>374</v>
      </c>
      <c r="DM257" s="268" t="s">
        <v>1374</v>
      </c>
      <c r="DN257" s="269">
        <v>10</v>
      </c>
      <c r="DO257" s="171"/>
    </row>
    <row r="258" spans="4:119" s="115" customFormat="1" x14ac:dyDescent="0.25">
      <c r="D258" s="351"/>
      <c r="E258" s="351"/>
      <c r="F258" s="355"/>
      <c r="G258" s="356"/>
      <c r="H258" s="356"/>
      <c r="I258" s="355"/>
      <c r="J258" s="356"/>
      <c r="K258" s="355"/>
      <c r="L258" s="355"/>
      <c r="M258" s="355"/>
      <c r="N258" s="355"/>
      <c r="O258" s="355"/>
      <c r="P258" s="114"/>
      <c r="Q258" s="111"/>
      <c r="R258" s="111"/>
      <c r="T258" s="303"/>
      <c r="U258" s="357"/>
      <c r="V258" s="303"/>
      <c r="W258" s="358"/>
      <c r="X258" s="303"/>
      <c r="Y258" s="113"/>
      <c r="Z258" s="357"/>
      <c r="AA258" s="303"/>
      <c r="AB258" s="359"/>
      <c r="AC258" s="303"/>
      <c r="AD258" s="303"/>
      <c r="AE258" s="303"/>
      <c r="CO258" s="303"/>
      <c r="CQ258" s="351"/>
      <c r="CR258" s="351"/>
      <c r="CT258" s="351"/>
      <c r="CU258" s="351"/>
      <c r="CW258" s="351"/>
      <c r="CX258" s="351"/>
      <c r="CZ258" s="351"/>
      <c r="DA258" s="351"/>
      <c r="DC258" s="351"/>
      <c r="DD258" s="351"/>
      <c r="DG258" s="303"/>
      <c r="DH258" s="303"/>
      <c r="DJ258" s="145"/>
      <c r="DK258" s="145"/>
      <c r="DL258" s="267">
        <v>375</v>
      </c>
      <c r="DM258" s="268" t="s">
        <v>786</v>
      </c>
      <c r="DN258" s="269">
        <v>11</v>
      </c>
      <c r="DO258" s="171"/>
    </row>
    <row r="259" spans="4:119" s="115" customFormat="1" x14ac:dyDescent="0.25">
      <c r="D259" s="351"/>
      <c r="E259" s="351"/>
      <c r="F259" s="355"/>
      <c r="G259" s="356"/>
      <c r="H259" s="356"/>
      <c r="I259" s="355"/>
      <c r="J259" s="356"/>
      <c r="K259" s="355"/>
      <c r="L259" s="355"/>
      <c r="M259" s="355"/>
      <c r="N259" s="355"/>
      <c r="O259" s="355"/>
      <c r="P259" s="114"/>
      <c r="Q259" s="111"/>
      <c r="R259" s="111"/>
      <c r="T259" s="303"/>
      <c r="U259" s="357"/>
      <c r="V259" s="303"/>
      <c r="W259" s="358"/>
      <c r="X259" s="303"/>
      <c r="Y259" s="113"/>
      <c r="Z259" s="357"/>
      <c r="AA259" s="303"/>
      <c r="AB259" s="359"/>
      <c r="AC259" s="303"/>
      <c r="AD259" s="303"/>
      <c r="AE259" s="303"/>
      <c r="CO259" s="303"/>
      <c r="CQ259" s="351"/>
      <c r="CR259" s="351"/>
      <c r="CT259" s="351"/>
      <c r="CU259" s="351"/>
      <c r="CW259" s="351"/>
      <c r="CX259" s="351"/>
      <c r="CZ259" s="351"/>
      <c r="DA259" s="351"/>
      <c r="DC259" s="351"/>
      <c r="DD259" s="351"/>
      <c r="DG259" s="303"/>
      <c r="DH259" s="303"/>
      <c r="DJ259" s="145"/>
      <c r="DK259" s="145"/>
      <c r="DL259" s="267">
        <v>376</v>
      </c>
      <c r="DM259" s="268" t="s">
        <v>1375</v>
      </c>
      <c r="DN259" s="269">
        <v>8</v>
      </c>
      <c r="DO259" s="171"/>
    </row>
    <row r="260" spans="4:119" s="115" customFormat="1" x14ac:dyDescent="0.25">
      <c r="D260" s="351"/>
      <c r="E260" s="351"/>
      <c r="F260" s="355"/>
      <c r="G260" s="356"/>
      <c r="H260" s="356"/>
      <c r="I260" s="355"/>
      <c r="J260" s="356"/>
      <c r="K260" s="355"/>
      <c r="L260" s="355"/>
      <c r="M260" s="355"/>
      <c r="N260" s="355"/>
      <c r="O260" s="355"/>
      <c r="P260" s="114"/>
      <c r="Q260" s="111"/>
      <c r="R260" s="111"/>
      <c r="T260" s="303"/>
      <c r="U260" s="357"/>
      <c r="V260" s="303"/>
      <c r="W260" s="358"/>
      <c r="X260" s="303"/>
      <c r="Y260" s="113"/>
      <c r="Z260" s="357"/>
      <c r="AA260" s="303"/>
      <c r="AB260" s="359"/>
      <c r="AC260" s="303"/>
      <c r="AD260" s="303"/>
      <c r="AE260" s="303"/>
      <c r="CO260" s="303"/>
      <c r="CQ260" s="351"/>
      <c r="CR260" s="351"/>
      <c r="CT260" s="351"/>
      <c r="CU260" s="351"/>
      <c r="CW260" s="351"/>
      <c r="CX260" s="351"/>
      <c r="CZ260" s="351"/>
      <c r="DA260" s="351"/>
      <c r="DC260" s="351"/>
      <c r="DD260" s="351"/>
      <c r="DG260" s="303"/>
      <c r="DH260" s="303"/>
      <c r="DJ260" s="145"/>
      <c r="DK260" s="145"/>
      <c r="DL260" s="267">
        <v>377</v>
      </c>
      <c r="DM260" s="268" t="s">
        <v>1376</v>
      </c>
      <c r="DN260" s="269">
        <v>9</v>
      </c>
      <c r="DO260" s="171"/>
    </row>
    <row r="261" spans="4:119" s="115" customFormat="1" x14ac:dyDescent="0.25">
      <c r="D261" s="351"/>
      <c r="E261" s="351"/>
      <c r="F261" s="355"/>
      <c r="G261" s="356"/>
      <c r="H261" s="356"/>
      <c r="I261" s="355"/>
      <c r="J261" s="356"/>
      <c r="K261" s="355"/>
      <c r="L261" s="355"/>
      <c r="M261" s="355"/>
      <c r="N261" s="355"/>
      <c r="O261" s="355"/>
      <c r="P261" s="114"/>
      <c r="Q261" s="111"/>
      <c r="R261" s="111"/>
      <c r="T261" s="303"/>
      <c r="U261" s="357"/>
      <c r="V261" s="303"/>
      <c r="W261" s="358"/>
      <c r="X261" s="303"/>
      <c r="Y261" s="113"/>
      <c r="Z261" s="357"/>
      <c r="AA261" s="303"/>
      <c r="AB261" s="359"/>
      <c r="AC261" s="303"/>
      <c r="AD261" s="303"/>
      <c r="AE261" s="303"/>
      <c r="CO261" s="303"/>
      <c r="CQ261" s="351"/>
      <c r="CR261" s="351"/>
      <c r="CT261" s="351"/>
      <c r="CU261" s="351"/>
      <c r="CW261" s="351"/>
      <c r="CX261" s="351"/>
      <c r="CZ261" s="351"/>
      <c r="DA261" s="351"/>
      <c r="DC261" s="351"/>
      <c r="DD261" s="351"/>
      <c r="DG261" s="303"/>
      <c r="DH261" s="303"/>
      <c r="DJ261" s="145"/>
      <c r="DK261" s="145"/>
      <c r="DL261" s="267">
        <v>378</v>
      </c>
      <c r="DM261" s="268" t="s">
        <v>789</v>
      </c>
      <c r="DN261" s="269">
        <v>11</v>
      </c>
      <c r="DO261" s="171"/>
    </row>
    <row r="262" spans="4:119" s="115" customFormat="1" x14ac:dyDescent="0.25">
      <c r="D262" s="351"/>
      <c r="E262" s="351"/>
      <c r="F262" s="355"/>
      <c r="G262" s="356"/>
      <c r="H262" s="356"/>
      <c r="I262" s="355"/>
      <c r="J262" s="356"/>
      <c r="K262" s="355"/>
      <c r="L262" s="355"/>
      <c r="M262" s="355"/>
      <c r="N262" s="355"/>
      <c r="O262" s="355"/>
      <c r="P262" s="114"/>
      <c r="Q262" s="111"/>
      <c r="R262" s="111"/>
      <c r="T262" s="303"/>
      <c r="U262" s="357"/>
      <c r="V262" s="303"/>
      <c r="W262" s="358"/>
      <c r="X262" s="303"/>
      <c r="Y262" s="113"/>
      <c r="Z262" s="357"/>
      <c r="AA262" s="303"/>
      <c r="AB262" s="359"/>
      <c r="AC262" s="303"/>
      <c r="AD262" s="303"/>
      <c r="AE262" s="303"/>
      <c r="CO262" s="303"/>
      <c r="CQ262" s="351"/>
      <c r="CR262" s="351"/>
      <c r="CT262" s="351"/>
      <c r="CU262" s="351"/>
      <c r="CW262" s="351"/>
      <c r="CX262" s="351"/>
      <c r="CZ262" s="351"/>
      <c r="DA262" s="351"/>
      <c r="DC262" s="351"/>
      <c r="DD262" s="351"/>
      <c r="DG262" s="303"/>
      <c r="DH262" s="303"/>
      <c r="DJ262" s="145"/>
      <c r="DK262" s="145"/>
      <c r="DL262" s="267">
        <v>381</v>
      </c>
      <c r="DM262" s="268" t="s">
        <v>1493</v>
      </c>
      <c r="DN262" s="269">
        <v>10</v>
      </c>
      <c r="DO262" s="171"/>
    </row>
    <row r="263" spans="4:119" s="115" customFormat="1" x14ac:dyDescent="0.25">
      <c r="D263" s="351"/>
      <c r="E263" s="351"/>
      <c r="F263" s="355"/>
      <c r="G263" s="356"/>
      <c r="H263" s="356"/>
      <c r="I263" s="355"/>
      <c r="J263" s="356"/>
      <c r="K263" s="355"/>
      <c r="L263" s="355"/>
      <c r="M263" s="355"/>
      <c r="N263" s="355"/>
      <c r="O263" s="355"/>
      <c r="P263" s="114"/>
      <c r="Q263" s="111"/>
      <c r="R263" s="111"/>
      <c r="T263" s="303"/>
      <c r="U263" s="357"/>
      <c r="V263" s="303"/>
      <c r="W263" s="358"/>
      <c r="X263" s="303"/>
      <c r="Y263" s="113"/>
      <c r="Z263" s="357"/>
      <c r="AA263" s="303"/>
      <c r="AB263" s="359"/>
      <c r="AC263" s="303"/>
      <c r="AD263" s="303"/>
      <c r="AE263" s="303"/>
      <c r="CO263" s="303"/>
      <c r="CQ263" s="351"/>
      <c r="CR263" s="351"/>
      <c r="CT263" s="351"/>
      <c r="CU263" s="351"/>
      <c r="CW263" s="351"/>
      <c r="CX263" s="351"/>
      <c r="CZ263" s="351"/>
      <c r="DA263" s="351"/>
      <c r="DC263" s="351"/>
      <c r="DD263" s="351"/>
      <c r="DG263" s="303"/>
      <c r="DH263" s="303"/>
      <c r="DJ263" s="145"/>
      <c r="DK263" s="145"/>
      <c r="DL263" s="267">
        <v>382</v>
      </c>
      <c r="DM263" s="268" t="s">
        <v>1494</v>
      </c>
      <c r="DN263" s="269">
        <v>11</v>
      </c>
      <c r="DO263" s="171"/>
    </row>
    <row r="264" spans="4:119" s="115" customFormat="1" x14ac:dyDescent="0.25">
      <c r="D264" s="351"/>
      <c r="E264" s="351"/>
      <c r="F264" s="355"/>
      <c r="G264" s="356"/>
      <c r="H264" s="356"/>
      <c r="I264" s="355"/>
      <c r="J264" s="356"/>
      <c r="K264" s="355"/>
      <c r="L264" s="355"/>
      <c r="M264" s="355"/>
      <c r="N264" s="355"/>
      <c r="O264" s="355"/>
      <c r="P264" s="114"/>
      <c r="Q264" s="111"/>
      <c r="R264" s="111"/>
      <c r="T264" s="303"/>
      <c r="U264" s="357"/>
      <c r="V264" s="303"/>
      <c r="W264" s="358"/>
      <c r="X264" s="303"/>
      <c r="Y264" s="113"/>
      <c r="Z264" s="357"/>
      <c r="AA264" s="303"/>
      <c r="AB264" s="359"/>
      <c r="AC264" s="303"/>
      <c r="AD264" s="303"/>
      <c r="AE264" s="303"/>
      <c r="CO264" s="303"/>
      <c r="CQ264" s="351"/>
      <c r="CR264" s="351"/>
      <c r="CT264" s="351"/>
      <c r="CU264" s="351"/>
      <c r="CW264" s="351"/>
      <c r="CX264" s="351"/>
      <c r="CZ264" s="351"/>
      <c r="DA264" s="351"/>
      <c r="DC264" s="351"/>
      <c r="DD264" s="351"/>
      <c r="DG264" s="303"/>
      <c r="DH264" s="303"/>
      <c r="DJ264" s="145"/>
      <c r="DK264" s="145"/>
      <c r="DL264" s="267">
        <v>383</v>
      </c>
      <c r="DM264" s="268" t="s">
        <v>1495</v>
      </c>
      <c r="DN264" s="269">
        <v>12</v>
      </c>
      <c r="DO264" s="171"/>
    </row>
    <row r="265" spans="4:119" s="115" customFormat="1" x14ac:dyDescent="0.25">
      <c r="D265" s="351"/>
      <c r="E265" s="351"/>
      <c r="F265" s="355"/>
      <c r="G265" s="356"/>
      <c r="H265" s="356"/>
      <c r="I265" s="355"/>
      <c r="J265" s="356"/>
      <c r="K265" s="355"/>
      <c r="L265" s="355"/>
      <c r="M265" s="355"/>
      <c r="N265" s="355"/>
      <c r="O265" s="355"/>
      <c r="P265" s="114"/>
      <c r="Q265" s="111"/>
      <c r="R265" s="111"/>
      <c r="T265" s="303"/>
      <c r="U265" s="357"/>
      <c r="V265" s="303"/>
      <c r="W265" s="358"/>
      <c r="X265" s="303"/>
      <c r="Y265" s="113"/>
      <c r="Z265" s="357"/>
      <c r="AA265" s="303"/>
      <c r="AB265" s="359"/>
      <c r="AC265" s="303"/>
      <c r="AD265" s="303"/>
      <c r="AE265" s="303"/>
      <c r="CO265" s="303"/>
      <c r="CQ265" s="351"/>
      <c r="CR265" s="351"/>
      <c r="CT265" s="351"/>
      <c r="CU265" s="351"/>
      <c r="CW265" s="351"/>
      <c r="CX265" s="351"/>
      <c r="CZ265" s="351"/>
      <c r="DA265" s="351"/>
      <c r="DC265" s="351"/>
      <c r="DD265" s="351"/>
      <c r="DG265" s="303"/>
      <c r="DH265" s="303"/>
      <c r="DJ265" s="145"/>
      <c r="DK265" s="145"/>
      <c r="DL265" s="267">
        <v>410</v>
      </c>
      <c r="DM265" s="268" t="s">
        <v>1377</v>
      </c>
      <c r="DN265" s="269">
        <v>5</v>
      </c>
      <c r="DO265" s="171"/>
    </row>
    <row r="266" spans="4:119" s="115" customFormat="1" x14ac:dyDescent="0.25">
      <c r="D266" s="351"/>
      <c r="E266" s="351"/>
      <c r="F266" s="355"/>
      <c r="G266" s="356"/>
      <c r="H266" s="356"/>
      <c r="I266" s="355"/>
      <c r="J266" s="356"/>
      <c r="K266" s="355"/>
      <c r="L266" s="355"/>
      <c r="M266" s="355"/>
      <c r="N266" s="355"/>
      <c r="O266" s="355"/>
      <c r="P266" s="114"/>
      <c r="Q266" s="111"/>
      <c r="R266" s="111"/>
      <c r="T266" s="303"/>
      <c r="U266" s="357"/>
      <c r="V266" s="303"/>
      <c r="W266" s="358"/>
      <c r="X266" s="303"/>
      <c r="Y266" s="113"/>
      <c r="Z266" s="357"/>
      <c r="AA266" s="303"/>
      <c r="AB266" s="359"/>
      <c r="AC266" s="303"/>
      <c r="AD266" s="303"/>
      <c r="AE266" s="303"/>
      <c r="CO266" s="303"/>
      <c r="CQ266" s="351"/>
      <c r="CR266" s="351"/>
      <c r="CT266" s="351"/>
      <c r="CU266" s="351"/>
      <c r="CW266" s="351"/>
      <c r="CX266" s="351"/>
      <c r="CZ266" s="351"/>
      <c r="DA266" s="351"/>
      <c r="DC266" s="351"/>
      <c r="DD266" s="351"/>
      <c r="DG266" s="303"/>
      <c r="DH266" s="303"/>
      <c r="DJ266" s="145"/>
      <c r="DK266" s="145"/>
      <c r="DL266" s="267">
        <v>411</v>
      </c>
      <c r="DM266" s="268" t="s">
        <v>1378</v>
      </c>
      <c r="DN266" s="269">
        <v>6</v>
      </c>
      <c r="DO266" s="171" t="s">
        <v>961</v>
      </c>
    </row>
    <row r="267" spans="4:119" s="115" customFormat="1" x14ac:dyDescent="0.25">
      <c r="D267" s="351"/>
      <c r="E267" s="351"/>
      <c r="F267" s="355"/>
      <c r="G267" s="356"/>
      <c r="H267" s="356"/>
      <c r="I267" s="355"/>
      <c r="J267" s="356"/>
      <c r="K267" s="355"/>
      <c r="L267" s="355"/>
      <c r="M267" s="355"/>
      <c r="N267" s="355"/>
      <c r="O267" s="355"/>
      <c r="P267" s="114"/>
      <c r="Q267" s="111"/>
      <c r="R267" s="111"/>
      <c r="T267" s="303"/>
      <c r="U267" s="357"/>
      <c r="V267" s="303"/>
      <c r="W267" s="358"/>
      <c r="X267" s="303"/>
      <c r="Y267" s="113"/>
      <c r="Z267" s="357"/>
      <c r="AA267" s="303"/>
      <c r="AB267" s="359"/>
      <c r="AC267" s="303"/>
      <c r="AD267" s="303"/>
      <c r="AE267" s="303"/>
      <c r="CO267" s="303"/>
      <c r="CQ267" s="351"/>
      <c r="CR267" s="351"/>
      <c r="CT267" s="351"/>
      <c r="CU267" s="351"/>
      <c r="CW267" s="351"/>
      <c r="CX267" s="351"/>
      <c r="CZ267" s="351"/>
      <c r="DA267" s="351"/>
      <c r="DC267" s="351"/>
      <c r="DD267" s="351"/>
      <c r="DG267" s="303"/>
      <c r="DH267" s="303"/>
      <c r="DJ267" s="145"/>
      <c r="DK267" s="145"/>
      <c r="DL267" s="267">
        <v>412</v>
      </c>
      <c r="DM267" s="268" t="s">
        <v>1379</v>
      </c>
      <c r="DN267" s="269">
        <v>7</v>
      </c>
      <c r="DO267" s="171" t="s">
        <v>961</v>
      </c>
    </row>
    <row r="268" spans="4:119" s="115" customFormat="1" x14ac:dyDescent="0.25">
      <c r="D268" s="351"/>
      <c r="E268" s="351"/>
      <c r="F268" s="355"/>
      <c r="G268" s="356"/>
      <c r="H268" s="356"/>
      <c r="I268" s="355"/>
      <c r="J268" s="356"/>
      <c r="K268" s="355"/>
      <c r="L268" s="355"/>
      <c r="M268" s="355"/>
      <c r="N268" s="355"/>
      <c r="O268" s="355"/>
      <c r="P268" s="114"/>
      <c r="Q268" s="111"/>
      <c r="R268" s="111"/>
      <c r="T268" s="303"/>
      <c r="U268" s="357"/>
      <c r="V268" s="303"/>
      <c r="W268" s="358"/>
      <c r="X268" s="303"/>
      <c r="Y268" s="113"/>
      <c r="Z268" s="357"/>
      <c r="AA268" s="303"/>
      <c r="AB268" s="359"/>
      <c r="AC268" s="303"/>
      <c r="AD268" s="303"/>
      <c r="AE268" s="303"/>
      <c r="CO268" s="303"/>
      <c r="CQ268" s="351"/>
      <c r="CR268" s="351"/>
      <c r="CT268" s="351"/>
      <c r="CU268" s="351"/>
      <c r="CW268" s="351"/>
      <c r="CX268" s="351"/>
      <c r="CZ268" s="351"/>
      <c r="DA268" s="351"/>
      <c r="DC268" s="351"/>
      <c r="DD268" s="351"/>
      <c r="DG268" s="303"/>
      <c r="DH268" s="303"/>
      <c r="DJ268" s="145"/>
      <c r="DK268" s="145"/>
      <c r="DL268" s="267">
        <v>413</v>
      </c>
      <c r="DM268" s="268" t="s">
        <v>793</v>
      </c>
      <c r="DN268" s="269">
        <v>8</v>
      </c>
      <c r="DO268" s="171" t="s">
        <v>961</v>
      </c>
    </row>
    <row r="269" spans="4:119" s="115" customFormat="1" x14ac:dyDescent="0.25">
      <c r="D269" s="351"/>
      <c r="E269" s="351"/>
      <c r="F269" s="355"/>
      <c r="G269" s="356"/>
      <c r="H269" s="356"/>
      <c r="I269" s="355"/>
      <c r="J269" s="356"/>
      <c r="K269" s="355"/>
      <c r="L269" s="355"/>
      <c r="M269" s="355"/>
      <c r="N269" s="355"/>
      <c r="O269" s="355"/>
      <c r="P269" s="114"/>
      <c r="Q269" s="111"/>
      <c r="R269" s="111"/>
      <c r="T269" s="303"/>
      <c r="U269" s="357"/>
      <c r="V269" s="303"/>
      <c r="W269" s="358"/>
      <c r="X269" s="303"/>
      <c r="Y269" s="113"/>
      <c r="Z269" s="357"/>
      <c r="AA269" s="303"/>
      <c r="AB269" s="359"/>
      <c r="AC269" s="303"/>
      <c r="AD269" s="303"/>
      <c r="AE269" s="303"/>
      <c r="CO269" s="303"/>
      <c r="CQ269" s="351"/>
      <c r="CR269" s="351"/>
      <c r="CT269" s="351"/>
      <c r="CU269" s="351"/>
      <c r="CW269" s="351"/>
      <c r="CX269" s="351"/>
      <c r="CZ269" s="351"/>
      <c r="DA269" s="351"/>
      <c r="DC269" s="351"/>
      <c r="DD269" s="351"/>
      <c r="DG269" s="303"/>
      <c r="DH269" s="303"/>
      <c r="DJ269" s="145"/>
      <c r="DK269" s="145"/>
      <c r="DL269" s="267">
        <v>420</v>
      </c>
      <c r="DM269" s="268" t="s">
        <v>794</v>
      </c>
      <c r="DN269" s="269">
        <v>4</v>
      </c>
      <c r="DO269" s="171" t="s">
        <v>960</v>
      </c>
    </row>
    <row r="270" spans="4:119" s="115" customFormat="1" x14ac:dyDescent="0.25">
      <c r="D270" s="351"/>
      <c r="E270" s="351"/>
      <c r="F270" s="355"/>
      <c r="G270" s="356"/>
      <c r="H270" s="356"/>
      <c r="I270" s="355"/>
      <c r="J270" s="356"/>
      <c r="K270" s="355"/>
      <c r="L270" s="355"/>
      <c r="M270" s="355"/>
      <c r="N270" s="355"/>
      <c r="O270" s="355"/>
      <c r="P270" s="114"/>
      <c r="Q270" s="111"/>
      <c r="R270" s="111"/>
      <c r="T270" s="303"/>
      <c r="U270" s="357"/>
      <c r="V270" s="303"/>
      <c r="W270" s="358"/>
      <c r="X270" s="303"/>
      <c r="Y270" s="113"/>
      <c r="Z270" s="357"/>
      <c r="AA270" s="303"/>
      <c r="AB270" s="359"/>
      <c r="AC270" s="303"/>
      <c r="AD270" s="303"/>
      <c r="AE270" s="303"/>
      <c r="CO270" s="303"/>
      <c r="CQ270" s="351"/>
      <c r="CR270" s="351"/>
      <c r="CT270" s="351"/>
      <c r="CU270" s="351"/>
      <c r="CW270" s="351"/>
      <c r="CX270" s="351"/>
      <c r="CZ270" s="351"/>
      <c r="DA270" s="351"/>
      <c r="DC270" s="351"/>
      <c r="DD270" s="351"/>
      <c r="DG270" s="303"/>
      <c r="DH270" s="303"/>
      <c r="DJ270" s="145"/>
      <c r="DK270" s="145"/>
      <c r="DL270" s="267">
        <v>421</v>
      </c>
      <c r="DM270" s="268" t="s">
        <v>1380</v>
      </c>
      <c r="DN270" s="269">
        <v>5</v>
      </c>
      <c r="DO270" s="171" t="s">
        <v>960</v>
      </c>
    </row>
    <row r="271" spans="4:119" s="115" customFormat="1" x14ac:dyDescent="0.25">
      <c r="D271" s="351"/>
      <c r="E271" s="351"/>
      <c r="F271" s="355"/>
      <c r="G271" s="356"/>
      <c r="H271" s="356"/>
      <c r="I271" s="355"/>
      <c r="J271" s="356"/>
      <c r="K271" s="355"/>
      <c r="L271" s="355"/>
      <c r="M271" s="355"/>
      <c r="N271" s="355"/>
      <c r="O271" s="355"/>
      <c r="P271" s="114"/>
      <c r="Q271" s="111"/>
      <c r="R271" s="111"/>
      <c r="T271" s="303"/>
      <c r="U271" s="357"/>
      <c r="V271" s="303"/>
      <c r="W271" s="358"/>
      <c r="X271" s="303"/>
      <c r="Y271" s="113"/>
      <c r="Z271" s="357"/>
      <c r="AA271" s="303"/>
      <c r="AB271" s="359"/>
      <c r="AC271" s="303"/>
      <c r="AD271" s="303"/>
      <c r="AE271" s="303"/>
      <c r="CO271" s="303"/>
      <c r="CQ271" s="351"/>
      <c r="CR271" s="351"/>
      <c r="CT271" s="351"/>
      <c r="CU271" s="351"/>
      <c r="CW271" s="351"/>
      <c r="CX271" s="351"/>
      <c r="CZ271" s="351"/>
      <c r="DA271" s="351"/>
      <c r="DC271" s="351"/>
      <c r="DD271" s="351"/>
      <c r="DG271" s="303"/>
      <c r="DH271" s="303"/>
      <c r="DJ271" s="145"/>
      <c r="DK271" s="145"/>
      <c r="DL271" s="267">
        <v>422</v>
      </c>
      <c r="DM271" s="268" t="s">
        <v>1381</v>
      </c>
      <c r="DN271" s="269">
        <v>6</v>
      </c>
      <c r="DO271" s="171" t="s">
        <v>960</v>
      </c>
    </row>
    <row r="272" spans="4:119" s="115" customFormat="1" x14ac:dyDescent="0.25">
      <c r="D272" s="351"/>
      <c r="E272" s="351"/>
      <c r="F272" s="355"/>
      <c r="G272" s="356"/>
      <c r="H272" s="356"/>
      <c r="I272" s="355"/>
      <c r="J272" s="356"/>
      <c r="K272" s="355"/>
      <c r="L272" s="355"/>
      <c r="M272" s="355"/>
      <c r="N272" s="355"/>
      <c r="O272" s="355"/>
      <c r="P272" s="114"/>
      <c r="Q272" s="111"/>
      <c r="R272" s="111"/>
      <c r="T272" s="303"/>
      <c r="U272" s="357"/>
      <c r="V272" s="303"/>
      <c r="W272" s="358"/>
      <c r="X272" s="303"/>
      <c r="Y272" s="113"/>
      <c r="Z272" s="357"/>
      <c r="AA272" s="303"/>
      <c r="AB272" s="359"/>
      <c r="AC272" s="303"/>
      <c r="AD272" s="303"/>
      <c r="AE272" s="303"/>
      <c r="CO272" s="303"/>
      <c r="CQ272" s="351"/>
      <c r="CR272" s="351"/>
      <c r="CT272" s="351"/>
      <c r="CU272" s="351"/>
      <c r="CW272" s="351"/>
      <c r="CX272" s="351"/>
      <c r="CZ272" s="351"/>
      <c r="DA272" s="351"/>
      <c r="DC272" s="351"/>
      <c r="DD272" s="351"/>
      <c r="DG272" s="303"/>
      <c r="DH272" s="303"/>
      <c r="DJ272" s="145"/>
      <c r="DK272" s="145"/>
      <c r="DL272" s="267">
        <v>423</v>
      </c>
      <c r="DM272" s="268" t="s">
        <v>1382</v>
      </c>
      <c r="DN272" s="269">
        <v>7</v>
      </c>
      <c r="DO272" s="171" t="s">
        <v>960</v>
      </c>
    </row>
    <row r="273" spans="4:119" s="115" customFormat="1" x14ac:dyDescent="0.25">
      <c r="D273" s="351"/>
      <c r="E273" s="351"/>
      <c r="F273" s="355"/>
      <c r="G273" s="356"/>
      <c r="H273" s="356"/>
      <c r="I273" s="355"/>
      <c r="J273" s="356"/>
      <c r="K273" s="355"/>
      <c r="L273" s="355"/>
      <c r="M273" s="355"/>
      <c r="N273" s="355"/>
      <c r="O273" s="355"/>
      <c r="P273" s="114"/>
      <c r="Q273" s="111"/>
      <c r="R273" s="111"/>
      <c r="T273" s="303"/>
      <c r="U273" s="357"/>
      <c r="V273" s="303"/>
      <c r="W273" s="358"/>
      <c r="X273" s="303"/>
      <c r="Y273" s="113"/>
      <c r="Z273" s="357"/>
      <c r="AA273" s="303"/>
      <c r="AB273" s="359"/>
      <c r="AC273" s="303"/>
      <c r="AD273" s="303"/>
      <c r="AE273" s="303"/>
      <c r="CO273" s="303"/>
      <c r="CQ273" s="351"/>
      <c r="CR273" s="351"/>
      <c r="CT273" s="351"/>
      <c r="CU273" s="351"/>
      <c r="CW273" s="351"/>
      <c r="CX273" s="351"/>
      <c r="CZ273" s="351"/>
      <c r="DA273" s="351"/>
      <c r="DC273" s="351"/>
      <c r="DD273" s="351"/>
      <c r="DG273" s="303"/>
      <c r="DH273" s="303"/>
      <c r="DJ273" s="145"/>
      <c r="DK273" s="145"/>
      <c r="DL273" s="267">
        <v>424</v>
      </c>
      <c r="DM273" s="268" t="s">
        <v>1383</v>
      </c>
      <c r="DN273" s="269">
        <v>8</v>
      </c>
      <c r="DO273" s="171" t="s">
        <v>960</v>
      </c>
    </row>
    <row r="274" spans="4:119" s="115" customFormat="1" x14ac:dyDescent="0.25">
      <c r="D274" s="351"/>
      <c r="E274" s="351"/>
      <c r="F274" s="355"/>
      <c r="G274" s="356"/>
      <c r="H274" s="356"/>
      <c r="I274" s="355"/>
      <c r="J274" s="356"/>
      <c r="K274" s="355"/>
      <c r="L274" s="355"/>
      <c r="M274" s="355"/>
      <c r="N274" s="355"/>
      <c r="O274" s="355"/>
      <c r="P274" s="114"/>
      <c r="Q274" s="111"/>
      <c r="R274" s="111"/>
      <c r="T274" s="303"/>
      <c r="U274" s="357"/>
      <c r="V274" s="303"/>
      <c r="W274" s="358"/>
      <c r="X274" s="303"/>
      <c r="Y274" s="113"/>
      <c r="Z274" s="357"/>
      <c r="AA274" s="303"/>
      <c r="AB274" s="359"/>
      <c r="AC274" s="303"/>
      <c r="AD274" s="303"/>
      <c r="AE274" s="303"/>
      <c r="CO274" s="303"/>
      <c r="CQ274" s="351"/>
      <c r="CR274" s="351"/>
      <c r="CT274" s="351"/>
      <c r="CU274" s="351"/>
      <c r="CW274" s="351"/>
      <c r="CX274" s="351"/>
      <c r="CZ274" s="351"/>
      <c r="DA274" s="351"/>
      <c r="DC274" s="351"/>
      <c r="DD274" s="351"/>
      <c r="DG274" s="303"/>
      <c r="DH274" s="303"/>
      <c r="DJ274" s="145"/>
      <c r="DK274" s="145"/>
      <c r="DL274" s="267">
        <v>430</v>
      </c>
      <c r="DM274" s="268" t="s">
        <v>1384</v>
      </c>
      <c r="DN274" s="269">
        <v>6</v>
      </c>
      <c r="DO274" s="171"/>
    </row>
    <row r="275" spans="4:119" s="115" customFormat="1" x14ac:dyDescent="0.25">
      <c r="D275" s="351"/>
      <c r="E275" s="351"/>
      <c r="F275" s="355"/>
      <c r="G275" s="356"/>
      <c r="H275" s="356"/>
      <c r="I275" s="355"/>
      <c r="J275" s="356"/>
      <c r="K275" s="355"/>
      <c r="L275" s="355"/>
      <c r="M275" s="355"/>
      <c r="N275" s="355"/>
      <c r="O275" s="355"/>
      <c r="P275" s="114"/>
      <c r="Q275" s="111"/>
      <c r="R275" s="111"/>
      <c r="T275" s="303"/>
      <c r="U275" s="357"/>
      <c r="V275" s="303"/>
      <c r="W275" s="358"/>
      <c r="X275" s="303"/>
      <c r="Y275" s="113"/>
      <c r="Z275" s="357"/>
      <c r="AA275" s="303"/>
      <c r="AB275" s="359"/>
      <c r="AC275" s="303"/>
      <c r="AD275" s="303"/>
      <c r="AE275" s="303"/>
      <c r="CO275" s="303"/>
      <c r="CQ275" s="351"/>
      <c r="CR275" s="351"/>
      <c r="CT275" s="351"/>
      <c r="CU275" s="351"/>
      <c r="CW275" s="351"/>
      <c r="CX275" s="351"/>
      <c r="CZ275" s="351"/>
      <c r="DA275" s="351"/>
      <c r="DC275" s="351"/>
      <c r="DD275" s="351"/>
      <c r="DG275" s="303"/>
      <c r="DH275" s="303"/>
      <c r="DJ275" s="145"/>
      <c r="DK275" s="145"/>
      <c r="DL275" s="267">
        <v>431</v>
      </c>
      <c r="DM275" s="268" t="s">
        <v>1385</v>
      </c>
      <c r="DN275" s="269">
        <v>7</v>
      </c>
      <c r="DO275" s="171"/>
    </row>
    <row r="276" spans="4:119" s="115" customFormat="1" x14ac:dyDescent="0.25">
      <c r="D276" s="351"/>
      <c r="E276" s="351"/>
      <c r="F276" s="355"/>
      <c r="G276" s="356"/>
      <c r="H276" s="356"/>
      <c r="I276" s="355"/>
      <c r="J276" s="356"/>
      <c r="K276" s="355"/>
      <c r="L276" s="355"/>
      <c r="M276" s="355"/>
      <c r="N276" s="355"/>
      <c r="O276" s="355"/>
      <c r="P276" s="114"/>
      <c r="Q276" s="111"/>
      <c r="R276" s="111"/>
      <c r="T276" s="303"/>
      <c r="U276" s="357"/>
      <c r="V276" s="303"/>
      <c r="W276" s="358"/>
      <c r="X276" s="303"/>
      <c r="Y276" s="113"/>
      <c r="Z276" s="357"/>
      <c r="AA276" s="303"/>
      <c r="AB276" s="359"/>
      <c r="AC276" s="303"/>
      <c r="AD276" s="303"/>
      <c r="AE276" s="303"/>
      <c r="CO276" s="303"/>
      <c r="CQ276" s="351"/>
      <c r="CR276" s="351"/>
      <c r="CT276" s="351"/>
      <c r="CU276" s="351"/>
      <c r="CW276" s="351"/>
      <c r="CX276" s="351"/>
      <c r="CZ276" s="351"/>
      <c r="DA276" s="351"/>
      <c r="DC276" s="351"/>
      <c r="DD276" s="351"/>
      <c r="DG276" s="303"/>
      <c r="DH276" s="303"/>
      <c r="DJ276" s="145"/>
      <c r="DK276" s="145"/>
      <c r="DL276" s="267">
        <v>432</v>
      </c>
      <c r="DM276" s="268" t="s">
        <v>1386</v>
      </c>
      <c r="DN276" s="269">
        <v>8</v>
      </c>
      <c r="DO276" s="171"/>
    </row>
    <row r="277" spans="4:119" s="115" customFormat="1" x14ac:dyDescent="0.25">
      <c r="D277" s="351"/>
      <c r="E277" s="351"/>
      <c r="F277" s="355"/>
      <c r="G277" s="356"/>
      <c r="H277" s="356"/>
      <c r="I277" s="355"/>
      <c r="J277" s="356"/>
      <c r="K277" s="355"/>
      <c r="L277" s="355"/>
      <c r="M277" s="355"/>
      <c r="N277" s="355"/>
      <c r="O277" s="355"/>
      <c r="P277" s="114"/>
      <c r="Q277" s="111"/>
      <c r="R277" s="111"/>
      <c r="T277" s="303"/>
      <c r="U277" s="357"/>
      <c r="V277" s="303"/>
      <c r="W277" s="358"/>
      <c r="X277" s="303"/>
      <c r="Y277" s="113"/>
      <c r="Z277" s="357"/>
      <c r="AA277" s="303"/>
      <c r="AB277" s="359"/>
      <c r="AC277" s="303"/>
      <c r="AD277" s="303"/>
      <c r="AE277" s="303"/>
      <c r="CO277" s="303"/>
      <c r="CQ277" s="351"/>
      <c r="CR277" s="351"/>
      <c r="CT277" s="351"/>
      <c r="CU277" s="351"/>
      <c r="CW277" s="351"/>
      <c r="CX277" s="351"/>
      <c r="CZ277" s="351"/>
      <c r="DA277" s="351"/>
      <c r="DC277" s="351"/>
      <c r="DD277" s="351"/>
      <c r="DG277" s="303"/>
      <c r="DH277" s="303"/>
      <c r="DJ277" s="145"/>
      <c r="DK277" s="145"/>
      <c r="DL277" s="267">
        <v>433</v>
      </c>
      <c r="DM277" s="268" t="s">
        <v>1387</v>
      </c>
      <c r="DN277" s="269">
        <v>9</v>
      </c>
      <c r="DO277" s="171"/>
    </row>
    <row r="278" spans="4:119" s="115" customFormat="1" x14ac:dyDescent="0.25">
      <c r="D278" s="351"/>
      <c r="E278" s="351"/>
      <c r="F278" s="355"/>
      <c r="G278" s="356"/>
      <c r="H278" s="356"/>
      <c r="I278" s="355"/>
      <c r="J278" s="356"/>
      <c r="K278" s="355"/>
      <c r="L278" s="355"/>
      <c r="M278" s="355"/>
      <c r="N278" s="355"/>
      <c r="O278" s="355"/>
      <c r="P278" s="114"/>
      <c r="Q278" s="111"/>
      <c r="R278" s="111"/>
      <c r="T278" s="303"/>
      <c r="U278" s="357"/>
      <c r="V278" s="303"/>
      <c r="W278" s="358"/>
      <c r="X278" s="303"/>
      <c r="Y278" s="113"/>
      <c r="Z278" s="357"/>
      <c r="AA278" s="303"/>
      <c r="AB278" s="359"/>
      <c r="AC278" s="303"/>
      <c r="AD278" s="303"/>
      <c r="AE278" s="303"/>
      <c r="CO278" s="303"/>
      <c r="CQ278" s="351"/>
      <c r="CR278" s="351"/>
      <c r="CT278" s="351"/>
      <c r="CU278" s="351"/>
      <c r="CW278" s="351"/>
      <c r="CX278" s="351"/>
      <c r="CZ278" s="351"/>
      <c r="DA278" s="351"/>
      <c r="DC278" s="351"/>
      <c r="DD278" s="351"/>
      <c r="DG278" s="303"/>
      <c r="DH278" s="303"/>
      <c r="DJ278" s="145"/>
      <c r="DK278" s="145"/>
      <c r="DL278" s="267">
        <v>434</v>
      </c>
      <c r="DM278" s="268" t="s">
        <v>803</v>
      </c>
      <c r="DN278" s="269">
        <v>10</v>
      </c>
      <c r="DO278" s="171"/>
    </row>
    <row r="279" spans="4:119" s="115" customFormat="1" x14ac:dyDescent="0.25">
      <c r="D279" s="351"/>
      <c r="E279" s="351"/>
      <c r="F279" s="355"/>
      <c r="G279" s="356"/>
      <c r="H279" s="356"/>
      <c r="I279" s="355"/>
      <c r="J279" s="356"/>
      <c r="K279" s="355"/>
      <c r="L279" s="355"/>
      <c r="M279" s="355"/>
      <c r="N279" s="355"/>
      <c r="O279" s="355"/>
      <c r="P279" s="114"/>
      <c r="Q279" s="111"/>
      <c r="R279" s="111"/>
      <c r="T279" s="303"/>
      <c r="U279" s="357"/>
      <c r="V279" s="303"/>
      <c r="W279" s="358"/>
      <c r="X279" s="303"/>
      <c r="Y279" s="113"/>
      <c r="Z279" s="357"/>
      <c r="AA279" s="303"/>
      <c r="AB279" s="359"/>
      <c r="AC279" s="303"/>
      <c r="AD279" s="303"/>
      <c r="AE279" s="303"/>
      <c r="CO279" s="303"/>
      <c r="CQ279" s="351"/>
      <c r="CR279" s="351"/>
      <c r="CT279" s="351"/>
      <c r="CU279" s="351"/>
      <c r="CW279" s="351"/>
      <c r="CX279" s="351"/>
      <c r="CZ279" s="351"/>
      <c r="DA279" s="351"/>
      <c r="DC279" s="351"/>
      <c r="DD279" s="351"/>
      <c r="DG279" s="303"/>
      <c r="DH279" s="303"/>
      <c r="DJ279" s="145"/>
      <c r="DK279" s="145"/>
      <c r="DL279" s="267">
        <v>441</v>
      </c>
      <c r="DM279" s="268" t="s">
        <v>1388</v>
      </c>
      <c r="DN279" s="269">
        <v>7</v>
      </c>
      <c r="DO279" s="171" t="s">
        <v>962</v>
      </c>
    </row>
    <row r="280" spans="4:119" s="115" customFormat="1" x14ac:dyDescent="0.25">
      <c r="D280" s="351"/>
      <c r="E280" s="351"/>
      <c r="F280" s="355"/>
      <c r="G280" s="356"/>
      <c r="H280" s="356"/>
      <c r="I280" s="355"/>
      <c r="J280" s="356"/>
      <c r="K280" s="355"/>
      <c r="L280" s="355"/>
      <c r="M280" s="355"/>
      <c r="N280" s="355"/>
      <c r="O280" s="355"/>
      <c r="P280" s="114"/>
      <c r="Q280" s="111"/>
      <c r="R280" s="111"/>
      <c r="T280" s="303"/>
      <c r="U280" s="357"/>
      <c r="V280" s="303"/>
      <c r="W280" s="358"/>
      <c r="X280" s="303"/>
      <c r="Y280" s="113"/>
      <c r="Z280" s="357"/>
      <c r="AA280" s="303"/>
      <c r="AB280" s="359"/>
      <c r="AC280" s="303"/>
      <c r="AD280" s="303"/>
      <c r="AE280" s="303"/>
      <c r="CO280" s="303"/>
      <c r="CQ280" s="351"/>
      <c r="CR280" s="351"/>
      <c r="CT280" s="351"/>
      <c r="CU280" s="351"/>
      <c r="CW280" s="351"/>
      <c r="CX280" s="351"/>
      <c r="CZ280" s="351"/>
      <c r="DA280" s="351"/>
      <c r="DC280" s="351"/>
      <c r="DD280" s="351"/>
      <c r="DG280" s="303"/>
      <c r="DH280" s="303"/>
      <c r="DJ280" s="145"/>
      <c r="DK280" s="145"/>
      <c r="DL280" s="267">
        <v>442</v>
      </c>
      <c r="DM280" s="268" t="s">
        <v>1389</v>
      </c>
      <c r="DN280" s="269">
        <v>8</v>
      </c>
      <c r="DO280" s="171" t="s">
        <v>962</v>
      </c>
    </row>
    <row r="281" spans="4:119" s="115" customFormat="1" x14ac:dyDescent="0.25">
      <c r="D281" s="351"/>
      <c r="E281" s="351"/>
      <c r="F281" s="355"/>
      <c r="G281" s="356"/>
      <c r="H281" s="356"/>
      <c r="I281" s="355"/>
      <c r="J281" s="356"/>
      <c r="K281" s="355"/>
      <c r="L281" s="355"/>
      <c r="M281" s="355"/>
      <c r="N281" s="355"/>
      <c r="O281" s="355"/>
      <c r="P281" s="114"/>
      <c r="Q281" s="111"/>
      <c r="R281" s="111"/>
      <c r="T281" s="303"/>
      <c r="U281" s="357"/>
      <c r="V281" s="303"/>
      <c r="W281" s="358"/>
      <c r="X281" s="303"/>
      <c r="Y281" s="113"/>
      <c r="Z281" s="357"/>
      <c r="AA281" s="303"/>
      <c r="AB281" s="359"/>
      <c r="AC281" s="303"/>
      <c r="AD281" s="303"/>
      <c r="AE281" s="303"/>
      <c r="CO281" s="303"/>
      <c r="CQ281" s="351"/>
      <c r="CR281" s="351"/>
      <c r="CT281" s="351"/>
      <c r="CU281" s="351"/>
      <c r="CW281" s="351"/>
      <c r="CX281" s="351"/>
      <c r="CZ281" s="351"/>
      <c r="DA281" s="351"/>
      <c r="DC281" s="351"/>
      <c r="DD281" s="351"/>
      <c r="DG281" s="303"/>
      <c r="DH281" s="303"/>
      <c r="DJ281" s="145"/>
      <c r="DK281" s="145"/>
      <c r="DL281" s="267">
        <v>443</v>
      </c>
      <c r="DM281" s="268" t="s">
        <v>1390</v>
      </c>
      <c r="DN281" s="269">
        <v>9</v>
      </c>
      <c r="DO281" s="171" t="s">
        <v>962</v>
      </c>
    </row>
    <row r="282" spans="4:119" s="115" customFormat="1" x14ac:dyDescent="0.25">
      <c r="D282" s="351"/>
      <c r="E282" s="351"/>
      <c r="F282" s="355"/>
      <c r="G282" s="356"/>
      <c r="H282" s="356"/>
      <c r="I282" s="355"/>
      <c r="J282" s="356"/>
      <c r="K282" s="355"/>
      <c r="L282" s="355"/>
      <c r="M282" s="355"/>
      <c r="N282" s="355"/>
      <c r="O282" s="355"/>
      <c r="P282" s="114"/>
      <c r="Q282" s="111"/>
      <c r="R282" s="111"/>
      <c r="T282" s="303"/>
      <c r="U282" s="357"/>
      <c r="V282" s="303"/>
      <c r="W282" s="358"/>
      <c r="X282" s="303"/>
      <c r="Y282" s="113"/>
      <c r="Z282" s="357"/>
      <c r="AA282" s="303"/>
      <c r="AB282" s="359"/>
      <c r="AC282" s="303"/>
      <c r="AD282" s="303"/>
      <c r="AE282" s="303"/>
      <c r="CO282" s="303"/>
      <c r="CQ282" s="351"/>
      <c r="CR282" s="351"/>
      <c r="CT282" s="351"/>
      <c r="CU282" s="351"/>
      <c r="CW282" s="351"/>
      <c r="CX282" s="351"/>
      <c r="CZ282" s="351"/>
      <c r="DA282" s="351"/>
      <c r="DC282" s="351"/>
      <c r="DD282" s="351"/>
      <c r="DG282" s="303"/>
      <c r="DH282" s="303"/>
      <c r="DJ282" s="145"/>
      <c r="DK282" s="145"/>
      <c r="DL282" s="267">
        <v>444</v>
      </c>
      <c r="DM282" s="268" t="s">
        <v>807</v>
      </c>
      <c r="DN282" s="269">
        <v>10</v>
      </c>
      <c r="DO282" s="171" t="s">
        <v>962</v>
      </c>
    </row>
    <row r="283" spans="4:119" s="115" customFormat="1" x14ac:dyDescent="0.25">
      <c r="D283" s="351"/>
      <c r="E283" s="351"/>
      <c r="F283" s="355"/>
      <c r="G283" s="356"/>
      <c r="H283" s="356"/>
      <c r="I283" s="355"/>
      <c r="J283" s="356"/>
      <c r="K283" s="355"/>
      <c r="L283" s="355"/>
      <c r="M283" s="355"/>
      <c r="N283" s="355"/>
      <c r="O283" s="355"/>
      <c r="P283" s="114"/>
      <c r="Q283" s="111"/>
      <c r="R283" s="111"/>
      <c r="T283" s="303"/>
      <c r="U283" s="357"/>
      <c r="V283" s="303"/>
      <c r="W283" s="358"/>
      <c r="X283" s="303"/>
      <c r="Y283" s="113"/>
      <c r="Z283" s="357"/>
      <c r="AA283" s="303"/>
      <c r="AB283" s="359"/>
      <c r="AC283" s="303"/>
      <c r="AD283" s="303"/>
      <c r="AE283" s="303"/>
      <c r="CO283" s="303"/>
      <c r="CQ283" s="351"/>
      <c r="CR283" s="351"/>
      <c r="CT283" s="351"/>
      <c r="CU283" s="351"/>
      <c r="CW283" s="351"/>
      <c r="CX283" s="351"/>
      <c r="CZ283" s="351"/>
      <c r="DA283" s="351"/>
      <c r="DC283" s="351"/>
      <c r="DD283" s="351"/>
      <c r="DG283" s="303"/>
      <c r="DH283" s="303"/>
      <c r="DJ283" s="145"/>
      <c r="DK283" s="145"/>
      <c r="DL283" s="267">
        <v>451</v>
      </c>
      <c r="DM283" s="268" t="s">
        <v>1391</v>
      </c>
      <c r="DN283" s="269">
        <v>7</v>
      </c>
      <c r="DO283" s="171"/>
    </row>
    <row r="284" spans="4:119" s="115" customFormat="1" x14ac:dyDescent="0.25">
      <c r="D284" s="351"/>
      <c r="E284" s="351"/>
      <c r="F284" s="355"/>
      <c r="G284" s="356"/>
      <c r="H284" s="356"/>
      <c r="I284" s="355"/>
      <c r="J284" s="356"/>
      <c r="K284" s="355"/>
      <c r="L284" s="355"/>
      <c r="M284" s="355"/>
      <c r="N284" s="355"/>
      <c r="O284" s="355"/>
      <c r="P284" s="114"/>
      <c r="Q284" s="111"/>
      <c r="R284" s="111"/>
      <c r="T284" s="303"/>
      <c r="U284" s="357"/>
      <c r="V284" s="303"/>
      <c r="W284" s="358"/>
      <c r="X284" s="303"/>
      <c r="Y284" s="113"/>
      <c r="Z284" s="357"/>
      <c r="AA284" s="303"/>
      <c r="AB284" s="359"/>
      <c r="AC284" s="303"/>
      <c r="AD284" s="303"/>
      <c r="AE284" s="303"/>
      <c r="CO284" s="303"/>
      <c r="CQ284" s="351"/>
      <c r="CR284" s="351"/>
      <c r="CT284" s="351"/>
      <c r="CU284" s="351"/>
      <c r="CW284" s="351"/>
      <c r="CX284" s="351"/>
      <c r="CZ284" s="351"/>
      <c r="DA284" s="351"/>
      <c r="DC284" s="351"/>
      <c r="DD284" s="351"/>
      <c r="DG284" s="303"/>
      <c r="DH284" s="303"/>
      <c r="DJ284" s="145"/>
      <c r="DK284" s="145"/>
      <c r="DL284" s="267">
        <v>452</v>
      </c>
      <c r="DM284" s="268" t="s">
        <v>1392</v>
      </c>
      <c r="DN284" s="269">
        <v>8</v>
      </c>
      <c r="DO284" s="171"/>
    </row>
    <row r="285" spans="4:119" s="115" customFormat="1" x14ac:dyDescent="0.25">
      <c r="D285" s="351"/>
      <c r="E285" s="351"/>
      <c r="F285" s="355"/>
      <c r="G285" s="356"/>
      <c r="H285" s="356"/>
      <c r="I285" s="355"/>
      <c r="J285" s="356"/>
      <c r="K285" s="355"/>
      <c r="L285" s="355"/>
      <c r="M285" s="355"/>
      <c r="N285" s="355"/>
      <c r="O285" s="355"/>
      <c r="P285" s="114"/>
      <c r="Q285" s="111"/>
      <c r="R285" s="111"/>
      <c r="T285" s="303"/>
      <c r="U285" s="357"/>
      <c r="V285" s="303"/>
      <c r="W285" s="358"/>
      <c r="X285" s="303"/>
      <c r="Y285" s="113"/>
      <c r="Z285" s="357"/>
      <c r="AA285" s="303"/>
      <c r="AB285" s="359"/>
      <c r="AC285" s="303"/>
      <c r="AD285" s="303"/>
      <c r="AE285" s="303"/>
      <c r="CO285" s="303"/>
      <c r="CQ285" s="351"/>
      <c r="CR285" s="351"/>
      <c r="CT285" s="351"/>
      <c r="CU285" s="351"/>
      <c r="CW285" s="351"/>
      <c r="CX285" s="351"/>
      <c r="CZ285" s="351"/>
      <c r="DA285" s="351"/>
      <c r="DC285" s="351"/>
      <c r="DD285" s="351"/>
      <c r="DG285" s="303"/>
      <c r="DH285" s="303"/>
      <c r="DJ285" s="145"/>
      <c r="DK285" s="145"/>
      <c r="DL285" s="267">
        <v>453</v>
      </c>
      <c r="DM285" s="268" t="s">
        <v>1393</v>
      </c>
      <c r="DN285" s="269">
        <v>9</v>
      </c>
      <c r="DO285" s="171"/>
    </row>
    <row r="286" spans="4:119" s="115" customFormat="1" x14ac:dyDescent="0.25">
      <c r="D286" s="351"/>
      <c r="E286" s="351"/>
      <c r="F286" s="355"/>
      <c r="G286" s="356"/>
      <c r="H286" s="356"/>
      <c r="I286" s="355"/>
      <c r="J286" s="356"/>
      <c r="K286" s="355"/>
      <c r="L286" s="355"/>
      <c r="M286" s="355"/>
      <c r="N286" s="355"/>
      <c r="O286" s="355"/>
      <c r="P286" s="114"/>
      <c r="Q286" s="111"/>
      <c r="R286" s="111"/>
      <c r="T286" s="303"/>
      <c r="U286" s="357"/>
      <c r="V286" s="303"/>
      <c r="W286" s="358"/>
      <c r="X286" s="303"/>
      <c r="Y286" s="113"/>
      <c r="Z286" s="357"/>
      <c r="AA286" s="303"/>
      <c r="AB286" s="359"/>
      <c r="AC286" s="303"/>
      <c r="AD286" s="303"/>
      <c r="AE286" s="303"/>
      <c r="CO286" s="303"/>
      <c r="CQ286" s="351"/>
      <c r="CR286" s="351"/>
      <c r="CT286" s="351"/>
      <c r="CU286" s="351"/>
      <c r="CW286" s="351"/>
      <c r="CX286" s="351"/>
      <c r="CZ286" s="351"/>
      <c r="DA286" s="351"/>
      <c r="DC286" s="351"/>
      <c r="DD286" s="351"/>
      <c r="DG286" s="303"/>
      <c r="DH286" s="303"/>
      <c r="DJ286" s="145"/>
      <c r="DK286" s="145"/>
      <c r="DL286" s="267">
        <v>454</v>
      </c>
      <c r="DM286" s="268" t="s">
        <v>811</v>
      </c>
      <c r="DN286" s="269">
        <v>10</v>
      </c>
      <c r="DO286" s="171"/>
    </row>
    <row r="287" spans="4:119" s="115" customFormat="1" x14ac:dyDescent="0.25">
      <c r="D287" s="351"/>
      <c r="E287" s="351"/>
      <c r="F287" s="355"/>
      <c r="G287" s="356"/>
      <c r="H287" s="356"/>
      <c r="I287" s="355"/>
      <c r="J287" s="356"/>
      <c r="K287" s="355"/>
      <c r="L287" s="355"/>
      <c r="M287" s="355"/>
      <c r="N287" s="355"/>
      <c r="O287" s="355"/>
      <c r="P287" s="114"/>
      <c r="Q287" s="111"/>
      <c r="R287" s="111"/>
      <c r="T287" s="303"/>
      <c r="U287" s="357"/>
      <c r="V287" s="303"/>
      <c r="W287" s="358"/>
      <c r="X287" s="303"/>
      <c r="Y287" s="113"/>
      <c r="Z287" s="357"/>
      <c r="AA287" s="303"/>
      <c r="AB287" s="359"/>
      <c r="AC287" s="303"/>
      <c r="AD287" s="303"/>
      <c r="AE287" s="303"/>
      <c r="CO287" s="303"/>
      <c r="CQ287" s="351"/>
      <c r="CR287" s="351"/>
      <c r="CT287" s="351"/>
      <c r="CU287" s="351"/>
      <c r="CW287" s="351"/>
      <c r="CX287" s="351"/>
      <c r="CZ287" s="351"/>
      <c r="DA287" s="351"/>
      <c r="DC287" s="351"/>
      <c r="DD287" s="351"/>
      <c r="DG287" s="303"/>
      <c r="DH287" s="303"/>
      <c r="DJ287" s="145"/>
      <c r="DK287" s="145"/>
      <c r="DL287" s="267">
        <v>460</v>
      </c>
      <c r="DM287" s="268" t="s">
        <v>812</v>
      </c>
      <c r="DN287" s="269">
        <v>6</v>
      </c>
      <c r="DO287" s="171"/>
    </row>
    <row r="288" spans="4:119" s="115" customFormat="1" x14ac:dyDescent="0.25">
      <c r="D288" s="351"/>
      <c r="E288" s="351"/>
      <c r="F288" s="355"/>
      <c r="G288" s="356"/>
      <c r="H288" s="356"/>
      <c r="I288" s="355"/>
      <c r="J288" s="356"/>
      <c r="K288" s="355"/>
      <c r="L288" s="355"/>
      <c r="M288" s="355"/>
      <c r="N288" s="355"/>
      <c r="O288" s="355"/>
      <c r="P288" s="114"/>
      <c r="Q288" s="111"/>
      <c r="R288" s="111"/>
      <c r="T288" s="303"/>
      <c r="U288" s="357"/>
      <c r="V288" s="303"/>
      <c r="W288" s="358"/>
      <c r="X288" s="303"/>
      <c r="Y288" s="113"/>
      <c r="Z288" s="357"/>
      <c r="AA288" s="303"/>
      <c r="AB288" s="359"/>
      <c r="AC288" s="303"/>
      <c r="AD288" s="303"/>
      <c r="AE288" s="303"/>
      <c r="CO288" s="303"/>
      <c r="CQ288" s="351"/>
      <c r="CR288" s="351"/>
      <c r="CT288" s="351"/>
      <c r="CU288" s="351"/>
      <c r="CW288" s="351"/>
      <c r="CX288" s="351"/>
      <c r="CZ288" s="351"/>
      <c r="DA288" s="351"/>
      <c r="DC288" s="351"/>
      <c r="DD288" s="351"/>
      <c r="DG288" s="303"/>
      <c r="DH288" s="303"/>
      <c r="DJ288" s="145"/>
      <c r="DK288" s="145"/>
      <c r="DL288" s="267">
        <v>461</v>
      </c>
      <c r="DM288" s="268" t="s">
        <v>1394</v>
      </c>
      <c r="DN288" s="269">
        <v>7</v>
      </c>
      <c r="DO288" s="171"/>
    </row>
    <row r="289" spans="4:119" s="115" customFormat="1" x14ac:dyDescent="0.25">
      <c r="D289" s="351"/>
      <c r="E289" s="351"/>
      <c r="F289" s="355"/>
      <c r="G289" s="356"/>
      <c r="H289" s="356"/>
      <c r="I289" s="355"/>
      <c r="J289" s="356"/>
      <c r="K289" s="355"/>
      <c r="L289" s="355"/>
      <c r="M289" s="355"/>
      <c r="N289" s="355"/>
      <c r="O289" s="355"/>
      <c r="P289" s="114"/>
      <c r="Q289" s="111"/>
      <c r="R289" s="111"/>
      <c r="T289" s="303"/>
      <c r="U289" s="357"/>
      <c r="V289" s="303"/>
      <c r="W289" s="358"/>
      <c r="X289" s="303"/>
      <c r="Y289" s="113"/>
      <c r="Z289" s="357"/>
      <c r="AA289" s="303"/>
      <c r="AB289" s="359"/>
      <c r="AC289" s="303"/>
      <c r="AD289" s="303"/>
      <c r="AE289" s="303"/>
      <c r="CO289" s="303"/>
      <c r="CQ289" s="351"/>
      <c r="CR289" s="351"/>
      <c r="CT289" s="351"/>
      <c r="CU289" s="351"/>
      <c r="CW289" s="351"/>
      <c r="CX289" s="351"/>
      <c r="CZ289" s="351"/>
      <c r="DA289" s="351"/>
      <c r="DC289" s="351"/>
      <c r="DD289" s="351"/>
      <c r="DG289" s="303"/>
      <c r="DH289" s="303"/>
      <c r="DJ289" s="145"/>
      <c r="DK289" s="145"/>
      <c r="DL289" s="267">
        <v>462</v>
      </c>
      <c r="DM289" s="268" t="s">
        <v>1395</v>
      </c>
      <c r="DN289" s="269">
        <v>8</v>
      </c>
      <c r="DO289" s="171"/>
    </row>
    <row r="290" spans="4:119" s="115" customFormat="1" x14ac:dyDescent="0.25">
      <c r="D290" s="351"/>
      <c r="E290" s="351"/>
      <c r="F290" s="355"/>
      <c r="G290" s="356"/>
      <c r="H290" s="356"/>
      <c r="I290" s="355"/>
      <c r="J290" s="356"/>
      <c r="K290" s="355"/>
      <c r="L290" s="355"/>
      <c r="M290" s="355"/>
      <c r="N290" s="355"/>
      <c r="O290" s="355"/>
      <c r="P290" s="114"/>
      <c r="Q290" s="111"/>
      <c r="R290" s="111"/>
      <c r="T290" s="303"/>
      <c r="U290" s="357"/>
      <c r="V290" s="303"/>
      <c r="W290" s="358"/>
      <c r="X290" s="303"/>
      <c r="Y290" s="113"/>
      <c r="Z290" s="357"/>
      <c r="AA290" s="303"/>
      <c r="AB290" s="359"/>
      <c r="AC290" s="303"/>
      <c r="AD290" s="303"/>
      <c r="AE290" s="303"/>
      <c r="CO290" s="303"/>
      <c r="CQ290" s="351"/>
      <c r="CR290" s="351"/>
      <c r="CT290" s="351"/>
      <c r="CU290" s="351"/>
      <c r="CW290" s="351"/>
      <c r="CX290" s="351"/>
      <c r="CZ290" s="351"/>
      <c r="DA290" s="351"/>
      <c r="DC290" s="351"/>
      <c r="DD290" s="351"/>
      <c r="DG290" s="303"/>
      <c r="DH290" s="303"/>
      <c r="DJ290" s="145"/>
      <c r="DK290" s="145"/>
      <c r="DL290" s="267">
        <v>463</v>
      </c>
      <c r="DM290" s="268" t="s">
        <v>1396</v>
      </c>
      <c r="DN290" s="269">
        <v>9</v>
      </c>
      <c r="DO290" s="171"/>
    </row>
    <row r="291" spans="4:119" s="115" customFormat="1" x14ac:dyDescent="0.25">
      <c r="D291" s="351"/>
      <c r="E291" s="351"/>
      <c r="F291" s="355"/>
      <c r="G291" s="356"/>
      <c r="H291" s="356"/>
      <c r="I291" s="355"/>
      <c r="J291" s="356"/>
      <c r="K291" s="355"/>
      <c r="L291" s="355"/>
      <c r="M291" s="355"/>
      <c r="N291" s="355"/>
      <c r="O291" s="355"/>
      <c r="P291" s="114"/>
      <c r="Q291" s="111"/>
      <c r="R291" s="111"/>
      <c r="T291" s="303"/>
      <c r="U291" s="357"/>
      <c r="V291" s="303"/>
      <c r="W291" s="358"/>
      <c r="X291" s="303"/>
      <c r="Y291" s="113"/>
      <c r="Z291" s="357"/>
      <c r="AA291" s="303"/>
      <c r="AB291" s="359"/>
      <c r="AC291" s="303"/>
      <c r="AD291" s="303"/>
      <c r="AE291" s="303"/>
      <c r="CO291" s="303"/>
      <c r="CQ291" s="351"/>
      <c r="CR291" s="351"/>
      <c r="CT291" s="351"/>
      <c r="CU291" s="351"/>
      <c r="CW291" s="351"/>
      <c r="CX291" s="351"/>
      <c r="CZ291" s="351"/>
      <c r="DA291" s="351"/>
      <c r="DC291" s="351"/>
      <c r="DD291" s="351"/>
      <c r="DG291" s="303"/>
      <c r="DH291" s="303"/>
      <c r="DJ291" s="145"/>
      <c r="DK291" s="145"/>
      <c r="DL291" s="267">
        <v>464</v>
      </c>
      <c r="DM291" s="268" t="s">
        <v>816</v>
      </c>
      <c r="DN291" s="269">
        <v>10</v>
      </c>
      <c r="DO291" s="171"/>
    </row>
    <row r="292" spans="4:119" s="115" customFormat="1" x14ac:dyDescent="0.25">
      <c r="D292" s="351"/>
      <c r="E292" s="351"/>
      <c r="F292" s="355"/>
      <c r="G292" s="356"/>
      <c r="H292" s="356"/>
      <c r="I292" s="355"/>
      <c r="J292" s="356"/>
      <c r="K292" s="355"/>
      <c r="L292" s="355"/>
      <c r="M292" s="355"/>
      <c r="N292" s="355"/>
      <c r="O292" s="355"/>
      <c r="P292" s="114"/>
      <c r="Q292" s="111"/>
      <c r="R292" s="111"/>
      <c r="T292" s="303"/>
      <c r="U292" s="357"/>
      <c r="V292" s="303"/>
      <c r="W292" s="358"/>
      <c r="X292" s="303"/>
      <c r="Y292" s="113"/>
      <c r="Z292" s="357"/>
      <c r="AA292" s="303"/>
      <c r="AB292" s="359"/>
      <c r="AC292" s="303"/>
      <c r="AD292" s="303"/>
      <c r="AE292" s="303"/>
      <c r="CO292" s="303"/>
      <c r="CQ292" s="351"/>
      <c r="CR292" s="351"/>
      <c r="CT292" s="351"/>
      <c r="CU292" s="351"/>
      <c r="CW292" s="351"/>
      <c r="CX292" s="351"/>
      <c r="CZ292" s="351"/>
      <c r="DA292" s="351"/>
      <c r="DC292" s="351"/>
      <c r="DD292" s="351"/>
      <c r="DG292" s="303"/>
      <c r="DH292" s="303"/>
      <c r="DJ292" s="145"/>
      <c r="DK292" s="145"/>
      <c r="DL292" s="267">
        <v>490</v>
      </c>
      <c r="DM292" s="268" t="s">
        <v>1491</v>
      </c>
      <c r="DN292" s="269">
        <v>8</v>
      </c>
      <c r="DO292" s="171"/>
    </row>
    <row r="293" spans="4:119" s="115" customFormat="1" x14ac:dyDescent="0.25">
      <c r="D293" s="351"/>
      <c r="E293" s="351"/>
      <c r="F293" s="355"/>
      <c r="G293" s="356"/>
      <c r="H293" s="356"/>
      <c r="I293" s="355"/>
      <c r="J293" s="356"/>
      <c r="K293" s="355"/>
      <c r="L293" s="355"/>
      <c r="M293" s="355"/>
      <c r="N293" s="355"/>
      <c r="O293" s="355"/>
      <c r="P293" s="114"/>
      <c r="Q293" s="111"/>
      <c r="R293" s="111"/>
      <c r="T293" s="303"/>
      <c r="U293" s="357"/>
      <c r="V293" s="303"/>
      <c r="W293" s="358"/>
      <c r="X293" s="303"/>
      <c r="Y293" s="113"/>
      <c r="Z293" s="357"/>
      <c r="AA293" s="303"/>
      <c r="AB293" s="359"/>
      <c r="AC293" s="303"/>
      <c r="AD293" s="303"/>
      <c r="AE293" s="303"/>
      <c r="CO293" s="303"/>
      <c r="CQ293" s="351"/>
      <c r="CR293" s="351"/>
      <c r="CT293" s="351"/>
      <c r="CU293" s="351"/>
      <c r="CW293" s="351"/>
      <c r="CX293" s="351"/>
      <c r="CZ293" s="351"/>
      <c r="DA293" s="351"/>
      <c r="DC293" s="351"/>
      <c r="DD293" s="351"/>
      <c r="DG293" s="303"/>
      <c r="DH293" s="303"/>
      <c r="DJ293" s="145"/>
      <c r="DK293" s="145"/>
      <c r="DL293" s="267">
        <v>491</v>
      </c>
      <c r="DM293" s="268" t="s">
        <v>1492</v>
      </c>
      <c r="DN293" s="269">
        <v>9</v>
      </c>
      <c r="DO293" s="171"/>
    </row>
    <row r="294" spans="4:119" s="115" customFormat="1" x14ac:dyDescent="0.25">
      <c r="D294" s="351"/>
      <c r="E294" s="351"/>
      <c r="F294" s="355"/>
      <c r="G294" s="356"/>
      <c r="H294" s="356"/>
      <c r="I294" s="355"/>
      <c r="J294" s="356"/>
      <c r="K294" s="355"/>
      <c r="L294" s="355"/>
      <c r="M294" s="355"/>
      <c r="N294" s="355"/>
      <c r="O294" s="355"/>
      <c r="P294" s="114"/>
      <c r="Q294" s="111"/>
      <c r="R294" s="111"/>
      <c r="T294" s="303"/>
      <c r="U294" s="357"/>
      <c r="V294" s="303"/>
      <c r="W294" s="358"/>
      <c r="X294" s="303"/>
      <c r="Y294" s="113"/>
      <c r="Z294" s="357"/>
      <c r="AA294" s="303"/>
      <c r="AB294" s="359"/>
      <c r="AC294" s="303"/>
      <c r="AD294" s="303"/>
      <c r="AE294" s="303"/>
      <c r="CO294" s="303"/>
      <c r="CQ294" s="351"/>
      <c r="CR294" s="351"/>
      <c r="CT294" s="351"/>
      <c r="CU294" s="351"/>
      <c r="CW294" s="351"/>
      <c r="CX294" s="351"/>
      <c r="CZ294" s="351"/>
      <c r="DA294" s="351"/>
      <c r="DC294" s="351"/>
      <c r="DD294" s="351"/>
      <c r="DG294" s="303"/>
      <c r="DH294" s="303"/>
      <c r="DJ294" s="145"/>
      <c r="DK294" s="145"/>
      <c r="DL294" s="267">
        <v>492</v>
      </c>
      <c r="DM294" s="268" t="s">
        <v>1493</v>
      </c>
      <c r="DN294" s="269">
        <v>10</v>
      </c>
      <c r="DO294" s="171"/>
    </row>
    <row r="295" spans="4:119" s="115" customFormat="1" x14ac:dyDescent="0.25">
      <c r="D295" s="351"/>
      <c r="E295" s="351"/>
      <c r="F295" s="355"/>
      <c r="G295" s="356"/>
      <c r="H295" s="356"/>
      <c r="I295" s="355"/>
      <c r="J295" s="356"/>
      <c r="K295" s="355"/>
      <c r="L295" s="355"/>
      <c r="M295" s="355"/>
      <c r="N295" s="355"/>
      <c r="O295" s="355"/>
      <c r="P295" s="114"/>
      <c r="Q295" s="111"/>
      <c r="R295" s="111"/>
      <c r="T295" s="303"/>
      <c r="U295" s="357"/>
      <c r="V295" s="303"/>
      <c r="W295" s="358"/>
      <c r="X295" s="303"/>
      <c r="Y295" s="113"/>
      <c r="Z295" s="357"/>
      <c r="AA295" s="303"/>
      <c r="AB295" s="359"/>
      <c r="AC295" s="303"/>
      <c r="AD295" s="303"/>
      <c r="AE295" s="303"/>
      <c r="CO295" s="303"/>
      <c r="CQ295" s="351"/>
      <c r="CR295" s="351"/>
      <c r="CT295" s="351"/>
      <c r="CU295" s="351"/>
      <c r="CW295" s="351"/>
      <c r="CX295" s="351"/>
      <c r="CZ295" s="351"/>
      <c r="DA295" s="351"/>
      <c r="DC295" s="351"/>
      <c r="DD295" s="351"/>
      <c r="DG295" s="303"/>
      <c r="DH295" s="303"/>
      <c r="DJ295" s="145"/>
      <c r="DK295" s="145"/>
      <c r="DL295" s="267">
        <v>493</v>
      </c>
      <c r="DM295" s="268" t="s">
        <v>1494</v>
      </c>
      <c r="DN295" s="269">
        <v>11</v>
      </c>
      <c r="DO295" s="171"/>
    </row>
    <row r="296" spans="4:119" s="115" customFormat="1" x14ac:dyDescent="0.25">
      <c r="D296" s="351"/>
      <c r="E296" s="351"/>
      <c r="F296" s="355"/>
      <c r="G296" s="356"/>
      <c r="H296" s="356"/>
      <c r="I296" s="355"/>
      <c r="J296" s="356"/>
      <c r="K296" s="355"/>
      <c r="L296" s="355"/>
      <c r="M296" s="355"/>
      <c r="N296" s="355"/>
      <c r="O296" s="355"/>
      <c r="P296" s="114"/>
      <c r="Q296" s="111"/>
      <c r="R296" s="111"/>
      <c r="T296" s="303"/>
      <c r="U296" s="357"/>
      <c r="V296" s="303"/>
      <c r="W296" s="358"/>
      <c r="X296" s="303"/>
      <c r="Y296" s="113"/>
      <c r="Z296" s="357"/>
      <c r="AA296" s="303"/>
      <c r="AB296" s="359"/>
      <c r="AC296" s="303"/>
      <c r="AD296" s="303"/>
      <c r="AE296" s="303"/>
      <c r="CO296" s="303"/>
      <c r="CQ296" s="351"/>
      <c r="CR296" s="351"/>
      <c r="CT296" s="351"/>
      <c r="CU296" s="351"/>
      <c r="CW296" s="351"/>
      <c r="CX296" s="351"/>
      <c r="CZ296" s="351"/>
      <c r="DA296" s="351"/>
      <c r="DC296" s="351"/>
      <c r="DD296" s="351"/>
      <c r="DG296" s="303"/>
      <c r="DH296" s="303"/>
      <c r="DJ296" s="145"/>
      <c r="DK296" s="145"/>
      <c r="DL296" s="267">
        <v>494</v>
      </c>
      <c r="DM296" s="268" t="s">
        <v>1495</v>
      </c>
      <c r="DN296" s="269">
        <v>12</v>
      </c>
      <c r="DO296" s="171"/>
    </row>
    <row r="297" spans="4:119" s="115" customFormat="1" x14ac:dyDescent="0.25">
      <c r="D297" s="351"/>
      <c r="E297" s="351"/>
      <c r="F297" s="355"/>
      <c r="G297" s="356"/>
      <c r="H297" s="356"/>
      <c r="I297" s="355"/>
      <c r="J297" s="356"/>
      <c r="K297" s="355"/>
      <c r="L297" s="355"/>
      <c r="M297" s="355"/>
      <c r="N297" s="355"/>
      <c r="O297" s="355"/>
      <c r="P297" s="114"/>
      <c r="Q297" s="111"/>
      <c r="R297" s="111"/>
      <c r="T297" s="303"/>
      <c r="U297" s="357"/>
      <c r="V297" s="303"/>
      <c r="W297" s="358"/>
      <c r="X297" s="303"/>
      <c r="Y297" s="113"/>
      <c r="Z297" s="357"/>
      <c r="AA297" s="303"/>
      <c r="AB297" s="359"/>
      <c r="AC297" s="303"/>
      <c r="AD297" s="303"/>
      <c r="AE297" s="303"/>
      <c r="CO297" s="303"/>
      <c r="CQ297" s="351"/>
      <c r="CR297" s="351"/>
      <c r="CT297" s="351"/>
      <c r="CU297" s="351"/>
      <c r="CW297" s="351"/>
      <c r="CX297" s="351"/>
      <c r="CZ297" s="351"/>
      <c r="DA297" s="351"/>
      <c r="DC297" s="351"/>
      <c r="DD297" s="351"/>
      <c r="DG297" s="303"/>
      <c r="DH297" s="303"/>
      <c r="DJ297" s="145"/>
      <c r="DK297" s="145"/>
      <c r="DL297" s="267">
        <v>501</v>
      </c>
      <c r="DM297" s="268" t="s">
        <v>818</v>
      </c>
      <c r="DN297" s="269">
        <v>1</v>
      </c>
      <c r="DO297" s="171"/>
    </row>
    <row r="298" spans="4:119" s="115" customFormat="1" x14ac:dyDescent="0.25">
      <c r="D298" s="351"/>
      <c r="E298" s="351"/>
      <c r="F298" s="355"/>
      <c r="G298" s="356"/>
      <c r="H298" s="356"/>
      <c r="I298" s="355"/>
      <c r="J298" s="356"/>
      <c r="K298" s="355"/>
      <c r="L298" s="355"/>
      <c r="M298" s="355"/>
      <c r="N298" s="355"/>
      <c r="O298" s="355"/>
      <c r="P298" s="114"/>
      <c r="Q298" s="111"/>
      <c r="R298" s="111"/>
      <c r="T298" s="303"/>
      <c r="U298" s="357"/>
      <c r="V298" s="303"/>
      <c r="W298" s="358"/>
      <c r="X298" s="303"/>
      <c r="Y298" s="113"/>
      <c r="Z298" s="357"/>
      <c r="AA298" s="303"/>
      <c r="AB298" s="359"/>
      <c r="AC298" s="303"/>
      <c r="AD298" s="303"/>
      <c r="AE298" s="303"/>
      <c r="CO298" s="303"/>
      <c r="CQ298" s="351"/>
      <c r="CR298" s="351"/>
      <c r="CT298" s="351"/>
      <c r="CU298" s="351"/>
      <c r="CW298" s="351"/>
      <c r="CX298" s="351"/>
      <c r="CZ298" s="351"/>
      <c r="DA298" s="351"/>
      <c r="DC298" s="351"/>
      <c r="DD298" s="351"/>
      <c r="DG298" s="303"/>
      <c r="DH298" s="303"/>
      <c r="DJ298" s="145"/>
      <c r="DK298" s="145"/>
      <c r="DL298" s="267">
        <v>502</v>
      </c>
      <c r="DM298" s="268" t="s">
        <v>819</v>
      </c>
      <c r="DN298" s="269">
        <v>2</v>
      </c>
      <c r="DO298" s="171"/>
    </row>
    <row r="299" spans="4:119" s="115" customFormat="1" x14ac:dyDescent="0.25">
      <c r="D299" s="351"/>
      <c r="E299" s="351"/>
      <c r="F299" s="355"/>
      <c r="G299" s="356"/>
      <c r="H299" s="356"/>
      <c r="I299" s="355"/>
      <c r="J299" s="356"/>
      <c r="K299" s="355"/>
      <c r="L299" s="355"/>
      <c r="M299" s="355"/>
      <c r="N299" s="355"/>
      <c r="O299" s="355"/>
      <c r="P299" s="114"/>
      <c r="Q299" s="111"/>
      <c r="R299" s="111"/>
      <c r="T299" s="303"/>
      <c r="U299" s="357"/>
      <c r="V299" s="303"/>
      <c r="W299" s="358"/>
      <c r="X299" s="303"/>
      <c r="Y299" s="113"/>
      <c r="Z299" s="357"/>
      <c r="AA299" s="303"/>
      <c r="AB299" s="359"/>
      <c r="AC299" s="303"/>
      <c r="AD299" s="303"/>
      <c r="AE299" s="303"/>
      <c r="CO299" s="303"/>
      <c r="CQ299" s="351"/>
      <c r="CR299" s="351"/>
      <c r="CT299" s="351"/>
      <c r="CU299" s="351"/>
      <c r="CW299" s="351"/>
      <c r="CX299" s="351"/>
      <c r="CZ299" s="351"/>
      <c r="DA299" s="351"/>
      <c r="DC299" s="351"/>
      <c r="DD299" s="351"/>
      <c r="DG299" s="303"/>
      <c r="DH299" s="303"/>
      <c r="DJ299" s="145"/>
      <c r="DK299" s="145"/>
      <c r="DL299" s="267">
        <v>504</v>
      </c>
      <c r="DM299" s="268" t="s">
        <v>821</v>
      </c>
      <c r="DN299" s="269">
        <v>4</v>
      </c>
      <c r="DO299" s="171"/>
    </row>
    <row r="300" spans="4:119" s="115" customFormat="1" x14ac:dyDescent="0.25">
      <c r="D300" s="351"/>
      <c r="E300" s="351"/>
      <c r="F300" s="355"/>
      <c r="G300" s="356"/>
      <c r="H300" s="356"/>
      <c r="I300" s="355"/>
      <c r="J300" s="356"/>
      <c r="K300" s="355"/>
      <c r="L300" s="355"/>
      <c r="M300" s="355"/>
      <c r="N300" s="355"/>
      <c r="O300" s="355"/>
      <c r="P300" s="114"/>
      <c r="Q300" s="111"/>
      <c r="R300" s="111"/>
      <c r="T300" s="303"/>
      <c r="U300" s="357"/>
      <c r="V300" s="303"/>
      <c r="W300" s="358"/>
      <c r="X300" s="303"/>
      <c r="Y300" s="113"/>
      <c r="Z300" s="357"/>
      <c r="AA300" s="303"/>
      <c r="AB300" s="359"/>
      <c r="AC300" s="303"/>
      <c r="AD300" s="303"/>
      <c r="AE300" s="303"/>
      <c r="CO300" s="303"/>
      <c r="CQ300" s="351"/>
      <c r="CR300" s="351"/>
      <c r="CT300" s="351"/>
      <c r="CU300" s="351"/>
      <c r="CW300" s="351"/>
      <c r="CX300" s="351"/>
      <c r="CZ300" s="351"/>
      <c r="DA300" s="351"/>
      <c r="DC300" s="351"/>
      <c r="DD300" s="351"/>
      <c r="DG300" s="303"/>
      <c r="DH300" s="303"/>
      <c r="DJ300" s="145"/>
      <c r="DK300" s="145"/>
      <c r="DL300" s="267">
        <v>506</v>
      </c>
      <c r="DM300" s="268" t="s">
        <v>1397</v>
      </c>
      <c r="DN300" s="269">
        <v>3</v>
      </c>
      <c r="DO300" s="171"/>
    </row>
    <row r="301" spans="4:119" s="115" customFormat="1" x14ac:dyDescent="0.25">
      <c r="D301" s="351"/>
      <c r="E301" s="351"/>
      <c r="F301" s="355"/>
      <c r="G301" s="356"/>
      <c r="H301" s="356"/>
      <c r="I301" s="355"/>
      <c r="J301" s="356"/>
      <c r="K301" s="355"/>
      <c r="L301" s="355"/>
      <c r="M301" s="355"/>
      <c r="N301" s="355"/>
      <c r="O301" s="355"/>
      <c r="P301" s="114"/>
      <c r="Q301" s="111"/>
      <c r="R301" s="111"/>
      <c r="T301" s="303"/>
      <c r="U301" s="357"/>
      <c r="V301" s="303"/>
      <c r="W301" s="358"/>
      <c r="X301" s="303"/>
      <c r="Y301" s="113"/>
      <c r="Z301" s="357"/>
      <c r="AA301" s="303"/>
      <c r="AB301" s="359"/>
      <c r="AC301" s="303"/>
      <c r="AD301" s="303"/>
      <c r="AE301" s="303"/>
      <c r="CO301" s="303"/>
      <c r="CQ301" s="351"/>
      <c r="CR301" s="351"/>
      <c r="CT301" s="351"/>
      <c r="CU301" s="351"/>
      <c r="CW301" s="351"/>
      <c r="CX301" s="351"/>
      <c r="CZ301" s="351"/>
      <c r="DA301" s="351"/>
      <c r="DC301" s="351"/>
      <c r="DD301" s="351"/>
      <c r="DG301" s="303"/>
      <c r="DH301" s="303"/>
      <c r="DJ301" s="145"/>
      <c r="DK301" s="145"/>
      <c r="DL301" s="267">
        <v>507</v>
      </c>
      <c r="DM301" s="268" t="s">
        <v>1398</v>
      </c>
      <c r="DN301" s="269">
        <v>4</v>
      </c>
      <c r="DO301" s="171"/>
    </row>
    <row r="302" spans="4:119" s="115" customFormat="1" x14ac:dyDescent="0.25">
      <c r="D302" s="351"/>
      <c r="E302" s="351"/>
      <c r="F302" s="355"/>
      <c r="G302" s="356"/>
      <c r="H302" s="356"/>
      <c r="I302" s="355"/>
      <c r="J302" s="356"/>
      <c r="K302" s="355"/>
      <c r="L302" s="355"/>
      <c r="M302" s="355"/>
      <c r="N302" s="355"/>
      <c r="O302" s="355"/>
      <c r="P302" s="114"/>
      <c r="Q302" s="111"/>
      <c r="R302" s="111"/>
      <c r="T302" s="303"/>
      <c r="U302" s="357"/>
      <c r="V302" s="303"/>
      <c r="W302" s="358"/>
      <c r="X302" s="303"/>
      <c r="Y302" s="113"/>
      <c r="Z302" s="357"/>
      <c r="AA302" s="303"/>
      <c r="AB302" s="359"/>
      <c r="AC302" s="303"/>
      <c r="AD302" s="303"/>
      <c r="AE302" s="303"/>
      <c r="CO302" s="303"/>
      <c r="CQ302" s="351"/>
      <c r="CR302" s="351"/>
      <c r="CT302" s="351"/>
      <c r="CU302" s="351"/>
      <c r="CW302" s="351"/>
      <c r="CX302" s="351"/>
      <c r="CZ302" s="351"/>
      <c r="DA302" s="351"/>
      <c r="DC302" s="351"/>
      <c r="DD302" s="351"/>
      <c r="DG302" s="303"/>
      <c r="DH302" s="303"/>
      <c r="DJ302" s="145"/>
      <c r="DK302" s="145"/>
      <c r="DL302" s="267">
        <v>503</v>
      </c>
      <c r="DM302" s="268" t="s">
        <v>820</v>
      </c>
      <c r="DN302" s="269">
        <v>3</v>
      </c>
      <c r="DO302" s="171"/>
    </row>
    <row r="303" spans="4:119" s="115" customFormat="1" x14ac:dyDescent="0.25">
      <c r="D303" s="351"/>
      <c r="E303" s="351"/>
      <c r="F303" s="355"/>
      <c r="G303" s="356"/>
      <c r="H303" s="356"/>
      <c r="I303" s="355"/>
      <c r="J303" s="356"/>
      <c r="K303" s="355"/>
      <c r="L303" s="355"/>
      <c r="M303" s="355"/>
      <c r="N303" s="355"/>
      <c r="O303" s="355"/>
      <c r="P303" s="114"/>
      <c r="Q303" s="111"/>
      <c r="R303" s="111"/>
      <c r="T303" s="303"/>
      <c r="U303" s="357"/>
      <c r="V303" s="303"/>
      <c r="W303" s="358"/>
      <c r="X303" s="303"/>
      <c r="Y303" s="113"/>
      <c r="Z303" s="357"/>
      <c r="AA303" s="303"/>
      <c r="AB303" s="359"/>
      <c r="AC303" s="303"/>
      <c r="AD303" s="303"/>
      <c r="AE303" s="303"/>
      <c r="CO303" s="303"/>
      <c r="CQ303" s="351"/>
      <c r="CR303" s="351"/>
      <c r="CT303" s="351"/>
      <c r="CU303" s="351"/>
      <c r="CW303" s="351"/>
      <c r="CX303" s="351"/>
      <c r="CZ303" s="351"/>
      <c r="DA303" s="351"/>
      <c r="DC303" s="351"/>
      <c r="DD303" s="351"/>
      <c r="DG303" s="303"/>
      <c r="DH303" s="303"/>
      <c r="DJ303" s="145"/>
      <c r="DK303" s="145"/>
      <c r="DL303" s="267">
        <v>508</v>
      </c>
      <c r="DM303" s="268" t="s">
        <v>1399</v>
      </c>
      <c r="DN303" s="269">
        <v>5</v>
      </c>
      <c r="DO303" s="171"/>
    </row>
    <row r="304" spans="4:119" s="115" customFormat="1" x14ac:dyDescent="0.25">
      <c r="D304" s="351"/>
      <c r="E304" s="351"/>
      <c r="F304" s="355"/>
      <c r="G304" s="356"/>
      <c r="H304" s="356"/>
      <c r="I304" s="355"/>
      <c r="J304" s="356"/>
      <c r="K304" s="355"/>
      <c r="L304" s="355"/>
      <c r="M304" s="355"/>
      <c r="N304" s="355"/>
      <c r="O304" s="355"/>
      <c r="P304" s="114"/>
      <c r="Q304" s="111"/>
      <c r="R304" s="111"/>
      <c r="T304" s="303"/>
      <c r="U304" s="357"/>
      <c r="V304" s="303"/>
      <c r="W304" s="358"/>
      <c r="X304" s="303"/>
      <c r="Y304" s="113"/>
      <c r="Z304" s="357"/>
      <c r="AA304" s="303"/>
      <c r="AB304" s="359"/>
      <c r="AC304" s="303"/>
      <c r="AD304" s="303"/>
      <c r="AE304" s="303"/>
      <c r="CO304" s="303"/>
      <c r="CQ304" s="351"/>
      <c r="CR304" s="351"/>
      <c r="CT304" s="351"/>
      <c r="CU304" s="351"/>
      <c r="CW304" s="351"/>
      <c r="CX304" s="351"/>
      <c r="CZ304" s="351"/>
      <c r="DA304" s="351"/>
      <c r="DC304" s="351"/>
      <c r="DD304" s="351"/>
      <c r="DG304" s="303"/>
      <c r="DH304" s="303"/>
      <c r="DJ304" s="145"/>
      <c r="DK304" s="145"/>
      <c r="DL304" s="267">
        <v>509</v>
      </c>
      <c r="DM304" s="268" t="s">
        <v>1400</v>
      </c>
      <c r="DN304" s="269">
        <v>6</v>
      </c>
      <c r="DO304" s="171"/>
    </row>
    <row r="305" spans="4:119" s="115" customFormat="1" x14ac:dyDescent="0.25">
      <c r="D305" s="351"/>
      <c r="E305" s="351"/>
      <c r="F305" s="355"/>
      <c r="G305" s="356"/>
      <c r="H305" s="356"/>
      <c r="I305" s="355"/>
      <c r="J305" s="356"/>
      <c r="K305" s="355"/>
      <c r="L305" s="355"/>
      <c r="M305" s="355"/>
      <c r="N305" s="355"/>
      <c r="O305" s="355"/>
      <c r="P305" s="114"/>
      <c r="Q305" s="111"/>
      <c r="R305" s="111"/>
      <c r="T305" s="303"/>
      <c r="U305" s="357"/>
      <c r="V305" s="303"/>
      <c r="W305" s="358"/>
      <c r="X305" s="303"/>
      <c r="Y305" s="113"/>
      <c r="Z305" s="357"/>
      <c r="AA305" s="303"/>
      <c r="AB305" s="359"/>
      <c r="AC305" s="303"/>
      <c r="AD305" s="303"/>
      <c r="AE305" s="303"/>
      <c r="CO305" s="303"/>
      <c r="CQ305" s="351"/>
      <c r="CR305" s="351"/>
      <c r="CT305" s="351"/>
      <c r="CU305" s="351"/>
      <c r="CW305" s="351"/>
      <c r="CX305" s="351"/>
      <c r="CZ305" s="351"/>
      <c r="DA305" s="351"/>
      <c r="DC305" s="351"/>
      <c r="DD305" s="351"/>
      <c r="DG305" s="303"/>
      <c r="DH305" s="303"/>
      <c r="DJ305" s="145"/>
      <c r="DK305" s="145"/>
      <c r="DL305" s="267">
        <v>511</v>
      </c>
      <c r="DM305" s="268" t="s">
        <v>1401</v>
      </c>
      <c r="DN305" s="269">
        <v>4</v>
      </c>
      <c r="DO305" s="171"/>
    </row>
    <row r="306" spans="4:119" s="115" customFormat="1" x14ac:dyDescent="0.25">
      <c r="D306" s="351"/>
      <c r="E306" s="351"/>
      <c r="F306" s="355"/>
      <c r="G306" s="356"/>
      <c r="H306" s="356"/>
      <c r="I306" s="355"/>
      <c r="J306" s="356"/>
      <c r="K306" s="355"/>
      <c r="L306" s="355"/>
      <c r="M306" s="355"/>
      <c r="N306" s="355"/>
      <c r="O306" s="355"/>
      <c r="P306" s="114"/>
      <c r="Q306" s="111"/>
      <c r="R306" s="111"/>
      <c r="T306" s="303"/>
      <c r="U306" s="357"/>
      <c r="V306" s="303"/>
      <c r="W306" s="358"/>
      <c r="X306" s="303"/>
      <c r="Y306" s="113"/>
      <c r="Z306" s="357"/>
      <c r="AA306" s="303"/>
      <c r="AB306" s="359"/>
      <c r="AC306" s="303"/>
      <c r="AD306" s="303"/>
      <c r="AE306" s="303"/>
      <c r="CO306" s="303"/>
      <c r="CQ306" s="351"/>
      <c r="CR306" s="351"/>
      <c r="CT306" s="351"/>
      <c r="CU306" s="351"/>
      <c r="CW306" s="351"/>
      <c r="CX306" s="351"/>
      <c r="CZ306" s="351"/>
      <c r="DA306" s="351"/>
      <c r="DC306" s="351"/>
      <c r="DD306" s="351"/>
      <c r="DG306" s="303"/>
      <c r="DH306" s="303"/>
      <c r="DJ306" s="145"/>
      <c r="DK306" s="145"/>
      <c r="DL306" s="267">
        <v>512</v>
      </c>
      <c r="DM306" s="268" t="s">
        <v>1402</v>
      </c>
      <c r="DN306" s="269">
        <v>5</v>
      </c>
      <c r="DO306" s="171"/>
    </row>
    <row r="307" spans="4:119" s="115" customFormat="1" x14ac:dyDescent="0.25">
      <c r="D307" s="351"/>
      <c r="E307" s="351"/>
      <c r="F307" s="355"/>
      <c r="G307" s="356"/>
      <c r="H307" s="356"/>
      <c r="I307" s="355"/>
      <c r="J307" s="356"/>
      <c r="K307" s="355"/>
      <c r="L307" s="355"/>
      <c r="M307" s="355"/>
      <c r="N307" s="355"/>
      <c r="O307" s="355"/>
      <c r="P307" s="114"/>
      <c r="Q307" s="111"/>
      <c r="R307" s="111"/>
      <c r="T307" s="303"/>
      <c r="U307" s="357"/>
      <c r="V307" s="303"/>
      <c r="W307" s="358"/>
      <c r="X307" s="303"/>
      <c r="Y307" s="113"/>
      <c r="Z307" s="357"/>
      <c r="AA307" s="303"/>
      <c r="AB307" s="359"/>
      <c r="AC307" s="303"/>
      <c r="AD307" s="303"/>
      <c r="AE307" s="303"/>
      <c r="CO307" s="303"/>
      <c r="CQ307" s="351"/>
      <c r="CR307" s="351"/>
      <c r="CT307" s="351"/>
      <c r="CU307" s="351"/>
      <c r="CW307" s="351"/>
      <c r="CX307" s="351"/>
      <c r="CZ307" s="351"/>
      <c r="DA307" s="351"/>
      <c r="DC307" s="351"/>
      <c r="DD307" s="351"/>
      <c r="DG307" s="303"/>
      <c r="DH307" s="303"/>
      <c r="DJ307" s="145"/>
      <c r="DK307" s="145"/>
      <c r="DL307" s="267">
        <v>513</v>
      </c>
      <c r="DM307" s="268" t="s">
        <v>1403</v>
      </c>
      <c r="DN307" s="269">
        <v>6</v>
      </c>
      <c r="DO307" s="171"/>
    </row>
    <row r="308" spans="4:119" s="115" customFormat="1" x14ac:dyDescent="0.25">
      <c r="D308" s="351"/>
      <c r="E308" s="351"/>
      <c r="F308" s="355"/>
      <c r="G308" s="356"/>
      <c r="H308" s="356"/>
      <c r="I308" s="355"/>
      <c r="J308" s="356"/>
      <c r="K308" s="355"/>
      <c r="L308" s="355"/>
      <c r="M308" s="355"/>
      <c r="N308" s="355"/>
      <c r="O308" s="355"/>
      <c r="P308" s="114"/>
      <c r="Q308" s="111"/>
      <c r="R308" s="111"/>
      <c r="T308" s="303"/>
      <c r="U308" s="357"/>
      <c r="V308" s="303"/>
      <c r="W308" s="358"/>
      <c r="X308" s="303"/>
      <c r="Y308" s="113"/>
      <c r="Z308" s="357"/>
      <c r="AA308" s="303"/>
      <c r="AB308" s="359"/>
      <c r="AC308" s="303"/>
      <c r="AD308" s="303"/>
      <c r="AE308" s="303"/>
      <c r="CO308" s="303"/>
      <c r="CQ308" s="351"/>
      <c r="CR308" s="351"/>
      <c r="CT308" s="351"/>
      <c r="CU308" s="351"/>
      <c r="CW308" s="351"/>
      <c r="CX308" s="351"/>
      <c r="CZ308" s="351"/>
      <c r="DA308" s="351"/>
      <c r="DC308" s="351"/>
      <c r="DD308" s="351"/>
      <c r="DG308" s="303"/>
      <c r="DH308" s="303"/>
      <c r="DJ308" s="145"/>
      <c r="DK308" s="145"/>
      <c r="DL308" s="267">
        <v>514</v>
      </c>
      <c r="DM308" s="268" t="s">
        <v>1404</v>
      </c>
      <c r="DN308" s="269">
        <v>7</v>
      </c>
      <c r="DO308" s="171"/>
    </row>
    <row r="309" spans="4:119" s="115" customFormat="1" x14ac:dyDescent="0.25">
      <c r="D309" s="351"/>
      <c r="E309" s="351"/>
      <c r="F309" s="355"/>
      <c r="G309" s="356"/>
      <c r="H309" s="356"/>
      <c r="I309" s="355"/>
      <c r="J309" s="356"/>
      <c r="K309" s="355"/>
      <c r="L309" s="355"/>
      <c r="M309" s="355"/>
      <c r="N309" s="355"/>
      <c r="O309" s="355"/>
      <c r="P309" s="114"/>
      <c r="Q309" s="111"/>
      <c r="R309" s="111"/>
      <c r="T309" s="303"/>
      <c r="U309" s="357"/>
      <c r="V309" s="303"/>
      <c r="W309" s="358"/>
      <c r="X309" s="303"/>
      <c r="Y309" s="113"/>
      <c r="Z309" s="357"/>
      <c r="AA309" s="303"/>
      <c r="AB309" s="359"/>
      <c r="AC309" s="303"/>
      <c r="AD309" s="303"/>
      <c r="AE309" s="303"/>
      <c r="CO309" s="303"/>
      <c r="CQ309" s="351"/>
      <c r="CR309" s="351"/>
      <c r="CT309" s="351"/>
      <c r="CU309" s="351"/>
      <c r="CW309" s="351"/>
      <c r="CX309" s="351"/>
      <c r="CZ309" s="351"/>
      <c r="DA309" s="351"/>
      <c r="DC309" s="351"/>
      <c r="DD309" s="351"/>
      <c r="DG309" s="303"/>
      <c r="DH309" s="303"/>
      <c r="DJ309" s="145"/>
      <c r="DK309" s="145"/>
      <c r="DL309" s="267">
        <v>516</v>
      </c>
      <c r="DM309" s="268" t="s">
        <v>1405</v>
      </c>
      <c r="DN309" s="269">
        <v>4</v>
      </c>
      <c r="DO309" s="171"/>
    </row>
    <row r="310" spans="4:119" s="115" customFormat="1" x14ac:dyDescent="0.25">
      <c r="D310" s="351"/>
      <c r="E310" s="351"/>
      <c r="F310" s="355"/>
      <c r="G310" s="356"/>
      <c r="H310" s="356"/>
      <c r="I310" s="355"/>
      <c r="J310" s="356"/>
      <c r="K310" s="355"/>
      <c r="L310" s="355"/>
      <c r="M310" s="355"/>
      <c r="N310" s="355"/>
      <c r="O310" s="355"/>
      <c r="P310" s="114"/>
      <c r="Q310" s="111"/>
      <c r="R310" s="111"/>
      <c r="T310" s="303"/>
      <c r="U310" s="357"/>
      <c r="V310" s="303"/>
      <c r="W310" s="358"/>
      <c r="X310" s="303"/>
      <c r="Y310" s="113"/>
      <c r="Z310" s="357"/>
      <c r="AA310" s="303"/>
      <c r="AB310" s="359"/>
      <c r="AC310" s="303"/>
      <c r="AD310" s="303"/>
      <c r="AE310" s="303"/>
      <c r="CO310" s="303"/>
      <c r="CQ310" s="351"/>
      <c r="CR310" s="351"/>
      <c r="CT310" s="351"/>
      <c r="CU310" s="351"/>
      <c r="CW310" s="351"/>
      <c r="CX310" s="351"/>
      <c r="CZ310" s="351"/>
      <c r="DA310" s="351"/>
      <c r="DC310" s="351"/>
      <c r="DD310" s="351"/>
      <c r="DG310" s="303"/>
      <c r="DH310" s="303"/>
      <c r="DJ310" s="145"/>
      <c r="DK310" s="145"/>
      <c r="DL310" s="267">
        <v>517</v>
      </c>
      <c r="DM310" s="268" t="s">
        <v>1406</v>
      </c>
      <c r="DN310" s="269">
        <v>5</v>
      </c>
      <c r="DO310" s="171"/>
    </row>
    <row r="311" spans="4:119" s="115" customFormat="1" x14ac:dyDescent="0.25">
      <c r="D311" s="351"/>
      <c r="E311" s="351"/>
      <c r="F311" s="355"/>
      <c r="G311" s="356"/>
      <c r="H311" s="356"/>
      <c r="I311" s="355"/>
      <c r="J311" s="356"/>
      <c r="K311" s="355"/>
      <c r="L311" s="355"/>
      <c r="M311" s="355"/>
      <c r="N311" s="355"/>
      <c r="O311" s="355"/>
      <c r="P311" s="114"/>
      <c r="Q311" s="111"/>
      <c r="R311" s="111"/>
      <c r="T311" s="303"/>
      <c r="U311" s="357"/>
      <c r="V311" s="303"/>
      <c r="W311" s="358"/>
      <c r="X311" s="303"/>
      <c r="Y311" s="113"/>
      <c r="Z311" s="357"/>
      <c r="AA311" s="303"/>
      <c r="AB311" s="359"/>
      <c r="AC311" s="303"/>
      <c r="AD311" s="303"/>
      <c r="AE311" s="303"/>
      <c r="CO311" s="303"/>
      <c r="CQ311" s="351"/>
      <c r="CR311" s="351"/>
      <c r="CT311" s="351"/>
      <c r="CU311" s="351"/>
      <c r="CW311" s="351"/>
      <c r="CX311" s="351"/>
      <c r="CZ311" s="351"/>
      <c r="DA311" s="351"/>
      <c r="DC311" s="351"/>
      <c r="DD311" s="351"/>
      <c r="DG311" s="303"/>
      <c r="DH311" s="303"/>
      <c r="DJ311" s="145"/>
      <c r="DK311" s="145"/>
      <c r="DL311" s="267">
        <v>518</v>
      </c>
      <c r="DM311" s="268" t="s">
        <v>1407</v>
      </c>
      <c r="DN311" s="269">
        <v>6</v>
      </c>
      <c r="DO311" s="171"/>
    </row>
    <row r="312" spans="4:119" s="115" customFormat="1" x14ac:dyDescent="0.25">
      <c r="D312" s="351"/>
      <c r="E312" s="351"/>
      <c r="F312" s="355"/>
      <c r="G312" s="356"/>
      <c r="H312" s="356"/>
      <c r="I312" s="355"/>
      <c r="J312" s="356"/>
      <c r="K312" s="355"/>
      <c r="L312" s="355"/>
      <c r="M312" s="355"/>
      <c r="N312" s="355"/>
      <c r="O312" s="355"/>
      <c r="P312" s="114"/>
      <c r="Q312" s="111"/>
      <c r="R312" s="111"/>
      <c r="T312" s="303"/>
      <c r="U312" s="357"/>
      <c r="V312" s="303"/>
      <c r="W312" s="358"/>
      <c r="X312" s="303"/>
      <c r="Y312" s="113"/>
      <c r="Z312" s="357"/>
      <c r="AA312" s="303"/>
      <c r="AB312" s="359"/>
      <c r="AC312" s="303"/>
      <c r="AD312" s="303"/>
      <c r="AE312" s="303"/>
      <c r="CO312" s="303"/>
      <c r="CQ312" s="351"/>
      <c r="CR312" s="351"/>
      <c r="CT312" s="351"/>
      <c r="CU312" s="351"/>
      <c r="CW312" s="351"/>
      <c r="CX312" s="351"/>
      <c r="CZ312" s="351"/>
      <c r="DA312" s="351"/>
      <c r="DC312" s="351"/>
      <c r="DD312" s="351"/>
      <c r="DG312" s="303"/>
      <c r="DH312" s="303"/>
      <c r="DJ312" s="145"/>
      <c r="DK312" s="145"/>
      <c r="DL312" s="267">
        <v>521</v>
      </c>
      <c r="DM312" s="268" t="s">
        <v>1408</v>
      </c>
      <c r="DN312" s="269">
        <v>4</v>
      </c>
      <c r="DO312" s="171"/>
    </row>
    <row r="313" spans="4:119" s="115" customFormat="1" x14ac:dyDescent="0.25">
      <c r="D313" s="351"/>
      <c r="E313" s="351"/>
      <c r="F313" s="355"/>
      <c r="G313" s="356"/>
      <c r="H313" s="356"/>
      <c r="I313" s="355"/>
      <c r="J313" s="356"/>
      <c r="K313" s="355"/>
      <c r="L313" s="355"/>
      <c r="M313" s="355"/>
      <c r="N313" s="355"/>
      <c r="O313" s="355"/>
      <c r="P313" s="114"/>
      <c r="Q313" s="111"/>
      <c r="R313" s="111"/>
      <c r="T313" s="303"/>
      <c r="U313" s="357"/>
      <c r="V313" s="303"/>
      <c r="W313" s="358"/>
      <c r="X313" s="303"/>
      <c r="Y313" s="113"/>
      <c r="Z313" s="357"/>
      <c r="AA313" s="303"/>
      <c r="AB313" s="359"/>
      <c r="AC313" s="303"/>
      <c r="AD313" s="303"/>
      <c r="AE313" s="303"/>
      <c r="CO313" s="303"/>
      <c r="CQ313" s="351"/>
      <c r="CR313" s="351"/>
      <c r="CT313" s="351"/>
      <c r="CU313" s="351"/>
      <c r="CW313" s="351"/>
      <c r="CX313" s="351"/>
      <c r="CZ313" s="351"/>
      <c r="DA313" s="351"/>
      <c r="DC313" s="351"/>
      <c r="DD313" s="351"/>
      <c r="DG313" s="303"/>
      <c r="DH313" s="303"/>
      <c r="DJ313" s="145"/>
      <c r="DK313" s="145"/>
      <c r="DL313" s="267">
        <v>522</v>
      </c>
      <c r="DM313" s="268" t="s">
        <v>1409</v>
      </c>
      <c r="DN313" s="269">
        <v>5</v>
      </c>
      <c r="DO313" s="171"/>
    </row>
    <row r="314" spans="4:119" s="115" customFormat="1" x14ac:dyDescent="0.25">
      <c r="D314" s="351"/>
      <c r="E314" s="351"/>
      <c r="F314" s="355"/>
      <c r="G314" s="356"/>
      <c r="H314" s="356"/>
      <c r="I314" s="355"/>
      <c r="J314" s="356"/>
      <c r="K314" s="355"/>
      <c r="L314" s="355"/>
      <c r="M314" s="355"/>
      <c r="N314" s="355"/>
      <c r="O314" s="355"/>
      <c r="P314" s="114"/>
      <c r="Q314" s="111"/>
      <c r="R314" s="111"/>
      <c r="T314" s="303"/>
      <c r="U314" s="357"/>
      <c r="V314" s="303"/>
      <c r="W314" s="358"/>
      <c r="X314" s="303"/>
      <c r="Y314" s="113"/>
      <c r="Z314" s="357"/>
      <c r="AA314" s="303"/>
      <c r="AB314" s="359"/>
      <c r="AC314" s="303"/>
      <c r="AD314" s="303"/>
      <c r="AE314" s="303"/>
      <c r="CO314" s="303"/>
      <c r="CQ314" s="351"/>
      <c r="CR314" s="351"/>
      <c r="CT314" s="351"/>
      <c r="CU314" s="351"/>
      <c r="CW314" s="351"/>
      <c r="CX314" s="351"/>
      <c r="CZ314" s="351"/>
      <c r="DA314" s="351"/>
      <c r="DC314" s="351"/>
      <c r="DD314" s="351"/>
      <c r="DG314" s="303"/>
      <c r="DH314" s="303"/>
      <c r="DJ314" s="145"/>
      <c r="DK314" s="145"/>
      <c r="DL314" s="267">
        <v>523</v>
      </c>
      <c r="DM314" s="268" t="s">
        <v>1410</v>
      </c>
      <c r="DN314" s="269">
        <v>6</v>
      </c>
      <c r="DO314" s="171"/>
    </row>
    <row r="315" spans="4:119" s="115" customFormat="1" x14ac:dyDescent="0.25">
      <c r="D315" s="351"/>
      <c r="E315" s="351"/>
      <c r="F315" s="355"/>
      <c r="G315" s="356"/>
      <c r="H315" s="356"/>
      <c r="I315" s="355"/>
      <c r="J315" s="356"/>
      <c r="K315" s="355"/>
      <c r="L315" s="355"/>
      <c r="M315" s="355"/>
      <c r="N315" s="355"/>
      <c r="O315" s="355"/>
      <c r="P315" s="114"/>
      <c r="Q315" s="111"/>
      <c r="R315" s="111"/>
      <c r="T315" s="303"/>
      <c r="U315" s="357"/>
      <c r="V315" s="303"/>
      <c r="W315" s="358"/>
      <c r="X315" s="303"/>
      <c r="Y315" s="113"/>
      <c r="Z315" s="357"/>
      <c r="AA315" s="303"/>
      <c r="AB315" s="359"/>
      <c r="AC315" s="303"/>
      <c r="AD315" s="303"/>
      <c r="AE315" s="303"/>
      <c r="CO315" s="303"/>
      <c r="CQ315" s="351"/>
      <c r="CR315" s="351"/>
      <c r="CT315" s="351"/>
      <c r="CU315" s="351"/>
      <c r="CW315" s="351"/>
      <c r="CX315" s="351"/>
      <c r="CZ315" s="351"/>
      <c r="DA315" s="351"/>
      <c r="DC315" s="351"/>
      <c r="DD315" s="351"/>
      <c r="DG315" s="303"/>
      <c r="DH315" s="303"/>
      <c r="DJ315" s="145"/>
      <c r="DK315" s="145"/>
      <c r="DL315" s="267">
        <v>524</v>
      </c>
      <c r="DM315" s="268" t="s">
        <v>1411</v>
      </c>
      <c r="DN315" s="269">
        <v>7</v>
      </c>
      <c r="DO315" s="171"/>
    </row>
    <row r="316" spans="4:119" s="115" customFormat="1" x14ac:dyDescent="0.25">
      <c r="D316" s="351"/>
      <c r="E316" s="351"/>
      <c r="F316" s="355"/>
      <c r="G316" s="356"/>
      <c r="H316" s="356"/>
      <c r="I316" s="355"/>
      <c r="J316" s="356"/>
      <c r="K316" s="355"/>
      <c r="L316" s="355"/>
      <c r="M316" s="355"/>
      <c r="N316" s="355"/>
      <c r="O316" s="355"/>
      <c r="P316" s="114"/>
      <c r="Q316" s="111"/>
      <c r="R316" s="111"/>
      <c r="T316" s="303"/>
      <c r="U316" s="357"/>
      <c r="V316" s="303"/>
      <c r="W316" s="358"/>
      <c r="X316" s="303"/>
      <c r="Y316" s="113"/>
      <c r="Z316" s="357"/>
      <c r="AA316" s="303"/>
      <c r="AB316" s="359"/>
      <c r="AC316" s="303"/>
      <c r="AD316" s="303"/>
      <c r="AE316" s="303"/>
      <c r="CO316" s="303"/>
      <c r="CQ316" s="351"/>
      <c r="CR316" s="351"/>
      <c r="CT316" s="351"/>
      <c r="CU316" s="351"/>
      <c r="CW316" s="351"/>
      <c r="CX316" s="351"/>
      <c r="CZ316" s="351"/>
      <c r="DA316" s="351"/>
      <c r="DC316" s="351"/>
      <c r="DD316" s="351"/>
      <c r="DG316" s="303"/>
      <c r="DH316" s="303"/>
      <c r="DJ316" s="145"/>
      <c r="DK316" s="145"/>
      <c r="DL316" s="267">
        <v>531</v>
      </c>
      <c r="DM316" s="268" t="s">
        <v>1412</v>
      </c>
      <c r="DN316" s="269">
        <v>5</v>
      </c>
      <c r="DO316" s="171"/>
    </row>
    <row r="317" spans="4:119" s="115" customFormat="1" x14ac:dyDescent="0.25">
      <c r="D317" s="351"/>
      <c r="E317" s="351"/>
      <c r="F317" s="355"/>
      <c r="G317" s="356"/>
      <c r="H317" s="356"/>
      <c r="I317" s="355"/>
      <c r="J317" s="356"/>
      <c r="K317" s="355"/>
      <c r="L317" s="355"/>
      <c r="M317" s="355"/>
      <c r="N317" s="355"/>
      <c r="O317" s="355"/>
      <c r="P317" s="114"/>
      <c r="Q317" s="111"/>
      <c r="R317" s="111"/>
      <c r="T317" s="303"/>
      <c r="U317" s="357"/>
      <c r="V317" s="303"/>
      <c r="W317" s="358"/>
      <c r="X317" s="303"/>
      <c r="Y317" s="113"/>
      <c r="Z317" s="357"/>
      <c r="AA317" s="303"/>
      <c r="AB317" s="359"/>
      <c r="AC317" s="303"/>
      <c r="AD317" s="303"/>
      <c r="AE317" s="303"/>
      <c r="CO317" s="303"/>
      <c r="CQ317" s="351"/>
      <c r="CR317" s="351"/>
      <c r="CT317" s="351"/>
      <c r="CU317" s="351"/>
      <c r="CW317" s="351"/>
      <c r="CX317" s="351"/>
      <c r="CZ317" s="351"/>
      <c r="DA317" s="351"/>
      <c r="DC317" s="351"/>
      <c r="DD317" s="351"/>
      <c r="DG317" s="303"/>
      <c r="DH317" s="303"/>
      <c r="DJ317" s="145"/>
      <c r="DK317" s="145"/>
      <c r="DL317" s="267">
        <v>532</v>
      </c>
      <c r="DM317" s="268" t="s">
        <v>1413</v>
      </c>
      <c r="DN317" s="269">
        <v>6</v>
      </c>
      <c r="DO317" s="171"/>
    </row>
    <row r="318" spans="4:119" s="115" customFormat="1" x14ac:dyDescent="0.25">
      <c r="D318" s="351"/>
      <c r="E318" s="351"/>
      <c r="F318" s="355"/>
      <c r="G318" s="356"/>
      <c r="H318" s="356"/>
      <c r="I318" s="355"/>
      <c r="J318" s="356"/>
      <c r="K318" s="355"/>
      <c r="L318" s="355"/>
      <c r="M318" s="355"/>
      <c r="N318" s="355"/>
      <c r="O318" s="355"/>
      <c r="P318" s="114"/>
      <c r="Q318" s="111"/>
      <c r="R318" s="111"/>
      <c r="T318" s="303"/>
      <c r="U318" s="357"/>
      <c r="V318" s="303"/>
      <c r="W318" s="358"/>
      <c r="X318" s="303"/>
      <c r="Y318" s="113"/>
      <c r="Z318" s="357"/>
      <c r="AA318" s="303"/>
      <c r="AB318" s="359"/>
      <c r="AC318" s="303"/>
      <c r="AD318" s="303"/>
      <c r="AE318" s="303"/>
      <c r="CO318" s="303"/>
      <c r="CQ318" s="351"/>
      <c r="CR318" s="351"/>
      <c r="CT318" s="351"/>
      <c r="CU318" s="351"/>
      <c r="CW318" s="351"/>
      <c r="CX318" s="351"/>
      <c r="CZ318" s="351"/>
      <c r="DA318" s="351"/>
      <c r="DC318" s="351"/>
      <c r="DD318" s="351"/>
      <c r="DG318" s="303"/>
      <c r="DH318" s="303"/>
      <c r="DJ318" s="145"/>
      <c r="DK318" s="145"/>
      <c r="DL318" s="267">
        <v>533</v>
      </c>
      <c r="DM318" s="268" t="s">
        <v>1414</v>
      </c>
      <c r="DN318" s="269">
        <v>6</v>
      </c>
      <c r="DO318" s="171"/>
    </row>
    <row r="319" spans="4:119" s="115" customFormat="1" x14ac:dyDescent="0.25">
      <c r="D319" s="351"/>
      <c r="E319" s="351"/>
      <c r="F319" s="355"/>
      <c r="G319" s="356"/>
      <c r="H319" s="356"/>
      <c r="I319" s="355"/>
      <c r="J319" s="356"/>
      <c r="K319" s="355"/>
      <c r="L319" s="355"/>
      <c r="M319" s="355"/>
      <c r="N319" s="355"/>
      <c r="O319" s="355"/>
      <c r="P319" s="114"/>
      <c r="Q319" s="111"/>
      <c r="R319" s="111"/>
      <c r="T319" s="303"/>
      <c r="U319" s="357"/>
      <c r="V319" s="303"/>
      <c r="W319" s="358"/>
      <c r="X319" s="303"/>
      <c r="Y319" s="113"/>
      <c r="Z319" s="357"/>
      <c r="AA319" s="303"/>
      <c r="AB319" s="359"/>
      <c r="AC319" s="303"/>
      <c r="AD319" s="303"/>
      <c r="AE319" s="303"/>
      <c r="CO319" s="303"/>
      <c r="CQ319" s="351"/>
      <c r="CR319" s="351"/>
      <c r="CT319" s="351"/>
      <c r="CU319" s="351"/>
      <c r="CW319" s="351"/>
      <c r="CX319" s="351"/>
      <c r="CZ319" s="351"/>
      <c r="DA319" s="351"/>
      <c r="DC319" s="351"/>
      <c r="DD319" s="351"/>
      <c r="DG319" s="303"/>
      <c r="DH319" s="303"/>
      <c r="DJ319" s="145"/>
      <c r="DK319" s="145"/>
      <c r="DL319" s="267">
        <v>534</v>
      </c>
      <c r="DM319" s="268" t="s">
        <v>1415</v>
      </c>
      <c r="DN319" s="269">
        <v>7</v>
      </c>
      <c r="DO319" s="171"/>
    </row>
    <row r="320" spans="4:119" s="115" customFormat="1" x14ac:dyDescent="0.25">
      <c r="D320" s="351"/>
      <c r="E320" s="351"/>
      <c r="F320" s="355"/>
      <c r="G320" s="356"/>
      <c r="H320" s="356"/>
      <c r="I320" s="355"/>
      <c r="J320" s="356"/>
      <c r="K320" s="355"/>
      <c r="L320" s="355"/>
      <c r="M320" s="355"/>
      <c r="N320" s="355"/>
      <c r="O320" s="355"/>
      <c r="P320" s="114"/>
      <c r="Q320" s="111"/>
      <c r="R320" s="111"/>
      <c r="T320" s="303"/>
      <c r="U320" s="357"/>
      <c r="V320" s="303"/>
      <c r="W320" s="358"/>
      <c r="X320" s="303"/>
      <c r="Y320" s="113"/>
      <c r="Z320" s="357"/>
      <c r="AA320" s="303"/>
      <c r="AB320" s="359"/>
      <c r="AC320" s="303"/>
      <c r="AD320" s="303"/>
      <c r="AE320" s="303"/>
      <c r="CO320" s="303"/>
      <c r="CQ320" s="351"/>
      <c r="CR320" s="351"/>
      <c r="CT320" s="351"/>
      <c r="CU320" s="351"/>
      <c r="CW320" s="351"/>
      <c r="CX320" s="351"/>
      <c r="CZ320" s="351"/>
      <c r="DA320" s="351"/>
      <c r="DC320" s="351"/>
      <c r="DD320" s="351"/>
      <c r="DG320" s="303"/>
      <c r="DH320" s="303"/>
      <c r="DJ320" s="145"/>
      <c r="DK320" s="145"/>
      <c r="DL320" s="267">
        <v>541</v>
      </c>
      <c r="DM320" s="268" t="s">
        <v>1416</v>
      </c>
      <c r="DN320" s="269">
        <v>6</v>
      </c>
      <c r="DO320" s="171"/>
    </row>
    <row r="321" spans="4:119" s="115" customFormat="1" x14ac:dyDescent="0.25">
      <c r="D321" s="351"/>
      <c r="E321" s="351"/>
      <c r="F321" s="355"/>
      <c r="G321" s="356"/>
      <c r="H321" s="356"/>
      <c r="I321" s="355"/>
      <c r="J321" s="356"/>
      <c r="K321" s="355"/>
      <c r="L321" s="355"/>
      <c r="M321" s="355"/>
      <c r="N321" s="355"/>
      <c r="O321" s="355"/>
      <c r="P321" s="114"/>
      <c r="Q321" s="111"/>
      <c r="R321" s="111"/>
      <c r="T321" s="303"/>
      <c r="U321" s="357"/>
      <c r="V321" s="303"/>
      <c r="W321" s="358"/>
      <c r="X321" s="303"/>
      <c r="Y321" s="113"/>
      <c r="Z321" s="357"/>
      <c r="AA321" s="303"/>
      <c r="AB321" s="359"/>
      <c r="AC321" s="303"/>
      <c r="AD321" s="303"/>
      <c r="AE321" s="303"/>
      <c r="CO321" s="303"/>
      <c r="CQ321" s="351"/>
      <c r="CR321" s="351"/>
      <c r="CT321" s="351"/>
      <c r="CU321" s="351"/>
      <c r="CW321" s="351"/>
      <c r="CX321" s="351"/>
      <c r="CZ321" s="351"/>
      <c r="DA321" s="351"/>
      <c r="DC321" s="351"/>
      <c r="DD321" s="351"/>
      <c r="DG321" s="303"/>
      <c r="DH321" s="303"/>
      <c r="DJ321" s="145"/>
      <c r="DK321" s="145"/>
      <c r="DL321" s="267">
        <v>542</v>
      </c>
      <c r="DM321" s="268" t="s">
        <v>1417</v>
      </c>
      <c r="DN321" s="269">
        <v>7</v>
      </c>
      <c r="DO321" s="171" t="s">
        <v>967</v>
      </c>
    </row>
    <row r="322" spans="4:119" s="115" customFormat="1" x14ac:dyDescent="0.25">
      <c r="D322" s="351"/>
      <c r="E322" s="351"/>
      <c r="F322" s="355"/>
      <c r="G322" s="356"/>
      <c r="H322" s="356"/>
      <c r="I322" s="355"/>
      <c r="J322" s="356"/>
      <c r="K322" s="355"/>
      <c r="L322" s="355"/>
      <c r="M322" s="355"/>
      <c r="N322" s="355"/>
      <c r="O322" s="355"/>
      <c r="P322" s="114"/>
      <c r="Q322" s="111"/>
      <c r="R322" s="111"/>
      <c r="T322" s="303"/>
      <c r="U322" s="357"/>
      <c r="V322" s="303"/>
      <c r="W322" s="358"/>
      <c r="X322" s="303"/>
      <c r="Y322" s="113"/>
      <c r="Z322" s="357"/>
      <c r="AA322" s="303"/>
      <c r="AB322" s="359"/>
      <c r="AC322" s="303"/>
      <c r="AD322" s="303"/>
      <c r="AE322" s="303"/>
      <c r="CO322" s="303"/>
      <c r="CQ322" s="351"/>
      <c r="CR322" s="351"/>
      <c r="CT322" s="351"/>
      <c r="CU322" s="351"/>
      <c r="CW322" s="351"/>
      <c r="CX322" s="351"/>
      <c r="CZ322" s="351"/>
      <c r="DA322" s="351"/>
      <c r="DC322" s="351"/>
      <c r="DD322" s="351"/>
      <c r="DG322" s="303"/>
      <c r="DH322" s="303"/>
      <c r="DJ322" s="145"/>
      <c r="DK322" s="145"/>
      <c r="DL322" s="267">
        <v>543</v>
      </c>
      <c r="DM322" s="268" t="s">
        <v>1418</v>
      </c>
      <c r="DN322" s="269">
        <v>8</v>
      </c>
      <c r="DO322" s="171"/>
    </row>
    <row r="323" spans="4:119" s="115" customFormat="1" x14ac:dyDescent="0.25">
      <c r="D323" s="351"/>
      <c r="E323" s="351"/>
      <c r="F323" s="355"/>
      <c r="G323" s="356"/>
      <c r="H323" s="356"/>
      <c r="I323" s="355"/>
      <c r="J323" s="356"/>
      <c r="K323" s="355"/>
      <c r="L323" s="355"/>
      <c r="M323" s="355"/>
      <c r="N323" s="355"/>
      <c r="O323" s="355"/>
      <c r="P323" s="114"/>
      <c r="Q323" s="111"/>
      <c r="R323" s="111"/>
      <c r="T323" s="303"/>
      <c r="U323" s="357"/>
      <c r="V323" s="303"/>
      <c r="W323" s="358"/>
      <c r="X323" s="303"/>
      <c r="Y323" s="113"/>
      <c r="Z323" s="357"/>
      <c r="AA323" s="303"/>
      <c r="AB323" s="359"/>
      <c r="AC323" s="303"/>
      <c r="AD323" s="303"/>
      <c r="AE323" s="303"/>
      <c r="CO323" s="303"/>
      <c r="CQ323" s="351"/>
      <c r="CR323" s="351"/>
      <c r="CT323" s="351"/>
      <c r="CU323" s="351"/>
      <c r="CW323" s="351"/>
      <c r="CX323" s="351"/>
      <c r="CZ323" s="351"/>
      <c r="DA323" s="351"/>
      <c r="DC323" s="351"/>
      <c r="DD323" s="351"/>
      <c r="DG323" s="303"/>
      <c r="DH323" s="303"/>
      <c r="DJ323" s="145"/>
      <c r="DK323" s="145"/>
      <c r="DL323" s="267">
        <v>544</v>
      </c>
      <c r="DM323" s="268" t="s">
        <v>1419</v>
      </c>
      <c r="DN323" s="269">
        <v>9</v>
      </c>
      <c r="DO323" s="171"/>
    </row>
    <row r="324" spans="4:119" s="115" customFormat="1" x14ac:dyDescent="0.25">
      <c r="D324" s="351"/>
      <c r="E324" s="351"/>
      <c r="F324" s="355"/>
      <c r="G324" s="356"/>
      <c r="H324" s="356"/>
      <c r="I324" s="355"/>
      <c r="J324" s="356"/>
      <c r="K324" s="355"/>
      <c r="L324" s="355"/>
      <c r="M324" s="355"/>
      <c r="N324" s="355"/>
      <c r="O324" s="355"/>
      <c r="P324" s="114"/>
      <c r="Q324" s="111"/>
      <c r="R324" s="111"/>
      <c r="T324" s="303"/>
      <c r="U324" s="357"/>
      <c r="V324" s="303"/>
      <c r="W324" s="358"/>
      <c r="X324" s="303"/>
      <c r="Y324" s="113"/>
      <c r="Z324" s="357"/>
      <c r="AA324" s="303"/>
      <c r="AB324" s="359"/>
      <c r="AC324" s="303"/>
      <c r="AD324" s="303"/>
      <c r="AE324" s="303"/>
      <c r="CO324" s="303"/>
      <c r="CQ324" s="351"/>
      <c r="CR324" s="351"/>
      <c r="CT324" s="351"/>
      <c r="CU324" s="351"/>
      <c r="CW324" s="351"/>
      <c r="CX324" s="351"/>
      <c r="CZ324" s="351"/>
      <c r="DA324" s="351"/>
      <c r="DC324" s="351"/>
      <c r="DD324" s="351"/>
      <c r="DG324" s="303"/>
      <c r="DH324" s="303"/>
      <c r="DJ324" s="145"/>
      <c r="DK324" s="145"/>
      <c r="DL324" s="267">
        <v>545</v>
      </c>
      <c r="DM324" s="268" t="s">
        <v>1420</v>
      </c>
      <c r="DN324" s="269">
        <v>10</v>
      </c>
      <c r="DO324" s="171"/>
    </row>
    <row r="325" spans="4:119" s="115" customFormat="1" x14ac:dyDescent="0.25">
      <c r="D325" s="351"/>
      <c r="E325" s="351"/>
      <c r="F325" s="355"/>
      <c r="G325" s="356"/>
      <c r="H325" s="356"/>
      <c r="I325" s="355"/>
      <c r="J325" s="356"/>
      <c r="K325" s="355"/>
      <c r="L325" s="355"/>
      <c r="M325" s="355"/>
      <c r="N325" s="355"/>
      <c r="O325" s="355"/>
      <c r="P325" s="114"/>
      <c r="Q325" s="111"/>
      <c r="R325" s="111"/>
      <c r="T325" s="303"/>
      <c r="U325" s="357"/>
      <c r="V325" s="303"/>
      <c r="W325" s="358"/>
      <c r="X325" s="303"/>
      <c r="Y325" s="113"/>
      <c r="Z325" s="357"/>
      <c r="AA325" s="303"/>
      <c r="AB325" s="359"/>
      <c r="AC325" s="303"/>
      <c r="AD325" s="303"/>
      <c r="AE325" s="303"/>
      <c r="CO325" s="303"/>
      <c r="CQ325" s="351"/>
      <c r="CR325" s="351"/>
      <c r="CT325" s="351"/>
      <c r="CU325" s="351"/>
      <c r="CW325" s="351"/>
      <c r="CX325" s="351"/>
      <c r="CZ325" s="351"/>
      <c r="DA325" s="351"/>
      <c r="DC325" s="351"/>
      <c r="DD325" s="351"/>
      <c r="DG325" s="303"/>
      <c r="DH325" s="303"/>
      <c r="DJ325" s="145"/>
      <c r="DK325" s="145"/>
      <c r="DL325" s="267">
        <v>550</v>
      </c>
      <c r="DM325" s="268" t="s">
        <v>846</v>
      </c>
      <c r="DN325" s="269">
        <v>7</v>
      </c>
      <c r="DO325" s="171"/>
    </row>
    <row r="326" spans="4:119" s="115" customFormat="1" x14ac:dyDescent="0.25">
      <c r="D326" s="351"/>
      <c r="E326" s="351"/>
      <c r="F326" s="355"/>
      <c r="G326" s="356"/>
      <c r="H326" s="356"/>
      <c r="I326" s="355"/>
      <c r="J326" s="356"/>
      <c r="K326" s="355"/>
      <c r="L326" s="355"/>
      <c r="M326" s="355"/>
      <c r="N326" s="355"/>
      <c r="O326" s="355"/>
      <c r="P326" s="114"/>
      <c r="Q326" s="111"/>
      <c r="R326" s="111"/>
      <c r="T326" s="303"/>
      <c r="U326" s="357"/>
      <c r="V326" s="303"/>
      <c r="W326" s="358"/>
      <c r="X326" s="303"/>
      <c r="Y326" s="113"/>
      <c r="Z326" s="357"/>
      <c r="AA326" s="303"/>
      <c r="AB326" s="359"/>
      <c r="AC326" s="303"/>
      <c r="AD326" s="303"/>
      <c r="AE326" s="303"/>
      <c r="CO326" s="303"/>
      <c r="CQ326" s="351"/>
      <c r="CR326" s="351"/>
      <c r="CT326" s="351"/>
      <c r="CU326" s="351"/>
      <c r="CW326" s="351"/>
      <c r="CX326" s="351"/>
      <c r="CZ326" s="351"/>
      <c r="DA326" s="351"/>
      <c r="DC326" s="351"/>
      <c r="DD326" s="351"/>
      <c r="DG326" s="303"/>
      <c r="DH326" s="303"/>
      <c r="DJ326" s="145"/>
      <c r="DK326" s="145"/>
      <c r="DL326" s="267">
        <v>551</v>
      </c>
      <c r="DM326" s="268" t="s">
        <v>1491</v>
      </c>
      <c r="DN326" s="269">
        <v>8</v>
      </c>
      <c r="DO326" s="171"/>
    </row>
    <row r="327" spans="4:119" s="115" customFormat="1" x14ac:dyDescent="0.25">
      <c r="D327" s="351"/>
      <c r="E327" s="351"/>
      <c r="F327" s="355"/>
      <c r="G327" s="356"/>
      <c r="H327" s="356"/>
      <c r="I327" s="355"/>
      <c r="J327" s="356"/>
      <c r="K327" s="355"/>
      <c r="L327" s="355"/>
      <c r="M327" s="355"/>
      <c r="N327" s="355"/>
      <c r="O327" s="355"/>
      <c r="P327" s="114"/>
      <c r="Q327" s="111"/>
      <c r="R327" s="111"/>
      <c r="T327" s="303"/>
      <c r="U327" s="357"/>
      <c r="V327" s="303"/>
      <c r="W327" s="358"/>
      <c r="X327" s="303"/>
      <c r="Y327" s="113"/>
      <c r="Z327" s="357"/>
      <c r="AA327" s="303"/>
      <c r="AB327" s="359"/>
      <c r="AC327" s="303"/>
      <c r="AD327" s="303"/>
      <c r="AE327" s="303"/>
      <c r="CO327" s="303"/>
      <c r="CQ327" s="351"/>
      <c r="CR327" s="351"/>
      <c r="CT327" s="351"/>
      <c r="CU327" s="351"/>
      <c r="CW327" s="351"/>
      <c r="CX327" s="351"/>
      <c r="CZ327" s="351"/>
      <c r="DA327" s="351"/>
      <c r="DC327" s="351"/>
      <c r="DD327" s="351"/>
      <c r="DG327" s="303"/>
      <c r="DH327" s="303"/>
      <c r="DJ327" s="145"/>
      <c r="DK327" s="145"/>
      <c r="DL327" s="267">
        <v>552</v>
      </c>
      <c r="DM327" s="268" t="s">
        <v>1492</v>
      </c>
      <c r="DN327" s="269">
        <v>9</v>
      </c>
      <c r="DO327" s="171"/>
    </row>
    <row r="328" spans="4:119" s="115" customFormat="1" x14ac:dyDescent="0.25">
      <c r="D328" s="351"/>
      <c r="E328" s="351"/>
      <c r="F328" s="355"/>
      <c r="G328" s="356"/>
      <c r="H328" s="356"/>
      <c r="I328" s="355"/>
      <c r="J328" s="356"/>
      <c r="K328" s="355"/>
      <c r="L328" s="355"/>
      <c r="M328" s="355"/>
      <c r="N328" s="355"/>
      <c r="O328" s="355"/>
      <c r="P328" s="114"/>
      <c r="Q328" s="111"/>
      <c r="R328" s="111"/>
      <c r="T328" s="303"/>
      <c r="U328" s="357"/>
      <c r="V328" s="303"/>
      <c r="W328" s="358"/>
      <c r="X328" s="303"/>
      <c r="Y328" s="113"/>
      <c r="Z328" s="357"/>
      <c r="AA328" s="303"/>
      <c r="AB328" s="359"/>
      <c r="AC328" s="303"/>
      <c r="AD328" s="303"/>
      <c r="AE328" s="303"/>
      <c r="CO328" s="303"/>
      <c r="CQ328" s="351"/>
      <c r="CR328" s="351"/>
      <c r="CT328" s="351"/>
      <c r="CU328" s="351"/>
      <c r="CW328" s="351"/>
      <c r="CX328" s="351"/>
      <c r="CZ328" s="351"/>
      <c r="DA328" s="351"/>
      <c r="DC328" s="351"/>
      <c r="DD328" s="351"/>
      <c r="DG328" s="303"/>
      <c r="DH328" s="303"/>
      <c r="DJ328" s="145"/>
      <c r="DK328" s="145"/>
      <c r="DL328" s="267">
        <v>553</v>
      </c>
      <c r="DM328" s="268" t="s">
        <v>1493</v>
      </c>
      <c r="DN328" s="269">
        <v>10</v>
      </c>
      <c r="DO328" s="171"/>
    </row>
    <row r="329" spans="4:119" s="115" customFormat="1" x14ac:dyDescent="0.25">
      <c r="D329" s="351"/>
      <c r="E329" s="351"/>
      <c r="F329" s="355"/>
      <c r="G329" s="356"/>
      <c r="H329" s="356"/>
      <c r="I329" s="355"/>
      <c r="J329" s="356"/>
      <c r="K329" s="355"/>
      <c r="L329" s="355"/>
      <c r="M329" s="355"/>
      <c r="N329" s="355"/>
      <c r="O329" s="355"/>
      <c r="P329" s="114"/>
      <c r="Q329" s="111"/>
      <c r="R329" s="111"/>
      <c r="T329" s="303"/>
      <c r="U329" s="357"/>
      <c r="V329" s="303"/>
      <c r="W329" s="358"/>
      <c r="X329" s="303"/>
      <c r="Y329" s="113"/>
      <c r="Z329" s="357"/>
      <c r="AA329" s="303"/>
      <c r="AB329" s="359"/>
      <c r="AC329" s="303"/>
      <c r="AD329" s="303"/>
      <c r="AE329" s="303"/>
      <c r="CO329" s="303"/>
      <c r="CQ329" s="351"/>
      <c r="CR329" s="351"/>
      <c r="CT329" s="351"/>
      <c r="CU329" s="351"/>
      <c r="CW329" s="351"/>
      <c r="CX329" s="351"/>
      <c r="CZ329" s="351"/>
      <c r="DA329" s="351"/>
      <c r="DC329" s="351"/>
      <c r="DD329" s="351"/>
      <c r="DG329" s="303"/>
      <c r="DH329" s="303"/>
      <c r="DJ329" s="145"/>
      <c r="DK329" s="145"/>
      <c r="DL329" s="267">
        <v>554</v>
      </c>
      <c r="DM329" s="268" t="s">
        <v>1494</v>
      </c>
      <c r="DN329" s="269">
        <v>11</v>
      </c>
      <c r="DO329" s="171"/>
    </row>
    <row r="330" spans="4:119" s="115" customFormat="1" x14ac:dyDescent="0.25">
      <c r="D330" s="351"/>
      <c r="E330" s="351"/>
      <c r="F330" s="355"/>
      <c r="G330" s="356"/>
      <c r="H330" s="356"/>
      <c r="I330" s="355"/>
      <c r="J330" s="356"/>
      <c r="K330" s="355"/>
      <c r="L330" s="355"/>
      <c r="M330" s="355"/>
      <c r="N330" s="355"/>
      <c r="O330" s="355"/>
      <c r="P330" s="114"/>
      <c r="Q330" s="111"/>
      <c r="R330" s="111"/>
      <c r="T330" s="303"/>
      <c r="U330" s="357"/>
      <c r="V330" s="303"/>
      <c r="W330" s="358"/>
      <c r="X330" s="303"/>
      <c r="Y330" s="113"/>
      <c r="Z330" s="357"/>
      <c r="AA330" s="303"/>
      <c r="AB330" s="359"/>
      <c r="AC330" s="303"/>
      <c r="AD330" s="303"/>
      <c r="AE330" s="303"/>
      <c r="CO330" s="303"/>
      <c r="CQ330" s="351"/>
      <c r="CR330" s="351"/>
      <c r="CT330" s="351"/>
      <c r="CU330" s="351"/>
      <c r="CW330" s="351"/>
      <c r="CX330" s="351"/>
      <c r="CZ330" s="351"/>
      <c r="DA330" s="351"/>
      <c r="DC330" s="351"/>
      <c r="DD330" s="351"/>
      <c r="DG330" s="303"/>
      <c r="DH330" s="303"/>
      <c r="DJ330" s="145"/>
      <c r="DK330" s="145"/>
      <c r="DL330" s="267">
        <v>555</v>
      </c>
      <c r="DM330" s="270" t="s">
        <v>1495</v>
      </c>
      <c r="DN330" s="269">
        <v>12</v>
      </c>
      <c r="DO330" s="171"/>
    </row>
    <row r="331" spans="4:119" s="115" customFormat="1" x14ac:dyDescent="0.25">
      <c r="D331" s="351"/>
      <c r="E331" s="351"/>
      <c r="F331" s="355"/>
      <c r="G331" s="356"/>
      <c r="H331" s="356"/>
      <c r="I331" s="355"/>
      <c r="J331" s="356"/>
      <c r="K331" s="355"/>
      <c r="L331" s="355"/>
      <c r="M331" s="355"/>
      <c r="N331" s="355"/>
      <c r="O331" s="355"/>
      <c r="P331" s="114"/>
      <c r="Q331" s="111"/>
      <c r="R331" s="111"/>
      <c r="T331" s="303"/>
      <c r="U331" s="357"/>
      <c r="V331" s="303"/>
      <c r="W331" s="358"/>
      <c r="X331" s="303"/>
      <c r="Y331" s="113"/>
      <c r="Z331" s="357"/>
      <c r="AA331" s="303"/>
      <c r="AB331" s="359"/>
      <c r="AC331" s="303"/>
      <c r="AD331" s="303"/>
      <c r="AE331" s="303"/>
      <c r="CO331" s="303"/>
      <c r="CQ331" s="351"/>
      <c r="CR331" s="351"/>
      <c r="CT331" s="351"/>
      <c r="CU331" s="351"/>
      <c r="CW331" s="351"/>
      <c r="CX331" s="351"/>
      <c r="CZ331" s="351"/>
      <c r="DA331" s="351"/>
      <c r="DC331" s="351"/>
      <c r="DD331" s="351"/>
      <c r="DG331" s="303"/>
      <c r="DH331" s="303"/>
      <c r="DJ331" s="145"/>
      <c r="DK331" s="145"/>
      <c r="DL331" s="267">
        <v>561</v>
      </c>
      <c r="DM331" s="268" t="s">
        <v>847</v>
      </c>
      <c r="DN331" s="269">
        <v>3</v>
      </c>
      <c r="DO331" s="171"/>
    </row>
    <row r="332" spans="4:119" s="115" customFormat="1" x14ac:dyDescent="0.25">
      <c r="D332" s="351"/>
      <c r="E332" s="351"/>
      <c r="F332" s="355"/>
      <c r="G332" s="356"/>
      <c r="H332" s="356"/>
      <c r="I332" s="355"/>
      <c r="J332" s="356"/>
      <c r="K332" s="355"/>
      <c r="L332" s="355"/>
      <c r="M332" s="355"/>
      <c r="N332" s="355"/>
      <c r="O332" s="355"/>
      <c r="P332" s="114"/>
      <c r="Q332" s="111"/>
      <c r="R332" s="111"/>
      <c r="T332" s="303"/>
      <c r="U332" s="357"/>
      <c r="V332" s="303"/>
      <c r="W332" s="358"/>
      <c r="X332" s="303"/>
      <c r="Y332" s="113"/>
      <c r="Z332" s="357"/>
      <c r="AA332" s="303"/>
      <c r="AB332" s="359"/>
      <c r="AC332" s="303"/>
      <c r="AD332" s="303"/>
      <c r="AE332" s="303"/>
      <c r="CO332" s="303"/>
      <c r="CQ332" s="351"/>
      <c r="CR332" s="351"/>
      <c r="CT332" s="351"/>
      <c r="CU332" s="351"/>
      <c r="CW332" s="351"/>
      <c r="CX332" s="351"/>
      <c r="CZ332" s="351"/>
      <c r="DA332" s="351"/>
      <c r="DC332" s="351"/>
      <c r="DD332" s="351"/>
      <c r="DG332" s="303"/>
      <c r="DH332" s="303"/>
      <c r="DJ332" s="145"/>
      <c r="DK332" s="145"/>
      <c r="DL332" s="267">
        <v>562</v>
      </c>
      <c r="DM332" s="268" t="s">
        <v>1421</v>
      </c>
      <c r="DN332" s="269">
        <v>4</v>
      </c>
      <c r="DO332" s="171"/>
    </row>
    <row r="333" spans="4:119" s="115" customFormat="1" x14ac:dyDescent="0.25">
      <c r="D333" s="351"/>
      <c r="E333" s="351"/>
      <c r="F333" s="355"/>
      <c r="G333" s="356"/>
      <c r="H333" s="356"/>
      <c r="I333" s="355"/>
      <c r="J333" s="356"/>
      <c r="K333" s="355"/>
      <c r="L333" s="355"/>
      <c r="M333" s="355"/>
      <c r="N333" s="355"/>
      <c r="O333" s="355"/>
      <c r="P333" s="114"/>
      <c r="Q333" s="111"/>
      <c r="R333" s="111"/>
      <c r="T333" s="303"/>
      <c r="U333" s="357"/>
      <c r="V333" s="303"/>
      <c r="W333" s="358"/>
      <c r="X333" s="303"/>
      <c r="Y333" s="113"/>
      <c r="Z333" s="357"/>
      <c r="AA333" s="303"/>
      <c r="AB333" s="359"/>
      <c r="AC333" s="303"/>
      <c r="AD333" s="303"/>
      <c r="AE333" s="303"/>
      <c r="CO333" s="303"/>
      <c r="CQ333" s="351"/>
      <c r="CR333" s="351"/>
      <c r="CT333" s="351"/>
      <c r="CU333" s="351"/>
      <c r="CW333" s="351"/>
      <c r="CX333" s="351"/>
      <c r="CZ333" s="351"/>
      <c r="DA333" s="351"/>
      <c r="DC333" s="351"/>
      <c r="DD333" s="351"/>
      <c r="DG333" s="303"/>
      <c r="DH333" s="303"/>
      <c r="DJ333" s="145"/>
      <c r="DK333" s="145"/>
      <c r="DL333" s="267">
        <v>563</v>
      </c>
      <c r="DM333" s="268" t="s">
        <v>1422</v>
      </c>
      <c r="DN333" s="269">
        <v>5</v>
      </c>
      <c r="DO333" s="171"/>
    </row>
    <row r="334" spans="4:119" s="115" customFormat="1" x14ac:dyDescent="0.25">
      <c r="D334" s="351"/>
      <c r="E334" s="351"/>
      <c r="F334" s="355"/>
      <c r="G334" s="356"/>
      <c r="H334" s="356"/>
      <c r="I334" s="355"/>
      <c r="J334" s="356"/>
      <c r="K334" s="355"/>
      <c r="L334" s="355"/>
      <c r="M334" s="355"/>
      <c r="N334" s="355"/>
      <c r="O334" s="355"/>
      <c r="P334" s="114"/>
      <c r="Q334" s="111"/>
      <c r="R334" s="111"/>
      <c r="T334" s="303"/>
      <c r="U334" s="357"/>
      <c r="V334" s="303"/>
      <c r="W334" s="358"/>
      <c r="X334" s="303"/>
      <c r="Y334" s="113"/>
      <c r="Z334" s="357"/>
      <c r="AA334" s="303"/>
      <c r="AB334" s="359"/>
      <c r="AC334" s="303"/>
      <c r="AD334" s="303"/>
      <c r="AE334" s="303"/>
      <c r="CO334" s="303"/>
      <c r="CQ334" s="351"/>
      <c r="CR334" s="351"/>
      <c r="CT334" s="351"/>
      <c r="CU334" s="351"/>
      <c r="CW334" s="351"/>
      <c r="CX334" s="351"/>
      <c r="CZ334" s="351"/>
      <c r="DA334" s="351"/>
      <c r="DC334" s="351"/>
      <c r="DD334" s="351"/>
      <c r="DG334" s="303"/>
      <c r="DH334" s="303"/>
      <c r="DJ334" s="145"/>
      <c r="DK334" s="145"/>
      <c r="DL334" s="267">
        <v>564</v>
      </c>
      <c r="DM334" s="268" t="s">
        <v>1423</v>
      </c>
      <c r="DN334" s="269">
        <v>6</v>
      </c>
      <c r="DO334" s="171"/>
    </row>
    <row r="335" spans="4:119" s="115" customFormat="1" x14ac:dyDescent="0.25">
      <c r="D335" s="351"/>
      <c r="E335" s="351"/>
      <c r="F335" s="355"/>
      <c r="G335" s="356"/>
      <c r="H335" s="356"/>
      <c r="I335" s="355"/>
      <c r="J335" s="356"/>
      <c r="K335" s="355"/>
      <c r="L335" s="355"/>
      <c r="M335" s="355"/>
      <c r="N335" s="355"/>
      <c r="O335" s="355"/>
      <c r="P335" s="114"/>
      <c r="Q335" s="111"/>
      <c r="R335" s="111"/>
      <c r="T335" s="303"/>
      <c r="U335" s="357"/>
      <c r="V335" s="303"/>
      <c r="W335" s="358"/>
      <c r="X335" s="303"/>
      <c r="Y335" s="113"/>
      <c r="Z335" s="357"/>
      <c r="AA335" s="303"/>
      <c r="AB335" s="359"/>
      <c r="AC335" s="303"/>
      <c r="AD335" s="303"/>
      <c r="AE335" s="303"/>
      <c r="CO335" s="303"/>
      <c r="CQ335" s="351"/>
      <c r="CR335" s="351"/>
      <c r="CT335" s="351"/>
      <c r="CU335" s="351"/>
      <c r="CW335" s="351"/>
      <c r="CX335" s="351"/>
      <c r="CZ335" s="351"/>
      <c r="DA335" s="351"/>
      <c r="DC335" s="351"/>
      <c r="DD335" s="351"/>
      <c r="DG335" s="303"/>
      <c r="DH335" s="303"/>
      <c r="DJ335" s="145"/>
      <c r="DK335" s="145"/>
      <c r="DL335" s="267">
        <v>565</v>
      </c>
      <c r="DM335" s="268" t="s">
        <v>1424</v>
      </c>
      <c r="DN335" s="269">
        <v>7</v>
      </c>
      <c r="DO335" s="171"/>
    </row>
    <row r="336" spans="4:119" s="115" customFormat="1" x14ac:dyDescent="0.25">
      <c r="D336" s="351"/>
      <c r="E336" s="351"/>
      <c r="F336" s="355"/>
      <c r="G336" s="356"/>
      <c r="H336" s="356"/>
      <c r="I336" s="355"/>
      <c r="J336" s="356"/>
      <c r="K336" s="355"/>
      <c r="L336" s="355"/>
      <c r="M336" s="355"/>
      <c r="N336" s="355"/>
      <c r="O336" s="355"/>
      <c r="P336" s="114"/>
      <c r="Q336" s="111"/>
      <c r="R336" s="111"/>
      <c r="T336" s="303"/>
      <c r="U336" s="357"/>
      <c r="V336" s="303"/>
      <c r="W336" s="358"/>
      <c r="X336" s="303"/>
      <c r="Y336" s="113"/>
      <c r="Z336" s="357"/>
      <c r="AA336" s="303"/>
      <c r="AB336" s="359"/>
      <c r="AC336" s="303"/>
      <c r="AD336" s="303"/>
      <c r="AE336" s="303"/>
      <c r="CO336" s="303"/>
      <c r="CQ336" s="351"/>
      <c r="CR336" s="351"/>
      <c r="CT336" s="351"/>
      <c r="CU336" s="351"/>
      <c r="CW336" s="351"/>
      <c r="CX336" s="351"/>
      <c r="CZ336" s="351"/>
      <c r="DA336" s="351"/>
      <c r="DC336" s="351"/>
      <c r="DD336" s="351"/>
      <c r="DG336" s="303"/>
      <c r="DH336" s="303"/>
      <c r="DJ336" s="145"/>
      <c r="DK336" s="145"/>
      <c r="DL336" s="267">
        <v>566</v>
      </c>
      <c r="DM336" s="268" t="s">
        <v>1425</v>
      </c>
      <c r="DN336" s="269">
        <v>8</v>
      </c>
      <c r="DO336" s="171"/>
    </row>
    <row r="337" spans="4:119" s="115" customFormat="1" x14ac:dyDescent="0.25">
      <c r="D337" s="351"/>
      <c r="E337" s="351"/>
      <c r="F337" s="355"/>
      <c r="G337" s="356"/>
      <c r="H337" s="356"/>
      <c r="I337" s="355"/>
      <c r="J337" s="356"/>
      <c r="K337" s="355"/>
      <c r="L337" s="355"/>
      <c r="M337" s="355"/>
      <c r="N337" s="355"/>
      <c r="O337" s="355"/>
      <c r="P337" s="114"/>
      <c r="Q337" s="111"/>
      <c r="R337" s="111"/>
      <c r="T337" s="303"/>
      <c r="U337" s="357"/>
      <c r="V337" s="303"/>
      <c r="W337" s="358"/>
      <c r="X337" s="303"/>
      <c r="Y337" s="113"/>
      <c r="Z337" s="357"/>
      <c r="AA337" s="303"/>
      <c r="AB337" s="359"/>
      <c r="AC337" s="303"/>
      <c r="AD337" s="303"/>
      <c r="AE337" s="303"/>
      <c r="CO337" s="303"/>
      <c r="CQ337" s="351"/>
      <c r="CR337" s="351"/>
      <c r="CT337" s="351"/>
      <c r="CU337" s="351"/>
      <c r="CW337" s="351"/>
      <c r="CX337" s="351"/>
      <c r="CZ337" s="351"/>
      <c r="DA337" s="351"/>
      <c r="DC337" s="351"/>
      <c r="DD337" s="351"/>
      <c r="DG337" s="303"/>
      <c r="DH337" s="303"/>
      <c r="DJ337" s="145"/>
      <c r="DK337" s="145"/>
      <c r="DL337" s="267">
        <v>571</v>
      </c>
      <c r="DM337" s="268" t="s">
        <v>1</v>
      </c>
      <c r="DN337" s="269">
        <v>3</v>
      </c>
      <c r="DO337" s="171"/>
    </row>
    <row r="338" spans="4:119" s="115" customFormat="1" x14ac:dyDescent="0.25">
      <c r="D338" s="351"/>
      <c r="E338" s="351"/>
      <c r="F338" s="355"/>
      <c r="G338" s="356"/>
      <c r="H338" s="356"/>
      <c r="I338" s="355"/>
      <c r="J338" s="356"/>
      <c r="K338" s="355"/>
      <c r="L338" s="355"/>
      <c r="M338" s="355"/>
      <c r="N338" s="355"/>
      <c r="O338" s="355"/>
      <c r="P338" s="114"/>
      <c r="Q338" s="111"/>
      <c r="R338" s="111"/>
      <c r="T338" s="303"/>
      <c r="U338" s="357"/>
      <c r="V338" s="303"/>
      <c r="W338" s="358"/>
      <c r="X338" s="303"/>
      <c r="Y338" s="113"/>
      <c r="Z338" s="357"/>
      <c r="AA338" s="303"/>
      <c r="AB338" s="359"/>
      <c r="AC338" s="303"/>
      <c r="AD338" s="303"/>
      <c r="AE338" s="303"/>
      <c r="CO338" s="303"/>
      <c r="CQ338" s="351"/>
      <c r="CR338" s="351"/>
      <c r="CT338" s="351"/>
      <c r="CU338" s="351"/>
      <c r="CW338" s="351"/>
      <c r="CX338" s="351"/>
      <c r="CZ338" s="351"/>
      <c r="DA338" s="351"/>
      <c r="DC338" s="351"/>
      <c r="DD338" s="351"/>
      <c r="DG338" s="303"/>
      <c r="DH338" s="303"/>
      <c r="DJ338" s="145"/>
      <c r="DK338" s="145"/>
      <c r="DL338" s="267">
        <v>572</v>
      </c>
      <c r="DM338" s="268" t="s">
        <v>1426</v>
      </c>
      <c r="DN338" s="269">
        <v>4</v>
      </c>
      <c r="DO338" s="171"/>
    </row>
    <row r="339" spans="4:119" s="115" customFormat="1" x14ac:dyDescent="0.25">
      <c r="D339" s="351"/>
      <c r="E339" s="351"/>
      <c r="F339" s="355"/>
      <c r="G339" s="356"/>
      <c r="H339" s="356"/>
      <c r="I339" s="355"/>
      <c r="J339" s="356"/>
      <c r="K339" s="355"/>
      <c r="L339" s="355"/>
      <c r="M339" s="355"/>
      <c r="N339" s="355"/>
      <c r="O339" s="355"/>
      <c r="P339" s="114"/>
      <c r="Q339" s="111"/>
      <c r="R339" s="111"/>
      <c r="T339" s="303"/>
      <c r="U339" s="357"/>
      <c r="V339" s="303"/>
      <c r="W339" s="358"/>
      <c r="X339" s="303"/>
      <c r="Y339" s="113"/>
      <c r="Z339" s="357"/>
      <c r="AA339" s="303"/>
      <c r="AB339" s="359"/>
      <c r="AC339" s="303"/>
      <c r="AD339" s="303"/>
      <c r="AE339" s="303"/>
      <c r="CO339" s="303"/>
      <c r="CQ339" s="351"/>
      <c r="CR339" s="351"/>
      <c r="CT339" s="351"/>
      <c r="CU339" s="351"/>
      <c r="CW339" s="351"/>
      <c r="CX339" s="351"/>
      <c r="CZ339" s="351"/>
      <c r="DA339" s="351"/>
      <c r="DC339" s="351"/>
      <c r="DD339" s="351"/>
      <c r="DG339" s="303"/>
      <c r="DH339" s="303"/>
      <c r="DJ339" s="145"/>
      <c r="DK339" s="145"/>
      <c r="DL339" s="267">
        <v>573</v>
      </c>
      <c r="DM339" s="268" t="s">
        <v>1427</v>
      </c>
      <c r="DN339" s="269">
        <v>5</v>
      </c>
      <c r="DO339" s="171"/>
    </row>
    <row r="340" spans="4:119" s="115" customFormat="1" x14ac:dyDescent="0.25">
      <c r="D340" s="351"/>
      <c r="E340" s="351"/>
      <c r="F340" s="355"/>
      <c r="G340" s="356"/>
      <c r="H340" s="356"/>
      <c r="I340" s="355"/>
      <c r="J340" s="356"/>
      <c r="K340" s="355"/>
      <c r="L340" s="355"/>
      <c r="M340" s="355"/>
      <c r="N340" s="355"/>
      <c r="O340" s="355"/>
      <c r="P340" s="114"/>
      <c r="Q340" s="111"/>
      <c r="R340" s="111"/>
      <c r="T340" s="303"/>
      <c r="U340" s="357"/>
      <c r="V340" s="303"/>
      <c r="W340" s="358"/>
      <c r="X340" s="303"/>
      <c r="Y340" s="113"/>
      <c r="Z340" s="357"/>
      <c r="AA340" s="303"/>
      <c r="AB340" s="359"/>
      <c r="AC340" s="303"/>
      <c r="AD340" s="303"/>
      <c r="AE340" s="303"/>
      <c r="CO340" s="303"/>
      <c r="CQ340" s="351"/>
      <c r="CR340" s="351"/>
      <c r="CT340" s="351"/>
      <c r="CU340" s="351"/>
      <c r="CW340" s="351"/>
      <c r="CX340" s="351"/>
      <c r="CZ340" s="351"/>
      <c r="DA340" s="351"/>
      <c r="DC340" s="351"/>
      <c r="DD340" s="351"/>
      <c r="DG340" s="303"/>
      <c r="DH340" s="303"/>
      <c r="DJ340" s="145"/>
      <c r="DK340" s="145"/>
      <c r="DL340" s="267">
        <v>574</v>
      </c>
      <c r="DM340" s="268" t="s">
        <v>1428</v>
      </c>
      <c r="DN340" s="269">
        <v>6</v>
      </c>
      <c r="DO340" s="171"/>
    </row>
    <row r="341" spans="4:119" s="115" customFormat="1" x14ac:dyDescent="0.25">
      <c r="D341" s="351"/>
      <c r="E341" s="351"/>
      <c r="F341" s="355"/>
      <c r="G341" s="356"/>
      <c r="H341" s="356"/>
      <c r="I341" s="355"/>
      <c r="J341" s="356"/>
      <c r="K341" s="355"/>
      <c r="L341" s="355"/>
      <c r="M341" s="355"/>
      <c r="N341" s="355"/>
      <c r="O341" s="355"/>
      <c r="P341" s="114"/>
      <c r="Q341" s="111"/>
      <c r="R341" s="111"/>
      <c r="T341" s="303"/>
      <c r="U341" s="357"/>
      <c r="V341" s="303"/>
      <c r="W341" s="358"/>
      <c r="X341" s="303"/>
      <c r="Y341" s="113"/>
      <c r="Z341" s="357"/>
      <c r="AA341" s="303"/>
      <c r="AB341" s="359"/>
      <c r="AC341" s="303"/>
      <c r="AD341" s="303"/>
      <c r="AE341" s="303"/>
      <c r="CO341" s="303"/>
      <c r="CQ341" s="351"/>
      <c r="CR341" s="351"/>
      <c r="CT341" s="351"/>
      <c r="CU341" s="351"/>
      <c r="CW341" s="351"/>
      <c r="CX341" s="351"/>
      <c r="CZ341" s="351"/>
      <c r="DA341" s="351"/>
      <c r="DC341" s="351"/>
      <c r="DD341" s="351"/>
      <c r="DG341" s="303"/>
      <c r="DH341" s="303"/>
      <c r="DJ341" s="145"/>
      <c r="DK341" s="145"/>
      <c r="DL341" s="267">
        <v>575</v>
      </c>
      <c r="DM341" s="268" t="s">
        <v>1429</v>
      </c>
      <c r="DN341" s="269">
        <v>7</v>
      </c>
      <c r="DO341" s="171"/>
    </row>
    <row r="342" spans="4:119" s="115" customFormat="1" x14ac:dyDescent="0.25">
      <c r="D342" s="351"/>
      <c r="E342" s="351"/>
      <c r="F342" s="355"/>
      <c r="G342" s="356"/>
      <c r="H342" s="356"/>
      <c r="I342" s="355"/>
      <c r="J342" s="356"/>
      <c r="K342" s="355"/>
      <c r="L342" s="355"/>
      <c r="M342" s="355"/>
      <c r="N342" s="355"/>
      <c r="O342" s="355"/>
      <c r="P342" s="114"/>
      <c r="Q342" s="111"/>
      <c r="R342" s="111"/>
      <c r="T342" s="303"/>
      <c r="U342" s="357"/>
      <c r="V342" s="303"/>
      <c r="W342" s="358"/>
      <c r="X342" s="303"/>
      <c r="Y342" s="113"/>
      <c r="Z342" s="357"/>
      <c r="AA342" s="303"/>
      <c r="AB342" s="359"/>
      <c r="AC342" s="303"/>
      <c r="AD342" s="303"/>
      <c r="AE342" s="303"/>
      <c r="CO342" s="303"/>
      <c r="CQ342" s="351"/>
      <c r="CR342" s="351"/>
      <c r="CT342" s="351"/>
      <c r="CU342" s="351"/>
      <c r="CW342" s="351"/>
      <c r="CX342" s="351"/>
      <c r="CZ342" s="351"/>
      <c r="DA342" s="351"/>
      <c r="DC342" s="351"/>
      <c r="DD342" s="351"/>
      <c r="DG342" s="303"/>
      <c r="DH342" s="303"/>
      <c r="DJ342" s="145"/>
      <c r="DK342" s="145"/>
      <c r="DL342" s="267">
        <v>576</v>
      </c>
      <c r="DM342" s="268" t="s">
        <v>6</v>
      </c>
      <c r="DN342" s="269">
        <v>8</v>
      </c>
      <c r="DO342" s="171"/>
    </row>
    <row r="343" spans="4:119" s="115" customFormat="1" x14ac:dyDescent="0.25">
      <c r="D343" s="351"/>
      <c r="E343" s="351"/>
      <c r="F343" s="355"/>
      <c r="G343" s="356"/>
      <c r="H343" s="356"/>
      <c r="I343" s="355"/>
      <c r="J343" s="356"/>
      <c r="K343" s="355"/>
      <c r="L343" s="355"/>
      <c r="M343" s="355"/>
      <c r="N343" s="355"/>
      <c r="O343" s="355"/>
      <c r="P343" s="114"/>
      <c r="Q343" s="111"/>
      <c r="R343" s="111"/>
      <c r="T343" s="303"/>
      <c r="U343" s="357"/>
      <c r="V343" s="303"/>
      <c r="W343" s="358"/>
      <c r="X343" s="303"/>
      <c r="Y343" s="113"/>
      <c r="Z343" s="357"/>
      <c r="AA343" s="303"/>
      <c r="AB343" s="359"/>
      <c r="AC343" s="303"/>
      <c r="AD343" s="303"/>
      <c r="AE343" s="303"/>
      <c r="CO343" s="303"/>
      <c r="CQ343" s="351"/>
      <c r="CR343" s="351"/>
      <c r="CT343" s="351"/>
      <c r="CU343" s="351"/>
      <c r="CW343" s="351"/>
      <c r="CX343" s="351"/>
      <c r="CZ343" s="351"/>
      <c r="DA343" s="351"/>
      <c r="DC343" s="351"/>
      <c r="DD343" s="351"/>
      <c r="DG343" s="303"/>
      <c r="DH343" s="303"/>
      <c r="DJ343" s="145"/>
      <c r="DK343" s="145"/>
      <c r="DL343" s="267">
        <v>577</v>
      </c>
      <c r="DM343" s="268" t="s">
        <v>7</v>
      </c>
      <c r="DN343" s="271"/>
      <c r="DO343" s="171"/>
    </row>
    <row r="344" spans="4:119" s="115" customFormat="1" x14ac:dyDescent="0.25">
      <c r="D344" s="351"/>
      <c r="E344" s="351"/>
      <c r="F344" s="355"/>
      <c r="G344" s="356"/>
      <c r="H344" s="356"/>
      <c r="I344" s="355"/>
      <c r="J344" s="356"/>
      <c r="K344" s="355"/>
      <c r="L344" s="355"/>
      <c r="M344" s="355"/>
      <c r="N344" s="355"/>
      <c r="O344" s="355"/>
      <c r="P344" s="114"/>
      <c r="Q344" s="111"/>
      <c r="R344" s="111"/>
      <c r="T344" s="303"/>
      <c r="U344" s="357"/>
      <c r="V344" s="303"/>
      <c r="W344" s="358"/>
      <c r="X344" s="303"/>
      <c r="Y344" s="113"/>
      <c r="Z344" s="357"/>
      <c r="AA344" s="303"/>
      <c r="AB344" s="359"/>
      <c r="AC344" s="303"/>
      <c r="AD344" s="303"/>
      <c r="AE344" s="303"/>
      <c r="CO344" s="303"/>
      <c r="CQ344" s="351"/>
      <c r="CR344" s="351"/>
      <c r="CT344" s="351"/>
      <c r="CU344" s="351"/>
      <c r="CW344" s="351"/>
      <c r="CX344" s="351"/>
      <c r="CZ344" s="351"/>
      <c r="DA344" s="351"/>
      <c r="DC344" s="351"/>
      <c r="DD344" s="351"/>
      <c r="DG344" s="303"/>
      <c r="DH344" s="303"/>
      <c r="DJ344" s="145"/>
      <c r="DK344" s="145"/>
      <c r="DL344" s="267">
        <v>578</v>
      </c>
      <c r="DM344" s="268" t="s">
        <v>8</v>
      </c>
      <c r="DN344" s="269">
        <v>7</v>
      </c>
      <c r="DO344" s="171"/>
    </row>
    <row r="345" spans="4:119" s="115" customFormat="1" x14ac:dyDescent="0.25">
      <c r="D345" s="351"/>
      <c r="E345" s="351"/>
      <c r="F345" s="355"/>
      <c r="G345" s="356"/>
      <c r="H345" s="356"/>
      <c r="I345" s="355"/>
      <c r="J345" s="356"/>
      <c r="K345" s="355"/>
      <c r="L345" s="355"/>
      <c r="M345" s="355"/>
      <c r="N345" s="355"/>
      <c r="O345" s="355"/>
      <c r="P345" s="114"/>
      <c r="Q345" s="111"/>
      <c r="R345" s="111"/>
      <c r="T345" s="303"/>
      <c r="U345" s="357"/>
      <c r="V345" s="303"/>
      <c r="W345" s="358"/>
      <c r="X345" s="303"/>
      <c r="Y345" s="113"/>
      <c r="Z345" s="357"/>
      <c r="AA345" s="303"/>
      <c r="AB345" s="359"/>
      <c r="AC345" s="303"/>
      <c r="AD345" s="303"/>
      <c r="AE345" s="303"/>
      <c r="CO345" s="303"/>
      <c r="CQ345" s="351"/>
      <c r="CR345" s="351"/>
      <c r="CT345" s="351"/>
      <c r="CU345" s="351"/>
      <c r="CW345" s="351"/>
      <c r="CX345" s="351"/>
      <c r="CZ345" s="351"/>
      <c r="DA345" s="351"/>
      <c r="DC345" s="351"/>
      <c r="DD345" s="351"/>
      <c r="DG345" s="303"/>
      <c r="DH345" s="303"/>
      <c r="DJ345" s="145"/>
      <c r="DK345" s="145"/>
      <c r="DL345" s="267">
        <v>580</v>
      </c>
      <c r="DM345" s="268" t="s">
        <v>9</v>
      </c>
      <c r="DN345" s="269">
        <v>2</v>
      </c>
      <c r="DO345" s="171"/>
    </row>
    <row r="346" spans="4:119" s="115" customFormat="1" x14ac:dyDescent="0.25">
      <c r="D346" s="351"/>
      <c r="E346" s="351"/>
      <c r="F346" s="355"/>
      <c r="G346" s="356"/>
      <c r="H346" s="356"/>
      <c r="I346" s="355"/>
      <c r="J346" s="356"/>
      <c r="K346" s="355"/>
      <c r="L346" s="355"/>
      <c r="M346" s="355"/>
      <c r="N346" s="355"/>
      <c r="O346" s="355"/>
      <c r="P346" s="114"/>
      <c r="Q346" s="111"/>
      <c r="R346" s="111"/>
      <c r="T346" s="303"/>
      <c r="U346" s="357"/>
      <c r="V346" s="303"/>
      <c r="W346" s="358"/>
      <c r="X346" s="303"/>
      <c r="Y346" s="113"/>
      <c r="Z346" s="357"/>
      <c r="AA346" s="303"/>
      <c r="AB346" s="359"/>
      <c r="AC346" s="303"/>
      <c r="AD346" s="303"/>
      <c r="AE346" s="303"/>
      <c r="CO346" s="303"/>
      <c r="CQ346" s="351"/>
      <c r="CR346" s="351"/>
      <c r="CT346" s="351"/>
      <c r="CU346" s="351"/>
      <c r="CW346" s="351"/>
      <c r="CX346" s="351"/>
      <c r="CZ346" s="351"/>
      <c r="DA346" s="351"/>
      <c r="DC346" s="351"/>
      <c r="DD346" s="351"/>
      <c r="DG346" s="303"/>
      <c r="DH346" s="303"/>
      <c r="DJ346" s="145"/>
      <c r="DK346" s="145"/>
      <c r="DL346" s="267">
        <v>581</v>
      </c>
      <c r="DM346" s="268" t="s">
        <v>10</v>
      </c>
      <c r="DN346" s="269">
        <v>3</v>
      </c>
      <c r="DO346" s="171"/>
    </row>
    <row r="347" spans="4:119" s="115" customFormat="1" x14ac:dyDescent="0.25">
      <c r="D347" s="351"/>
      <c r="E347" s="351"/>
      <c r="F347" s="355"/>
      <c r="G347" s="356"/>
      <c r="H347" s="356"/>
      <c r="I347" s="355"/>
      <c r="J347" s="356"/>
      <c r="K347" s="355"/>
      <c r="L347" s="355"/>
      <c r="M347" s="355"/>
      <c r="N347" s="355"/>
      <c r="O347" s="355"/>
      <c r="P347" s="114"/>
      <c r="Q347" s="111"/>
      <c r="R347" s="111"/>
      <c r="T347" s="303"/>
      <c r="U347" s="357"/>
      <c r="V347" s="303"/>
      <c r="W347" s="358"/>
      <c r="X347" s="303"/>
      <c r="Y347" s="113"/>
      <c r="Z347" s="357"/>
      <c r="AA347" s="303"/>
      <c r="AB347" s="359"/>
      <c r="AC347" s="303"/>
      <c r="AD347" s="303"/>
      <c r="AE347" s="303"/>
      <c r="CO347" s="303"/>
      <c r="CQ347" s="351"/>
      <c r="CR347" s="351"/>
      <c r="CT347" s="351"/>
      <c r="CU347" s="351"/>
      <c r="CW347" s="351"/>
      <c r="CX347" s="351"/>
      <c r="CZ347" s="351"/>
      <c r="DA347" s="351"/>
      <c r="DC347" s="351"/>
      <c r="DD347" s="351"/>
      <c r="DG347" s="303"/>
      <c r="DH347" s="303"/>
      <c r="DJ347" s="145"/>
      <c r="DK347" s="145"/>
      <c r="DL347" s="267">
        <v>582</v>
      </c>
      <c r="DM347" s="268" t="s">
        <v>11</v>
      </c>
      <c r="DN347" s="269">
        <v>4</v>
      </c>
      <c r="DO347" s="171"/>
    </row>
    <row r="348" spans="4:119" s="115" customFormat="1" x14ac:dyDescent="0.25">
      <c r="D348" s="351"/>
      <c r="E348" s="351"/>
      <c r="F348" s="355"/>
      <c r="G348" s="356"/>
      <c r="H348" s="356"/>
      <c r="I348" s="355"/>
      <c r="J348" s="356"/>
      <c r="K348" s="355"/>
      <c r="L348" s="355"/>
      <c r="M348" s="355"/>
      <c r="N348" s="355"/>
      <c r="O348" s="355"/>
      <c r="P348" s="114"/>
      <c r="Q348" s="111"/>
      <c r="R348" s="111"/>
      <c r="T348" s="303"/>
      <c r="U348" s="357"/>
      <c r="V348" s="303"/>
      <c r="W348" s="358"/>
      <c r="X348" s="303"/>
      <c r="Y348" s="113"/>
      <c r="Z348" s="357"/>
      <c r="AA348" s="303"/>
      <c r="AB348" s="359"/>
      <c r="AC348" s="303"/>
      <c r="AD348" s="303"/>
      <c r="AE348" s="303"/>
      <c r="CO348" s="303"/>
      <c r="CQ348" s="351"/>
      <c r="CR348" s="351"/>
      <c r="CT348" s="351"/>
      <c r="CU348" s="351"/>
      <c r="CW348" s="351"/>
      <c r="CX348" s="351"/>
      <c r="CZ348" s="351"/>
      <c r="DA348" s="351"/>
      <c r="DC348" s="351"/>
      <c r="DD348" s="351"/>
      <c r="DG348" s="303"/>
      <c r="DH348" s="303"/>
      <c r="DJ348" s="145"/>
      <c r="DK348" s="145"/>
      <c r="DL348" s="267">
        <v>583</v>
      </c>
      <c r="DM348" s="268" t="s">
        <v>12</v>
      </c>
      <c r="DN348" s="269">
        <v>4</v>
      </c>
      <c r="DO348" s="171"/>
    </row>
    <row r="349" spans="4:119" s="115" customFormat="1" x14ac:dyDescent="0.25">
      <c r="D349" s="351"/>
      <c r="E349" s="351"/>
      <c r="F349" s="355"/>
      <c r="G349" s="356"/>
      <c r="H349" s="356"/>
      <c r="I349" s="355"/>
      <c r="J349" s="356"/>
      <c r="K349" s="355"/>
      <c r="L349" s="355"/>
      <c r="M349" s="355"/>
      <c r="N349" s="355"/>
      <c r="O349" s="355"/>
      <c r="P349" s="114"/>
      <c r="Q349" s="111"/>
      <c r="R349" s="111"/>
      <c r="T349" s="303"/>
      <c r="U349" s="357"/>
      <c r="V349" s="303"/>
      <c r="W349" s="358"/>
      <c r="X349" s="303"/>
      <c r="Y349" s="113"/>
      <c r="Z349" s="357"/>
      <c r="AA349" s="303"/>
      <c r="AB349" s="359"/>
      <c r="AC349" s="303"/>
      <c r="AD349" s="303"/>
      <c r="AE349" s="303"/>
      <c r="CO349" s="303"/>
      <c r="CQ349" s="351"/>
      <c r="CR349" s="351"/>
      <c r="CT349" s="351"/>
      <c r="CU349" s="351"/>
      <c r="CW349" s="351"/>
      <c r="CX349" s="351"/>
      <c r="CZ349" s="351"/>
      <c r="DA349" s="351"/>
      <c r="DC349" s="351"/>
      <c r="DD349" s="351"/>
      <c r="DG349" s="303"/>
      <c r="DH349" s="303"/>
      <c r="DJ349" s="145"/>
      <c r="DK349" s="145"/>
      <c r="DL349" s="267">
        <v>584</v>
      </c>
      <c r="DM349" s="268" t="s">
        <v>13</v>
      </c>
      <c r="DN349" s="269">
        <v>5</v>
      </c>
      <c r="DO349" s="171"/>
    </row>
    <row r="350" spans="4:119" s="115" customFormat="1" x14ac:dyDescent="0.25">
      <c r="D350" s="351"/>
      <c r="E350" s="351"/>
      <c r="F350" s="355"/>
      <c r="G350" s="356"/>
      <c r="H350" s="356"/>
      <c r="I350" s="355"/>
      <c r="J350" s="356"/>
      <c r="K350" s="355"/>
      <c r="L350" s="355"/>
      <c r="M350" s="355"/>
      <c r="N350" s="355"/>
      <c r="O350" s="355"/>
      <c r="P350" s="114"/>
      <c r="Q350" s="111"/>
      <c r="R350" s="111"/>
      <c r="T350" s="303"/>
      <c r="U350" s="357"/>
      <c r="V350" s="303"/>
      <c r="W350" s="358"/>
      <c r="X350" s="303"/>
      <c r="Y350" s="113"/>
      <c r="Z350" s="357"/>
      <c r="AA350" s="303"/>
      <c r="AB350" s="359"/>
      <c r="AC350" s="303"/>
      <c r="AD350" s="303"/>
      <c r="AE350" s="303"/>
      <c r="CO350" s="303"/>
      <c r="CQ350" s="351"/>
      <c r="CR350" s="351"/>
      <c r="CT350" s="351"/>
      <c r="CU350" s="351"/>
      <c r="CW350" s="351"/>
      <c r="CX350" s="351"/>
      <c r="CZ350" s="351"/>
      <c r="DA350" s="351"/>
      <c r="DC350" s="351"/>
      <c r="DD350" s="351"/>
      <c r="DG350" s="303"/>
      <c r="DH350" s="303"/>
      <c r="DJ350" s="145"/>
      <c r="DK350" s="145"/>
      <c r="DL350" s="267">
        <v>585</v>
      </c>
      <c r="DM350" s="268" t="s">
        <v>14</v>
      </c>
      <c r="DN350" s="269">
        <v>6</v>
      </c>
      <c r="DO350" s="171"/>
    </row>
    <row r="351" spans="4:119" s="115" customFormat="1" x14ac:dyDescent="0.25">
      <c r="D351" s="351"/>
      <c r="E351" s="351"/>
      <c r="F351" s="355"/>
      <c r="G351" s="356"/>
      <c r="H351" s="356"/>
      <c r="I351" s="355"/>
      <c r="J351" s="356"/>
      <c r="K351" s="355"/>
      <c r="L351" s="355"/>
      <c r="M351" s="355"/>
      <c r="N351" s="355"/>
      <c r="O351" s="355"/>
      <c r="P351" s="114"/>
      <c r="Q351" s="111"/>
      <c r="R351" s="111"/>
      <c r="T351" s="303"/>
      <c r="U351" s="357"/>
      <c r="V351" s="303"/>
      <c r="W351" s="358"/>
      <c r="X351" s="303"/>
      <c r="Y351" s="113"/>
      <c r="Z351" s="357"/>
      <c r="AA351" s="303"/>
      <c r="AB351" s="359"/>
      <c r="AC351" s="303"/>
      <c r="AD351" s="303"/>
      <c r="AE351" s="303"/>
      <c r="CO351" s="303"/>
      <c r="CQ351" s="351"/>
      <c r="CR351" s="351"/>
      <c r="CT351" s="351"/>
      <c r="CU351" s="351"/>
      <c r="CW351" s="351"/>
      <c r="CX351" s="351"/>
      <c r="CZ351" s="351"/>
      <c r="DA351" s="351"/>
      <c r="DC351" s="351"/>
      <c r="DD351" s="351"/>
      <c r="DG351" s="303"/>
      <c r="DH351" s="303"/>
      <c r="DJ351" s="145"/>
      <c r="DK351" s="145"/>
      <c r="DL351" s="267">
        <v>586</v>
      </c>
      <c r="DM351" s="268" t="s">
        <v>1430</v>
      </c>
      <c r="DN351" s="269">
        <v>7</v>
      </c>
      <c r="DO351" s="171"/>
    </row>
    <row r="352" spans="4:119" s="115" customFormat="1" x14ac:dyDescent="0.25">
      <c r="D352" s="351"/>
      <c r="E352" s="351"/>
      <c r="F352" s="355"/>
      <c r="G352" s="356"/>
      <c r="H352" s="356"/>
      <c r="I352" s="355"/>
      <c r="J352" s="356"/>
      <c r="K352" s="355"/>
      <c r="L352" s="355"/>
      <c r="M352" s="355"/>
      <c r="N352" s="355"/>
      <c r="O352" s="355"/>
      <c r="P352" s="114"/>
      <c r="Q352" s="111"/>
      <c r="R352" s="111"/>
      <c r="T352" s="303"/>
      <c r="U352" s="357"/>
      <c r="V352" s="303"/>
      <c r="W352" s="358"/>
      <c r="X352" s="303"/>
      <c r="Y352" s="113"/>
      <c r="Z352" s="357"/>
      <c r="AA352" s="303"/>
      <c r="AB352" s="359"/>
      <c r="AC352" s="303"/>
      <c r="AD352" s="303"/>
      <c r="AE352" s="303"/>
      <c r="CO352" s="303"/>
      <c r="CQ352" s="351"/>
      <c r="CR352" s="351"/>
      <c r="CT352" s="351"/>
      <c r="CU352" s="351"/>
      <c r="CW352" s="351"/>
      <c r="CX352" s="351"/>
      <c r="CZ352" s="351"/>
      <c r="DA352" s="351"/>
      <c r="DC352" s="351"/>
      <c r="DD352" s="351"/>
      <c r="DG352" s="303"/>
      <c r="DH352" s="303"/>
      <c r="DJ352" s="145"/>
      <c r="DK352" s="145"/>
      <c r="DL352" s="267">
        <v>587</v>
      </c>
      <c r="DM352" s="268" t="s">
        <v>1431</v>
      </c>
      <c r="DN352" s="269">
        <v>8</v>
      </c>
      <c r="DO352" s="171"/>
    </row>
    <row r="353" spans="4:119" s="115" customFormat="1" x14ac:dyDescent="0.25">
      <c r="D353" s="351"/>
      <c r="E353" s="351"/>
      <c r="F353" s="355"/>
      <c r="G353" s="356"/>
      <c r="H353" s="356"/>
      <c r="I353" s="355"/>
      <c r="J353" s="356"/>
      <c r="K353" s="355"/>
      <c r="L353" s="355"/>
      <c r="M353" s="355"/>
      <c r="N353" s="355"/>
      <c r="O353" s="355"/>
      <c r="P353" s="114"/>
      <c r="Q353" s="111"/>
      <c r="R353" s="111"/>
      <c r="T353" s="303"/>
      <c r="U353" s="357"/>
      <c r="V353" s="303"/>
      <c r="W353" s="358"/>
      <c r="X353" s="303"/>
      <c r="Y353" s="113"/>
      <c r="Z353" s="357"/>
      <c r="AA353" s="303"/>
      <c r="AB353" s="359"/>
      <c r="AC353" s="303"/>
      <c r="AD353" s="303"/>
      <c r="AE353" s="303"/>
      <c r="CO353" s="303"/>
      <c r="CQ353" s="351"/>
      <c r="CR353" s="351"/>
      <c r="CT353" s="351"/>
      <c r="CU353" s="351"/>
      <c r="CW353" s="351"/>
      <c r="CX353" s="351"/>
      <c r="CZ353" s="351"/>
      <c r="DA353" s="351"/>
      <c r="DC353" s="351"/>
      <c r="DD353" s="351"/>
      <c r="DG353" s="303"/>
      <c r="DH353" s="303"/>
      <c r="DJ353" s="145"/>
      <c r="DK353" s="145"/>
      <c r="DL353" s="267">
        <v>590</v>
      </c>
      <c r="DM353" s="268" t="s">
        <v>846</v>
      </c>
      <c r="DN353" s="269">
        <v>7</v>
      </c>
      <c r="DO353" s="171"/>
    </row>
    <row r="354" spans="4:119" s="115" customFormat="1" x14ac:dyDescent="0.25">
      <c r="D354" s="351"/>
      <c r="E354" s="351"/>
      <c r="F354" s="355"/>
      <c r="G354" s="356"/>
      <c r="H354" s="356"/>
      <c r="I354" s="355"/>
      <c r="J354" s="356"/>
      <c r="K354" s="355"/>
      <c r="L354" s="355"/>
      <c r="M354" s="355"/>
      <c r="N354" s="355"/>
      <c r="O354" s="355"/>
      <c r="P354" s="114"/>
      <c r="Q354" s="111"/>
      <c r="R354" s="111"/>
      <c r="T354" s="303"/>
      <c r="U354" s="357"/>
      <c r="V354" s="303"/>
      <c r="W354" s="358"/>
      <c r="X354" s="303"/>
      <c r="Y354" s="113"/>
      <c r="Z354" s="357"/>
      <c r="AA354" s="303"/>
      <c r="AB354" s="359"/>
      <c r="AC354" s="303"/>
      <c r="AD354" s="303"/>
      <c r="AE354" s="303"/>
      <c r="CO354" s="303"/>
      <c r="CQ354" s="351"/>
      <c r="CR354" s="351"/>
      <c r="CT354" s="351"/>
      <c r="CU354" s="351"/>
      <c r="CW354" s="351"/>
      <c r="CX354" s="351"/>
      <c r="CZ354" s="351"/>
      <c r="DA354" s="351"/>
      <c r="DC354" s="351"/>
      <c r="DD354" s="351"/>
      <c r="DG354" s="303"/>
      <c r="DH354" s="303"/>
      <c r="DJ354" s="145"/>
      <c r="DK354" s="145"/>
      <c r="DL354" s="267">
        <v>591</v>
      </c>
      <c r="DM354" s="268" t="s">
        <v>17</v>
      </c>
      <c r="DN354" s="269">
        <v>8</v>
      </c>
      <c r="DO354" s="171"/>
    </row>
    <row r="355" spans="4:119" s="115" customFormat="1" x14ac:dyDescent="0.25">
      <c r="D355" s="351"/>
      <c r="E355" s="351"/>
      <c r="F355" s="355"/>
      <c r="G355" s="356"/>
      <c r="H355" s="356"/>
      <c r="I355" s="355"/>
      <c r="J355" s="356"/>
      <c r="K355" s="355"/>
      <c r="L355" s="355"/>
      <c r="M355" s="355"/>
      <c r="N355" s="355"/>
      <c r="O355" s="355"/>
      <c r="P355" s="114"/>
      <c r="Q355" s="111"/>
      <c r="R355" s="111"/>
      <c r="T355" s="303"/>
      <c r="U355" s="357"/>
      <c r="V355" s="303"/>
      <c r="W355" s="358"/>
      <c r="X355" s="303"/>
      <c r="Y355" s="113"/>
      <c r="Z355" s="357"/>
      <c r="AA355" s="303"/>
      <c r="AB355" s="359"/>
      <c r="AC355" s="303"/>
      <c r="AD355" s="303"/>
      <c r="AE355" s="303"/>
      <c r="CO355" s="303"/>
      <c r="CQ355" s="351"/>
      <c r="CR355" s="351"/>
      <c r="CT355" s="351"/>
      <c r="CU355" s="351"/>
      <c r="CW355" s="351"/>
      <c r="CX355" s="351"/>
      <c r="CZ355" s="351"/>
      <c r="DA355" s="351"/>
      <c r="DC355" s="351"/>
      <c r="DD355" s="351"/>
      <c r="DG355" s="303"/>
      <c r="DH355" s="303"/>
      <c r="DJ355" s="145"/>
      <c r="DK355" s="145"/>
      <c r="DL355" s="267">
        <v>592</v>
      </c>
      <c r="DM355" s="268" t="s">
        <v>18</v>
      </c>
      <c r="DN355" s="269">
        <v>9</v>
      </c>
      <c r="DO355" s="171"/>
    </row>
    <row r="356" spans="4:119" s="115" customFormat="1" x14ac:dyDescent="0.25">
      <c r="D356" s="351"/>
      <c r="E356" s="351"/>
      <c r="F356" s="355"/>
      <c r="G356" s="356"/>
      <c r="H356" s="356"/>
      <c r="I356" s="355"/>
      <c r="J356" s="356"/>
      <c r="K356" s="355"/>
      <c r="L356" s="355"/>
      <c r="M356" s="355"/>
      <c r="N356" s="355"/>
      <c r="O356" s="355"/>
      <c r="P356" s="114"/>
      <c r="Q356" s="111"/>
      <c r="R356" s="111"/>
      <c r="T356" s="303"/>
      <c r="U356" s="357"/>
      <c r="V356" s="303"/>
      <c r="W356" s="358"/>
      <c r="X356" s="303"/>
      <c r="Y356" s="113"/>
      <c r="Z356" s="357"/>
      <c r="AA356" s="303"/>
      <c r="AB356" s="359"/>
      <c r="AC356" s="303"/>
      <c r="AD356" s="303"/>
      <c r="AE356" s="303"/>
      <c r="CO356" s="303"/>
      <c r="CQ356" s="351"/>
      <c r="CR356" s="351"/>
      <c r="CT356" s="351"/>
      <c r="CU356" s="351"/>
      <c r="CW356" s="351"/>
      <c r="CX356" s="351"/>
      <c r="CZ356" s="351"/>
      <c r="DA356" s="351"/>
      <c r="DC356" s="351"/>
      <c r="DD356" s="351"/>
      <c r="DG356" s="303"/>
      <c r="DH356" s="303"/>
      <c r="DJ356" s="145"/>
      <c r="DK356" s="145"/>
      <c r="DL356" s="267">
        <v>593</v>
      </c>
      <c r="DM356" s="268" t="s">
        <v>19</v>
      </c>
      <c r="DN356" s="269">
        <v>10</v>
      </c>
      <c r="DO356" s="171"/>
    </row>
    <row r="357" spans="4:119" s="115" customFormat="1" x14ac:dyDescent="0.25">
      <c r="D357" s="351"/>
      <c r="E357" s="351"/>
      <c r="F357" s="355"/>
      <c r="G357" s="356"/>
      <c r="H357" s="356"/>
      <c r="I357" s="355"/>
      <c r="J357" s="356"/>
      <c r="K357" s="355"/>
      <c r="L357" s="355"/>
      <c r="M357" s="355"/>
      <c r="N357" s="355"/>
      <c r="O357" s="355"/>
      <c r="P357" s="114"/>
      <c r="Q357" s="111"/>
      <c r="R357" s="111"/>
      <c r="T357" s="303"/>
      <c r="U357" s="357"/>
      <c r="V357" s="303"/>
      <c r="W357" s="358"/>
      <c r="X357" s="303"/>
      <c r="Y357" s="113"/>
      <c r="Z357" s="357"/>
      <c r="AA357" s="303"/>
      <c r="AB357" s="359"/>
      <c r="AC357" s="303"/>
      <c r="AD357" s="303"/>
      <c r="AE357" s="303"/>
      <c r="CO357" s="303"/>
      <c r="CQ357" s="351"/>
      <c r="CR357" s="351"/>
      <c r="CT357" s="351"/>
      <c r="CU357" s="351"/>
      <c r="CW357" s="351"/>
      <c r="CX357" s="351"/>
      <c r="CZ357" s="351"/>
      <c r="DA357" s="351"/>
      <c r="DC357" s="351"/>
      <c r="DD357" s="351"/>
      <c r="DG357" s="303"/>
      <c r="DH357" s="303"/>
      <c r="DJ357" s="145"/>
      <c r="DK357" s="145"/>
      <c r="DL357" s="267">
        <v>594</v>
      </c>
      <c r="DM357" s="268" t="s">
        <v>20</v>
      </c>
      <c r="DN357" s="269">
        <v>11</v>
      </c>
      <c r="DO357" s="171"/>
    </row>
    <row r="358" spans="4:119" s="115" customFormat="1" x14ac:dyDescent="0.25">
      <c r="D358" s="351"/>
      <c r="E358" s="351"/>
      <c r="F358" s="355"/>
      <c r="G358" s="356"/>
      <c r="H358" s="356"/>
      <c r="I358" s="355"/>
      <c r="J358" s="356"/>
      <c r="K358" s="355"/>
      <c r="L358" s="355"/>
      <c r="M358" s="355"/>
      <c r="N358" s="355"/>
      <c r="O358" s="355"/>
      <c r="P358" s="114"/>
      <c r="Q358" s="111"/>
      <c r="R358" s="111"/>
      <c r="T358" s="303"/>
      <c r="U358" s="357"/>
      <c r="V358" s="303"/>
      <c r="W358" s="358"/>
      <c r="X358" s="303"/>
      <c r="Y358" s="113"/>
      <c r="Z358" s="357"/>
      <c r="AA358" s="303"/>
      <c r="AB358" s="359"/>
      <c r="AC358" s="303"/>
      <c r="AD358" s="303"/>
      <c r="AE358" s="303"/>
      <c r="CO358" s="303"/>
      <c r="CQ358" s="351"/>
      <c r="CR358" s="351"/>
      <c r="CT358" s="351"/>
      <c r="CU358" s="351"/>
      <c r="CW358" s="351"/>
      <c r="CX358" s="351"/>
      <c r="CZ358" s="351"/>
      <c r="DA358" s="351"/>
      <c r="DC358" s="351"/>
      <c r="DD358" s="351"/>
      <c r="DG358" s="303"/>
      <c r="DH358" s="303"/>
      <c r="DJ358" s="145"/>
      <c r="DK358" s="145"/>
      <c r="DL358" s="267">
        <v>601</v>
      </c>
      <c r="DM358" s="268" t="s">
        <v>1432</v>
      </c>
      <c r="DN358" s="269">
        <v>4</v>
      </c>
      <c r="DO358" s="171"/>
    </row>
    <row r="359" spans="4:119" s="115" customFormat="1" x14ac:dyDescent="0.25">
      <c r="D359" s="351"/>
      <c r="E359" s="351"/>
      <c r="F359" s="355"/>
      <c r="G359" s="356"/>
      <c r="H359" s="356"/>
      <c r="I359" s="355"/>
      <c r="J359" s="356"/>
      <c r="K359" s="355"/>
      <c r="L359" s="355"/>
      <c r="M359" s="355"/>
      <c r="N359" s="355"/>
      <c r="O359" s="355"/>
      <c r="P359" s="114"/>
      <c r="Q359" s="111"/>
      <c r="R359" s="111"/>
      <c r="T359" s="303"/>
      <c r="U359" s="357"/>
      <c r="V359" s="303"/>
      <c r="W359" s="358"/>
      <c r="X359" s="303"/>
      <c r="Y359" s="113"/>
      <c r="Z359" s="357"/>
      <c r="AA359" s="303"/>
      <c r="AB359" s="359"/>
      <c r="AC359" s="303"/>
      <c r="AD359" s="303"/>
      <c r="AE359" s="303"/>
      <c r="CO359" s="303"/>
      <c r="CQ359" s="351"/>
      <c r="CR359" s="351"/>
      <c r="CT359" s="351"/>
      <c r="CU359" s="351"/>
      <c r="CW359" s="351"/>
      <c r="CX359" s="351"/>
      <c r="CZ359" s="351"/>
      <c r="DA359" s="351"/>
      <c r="DC359" s="351"/>
      <c r="DD359" s="351"/>
      <c r="DG359" s="303"/>
      <c r="DH359" s="303"/>
      <c r="DJ359" s="145"/>
      <c r="DK359" s="145"/>
      <c r="DL359" s="267">
        <v>602</v>
      </c>
      <c r="DM359" s="268" t="s">
        <v>1433</v>
      </c>
      <c r="DN359" s="269">
        <v>5</v>
      </c>
      <c r="DO359" s="171"/>
    </row>
    <row r="360" spans="4:119" s="115" customFormat="1" x14ac:dyDescent="0.25">
      <c r="D360" s="351"/>
      <c r="E360" s="351"/>
      <c r="F360" s="355"/>
      <c r="G360" s="356"/>
      <c r="H360" s="356"/>
      <c r="I360" s="355"/>
      <c r="J360" s="356"/>
      <c r="K360" s="355"/>
      <c r="L360" s="355"/>
      <c r="M360" s="355"/>
      <c r="N360" s="355"/>
      <c r="O360" s="355"/>
      <c r="P360" s="114"/>
      <c r="Q360" s="111"/>
      <c r="R360" s="111"/>
      <c r="T360" s="303"/>
      <c r="U360" s="357"/>
      <c r="V360" s="303"/>
      <c r="W360" s="358"/>
      <c r="X360" s="303"/>
      <c r="Y360" s="113"/>
      <c r="Z360" s="357"/>
      <c r="AA360" s="303"/>
      <c r="AB360" s="359"/>
      <c r="AC360" s="303"/>
      <c r="AD360" s="303"/>
      <c r="AE360" s="303"/>
      <c r="CO360" s="303"/>
      <c r="CQ360" s="351"/>
      <c r="CR360" s="351"/>
      <c r="CT360" s="351"/>
      <c r="CU360" s="351"/>
      <c r="CW360" s="351"/>
      <c r="CX360" s="351"/>
      <c r="CZ360" s="351"/>
      <c r="DA360" s="351"/>
      <c r="DC360" s="351"/>
      <c r="DD360" s="351"/>
      <c r="DG360" s="303"/>
      <c r="DH360" s="303"/>
      <c r="DJ360" s="145"/>
      <c r="DK360" s="145"/>
      <c r="DL360" s="267">
        <v>603</v>
      </c>
      <c r="DM360" s="268" t="s">
        <v>1434</v>
      </c>
      <c r="DN360" s="269">
        <v>6</v>
      </c>
      <c r="DO360" s="171"/>
    </row>
    <row r="361" spans="4:119" s="115" customFormat="1" x14ac:dyDescent="0.25">
      <c r="D361" s="351"/>
      <c r="E361" s="351"/>
      <c r="F361" s="355"/>
      <c r="G361" s="356"/>
      <c r="H361" s="356"/>
      <c r="I361" s="355"/>
      <c r="J361" s="356"/>
      <c r="K361" s="355"/>
      <c r="L361" s="355"/>
      <c r="M361" s="355"/>
      <c r="N361" s="355"/>
      <c r="O361" s="355"/>
      <c r="P361" s="114"/>
      <c r="Q361" s="111"/>
      <c r="R361" s="111"/>
      <c r="T361" s="303"/>
      <c r="U361" s="357"/>
      <c r="V361" s="303"/>
      <c r="W361" s="358"/>
      <c r="X361" s="303"/>
      <c r="Y361" s="113"/>
      <c r="Z361" s="357"/>
      <c r="AA361" s="303"/>
      <c r="AB361" s="359"/>
      <c r="AC361" s="303"/>
      <c r="AD361" s="303"/>
      <c r="AE361" s="303"/>
      <c r="CO361" s="303"/>
      <c r="CQ361" s="351"/>
      <c r="CR361" s="351"/>
      <c r="CT361" s="351"/>
      <c r="CU361" s="351"/>
      <c r="CW361" s="351"/>
      <c r="CX361" s="351"/>
      <c r="CZ361" s="351"/>
      <c r="DA361" s="351"/>
      <c r="DC361" s="351"/>
      <c r="DD361" s="351"/>
      <c r="DG361" s="303"/>
      <c r="DH361" s="303"/>
      <c r="DJ361" s="145"/>
      <c r="DK361" s="145"/>
      <c r="DL361" s="267">
        <v>604</v>
      </c>
      <c r="DM361" s="268" t="s">
        <v>1435</v>
      </c>
      <c r="DN361" s="269">
        <v>7</v>
      </c>
      <c r="DO361" s="171"/>
    </row>
    <row r="362" spans="4:119" s="115" customFormat="1" x14ac:dyDescent="0.25">
      <c r="D362" s="351"/>
      <c r="E362" s="351"/>
      <c r="F362" s="355"/>
      <c r="G362" s="356"/>
      <c r="H362" s="356"/>
      <c r="I362" s="355"/>
      <c r="J362" s="356"/>
      <c r="K362" s="355"/>
      <c r="L362" s="355"/>
      <c r="M362" s="355"/>
      <c r="N362" s="355"/>
      <c r="O362" s="355"/>
      <c r="P362" s="114"/>
      <c r="Q362" s="111"/>
      <c r="R362" s="111"/>
      <c r="T362" s="303"/>
      <c r="U362" s="357"/>
      <c r="V362" s="303"/>
      <c r="W362" s="358"/>
      <c r="X362" s="303"/>
      <c r="Y362" s="113"/>
      <c r="Z362" s="357"/>
      <c r="AA362" s="303"/>
      <c r="AB362" s="359"/>
      <c r="AC362" s="303"/>
      <c r="AD362" s="303"/>
      <c r="AE362" s="303"/>
      <c r="CO362" s="303"/>
      <c r="CQ362" s="351"/>
      <c r="CR362" s="351"/>
      <c r="CT362" s="351"/>
      <c r="CU362" s="351"/>
      <c r="CW362" s="351"/>
      <c r="CX362" s="351"/>
      <c r="CZ362" s="351"/>
      <c r="DA362" s="351"/>
      <c r="DC362" s="351"/>
      <c r="DD362" s="351"/>
      <c r="DG362" s="303"/>
      <c r="DH362" s="303"/>
      <c r="DJ362" s="145"/>
      <c r="DK362" s="145"/>
      <c r="DL362" s="267">
        <v>611</v>
      </c>
      <c r="DM362" s="268" t="s">
        <v>25</v>
      </c>
      <c r="DN362" s="269">
        <v>1</v>
      </c>
      <c r="DO362" s="171"/>
    </row>
    <row r="363" spans="4:119" s="115" customFormat="1" x14ac:dyDescent="0.25">
      <c r="D363" s="351"/>
      <c r="E363" s="351"/>
      <c r="F363" s="355"/>
      <c r="G363" s="356"/>
      <c r="H363" s="356"/>
      <c r="I363" s="355"/>
      <c r="J363" s="356"/>
      <c r="K363" s="355"/>
      <c r="L363" s="355"/>
      <c r="M363" s="355"/>
      <c r="N363" s="355"/>
      <c r="O363" s="355"/>
      <c r="P363" s="114"/>
      <c r="Q363" s="111"/>
      <c r="R363" s="111"/>
      <c r="T363" s="303"/>
      <c r="U363" s="357"/>
      <c r="V363" s="303"/>
      <c r="W363" s="358"/>
      <c r="X363" s="303"/>
      <c r="Y363" s="113"/>
      <c r="Z363" s="357"/>
      <c r="AA363" s="303"/>
      <c r="AB363" s="359"/>
      <c r="AC363" s="303"/>
      <c r="AD363" s="303"/>
      <c r="AE363" s="303"/>
      <c r="CO363" s="303"/>
      <c r="CQ363" s="351"/>
      <c r="CR363" s="351"/>
      <c r="CT363" s="351"/>
      <c r="CU363" s="351"/>
      <c r="CW363" s="351"/>
      <c r="CX363" s="351"/>
      <c r="CZ363" s="351"/>
      <c r="DA363" s="351"/>
      <c r="DC363" s="351"/>
      <c r="DD363" s="351"/>
      <c r="DG363" s="303"/>
      <c r="DH363" s="303"/>
      <c r="DJ363" s="145"/>
      <c r="DK363" s="145"/>
      <c r="DL363" s="267">
        <v>612</v>
      </c>
      <c r="DM363" s="268" t="s">
        <v>26</v>
      </c>
      <c r="DN363" s="269">
        <v>2</v>
      </c>
      <c r="DO363" s="171"/>
    </row>
    <row r="364" spans="4:119" s="115" customFormat="1" x14ac:dyDescent="0.25">
      <c r="D364" s="351"/>
      <c r="E364" s="351"/>
      <c r="F364" s="355"/>
      <c r="G364" s="356"/>
      <c r="H364" s="356"/>
      <c r="I364" s="355"/>
      <c r="J364" s="356"/>
      <c r="K364" s="355"/>
      <c r="L364" s="355"/>
      <c r="M364" s="355"/>
      <c r="N364" s="355"/>
      <c r="O364" s="355"/>
      <c r="P364" s="114"/>
      <c r="Q364" s="111"/>
      <c r="R364" s="111"/>
      <c r="T364" s="303"/>
      <c r="U364" s="357"/>
      <c r="V364" s="303"/>
      <c r="W364" s="358"/>
      <c r="X364" s="303"/>
      <c r="Y364" s="113"/>
      <c r="Z364" s="357"/>
      <c r="AA364" s="303"/>
      <c r="AB364" s="359"/>
      <c r="AC364" s="303"/>
      <c r="AD364" s="303"/>
      <c r="AE364" s="303"/>
      <c r="CO364" s="303"/>
      <c r="CQ364" s="351"/>
      <c r="CR364" s="351"/>
      <c r="CT364" s="351"/>
      <c r="CU364" s="351"/>
      <c r="CW364" s="351"/>
      <c r="CX364" s="351"/>
      <c r="CZ364" s="351"/>
      <c r="DA364" s="351"/>
      <c r="DC364" s="351"/>
      <c r="DD364" s="351"/>
      <c r="DG364" s="303"/>
      <c r="DH364" s="303"/>
      <c r="DJ364" s="145"/>
      <c r="DK364" s="145"/>
      <c r="DL364" s="267">
        <v>613</v>
      </c>
      <c r="DM364" s="268" t="s">
        <v>1436</v>
      </c>
      <c r="DN364" s="269">
        <v>3</v>
      </c>
      <c r="DO364" s="171" t="s">
        <v>963</v>
      </c>
    </row>
    <row r="365" spans="4:119" s="115" customFormat="1" x14ac:dyDescent="0.25">
      <c r="D365" s="351"/>
      <c r="E365" s="351"/>
      <c r="F365" s="355"/>
      <c r="G365" s="356"/>
      <c r="H365" s="356"/>
      <c r="I365" s="355"/>
      <c r="J365" s="356"/>
      <c r="K365" s="355"/>
      <c r="L365" s="355"/>
      <c r="M365" s="355"/>
      <c r="N365" s="355"/>
      <c r="O365" s="355"/>
      <c r="P365" s="114"/>
      <c r="Q365" s="111"/>
      <c r="R365" s="111"/>
      <c r="T365" s="303"/>
      <c r="U365" s="357"/>
      <c r="V365" s="303"/>
      <c r="W365" s="358"/>
      <c r="X365" s="303"/>
      <c r="Y365" s="113"/>
      <c r="Z365" s="357"/>
      <c r="AA365" s="303"/>
      <c r="AB365" s="359"/>
      <c r="AC365" s="303"/>
      <c r="AD365" s="303"/>
      <c r="AE365" s="303"/>
      <c r="CO365" s="303"/>
      <c r="CQ365" s="351"/>
      <c r="CR365" s="351"/>
      <c r="CT365" s="351"/>
      <c r="CU365" s="351"/>
      <c r="CW365" s="351"/>
      <c r="CX365" s="351"/>
      <c r="CZ365" s="351"/>
      <c r="DA365" s="351"/>
      <c r="DC365" s="351"/>
      <c r="DD365" s="351"/>
      <c r="DG365" s="303"/>
      <c r="DH365" s="303"/>
      <c r="DJ365" s="145"/>
      <c r="DK365" s="145"/>
      <c r="DL365" s="267">
        <v>614</v>
      </c>
      <c r="DM365" s="268" t="s">
        <v>1437</v>
      </c>
      <c r="DN365" s="269">
        <v>4</v>
      </c>
      <c r="DO365" s="171" t="s">
        <v>963</v>
      </c>
    </row>
    <row r="366" spans="4:119" s="115" customFormat="1" x14ac:dyDescent="0.25">
      <c r="D366" s="351"/>
      <c r="E366" s="351"/>
      <c r="F366" s="355"/>
      <c r="G366" s="356"/>
      <c r="H366" s="356"/>
      <c r="I366" s="355"/>
      <c r="J366" s="356"/>
      <c r="K366" s="355"/>
      <c r="L366" s="355"/>
      <c r="M366" s="355"/>
      <c r="N366" s="355"/>
      <c r="O366" s="355"/>
      <c r="P366" s="114"/>
      <c r="Q366" s="111"/>
      <c r="R366" s="111"/>
      <c r="T366" s="303"/>
      <c r="U366" s="357"/>
      <c r="V366" s="303"/>
      <c r="W366" s="358"/>
      <c r="X366" s="303"/>
      <c r="Y366" s="113"/>
      <c r="Z366" s="357"/>
      <c r="AA366" s="303"/>
      <c r="AB366" s="359"/>
      <c r="AC366" s="303"/>
      <c r="AD366" s="303"/>
      <c r="AE366" s="303"/>
      <c r="CO366" s="303"/>
      <c r="CQ366" s="351"/>
      <c r="CR366" s="351"/>
      <c r="CT366" s="351"/>
      <c r="CU366" s="351"/>
      <c r="CW366" s="351"/>
      <c r="CX366" s="351"/>
      <c r="CZ366" s="351"/>
      <c r="DA366" s="351"/>
      <c r="DC366" s="351"/>
      <c r="DD366" s="351"/>
      <c r="DG366" s="303"/>
      <c r="DH366" s="303"/>
      <c r="DJ366" s="145"/>
      <c r="DK366" s="145"/>
      <c r="DL366" s="267">
        <v>631</v>
      </c>
      <c r="DM366" s="268" t="s">
        <v>29</v>
      </c>
      <c r="DN366" s="269">
        <v>8</v>
      </c>
      <c r="DO366" s="171"/>
    </row>
    <row r="367" spans="4:119" s="115" customFormat="1" x14ac:dyDescent="0.25">
      <c r="D367" s="351"/>
      <c r="E367" s="351"/>
      <c r="F367" s="355"/>
      <c r="G367" s="356"/>
      <c r="H367" s="356"/>
      <c r="I367" s="355"/>
      <c r="J367" s="356"/>
      <c r="K367" s="355"/>
      <c r="L367" s="355"/>
      <c r="M367" s="355"/>
      <c r="N367" s="355"/>
      <c r="O367" s="355"/>
      <c r="P367" s="114"/>
      <c r="Q367" s="111"/>
      <c r="R367" s="111"/>
      <c r="T367" s="303"/>
      <c r="U367" s="357"/>
      <c r="V367" s="303"/>
      <c r="W367" s="358"/>
      <c r="X367" s="303"/>
      <c r="Y367" s="113"/>
      <c r="Z367" s="357"/>
      <c r="AA367" s="303"/>
      <c r="AB367" s="359"/>
      <c r="AC367" s="303"/>
      <c r="AD367" s="303"/>
      <c r="AE367" s="303"/>
      <c r="CO367" s="303"/>
      <c r="CQ367" s="351"/>
      <c r="CR367" s="351"/>
      <c r="CT367" s="351"/>
      <c r="CU367" s="351"/>
      <c r="CW367" s="351"/>
      <c r="CX367" s="351"/>
      <c r="CZ367" s="351"/>
      <c r="DA367" s="351"/>
      <c r="DC367" s="351"/>
      <c r="DD367" s="351"/>
      <c r="DG367" s="303"/>
      <c r="DH367" s="303"/>
      <c r="DJ367" s="145"/>
      <c r="DK367" s="145"/>
      <c r="DL367" s="267">
        <v>632</v>
      </c>
      <c r="DM367" s="268" t="s">
        <v>30</v>
      </c>
      <c r="DN367" s="269">
        <v>9</v>
      </c>
      <c r="DO367" s="171"/>
    </row>
    <row r="368" spans="4:119" s="115" customFormat="1" x14ac:dyDescent="0.25">
      <c r="D368" s="351"/>
      <c r="E368" s="351"/>
      <c r="F368" s="355"/>
      <c r="G368" s="356"/>
      <c r="H368" s="356"/>
      <c r="I368" s="355"/>
      <c r="J368" s="356"/>
      <c r="K368" s="355"/>
      <c r="L368" s="355"/>
      <c r="M368" s="355"/>
      <c r="N368" s="355"/>
      <c r="O368" s="355"/>
      <c r="P368" s="114"/>
      <c r="Q368" s="111"/>
      <c r="R368" s="111"/>
      <c r="T368" s="303"/>
      <c r="U368" s="357"/>
      <c r="V368" s="303"/>
      <c r="W368" s="358"/>
      <c r="X368" s="303"/>
      <c r="Y368" s="113"/>
      <c r="Z368" s="357"/>
      <c r="AA368" s="303"/>
      <c r="AB368" s="359"/>
      <c r="AC368" s="303"/>
      <c r="AD368" s="303"/>
      <c r="AE368" s="303"/>
      <c r="CO368" s="303"/>
      <c r="CQ368" s="351"/>
      <c r="CR368" s="351"/>
      <c r="CT368" s="351"/>
      <c r="CU368" s="351"/>
      <c r="CW368" s="351"/>
      <c r="CX368" s="351"/>
      <c r="CZ368" s="351"/>
      <c r="DA368" s="351"/>
      <c r="DC368" s="351"/>
      <c r="DD368" s="351"/>
      <c r="DG368" s="303"/>
      <c r="DH368" s="303"/>
      <c r="DJ368" s="145"/>
      <c r="DK368" s="145"/>
      <c r="DL368" s="267">
        <v>633</v>
      </c>
      <c r="DM368" s="268" t="s">
        <v>31</v>
      </c>
      <c r="DN368" s="269">
        <v>10</v>
      </c>
      <c r="DO368" s="171"/>
    </row>
    <row r="369" spans="4:119" s="115" customFormat="1" x14ac:dyDescent="0.25">
      <c r="D369" s="351"/>
      <c r="E369" s="351"/>
      <c r="F369" s="355"/>
      <c r="G369" s="356"/>
      <c r="H369" s="356"/>
      <c r="I369" s="355"/>
      <c r="J369" s="356"/>
      <c r="K369" s="355"/>
      <c r="L369" s="355"/>
      <c r="M369" s="355"/>
      <c r="N369" s="355"/>
      <c r="O369" s="355"/>
      <c r="P369" s="114"/>
      <c r="Q369" s="111"/>
      <c r="R369" s="111"/>
      <c r="T369" s="303"/>
      <c r="U369" s="357"/>
      <c r="V369" s="303"/>
      <c r="W369" s="358"/>
      <c r="X369" s="303"/>
      <c r="Y369" s="113"/>
      <c r="Z369" s="357"/>
      <c r="AA369" s="303"/>
      <c r="AB369" s="359"/>
      <c r="AC369" s="303"/>
      <c r="AD369" s="303"/>
      <c r="AE369" s="303"/>
      <c r="CO369" s="303"/>
      <c r="CQ369" s="351"/>
      <c r="CR369" s="351"/>
      <c r="CT369" s="351"/>
      <c r="CU369" s="351"/>
      <c r="CW369" s="351"/>
      <c r="CX369" s="351"/>
      <c r="CZ369" s="351"/>
      <c r="DA369" s="351"/>
      <c r="DC369" s="351"/>
      <c r="DD369" s="351"/>
      <c r="DG369" s="303"/>
      <c r="DH369" s="303"/>
      <c r="DJ369" s="145"/>
      <c r="DK369" s="145"/>
      <c r="DL369" s="267">
        <v>634</v>
      </c>
      <c r="DM369" s="268" t="s">
        <v>32</v>
      </c>
      <c r="DN369" s="269">
        <v>11</v>
      </c>
      <c r="DO369" s="171"/>
    </row>
    <row r="370" spans="4:119" s="115" customFormat="1" x14ac:dyDescent="0.25">
      <c r="D370" s="351"/>
      <c r="E370" s="351"/>
      <c r="F370" s="355"/>
      <c r="G370" s="356"/>
      <c r="H370" s="356"/>
      <c r="I370" s="355"/>
      <c r="J370" s="356"/>
      <c r="K370" s="355"/>
      <c r="L370" s="355"/>
      <c r="M370" s="355"/>
      <c r="N370" s="355"/>
      <c r="O370" s="355"/>
      <c r="P370" s="114"/>
      <c r="Q370" s="111"/>
      <c r="R370" s="111"/>
      <c r="T370" s="303"/>
      <c r="U370" s="357"/>
      <c r="V370" s="303"/>
      <c r="W370" s="358"/>
      <c r="X370" s="303"/>
      <c r="Y370" s="113"/>
      <c r="Z370" s="357"/>
      <c r="AA370" s="303"/>
      <c r="AB370" s="359"/>
      <c r="AC370" s="303"/>
      <c r="AD370" s="303"/>
      <c r="AE370" s="303"/>
      <c r="CO370" s="303"/>
      <c r="CQ370" s="351"/>
      <c r="CR370" s="351"/>
      <c r="CT370" s="351"/>
      <c r="CU370" s="351"/>
      <c r="CW370" s="351"/>
      <c r="CX370" s="351"/>
      <c r="CZ370" s="351"/>
      <c r="DA370" s="351"/>
      <c r="DC370" s="351"/>
      <c r="DD370" s="351"/>
      <c r="DG370" s="303"/>
      <c r="DH370" s="303"/>
      <c r="DJ370" s="145"/>
      <c r="DK370" s="145"/>
      <c r="DL370" s="267">
        <v>690</v>
      </c>
      <c r="DM370" s="268" t="s">
        <v>1491</v>
      </c>
      <c r="DN370" s="269">
        <v>8</v>
      </c>
      <c r="DO370" s="171"/>
    </row>
    <row r="371" spans="4:119" s="115" customFormat="1" x14ac:dyDescent="0.25">
      <c r="D371" s="351"/>
      <c r="E371" s="351"/>
      <c r="F371" s="355"/>
      <c r="G371" s="356"/>
      <c r="H371" s="356"/>
      <c r="I371" s="355"/>
      <c r="J371" s="356"/>
      <c r="K371" s="355"/>
      <c r="L371" s="355"/>
      <c r="M371" s="355"/>
      <c r="N371" s="355"/>
      <c r="O371" s="355"/>
      <c r="P371" s="114"/>
      <c r="Q371" s="111"/>
      <c r="R371" s="111"/>
      <c r="T371" s="303"/>
      <c r="U371" s="357"/>
      <c r="V371" s="303"/>
      <c r="W371" s="358"/>
      <c r="X371" s="303"/>
      <c r="Y371" s="113"/>
      <c r="Z371" s="357"/>
      <c r="AA371" s="303"/>
      <c r="AB371" s="359"/>
      <c r="AC371" s="303"/>
      <c r="AD371" s="303"/>
      <c r="AE371" s="303"/>
      <c r="CO371" s="303"/>
      <c r="CQ371" s="351"/>
      <c r="CR371" s="351"/>
      <c r="CT371" s="351"/>
      <c r="CU371" s="351"/>
      <c r="CW371" s="351"/>
      <c r="CX371" s="351"/>
      <c r="CZ371" s="351"/>
      <c r="DA371" s="351"/>
      <c r="DC371" s="351"/>
      <c r="DD371" s="351"/>
      <c r="DG371" s="303"/>
      <c r="DH371" s="303"/>
      <c r="DJ371" s="145"/>
      <c r="DK371" s="145"/>
      <c r="DL371" s="267">
        <v>691</v>
      </c>
      <c r="DM371" s="268" t="s">
        <v>1492</v>
      </c>
      <c r="DN371" s="269">
        <v>9</v>
      </c>
      <c r="DO371" s="171"/>
    </row>
    <row r="372" spans="4:119" s="115" customFormat="1" x14ac:dyDescent="0.25">
      <c r="D372" s="351"/>
      <c r="E372" s="351"/>
      <c r="F372" s="355"/>
      <c r="G372" s="356"/>
      <c r="H372" s="356"/>
      <c r="I372" s="355"/>
      <c r="J372" s="356"/>
      <c r="K372" s="355"/>
      <c r="L372" s="355"/>
      <c r="M372" s="355"/>
      <c r="N372" s="355"/>
      <c r="O372" s="355"/>
      <c r="P372" s="114"/>
      <c r="Q372" s="111"/>
      <c r="R372" s="111"/>
      <c r="T372" s="303"/>
      <c r="U372" s="357"/>
      <c r="V372" s="303"/>
      <c r="W372" s="358"/>
      <c r="X372" s="303"/>
      <c r="Y372" s="113"/>
      <c r="Z372" s="357"/>
      <c r="AA372" s="303"/>
      <c r="AB372" s="359"/>
      <c r="AC372" s="303"/>
      <c r="AD372" s="303"/>
      <c r="AE372" s="303"/>
      <c r="CO372" s="303"/>
      <c r="CQ372" s="351"/>
      <c r="CR372" s="351"/>
      <c r="CT372" s="351"/>
      <c r="CU372" s="351"/>
      <c r="CW372" s="351"/>
      <c r="CX372" s="351"/>
      <c r="CZ372" s="351"/>
      <c r="DA372" s="351"/>
      <c r="DC372" s="351"/>
      <c r="DD372" s="351"/>
      <c r="DG372" s="303"/>
      <c r="DH372" s="303"/>
      <c r="DJ372" s="145"/>
      <c r="DK372" s="145"/>
      <c r="DL372" s="267">
        <v>692</v>
      </c>
      <c r="DM372" s="268" t="s">
        <v>1493</v>
      </c>
      <c r="DN372" s="269">
        <v>10</v>
      </c>
      <c r="DO372" s="171"/>
    </row>
    <row r="373" spans="4:119" s="115" customFormat="1" x14ac:dyDescent="0.25">
      <c r="D373" s="351"/>
      <c r="E373" s="351"/>
      <c r="F373" s="355"/>
      <c r="G373" s="356"/>
      <c r="H373" s="356"/>
      <c r="I373" s="355"/>
      <c r="J373" s="356"/>
      <c r="K373" s="355"/>
      <c r="L373" s="355"/>
      <c r="M373" s="355"/>
      <c r="N373" s="355"/>
      <c r="O373" s="355"/>
      <c r="P373" s="114"/>
      <c r="Q373" s="111"/>
      <c r="R373" s="111"/>
      <c r="T373" s="303"/>
      <c r="U373" s="357"/>
      <c r="V373" s="303"/>
      <c r="W373" s="358"/>
      <c r="X373" s="303"/>
      <c r="Y373" s="113"/>
      <c r="Z373" s="357"/>
      <c r="AA373" s="303"/>
      <c r="AB373" s="359"/>
      <c r="AC373" s="303"/>
      <c r="AD373" s="303"/>
      <c r="AE373" s="303"/>
      <c r="CO373" s="303"/>
      <c r="CQ373" s="351"/>
      <c r="CR373" s="351"/>
      <c r="CT373" s="351"/>
      <c r="CU373" s="351"/>
      <c r="CW373" s="351"/>
      <c r="CX373" s="351"/>
      <c r="CZ373" s="351"/>
      <c r="DA373" s="351"/>
      <c r="DC373" s="351"/>
      <c r="DD373" s="351"/>
      <c r="DG373" s="303"/>
      <c r="DH373" s="303"/>
      <c r="DJ373" s="145"/>
      <c r="DK373" s="145"/>
      <c r="DL373" s="267">
        <v>693</v>
      </c>
      <c r="DM373" s="268" t="s">
        <v>1494</v>
      </c>
      <c r="DN373" s="269">
        <v>11</v>
      </c>
      <c r="DO373" s="171"/>
    </row>
    <row r="374" spans="4:119" s="115" customFormat="1" x14ac:dyDescent="0.25">
      <c r="D374" s="351"/>
      <c r="E374" s="351"/>
      <c r="F374" s="355"/>
      <c r="G374" s="356"/>
      <c r="H374" s="356"/>
      <c r="I374" s="355"/>
      <c r="J374" s="356"/>
      <c r="K374" s="355"/>
      <c r="L374" s="355"/>
      <c r="M374" s="355"/>
      <c r="N374" s="355"/>
      <c r="O374" s="355"/>
      <c r="P374" s="114"/>
      <c r="Q374" s="111"/>
      <c r="R374" s="111"/>
      <c r="T374" s="303"/>
      <c r="U374" s="357"/>
      <c r="V374" s="303"/>
      <c r="W374" s="358"/>
      <c r="X374" s="303"/>
      <c r="Y374" s="113"/>
      <c r="Z374" s="357"/>
      <c r="AA374" s="303"/>
      <c r="AB374" s="359"/>
      <c r="AC374" s="303"/>
      <c r="AD374" s="303"/>
      <c r="AE374" s="303"/>
      <c r="CO374" s="303"/>
      <c r="CQ374" s="351"/>
      <c r="CR374" s="351"/>
      <c r="CT374" s="351"/>
      <c r="CU374" s="351"/>
      <c r="CW374" s="351"/>
      <c r="CX374" s="351"/>
      <c r="CZ374" s="351"/>
      <c r="DA374" s="351"/>
      <c r="DC374" s="351"/>
      <c r="DD374" s="351"/>
      <c r="DG374" s="303"/>
      <c r="DH374" s="303"/>
      <c r="DJ374" s="145"/>
      <c r="DK374" s="145"/>
      <c r="DL374" s="267">
        <v>694</v>
      </c>
      <c r="DM374" s="268" t="s">
        <v>1495</v>
      </c>
      <c r="DN374" s="269">
        <v>12</v>
      </c>
      <c r="DO374" s="171"/>
    </row>
    <row r="375" spans="4:119" s="115" customFormat="1" x14ac:dyDescent="0.25">
      <c r="D375" s="351"/>
      <c r="E375" s="351"/>
      <c r="F375" s="355"/>
      <c r="G375" s="356"/>
      <c r="H375" s="356"/>
      <c r="I375" s="355"/>
      <c r="J375" s="356"/>
      <c r="K375" s="355"/>
      <c r="L375" s="355"/>
      <c r="M375" s="355"/>
      <c r="N375" s="355"/>
      <c r="O375" s="355"/>
      <c r="P375" s="114"/>
      <c r="Q375" s="111"/>
      <c r="R375" s="111"/>
      <c r="T375" s="303"/>
      <c r="U375" s="357"/>
      <c r="V375" s="303"/>
      <c r="W375" s="358"/>
      <c r="X375" s="303"/>
      <c r="Y375" s="113"/>
      <c r="Z375" s="357"/>
      <c r="AA375" s="303"/>
      <c r="AB375" s="359"/>
      <c r="AC375" s="303"/>
      <c r="AD375" s="303"/>
      <c r="AE375" s="303"/>
      <c r="CO375" s="303"/>
      <c r="CQ375" s="351"/>
      <c r="CR375" s="351"/>
      <c r="CT375" s="351"/>
      <c r="CU375" s="351"/>
      <c r="CW375" s="351"/>
      <c r="CX375" s="351"/>
      <c r="CZ375" s="351"/>
      <c r="DA375" s="351"/>
      <c r="DC375" s="351"/>
      <c r="DD375" s="351"/>
      <c r="DG375" s="303"/>
      <c r="DH375" s="303"/>
      <c r="DJ375" s="145"/>
      <c r="DK375" s="145"/>
      <c r="DL375" s="267">
        <v>706</v>
      </c>
      <c r="DM375" s="268" t="s">
        <v>1438</v>
      </c>
      <c r="DN375" s="269">
        <v>4</v>
      </c>
      <c r="DO375" s="171"/>
    </row>
    <row r="376" spans="4:119" s="115" customFormat="1" x14ac:dyDescent="0.25">
      <c r="D376" s="351"/>
      <c r="E376" s="351"/>
      <c r="F376" s="355"/>
      <c r="G376" s="356"/>
      <c r="H376" s="356"/>
      <c r="I376" s="355"/>
      <c r="J376" s="356"/>
      <c r="K376" s="355"/>
      <c r="L376" s="355"/>
      <c r="M376" s="355"/>
      <c r="N376" s="355"/>
      <c r="O376" s="355"/>
      <c r="P376" s="114"/>
      <c r="Q376" s="111"/>
      <c r="R376" s="111"/>
      <c r="T376" s="303"/>
      <c r="U376" s="357"/>
      <c r="V376" s="303"/>
      <c r="W376" s="358"/>
      <c r="X376" s="303"/>
      <c r="Y376" s="113"/>
      <c r="Z376" s="357"/>
      <c r="AA376" s="303"/>
      <c r="AB376" s="359"/>
      <c r="AC376" s="303"/>
      <c r="AD376" s="303"/>
      <c r="AE376" s="303"/>
      <c r="CO376" s="303"/>
      <c r="CQ376" s="351"/>
      <c r="CR376" s="351"/>
      <c r="CT376" s="351"/>
      <c r="CU376" s="351"/>
      <c r="CW376" s="351"/>
      <c r="CX376" s="351"/>
      <c r="CZ376" s="351"/>
      <c r="DA376" s="351"/>
      <c r="DC376" s="351"/>
      <c r="DD376" s="351"/>
      <c r="DG376" s="303"/>
      <c r="DH376" s="303"/>
      <c r="DJ376" s="145"/>
      <c r="DK376" s="145"/>
      <c r="DL376" s="267">
        <v>707</v>
      </c>
      <c r="DM376" s="268" t="s">
        <v>1439</v>
      </c>
      <c r="DN376" s="269">
        <v>5</v>
      </c>
      <c r="DO376" s="171"/>
    </row>
    <row r="377" spans="4:119" s="115" customFormat="1" x14ac:dyDescent="0.25">
      <c r="D377" s="351"/>
      <c r="E377" s="351"/>
      <c r="F377" s="355"/>
      <c r="G377" s="356"/>
      <c r="H377" s="356"/>
      <c r="I377" s="355"/>
      <c r="J377" s="356"/>
      <c r="K377" s="355"/>
      <c r="L377" s="355"/>
      <c r="M377" s="355"/>
      <c r="N377" s="355"/>
      <c r="O377" s="355"/>
      <c r="P377" s="114"/>
      <c r="Q377" s="111"/>
      <c r="R377" s="111"/>
      <c r="T377" s="303"/>
      <c r="U377" s="357"/>
      <c r="V377" s="303"/>
      <c r="W377" s="358"/>
      <c r="X377" s="303"/>
      <c r="Y377" s="113"/>
      <c r="Z377" s="357"/>
      <c r="AA377" s="303"/>
      <c r="AB377" s="359"/>
      <c r="AC377" s="303"/>
      <c r="AD377" s="303"/>
      <c r="AE377" s="303"/>
      <c r="CO377" s="303"/>
      <c r="CQ377" s="351"/>
      <c r="CR377" s="351"/>
      <c r="CT377" s="351"/>
      <c r="CU377" s="351"/>
      <c r="CW377" s="351"/>
      <c r="CX377" s="351"/>
      <c r="CZ377" s="351"/>
      <c r="DA377" s="351"/>
      <c r="DC377" s="351"/>
      <c r="DD377" s="351"/>
      <c r="DG377" s="303"/>
      <c r="DH377" s="303"/>
      <c r="DJ377" s="145"/>
      <c r="DK377" s="145"/>
      <c r="DL377" s="267">
        <v>708</v>
      </c>
      <c r="DM377" s="268" t="s">
        <v>1440</v>
      </c>
      <c r="DN377" s="269">
        <v>6</v>
      </c>
      <c r="DO377" s="171"/>
    </row>
    <row r="378" spans="4:119" s="115" customFormat="1" x14ac:dyDescent="0.25">
      <c r="D378" s="351"/>
      <c r="E378" s="351"/>
      <c r="F378" s="355"/>
      <c r="G378" s="356"/>
      <c r="H378" s="356"/>
      <c r="I378" s="355"/>
      <c r="J378" s="356"/>
      <c r="K378" s="355"/>
      <c r="L378" s="355"/>
      <c r="M378" s="355"/>
      <c r="N378" s="355"/>
      <c r="O378" s="355"/>
      <c r="P378" s="114"/>
      <c r="Q378" s="111"/>
      <c r="R378" s="111"/>
      <c r="T378" s="303"/>
      <c r="U378" s="357"/>
      <c r="V378" s="303"/>
      <c r="W378" s="358"/>
      <c r="X378" s="303"/>
      <c r="Y378" s="113"/>
      <c r="Z378" s="357"/>
      <c r="AA378" s="303"/>
      <c r="AB378" s="359"/>
      <c r="AC378" s="303"/>
      <c r="AD378" s="303"/>
      <c r="AE378" s="303"/>
      <c r="CO378" s="303"/>
      <c r="CQ378" s="351"/>
      <c r="CR378" s="351"/>
      <c r="CT378" s="351"/>
      <c r="CU378" s="351"/>
      <c r="CW378" s="351"/>
      <c r="CX378" s="351"/>
      <c r="CZ378" s="351"/>
      <c r="DA378" s="351"/>
      <c r="DC378" s="351"/>
      <c r="DD378" s="351"/>
      <c r="DG378" s="303"/>
      <c r="DH378" s="303"/>
      <c r="DJ378" s="145"/>
      <c r="DK378" s="145"/>
      <c r="DL378" s="267">
        <v>709</v>
      </c>
      <c r="DM378" s="268" t="s">
        <v>1441</v>
      </c>
      <c r="DN378" s="269">
        <v>7</v>
      </c>
      <c r="DO378" s="171"/>
    </row>
    <row r="379" spans="4:119" s="115" customFormat="1" x14ac:dyDescent="0.25">
      <c r="D379" s="351"/>
      <c r="E379" s="351"/>
      <c r="F379" s="355"/>
      <c r="G379" s="356"/>
      <c r="H379" s="356"/>
      <c r="I379" s="355"/>
      <c r="J379" s="356"/>
      <c r="K379" s="355"/>
      <c r="L379" s="355"/>
      <c r="M379" s="355"/>
      <c r="N379" s="355"/>
      <c r="O379" s="355"/>
      <c r="P379" s="114"/>
      <c r="Q379" s="111"/>
      <c r="R379" s="111"/>
      <c r="T379" s="303"/>
      <c r="U379" s="357"/>
      <c r="V379" s="303"/>
      <c r="W379" s="358"/>
      <c r="X379" s="303"/>
      <c r="Y379" s="113"/>
      <c r="Z379" s="357"/>
      <c r="AA379" s="303"/>
      <c r="AB379" s="359"/>
      <c r="AC379" s="303"/>
      <c r="AD379" s="303"/>
      <c r="AE379" s="303"/>
      <c r="CO379" s="303"/>
      <c r="CQ379" s="351"/>
      <c r="CR379" s="351"/>
      <c r="CT379" s="351"/>
      <c r="CU379" s="351"/>
      <c r="CW379" s="351"/>
      <c r="CX379" s="351"/>
      <c r="CZ379" s="351"/>
      <c r="DA379" s="351"/>
      <c r="DC379" s="351"/>
      <c r="DD379" s="351"/>
      <c r="DG379" s="303"/>
      <c r="DH379" s="303"/>
      <c r="DJ379" s="145"/>
      <c r="DK379" s="145"/>
      <c r="DL379" s="267">
        <v>710</v>
      </c>
      <c r="DM379" s="268" t="s">
        <v>37</v>
      </c>
      <c r="DN379" s="269">
        <v>6</v>
      </c>
      <c r="DO379" s="171"/>
    </row>
    <row r="380" spans="4:119" s="115" customFormat="1" x14ac:dyDescent="0.25">
      <c r="D380" s="351"/>
      <c r="E380" s="351"/>
      <c r="F380" s="355"/>
      <c r="G380" s="356"/>
      <c r="H380" s="356"/>
      <c r="I380" s="355"/>
      <c r="J380" s="356"/>
      <c r="K380" s="355"/>
      <c r="L380" s="355"/>
      <c r="M380" s="355"/>
      <c r="N380" s="355"/>
      <c r="O380" s="355"/>
      <c r="P380" s="114"/>
      <c r="Q380" s="111"/>
      <c r="R380" s="111"/>
      <c r="T380" s="303"/>
      <c r="U380" s="357"/>
      <c r="V380" s="303"/>
      <c r="W380" s="358"/>
      <c r="X380" s="303"/>
      <c r="Y380" s="113"/>
      <c r="Z380" s="357"/>
      <c r="AA380" s="303"/>
      <c r="AB380" s="359"/>
      <c r="AC380" s="303"/>
      <c r="AD380" s="303"/>
      <c r="AE380" s="303"/>
      <c r="CO380" s="303"/>
      <c r="CQ380" s="351"/>
      <c r="CR380" s="351"/>
      <c r="CT380" s="351"/>
      <c r="CU380" s="351"/>
      <c r="CW380" s="351"/>
      <c r="CX380" s="351"/>
      <c r="CZ380" s="351"/>
      <c r="DA380" s="351"/>
      <c r="DC380" s="351"/>
      <c r="DD380" s="351"/>
      <c r="DG380" s="303"/>
      <c r="DH380" s="303"/>
      <c r="DJ380" s="145"/>
      <c r="DK380" s="145"/>
      <c r="DL380" s="267">
        <v>711</v>
      </c>
      <c r="DM380" s="268" t="s">
        <v>1442</v>
      </c>
      <c r="DN380" s="269">
        <v>7</v>
      </c>
      <c r="DO380" s="171"/>
    </row>
    <row r="381" spans="4:119" s="115" customFormat="1" x14ac:dyDescent="0.25">
      <c r="D381" s="351"/>
      <c r="E381" s="351"/>
      <c r="F381" s="355"/>
      <c r="G381" s="356"/>
      <c r="H381" s="356"/>
      <c r="I381" s="355"/>
      <c r="J381" s="356"/>
      <c r="K381" s="355"/>
      <c r="L381" s="355"/>
      <c r="M381" s="355"/>
      <c r="N381" s="355"/>
      <c r="O381" s="355"/>
      <c r="P381" s="114"/>
      <c r="Q381" s="111"/>
      <c r="R381" s="111"/>
      <c r="T381" s="303"/>
      <c r="U381" s="357"/>
      <c r="V381" s="303"/>
      <c r="W381" s="358"/>
      <c r="X381" s="303"/>
      <c r="Y381" s="113"/>
      <c r="Z381" s="357"/>
      <c r="AA381" s="303"/>
      <c r="AB381" s="359"/>
      <c r="AC381" s="303"/>
      <c r="AD381" s="303"/>
      <c r="AE381" s="303"/>
      <c r="CO381" s="303"/>
      <c r="CQ381" s="351"/>
      <c r="CR381" s="351"/>
      <c r="CT381" s="351"/>
      <c r="CU381" s="351"/>
      <c r="CW381" s="351"/>
      <c r="CX381" s="351"/>
      <c r="CZ381" s="351"/>
      <c r="DA381" s="351"/>
      <c r="DC381" s="351"/>
      <c r="DD381" s="351"/>
      <c r="DG381" s="303"/>
      <c r="DH381" s="303"/>
      <c r="DJ381" s="145"/>
      <c r="DK381" s="145"/>
      <c r="DL381" s="267">
        <v>712</v>
      </c>
      <c r="DM381" s="268" t="s">
        <v>1443</v>
      </c>
      <c r="DN381" s="269">
        <v>8</v>
      </c>
      <c r="DO381" s="171"/>
    </row>
    <row r="382" spans="4:119" s="115" customFormat="1" x14ac:dyDescent="0.25">
      <c r="D382" s="351"/>
      <c r="E382" s="351"/>
      <c r="F382" s="355"/>
      <c r="G382" s="356"/>
      <c r="H382" s="356"/>
      <c r="I382" s="355"/>
      <c r="J382" s="356"/>
      <c r="K382" s="355"/>
      <c r="L382" s="355"/>
      <c r="M382" s="355"/>
      <c r="N382" s="355"/>
      <c r="O382" s="355"/>
      <c r="P382" s="114"/>
      <c r="Q382" s="111"/>
      <c r="R382" s="111"/>
      <c r="T382" s="303"/>
      <c r="U382" s="357"/>
      <c r="V382" s="303"/>
      <c r="W382" s="358"/>
      <c r="X382" s="303"/>
      <c r="Y382" s="113"/>
      <c r="Z382" s="357"/>
      <c r="AA382" s="303"/>
      <c r="AB382" s="359"/>
      <c r="AC382" s="303"/>
      <c r="AD382" s="303"/>
      <c r="AE382" s="303"/>
      <c r="CO382" s="303"/>
      <c r="CQ382" s="351"/>
      <c r="CR382" s="351"/>
      <c r="CT382" s="351"/>
      <c r="CU382" s="351"/>
      <c r="CW382" s="351"/>
      <c r="CX382" s="351"/>
      <c r="CZ382" s="351"/>
      <c r="DA382" s="351"/>
      <c r="DC382" s="351"/>
      <c r="DD382" s="351"/>
      <c r="DG382" s="303"/>
      <c r="DH382" s="303"/>
      <c r="DJ382" s="145"/>
      <c r="DK382" s="145"/>
      <c r="DL382" s="267">
        <v>713</v>
      </c>
      <c r="DM382" s="268" t="s">
        <v>1444</v>
      </c>
      <c r="DN382" s="269">
        <v>9</v>
      </c>
      <c r="DO382" s="171"/>
    </row>
    <row r="383" spans="4:119" s="115" customFormat="1" x14ac:dyDescent="0.25">
      <c r="D383" s="351"/>
      <c r="E383" s="351"/>
      <c r="F383" s="355"/>
      <c r="G383" s="356"/>
      <c r="H383" s="356"/>
      <c r="I383" s="355"/>
      <c r="J383" s="356"/>
      <c r="K383" s="355"/>
      <c r="L383" s="355"/>
      <c r="M383" s="355"/>
      <c r="N383" s="355"/>
      <c r="O383" s="355"/>
      <c r="P383" s="114"/>
      <c r="Q383" s="111"/>
      <c r="R383" s="111"/>
      <c r="T383" s="303"/>
      <c r="U383" s="357"/>
      <c r="V383" s="303"/>
      <c r="W383" s="358"/>
      <c r="X383" s="303"/>
      <c r="Y383" s="113"/>
      <c r="Z383" s="357"/>
      <c r="AA383" s="303"/>
      <c r="AB383" s="359"/>
      <c r="AC383" s="303"/>
      <c r="AD383" s="303"/>
      <c r="AE383" s="303"/>
      <c r="CO383" s="303"/>
      <c r="CQ383" s="351"/>
      <c r="CR383" s="351"/>
      <c r="CT383" s="351"/>
      <c r="CU383" s="351"/>
      <c r="CW383" s="351"/>
      <c r="CX383" s="351"/>
      <c r="CZ383" s="351"/>
      <c r="DA383" s="351"/>
      <c r="DC383" s="351"/>
      <c r="DD383" s="351"/>
      <c r="DG383" s="303"/>
      <c r="DH383" s="303"/>
      <c r="DJ383" s="145"/>
      <c r="DK383" s="145"/>
      <c r="DL383" s="267">
        <v>714</v>
      </c>
      <c r="DM383" s="268" t="s">
        <v>41</v>
      </c>
      <c r="DN383" s="269">
        <v>10</v>
      </c>
      <c r="DO383" s="171"/>
    </row>
    <row r="384" spans="4:119" s="115" customFormat="1" x14ac:dyDescent="0.25">
      <c r="D384" s="351"/>
      <c r="E384" s="351"/>
      <c r="F384" s="355"/>
      <c r="G384" s="356"/>
      <c r="H384" s="356"/>
      <c r="I384" s="355"/>
      <c r="J384" s="356"/>
      <c r="K384" s="355"/>
      <c r="L384" s="355"/>
      <c r="M384" s="355"/>
      <c r="N384" s="355"/>
      <c r="O384" s="355"/>
      <c r="P384" s="114"/>
      <c r="Q384" s="111"/>
      <c r="R384" s="111"/>
      <c r="T384" s="303"/>
      <c r="U384" s="357"/>
      <c r="V384" s="303"/>
      <c r="W384" s="358"/>
      <c r="X384" s="303"/>
      <c r="Y384" s="113"/>
      <c r="Z384" s="357"/>
      <c r="AA384" s="303"/>
      <c r="AB384" s="359"/>
      <c r="AC384" s="303"/>
      <c r="AD384" s="303"/>
      <c r="AE384" s="303"/>
      <c r="CO384" s="303"/>
      <c r="CQ384" s="351"/>
      <c r="CR384" s="351"/>
      <c r="CT384" s="351"/>
      <c r="CU384" s="351"/>
      <c r="CW384" s="351"/>
      <c r="CX384" s="351"/>
      <c r="CZ384" s="351"/>
      <c r="DA384" s="351"/>
      <c r="DC384" s="351"/>
      <c r="DD384" s="351"/>
      <c r="DG384" s="303"/>
      <c r="DH384" s="303"/>
      <c r="DJ384" s="145"/>
      <c r="DK384" s="145"/>
      <c r="DL384" s="267">
        <v>720</v>
      </c>
      <c r="DM384" s="268" t="s">
        <v>1445</v>
      </c>
      <c r="DN384" s="269">
        <v>6</v>
      </c>
      <c r="DO384" s="171"/>
    </row>
    <row r="385" spans="4:119" s="115" customFormat="1" x14ac:dyDescent="0.25">
      <c r="D385" s="351"/>
      <c r="E385" s="351"/>
      <c r="F385" s="355"/>
      <c r="G385" s="356"/>
      <c r="H385" s="356"/>
      <c r="I385" s="355"/>
      <c r="J385" s="356"/>
      <c r="K385" s="355"/>
      <c r="L385" s="355"/>
      <c r="M385" s="355"/>
      <c r="N385" s="355"/>
      <c r="O385" s="355"/>
      <c r="P385" s="114"/>
      <c r="Q385" s="111"/>
      <c r="R385" s="111"/>
      <c r="T385" s="303"/>
      <c r="U385" s="357"/>
      <c r="V385" s="303"/>
      <c r="W385" s="358"/>
      <c r="X385" s="303"/>
      <c r="Y385" s="113"/>
      <c r="Z385" s="357"/>
      <c r="AA385" s="303"/>
      <c r="AB385" s="359"/>
      <c r="AC385" s="303"/>
      <c r="AD385" s="303"/>
      <c r="AE385" s="303"/>
      <c r="CO385" s="303"/>
      <c r="CQ385" s="351"/>
      <c r="CR385" s="351"/>
      <c r="CT385" s="351"/>
      <c r="CU385" s="351"/>
      <c r="CW385" s="351"/>
      <c r="CX385" s="351"/>
      <c r="CZ385" s="351"/>
      <c r="DA385" s="351"/>
      <c r="DC385" s="351"/>
      <c r="DD385" s="351"/>
      <c r="DG385" s="303"/>
      <c r="DH385" s="303"/>
      <c r="DJ385" s="145"/>
      <c r="DK385" s="145"/>
      <c r="DL385" s="267">
        <v>721</v>
      </c>
      <c r="DM385" s="268" t="s">
        <v>1446</v>
      </c>
      <c r="DN385" s="269">
        <v>7</v>
      </c>
      <c r="DO385" s="171"/>
    </row>
    <row r="386" spans="4:119" s="115" customFormat="1" x14ac:dyDescent="0.25">
      <c r="D386" s="351"/>
      <c r="E386" s="351"/>
      <c r="F386" s="355"/>
      <c r="G386" s="356"/>
      <c r="H386" s="356"/>
      <c r="I386" s="355"/>
      <c r="J386" s="356"/>
      <c r="K386" s="355"/>
      <c r="L386" s="355"/>
      <c r="M386" s="355"/>
      <c r="N386" s="355"/>
      <c r="O386" s="355"/>
      <c r="P386" s="114"/>
      <c r="Q386" s="111"/>
      <c r="R386" s="111"/>
      <c r="T386" s="303"/>
      <c r="U386" s="357"/>
      <c r="V386" s="303"/>
      <c r="W386" s="358"/>
      <c r="X386" s="303"/>
      <c r="Y386" s="113"/>
      <c r="Z386" s="357"/>
      <c r="AA386" s="303"/>
      <c r="AB386" s="359"/>
      <c r="AC386" s="303"/>
      <c r="AD386" s="303"/>
      <c r="AE386" s="303"/>
      <c r="CO386" s="303"/>
      <c r="CQ386" s="351"/>
      <c r="CR386" s="351"/>
      <c r="CT386" s="351"/>
      <c r="CU386" s="351"/>
      <c r="CW386" s="351"/>
      <c r="CX386" s="351"/>
      <c r="CZ386" s="351"/>
      <c r="DA386" s="351"/>
      <c r="DC386" s="351"/>
      <c r="DD386" s="351"/>
      <c r="DG386" s="303"/>
      <c r="DH386" s="303"/>
      <c r="DJ386" s="145"/>
      <c r="DK386" s="145"/>
      <c r="DL386" s="267">
        <v>722</v>
      </c>
      <c r="DM386" s="268" t="s">
        <v>1447</v>
      </c>
      <c r="DN386" s="269">
        <v>8</v>
      </c>
      <c r="DO386" s="171"/>
    </row>
    <row r="387" spans="4:119" s="115" customFormat="1" x14ac:dyDescent="0.25">
      <c r="D387" s="351"/>
      <c r="E387" s="351"/>
      <c r="F387" s="355"/>
      <c r="G387" s="356"/>
      <c r="H387" s="356"/>
      <c r="I387" s="355"/>
      <c r="J387" s="356"/>
      <c r="K387" s="355"/>
      <c r="L387" s="355"/>
      <c r="M387" s="355"/>
      <c r="N387" s="355"/>
      <c r="O387" s="355"/>
      <c r="P387" s="114"/>
      <c r="Q387" s="111"/>
      <c r="R387" s="111"/>
      <c r="T387" s="303"/>
      <c r="U387" s="357"/>
      <c r="V387" s="303"/>
      <c r="W387" s="358"/>
      <c r="X387" s="303"/>
      <c r="Y387" s="113"/>
      <c r="Z387" s="357"/>
      <c r="AA387" s="303"/>
      <c r="AB387" s="359"/>
      <c r="AC387" s="303"/>
      <c r="AD387" s="303"/>
      <c r="AE387" s="303"/>
      <c r="CO387" s="303"/>
      <c r="CQ387" s="351"/>
      <c r="CR387" s="351"/>
      <c r="CT387" s="351"/>
      <c r="CU387" s="351"/>
      <c r="CW387" s="351"/>
      <c r="CX387" s="351"/>
      <c r="CZ387" s="351"/>
      <c r="DA387" s="351"/>
      <c r="DC387" s="351"/>
      <c r="DD387" s="351"/>
      <c r="DG387" s="303"/>
      <c r="DH387" s="303"/>
      <c r="DJ387" s="145"/>
      <c r="DK387" s="145"/>
      <c r="DL387" s="267">
        <v>723</v>
      </c>
      <c r="DM387" s="268" t="s">
        <v>1448</v>
      </c>
      <c r="DN387" s="269">
        <v>9</v>
      </c>
      <c r="DO387" s="171"/>
    </row>
    <row r="388" spans="4:119" s="115" customFormat="1" x14ac:dyDescent="0.25">
      <c r="D388" s="351"/>
      <c r="E388" s="351"/>
      <c r="F388" s="355"/>
      <c r="G388" s="356"/>
      <c r="H388" s="356"/>
      <c r="I388" s="355"/>
      <c r="J388" s="356"/>
      <c r="K388" s="355"/>
      <c r="L388" s="355"/>
      <c r="M388" s="355"/>
      <c r="N388" s="355"/>
      <c r="O388" s="355"/>
      <c r="P388" s="114"/>
      <c r="Q388" s="111"/>
      <c r="R388" s="111"/>
      <c r="T388" s="303"/>
      <c r="U388" s="357"/>
      <c r="V388" s="303"/>
      <c r="W388" s="358"/>
      <c r="X388" s="303"/>
      <c r="Y388" s="113"/>
      <c r="Z388" s="357"/>
      <c r="AA388" s="303"/>
      <c r="AB388" s="359"/>
      <c r="AC388" s="303"/>
      <c r="AD388" s="303"/>
      <c r="AE388" s="303"/>
      <c r="CO388" s="303"/>
      <c r="CQ388" s="351"/>
      <c r="CR388" s="351"/>
      <c r="CT388" s="351"/>
      <c r="CU388" s="351"/>
      <c r="CW388" s="351"/>
      <c r="CX388" s="351"/>
      <c r="CZ388" s="351"/>
      <c r="DA388" s="351"/>
      <c r="DC388" s="351"/>
      <c r="DD388" s="351"/>
      <c r="DG388" s="303"/>
      <c r="DH388" s="303"/>
      <c r="DJ388" s="145"/>
      <c r="DK388" s="145"/>
      <c r="DL388" s="267">
        <v>724</v>
      </c>
      <c r="DM388" s="268" t="s">
        <v>1449</v>
      </c>
      <c r="DN388" s="269">
        <v>10</v>
      </c>
      <c r="DO388" s="171"/>
    </row>
    <row r="389" spans="4:119" s="115" customFormat="1" x14ac:dyDescent="0.25">
      <c r="D389" s="351"/>
      <c r="E389" s="351"/>
      <c r="F389" s="355"/>
      <c r="G389" s="356"/>
      <c r="H389" s="356"/>
      <c r="I389" s="355"/>
      <c r="J389" s="356"/>
      <c r="K389" s="355"/>
      <c r="L389" s="355"/>
      <c r="M389" s="355"/>
      <c r="N389" s="355"/>
      <c r="O389" s="355"/>
      <c r="P389" s="114"/>
      <c r="Q389" s="111"/>
      <c r="R389" s="111"/>
      <c r="T389" s="303"/>
      <c r="U389" s="357"/>
      <c r="V389" s="303"/>
      <c r="W389" s="358"/>
      <c r="X389" s="303"/>
      <c r="Y389" s="113"/>
      <c r="Z389" s="357"/>
      <c r="AA389" s="303"/>
      <c r="AB389" s="359"/>
      <c r="AC389" s="303"/>
      <c r="AD389" s="303"/>
      <c r="AE389" s="303"/>
      <c r="CO389" s="303"/>
      <c r="CQ389" s="351"/>
      <c r="CR389" s="351"/>
      <c r="CT389" s="351"/>
      <c r="CU389" s="351"/>
      <c r="CW389" s="351"/>
      <c r="CX389" s="351"/>
      <c r="CZ389" s="351"/>
      <c r="DA389" s="351"/>
      <c r="DC389" s="351"/>
      <c r="DD389" s="351"/>
      <c r="DG389" s="303"/>
      <c r="DH389" s="303"/>
      <c r="DJ389" s="145"/>
      <c r="DK389" s="145"/>
      <c r="DL389" s="267">
        <v>731</v>
      </c>
      <c r="DM389" s="268" t="s">
        <v>1450</v>
      </c>
      <c r="DN389" s="269">
        <v>4</v>
      </c>
      <c r="DO389" s="171" t="s">
        <v>964</v>
      </c>
    </row>
    <row r="390" spans="4:119" s="115" customFormat="1" x14ac:dyDescent="0.25">
      <c r="D390" s="351"/>
      <c r="E390" s="351"/>
      <c r="F390" s="355"/>
      <c r="G390" s="356"/>
      <c r="H390" s="356"/>
      <c r="I390" s="355"/>
      <c r="J390" s="356"/>
      <c r="K390" s="355"/>
      <c r="L390" s="355"/>
      <c r="M390" s="355"/>
      <c r="N390" s="355"/>
      <c r="O390" s="355"/>
      <c r="P390" s="114"/>
      <c r="Q390" s="111"/>
      <c r="R390" s="111"/>
      <c r="T390" s="303"/>
      <c r="U390" s="357"/>
      <c r="V390" s="303"/>
      <c r="W390" s="358"/>
      <c r="X390" s="303"/>
      <c r="Y390" s="113"/>
      <c r="Z390" s="357"/>
      <c r="AA390" s="303"/>
      <c r="AB390" s="359"/>
      <c r="AC390" s="303"/>
      <c r="AD390" s="303"/>
      <c r="AE390" s="303"/>
      <c r="CO390" s="303"/>
      <c r="CQ390" s="351"/>
      <c r="CR390" s="351"/>
      <c r="CT390" s="351"/>
      <c r="CU390" s="351"/>
      <c r="CW390" s="351"/>
      <c r="CX390" s="351"/>
      <c r="CZ390" s="351"/>
      <c r="DA390" s="351"/>
      <c r="DC390" s="351"/>
      <c r="DD390" s="351"/>
      <c r="DG390" s="303"/>
      <c r="DH390" s="303"/>
      <c r="DJ390" s="145"/>
      <c r="DK390" s="145"/>
      <c r="DL390" s="267">
        <v>732</v>
      </c>
      <c r="DM390" s="268" t="s">
        <v>1451</v>
      </c>
      <c r="DN390" s="269">
        <v>5</v>
      </c>
      <c r="DO390" s="171" t="s">
        <v>964</v>
      </c>
    </row>
    <row r="391" spans="4:119" s="115" customFormat="1" x14ac:dyDescent="0.25">
      <c r="D391" s="351"/>
      <c r="E391" s="351"/>
      <c r="F391" s="355"/>
      <c r="G391" s="356"/>
      <c r="H391" s="356"/>
      <c r="I391" s="355"/>
      <c r="J391" s="356"/>
      <c r="K391" s="355"/>
      <c r="L391" s="355"/>
      <c r="M391" s="355"/>
      <c r="N391" s="355"/>
      <c r="O391" s="355"/>
      <c r="P391" s="114"/>
      <c r="Q391" s="111"/>
      <c r="R391" s="111"/>
      <c r="T391" s="303"/>
      <c r="U391" s="357"/>
      <c r="V391" s="303"/>
      <c r="W391" s="358"/>
      <c r="X391" s="303"/>
      <c r="Y391" s="113"/>
      <c r="Z391" s="357"/>
      <c r="AA391" s="303"/>
      <c r="AB391" s="359"/>
      <c r="AC391" s="303"/>
      <c r="AD391" s="303"/>
      <c r="AE391" s="303"/>
      <c r="CO391" s="303"/>
      <c r="CQ391" s="351"/>
      <c r="CR391" s="351"/>
      <c r="CT391" s="351"/>
      <c r="CU391" s="351"/>
      <c r="CW391" s="351"/>
      <c r="CX391" s="351"/>
      <c r="CZ391" s="351"/>
      <c r="DA391" s="351"/>
      <c r="DC391" s="351"/>
      <c r="DD391" s="351"/>
      <c r="DG391" s="303"/>
      <c r="DH391" s="303"/>
      <c r="DJ391" s="145"/>
      <c r="DK391" s="145"/>
      <c r="DL391" s="267">
        <v>733</v>
      </c>
      <c r="DM391" s="268" t="s">
        <v>1452</v>
      </c>
      <c r="DN391" s="269">
        <v>6</v>
      </c>
      <c r="DO391" s="171" t="s">
        <v>964</v>
      </c>
    </row>
    <row r="392" spans="4:119" s="115" customFormat="1" x14ac:dyDescent="0.25">
      <c r="D392" s="351"/>
      <c r="E392" s="351"/>
      <c r="F392" s="355"/>
      <c r="G392" s="356"/>
      <c r="H392" s="356"/>
      <c r="I392" s="355"/>
      <c r="J392" s="356"/>
      <c r="K392" s="355"/>
      <c r="L392" s="355"/>
      <c r="M392" s="355"/>
      <c r="N392" s="355"/>
      <c r="O392" s="355"/>
      <c r="P392" s="114"/>
      <c r="Q392" s="111"/>
      <c r="R392" s="111"/>
      <c r="T392" s="303"/>
      <c r="U392" s="357"/>
      <c r="V392" s="303"/>
      <c r="W392" s="358"/>
      <c r="X392" s="303"/>
      <c r="Y392" s="113"/>
      <c r="Z392" s="357"/>
      <c r="AA392" s="303"/>
      <c r="AB392" s="359"/>
      <c r="AC392" s="303"/>
      <c r="AD392" s="303"/>
      <c r="AE392" s="303"/>
      <c r="CO392" s="303"/>
      <c r="CQ392" s="351"/>
      <c r="CR392" s="351"/>
      <c r="CT392" s="351"/>
      <c r="CU392" s="351"/>
      <c r="CW392" s="351"/>
      <c r="CX392" s="351"/>
      <c r="CZ392" s="351"/>
      <c r="DA392" s="351"/>
      <c r="DC392" s="351"/>
      <c r="DD392" s="351"/>
      <c r="DG392" s="303"/>
      <c r="DH392" s="303"/>
      <c r="DJ392" s="145"/>
      <c r="DK392" s="145"/>
      <c r="DL392" s="267">
        <v>741</v>
      </c>
      <c r="DM392" s="268" t="s">
        <v>1453</v>
      </c>
      <c r="DN392" s="269">
        <v>7</v>
      </c>
      <c r="DO392" s="171" t="s">
        <v>965</v>
      </c>
    </row>
    <row r="393" spans="4:119" s="115" customFormat="1" x14ac:dyDescent="0.25">
      <c r="D393" s="351"/>
      <c r="E393" s="351"/>
      <c r="F393" s="355"/>
      <c r="G393" s="356"/>
      <c r="H393" s="356"/>
      <c r="I393" s="355"/>
      <c r="J393" s="356"/>
      <c r="K393" s="355"/>
      <c r="L393" s="355"/>
      <c r="M393" s="355"/>
      <c r="N393" s="355"/>
      <c r="O393" s="355"/>
      <c r="P393" s="114"/>
      <c r="Q393" s="111"/>
      <c r="R393" s="111"/>
      <c r="T393" s="303"/>
      <c r="U393" s="357"/>
      <c r="V393" s="303"/>
      <c r="W393" s="358"/>
      <c r="X393" s="303"/>
      <c r="Y393" s="113"/>
      <c r="Z393" s="357"/>
      <c r="AA393" s="303"/>
      <c r="AB393" s="359"/>
      <c r="AC393" s="303"/>
      <c r="AD393" s="303"/>
      <c r="AE393" s="303"/>
      <c r="CO393" s="303"/>
      <c r="CQ393" s="351"/>
      <c r="CR393" s="351"/>
      <c r="CT393" s="351"/>
      <c r="CU393" s="351"/>
      <c r="CW393" s="351"/>
      <c r="CX393" s="351"/>
      <c r="CZ393" s="351"/>
      <c r="DA393" s="351"/>
      <c r="DC393" s="351"/>
      <c r="DD393" s="351"/>
      <c r="DG393" s="303"/>
      <c r="DH393" s="303"/>
      <c r="DJ393" s="145"/>
      <c r="DK393" s="145"/>
      <c r="DL393" s="267">
        <v>742</v>
      </c>
      <c r="DM393" s="268" t="s">
        <v>1454</v>
      </c>
      <c r="DN393" s="269">
        <v>8</v>
      </c>
      <c r="DO393" s="171" t="s">
        <v>966</v>
      </c>
    </row>
    <row r="394" spans="4:119" s="115" customFormat="1" x14ac:dyDescent="0.25">
      <c r="D394" s="351"/>
      <c r="E394" s="351"/>
      <c r="F394" s="355"/>
      <c r="G394" s="356"/>
      <c r="H394" s="356"/>
      <c r="I394" s="355"/>
      <c r="J394" s="356"/>
      <c r="K394" s="355"/>
      <c r="L394" s="355"/>
      <c r="M394" s="355"/>
      <c r="N394" s="355"/>
      <c r="O394" s="355"/>
      <c r="P394" s="114"/>
      <c r="Q394" s="111"/>
      <c r="R394" s="111"/>
      <c r="T394" s="303"/>
      <c r="U394" s="357"/>
      <c r="V394" s="303"/>
      <c r="W394" s="358"/>
      <c r="X394" s="303"/>
      <c r="Y394" s="113"/>
      <c r="Z394" s="357"/>
      <c r="AA394" s="303"/>
      <c r="AB394" s="359"/>
      <c r="AC394" s="303"/>
      <c r="AD394" s="303"/>
      <c r="AE394" s="303"/>
      <c r="CO394" s="303"/>
      <c r="CQ394" s="351"/>
      <c r="CR394" s="351"/>
      <c r="CT394" s="351"/>
      <c r="CU394" s="351"/>
      <c r="CW394" s="351"/>
      <c r="CX394" s="351"/>
      <c r="CZ394" s="351"/>
      <c r="DA394" s="351"/>
      <c r="DC394" s="351"/>
      <c r="DD394" s="351"/>
      <c r="DG394" s="303"/>
      <c r="DH394" s="303"/>
      <c r="DJ394" s="145"/>
      <c r="DK394" s="145"/>
      <c r="DL394" s="267">
        <v>743</v>
      </c>
      <c r="DM394" s="268" t="s">
        <v>52</v>
      </c>
      <c r="DN394" s="269">
        <v>9</v>
      </c>
      <c r="DO394" s="171"/>
    </row>
    <row r="395" spans="4:119" s="115" customFormat="1" x14ac:dyDescent="0.25">
      <c r="D395" s="351"/>
      <c r="E395" s="351"/>
      <c r="F395" s="355"/>
      <c r="G395" s="356"/>
      <c r="H395" s="356"/>
      <c r="I395" s="355"/>
      <c r="J395" s="356"/>
      <c r="K395" s="355"/>
      <c r="L395" s="355"/>
      <c r="M395" s="355"/>
      <c r="N395" s="355"/>
      <c r="O395" s="355"/>
      <c r="P395" s="114"/>
      <c r="Q395" s="111"/>
      <c r="R395" s="111"/>
      <c r="T395" s="303"/>
      <c r="U395" s="357"/>
      <c r="V395" s="303"/>
      <c r="W395" s="358"/>
      <c r="X395" s="303"/>
      <c r="Y395" s="113"/>
      <c r="Z395" s="357"/>
      <c r="AA395" s="303"/>
      <c r="AB395" s="359"/>
      <c r="AC395" s="303"/>
      <c r="AD395" s="303"/>
      <c r="AE395" s="303"/>
      <c r="CO395" s="303"/>
      <c r="CQ395" s="351"/>
      <c r="CR395" s="351"/>
      <c r="CT395" s="351"/>
      <c r="CU395" s="351"/>
      <c r="CW395" s="351"/>
      <c r="CX395" s="351"/>
      <c r="CZ395" s="351"/>
      <c r="DA395" s="351"/>
      <c r="DC395" s="351"/>
      <c r="DD395" s="351"/>
      <c r="DG395" s="303"/>
      <c r="DH395" s="303"/>
      <c r="DJ395" s="145"/>
      <c r="DK395" s="145"/>
      <c r="DL395" s="267">
        <v>746</v>
      </c>
      <c r="DM395" s="268" t="s">
        <v>1455</v>
      </c>
      <c r="DN395" s="269">
        <v>4</v>
      </c>
      <c r="DO395" s="171"/>
    </row>
    <row r="396" spans="4:119" s="115" customFormat="1" x14ac:dyDescent="0.25">
      <c r="D396" s="351"/>
      <c r="E396" s="351"/>
      <c r="F396" s="355"/>
      <c r="G396" s="356"/>
      <c r="H396" s="356"/>
      <c r="I396" s="355"/>
      <c r="J396" s="356"/>
      <c r="K396" s="355"/>
      <c r="L396" s="355"/>
      <c r="M396" s="355"/>
      <c r="N396" s="355"/>
      <c r="O396" s="355"/>
      <c r="P396" s="114"/>
      <c r="Q396" s="111"/>
      <c r="R396" s="111"/>
      <c r="T396" s="303"/>
      <c r="U396" s="357"/>
      <c r="V396" s="303"/>
      <c r="W396" s="358"/>
      <c r="X396" s="303"/>
      <c r="Y396" s="113"/>
      <c r="Z396" s="357"/>
      <c r="AA396" s="303"/>
      <c r="AB396" s="359"/>
      <c r="AC396" s="303"/>
      <c r="AD396" s="303"/>
      <c r="AE396" s="303"/>
      <c r="CO396" s="303"/>
      <c r="CQ396" s="351"/>
      <c r="CR396" s="351"/>
      <c r="CT396" s="351"/>
      <c r="CU396" s="351"/>
      <c r="CW396" s="351"/>
      <c r="CX396" s="351"/>
      <c r="CZ396" s="351"/>
      <c r="DA396" s="351"/>
      <c r="DC396" s="351"/>
      <c r="DD396" s="351"/>
      <c r="DG396" s="303"/>
      <c r="DH396" s="303"/>
      <c r="DJ396" s="145"/>
      <c r="DK396" s="145"/>
      <c r="DL396" s="267">
        <v>747</v>
      </c>
      <c r="DM396" s="268" t="s">
        <v>1456</v>
      </c>
      <c r="DN396" s="269">
        <v>5</v>
      </c>
      <c r="DO396" s="171"/>
    </row>
    <row r="397" spans="4:119" s="115" customFormat="1" x14ac:dyDescent="0.25">
      <c r="D397" s="351"/>
      <c r="E397" s="351"/>
      <c r="F397" s="355"/>
      <c r="G397" s="356"/>
      <c r="H397" s="356"/>
      <c r="I397" s="355"/>
      <c r="J397" s="356"/>
      <c r="K397" s="355"/>
      <c r="L397" s="355"/>
      <c r="M397" s="355"/>
      <c r="N397" s="355"/>
      <c r="O397" s="355"/>
      <c r="P397" s="114"/>
      <c r="Q397" s="111"/>
      <c r="R397" s="111"/>
      <c r="T397" s="303"/>
      <c r="U397" s="357"/>
      <c r="V397" s="303"/>
      <c r="W397" s="358"/>
      <c r="X397" s="303"/>
      <c r="Y397" s="113"/>
      <c r="Z397" s="357"/>
      <c r="AA397" s="303"/>
      <c r="AB397" s="359"/>
      <c r="AC397" s="303"/>
      <c r="AD397" s="303"/>
      <c r="AE397" s="303"/>
      <c r="CO397" s="303"/>
      <c r="CQ397" s="351"/>
      <c r="CR397" s="351"/>
      <c r="CT397" s="351"/>
      <c r="CU397" s="351"/>
      <c r="CW397" s="351"/>
      <c r="CX397" s="351"/>
      <c r="CZ397" s="351"/>
      <c r="DA397" s="351"/>
      <c r="DC397" s="351"/>
      <c r="DD397" s="351"/>
      <c r="DG397" s="303"/>
      <c r="DH397" s="303"/>
      <c r="DJ397" s="145"/>
      <c r="DK397" s="145"/>
      <c r="DL397" s="267">
        <v>748</v>
      </c>
      <c r="DM397" s="268" t="s">
        <v>1457</v>
      </c>
      <c r="DN397" s="269">
        <v>6</v>
      </c>
      <c r="DO397" s="171"/>
    </row>
    <row r="398" spans="4:119" s="115" customFormat="1" x14ac:dyDescent="0.25">
      <c r="D398" s="351"/>
      <c r="E398" s="351"/>
      <c r="F398" s="355"/>
      <c r="G398" s="356"/>
      <c r="H398" s="356"/>
      <c r="I398" s="355"/>
      <c r="J398" s="356"/>
      <c r="K398" s="355"/>
      <c r="L398" s="355"/>
      <c r="M398" s="355"/>
      <c r="N398" s="355"/>
      <c r="O398" s="355"/>
      <c r="P398" s="114"/>
      <c r="Q398" s="111"/>
      <c r="R398" s="111"/>
      <c r="T398" s="303"/>
      <c r="U398" s="357"/>
      <c r="V398" s="303"/>
      <c r="W398" s="358"/>
      <c r="X398" s="303"/>
      <c r="Y398" s="113"/>
      <c r="Z398" s="357"/>
      <c r="AA398" s="303"/>
      <c r="AB398" s="359"/>
      <c r="AC398" s="303"/>
      <c r="AD398" s="303"/>
      <c r="AE398" s="303"/>
      <c r="CO398" s="303"/>
      <c r="CQ398" s="351"/>
      <c r="CR398" s="351"/>
      <c r="CT398" s="351"/>
      <c r="CU398" s="351"/>
      <c r="CW398" s="351"/>
      <c r="CX398" s="351"/>
      <c r="CZ398" s="351"/>
      <c r="DA398" s="351"/>
      <c r="DC398" s="351"/>
      <c r="DD398" s="351"/>
      <c r="DG398" s="303"/>
      <c r="DH398" s="303"/>
      <c r="DJ398" s="145"/>
      <c r="DK398" s="145"/>
      <c r="DL398" s="267">
        <v>749</v>
      </c>
      <c r="DM398" s="268" t="s">
        <v>1458</v>
      </c>
      <c r="DN398" s="269">
        <v>7</v>
      </c>
      <c r="DO398" s="171"/>
    </row>
    <row r="399" spans="4:119" s="115" customFormat="1" x14ac:dyDescent="0.25">
      <c r="D399" s="351"/>
      <c r="E399" s="351"/>
      <c r="F399" s="355"/>
      <c r="G399" s="356"/>
      <c r="H399" s="356"/>
      <c r="I399" s="355"/>
      <c r="J399" s="356"/>
      <c r="K399" s="355"/>
      <c r="L399" s="355"/>
      <c r="M399" s="355"/>
      <c r="N399" s="355"/>
      <c r="O399" s="355"/>
      <c r="P399" s="114"/>
      <c r="Q399" s="111"/>
      <c r="R399" s="111"/>
      <c r="T399" s="303"/>
      <c r="U399" s="357"/>
      <c r="V399" s="303"/>
      <c r="W399" s="358"/>
      <c r="X399" s="303"/>
      <c r="Y399" s="113"/>
      <c r="Z399" s="357"/>
      <c r="AA399" s="303"/>
      <c r="AB399" s="359"/>
      <c r="AC399" s="303"/>
      <c r="AD399" s="303"/>
      <c r="AE399" s="303"/>
      <c r="CO399" s="303"/>
      <c r="CQ399" s="351"/>
      <c r="CR399" s="351"/>
      <c r="CT399" s="351"/>
      <c r="CU399" s="351"/>
      <c r="CW399" s="351"/>
      <c r="CX399" s="351"/>
      <c r="CZ399" s="351"/>
      <c r="DA399" s="351"/>
      <c r="DC399" s="351"/>
      <c r="DD399" s="351"/>
      <c r="DG399" s="303"/>
      <c r="DH399" s="303"/>
      <c r="DJ399" s="145"/>
      <c r="DK399" s="145"/>
      <c r="DL399" s="267">
        <v>750</v>
      </c>
      <c r="DM399" s="268" t="s">
        <v>1492</v>
      </c>
      <c r="DN399" s="269">
        <v>9</v>
      </c>
      <c r="DO399" s="171" t="s">
        <v>951</v>
      </c>
    </row>
    <row r="400" spans="4:119" s="115" customFormat="1" x14ac:dyDescent="0.25">
      <c r="D400" s="351"/>
      <c r="E400" s="351"/>
      <c r="F400" s="355"/>
      <c r="G400" s="356"/>
      <c r="H400" s="356"/>
      <c r="I400" s="355"/>
      <c r="J400" s="356"/>
      <c r="K400" s="355"/>
      <c r="L400" s="355"/>
      <c r="M400" s="355"/>
      <c r="N400" s="355"/>
      <c r="O400" s="355"/>
      <c r="P400" s="114"/>
      <c r="Q400" s="111"/>
      <c r="R400" s="111"/>
      <c r="T400" s="303"/>
      <c r="U400" s="357"/>
      <c r="V400" s="303"/>
      <c r="W400" s="358"/>
      <c r="X400" s="303"/>
      <c r="Y400" s="113"/>
      <c r="Z400" s="357"/>
      <c r="AA400" s="303"/>
      <c r="AB400" s="359"/>
      <c r="AC400" s="303"/>
      <c r="AD400" s="303"/>
      <c r="AE400" s="303"/>
      <c r="CO400" s="303"/>
      <c r="CQ400" s="351"/>
      <c r="CR400" s="351"/>
      <c r="CT400" s="351"/>
      <c r="CU400" s="351"/>
      <c r="CW400" s="351"/>
      <c r="CX400" s="351"/>
      <c r="CZ400" s="351"/>
      <c r="DA400" s="351"/>
      <c r="DC400" s="351"/>
      <c r="DD400" s="351"/>
      <c r="DG400" s="303"/>
      <c r="DH400" s="303"/>
      <c r="DJ400" s="145"/>
      <c r="DK400" s="145"/>
      <c r="DL400" s="267">
        <v>751</v>
      </c>
      <c r="DM400" s="268" t="s">
        <v>1493</v>
      </c>
      <c r="DN400" s="269">
        <v>10</v>
      </c>
      <c r="DO400" s="171" t="s">
        <v>951</v>
      </c>
    </row>
    <row r="401" spans="4:119" s="115" customFormat="1" x14ac:dyDescent="0.25">
      <c r="D401" s="351"/>
      <c r="E401" s="351"/>
      <c r="F401" s="355"/>
      <c r="G401" s="356"/>
      <c r="H401" s="356"/>
      <c r="I401" s="355"/>
      <c r="J401" s="356"/>
      <c r="K401" s="355"/>
      <c r="L401" s="355"/>
      <c r="M401" s="355"/>
      <c r="N401" s="355"/>
      <c r="O401" s="355"/>
      <c r="P401" s="114"/>
      <c r="Q401" s="111"/>
      <c r="R401" s="111"/>
      <c r="T401" s="303"/>
      <c r="U401" s="357"/>
      <c r="V401" s="303"/>
      <c r="W401" s="358"/>
      <c r="X401" s="303"/>
      <c r="Y401" s="113"/>
      <c r="Z401" s="357"/>
      <c r="AA401" s="303"/>
      <c r="AB401" s="359"/>
      <c r="AC401" s="303"/>
      <c r="AD401" s="303"/>
      <c r="AE401" s="303"/>
      <c r="CO401" s="303"/>
      <c r="CQ401" s="351"/>
      <c r="CR401" s="351"/>
      <c r="CT401" s="351"/>
      <c r="CU401" s="351"/>
      <c r="CW401" s="351"/>
      <c r="CX401" s="351"/>
      <c r="CZ401" s="351"/>
      <c r="DA401" s="351"/>
      <c r="DC401" s="351"/>
      <c r="DD401" s="351"/>
      <c r="DG401" s="303"/>
      <c r="DH401" s="303"/>
      <c r="DJ401" s="145"/>
      <c r="DK401" s="145"/>
      <c r="DL401" s="267">
        <v>752</v>
      </c>
      <c r="DM401" s="268" t="s">
        <v>1494</v>
      </c>
      <c r="DN401" s="269">
        <v>11</v>
      </c>
      <c r="DO401" s="171" t="s">
        <v>951</v>
      </c>
    </row>
    <row r="402" spans="4:119" s="115" customFormat="1" x14ac:dyDescent="0.25">
      <c r="D402" s="351"/>
      <c r="E402" s="351"/>
      <c r="F402" s="355"/>
      <c r="G402" s="356"/>
      <c r="H402" s="356"/>
      <c r="I402" s="355"/>
      <c r="J402" s="356"/>
      <c r="K402" s="355"/>
      <c r="L402" s="355"/>
      <c r="M402" s="355"/>
      <c r="N402" s="355"/>
      <c r="O402" s="355"/>
      <c r="P402" s="114"/>
      <c r="Q402" s="111"/>
      <c r="R402" s="111"/>
      <c r="T402" s="303"/>
      <c r="U402" s="357"/>
      <c r="V402" s="303"/>
      <c r="W402" s="358"/>
      <c r="X402" s="303"/>
      <c r="Y402" s="113"/>
      <c r="Z402" s="357"/>
      <c r="AA402" s="303"/>
      <c r="AB402" s="359"/>
      <c r="AC402" s="303"/>
      <c r="AD402" s="303"/>
      <c r="AE402" s="303"/>
      <c r="CO402" s="303"/>
      <c r="CQ402" s="351"/>
      <c r="CR402" s="351"/>
      <c r="CT402" s="351"/>
      <c r="CU402" s="351"/>
      <c r="CW402" s="351"/>
      <c r="CX402" s="351"/>
      <c r="CZ402" s="351"/>
      <c r="DA402" s="351"/>
      <c r="DC402" s="351"/>
      <c r="DD402" s="351"/>
      <c r="DG402" s="303"/>
      <c r="DH402" s="303"/>
      <c r="DJ402" s="145"/>
      <c r="DK402" s="145"/>
      <c r="DL402" s="267">
        <v>753</v>
      </c>
      <c r="DM402" s="268" t="s">
        <v>1495</v>
      </c>
      <c r="DN402" s="269">
        <v>12</v>
      </c>
      <c r="DO402" s="171" t="s">
        <v>951</v>
      </c>
    </row>
    <row r="403" spans="4:119" s="115" customFormat="1" x14ac:dyDescent="0.25">
      <c r="D403" s="351"/>
      <c r="E403" s="351"/>
      <c r="F403" s="355"/>
      <c r="G403" s="356"/>
      <c r="H403" s="356"/>
      <c r="I403" s="355"/>
      <c r="J403" s="356"/>
      <c r="K403" s="355"/>
      <c r="L403" s="355"/>
      <c r="M403" s="355"/>
      <c r="N403" s="355"/>
      <c r="O403" s="355"/>
      <c r="P403" s="114"/>
      <c r="Q403" s="111"/>
      <c r="R403" s="111"/>
      <c r="T403" s="303"/>
      <c r="U403" s="357"/>
      <c r="V403" s="303"/>
      <c r="W403" s="358"/>
      <c r="X403" s="303"/>
      <c r="Y403" s="113"/>
      <c r="Z403" s="357"/>
      <c r="AA403" s="303"/>
      <c r="AB403" s="359"/>
      <c r="AC403" s="303"/>
      <c r="AD403" s="303"/>
      <c r="AE403" s="303"/>
      <c r="CO403" s="303"/>
      <c r="CQ403" s="351"/>
      <c r="CR403" s="351"/>
      <c r="CT403" s="351"/>
      <c r="CU403" s="351"/>
      <c r="CW403" s="351"/>
      <c r="CX403" s="351"/>
      <c r="CZ403" s="351"/>
      <c r="DA403" s="351"/>
      <c r="DC403" s="351"/>
      <c r="DD403" s="351"/>
      <c r="DG403" s="303"/>
      <c r="DH403" s="303"/>
      <c r="DJ403" s="145"/>
      <c r="DK403" s="145"/>
      <c r="DL403" s="267">
        <v>755</v>
      </c>
      <c r="DM403" s="268" t="s">
        <v>1459</v>
      </c>
      <c r="DN403" s="269">
        <v>6</v>
      </c>
      <c r="DO403" s="171"/>
    </row>
    <row r="404" spans="4:119" s="115" customFormat="1" x14ac:dyDescent="0.25">
      <c r="D404" s="351"/>
      <c r="E404" s="351"/>
      <c r="F404" s="355"/>
      <c r="G404" s="356"/>
      <c r="H404" s="356"/>
      <c r="I404" s="355"/>
      <c r="J404" s="356"/>
      <c r="K404" s="355"/>
      <c r="L404" s="355"/>
      <c r="M404" s="355"/>
      <c r="N404" s="355"/>
      <c r="O404" s="355"/>
      <c r="P404" s="114"/>
      <c r="Q404" s="111"/>
      <c r="R404" s="111"/>
      <c r="T404" s="303"/>
      <c r="U404" s="357"/>
      <c r="V404" s="303"/>
      <c r="W404" s="358"/>
      <c r="X404" s="303"/>
      <c r="Y404" s="113"/>
      <c r="Z404" s="357"/>
      <c r="AA404" s="303"/>
      <c r="AB404" s="359"/>
      <c r="AC404" s="303"/>
      <c r="AD404" s="303"/>
      <c r="AE404" s="303"/>
      <c r="CO404" s="303"/>
      <c r="CQ404" s="351"/>
      <c r="CR404" s="351"/>
      <c r="CT404" s="351"/>
      <c r="CU404" s="351"/>
      <c r="CW404" s="351"/>
      <c r="CX404" s="351"/>
      <c r="CZ404" s="351"/>
      <c r="DA404" s="351"/>
      <c r="DC404" s="351"/>
      <c r="DD404" s="351"/>
      <c r="DG404" s="303"/>
      <c r="DH404" s="303"/>
      <c r="DJ404" s="145"/>
      <c r="DK404" s="145"/>
      <c r="DL404" s="267">
        <v>756</v>
      </c>
      <c r="DM404" s="268" t="s">
        <v>1460</v>
      </c>
      <c r="DN404" s="269">
        <v>7</v>
      </c>
      <c r="DO404" s="171"/>
    </row>
    <row r="405" spans="4:119" s="115" customFormat="1" x14ac:dyDescent="0.25">
      <c r="D405" s="351"/>
      <c r="E405" s="351"/>
      <c r="F405" s="355"/>
      <c r="G405" s="356"/>
      <c r="H405" s="356"/>
      <c r="I405" s="355"/>
      <c r="J405" s="356"/>
      <c r="K405" s="355"/>
      <c r="L405" s="355"/>
      <c r="M405" s="355"/>
      <c r="N405" s="355"/>
      <c r="O405" s="355"/>
      <c r="P405" s="114"/>
      <c r="Q405" s="111"/>
      <c r="R405" s="111"/>
      <c r="T405" s="303"/>
      <c r="U405" s="357"/>
      <c r="V405" s="303"/>
      <c r="W405" s="358"/>
      <c r="X405" s="303"/>
      <c r="Y405" s="113"/>
      <c r="Z405" s="357"/>
      <c r="AA405" s="303"/>
      <c r="AB405" s="359"/>
      <c r="AC405" s="303"/>
      <c r="AD405" s="303"/>
      <c r="AE405" s="303"/>
      <c r="CO405" s="303"/>
      <c r="CQ405" s="351"/>
      <c r="CR405" s="351"/>
      <c r="CT405" s="351"/>
      <c r="CU405" s="351"/>
      <c r="CW405" s="351"/>
      <c r="CX405" s="351"/>
      <c r="CZ405" s="351"/>
      <c r="DA405" s="351"/>
      <c r="DC405" s="351"/>
      <c r="DD405" s="351"/>
      <c r="DG405" s="303"/>
      <c r="DH405" s="303"/>
      <c r="DJ405" s="145"/>
      <c r="DK405" s="145"/>
      <c r="DL405" s="267">
        <v>757</v>
      </c>
      <c r="DM405" s="268" t="s">
        <v>1461</v>
      </c>
      <c r="DN405" s="269">
        <v>8</v>
      </c>
      <c r="DO405" s="171"/>
    </row>
    <row r="406" spans="4:119" s="115" customFormat="1" x14ac:dyDescent="0.25">
      <c r="D406" s="351"/>
      <c r="E406" s="351"/>
      <c r="F406" s="355"/>
      <c r="G406" s="356"/>
      <c r="H406" s="356"/>
      <c r="I406" s="355"/>
      <c r="J406" s="356"/>
      <c r="K406" s="355"/>
      <c r="L406" s="355"/>
      <c r="M406" s="355"/>
      <c r="N406" s="355"/>
      <c r="O406" s="355"/>
      <c r="P406" s="114"/>
      <c r="Q406" s="111"/>
      <c r="R406" s="111"/>
      <c r="T406" s="303"/>
      <c r="U406" s="357"/>
      <c r="V406" s="303"/>
      <c r="W406" s="358"/>
      <c r="X406" s="303"/>
      <c r="Y406" s="113"/>
      <c r="Z406" s="357"/>
      <c r="AA406" s="303"/>
      <c r="AB406" s="359"/>
      <c r="AC406" s="303"/>
      <c r="AD406" s="303"/>
      <c r="AE406" s="303"/>
      <c r="CO406" s="303"/>
      <c r="CQ406" s="351"/>
      <c r="CR406" s="351"/>
      <c r="CT406" s="351"/>
      <c r="CU406" s="351"/>
      <c r="CW406" s="351"/>
      <c r="CX406" s="351"/>
      <c r="CZ406" s="351"/>
      <c r="DA406" s="351"/>
      <c r="DC406" s="351"/>
      <c r="DD406" s="351"/>
      <c r="DG406" s="303"/>
      <c r="DH406" s="303"/>
      <c r="DJ406" s="145"/>
      <c r="DK406" s="145"/>
      <c r="DL406" s="267">
        <v>758</v>
      </c>
      <c r="DM406" s="268" t="s">
        <v>1462</v>
      </c>
      <c r="DN406" s="269">
        <v>9</v>
      </c>
      <c r="DO406" s="171"/>
    </row>
    <row r="407" spans="4:119" s="115" customFormat="1" x14ac:dyDescent="0.25">
      <c r="D407" s="351"/>
      <c r="E407" s="351"/>
      <c r="F407" s="355"/>
      <c r="G407" s="356"/>
      <c r="H407" s="356"/>
      <c r="I407" s="355"/>
      <c r="J407" s="356"/>
      <c r="K407" s="355"/>
      <c r="L407" s="355"/>
      <c r="M407" s="355"/>
      <c r="N407" s="355"/>
      <c r="O407" s="355"/>
      <c r="P407" s="114"/>
      <c r="Q407" s="111"/>
      <c r="R407" s="111"/>
      <c r="T407" s="303"/>
      <c r="U407" s="357"/>
      <c r="V407" s="303"/>
      <c r="W407" s="358"/>
      <c r="X407" s="303"/>
      <c r="Y407" s="113"/>
      <c r="Z407" s="357"/>
      <c r="AA407" s="303"/>
      <c r="AB407" s="359"/>
      <c r="AC407" s="303"/>
      <c r="AD407" s="303"/>
      <c r="AE407" s="303"/>
      <c r="CO407" s="303"/>
      <c r="CQ407" s="351"/>
      <c r="CR407" s="351"/>
      <c r="CT407" s="351"/>
      <c r="CU407" s="351"/>
      <c r="CW407" s="351"/>
      <c r="CX407" s="351"/>
      <c r="CZ407" s="351"/>
      <c r="DA407" s="351"/>
      <c r="DC407" s="351"/>
      <c r="DD407" s="351"/>
      <c r="DG407" s="303"/>
      <c r="DH407" s="303"/>
      <c r="DJ407" s="145"/>
      <c r="DK407" s="145"/>
      <c r="DL407" s="267">
        <v>759</v>
      </c>
      <c r="DM407" s="268" t="s">
        <v>1463</v>
      </c>
      <c r="DN407" s="269">
        <v>10</v>
      </c>
      <c r="DO407" s="171"/>
    </row>
    <row r="408" spans="4:119" s="115" customFormat="1" x14ac:dyDescent="0.25">
      <c r="D408" s="351"/>
      <c r="E408" s="351"/>
      <c r="F408" s="355"/>
      <c r="G408" s="356"/>
      <c r="H408" s="356"/>
      <c r="I408" s="355"/>
      <c r="J408" s="356"/>
      <c r="K408" s="355"/>
      <c r="L408" s="355"/>
      <c r="M408" s="355"/>
      <c r="N408" s="355"/>
      <c r="O408" s="355"/>
      <c r="P408" s="114"/>
      <c r="Q408" s="111"/>
      <c r="R408" s="111"/>
      <c r="T408" s="303"/>
      <c r="U408" s="357"/>
      <c r="V408" s="303"/>
      <c r="W408" s="358"/>
      <c r="X408" s="303"/>
      <c r="Y408" s="113"/>
      <c r="Z408" s="357"/>
      <c r="AA408" s="303"/>
      <c r="AB408" s="359"/>
      <c r="AC408" s="303"/>
      <c r="AD408" s="303"/>
      <c r="AE408" s="303"/>
      <c r="CO408" s="303"/>
      <c r="CQ408" s="351"/>
      <c r="CR408" s="351"/>
      <c r="CT408" s="351"/>
      <c r="CU408" s="351"/>
      <c r="CW408" s="351"/>
      <c r="CX408" s="351"/>
      <c r="CZ408" s="351"/>
      <c r="DA408" s="351"/>
      <c r="DC408" s="351"/>
      <c r="DD408" s="351"/>
      <c r="DG408" s="303"/>
      <c r="DH408" s="303"/>
      <c r="DJ408" s="145"/>
      <c r="DK408" s="145"/>
      <c r="DL408" s="267">
        <v>760</v>
      </c>
      <c r="DM408" s="268" t="s">
        <v>1464</v>
      </c>
      <c r="DN408" s="269">
        <v>6</v>
      </c>
      <c r="DO408" s="171"/>
    </row>
    <row r="409" spans="4:119" s="115" customFormat="1" x14ac:dyDescent="0.25">
      <c r="D409" s="351"/>
      <c r="E409" s="351"/>
      <c r="F409" s="355"/>
      <c r="G409" s="356"/>
      <c r="H409" s="356"/>
      <c r="I409" s="355"/>
      <c r="J409" s="356"/>
      <c r="K409" s="355"/>
      <c r="L409" s="355"/>
      <c r="M409" s="355"/>
      <c r="N409" s="355"/>
      <c r="O409" s="355"/>
      <c r="P409" s="114"/>
      <c r="Q409" s="111"/>
      <c r="R409" s="111"/>
      <c r="T409" s="303"/>
      <c r="U409" s="357"/>
      <c r="V409" s="303"/>
      <c r="W409" s="358"/>
      <c r="X409" s="303"/>
      <c r="Y409" s="113"/>
      <c r="Z409" s="357"/>
      <c r="AA409" s="303"/>
      <c r="AB409" s="359"/>
      <c r="AC409" s="303"/>
      <c r="AD409" s="303"/>
      <c r="AE409" s="303"/>
      <c r="CO409" s="303"/>
      <c r="CQ409" s="351"/>
      <c r="CR409" s="351"/>
      <c r="CT409" s="351"/>
      <c r="CU409" s="351"/>
      <c r="CW409" s="351"/>
      <c r="CX409" s="351"/>
      <c r="CZ409" s="351"/>
      <c r="DA409" s="351"/>
      <c r="DC409" s="351"/>
      <c r="DD409" s="351"/>
      <c r="DG409" s="303"/>
      <c r="DH409" s="303"/>
      <c r="DJ409" s="145"/>
      <c r="DK409" s="145"/>
      <c r="DL409" s="267">
        <v>761</v>
      </c>
      <c r="DM409" s="268" t="s">
        <v>1465</v>
      </c>
      <c r="DN409" s="269">
        <v>7</v>
      </c>
      <c r="DO409" s="171"/>
    </row>
    <row r="410" spans="4:119" s="115" customFormat="1" x14ac:dyDescent="0.25">
      <c r="D410" s="351"/>
      <c r="E410" s="351"/>
      <c r="F410" s="355"/>
      <c r="G410" s="356"/>
      <c r="H410" s="356"/>
      <c r="I410" s="355"/>
      <c r="J410" s="356"/>
      <c r="K410" s="355"/>
      <c r="L410" s="355"/>
      <c r="M410" s="355"/>
      <c r="N410" s="355"/>
      <c r="O410" s="355"/>
      <c r="P410" s="114"/>
      <c r="Q410" s="111"/>
      <c r="R410" s="111"/>
      <c r="T410" s="303"/>
      <c r="U410" s="357"/>
      <c r="V410" s="303"/>
      <c r="W410" s="358"/>
      <c r="X410" s="303"/>
      <c r="Y410" s="113"/>
      <c r="Z410" s="357"/>
      <c r="AA410" s="303"/>
      <c r="AB410" s="359"/>
      <c r="AC410" s="303"/>
      <c r="AD410" s="303"/>
      <c r="AE410" s="303"/>
      <c r="CO410" s="303"/>
      <c r="CQ410" s="351"/>
      <c r="CR410" s="351"/>
      <c r="CT410" s="351"/>
      <c r="CU410" s="351"/>
      <c r="CW410" s="351"/>
      <c r="CX410" s="351"/>
      <c r="CZ410" s="351"/>
      <c r="DA410" s="351"/>
      <c r="DC410" s="351"/>
      <c r="DD410" s="351"/>
      <c r="DG410" s="303"/>
      <c r="DH410" s="303"/>
      <c r="DJ410" s="145"/>
      <c r="DK410" s="145"/>
      <c r="DL410" s="267">
        <v>762</v>
      </c>
      <c r="DM410" s="268" t="s">
        <v>1466</v>
      </c>
      <c r="DN410" s="269">
        <v>8</v>
      </c>
      <c r="DO410" s="171"/>
    </row>
    <row r="411" spans="4:119" s="115" customFormat="1" x14ac:dyDescent="0.25">
      <c r="D411" s="351"/>
      <c r="E411" s="351"/>
      <c r="F411" s="355"/>
      <c r="G411" s="356"/>
      <c r="H411" s="356"/>
      <c r="I411" s="355"/>
      <c r="J411" s="356"/>
      <c r="K411" s="355"/>
      <c r="L411" s="355"/>
      <c r="M411" s="355"/>
      <c r="N411" s="355"/>
      <c r="O411" s="355"/>
      <c r="P411" s="114"/>
      <c r="Q411" s="111"/>
      <c r="R411" s="111"/>
      <c r="T411" s="303"/>
      <c r="U411" s="357"/>
      <c r="V411" s="303"/>
      <c r="W411" s="358"/>
      <c r="X411" s="303"/>
      <c r="Y411" s="113"/>
      <c r="Z411" s="357"/>
      <c r="AA411" s="303"/>
      <c r="AB411" s="359"/>
      <c r="AC411" s="303"/>
      <c r="AD411" s="303"/>
      <c r="AE411" s="303"/>
      <c r="CO411" s="303"/>
      <c r="CQ411" s="351"/>
      <c r="CR411" s="351"/>
      <c r="CT411" s="351"/>
      <c r="CU411" s="351"/>
      <c r="CW411" s="351"/>
      <c r="CX411" s="351"/>
      <c r="CZ411" s="351"/>
      <c r="DA411" s="351"/>
      <c r="DC411" s="351"/>
      <c r="DD411" s="351"/>
      <c r="DG411" s="303"/>
      <c r="DH411" s="303"/>
      <c r="DJ411" s="145"/>
      <c r="DK411" s="145"/>
      <c r="DL411" s="267">
        <v>763</v>
      </c>
      <c r="DM411" s="268" t="s">
        <v>1467</v>
      </c>
      <c r="DN411" s="269">
        <v>9</v>
      </c>
      <c r="DO411" s="171"/>
    </row>
    <row r="412" spans="4:119" s="115" customFormat="1" x14ac:dyDescent="0.25">
      <c r="D412" s="351"/>
      <c r="E412" s="351"/>
      <c r="F412" s="355"/>
      <c r="G412" s="356"/>
      <c r="H412" s="356"/>
      <c r="I412" s="355"/>
      <c r="J412" s="356"/>
      <c r="K412" s="355"/>
      <c r="L412" s="355"/>
      <c r="M412" s="355"/>
      <c r="N412" s="355"/>
      <c r="O412" s="355"/>
      <c r="P412" s="114"/>
      <c r="Q412" s="111"/>
      <c r="R412" s="111"/>
      <c r="T412" s="303"/>
      <c r="U412" s="357"/>
      <c r="V412" s="303"/>
      <c r="W412" s="358"/>
      <c r="X412" s="303"/>
      <c r="Y412" s="113"/>
      <c r="Z412" s="357"/>
      <c r="AA412" s="303"/>
      <c r="AB412" s="359"/>
      <c r="AC412" s="303"/>
      <c r="AD412" s="303"/>
      <c r="AE412" s="303"/>
      <c r="CO412" s="303"/>
      <c r="CQ412" s="351"/>
      <c r="CR412" s="351"/>
      <c r="CT412" s="351"/>
      <c r="CU412" s="351"/>
      <c r="CW412" s="351"/>
      <c r="CX412" s="351"/>
      <c r="CZ412" s="351"/>
      <c r="DA412" s="351"/>
      <c r="DC412" s="351"/>
      <c r="DD412" s="351"/>
      <c r="DG412" s="303"/>
      <c r="DH412" s="303"/>
      <c r="DJ412" s="145"/>
      <c r="DK412" s="145"/>
      <c r="DL412" s="267">
        <v>764</v>
      </c>
      <c r="DM412" s="268" t="s">
        <v>1468</v>
      </c>
      <c r="DN412" s="269">
        <v>10</v>
      </c>
      <c r="DO412" s="171"/>
    </row>
    <row r="413" spans="4:119" s="115" customFormat="1" x14ac:dyDescent="0.25">
      <c r="D413" s="351"/>
      <c r="E413" s="351"/>
      <c r="F413" s="355"/>
      <c r="G413" s="356"/>
      <c r="H413" s="356"/>
      <c r="I413" s="355"/>
      <c r="J413" s="356"/>
      <c r="K413" s="355"/>
      <c r="L413" s="355"/>
      <c r="M413" s="355"/>
      <c r="N413" s="355"/>
      <c r="O413" s="355"/>
      <c r="P413" s="114"/>
      <c r="Q413" s="111"/>
      <c r="R413" s="111"/>
      <c r="T413" s="303"/>
      <c r="U413" s="357"/>
      <c r="V413" s="303"/>
      <c r="W413" s="358"/>
      <c r="X413" s="303"/>
      <c r="Y413" s="113"/>
      <c r="Z413" s="357"/>
      <c r="AA413" s="303"/>
      <c r="AB413" s="359"/>
      <c r="AC413" s="303"/>
      <c r="AD413" s="303"/>
      <c r="AE413" s="303"/>
      <c r="CO413" s="303"/>
      <c r="CQ413" s="351"/>
      <c r="CR413" s="351"/>
      <c r="CT413" s="351"/>
      <c r="CU413" s="351"/>
      <c r="CW413" s="351"/>
      <c r="CX413" s="351"/>
      <c r="CZ413" s="351"/>
      <c r="DA413" s="351"/>
      <c r="DC413" s="351"/>
      <c r="DD413" s="351"/>
      <c r="DG413" s="303"/>
      <c r="DH413" s="303"/>
      <c r="DJ413" s="145"/>
      <c r="DK413" s="145"/>
      <c r="DL413" s="267">
        <v>770</v>
      </c>
      <c r="DM413" s="268" t="s">
        <v>1469</v>
      </c>
      <c r="DN413" s="269">
        <v>6</v>
      </c>
      <c r="DO413" s="171"/>
    </row>
    <row r="414" spans="4:119" s="115" customFormat="1" x14ac:dyDescent="0.25">
      <c r="D414" s="351"/>
      <c r="E414" s="351"/>
      <c r="F414" s="355"/>
      <c r="G414" s="356"/>
      <c r="H414" s="356"/>
      <c r="I414" s="355"/>
      <c r="J414" s="356"/>
      <c r="K414" s="355"/>
      <c r="L414" s="355"/>
      <c r="M414" s="355"/>
      <c r="N414" s="355"/>
      <c r="O414" s="355"/>
      <c r="P414" s="114"/>
      <c r="Q414" s="111"/>
      <c r="R414" s="111"/>
      <c r="T414" s="303"/>
      <c r="U414" s="357"/>
      <c r="V414" s="303"/>
      <c r="W414" s="358"/>
      <c r="X414" s="303"/>
      <c r="Y414" s="113"/>
      <c r="Z414" s="357"/>
      <c r="AA414" s="303"/>
      <c r="AB414" s="359"/>
      <c r="AC414" s="303"/>
      <c r="AD414" s="303"/>
      <c r="AE414" s="303"/>
      <c r="CO414" s="303"/>
      <c r="CQ414" s="351"/>
      <c r="CR414" s="351"/>
      <c r="CT414" s="351"/>
      <c r="CU414" s="351"/>
      <c r="CW414" s="351"/>
      <c r="CX414" s="351"/>
      <c r="CZ414" s="351"/>
      <c r="DA414" s="351"/>
      <c r="DC414" s="351"/>
      <c r="DD414" s="351"/>
      <c r="DG414" s="303"/>
      <c r="DH414" s="303"/>
      <c r="DJ414" s="145"/>
      <c r="DK414" s="145"/>
      <c r="DL414" s="267">
        <v>771</v>
      </c>
      <c r="DM414" s="268" t="s">
        <v>1470</v>
      </c>
      <c r="DN414" s="269">
        <v>7</v>
      </c>
      <c r="DO414" s="171" t="s">
        <v>951</v>
      </c>
    </row>
    <row r="415" spans="4:119" s="115" customFormat="1" x14ac:dyDescent="0.25">
      <c r="D415" s="351"/>
      <c r="E415" s="351"/>
      <c r="F415" s="355"/>
      <c r="G415" s="356"/>
      <c r="H415" s="356"/>
      <c r="I415" s="355"/>
      <c r="J415" s="356"/>
      <c r="K415" s="355"/>
      <c r="L415" s="355"/>
      <c r="M415" s="355"/>
      <c r="N415" s="355"/>
      <c r="O415" s="355"/>
      <c r="P415" s="114"/>
      <c r="Q415" s="111"/>
      <c r="R415" s="111"/>
      <c r="T415" s="303"/>
      <c r="U415" s="357"/>
      <c r="V415" s="303"/>
      <c r="W415" s="358"/>
      <c r="X415" s="303"/>
      <c r="Y415" s="113"/>
      <c r="Z415" s="357"/>
      <c r="AA415" s="303"/>
      <c r="AB415" s="359"/>
      <c r="AC415" s="303"/>
      <c r="AD415" s="303"/>
      <c r="AE415" s="303"/>
      <c r="CO415" s="303"/>
      <c r="CQ415" s="351"/>
      <c r="CR415" s="351"/>
      <c r="CT415" s="351"/>
      <c r="CU415" s="351"/>
      <c r="CW415" s="351"/>
      <c r="CX415" s="351"/>
      <c r="CZ415" s="351"/>
      <c r="DA415" s="351"/>
      <c r="DC415" s="351"/>
      <c r="DD415" s="351"/>
      <c r="DG415" s="303"/>
      <c r="DH415" s="303"/>
      <c r="DJ415" s="145"/>
      <c r="DK415" s="145"/>
      <c r="DL415" s="267">
        <v>772</v>
      </c>
      <c r="DM415" s="268" t="s">
        <v>1471</v>
      </c>
      <c r="DN415" s="269">
        <v>8</v>
      </c>
      <c r="DO415" s="171" t="s">
        <v>951</v>
      </c>
    </row>
    <row r="416" spans="4:119" s="115" customFormat="1" x14ac:dyDescent="0.25">
      <c r="D416" s="351"/>
      <c r="E416" s="351"/>
      <c r="F416" s="355"/>
      <c r="G416" s="356"/>
      <c r="H416" s="356"/>
      <c r="I416" s="355"/>
      <c r="J416" s="356"/>
      <c r="K416" s="355"/>
      <c r="L416" s="355"/>
      <c r="M416" s="355"/>
      <c r="N416" s="355"/>
      <c r="O416" s="355"/>
      <c r="P416" s="114"/>
      <c r="Q416" s="111"/>
      <c r="R416" s="111"/>
      <c r="T416" s="303"/>
      <c r="U416" s="357"/>
      <c r="V416" s="303"/>
      <c r="W416" s="358"/>
      <c r="X416" s="303"/>
      <c r="Y416" s="113"/>
      <c r="Z416" s="357"/>
      <c r="AA416" s="303"/>
      <c r="AB416" s="359"/>
      <c r="AC416" s="303"/>
      <c r="AD416" s="303"/>
      <c r="AE416" s="303"/>
      <c r="CO416" s="303"/>
      <c r="CQ416" s="351"/>
      <c r="CR416" s="351"/>
      <c r="CT416" s="351"/>
      <c r="CU416" s="351"/>
      <c r="CW416" s="351"/>
      <c r="CX416" s="351"/>
      <c r="CZ416" s="351"/>
      <c r="DA416" s="351"/>
      <c r="DC416" s="351"/>
      <c r="DD416" s="351"/>
      <c r="DG416" s="303"/>
      <c r="DH416" s="303"/>
      <c r="DJ416" s="145"/>
      <c r="DK416" s="145"/>
      <c r="DL416" s="267">
        <v>773</v>
      </c>
      <c r="DM416" s="268" t="s">
        <v>1472</v>
      </c>
      <c r="DN416" s="269">
        <v>9</v>
      </c>
      <c r="DO416" s="171" t="s">
        <v>951</v>
      </c>
    </row>
    <row r="417" spans="4:119" s="115" customFormat="1" x14ac:dyDescent="0.25">
      <c r="D417" s="351"/>
      <c r="E417" s="351"/>
      <c r="F417" s="355"/>
      <c r="G417" s="356"/>
      <c r="H417" s="356"/>
      <c r="I417" s="355"/>
      <c r="J417" s="356"/>
      <c r="K417" s="355"/>
      <c r="L417" s="355"/>
      <c r="M417" s="355"/>
      <c r="N417" s="355"/>
      <c r="O417" s="355"/>
      <c r="P417" s="114"/>
      <c r="Q417" s="111"/>
      <c r="R417" s="111"/>
      <c r="T417" s="303"/>
      <c r="U417" s="357"/>
      <c r="V417" s="303"/>
      <c r="W417" s="358"/>
      <c r="X417" s="303"/>
      <c r="Y417" s="113"/>
      <c r="Z417" s="357"/>
      <c r="AA417" s="303"/>
      <c r="AB417" s="359"/>
      <c r="AC417" s="303"/>
      <c r="AD417" s="303"/>
      <c r="AE417" s="303"/>
      <c r="CO417" s="303"/>
      <c r="CQ417" s="351"/>
      <c r="CR417" s="351"/>
      <c r="CT417" s="351"/>
      <c r="CU417" s="351"/>
      <c r="CW417" s="351"/>
      <c r="CX417" s="351"/>
      <c r="CZ417" s="351"/>
      <c r="DA417" s="351"/>
      <c r="DC417" s="351"/>
      <c r="DD417" s="351"/>
      <c r="DG417" s="303"/>
      <c r="DH417" s="303"/>
      <c r="DJ417" s="145"/>
      <c r="DK417" s="145"/>
      <c r="DL417" s="267">
        <v>774</v>
      </c>
      <c r="DM417" s="268" t="s">
        <v>1473</v>
      </c>
      <c r="DN417" s="269">
        <v>10</v>
      </c>
      <c r="DO417" s="171" t="s">
        <v>951</v>
      </c>
    </row>
    <row r="418" spans="4:119" s="115" customFormat="1" x14ac:dyDescent="0.25">
      <c r="D418" s="351"/>
      <c r="E418" s="351"/>
      <c r="F418" s="355"/>
      <c r="G418" s="356"/>
      <c r="H418" s="356"/>
      <c r="I418" s="355"/>
      <c r="J418" s="356"/>
      <c r="K418" s="355"/>
      <c r="L418" s="355"/>
      <c r="M418" s="355"/>
      <c r="N418" s="355"/>
      <c r="O418" s="355"/>
      <c r="P418" s="114"/>
      <c r="Q418" s="111"/>
      <c r="R418" s="111"/>
      <c r="T418" s="303"/>
      <c r="U418" s="357"/>
      <c r="V418" s="303"/>
      <c r="W418" s="358"/>
      <c r="X418" s="303"/>
      <c r="Y418" s="113"/>
      <c r="Z418" s="357"/>
      <c r="AA418" s="303"/>
      <c r="AB418" s="359"/>
      <c r="AC418" s="303"/>
      <c r="AD418" s="303"/>
      <c r="AE418" s="303"/>
      <c r="CO418" s="303"/>
      <c r="CQ418" s="351"/>
      <c r="CR418" s="351"/>
      <c r="CT418" s="351"/>
      <c r="CU418" s="351"/>
      <c r="CW418" s="351"/>
      <c r="CX418" s="351"/>
      <c r="CZ418" s="351"/>
      <c r="DA418" s="351"/>
      <c r="DC418" s="351"/>
      <c r="DD418" s="351"/>
      <c r="DG418" s="303"/>
      <c r="DH418" s="303"/>
      <c r="DJ418" s="145"/>
      <c r="DK418" s="145"/>
      <c r="DL418" s="267">
        <v>775</v>
      </c>
      <c r="DM418" s="268" t="s">
        <v>1474</v>
      </c>
      <c r="DN418" s="269">
        <v>11</v>
      </c>
      <c r="DO418" s="171" t="s">
        <v>951</v>
      </c>
    </row>
    <row r="419" spans="4:119" s="115" customFormat="1" x14ac:dyDescent="0.25">
      <c r="D419" s="351"/>
      <c r="E419" s="351"/>
      <c r="F419" s="355"/>
      <c r="G419" s="356"/>
      <c r="H419" s="356"/>
      <c r="I419" s="355"/>
      <c r="J419" s="356"/>
      <c r="K419" s="355"/>
      <c r="L419" s="355"/>
      <c r="M419" s="355"/>
      <c r="N419" s="355"/>
      <c r="O419" s="355"/>
      <c r="P419" s="114"/>
      <c r="Q419" s="111"/>
      <c r="R419" s="111"/>
      <c r="T419" s="303"/>
      <c r="U419" s="357"/>
      <c r="V419" s="303"/>
      <c r="W419" s="358"/>
      <c r="X419" s="303"/>
      <c r="Y419" s="113"/>
      <c r="Z419" s="357"/>
      <c r="AA419" s="303"/>
      <c r="AB419" s="359"/>
      <c r="AC419" s="303"/>
      <c r="AD419" s="303"/>
      <c r="AE419" s="303"/>
      <c r="CO419" s="303"/>
      <c r="CQ419" s="351"/>
      <c r="CR419" s="351"/>
      <c r="CT419" s="351"/>
      <c r="CU419" s="351"/>
      <c r="CW419" s="351"/>
      <c r="CX419" s="351"/>
      <c r="CZ419" s="351"/>
      <c r="DA419" s="351"/>
      <c r="DC419" s="351"/>
      <c r="DD419" s="351"/>
      <c r="DG419" s="303"/>
      <c r="DH419" s="303"/>
      <c r="DJ419" s="145"/>
      <c r="DK419" s="145"/>
      <c r="DL419" s="267">
        <v>780</v>
      </c>
      <c r="DM419" s="268" t="s">
        <v>1475</v>
      </c>
      <c r="DN419" s="269">
        <v>6</v>
      </c>
      <c r="DO419" s="171"/>
    </row>
    <row r="420" spans="4:119" s="115" customFormat="1" x14ac:dyDescent="0.25">
      <c r="D420" s="351"/>
      <c r="E420" s="351"/>
      <c r="F420" s="355"/>
      <c r="G420" s="356"/>
      <c r="H420" s="356"/>
      <c r="I420" s="355"/>
      <c r="J420" s="356"/>
      <c r="K420" s="355"/>
      <c r="L420" s="355"/>
      <c r="M420" s="355"/>
      <c r="N420" s="355"/>
      <c r="O420" s="355"/>
      <c r="P420" s="114"/>
      <c r="Q420" s="111"/>
      <c r="R420" s="111"/>
      <c r="T420" s="303"/>
      <c r="U420" s="357"/>
      <c r="V420" s="303"/>
      <c r="W420" s="358"/>
      <c r="X420" s="303"/>
      <c r="Y420" s="113"/>
      <c r="Z420" s="357"/>
      <c r="AA420" s="303"/>
      <c r="AB420" s="359"/>
      <c r="AC420" s="303"/>
      <c r="AD420" s="303"/>
      <c r="AE420" s="303"/>
      <c r="CO420" s="303"/>
      <c r="CQ420" s="351"/>
      <c r="CR420" s="351"/>
      <c r="CT420" s="351"/>
      <c r="CU420" s="351"/>
      <c r="CW420" s="351"/>
      <c r="CX420" s="351"/>
      <c r="CZ420" s="351"/>
      <c r="DA420" s="351"/>
      <c r="DC420" s="351"/>
      <c r="DD420" s="351"/>
      <c r="DG420" s="303"/>
      <c r="DH420" s="303"/>
      <c r="DJ420" s="145"/>
      <c r="DK420" s="145"/>
      <c r="DL420" s="267">
        <v>781</v>
      </c>
      <c r="DM420" s="268" t="s">
        <v>1476</v>
      </c>
      <c r="DN420" s="269">
        <v>7</v>
      </c>
      <c r="DO420" s="171" t="s">
        <v>952</v>
      </c>
    </row>
    <row r="421" spans="4:119" s="115" customFormat="1" x14ac:dyDescent="0.25">
      <c r="D421" s="351"/>
      <c r="E421" s="351"/>
      <c r="F421" s="355"/>
      <c r="G421" s="356"/>
      <c r="H421" s="356"/>
      <c r="I421" s="355"/>
      <c r="J421" s="356"/>
      <c r="K421" s="355"/>
      <c r="L421" s="355"/>
      <c r="M421" s="355"/>
      <c r="N421" s="355"/>
      <c r="O421" s="355"/>
      <c r="P421" s="114"/>
      <c r="Q421" s="111"/>
      <c r="R421" s="111"/>
      <c r="T421" s="303"/>
      <c r="U421" s="357"/>
      <c r="V421" s="303"/>
      <c r="W421" s="358"/>
      <c r="X421" s="303"/>
      <c r="Y421" s="113"/>
      <c r="Z421" s="357"/>
      <c r="AA421" s="303"/>
      <c r="AB421" s="359"/>
      <c r="AC421" s="303"/>
      <c r="AD421" s="303"/>
      <c r="AE421" s="303"/>
      <c r="CO421" s="303"/>
      <c r="CQ421" s="351"/>
      <c r="CR421" s="351"/>
      <c r="CT421" s="351"/>
      <c r="CU421" s="351"/>
      <c r="CW421" s="351"/>
      <c r="CX421" s="351"/>
      <c r="CZ421" s="351"/>
      <c r="DA421" s="351"/>
      <c r="DC421" s="351"/>
      <c r="DD421" s="351"/>
      <c r="DG421" s="303"/>
      <c r="DH421" s="303"/>
      <c r="DJ421" s="145"/>
      <c r="DK421" s="145"/>
      <c r="DL421" s="267">
        <v>782</v>
      </c>
      <c r="DM421" s="268" t="s">
        <v>1477</v>
      </c>
      <c r="DN421" s="269">
        <v>8</v>
      </c>
      <c r="DO421" s="171" t="s">
        <v>952</v>
      </c>
    </row>
    <row r="422" spans="4:119" s="115" customFormat="1" x14ac:dyDescent="0.25">
      <c r="D422" s="351"/>
      <c r="E422" s="351"/>
      <c r="F422" s="355"/>
      <c r="G422" s="356"/>
      <c r="H422" s="356"/>
      <c r="I422" s="355"/>
      <c r="J422" s="356"/>
      <c r="K422" s="355"/>
      <c r="L422" s="355"/>
      <c r="M422" s="355"/>
      <c r="N422" s="355"/>
      <c r="O422" s="355"/>
      <c r="P422" s="114"/>
      <c r="Q422" s="111"/>
      <c r="R422" s="111"/>
      <c r="T422" s="303"/>
      <c r="U422" s="357"/>
      <c r="V422" s="303"/>
      <c r="W422" s="358"/>
      <c r="X422" s="303"/>
      <c r="Y422" s="113"/>
      <c r="Z422" s="357"/>
      <c r="AA422" s="303"/>
      <c r="AB422" s="359"/>
      <c r="AC422" s="303"/>
      <c r="AD422" s="303"/>
      <c r="AE422" s="303"/>
      <c r="CO422" s="303"/>
      <c r="CQ422" s="351"/>
      <c r="CR422" s="351"/>
      <c r="CT422" s="351"/>
      <c r="CU422" s="351"/>
      <c r="CW422" s="351"/>
      <c r="CX422" s="351"/>
      <c r="CZ422" s="351"/>
      <c r="DA422" s="351"/>
      <c r="DC422" s="351"/>
      <c r="DD422" s="351"/>
      <c r="DG422" s="303"/>
      <c r="DH422" s="303"/>
      <c r="DJ422" s="145"/>
      <c r="DK422" s="145"/>
      <c r="DL422" s="267">
        <v>783</v>
      </c>
      <c r="DM422" s="268" t="s">
        <v>1478</v>
      </c>
      <c r="DN422" s="269">
        <v>9</v>
      </c>
      <c r="DO422" s="171" t="s">
        <v>952</v>
      </c>
    </row>
    <row r="423" spans="4:119" s="115" customFormat="1" x14ac:dyDescent="0.25">
      <c r="D423" s="351"/>
      <c r="E423" s="351"/>
      <c r="F423" s="355"/>
      <c r="G423" s="356"/>
      <c r="H423" s="356"/>
      <c r="I423" s="355"/>
      <c r="J423" s="356"/>
      <c r="K423" s="355"/>
      <c r="L423" s="355"/>
      <c r="M423" s="355"/>
      <c r="N423" s="355"/>
      <c r="O423" s="355"/>
      <c r="P423" s="114"/>
      <c r="Q423" s="111"/>
      <c r="R423" s="111"/>
      <c r="T423" s="303"/>
      <c r="U423" s="357"/>
      <c r="V423" s="303"/>
      <c r="W423" s="358"/>
      <c r="X423" s="303"/>
      <c r="Y423" s="113"/>
      <c r="Z423" s="357"/>
      <c r="AA423" s="303"/>
      <c r="AB423" s="359"/>
      <c r="AC423" s="303"/>
      <c r="AD423" s="303"/>
      <c r="AE423" s="303"/>
      <c r="CO423" s="303"/>
      <c r="CQ423" s="351"/>
      <c r="CR423" s="351"/>
      <c r="CT423" s="351"/>
      <c r="CU423" s="351"/>
      <c r="CW423" s="351"/>
      <c r="CX423" s="351"/>
      <c r="CZ423" s="351"/>
      <c r="DA423" s="351"/>
      <c r="DC423" s="351"/>
      <c r="DD423" s="351"/>
      <c r="DG423" s="303"/>
      <c r="DH423" s="303"/>
      <c r="DJ423" s="145"/>
      <c r="DK423" s="145"/>
      <c r="DL423" s="267">
        <v>784</v>
      </c>
      <c r="DM423" s="268" t="s">
        <v>1479</v>
      </c>
      <c r="DN423" s="269">
        <v>10</v>
      </c>
      <c r="DO423" s="171" t="s">
        <v>952</v>
      </c>
    </row>
    <row r="424" spans="4:119" s="115" customFormat="1" x14ac:dyDescent="0.25">
      <c r="D424" s="351"/>
      <c r="E424" s="351"/>
      <c r="F424" s="355"/>
      <c r="G424" s="356"/>
      <c r="H424" s="356"/>
      <c r="I424" s="355"/>
      <c r="J424" s="356"/>
      <c r="K424" s="355"/>
      <c r="L424" s="355"/>
      <c r="M424" s="355"/>
      <c r="N424" s="355"/>
      <c r="O424" s="355"/>
      <c r="P424" s="114"/>
      <c r="Q424" s="111"/>
      <c r="R424" s="111"/>
      <c r="T424" s="303"/>
      <c r="U424" s="357"/>
      <c r="V424" s="303"/>
      <c r="W424" s="358"/>
      <c r="X424" s="303"/>
      <c r="Y424" s="113"/>
      <c r="Z424" s="357"/>
      <c r="AA424" s="303"/>
      <c r="AB424" s="359"/>
      <c r="AC424" s="303"/>
      <c r="AD424" s="303"/>
      <c r="AE424" s="303"/>
      <c r="CO424" s="303"/>
      <c r="CQ424" s="351"/>
      <c r="CR424" s="351"/>
      <c r="CT424" s="351"/>
      <c r="CU424" s="351"/>
      <c r="CW424" s="351"/>
      <c r="CX424" s="351"/>
      <c r="CZ424" s="351"/>
      <c r="DA424" s="351"/>
      <c r="DC424" s="351"/>
      <c r="DD424" s="351"/>
      <c r="DG424" s="303"/>
      <c r="DH424" s="303"/>
      <c r="DJ424" s="145"/>
      <c r="DK424" s="145"/>
      <c r="DL424" s="267">
        <v>785</v>
      </c>
      <c r="DM424" s="268" t="s">
        <v>1480</v>
      </c>
      <c r="DN424" s="269">
        <v>11</v>
      </c>
      <c r="DO424" s="171" t="s">
        <v>952</v>
      </c>
    </row>
    <row r="425" spans="4:119" s="115" customFormat="1" x14ac:dyDescent="0.25">
      <c r="D425" s="351"/>
      <c r="E425" s="351"/>
      <c r="F425" s="355"/>
      <c r="G425" s="356"/>
      <c r="H425" s="356"/>
      <c r="I425" s="355"/>
      <c r="J425" s="356"/>
      <c r="K425" s="355"/>
      <c r="L425" s="355"/>
      <c r="M425" s="355"/>
      <c r="N425" s="355"/>
      <c r="O425" s="355"/>
      <c r="P425" s="114"/>
      <c r="Q425" s="111"/>
      <c r="R425" s="111"/>
      <c r="T425" s="303"/>
      <c r="U425" s="357"/>
      <c r="V425" s="303"/>
      <c r="W425" s="358"/>
      <c r="X425" s="303"/>
      <c r="Y425" s="113"/>
      <c r="Z425" s="357"/>
      <c r="AA425" s="303"/>
      <c r="AB425" s="359"/>
      <c r="AC425" s="303"/>
      <c r="AD425" s="303"/>
      <c r="AE425" s="303"/>
      <c r="CO425" s="303"/>
      <c r="CQ425" s="351"/>
      <c r="CR425" s="351"/>
      <c r="CT425" s="351"/>
      <c r="CU425" s="351"/>
      <c r="CW425" s="351"/>
      <c r="CX425" s="351"/>
      <c r="CZ425" s="351"/>
      <c r="DA425" s="351"/>
      <c r="DC425" s="351"/>
      <c r="DD425" s="351"/>
      <c r="DG425" s="303"/>
      <c r="DH425" s="303"/>
      <c r="DJ425" s="145"/>
      <c r="DK425" s="145"/>
      <c r="DL425" s="267">
        <v>811</v>
      </c>
      <c r="DM425" s="268" t="s">
        <v>1481</v>
      </c>
      <c r="DN425" s="269">
        <v>4</v>
      </c>
      <c r="DO425" s="171"/>
    </row>
    <row r="426" spans="4:119" s="115" customFormat="1" x14ac:dyDescent="0.25">
      <c r="D426" s="351"/>
      <c r="E426" s="351"/>
      <c r="F426" s="355"/>
      <c r="G426" s="356"/>
      <c r="H426" s="356"/>
      <c r="I426" s="355"/>
      <c r="J426" s="356"/>
      <c r="K426" s="355"/>
      <c r="L426" s="355"/>
      <c r="M426" s="355"/>
      <c r="N426" s="355"/>
      <c r="O426" s="355"/>
      <c r="P426" s="114"/>
      <c r="Q426" s="111"/>
      <c r="R426" s="111"/>
      <c r="T426" s="303"/>
      <c r="U426" s="357"/>
      <c r="V426" s="303"/>
      <c r="W426" s="358"/>
      <c r="X426" s="303"/>
      <c r="Y426" s="113"/>
      <c r="Z426" s="357"/>
      <c r="AA426" s="303"/>
      <c r="AB426" s="359"/>
      <c r="AC426" s="303"/>
      <c r="AD426" s="303"/>
      <c r="AE426" s="303"/>
      <c r="CO426" s="303"/>
      <c r="CQ426" s="351"/>
      <c r="CR426" s="351"/>
      <c r="CT426" s="351"/>
      <c r="CU426" s="351"/>
      <c r="CW426" s="351"/>
      <c r="CX426" s="351"/>
      <c r="CZ426" s="351"/>
      <c r="DA426" s="351"/>
      <c r="DC426" s="351"/>
      <c r="DD426" s="351"/>
      <c r="DG426" s="303"/>
      <c r="DH426" s="303"/>
      <c r="DJ426" s="145"/>
      <c r="DK426" s="145"/>
      <c r="DL426" s="267">
        <v>812</v>
      </c>
      <c r="DM426" s="268" t="s">
        <v>1482</v>
      </c>
      <c r="DN426" s="269">
        <v>5</v>
      </c>
      <c r="DO426" s="171"/>
    </row>
    <row r="427" spans="4:119" s="115" customFormat="1" x14ac:dyDescent="0.25">
      <c r="D427" s="351"/>
      <c r="E427" s="351"/>
      <c r="F427" s="355"/>
      <c r="G427" s="356"/>
      <c r="H427" s="356"/>
      <c r="I427" s="355"/>
      <c r="J427" s="356"/>
      <c r="K427" s="355"/>
      <c r="L427" s="355"/>
      <c r="M427" s="355"/>
      <c r="N427" s="355"/>
      <c r="O427" s="355"/>
      <c r="P427" s="114"/>
      <c r="Q427" s="111"/>
      <c r="R427" s="111"/>
      <c r="T427" s="303"/>
      <c r="U427" s="357"/>
      <c r="V427" s="303"/>
      <c r="W427" s="358"/>
      <c r="X427" s="303"/>
      <c r="Y427" s="113"/>
      <c r="Z427" s="357"/>
      <c r="AA427" s="303"/>
      <c r="AB427" s="359"/>
      <c r="AC427" s="303"/>
      <c r="AD427" s="303"/>
      <c r="AE427" s="303"/>
      <c r="CO427" s="303"/>
      <c r="CQ427" s="351"/>
      <c r="CR427" s="351"/>
      <c r="CT427" s="351"/>
      <c r="CU427" s="351"/>
      <c r="CW427" s="351"/>
      <c r="CX427" s="351"/>
      <c r="CZ427" s="351"/>
      <c r="DA427" s="351"/>
      <c r="DC427" s="351"/>
      <c r="DD427" s="351"/>
      <c r="DG427" s="303"/>
      <c r="DH427" s="303"/>
      <c r="DJ427" s="145"/>
      <c r="DK427" s="145"/>
      <c r="DL427" s="267">
        <v>813</v>
      </c>
      <c r="DM427" s="268" t="s">
        <v>1483</v>
      </c>
      <c r="DN427" s="269">
        <v>6</v>
      </c>
      <c r="DO427" s="171"/>
    </row>
    <row r="428" spans="4:119" s="115" customFormat="1" x14ac:dyDescent="0.25">
      <c r="D428" s="351"/>
      <c r="E428" s="351"/>
      <c r="F428" s="355"/>
      <c r="G428" s="356"/>
      <c r="H428" s="356"/>
      <c r="I428" s="355"/>
      <c r="J428" s="356"/>
      <c r="K428" s="355"/>
      <c r="L428" s="355"/>
      <c r="M428" s="355"/>
      <c r="N428" s="355"/>
      <c r="O428" s="355"/>
      <c r="P428" s="114"/>
      <c r="Q428" s="111"/>
      <c r="R428" s="111"/>
      <c r="T428" s="303"/>
      <c r="U428" s="357"/>
      <c r="V428" s="303"/>
      <c r="W428" s="358"/>
      <c r="X428" s="303"/>
      <c r="Y428" s="113"/>
      <c r="Z428" s="357"/>
      <c r="AA428" s="303"/>
      <c r="AB428" s="359"/>
      <c r="AC428" s="303"/>
      <c r="AD428" s="303"/>
      <c r="AE428" s="303"/>
      <c r="CO428" s="303"/>
      <c r="CQ428" s="351"/>
      <c r="CR428" s="351"/>
      <c r="CT428" s="351"/>
      <c r="CU428" s="351"/>
      <c r="CW428" s="351"/>
      <c r="CX428" s="351"/>
      <c r="CZ428" s="351"/>
      <c r="DA428" s="351"/>
      <c r="DC428" s="351"/>
      <c r="DD428" s="351"/>
      <c r="DG428" s="303"/>
      <c r="DH428" s="303"/>
      <c r="DJ428" s="145"/>
      <c r="DK428" s="145"/>
      <c r="DL428" s="267">
        <v>814</v>
      </c>
      <c r="DM428" s="268" t="s">
        <v>1484</v>
      </c>
      <c r="DN428" s="269">
        <v>7</v>
      </c>
      <c r="DO428" s="171"/>
    </row>
    <row r="429" spans="4:119" s="115" customFormat="1" x14ac:dyDescent="0.25">
      <c r="D429" s="351"/>
      <c r="E429" s="351"/>
      <c r="F429" s="355"/>
      <c r="G429" s="356"/>
      <c r="H429" s="356"/>
      <c r="I429" s="355"/>
      <c r="J429" s="356"/>
      <c r="K429" s="355"/>
      <c r="L429" s="355"/>
      <c r="M429" s="355"/>
      <c r="N429" s="355"/>
      <c r="O429" s="355"/>
      <c r="P429" s="114"/>
      <c r="Q429" s="111"/>
      <c r="R429" s="111"/>
      <c r="T429" s="303"/>
      <c r="U429" s="357"/>
      <c r="V429" s="303"/>
      <c r="W429" s="358"/>
      <c r="X429" s="303"/>
      <c r="Y429" s="113"/>
      <c r="Z429" s="357"/>
      <c r="AA429" s="303"/>
      <c r="AB429" s="359"/>
      <c r="AC429" s="303"/>
      <c r="AD429" s="303"/>
      <c r="AE429" s="303"/>
      <c r="CO429" s="303"/>
      <c r="CQ429" s="351"/>
      <c r="CR429" s="351"/>
      <c r="CT429" s="351"/>
      <c r="CU429" s="351"/>
      <c r="CW429" s="351"/>
      <c r="CX429" s="351"/>
      <c r="CZ429" s="351"/>
      <c r="DA429" s="351"/>
      <c r="DC429" s="351"/>
      <c r="DD429" s="351"/>
      <c r="DG429" s="303"/>
      <c r="DH429" s="303"/>
      <c r="DJ429" s="145"/>
      <c r="DK429" s="145"/>
      <c r="DL429" s="267">
        <v>821</v>
      </c>
      <c r="DM429" s="268" t="s">
        <v>1485</v>
      </c>
      <c r="DN429" s="269">
        <v>7</v>
      </c>
      <c r="DO429" s="171"/>
    </row>
    <row r="430" spans="4:119" s="115" customFormat="1" x14ac:dyDescent="0.25">
      <c r="D430" s="351"/>
      <c r="E430" s="351"/>
      <c r="F430" s="355"/>
      <c r="G430" s="356"/>
      <c r="H430" s="356"/>
      <c r="I430" s="355"/>
      <c r="J430" s="356"/>
      <c r="K430" s="355"/>
      <c r="L430" s="355"/>
      <c r="M430" s="355"/>
      <c r="N430" s="355"/>
      <c r="O430" s="355"/>
      <c r="P430" s="114"/>
      <c r="Q430" s="111"/>
      <c r="R430" s="111"/>
      <c r="T430" s="303"/>
      <c r="U430" s="357"/>
      <c r="V430" s="303"/>
      <c r="W430" s="358"/>
      <c r="X430" s="303"/>
      <c r="Y430" s="113"/>
      <c r="Z430" s="357"/>
      <c r="AA430" s="303"/>
      <c r="AB430" s="359"/>
      <c r="AC430" s="303"/>
      <c r="AD430" s="303"/>
      <c r="AE430" s="303"/>
      <c r="CO430" s="303"/>
      <c r="CQ430" s="351"/>
      <c r="CR430" s="351"/>
      <c r="CT430" s="351"/>
      <c r="CU430" s="351"/>
      <c r="CW430" s="351"/>
      <c r="CX430" s="351"/>
      <c r="CZ430" s="351"/>
      <c r="DA430" s="351"/>
      <c r="DC430" s="351"/>
      <c r="DD430" s="351"/>
      <c r="DG430" s="303"/>
      <c r="DH430" s="303"/>
      <c r="DJ430" s="145"/>
      <c r="DK430" s="145"/>
      <c r="DL430" s="267">
        <v>822</v>
      </c>
      <c r="DM430" s="268" t="s">
        <v>1486</v>
      </c>
      <c r="DN430" s="269">
        <v>8</v>
      </c>
      <c r="DO430" s="171"/>
    </row>
    <row r="431" spans="4:119" s="115" customFormat="1" x14ac:dyDescent="0.25">
      <c r="D431" s="351"/>
      <c r="E431" s="351"/>
      <c r="F431" s="355"/>
      <c r="G431" s="356"/>
      <c r="H431" s="356"/>
      <c r="I431" s="355"/>
      <c r="J431" s="356"/>
      <c r="K431" s="355"/>
      <c r="L431" s="355"/>
      <c r="M431" s="355"/>
      <c r="N431" s="355"/>
      <c r="O431" s="355"/>
      <c r="P431" s="114"/>
      <c r="Q431" s="111"/>
      <c r="R431" s="111"/>
      <c r="T431" s="303"/>
      <c r="U431" s="357"/>
      <c r="V431" s="303"/>
      <c r="W431" s="358"/>
      <c r="X431" s="303"/>
      <c r="Y431" s="113"/>
      <c r="Z431" s="357"/>
      <c r="AA431" s="303"/>
      <c r="AB431" s="359"/>
      <c r="AC431" s="303"/>
      <c r="AD431" s="303"/>
      <c r="AE431" s="303"/>
      <c r="CO431" s="303"/>
      <c r="CQ431" s="351"/>
      <c r="CR431" s="351"/>
      <c r="CT431" s="351"/>
      <c r="CU431" s="351"/>
      <c r="CW431" s="351"/>
      <c r="CX431" s="351"/>
      <c r="CZ431" s="351"/>
      <c r="DA431" s="351"/>
      <c r="DC431" s="351"/>
      <c r="DD431" s="351"/>
      <c r="DG431" s="303"/>
      <c r="DH431" s="303"/>
      <c r="DJ431" s="145"/>
      <c r="DK431" s="145"/>
      <c r="DL431" s="267">
        <v>823</v>
      </c>
      <c r="DM431" s="268" t="s">
        <v>1487</v>
      </c>
      <c r="DN431" s="269">
        <v>9</v>
      </c>
      <c r="DO431" s="171"/>
    </row>
    <row r="432" spans="4:119" s="115" customFormat="1" x14ac:dyDescent="0.25">
      <c r="D432" s="351"/>
      <c r="E432" s="351"/>
      <c r="F432" s="355"/>
      <c r="G432" s="356"/>
      <c r="H432" s="356"/>
      <c r="I432" s="355"/>
      <c r="J432" s="356"/>
      <c r="K432" s="355"/>
      <c r="L432" s="355"/>
      <c r="M432" s="355"/>
      <c r="N432" s="355"/>
      <c r="O432" s="355"/>
      <c r="P432" s="114"/>
      <c r="Q432" s="111"/>
      <c r="R432" s="111"/>
      <c r="T432" s="303"/>
      <c r="U432" s="357"/>
      <c r="V432" s="303"/>
      <c r="W432" s="358"/>
      <c r="X432" s="303"/>
      <c r="Y432" s="113"/>
      <c r="Z432" s="357"/>
      <c r="AA432" s="303"/>
      <c r="AB432" s="359"/>
      <c r="AC432" s="303"/>
      <c r="AD432" s="303"/>
      <c r="AE432" s="303"/>
      <c r="CO432" s="303"/>
      <c r="CQ432" s="351"/>
      <c r="CR432" s="351"/>
      <c r="CT432" s="351"/>
      <c r="CU432" s="351"/>
      <c r="CW432" s="351"/>
      <c r="CX432" s="351"/>
      <c r="CZ432" s="351"/>
      <c r="DA432" s="351"/>
      <c r="DC432" s="351"/>
      <c r="DD432" s="351"/>
      <c r="DG432" s="303"/>
      <c r="DH432" s="303"/>
      <c r="DJ432" s="145"/>
      <c r="DK432" s="145"/>
      <c r="DL432" s="267">
        <v>824</v>
      </c>
      <c r="DM432" s="268" t="s">
        <v>1488</v>
      </c>
      <c r="DN432" s="269">
        <v>10</v>
      </c>
      <c r="DO432" s="171"/>
    </row>
    <row r="433" spans="4:119" s="115" customFormat="1" x14ac:dyDescent="0.25">
      <c r="D433" s="351"/>
      <c r="E433" s="351"/>
      <c r="F433" s="355"/>
      <c r="G433" s="356"/>
      <c r="H433" s="356"/>
      <c r="I433" s="355"/>
      <c r="J433" s="356"/>
      <c r="K433" s="355"/>
      <c r="L433" s="355"/>
      <c r="M433" s="355"/>
      <c r="N433" s="355"/>
      <c r="O433" s="355"/>
      <c r="P433" s="114"/>
      <c r="Q433" s="111"/>
      <c r="R433" s="111"/>
      <c r="T433" s="303"/>
      <c r="U433" s="357"/>
      <c r="V433" s="303"/>
      <c r="W433" s="358"/>
      <c r="X433" s="303"/>
      <c r="Y433" s="113"/>
      <c r="Z433" s="357"/>
      <c r="AA433" s="303"/>
      <c r="AB433" s="359"/>
      <c r="AC433" s="303"/>
      <c r="AD433" s="303"/>
      <c r="AE433" s="303"/>
      <c r="CO433" s="303"/>
      <c r="CQ433" s="351"/>
      <c r="CR433" s="351"/>
      <c r="CT433" s="351"/>
      <c r="CU433" s="351"/>
      <c r="CW433" s="351"/>
      <c r="CX433" s="351"/>
      <c r="CZ433" s="351"/>
      <c r="DA433" s="351"/>
      <c r="DC433" s="351"/>
      <c r="DD433" s="351"/>
      <c r="DG433" s="303"/>
      <c r="DH433" s="303"/>
      <c r="DJ433" s="145"/>
      <c r="DK433" s="145"/>
      <c r="DL433" s="267">
        <v>850</v>
      </c>
      <c r="DM433" s="268" t="s">
        <v>1491</v>
      </c>
      <c r="DN433" s="269">
        <v>8</v>
      </c>
      <c r="DO433" s="171"/>
    </row>
    <row r="434" spans="4:119" s="115" customFormat="1" x14ac:dyDescent="0.25">
      <c r="D434" s="351"/>
      <c r="E434" s="351"/>
      <c r="F434" s="355"/>
      <c r="G434" s="356"/>
      <c r="H434" s="356"/>
      <c r="I434" s="355"/>
      <c r="J434" s="356"/>
      <c r="K434" s="355"/>
      <c r="L434" s="355"/>
      <c r="M434" s="355"/>
      <c r="N434" s="355"/>
      <c r="O434" s="355"/>
      <c r="P434" s="114"/>
      <c r="Q434" s="111"/>
      <c r="R434" s="111"/>
      <c r="T434" s="303"/>
      <c r="U434" s="357"/>
      <c r="V434" s="303"/>
      <c r="W434" s="358"/>
      <c r="X434" s="303"/>
      <c r="Y434" s="113"/>
      <c r="Z434" s="357"/>
      <c r="AA434" s="303"/>
      <c r="AB434" s="359"/>
      <c r="AC434" s="303"/>
      <c r="AD434" s="303"/>
      <c r="AE434" s="303"/>
      <c r="CO434" s="303"/>
      <c r="CQ434" s="351"/>
      <c r="CR434" s="351"/>
      <c r="CT434" s="351"/>
      <c r="CU434" s="351"/>
      <c r="CW434" s="351"/>
      <c r="CX434" s="351"/>
      <c r="CZ434" s="351"/>
      <c r="DA434" s="351"/>
      <c r="DC434" s="351"/>
      <c r="DD434" s="351"/>
      <c r="DG434" s="303"/>
      <c r="DH434" s="303"/>
      <c r="DJ434" s="145"/>
      <c r="DK434" s="145"/>
      <c r="DL434" s="267">
        <v>851</v>
      </c>
      <c r="DM434" s="268" t="s">
        <v>1492</v>
      </c>
      <c r="DN434" s="269">
        <v>9</v>
      </c>
      <c r="DO434" s="171"/>
    </row>
    <row r="435" spans="4:119" s="115" customFormat="1" x14ac:dyDescent="0.25">
      <c r="D435" s="351"/>
      <c r="E435" s="351"/>
      <c r="F435" s="355"/>
      <c r="G435" s="356"/>
      <c r="H435" s="356"/>
      <c r="I435" s="355"/>
      <c r="J435" s="356"/>
      <c r="K435" s="355"/>
      <c r="L435" s="355"/>
      <c r="M435" s="355"/>
      <c r="N435" s="355"/>
      <c r="O435" s="355"/>
      <c r="P435" s="114"/>
      <c r="Q435" s="111"/>
      <c r="R435" s="111"/>
      <c r="T435" s="303"/>
      <c r="U435" s="357"/>
      <c r="V435" s="303"/>
      <c r="W435" s="358"/>
      <c r="X435" s="303"/>
      <c r="Y435" s="113"/>
      <c r="Z435" s="357"/>
      <c r="AA435" s="303"/>
      <c r="AB435" s="359"/>
      <c r="AC435" s="303"/>
      <c r="AD435" s="303"/>
      <c r="AE435" s="303"/>
      <c r="CO435" s="303"/>
      <c r="CQ435" s="351"/>
      <c r="CR435" s="351"/>
      <c r="CT435" s="351"/>
      <c r="CU435" s="351"/>
      <c r="CW435" s="351"/>
      <c r="CX435" s="351"/>
      <c r="CZ435" s="351"/>
      <c r="DA435" s="351"/>
      <c r="DC435" s="351"/>
      <c r="DD435" s="351"/>
      <c r="DG435" s="303"/>
      <c r="DH435" s="303"/>
      <c r="DJ435" s="145"/>
      <c r="DK435" s="145"/>
      <c r="DL435" s="267">
        <v>852</v>
      </c>
      <c r="DM435" s="268" t="s">
        <v>1493</v>
      </c>
      <c r="DN435" s="269">
        <v>10</v>
      </c>
      <c r="DO435" s="171"/>
    </row>
    <row r="436" spans="4:119" s="115" customFormat="1" x14ac:dyDescent="0.25">
      <c r="D436" s="351"/>
      <c r="E436" s="351"/>
      <c r="F436" s="355"/>
      <c r="G436" s="356"/>
      <c r="H436" s="356"/>
      <c r="I436" s="355"/>
      <c r="J436" s="356"/>
      <c r="K436" s="355"/>
      <c r="L436" s="355"/>
      <c r="M436" s="355"/>
      <c r="N436" s="355"/>
      <c r="O436" s="355"/>
      <c r="P436" s="114"/>
      <c r="Q436" s="111"/>
      <c r="R436" s="111"/>
      <c r="T436" s="303"/>
      <c r="U436" s="357"/>
      <c r="V436" s="303"/>
      <c r="W436" s="358"/>
      <c r="X436" s="303"/>
      <c r="Y436" s="113"/>
      <c r="Z436" s="357"/>
      <c r="AA436" s="303"/>
      <c r="AB436" s="359"/>
      <c r="AC436" s="303"/>
      <c r="AD436" s="303"/>
      <c r="AE436" s="303"/>
      <c r="CO436" s="303"/>
      <c r="CQ436" s="351"/>
      <c r="CR436" s="351"/>
      <c r="CT436" s="351"/>
      <c r="CU436" s="351"/>
      <c r="CW436" s="351"/>
      <c r="CX436" s="351"/>
      <c r="CZ436" s="351"/>
      <c r="DA436" s="351"/>
      <c r="DC436" s="351"/>
      <c r="DD436" s="351"/>
      <c r="DG436" s="303"/>
      <c r="DH436" s="303"/>
      <c r="DJ436" s="145"/>
      <c r="DK436" s="145"/>
      <c r="DL436" s="267">
        <v>853</v>
      </c>
      <c r="DM436" s="268" t="s">
        <v>1494</v>
      </c>
      <c r="DN436" s="269">
        <v>11</v>
      </c>
      <c r="DO436" s="171"/>
    </row>
    <row r="437" spans="4:119" s="115" customFormat="1" x14ac:dyDescent="0.25">
      <c r="D437" s="351"/>
      <c r="E437" s="351"/>
      <c r="F437" s="355"/>
      <c r="G437" s="356"/>
      <c r="H437" s="356"/>
      <c r="I437" s="355"/>
      <c r="J437" s="356"/>
      <c r="K437" s="355"/>
      <c r="L437" s="355"/>
      <c r="M437" s="355"/>
      <c r="N437" s="355"/>
      <c r="O437" s="355"/>
      <c r="P437" s="114"/>
      <c r="Q437" s="111"/>
      <c r="R437" s="111"/>
      <c r="T437" s="303"/>
      <c r="U437" s="357"/>
      <c r="V437" s="303"/>
      <c r="W437" s="358"/>
      <c r="X437" s="303"/>
      <c r="Y437" s="113"/>
      <c r="Z437" s="357"/>
      <c r="AA437" s="303"/>
      <c r="AB437" s="359"/>
      <c r="AC437" s="303"/>
      <c r="AD437" s="303"/>
      <c r="AE437" s="303"/>
      <c r="CO437" s="303"/>
      <c r="CQ437" s="351"/>
      <c r="CR437" s="351"/>
      <c r="CT437" s="351"/>
      <c r="CU437" s="351"/>
      <c r="CW437" s="351"/>
      <c r="CX437" s="351"/>
      <c r="CZ437" s="351"/>
      <c r="DA437" s="351"/>
      <c r="DC437" s="351"/>
      <c r="DD437" s="351"/>
      <c r="DG437" s="303"/>
      <c r="DH437" s="303"/>
      <c r="DJ437" s="145"/>
      <c r="DK437" s="145"/>
      <c r="DL437" s="267">
        <v>951</v>
      </c>
      <c r="DM437" s="268" t="s">
        <v>66</v>
      </c>
      <c r="DN437" s="269">
        <v>6</v>
      </c>
      <c r="DO437" s="171"/>
    </row>
    <row r="438" spans="4:119" s="115" customFormat="1" x14ac:dyDescent="0.25">
      <c r="D438" s="351"/>
      <c r="E438" s="351"/>
      <c r="F438" s="355"/>
      <c r="G438" s="356"/>
      <c r="H438" s="356"/>
      <c r="I438" s="355"/>
      <c r="J438" s="356"/>
      <c r="K438" s="355"/>
      <c r="L438" s="355"/>
      <c r="M438" s="355"/>
      <c r="N438" s="355"/>
      <c r="O438" s="355"/>
      <c r="P438" s="114"/>
      <c r="Q438" s="111"/>
      <c r="R438" s="111"/>
      <c r="T438" s="303"/>
      <c r="U438" s="357"/>
      <c r="V438" s="303"/>
      <c r="W438" s="358"/>
      <c r="X438" s="303"/>
      <c r="Y438" s="113"/>
      <c r="Z438" s="357"/>
      <c r="AA438" s="303"/>
      <c r="AB438" s="359"/>
      <c r="AC438" s="303"/>
      <c r="AD438" s="303"/>
      <c r="AE438" s="303"/>
      <c r="CO438" s="303"/>
      <c r="CQ438" s="351"/>
      <c r="CR438" s="351"/>
      <c r="CT438" s="351"/>
      <c r="CU438" s="351"/>
      <c r="CW438" s="351"/>
      <c r="CX438" s="351"/>
      <c r="CZ438" s="351"/>
      <c r="DA438" s="351"/>
      <c r="DC438" s="351"/>
      <c r="DD438" s="351"/>
      <c r="DG438" s="303"/>
      <c r="DH438" s="303"/>
      <c r="DJ438" s="145"/>
      <c r="DK438" s="145"/>
      <c r="DL438" s="267">
        <v>952</v>
      </c>
      <c r="DM438" s="268" t="s">
        <v>67</v>
      </c>
      <c r="DN438" s="269">
        <v>7</v>
      </c>
      <c r="DO438" s="171"/>
    </row>
    <row r="439" spans="4:119" s="115" customFormat="1" x14ac:dyDescent="0.25">
      <c r="D439" s="351"/>
      <c r="E439" s="351"/>
      <c r="F439" s="355"/>
      <c r="G439" s="356"/>
      <c r="H439" s="356"/>
      <c r="I439" s="355"/>
      <c r="J439" s="356"/>
      <c r="K439" s="355"/>
      <c r="L439" s="355"/>
      <c r="M439" s="355"/>
      <c r="N439" s="355"/>
      <c r="O439" s="355"/>
      <c r="P439" s="114"/>
      <c r="Q439" s="111"/>
      <c r="R439" s="111"/>
      <c r="T439" s="303"/>
      <c r="U439" s="357"/>
      <c r="V439" s="303"/>
      <c r="W439" s="358"/>
      <c r="X439" s="303"/>
      <c r="Y439" s="113"/>
      <c r="Z439" s="357"/>
      <c r="AA439" s="303"/>
      <c r="AB439" s="359"/>
      <c r="AC439" s="303"/>
      <c r="AD439" s="303"/>
      <c r="AE439" s="303"/>
      <c r="CO439" s="303"/>
      <c r="CQ439" s="351"/>
      <c r="CR439" s="351"/>
      <c r="CT439" s="351"/>
      <c r="CU439" s="351"/>
      <c r="CW439" s="351"/>
      <c r="CX439" s="351"/>
      <c r="CZ439" s="351"/>
      <c r="DA439" s="351"/>
      <c r="DC439" s="351"/>
      <c r="DD439" s="351"/>
      <c r="DG439" s="303"/>
      <c r="DH439" s="303"/>
      <c r="DJ439" s="145"/>
      <c r="DK439" s="145"/>
      <c r="DL439" s="267">
        <v>953</v>
      </c>
      <c r="DM439" s="268" t="s">
        <v>68</v>
      </c>
      <c r="DN439" s="269">
        <v>8</v>
      </c>
      <c r="DO439" s="171"/>
    </row>
    <row r="440" spans="4:119" s="115" customFormat="1" x14ac:dyDescent="0.25">
      <c r="D440" s="351"/>
      <c r="E440" s="351"/>
      <c r="F440" s="355"/>
      <c r="G440" s="356"/>
      <c r="H440" s="356"/>
      <c r="I440" s="355"/>
      <c r="J440" s="356"/>
      <c r="K440" s="355"/>
      <c r="L440" s="355"/>
      <c r="M440" s="355"/>
      <c r="N440" s="355"/>
      <c r="O440" s="355"/>
      <c r="P440" s="114"/>
      <c r="Q440" s="111"/>
      <c r="R440" s="111"/>
      <c r="T440" s="303"/>
      <c r="U440" s="357"/>
      <c r="V440" s="303"/>
      <c r="W440" s="358"/>
      <c r="X440" s="303"/>
      <c r="Y440" s="113"/>
      <c r="Z440" s="357"/>
      <c r="AA440" s="303"/>
      <c r="AB440" s="359"/>
      <c r="AC440" s="303"/>
      <c r="AD440" s="303"/>
      <c r="AE440" s="303"/>
      <c r="CO440" s="303"/>
      <c r="CQ440" s="351"/>
      <c r="CR440" s="351"/>
      <c r="CT440" s="351"/>
      <c r="CU440" s="351"/>
      <c r="CW440" s="351"/>
      <c r="CX440" s="351"/>
      <c r="CZ440" s="351"/>
      <c r="DA440" s="351"/>
      <c r="DC440" s="351"/>
      <c r="DD440" s="351"/>
      <c r="DG440" s="303"/>
      <c r="DH440" s="303"/>
      <c r="DJ440" s="145"/>
      <c r="DK440" s="145"/>
      <c r="DL440" s="267">
        <v>954</v>
      </c>
      <c r="DM440" s="268" t="s">
        <v>1489</v>
      </c>
      <c r="DN440" s="269">
        <v>8</v>
      </c>
      <c r="DO440" s="171"/>
    </row>
    <row r="441" spans="4:119" s="115" customFormat="1" x14ac:dyDescent="0.25">
      <c r="D441" s="351"/>
      <c r="E441" s="351"/>
      <c r="F441" s="355"/>
      <c r="G441" s="356"/>
      <c r="H441" s="356"/>
      <c r="I441" s="355"/>
      <c r="J441" s="356"/>
      <c r="K441" s="355"/>
      <c r="L441" s="355"/>
      <c r="M441" s="355"/>
      <c r="N441" s="355"/>
      <c r="O441" s="355"/>
      <c r="P441" s="114"/>
      <c r="Q441" s="111"/>
      <c r="R441" s="111"/>
      <c r="T441" s="303"/>
      <c r="U441" s="357"/>
      <c r="V441" s="303"/>
      <c r="W441" s="358"/>
      <c r="X441" s="303"/>
      <c r="Y441" s="113"/>
      <c r="Z441" s="357"/>
      <c r="AA441" s="303"/>
      <c r="AB441" s="359"/>
      <c r="AC441" s="303"/>
      <c r="AD441" s="303"/>
      <c r="AE441" s="303"/>
      <c r="CO441" s="303"/>
      <c r="CQ441" s="351"/>
      <c r="CR441" s="351"/>
      <c r="CT441" s="351"/>
      <c r="CU441" s="351"/>
      <c r="CW441" s="351"/>
      <c r="CX441" s="351"/>
      <c r="CZ441" s="351"/>
      <c r="DA441" s="351"/>
      <c r="DC441" s="351"/>
      <c r="DD441" s="351"/>
      <c r="DG441" s="303"/>
      <c r="DH441" s="303"/>
      <c r="DJ441" s="145"/>
      <c r="DK441" s="145"/>
      <c r="DL441" s="267">
        <v>955</v>
      </c>
      <c r="DM441" s="268" t="s">
        <v>1490</v>
      </c>
      <c r="DN441" s="269">
        <v>9</v>
      </c>
      <c r="DO441" s="171"/>
    </row>
    <row r="442" spans="4:119" s="115" customFormat="1" x14ac:dyDescent="0.25">
      <c r="D442" s="351"/>
      <c r="E442" s="351"/>
      <c r="F442" s="355"/>
      <c r="G442" s="356"/>
      <c r="H442" s="356"/>
      <c r="I442" s="355"/>
      <c r="J442" s="356"/>
      <c r="K442" s="355"/>
      <c r="L442" s="355"/>
      <c r="M442" s="355"/>
      <c r="N442" s="355"/>
      <c r="O442" s="355"/>
      <c r="P442" s="114"/>
      <c r="Q442" s="111"/>
      <c r="R442" s="111"/>
      <c r="T442" s="303"/>
      <c r="U442" s="357"/>
      <c r="V442" s="303"/>
      <c r="W442" s="358"/>
      <c r="X442" s="303"/>
      <c r="Y442" s="113"/>
      <c r="Z442" s="357"/>
      <c r="AA442" s="303"/>
      <c r="AB442" s="359"/>
      <c r="AC442" s="303"/>
      <c r="AD442" s="303"/>
      <c r="AE442" s="303"/>
      <c r="CO442" s="303"/>
      <c r="CQ442" s="351"/>
      <c r="CR442" s="351"/>
      <c r="CT442" s="351"/>
      <c r="CU442" s="351"/>
      <c r="CW442" s="351"/>
      <c r="CX442" s="351"/>
      <c r="CZ442" s="351"/>
      <c r="DA442" s="351"/>
      <c r="DC442" s="351"/>
      <c r="DD442" s="351"/>
      <c r="DG442" s="303"/>
      <c r="DH442" s="303"/>
      <c r="DJ442" s="145"/>
      <c r="DK442" s="145"/>
      <c r="DL442" s="267">
        <v>961</v>
      </c>
      <c r="DM442" s="268" t="s">
        <v>71</v>
      </c>
      <c r="DN442" s="269">
        <v>6</v>
      </c>
      <c r="DO442" s="171"/>
    </row>
    <row r="443" spans="4:119" s="115" customFormat="1" x14ac:dyDescent="0.25">
      <c r="D443" s="351"/>
      <c r="E443" s="351"/>
      <c r="F443" s="355"/>
      <c r="G443" s="356"/>
      <c r="H443" s="356"/>
      <c r="I443" s="355"/>
      <c r="J443" s="356"/>
      <c r="K443" s="355"/>
      <c r="L443" s="355"/>
      <c r="M443" s="355"/>
      <c r="N443" s="355"/>
      <c r="O443" s="355"/>
      <c r="P443" s="114"/>
      <c r="Q443" s="111"/>
      <c r="R443" s="111"/>
      <c r="T443" s="303"/>
      <c r="U443" s="357"/>
      <c r="V443" s="303"/>
      <c r="W443" s="358"/>
      <c r="X443" s="303"/>
      <c r="Y443" s="113"/>
      <c r="Z443" s="357"/>
      <c r="AA443" s="303"/>
      <c r="AB443" s="359"/>
      <c r="AC443" s="303"/>
      <c r="AD443" s="303"/>
      <c r="AE443" s="303"/>
      <c r="CO443" s="303"/>
      <c r="CQ443" s="351"/>
      <c r="CR443" s="351"/>
      <c r="CT443" s="351"/>
      <c r="CU443" s="351"/>
      <c r="CW443" s="351"/>
      <c r="CX443" s="351"/>
      <c r="CZ443" s="351"/>
      <c r="DA443" s="351"/>
      <c r="DC443" s="351"/>
      <c r="DD443" s="351"/>
      <c r="DG443" s="303"/>
      <c r="DH443" s="303"/>
      <c r="DJ443" s="145"/>
      <c r="DK443" s="145"/>
      <c r="DL443" s="267">
        <v>962</v>
      </c>
      <c r="DM443" s="268" t="s">
        <v>72</v>
      </c>
      <c r="DN443" s="269">
        <v>7</v>
      </c>
      <c r="DO443" s="171"/>
    </row>
    <row r="444" spans="4:119" s="115" customFormat="1" x14ac:dyDescent="0.25">
      <c r="D444" s="351"/>
      <c r="E444" s="351"/>
      <c r="F444" s="355"/>
      <c r="G444" s="356"/>
      <c r="H444" s="356"/>
      <c r="I444" s="355"/>
      <c r="J444" s="356"/>
      <c r="K444" s="355"/>
      <c r="L444" s="355"/>
      <c r="M444" s="355"/>
      <c r="N444" s="355"/>
      <c r="O444" s="355"/>
      <c r="P444" s="114"/>
      <c r="Q444" s="111"/>
      <c r="R444" s="111"/>
      <c r="T444" s="303"/>
      <c r="U444" s="357"/>
      <c r="V444" s="303"/>
      <c r="W444" s="358"/>
      <c r="X444" s="303"/>
      <c r="Y444" s="113"/>
      <c r="Z444" s="357"/>
      <c r="AA444" s="303"/>
      <c r="AB444" s="359"/>
      <c r="AC444" s="303"/>
      <c r="AD444" s="303"/>
      <c r="AE444" s="303"/>
      <c r="CO444" s="303"/>
      <c r="CQ444" s="351"/>
      <c r="CR444" s="351"/>
      <c r="CT444" s="351"/>
      <c r="CU444" s="351"/>
      <c r="CW444" s="351"/>
      <c r="CX444" s="351"/>
      <c r="CZ444" s="351"/>
      <c r="DA444" s="351"/>
      <c r="DC444" s="351"/>
      <c r="DD444" s="351"/>
      <c r="DG444" s="303"/>
      <c r="DH444" s="303"/>
      <c r="DJ444" s="145"/>
      <c r="DK444" s="145"/>
      <c r="DL444" s="267">
        <v>963</v>
      </c>
      <c r="DM444" s="268" t="s">
        <v>73</v>
      </c>
      <c r="DN444" s="269">
        <v>8</v>
      </c>
      <c r="DO444" s="171"/>
    </row>
    <row r="445" spans="4:119" s="115" customFormat="1" x14ac:dyDescent="0.25">
      <c r="D445" s="351"/>
      <c r="E445" s="351"/>
      <c r="F445" s="355"/>
      <c r="G445" s="356"/>
      <c r="H445" s="356"/>
      <c r="I445" s="355"/>
      <c r="J445" s="356"/>
      <c r="K445" s="355"/>
      <c r="L445" s="355"/>
      <c r="M445" s="355"/>
      <c r="N445" s="355"/>
      <c r="O445" s="355"/>
      <c r="P445" s="114"/>
      <c r="Q445" s="111"/>
      <c r="R445" s="111"/>
      <c r="T445" s="303"/>
      <c r="U445" s="357"/>
      <c r="V445" s="303"/>
      <c r="W445" s="358"/>
      <c r="X445" s="303"/>
      <c r="Y445" s="113"/>
      <c r="Z445" s="357"/>
      <c r="AA445" s="303"/>
      <c r="AB445" s="359"/>
      <c r="AC445" s="303"/>
      <c r="AD445" s="303"/>
      <c r="AE445" s="303"/>
      <c r="CO445" s="303"/>
      <c r="CQ445" s="351"/>
      <c r="CR445" s="351"/>
      <c r="CT445" s="351"/>
      <c r="CU445" s="351"/>
      <c r="CW445" s="351"/>
      <c r="CX445" s="351"/>
      <c r="CZ445" s="351"/>
      <c r="DA445" s="351"/>
      <c r="DC445" s="351"/>
      <c r="DD445" s="351"/>
      <c r="DG445" s="303"/>
      <c r="DH445" s="303"/>
      <c r="DJ445" s="145"/>
      <c r="DK445" s="145"/>
      <c r="DL445" s="267">
        <v>971</v>
      </c>
      <c r="DM445" s="268" t="s">
        <v>74</v>
      </c>
      <c r="DN445" s="269">
        <v>6</v>
      </c>
      <c r="DO445" s="171"/>
    </row>
    <row r="446" spans="4:119" s="115" customFormat="1" x14ac:dyDescent="0.25">
      <c r="D446" s="351"/>
      <c r="E446" s="351"/>
      <c r="F446" s="355"/>
      <c r="G446" s="356"/>
      <c r="H446" s="356"/>
      <c r="I446" s="355"/>
      <c r="J446" s="356"/>
      <c r="K446" s="355"/>
      <c r="L446" s="355"/>
      <c r="M446" s="355"/>
      <c r="N446" s="355"/>
      <c r="O446" s="355"/>
      <c r="P446" s="114"/>
      <c r="Q446" s="111"/>
      <c r="R446" s="111"/>
      <c r="T446" s="303"/>
      <c r="U446" s="357"/>
      <c r="V446" s="303"/>
      <c r="W446" s="358"/>
      <c r="X446" s="303"/>
      <c r="Y446" s="113"/>
      <c r="Z446" s="357"/>
      <c r="AA446" s="303"/>
      <c r="AB446" s="359"/>
      <c r="AC446" s="303"/>
      <c r="AD446" s="303"/>
      <c r="AE446" s="303"/>
      <c r="CO446" s="303"/>
      <c r="CQ446" s="351"/>
      <c r="CR446" s="351"/>
      <c r="CT446" s="351"/>
      <c r="CU446" s="351"/>
      <c r="CW446" s="351"/>
      <c r="CX446" s="351"/>
      <c r="CZ446" s="351"/>
      <c r="DA446" s="351"/>
      <c r="DC446" s="351"/>
      <c r="DD446" s="351"/>
      <c r="DG446" s="303"/>
      <c r="DH446" s="303"/>
      <c r="DJ446" s="145"/>
      <c r="DK446" s="145"/>
      <c r="DL446" s="272">
        <v>972</v>
      </c>
      <c r="DM446" s="273" t="s">
        <v>75</v>
      </c>
      <c r="DN446" s="274">
        <v>7</v>
      </c>
      <c r="DO446" s="172"/>
    </row>
    <row r="447" spans="4:119" s="115" customFormat="1" x14ac:dyDescent="0.25">
      <c r="D447" s="351"/>
      <c r="E447" s="351"/>
      <c r="F447" s="355"/>
      <c r="G447" s="356"/>
      <c r="H447" s="356"/>
      <c r="I447" s="355"/>
      <c r="J447" s="356"/>
      <c r="K447" s="355"/>
      <c r="L447" s="355"/>
      <c r="M447" s="355"/>
      <c r="N447" s="355"/>
      <c r="O447" s="355"/>
      <c r="P447" s="114"/>
      <c r="Q447" s="111"/>
      <c r="R447" s="111"/>
      <c r="T447" s="303"/>
      <c r="U447" s="357"/>
      <c r="V447" s="303"/>
      <c r="W447" s="358"/>
      <c r="X447" s="303"/>
      <c r="Y447" s="113"/>
      <c r="Z447" s="357"/>
      <c r="AA447" s="303"/>
      <c r="AB447" s="359"/>
      <c r="AC447" s="303"/>
      <c r="AD447" s="303"/>
      <c r="AE447" s="303"/>
      <c r="CO447" s="303"/>
      <c r="CQ447" s="351"/>
      <c r="CR447" s="351"/>
      <c r="CT447" s="351"/>
      <c r="CU447" s="351"/>
      <c r="CW447" s="351"/>
      <c r="CX447" s="351"/>
      <c r="CZ447" s="351"/>
      <c r="DA447" s="351"/>
      <c r="DC447" s="351"/>
      <c r="DD447" s="351"/>
      <c r="DG447" s="303"/>
      <c r="DH447" s="303"/>
      <c r="DJ447" s="145"/>
      <c r="DK447" s="145"/>
    </row>
    <row r="448" spans="4:119" s="115" customFormat="1" x14ac:dyDescent="0.25">
      <c r="D448" s="351"/>
      <c r="E448" s="351"/>
      <c r="F448" s="355"/>
      <c r="G448" s="356"/>
      <c r="H448" s="356"/>
      <c r="I448" s="355"/>
      <c r="J448" s="356"/>
      <c r="K448" s="355"/>
      <c r="L448" s="355"/>
      <c r="M448" s="355"/>
      <c r="N448" s="355"/>
      <c r="O448" s="355"/>
      <c r="P448" s="114"/>
      <c r="Q448" s="111"/>
      <c r="R448" s="111"/>
      <c r="T448" s="303"/>
      <c r="U448" s="357"/>
      <c r="V448" s="303"/>
      <c r="W448" s="358"/>
      <c r="X448" s="303"/>
      <c r="Y448" s="113"/>
      <c r="Z448" s="357"/>
      <c r="AA448" s="303"/>
      <c r="AB448" s="359"/>
      <c r="AC448" s="303"/>
      <c r="AD448" s="303"/>
      <c r="AE448" s="303"/>
      <c r="CO448" s="303"/>
      <c r="CQ448" s="351"/>
      <c r="CR448" s="351"/>
      <c r="CT448" s="351"/>
      <c r="CU448" s="351"/>
      <c r="CW448" s="351"/>
      <c r="CX448" s="351"/>
      <c r="CZ448" s="351"/>
      <c r="DA448" s="351"/>
      <c r="DC448" s="351"/>
      <c r="DD448" s="351"/>
      <c r="DG448" s="303"/>
      <c r="DH448" s="303"/>
      <c r="DJ448" s="145"/>
      <c r="DK448" s="145"/>
    </row>
    <row r="449" spans="4:115" s="115" customFormat="1" x14ac:dyDescent="0.25">
      <c r="D449" s="351"/>
      <c r="E449" s="351"/>
      <c r="F449" s="355"/>
      <c r="G449" s="356"/>
      <c r="H449" s="356"/>
      <c r="I449" s="355"/>
      <c r="J449" s="356"/>
      <c r="K449" s="355"/>
      <c r="L449" s="355"/>
      <c r="M449" s="355"/>
      <c r="N449" s="355"/>
      <c r="O449" s="355"/>
      <c r="P449" s="114"/>
      <c r="Q449" s="111"/>
      <c r="R449" s="111"/>
      <c r="T449" s="303"/>
      <c r="U449" s="357"/>
      <c r="V449" s="303"/>
      <c r="W449" s="358"/>
      <c r="X449" s="303"/>
      <c r="Y449" s="113"/>
      <c r="Z449" s="357"/>
      <c r="AA449" s="303"/>
      <c r="AB449" s="359"/>
      <c r="AC449" s="303"/>
      <c r="AD449" s="303"/>
      <c r="AE449" s="303"/>
      <c r="CO449" s="303"/>
      <c r="CQ449" s="351"/>
      <c r="CR449" s="351"/>
      <c r="CT449" s="351"/>
      <c r="CU449" s="351"/>
      <c r="CW449" s="351"/>
      <c r="CX449" s="351"/>
      <c r="CZ449" s="351"/>
      <c r="DA449" s="351"/>
      <c r="DC449" s="351"/>
      <c r="DD449" s="351"/>
      <c r="DG449" s="303"/>
      <c r="DH449" s="303"/>
      <c r="DJ449" s="145"/>
      <c r="DK449" s="145"/>
    </row>
    <row r="450" spans="4:115" s="115" customFormat="1" x14ac:dyDescent="0.25">
      <c r="D450" s="351"/>
      <c r="E450" s="351"/>
      <c r="F450" s="355"/>
      <c r="G450" s="356"/>
      <c r="H450" s="356"/>
      <c r="I450" s="355"/>
      <c r="J450" s="356"/>
      <c r="K450" s="355"/>
      <c r="L450" s="355"/>
      <c r="M450" s="355"/>
      <c r="N450" s="355"/>
      <c r="O450" s="355"/>
      <c r="P450" s="114"/>
      <c r="Q450" s="111"/>
      <c r="R450" s="111"/>
      <c r="T450" s="303"/>
      <c r="U450" s="357"/>
      <c r="V450" s="303"/>
      <c r="W450" s="358"/>
      <c r="X450" s="303"/>
      <c r="Y450" s="113"/>
      <c r="Z450" s="357"/>
      <c r="AA450" s="303"/>
      <c r="AB450" s="359"/>
      <c r="AC450" s="303"/>
      <c r="AD450" s="303"/>
      <c r="AE450" s="303"/>
      <c r="CO450" s="303"/>
      <c r="CQ450" s="351"/>
      <c r="CR450" s="351"/>
      <c r="CT450" s="351"/>
      <c r="CU450" s="351"/>
      <c r="CW450" s="351"/>
      <c r="CX450" s="351"/>
      <c r="CZ450" s="351"/>
      <c r="DA450" s="351"/>
      <c r="DC450" s="351"/>
      <c r="DD450" s="351"/>
      <c r="DG450" s="303"/>
      <c r="DH450" s="303"/>
      <c r="DJ450" s="145"/>
      <c r="DK450" s="145"/>
    </row>
    <row r="451" spans="4:115" s="115" customFormat="1" x14ac:dyDescent="0.25">
      <c r="D451" s="351"/>
      <c r="E451" s="351"/>
      <c r="F451" s="355"/>
      <c r="G451" s="356"/>
      <c r="H451" s="356"/>
      <c r="I451" s="355"/>
      <c r="J451" s="356"/>
      <c r="K451" s="355"/>
      <c r="L451" s="355"/>
      <c r="M451" s="355"/>
      <c r="N451" s="355"/>
      <c r="O451" s="355"/>
      <c r="P451" s="114"/>
      <c r="Q451" s="111"/>
      <c r="R451" s="111"/>
      <c r="T451" s="303"/>
      <c r="U451" s="357"/>
      <c r="V451" s="303"/>
      <c r="W451" s="358"/>
      <c r="X451" s="303"/>
      <c r="Y451" s="113"/>
      <c r="Z451" s="357"/>
      <c r="AA451" s="303"/>
      <c r="AB451" s="359"/>
      <c r="AC451" s="303"/>
      <c r="AD451" s="303"/>
      <c r="AE451" s="303"/>
      <c r="CO451" s="303"/>
      <c r="CQ451" s="351"/>
      <c r="CR451" s="351"/>
      <c r="CT451" s="351"/>
      <c r="CU451" s="351"/>
      <c r="CW451" s="351"/>
      <c r="CX451" s="351"/>
      <c r="CZ451" s="351"/>
      <c r="DA451" s="351"/>
      <c r="DC451" s="351"/>
      <c r="DD451" s="351"/>
      <c r="DG451" s="303"/>
      <c r="DH451" s="303"/>
      <c r="DJ451" s="145"/>
      <c r="DK451" s="145"/>
    </row>
    <row r="452" spans="4:115" s="115" customFormat="1" x14ac:dyDescent="0.25">
      <c r="D452" s="351"/>
      <c r="E452" s="351"/>
      <c r="F452" s="355"/>
      <c r="G452" s="356"/>
      <c r="H452" s="356"/>
      <c r="I452" s="355"/>
      <c r="J452" s="356"/>
      <c r="K452" s="355"/>
      <c r="L452" s="355"/>
      <c r="M452" s="355"/>
      <c r="N452" s="355"/>
      <c r="O452" s="355"/>
      <c r="P452" s="114"/>
      <c r="Q452" s="111"/>
      <c r="R452" s="111"/>
      <c r="T452" s="303"/>
      <c r="U452" s="357"/>
      <c r="V452" s="303"/>
      <c r="W452" s="358"/>
      <c r="X452" s="303"/>
      <c r="Y452" s="113"/>
      <c r="Z452" s="357"/>
      <c r="AA452" s="303"/>
      <c r="AB452" s="359"/>
      <c r="AC452" s="303"/>
      <c r="AD452" s="303"/>
      <c r="AE452" s="303"/>
      <c r="CO452" s="303"/>
      <c r="CQ452" s="351"/>
      <c r="CR452" s="351"/>
      <c r="CT452" s="351"/>
      <c r="CU452" s="351"/>
      <c r="CW452" s="351"/>
      <c r="CX452" s="351"/>
      <c r="CZ452" s="351"/>
      <c r="DA452" s="351"/>
      <c r="DC452" s="351"/>
      <c r="DD452" s="351"/>
      <c r="DG452" s="303"/>
      <c r="DH452" s="303"/>
      <c r="DJ452" s="145"/>
      <c r="DK452" s="145"/>
    </row>
    <row r="453" spans="4:115" s="115" customFormat="1" x14ac:dyDescent="0.25">
      <c r="D453" s="351"/>
      <c r="E453" s="351"/>
      <c r="F453" s="355"/>
      <c r="G453" s="356"/>
      <c r="H453" s="356"/>
      <c r="I453" s="355"/>
      <c r="J453" s="356"/>
      <c r="K453" s="355"/>
      <c r="L453" s="355"/>
      <c r="M453" s="355"/>
      <c r="N453" s="355"/>
      <c r="O453" s="355"/>
      <c r="P453" s="114"/>
      <c r="Q453" s="111"/>
      <c r="R453" s="111"/>
      <c r="T453" s="303"/>
      <c r="U453" s="357"/>
      <c r="V453" s="303"/>
      <c r="W453" s="358"/>
      <c r="X453" s="303"/>
      <c r="Y453" s="113"/>
      <c r="Z453" s="357"/>
      <c r="AA453" s="303"/>
      <c r="AB453" s="359"/>
      <c r="AC453" s="303"/>
      <c r="AD453" s="303"/>
      <c r="AE453" s="303"/>
      <c r="CO453" s="303"/>
      <c r="CQ453" s="351"/>
      <c r="CR453" s="351"/>
      <c r="CT453" s="351"/>
      <c r="CU453" s="351"/>
      <c r="CW453" s="351"/>
      <c r="CX453" s="351"/>
      <c r="CZ453" s="351"/>
      <c r="DA453" s="351"/>
      <c r="DC453" s="351"/>
      <c r="DD453" s="351"/>
      <c r="DG453" s="303"/>
      <c r="DH453" s="303"/>
      <c r="DJ453" s="145"/>
      <c r="DK453" s="145"/>
    </row>
    <row r="454" spans="4:115" s="115" customFormat="1" x14ac:dyDescent="0.25">
      <c r="D454" s="351"/>
      <c r="E454" s="351"/>
      <c r="F454" s="355"/>
      <c r="G454" s="356"/>
      <c r="H454" s="356"/>
      <c r="I454" s="355"/>
      <c r="J454" s="356"/>
      <c r="K454" s="355"/>
      <c r="L454" s="355"/>
      <c r="M454" s="355"/>
      <c r="N454" s="355"/>
      <c r="O454" s="355"/>
      <c r="P454" s="114"/>
      <c r="Q454" s="111"/>
      <c r="R454" s="111"/>
      <c r="T454" s="303"/>
      <c r="U454" s="357"/>
      <c r="V454" s="303"/>
      <c r="W454" s="358"/>
      <c r="X454" s="303"/>
      <c r="Y454" s="113"/>
      <c r="Z454" s="357"/>
      <c r="AA454" s="303"/>
      <c r="AB454" s="359"/>
      <c r="AC454" s="303"/>
      <c r="AD454" s="303"/>
      <c r="AE454" s="303"/>
      <c r="CO454" s="303"/>
      <c r="CQ454" s="351"/>
      <c r="CR454" s="351"/>
      <c r="CT454" s="351"/>
      <c r="CU454" s="351"/>
      <c r="CW454" s="351"/>
      <c r="CX454" s="351"/>
      <c r="CZ454" s="351"/>
      <c r="DA454" s="351"/>
      <c r="DC454" s="351"/>
      <c r="DD454" s="351"/>
      <c r="DG454" s="303"/>
      <c r="DH454" s="303"/>
      <c r="DJ454" s="145"/>
      <c r="DK454" s="145"/>
    </row>
    <row r="455" spans="4:115" s="115" customFormat="1" x14ac:dyDescent="0.25">
      <c r="D455" s="351"/>
      <c r="E455" s="351"/>
      <c r="F455" s="355"/>
      <c r="G455" s="356"/>
      <c r="H455" s="356"/>
      <c r="I455" s="355"/>
      <c r="J455" s="356"/>
      <c r="K455" s="355"/>
      <c r="L455" s="355"/>
      <c r="M455" s="355"/>
      <c r="N455" s="355"/>
      <c r="O455" s="355"/>
      <c r="P455" s="114"/>
      <c r="Q455" s="111"/>
      <c r="R455" s="111"/>
      <c r="T455" s="303"/>
      <c r="U455" s="357"/>
      <c r="V455" s="303"/>
      <c r="W455" s="358"/>
      <c r="X455" s="303"/>
      <c r="Y455" s="113"/>
      <c r="Z455" s="357"/>
      <c r="AA455" s="303"/>
      <c r="AB455" s="359"/>
      <c r="AC455" s="303"/>
      <c r="AD455" s="303"/>
      <c r="AE455" s="303"/>
      <c r="CO455" s="303"/>
      <c r="CQ455" s="351"/>
      <c r="CR455" s="351"/>
      <c r="CT455" s="351"/>
      <c r="CU455" s="351"/>
      <c r="CW455" s="351"/>
      <c r="CX455" s="351"/>
      <c r="CZ455" s="351"/>
      <c r="DA455" s="351"/>
      <c r="DC455" s="351"/>
      <c r="DD455" s="351"/>
      <c r="DG455" s="303"/>
      <c r="DH455" s="303"/>
      <c r="DJ455" s="145"/>
      <c r="DK455" s="145"/>
    </row>
    <row r="456" spans="4:115" s="115" customFormat="1" x14ac:dyDescent="0.25">
      <c r="D456" s="351"/>
      <c r="E456" s="351"/>
      <c r="F456" s="355"/>
      <c r="G456" s="356"/>
      <c r="H456" s="356"/>
      <c r="I456" s="355"/>
      <c r="J456" s="356"/>
      <c r="K456" s="355"/>
      <c r="L456" s="355"/>
      <c r="M456" s="355"/>
      <c r="N456" s="355"/>
      <c r="O456" s="355"/>
      <c r="P456" s="114"/>
      <c r="Q456" s="111"/>
      <c r="R456" s="111"/>
      <c r="T456" s="303"/>
      <c r="U456" s="357"/>
      <c r="V456" s="303"/>
      <c r="W456" s="358"/>
      <c r="X456" s="303"/>
      <c r="Y456" s="113"/>
      <c r="Z456" s="357"/>
      <c r="AA456" s="303"/>
      <c r="AB456" s="359"/>
      <c r="AC456" s="303"/>
      <c r="AD456" s="303"/>
      <c r="AE456" s="303"/>
      <c r="CO456" s="303"/>
      <c r="CQ456" s="351"/>
      <c r="CR456" s="351"/>
      <c r="CT456" s="351"/>
      <c r="CU456" s="351"/>
      <c r="CW456" s="351"/>
      <c r="CX456" s="351"/>
      <c r="CZ456" s="351"/>
      <c r="DA456" s="351"/>
      <c r="DC456" s="351"/>
      <c r="DD456" s="351"/>
      <c r="DG456" s="303"/>
      <c r="DH456" s="303"/>
      <c r="DJ456" s="145"/>
      <c r="DK456" s="145"/>
    </row>
  </sheetData>
  <autoFilter ref="A4:R153"/>
  <mergeCells count="33">
    <mergeCell ref="X3:Y4"/>
    <mergeCell ref="R1:R3"/>
    <mergeCell ref="AD3:AD4"/>
    <mergeCell ref="AF3:AF4"/>
    <mergeCell ref="Z3:Z4"/>
    <mergeCell ref="AA3:AA4"/>
    <mergeCell ref="AB3:AB4"/>
    <mergeCell ref="A1:A3"/>
    <mergeCell ref="B1:B3"/>
    <mergeCell ref="C1:C3"/>
    <mergeCell ref="D1:D3"/>
    <mergeCell ref="E1:E3"/>
    <mergeCell ref="F1:F3"/>
    <mergeCell ref="G1:G3"/>
    <mergeCell ref="H1:H3"/>
    <mergeCell ref="I1:I3"/>
    <mergeCell ref="J1:J3"/>
    <mergeCell ref="DL182:DN182"/>
    <mergeCell ref="AB1:AD1"/>
    <mergeCell ref="AC3:AC4"/>
    <mergeCell ref="K1:K3"/>
    <mergeCell ref="L1:L3"/>
    <mergeCell ref="M1:M3"/>
    <mergeCell ref="O1:O3"/>
    <mergeCell ref="W3:W4"/>
    <mergeCell ref="S3:S4"/>
    <mergeCell ref="T3:T4"/>
    <mergeCell ref="U3:U4"/>
    <mergeCell ref="V3:V4"/>
    <mergeCell ref="N1:N3"/>
    <mergeCell ref="P1:P3"/>
    <mergeCell ref="Q1:Q3"/>
    <mergeCell ref="X2:Y2"/>
  </mergeCells>
  <conditionalFormatting sqref="CZ12 DC117 DC119:DC121 DC71 DC114 CZ113 CZ24 DC123:DC129 DC20:DC33 DC8:DC10 DC12:DC17 DC66:DC68 DC36:DC57 DC94:DC106 DC138:DC140 DC133:DC136 DC110:DC111 DC142:DC145 DC73:DC74 DC108 DC59:DC64 DC79:DC80 DC82:DC92 CZ143:CZ154 DC149:DC154">
    <cfRule type="cellIs" dxfId="1703" priority="153" stopIfTrue="1" operator="notEqual">
      <formula>$DG8</formula>
    </cfRule>
  </conditionalFormatting>
  <conditionalFormatting sqref="CZ14:CZ17 CZ117 CZ119:CZ121 CZ114 CZ71 CZ20:CZ23 CZ123:CZ129 CZ25:CZ33 CZ8:CZ10 CZ66:CZ68 CZ35:CZ57 CZ138:CZ140 CZ133:CZ136 CZ73:CZ74 CZ94:CZ111 CZ59:CZ64 CZ79:CZ80 CZ82:CZ92">
    <cfRule type="cellIs" dxfId="1702" priority="154" stopIfTrue="1" operator="notEqual">
      <formula>$DC8</formula>
    </cfRule>
  </conditionalFormatting>
  <conditionalFormatting sqref="DC34">
    <cfRule type="cellIs" dxfId="1701" priority="151" stopIfTrue="1" operator="notEqual">
      <formula>$DG34</formula>
    </cfRule>
  </conditionalFormatting>
  <conditionalFormatting sqref="CZ34">
    <cfRule type="cellIs" dxfId="1700" priority="152" stopIfTrue="1" operator="notEqual">
      <formula>$DC34</formula>
    </cfRule>
  </conditionalFormatting>
  <conditionalFormatting sqref="DC65">
    <cfRule type="cellIs" dxfId="1699" priority="149" stopIfTrue="1" operator="notEqual">
      <formula>$DG65</formula>
    </cfRule>
  </conditionalFormatting>
  <conditionalFormatting sqref="CZ65">
    <cfRule type="cellIs" dxfId="1698" priority="150" stopIfTrue="1" operator="notEqual">
      <formula>$DC65</formula>
    </cfRule>
  </conditionalFormatting>
  <conditionalFormatting sqref="CZ13">
    <cfRule type="cellIs" dxfId="1697" priority="146" stopIfTrue="1" operator="notEqual">
      <formula>$DG13</formula>
    </cfRule>
  </conditionalFormatting>
  <conditionalFormatting sqref="CW117:CW121 CW123 CW6:CW17 CW19:CW57 CW138:CW140 CW125:CW130 CW132:CW136 CW71:CW74 CW94:CW115 CW59:CW68 CW77:CW92">
    <cfRule type="cellIs" dxfId="1696" priority="148" operator="notEqual">
      <formula>$CW6</formula>
    </cfRule>
  </conditionalFormatting>
  <conditionalFormatting sqref="CT143:CT145 CQ149:CQ154 CW143:CW154 CT149:CT154">
    <cfRule type="cellIs" dxfId="1695" priority="147" stopIfTrue="1" operator="notEqual">
      <formula>$CZ143</formula>
    </cfRule>
  </conditionalFormatting>
  <conditionalFormatting sqref="DC72">
    <cfRule type="cellIs" dxfId="1694" priority="144" stopIfTrue="1" operator="notEqual">
      <formula>$DG72</formula>
    </cfRule>
  </conditionalFormatting>
  <conditionalFormatting sqref="CZ72">
    <cfRule type="cellIs" dxfId="1693" priority="145" stopIfTrue="1" operator="notEqual">
      <formula>$DC72</formula>
    </cfRule>
  </conditionalFormatting>
  <conditionalFormatting sqref="CZ144">
    <cfRule type="cellIs" dxfId="1692" priority="143" stopIfTrue="1" operator="notEqual">
      <formula>$DG144</formula>
    </cfRule>
  </conditionalFormatting>
  <conditionalFormatting sqref="DC112">
    <cfRule type="cellIs" dxfId="1691" priority="141" stopIfTrue="1" operator="notEqual">
      <formula>$DG112</formula>
    </cfRule>
  </conditionalFormatting>
  <conditionalFormatting sqref="CZ112">
    <cfRule type="cellIs" dxfId="1690" priority="142" stopIfTrue="1" operator="notEqual">
      <formula>$DC112</formula>
    </cfRule>
  </conditionalFormatting>
  <conditionalFormatting sqref="DC81">
    <cfRule type="cellIs" dxfId="1689" priority="136" stopIfTrue="1" operator="notEqual">
      <formula>$DG81</formula>
    </cfRule>
  </conditionalFormatting>
  <conditionalFormatting sqref="CZ81">
    <cfRule type="cellIs" dxfId="1688" priority="137" stopIfTrue="1" operator="notEqual">
      <formula>$DC81</formula>
    </cfRule>
  </conditionalFormatting>
  <conditionalFormatting sqref="DC78">
    <cfRule type="cellIs" dxfId="1687" priority="134" stopIfTrue="1" operator="notEqual">
      <formula>$DG78</formula>
    </cfRule>
  </conditionalFormatting>
  <conditionalFormatting sqref="CZ78">
    <cfRule type="cellIs" dxfId="1686" priority="135" stopIfTrue="1" operator="notEqual">
      <formula>$DC78</formula>
    </cfRule>
  </conditionalFormatting>
  <conditionalFormatting sqref="DC71">
    <cfRule type="cellIs" dxfId="1685" priority="132" stopIfTrue="1" operator="notEqual">
      <formula>$DG71</formula>
    </cfRule>
  </conditionalFormatting>
  <conditionalFormatting sqref="CZ71">
    <cfRule type="cellIs" dxfId="1684" priority="133" stopIfTrue="1" operator="notEqual">
      <formula>$DC71</formula>
    </cfRule>
  </conditionalFormatting>
  <conditionalFormatting sqref="DC72">
    <cfRule type="cellIs" dxfId="1683" priority="130" stopIfTrue="1" operator="notEqual">
      <formula>$DG72</formula>
    </cfRule>
  </conditionalFormatting>
  <conditionalFormatting sqref="CZ72">
    <cfRule type="cellIs" dxfId="1682" priority="131" stopIfTrue="1" operator="notEqual">
      <formula>$DC72</formula>
    </cfRule>
  </conditionalFormatting>
  <conditionalFormatting sqref="DC113">
    <cfRule type="cellIs" dxfId="1681" priority="129" stopIfTrue="1" operator="notEqual">
      <formula>$DG113</formula>
    </cfRule>
  </conditionalFormatting>
  <conditionalFormatting sqref="DC118">
    <cfRule type="cellIs" dxfId="1680" priority="127" stopIfTrue="1" operator="notEqual">
      <formula>$DG118</formula>
    </cfRule>
  </conditionalFormatting>
  <conditionalFormatting sqref="CZ118">
    <cfRule type="cellIs" dxfId="1679" priority="128" stopIfTrue="1" operator="notEqual">
      <formula>$DC118</formula>
    </cfRule>
  </conditionalFormatting>
  <conditionalFormatting sqref="CZ142">
    <cfRule type="cellIs" dxfId="1678" priority="126" stopIfTrue="1" operator="notEqual">
      <formula>$DG142</formula>
    </cfRule>
  </conditionalFormatting>
  <conditionalFormatting sqref="CW142">
    <cfRule type="cellIs" dxfId="1677" priority="125" stopIfTrue="1" operator="notEqual">
      <formula>$CZ142</formula>
    </cfRule>
  </conditionalFormatting>
  <conditionalFormatting sqref="DC132">
    <cfRule type="cellIs" dxfId="1676" priority="123" stopIfTrue="1" operator="notEqual">
      <formula>$DG132</formula>
    </cfRule>
  </conditionalFormatting>
  <conditionalFormatting sqref="CZ132">
    <cfRule type="cellIs" dxfId="1675" priority="124" stopIfTrue="1" operator="notEqual">
      <formula>$DC132</formula>
    </cfRule>
  </conditionalFormatting>
  <conditionalFormatting sqref="DC130">
    <cfRule type="cellIs" dxfId="1674" priority="121" stopIfTrue="1" operator="notEqual">
      <formula>$DG130</formula>
    </cfRule>
  </conditionalFormatting>
  <conditionalFormatting sqref="CZ130">
    <cfRule type="cellIs" dxfId="1673" priority="122" stopIfTrue="1" operator="notEqual">
      <formula>$DC130</formula>
    </cfRule>
  </conditionalFormatting>
  <conditionalFormatting sqref="DC73:DC74">
    <cfRule type="cellIs" dxfId="1672" priority="119" stopIfTrue="1" operator="notEqual">
      <formula>$DG73</formula>
    </cfRule>
  </conditionalFormatting>
  <conditionalFormatting sqref="CZ73:CZ74">
    <cfRule type="cellIs" dxfId="1671" priority="120" stopIfTrue="1" operator="notEqual">
      <formula>$DC73</formula>
    </cfRule>
  </conditionalFormatting>
  <conditionalFormatting sqref="DC73:DC74">
    <cfRule type="cellIs" dxfId="1670" priority="117" stopIfTrue="1" operator="notEqual">
      <formula>$DG73</formula>
    </cfRule>
  </conditionalFormatting>
  <conditionalFormatting sqref="CZ73:CZ74">
    <cfRule type="cellIs" dxfId="1669" priority="118" stopIfTrue="1" operator="notEqual">
      <formula>$DC73</formula>
    </cfRule>
  </conditionalFormatting>
  <conditionalFormatting sqref="DC77">
    <cfRule type="cellIs" dxfId="1668" priority="115" stopIfTrue="1" operator="notEqual">
      <formula>$DG77</formula>
    </cfRule>
  </conditionalFormatting>
  <conditionalFormatting sqref="CZ77">
    <cfRule type="cellIs" dxfId="1667" priority="116" stopIfTrue="1" operator="notEqual">
      <formula>$DC77</formula>
    </cfRule>
  </conditionalFormatting>
  <conditionalFormatting sqref="DC115">
    <cfRule type="cellIs" dxfId="1666" priority="113" stopIfTrue="1" operator="notEqual">
      <formula>$DG115</formula>
    </cfRule>
  </conditionalFormatting>
  <conditionalFormatting sqref="CZ115">
    <cfRule type="cellIs" dxfId="1665" priority="114" stopIfTrue="1" operator="notEqual">
      <formula>$DC115</formula>
    </cfRule>
  </conditionalFormatting>
  <conditionalFormatting sqref="DC19">
    <cfRule type="cellIs" dxfId="1664" priority="111" stopIfTrue="1" operator="notEqual">
      <formula>$DG19</formula>
    </cfRule>
  </conditionalFormatting>
  <conditionalFormatting sqref="CZ19">
    <cfRule type="cellIs" dxfId="1663" priority="112" stopIfTrue="1" operator="notEqual">
      <formula>$DC19</formula>
    </cfRule>
  </conditionalFormatting>
  <conditionalFormatting sqref="CT142">
    <cfRule type="cellIs" dxfId="1662" priority="108" stopIfTrue="1" operator="notEqual">
      <formula>$CZ142</formula>
    </cfRule>
  </conditionalFormatting>
  <conditionalFormatting sqref="CT117:CT121 CT6:CT17 CT19:CT57 CT138:CT140 CT123:CT130 CT132:CT136 CT71:CT74 CT94:CT115 CT59:CT68 CT77:CT92">
    <cfRule type="expression" dxfId="1661" priority="106" stopIfTrue="1">
      <formula>$CW6=""</formula>
    </cfRule>
    <cfRule type="cellIs" dxfId="1660" priority="107" stopIfTrue="1" operator="notEqual">
      <formula>$CW6</formula>
    </cfRule>
  </conditionalFormatting>
  <conditionalFormatting sqref="CT5">
    <cfRule type="expression" dxfId="1659" priority="103" stopIfTrue="1">
      <formula>$CW5=""</formula>
    </cfRule>
    <cfRule type="cellIs" dxfId="1658" priority="104" stopIfTrue="1" operator="notEqual">
      <formula>$CW5</formula>
    </cfRule>
  </conditionalFormatting>
  <conditionalFormatting sqref="CW5">
    <cfRule type="cellIs" dxfId="1657" priority="105" operator="notEqual">
      <formula>$CW5</formula>
    </cfRule>
  </conditionalFormatting>
  <conditionalFormatting sqref="DC70">
    <cfRule type="cellIs" dxfId="1656" priority="101" stopIfTrue="1" operator="notEqual">
      <formula>$DG70</formula>
    </cfRule>
  </conditionalFormatting>
  <conditionalFormatting sqref="CZ70">
    <cfRule type="cellIs" dxfId="1655" priority="102" stopIfTrue="1" operator="notEqual">
      <formula>$DC70</formula>
    </cfRule>
  </conditionalFormatting>
  <conditionalFormatting sqref="CW70">
    <cfRule type="cellIs" dxfId="1654" priority="100" operator="notEqual">
      <formula>$CW70</formula>
    </cfRule>
  </conditionalFormatting>
  <conditionalFormatting sqref="CT70">
    <cfRule type="expression" dxfId="1653" priority="98" stopIfTrue="1">
      <formula>$CW70=""</formula>
    </cfRule>
    <cfRule type="cellIs" dxfId="1652" priority="99" stopIfTrue="1" operator="notEqual">
      <formula>$CW70</formula>
    </cfRule>
  </conditionalFormatting>
  <conditionalFormatting sqref="DC58">
    <cfRule type="cellIs" dxfId="1651" priority="96" stopIfTrue="1" operator="notEqual">
      <formula>$DG58</formula>
    </cfRule>
  </conditionalFormatting>
  <conditionalFormatting sqref="CZ58">
    <cfRule type="cellIs" dxfId="1650" priority="97" stopIfTrue="1" operator="notEqual">
      <formula>$DC58</formula>
    </cfRule>
  </conditionalFormatting>
  <conditionalFormatting sqref="CW58">
    <cfRule type="cellIs" dxfId="1649" priority="95" operator="notEqual">
      <formula>$CW58</formula>
    </cfRule>
  </conditionalFormatting>
  <conditionalFormatting sqref="CT58">
    <cfRule type="expression" dxfId="1648" priority="93" stopIfTrue="1">
      <formula>$CW58=""</formula>
    </cfRule>
    <cfRule type="cellIs" dxfId="1647" priority="94" stopIfTrue="1" operator="notEqual">
      <formula>$CW58</formula>
    </cfRule>
  </conditionalFormatting>
  <conditionalFormatting sqref="DC116">
    <cfRule type="cellIs" dxfId="1646" priority="91" stopIfTrue="1" operator="notEqual">
      <formula>$DG116</formula>
    </cfRule>
  </conditionalFormatting>
  <conditionalFormatting sqref="CZ116">
    <cfRule type="cellIs" dxfId="1645" priority="92" stopIfTrue="1" operator="notEqual">
      <formula>$DC116</formula>
    </cfRule>
  </conditionalFormatting>
  <conditionalFormatting sqref="CW116">
    <cfRule type="cellIs" dxfId="1644" priority="90" operator="notEqual">
      <formula>$CW116</formula>
    </cfRule>
  </conditionalFormatting>
  <conditionalFormatting sqref="CT116">
    <cfRule type="expression" dxfId="1643" priority="88" stopIfTrue="1">
      <formula>$CW116=""</formula>
    </cfRule>
    <cfRule type="cellIs" dxfId="1642" priority="89" stopIfTrue="1" operator="notEqual">
      <formula>$CW116</formula>
    </cfRule>
  </conditionalFormatting>
  <conditionalFormatting sqref="DC122">
    <cfRule type="cellIs" dxfId="1641" priority="86" stopIfTrue="1" operator="notEqual">
      <formula>$DG122</formula>
    </cfRule>
  </conditionalFormatting>
  <conditionalFormatting sqref="CZ122">
    <cfRule type="cellIs" dxfId="1640" priority="87" stopIfTrue="1" operator="notEqual">
      <formula>$DC122</formula>
    </cfRule>
  </conditionalFormatting>
  <conditionalFormatting sqref="CW122">
    <cfRule type="cellIs" dxfId="1639" priority="85" operator="notEqual">
      <formula>$CW122</formula>
    </cfRule>
  </conditionalFormatting>
  <conditionalFormatting sqref="CT122">
    <cfRule type="expression" dxfId="1638" priority="83" stopIfTrue="1">
      <formula>$CW122=""</formula>
    </cfRule>
    <cfRule type="cellIs" dxfId="1637" priority="84" stopIfTrue="1" operator="notEqual">
      <formula>$CW122</formula>
    </cfRule>
  </conditionalFormatting>
  <conditionalFormatting sqref="CW75">
    <cfRule type="cellIs" dxfId="1636" priority="82" operator="notEqual">
      <formula>$CW75</formula>
    </cfRule>
  </conditionalFormatting>
  <conditionalFormatting sqref="DC75">
    <cfRule type="cellIs" dxfId="1635" priority="80" stopIfTrue="1" operator="notEqual">
      <formula>$DG75</formula>
    </cfRule>
  </conditionalFormatting>
  <conditionalFormatting sqref="CZ75">
    <cfRule type="cellIs" dxfId="1634" priority="81" stopIfTrue="1" operator="notEqual">
      <formula>$DC75</formula>
    </cfRule>
  </conditionalFormatting>
  <conditionalFormatting sqref="CT75">
    <cfRule type="expression" dxfId="1633" priority="78" stopIfTrue="1">
      <formula>$CW75=""</formula>
    </cfRule>
    <cfRule type="cellIs" dxfId="1632" priority="79" stopIfTrue="1" operator="notEqual">
      <formula>$CW75</formula>
    </cfRule>
  </conditionalFormatting>
  <conditionalFormatting sqref="CZ112">
    <cfRule type="cellIs" dxfId="1631" priority="72" stopIfTrue="1" operator="notEqual">
      <formula>$DG112</formula>
    </cfRule>
  </conditionalFormatting>
  <conditionalFormatting sqref="DC111">
    <cfRule type="cellIs" dxfId="1630" priority="70" stopIfTrue="1" operator="notEqual">
      <formula>$DG111</formula>
    </cfRule>
  </conditionalFormatting>
  <conditionalFormatting sqref="CZ111">
    <cfRule type="cellIs" dxfId="1629" priority="71" stopIfTrue="1" operator="notEqual">
      <formula>$DC111</formula>
    </cfRule>
  </conditionalFormatting>
  <conditionalFormatting sqref="DC112">
    <cfRule type="cellIs" dxfId="1628" priority="69" stopIfTrue="1" operator="notEqual">
      <formula>$DG112</formula>
    </cfRule>
  </conditionalFormatting>
  <conditionalFormatting sqref="DC147:DC148">
    <cfRule type="cellIs" dxfId="1627" priority="68" stopIfTrue="1" operator="notEqual">
      <formula>$DG147</formula>
    </cfRule>
  </conditionalFormatting>
  <conditionalFormatting sqref="CT147:CT148">
    <cfRule type="cellIs" dxfId="1626" priority="67" stopIfTrue="1" operator="notEqual">
      <formula>$CZ147</formula>
    </cfRule>
  </conditionalFormatting>
  <conditionalFormatting sqref="DC146">
    <cfRule type="cellIs" dxfId="1625" priority="66" stopIfTrue="1" operator="notEqual">
      <formula>$DG146</formula>
    </cfRule>
  </conditionalFormatting>
  <conditionalFormatting sqref="CT146">
    <cfRule type="cellIs" dxfId="1624" priority="65" stopIfTrue="1" operator="notEqual">
      <formula>$CZ146</formula>
    </cfRule>
  </conditionalFormatting>
  <conditionalFormatting sqref="CW75">
    <cfRule type="cellIs" dxfId="1623" priority="64" operator="notEqual">
      <formula>$CW75</formula>
    </cfRule>
  </conditionalFormatting>
  <conditionalFormatting sqref="DC75">
    <cfRule type="cellIs" dxfId="1622" priority="62" stopIfTrue="1" operator="notEqual">
      <formula>$DG75</formula>
    </cfRule>
  </conditionalFormatting>
  <conditionalFormatting sqref="CZ75">
    <cfRule type="cellIs" dxfId="1621" priority="63" stopIfTrue="1" operator="notEqual">
      <formula>$DC75</formula>
    </cfRule>
  </conditionalFormatting>
  <conditionalFormatting sqref="CT75">
    <cfRule type="expression" dxfId="1620" priority="60" stopIfTrue="1">
      <formula>$CW75=""</formula>
    </cfRule>
    <cfRule type="cellIs" dxfId="1619" priority="61" stopIfTrue="1" operator="notEqual">
      <formula>$CW75</formula>
    </cfRule>
  </conditionalFormatting>
  <conditionalFormatting sqref="CW74">
    <cfRule type="cellIs" dxfId="1618" priority="59" operator="notEqual">
      <formula>$CW74</formula>
    </cfRule>
  </conditionalFormatting>
  <conditionalFormatting sqref="DC74">
    <cfRule type="cellIs" dxfId="1617" priority="57" stopIfTrue="1" operator="notEqual">
      <formula>$DG74</formula>
    </cfRule>
  </conditionalFormatting>
  <conditionalFormatting sqref="CZ74">
    <cfRule type="cellIs" dxfId="1616" priority="58" stopIfTrue="1" operator="notEqual">
      <formula>$DC74</formula>
    </cfRule>
  </conditionalFormatting>
  <conditionalFormatting sqref="CT74">
    <cfRule type="expression" dxfId="1615" priority="55" stopIfTrue="1">
      <formula>$CW74=""</formula>
    </cfRule>
    <cfRule type="cellIs" dxfId="1614" priority="56" stopIfTrue="1" operator="notEqual">
      <formula>$CW74</formula>
    </cfRule>
  </conditionalFormatting>
  <conditionalFormatting sqref="CW76">
    <cfRule type="cellIs" dxfId="1613" priority="54" operator="notEqual">
      <formula>$CW76</formula>
    </cfRule>
  </conditionalFormatting>
  <conditionalFormatting sqref="DC76">
    <cfRule type="cellIs" dxfId="1612" priority="52" stopIfTrue="1" operator="notEqual">
      <formula>$DG76</formula>
    </cfRule>
  </conditionalFormatting>
  <conditionalFormatting sqref="CZ76">
    <cfRule type="cellIs" dxfId="1611" priority="53" stopIfTrue="1" operator="notEqual">
      <formula>$DC76</formula>
    </cfRule>
  </conditionalFormatting>
  <conditionalFormatting sqref="CT76">
    <cfRule type="expression" dxfId="1610" priority="50" stopIfTrue="1">
      <formula>$CW76=""</formula>
    </cfRule>
    <cfRule type="cellIs" dxfId="1609" priority="51" stopIfTrue="1" operator="notEqual">
      <formula>$CW76</formula>
    </cfRule>
  </conditionalFormatting>
  <conditionalFormatting sqref="DC18">
    <cfRule type="cellIs" dxfId="1608" priority="48" stopIfTrue="1" operator="notEqual">
      <formula>$DG18</formula>
    </cfRule>
  </conditionalFormatting>
  <conditionalFormatting sqref="CZ18">
    <cfRule type="cellIs" dxfId="1607" priority="49" stopIfTrue="1" operator="notEqual">
      <formula>$DC18</formula>
    </cfRule>
  </conditionalFormatting>
  <conditionalFormatting sqref="CW18">
    <cfRule type="cellIs" dxfId="1606" priority="47" operator="notEqual">
      <formula>$CW18</formula>
    </cfRule>
  </conditionalFormatting>
  <conditionalFormatting sqref="CT18">
    <cfRule type="expression" dxfId="1605" priority="45" stopIfTrue="1">
      <formula>$CW18=""</formula>
    </cfRule>
    <cfRule type="cellIs" dxfId="1604" priority="46" stopIfTrue="1" operator="notEqual">
      <formula>$CW18</formula>
    </cfRule>
  </conditionalFormatting>
  <conditionalFormatting sqref="CW124">
    <cfRule type="cellIs" dxfId="1603" priority="44" operator="notEqual">
      <formula>$CW124</formula>
    </cfRule>
  </conditionalFormatting>
  <conditionalFormatting sqref="DC93">
    <cfRule type="cellIs" dxfId="1602" priority="42" stopIfTrue="1" operator="notEqual">
      <formula>$DG93</formula>
    </cfRule>
  </conditionalFormatting>
  <conditionalFormatting sqref="CZ93">
    <cfRule type="cellIs" dxfId="1601" priority="43" stopIfTrue="1" operator="notEqual">
      <formula>$DC93</formula>
    </cfRule>
  </conditionalFormatting>
  <conditionalFormatting sqref="CW93">
    <cfRule type="cellIs" dxfId="1600" priority="41" operator="notEqual">
      <formula>$CW93</formula>
    </cfRule>
  </conditionalFormatting>
  <conditionalFormatting sqref="CT93">
    <cfRule type="expression" dxfId="1599" priority="39" stopIfTrue="1">
      <formula>$CW93=""</formula>
    </cfRule>
    <cfRule type="cellIs" dxfId="1598" priority="40" stopIfTrue="1" operator="notEqual">
      <formula>$CW93</formula>
    </cfRule>
  </conditionalFormatting>
  <conditionalFormatting sqref="DC137">
    <cfRule type="cellIs" dxfId="1597" priority="37" stopIfTrue="1" operator="notEqual">
      <formula>$DG137</formula>
    </cfRule>
  </conditionalFormatting>
  <conditionalFormatting sqref="CZ137">
    <cfRule type="cellIs" dxfId="1596" priority="38" stopIfTrue="1" operator="notEqual">
      <formula>$DC137</formula>
    </cfRule>
  </conditionalFormatting>
  <conditionalFormatting sqref="CW137">
    <cfRule type="cellIs" dxfId="1595" priority="36" operator="notEqual">
      <formula>$CW137</formula>
    </cfRule>
  </conditionalFormatting>
  <conditionalFormatting sqref="CT137">
    <cfRule type="expression" dxfId="1594" priority="34" stopIfTrue="1">
      <formula>$CW137=""</formula>
    </cfRule>
    <cfRule type="cellIs" dxfId="1593" priority="35" stopIfTrue="1" operator="notEqual">
      <formula>$CW137</formula>
    </cfRule>
  </conditionalFormatting>
  <conditionalFormatting sqref="CQ143:CQ145">
    <cfRule type="cellIs" dxfId="1592" priority="33" stopIfTrue="1" operator="notEqual">
      <formula>$CZ143</formula>
    </cfRule>
  </conditionalFormatting>
  <conditionalFormatting sqref="CQ142">
    <cfRule type="cellIs" dxfId="1591" priority="30" stopIfTrue="1" operator="notEqual">
      <formula>$CZ142</formula>
    </cfRule>
  </conditionalFormatting>
  <conditionalFormatting sqref="CQ5:CQ68 CQ70:CQ130">
    <cfRule type="expression" dxfId="1590" priority="28" stopIfTrue="1">
      <formula>$CT5=""</formula>
    </cfRule>
    <cfRule type="cellIs" dxfId="1589" priority="29" stopIfTrue="1" operator="notEqual">
      <formula>$CT5</formula>
    </cfRule>
  </conditionalFormatting>
  <conditionalFormatting sqref="CQ147:CQ148">
    <cfRule type="cellIs" dxfId="1588" priority="27" stopIfTrue="1" operator="notEqual">
      <formula>$CZ147</formula>
    </cfRule>
  </conditionalFormatting>
  <conditionalFormatting sqref="CQ146">
    <cfRule type="cellIs" dxfId="1587" priority="26" stopIfTrue="1" operator="notEqual">
      <formula>$CZ146</formula>
    </cfRule>
  </conditionalFormatting>
  <conditionalFormatting sqref="CQ132:CQ140">
    <cfRule type="expression" dxfId="1586" priority="24" stopIfTrue="1">
      <formula>$CT132=""</formula>
    </cfRule>
    <cfRule type="cellIs" dxfId="1585" priority="25" stopIfTrue="1" operator="notEqual">
      <formula>$CT132</formula>
    </cfRule>
  </conditionalFormatting>
  <conditionalFormatting sqref="DC141">
    <cfRule type="cellIs" dxfId="1584" priority="23" stopIfTrue="1" operator="notEqual">
      <formula>$DG141</formula>
    </cfRule>
  </conditionalFormatting>
  <conditionalFormatting sqref="CZ141">
    <cfRule type="cellIs" dxfId="1583" priority="22" stopIfTrue="1" operator="notEqual">
      <formula>$DG141</formula>
    </cfRule>
  </conditionalFormatting>
  <conditionalFormatting sqref="CW141">
    <cfRule type="cellIs" dxfId="1582" priority="21" stopIfTrue="1" operator="notEqual">
      <formula>$CZ141</formula>
    </cfRule>
  </conditionalFormatting>
  <conditionalFormatting sqref="CT141">
    <cfRule type="cellIs" dxfId="1581" priority="20" stopIfTrue="1" operator="notEqual">
      <formula>$CZ141</formula>
    </cfRule>
  </conditionalFormatting>
  <conditionalFormatting sqref="CQ141">
    <cfRule type="cellIs" dxfId="1580" priority="19" stopIfTrue="1" operator="notEqual">
      <formula>$CZ141</formula>
    </cfRule>
  </conditionalFormatting>
  <conditionalFormatting sqref="DC69">
    <cfRule type="cellIs" dxfId="1579" priority="17" stopIfTrue="1" operator="notEqual">
      <formula>$DG69</formula>
    </cfRule>
  </conditionalFormatting>
  <conditionalFormatting sqref="CZ69">
    <cfRule type="cellIs" dxfId="1578" priority="18" stopIfTrue="1" operator="notEqual">
      <formula>$DC69</formula>
    </cfRule>
  </conditionalFormatting>
  <conditionalFormatting sqref="CW69">
    <cfRule type="cellIs" dxfId="1577" priority="16" operator="notEqual">
      <formula>$CW69</formula>
    </cfRule>
  </conditionalFormatting>
  <conditionalFormatting sqref="CT69">
    <cfRule type="expression" dxfId="1576" priority="14" stopIfTrue="1">
      <formula>$CW69=""</formula>
    </cfRule>
    <cfRule type="cellIs" dxfId="1575" priority="15" stopIfTrue="1" operator="notEqual">
      <formula>$CW69</formula>
    </cfRule>
  </conditionalFormatting>
  <conditionalFormatting sqref="CQ69">
    <cfRule type="expression" dxfId="1574" priority="12" stopIfTrue="1">
      <formula>$CT69=""</formula>
    </cfRule>
    <cfRule type="cellIs" dxfId="1573" priority="13" stopIfTrue="1" operator="notEqual">
      <formula>$CT69</formula>
    </cfRule>
  </conditionalFormatting>
  <conditionalFormatting sqref="CW131">
    <cfRule type="cellIs" dxfId="1572" priority="11" operator="notEqual">
      <formula>$CW131</formula>
    </cfRule>
  </conditionalFormatting>
  <conditionalFormatting sqref="DC131">
    <cfRule type="cellIs" dxfId="1571" priority="9" stopIfTrue="1" operator="notEqual">
      <formula>$DG131</formula>
    </cfRule>
  </conditionalFormatting>
  <conditionalFormatting sqref="CZ131">
    <cfRule type="cellIs" dxfId="1570" priority="10" stopIfTrue="1" operator="notEqual">
      <formula>$DC131</formula>
    </cfRule>
  </conditionalFormatting>
  <conditionalFormatting sqref="CT131">
    <cfRule type="expression" dxfId="1569" priority="7" stopIfTrue="1">
      <formula>$CW131=""</formula>
    </cfRule>
    <cfRule type="cellIs" dxfId="1568" priority="8" stopIfTrue="1" operator="notEqual">
      <formula>$CW131</formula>
    </cfRule>
  </conditionalFormatting>
  <conditionalFormatting sqref="CQ131">
    <cfRule type="expression" dxfId="1567" priority="5" stopIfTrue="1">
      <formula>$CT131=""</formula>
    </cfRule>
    <cfRule type="cellIs" dxfId="1566" priority="6" stopIfTrue="1" operator="notEqual">
      <formula>$CT131</formula>
    </cfRule>
  </conditionalFormatting>
  <pageMargins left="0.35433070866141736" right="0.31496062992125984" top="0.6692913385826772" bottom="0.39370078740157483" header="0.23622047244094491" footer="0.19685039370078741"/>
  <pageSetup paperSize="9" scale="93" fitToHeight="5" orientation="landscape" r:id="rId1"/>
  <headerFooter>
    <oddHeader>&amp;R&amp;G</oddHeader>
    <oddFooter>&amp;R&amp;9 131.060.FWG / V 83.0 / Gültig ab: 01.08.18 / Seite &amp;P (&amp;N)</oddFooter>
  </headerFooter>
  <legacyDrawing r:id="rId2"/>
  <legacyDrawingHF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94" zoomScaleNormal="100" zoomScaleSheetLayoutView="75" workbookViewId="0">
      <selection activeCell="Y133" sqref="Y133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3"/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266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1509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66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69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4" si="50">VLOOKUP($CV54,Funktionsbezeichnungen,3,0)</f>
        <v>8</v>
      </c>
      <c r="CX54" s="83" t="str">
        <f t="shared" ref="CX54:CX84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4" si="54">VLOOKUP($DB66,Funktionsbezeichnungen,3,0)</f>
        <v>7</v>
      </c>
      <c r="DD66" s="83" t="str">
        <f t="shared" ref="DD66:DD104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99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1503</v>
      </c>
      <c r="Q70" s="15">
        <v>66</v>
      </c>
      <c r="R70" s="42"/>
      <c r="S70" s="20" t="s">
        <v>1504</v>
      </c>
      <c r="T70" s="21">
        <v>1975</v>
      </c>
      <c r="U70" s="28" t="s">
        <v>1006</v>
      </c>
      <c r="V70" s="21">
        <v>2010</v>
      </c>
      <c r="W70" s="25"/>
      <c r="X70" s="21"/>
      <c r="Y70" s="28"/>
      <c r="Z70" s="118">
        <f t="shared" ref="Z70" si="57">$AD$3-V70</f>
        <v>8</v>
      </c>
      <c r="AA70" s="25" t="s">
        <v>698</v>
      </c>
      <c r="AB70" s="118" t="s">
        <v>121</v>
      </c>
      <c r="AC70" s="21"/>
      <c r="AE70" s="90" t="s">
        <v>375</v>
      </c>
      <c r="AF70" s="82"/>
      <c r="CO70" s="262" t="e">
        <f t="shared" ref="CO70:CO133" si="58">IF(CS70=CT70,"","anders")</f>
        <v>#N/A</v>
      </c>
      <c r="CP70" s="265" t="str">
        <f>+S70</f>
        <v>Said Ari</v>
      </c>
      <c r="CR70" s="153">
        <f t="shared" si="3"/>
        <v>8</v>
      </c>
      <c r="CS70" s="153" t="str">
        <f t="shared" si="18"/>
        <v>D</v>
      </c>
      <c r="CT70" s="260" t="e">
        <f t="shared" si="56"/>
        <v>#N/A</v>
      </c>
      <c r="CU70" s="264">
        <v>4333</v>
      </c>
      <c r="CV70" s="125">
        <v>772</v>
      </c>
      <c r="CW70" s="33">
        <f t="shared" si="50"/>
        <v>8</v>
      </c>
      <c r="CX70" s="83" t="str">
        <f t="shared" si="51"/>
        <v>Projektingenieur 8 (Bau)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4333</v>
      </c>
      <c r="DT70" s="153">
        <v>2</v>
      </c>
      <c r="DU70" s="19">
        <v>3</v>
      </c>
      <c r="DV70" s="19" t="s">
        <v>951</v>
      </c>
      <c r="EX70" s="154">
        <v>4308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si="58"/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9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8" si="60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e">
        <f t="shared" si="58"/>
        <v>#N/A</v>
      </c>
      <c r="CP72" s="19" t="str">
        <f t="shared" ref="CP72:CP141" si="61">+S72</f>
        <v>Meisch Raoul</v>
      </c>
      <c r="CR72" s="153">
        <f t="shared" ref="CR72:CR138" si="62">+Z72</f>
        <v>5</v>
      </c>
      <c r="CS72" s="153" t="str">
        <f t="shared" ref="CS72:CS138" si="63">+AB72</f>
        <v>D</v>
      </c>
      <c r="CT72" s="260" t="e">
        <f t="shared" si="56"/>
        <v>#N/A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1" si="64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9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 t="s">
        <v>1510</v>
      </c>
      <c r="Z73" s="118">
        <f t="shared" si="60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8"/>
        <v/>
      </c>
      <c r="CP73" s="19" t="str">
        <f t="shared" si="61"/>
        <v>Stöhr Jessica</v>
      </c>
      <c r="CR73" s="153">
        <f t="shared" si="62"/>
        <v>5</v>
      </c>
      <c r="CS73" s="153" t="str">
        <f t="shared" si="63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4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9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60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8"/>
        <v/>
      </c>
      <c r="CP74" s="19" t="str">
        <f t="shared" si="61"/>
        <v>Vitt Bernhard</v>
      </c>
      <c r="CR74" s="153">
        <f t="shared" si="62"/>
        <v>4</v>
      </c>
      <c r="CS74" s="153" t="str">
        <f t="shared" si="63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4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60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8"/>
        <v/>
      </c>
      <c r="CP75" s="19" t="str">
        <f t="shared" si="61"/>
        <v>Völlmin Daniel</v>
      </c>
      <c r="CR75" s="153">
        <f t="shared" si="62"/>
        <v>3</v>
      </c>
      <c r="CS75" s="153" t="str">
        <f t="shared" si="63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4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5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60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8"/>
        <v/>
      </c>
      <c r="CP76" s="19" t="str">
        <f t="shared" si="61"/>
        <v>Burger Stefan</v>
      </c>
      <c r="CR76" s="19">
        <f t="shared" si="62"/>
        <v>2</v>
      </c>
      <c r="CS76" s="19" t="str">
        <f t="shared" si="63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4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5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60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8"/>
        <v>#N/A</v>
      </c>
      <c r="CP77" s="192" t="str">
        <f t="shared" si="61"/>
        <v>Aleinikov Dimitri</v>
      </c>
      <c r="CR77" s="19">
        <f t="shared" si="62"/>
        <v>2</v>
      </c>
      <c r="CS77" s="19" t="str">
        <f t="shared" si="63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4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5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 t="s">
        <v>1511</v>
      </c>
      <c r="Z78" s="118">
        <f t="shared" si="60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8"/>
        <v>#N/A</v>
      </c>
      <c r="CP78" s="192" t="str">
        <f t="shared" si="61"/>
        <v>Lüthi Tobias</v>
      </c>
      <c r="CR78" s="19">
        <f t="shared" si="62"/>
        <v>1</v>
      </c>
      <c r="CS78" s="19" t="str">
        <f t="shared" si="63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4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9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 t="s">
        <v>106</v>
      </c>
      <c r="Z79" s="118">
        <f t="shared" si="60"/>
        <v>1</v>
      </c>
      <c r="AA79" s="25" t="s">
        <v>1512</v>
      </c>
      <c r="AB79" s="21" t="s">
        <v>121</v>
      </c>
      <c r="AC79" s="21"/>
      <c r="AE79" s="90" t="s">
        <v>375</v>
      </c>
      <c r="AF79" s="82"/>
      <c r="CO79" s="262" t="e">
        <f t="shared" si="58"/>
        <v>#N/A</v>
      </c>
      <c r="CP79" s="192" t="str">
        <f t="shared" si="61"/>
        <v>Schilliger Raphaela</v>
      </c>
      <c r="CR79" s="19">
        <f t="shared" si="62"/>
        <v>1</v>
      </c>
      <c r="CS79" s="19" t="str">
        <f t="shared" si="63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4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9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60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8"/>
        <v/>
      </c>
      <c r="CP80" s="19" t="str">
        <f t="shared" si="61"/>
        <v>Reber Erich</v>
      </c>
      <c r="CR80" s="19">
        <f t="shared" si="62"/>
        <v>45</v>
      </c>
      <c r="CS80" s="19" t="str">
        <f t="shared" si="63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4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8"/>
        <v/>
      </c>
      <c r="CP81" s="19" t="str">
        <f t="shared" si="61"/>
        <v>Aebi Roger</v>
      </c>
      <c r="CR81" s="19">
        <f t="shared" si="62"/>
        <v>42</v>
      </c>
      <c r="CS81" s="19" t="str">
        <f t="shared" si="63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0" si="66">VLOOKUP($DE81,Funktionsbezeichnungen,3,0)</f>
        <v>8</v>
      </c>
      <c r="DG81" s="83" t="str">
        <f t="shared" ref="DG81:DG110" si="67">VLOOKUP($DE81,Funktionsbezeichnungen,2,0)</f>
        <v>Projektingenieur 8 (Bau)</v>
      </c>
      <c r="DH81" s="125">
        <v>772</v>
      </c>
      <c r="DI81" s="33">
        <f t="shared" ref="DI81:DI112" si="68">VLOOKUP($DH81,Funktionsbezeichnungen,3,0)</f>
        <v>8</v>
      </c>
      <c r="DJ81" s="83" t="str">
        <f t="shared" ref="DJ81:DJ112" si="69">VLOOKUP($DH81,Funktionsbezeichnungen,2,0)</f>
        <v>Projektingenieur 8 (Bau)</v>
      </c>
      <c r="DK81" s="20"/>
      <c r="DL81" s="33">
        <v>772</v>
      </c>
      <c r="DM81" s="33">
        <f t="shared" ref="DM81:DM110" si="70">VLOOKUP($DL81,Funktionsbezeichnungen,3,0)</f>
        <v>8</v>
      </c>
      <c r="DN81" s="83" t="str">
        <f t="shared" ref="DN81:DN110" si="71">VLOOKUP($DL81,Funktionsbezeichnungen,2,0)</f>
        <v>Projektingenieur 8 (Bau)</v>
      </c>
      <c r="DS81" s="19">
        <f t="shared" si="64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9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60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8"/>
        <v/>
      </c>
      <c r="CP82" s="19" t="str">
        <f t="shared" si="61"/>
        <v>Oehen Beat</v>
      </c>
      <c r="CR82" s="19">
        <f t="shared" si="62"/>
        <v>33</v>
      </c>
      <c r="CS82" s="19" t="str">
        <f t="shared" si="63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2">VLOOKUP($CY82,Funktionsbezeichnungen,3,0)</f>
        <v>8</v>
      </c>
      <c r="DA82" s="83" t="str">
        <f t="shared" ref="DA82:DA114" si="73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6"/>
        <v>8</v>
      </c>
      <c r="DG82" s="83" t="str">
        <f t="shared" si="67"/>
        <v>Projektingenieur 8 (Bau)</v>
      </c>
      <c r="DH82" s="125">
        <v>772</v>
      </c>
      <c r="DI82" s="33">
        <f t="shared" si="68"/>
        <v>8</v>
      </c>
      <c r="DJ82" s="83" t="str">
        <f t="shared" si="69"/>
        <v>Projektingenieur 8 (Bau)</v>
      </c>
      <c r="DK82" s="20"/>
      <c r="DL82" s="125">
        <v>772</v>
      </c>
      <c r="DM82" s="33">
        <f t="shared" si="70"/>
        <v>8</v>
      </c>
      <c r="DN82" s="83" t="str">
        <f t="shared" si="71"/>
        <v>Projektingenieur 8 (Bau)</v>
      </c>
      <c r="DS82" s="19">
        <f t="shared" si="64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494</v>
      </c>
      <c r="Q83" s="15">
        <v>79</v>
      </c>
      <c r="R83" s="42"/>
      <c r="S83" s="27" t="s">
        <v>178</v>
      </c>
      <c r="T83" s="21">
        <v>1978</v>
      </c>
      <c r="U83" s="28" t="s">
        <v>235</v>
      </c>
      <c r="V83" s="21">
        <v>2001</v>
      </c>
      <c r="W83" s="25"/>
      <c r="X83" s="21"/>
      <c r="Y83" s="25" t="s">
        <v>289</v>
      </c>
      <c r="Z83" s="21">
        <f>$AD$3-V83</f>
        <v>17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58"/>
        <v/>
      </c>
      <c r="CP83" s="19" t="str">
        <f t="shared" si="61"/>
        <v>Thalmann Patric</v>
      </c>
      <c r="CR83" s="19">
        <f t="shared" si="62"/>
        <v>17</v>
      </c>
      <c r="CS83" s="19" t="str">
        <f t="shared" si="63"/>
        <v>C</v>
      </c>
      <c r="CT83" s="260" t="str">
        <f t="shared" si="56"/>
        <v>C</v>
      </c>
      <c r="CU83" s="154">
        <v>9658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si="72"/>
        <v>8</v>
      </c>
      <c r="DA83" s="83" t="str">
        <f t="shared" si="73"/>
        <v>Projektingenieur 8 (Bau)</v>
      </c>
      <c r="DB83" s="125">
        <v>772</v>
      </c>
      <c r="DC83" s="33">
        <f>VLOOKUP($DB83,Funktionsbezeichnungen,3,0)</f>
        <v>8</v>
      </c>
      <c r="DD83" s="83" t="str">
        <f>VLOOKUP($DB83,Funktionsbezeichnungen,2,0)</f>
        <v>Projektingenieur 8 (Bau)</v>
      </c>
      <c r="DE83" s="125">
        <v>771</v>
      </c>
      <c r="DF83" s="33">
        <f>VLOOKUP($DE83,Funktionsbezeichnungen,3,0)</f>
        <v>7</v>
      </c>
      <c r="DG83" s="83" t="str">
        <f>VLOOKUP($DE83,Funktionsbezeichnungen,2,0)</f>
        <v>Projektingenieur 7 (Bau)</v>
      </c>
      <c r="DH83" s="125">
        <v>771</v>
      </c>
      <c r="DI83" s="33">
        <f>VLOOKUP($DH83,Funktionsbezeichnungen,3,0)</f>
        <v>7</v>
      </c>
      <c r="DJ83" s="83" t="str">
        <f>VLOOKUP($DH83,Funktionsbezeichnungen,2,0)</f>
        <v>Projektingenieur 7 (Bau)</v>
      </c>
      <c r="DK83" s="20"/>
      <c r="DL83" s="125">
        <v>771</v>
      </c>
      <c r="DM83" s="33">
        <f>VLOOKUP($DL83,Funktionsbezeichnungen,3,0)</f>
        <v>7</v>
      </c>
      <c r="DN83" s="83" t="str">
        <f>VLOOKUP($DL83,Funktionsbezeichnungen,2,0)</f>
        <v>Projektingenieur 7 (Bau)</v>
      </c>
      <c r="DS83" s="19">
        <f t="shared" si="64"/>
        <v>9658</v>
      </c>
      <c r="DT83" s="153">
        <v>6</v>
      </c>
      <c r="DU83" s="19">
        <v>0</v>
      </c>
      <c r="DV83" s="185" t="s">
        <v>968</v>
      </c>
      <c r="EX83" s="154">
        <v>6659</v>
      </c>
      <c r="EY83" s="19" t="s">
        <v>121</v>
      </c>
    </row>
    <row r="84" spans="1:155" s="226" customFormat="1" ht="27" x14ac:dyDescent="0.25">
      <c r="A84" s="218">
        <v>0</v>
      </c>
      <c r="B84" s="218"/>
      <c r="C84" s="218">
        <f>IF(Z84&gt;=10,1,0)</f>
        <v>0</v>
      </c>
      <c r="D84" s="219"/>
      <c r="E84" s="219">
        <v>1</v>
      </c>
      <c r="F84" s="220"/>
      <c r="G84" s="221"/>
      <c r="H84" s="221">
        <v>1</v>
      </c>
      <c r="I84" s="220"/>
      <c r="J84" s="221"/>
      <c r="K84" s="220"/>
      <c r="L84" s="220"/>
      <c r="M84" s="220"/>
      <c r="N84" s="256"/>
      <c r="O84" s="166" t="s">
        <v>1301</v>
      </c>
      <c r="P84" s="167" t="s">
        <v>1258</v>
      </c>
      <c r="Q84" s="15">
        <v>80</v>
      </c>
      <c r="R84" s="248"/>
      <c r="S84" s="216" t="s">
        <v>1259</v>
      </c>
      <c r="T84" s="118">
        <v>1972</v>
      </c>
      <c r="U84" s="247" t="s">
        <v>1260</v>
      </c>
      <c r="V84" s="118">
        <v>2009</v>
      </c>
      <c r="W84" s="225"/>
      <c r="X84" s="224"/>
      <c r="Y84" s="225"/>
      <c r="Z84" s="118">
        <f>$AD$3-V84</f>
        <v>9</v>
      </c>
      <c r="AA84" s="119" t="s">
        <v>1261</v>
      </c>
      <c r="AB84" s="118" t="s">
        <v>105</v>
      </c>
      <c r="AC84" s="118"/>
      <c r="AD84" s="118"/>
      <c r="AE84" s="255" t="s">
        <v>376</v>
      </c>
      <c r="AF84" s="249"/>
      <c r="CO84" s="262" t="e">
        <f t="shared" si="58"/>
        <v>#N/A</v>
      </c>
      <c r="CP84" s="261" t="str">
        <f t="shared" si="61"/>
        <v>Hagmann Andreas</v>
      </c>
      <c r="CR84" s="226">
        <f t="shared" si="62"/>
        <v>9</v>
      </c>
      <c r="CS84" s="226" t="str">
        <f t="shared" si="63"/>
        <v>C</v>
      </c>
      <c r="CT84" s="260" t="e">
        <f t="shared" si="56"/>
        <v>#N/A</v>
      </c>
      <c r="CU84" s="257">
        <v>3216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250"/>
      <c r="CZ84" s="251"/>
      <c r="DA84" s="252"/>
      <c r="DB84" s="250"/>
      <c r="DC84" s="251"/>
      <c r="DD84" s="252"/>
      <c r="DE84" s="250"/>
      <c r="DF84" s="251"/>
      <c r="DG84" s="252"/>
      <c r="DH84" s="250"/>
      <c r="DI84" s="251"/>
      <c r="DJ84" s="252"/>
      <c r="DK84" s="249"/>
      <c r="DL84" s="250"/>
      <c r="DM84" s="251"/>
      <c r="DN84" s="252"/>
      <c r="DS84" s="226">
        <f t="shared" si="64"/>
        <v>3216</v>
      </c>
      <c r="DT84" s="253">
        <v>6</v>
      </c>
      <c r="DU84" s="226">
        <v>0</v>
      </c>
      <c r="DV84" s="254" t="s">
        <v>968</v>
      </c>
      <c r="EX84" s="154">
        <v>4354</v>
      </c>
      <c r="EY84" s="19" t="s">
        <v>121</v>
      </c>
    </row>
    <row r="85" spans="1:155" s="19" customFormat="1" ht="15.75" x14ac:dyDescent="0.2">
      <c r="A85" s="53">
        <v>0</v>
      </c>
      <c r="B85" s="53"/>
      <c r="C85" s="53">
        <f t="shared" si="59"/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1303</v>
      </c>
      <c r="P85" s="15" t="s">
        <v>477</v>
      </c>
      <c r="Q85" s="15">
        <v>81</v>
      </c>
      <c r="R85" s="16"/>
      <c r="S85" s="20" t="s">
        <v>134</v>
      </c>
      <c r="T85" s="21">
        <v>1954</v>
      </c>
      <c r="U85" s="28" t="s">
        <v>126</v>
      </c>
      <c r="V85" s="21">
        <v>1974</v>
      </c>
      <c r="W85" s="25"/>
      <c r="X85" s="21"/>
      <c r="Y85" s="28" t="s">
        <v>135</v>
      </c>
      <c r="Z85" s="21">
        <f t="shared" si="60"/>
        <v>44</v>
      </c>
      <c r="AA85" s="25" t="s">
        <v>110</v>
      </c>
      <c r="AB85" s="21" t="s">
        <v>1040</v>
      </c>
      <c r="AC85" s="21"/>
      <c r="AE85" s="90" t="s">
        <v>404</v>
      </c>
      <c r="AF85" s="82"/>
      <c r="CO85" s="19" t="str">
        <f t="shared" si="58"/>
        <v/>
      </c>
      <c r="CP85" s="19" t="str">
        <f t="shared" si="61"/>
        <v>Imesch Robert</v>
      </c>
      <c r="CR85" s="19">
        <f t="shared" si="62"/>
        <v>44</v>
      </c>
      <c r="CS85" s="19" t="str">
        <f t="shared" si="63"/>
        <v xml:space="preserve"> D/C 2)</v>
      </c>
      <c r="CT85" s="260" t="str">
        <f t="shared" si="56"/>
        <v xml:space="preserve"> D/C 2)</v>
      </c>
      <c r="CU85" s="154">
        <v>4249</v>
      </c>
      <c r="CV85" s="125">
        <v>772</v>
      </c>
      <c r="CW85" s="33">
        <f t="shared" ref="CW85:CW117" si="74">VLOOKUP($CV85,Funktionsbezeichnungen,3,0)</f>
        <v>8</v>
      </c>
      <c r="CX85" s="83" t="str">
        <f t="shared" ref="CX85:CX117" si="75">VLOOKUP($CV85,Funktionsbezeichnungen,2,0)</f>
        <v>Projektingenieur 8 (Bau)</v>
      </c>
      <c r="CY85" s="125">
        <v>772</v>
      </c>
      <c r="CZ85" s="33">
        <f t="shared" si="72"/>
        <v>8</v>
      </c>
      <c r="DA85" s="83" t="str">
        <f t="shared" si="73"/>
        <v>Projektingenieur 8 (Bau)</v>
      </c>
      <c r="DB85" s="125">
        <v>772</v>
      </c>
      <c r="DC85" s="33">
        <f t="shared" si="54"/>
        <v>8</v>
      </c>
      <c r="DD85" s="83" t="str">
        <f t="shared" si="55"/>
        <v>Projektingenieur 8 (Bau)</v>
      </c>
      <c r="DE85" s="125">
        <v>772</v>
      </c>
      <c r="DF85" s="33">
        <f t="shared" si="66"/>
        <v>8</v>
      </c>
      <c r="DG85" s="83" t="str">
        <f t="shared" si="67"/>
        <v>Projektingenieur 8 (Bau)</v>
      </c>
      <c r="DH85" s="125">
        <v>772</v>
      </c>
      <c r="DI85" s="33">
        <f t="shared" si="68"/>
        <v>8</v>
      </c>
      <c r="DJ85" s="83" t="str">
        <f t="shared" si="69"/>
        <v>Projektingenieur 8 (Bau)</v>
      </c>
      <c r="DK85" s="20"/>
      <c r="DL85" s="33">
        <v>772</v>
      </c>
      <c r="DM85" s="33">
        <f t="shared" si="70"/>
        <v>8</v>
      </c>
      <c r="DN85" s="83" t="str">
        <f t="shared" si="71"/>
        <v>Projektingenieur 8 (Bau)</v>
      </c>
      <c r="DS85" s="19">
        <f t="shared" si="64"/>
        <v>4249</v>
      </c>
      <c r="DT85" s="153">
        <v>6</v>
      </c>
      <c r="DU85" s="19">
        <v>0</v>
      </c>
      <c r="DV85" s="185" t="s">
        <v>968</v>
      </c>
      <c r="EX85" s="154">
        <v>5630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9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1303</v>
      </c>
      <c r="P86" s="15" t="s">
        <v>478</v>
      </c>
      <c r="Q86" s="15">
        <v>82</v>
      </c>
      <c r="R86" s="16"/>
      <c r="S86" s="20" t="s">
        <v>136</v>
      </c>
      <c r="T86" s="21">
        <v>1955</v>
      </c>
      <c r="U86" s="28" t="s">
        <v>126</v>
      </c>
      <c r="V86" s="21">
        <v>1975</v>
      </c>
      <c r="W86" s="25"/>
      <c r="X86" s="21"/>
      <c r="Y86" s="28" t="s">
        <v>135</v>
      </c>
      <c r="Z86" s="21">
        <f t="shared" si="60"/>
        <v>43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8"/>
        <v/>
      </c>
      <c r="CP86" s="19" t="str">
        <f t="shared" si="61"/>
        <v>Flückiger Hans Peter</v>
      </c>
      <c r="CR86" s="19">
        <f t="shared" si="62"/>
        <v>43</v>
      </c>
      <c r="CS86" s="19" t="str">
        <f t="shared" si="63"/>
        <v xml:space="preserve"> D/C 2)</v>
      </c>
      <c r="CT86" s="260" t="str">
        <f t="shared" si="56"/>
        <v xml:space="preserve"> D/C 2)</v>
      </c>
      <c r="CU86" s="154">
        <v>4250</v>
      </c>
      <c r="CV86" s="125">
        <v>772</v>
      </c>
      <c r="CW86" s="33">
        <f t="shared" si="74"/>
        <v>8</v>
      </c>
      <c r="CX86" s="83" t="str">
        <f t="shared" si="75"/>
        <v>Projektingenieur 8 (Bau)</v>
      </c>
      <c r="CY86" s="125">
        <v>772</v>
      </c>
      <c r="CZ86" s="33">
        <f t="shared" si="72"/>
        <v>8</v>
      </c>
      <c r="DA86" s="83" t="str">
        <f t="shared" si="73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6"/>
        <v>8</v>
      </c>
      <c r="DG86" s="83" t="str">
        <f t="shared" si="67"/>
        <v>Projektingenieur 8 (Bau)</v>
      </c>
      <c r="DH86" s="125">
        <v>772</v>
      </c>
      <c r="DI86" s="33">
        <f t="shared" si="68"/>
        <v>8</v>
      </c>
      <c r="DJ86" s="83" t="str">
        <f t="shared" si="69"/>
        <v>Projektingenieur 8 (Bau)</v>
      </c>
      <c r="DK86" s="20"/>
      <c r="DL86" s="33">
        <v>772</v>
      </c>
      <c r="DM86" s="33">
        <f t="shared" si="70"/>
        <v>8</v>
      </c>
      <c r="DN86" s="83" t="str">
        <f t="shared" si="71"/>
        <v>Projektingenieur 8 (Bau)</v>
      </c>
      <c r="DS86" s="19">
        <f t="shared" si="64"/>
        <v>4250</v>
      </c>
      <c r="DT86" s="153">
        <v>6</v>
      </c>
      <c r="DU86" s="19">
        <v>0</v>
      </c>
      <c r="DV86" s="185" t="s">
        <v>968</v>
      </c>
      <c r="EX86" s="154">
        <v>7641</v>
      </c>
      <c r="EY86" s="19" t="s">
        <v>121</v>
      </c>
    </row>
    <row r="87" spans="1:155" s="19" customFormat="1" ht="27" x14ac:dyDescent="0.25">
      <c r="A87" s="53">
        <v>0</v>
      </c>
      <c r="B87" s="53"/>
      <c r="C87" s="53">
        <f>IF(Z87&gt;=10,1,0)</f>
        <v>1</v>
      </c>
      <c r="D87" s="55"/>
      <c r="E87" s="55">
        <v>1</v>
      </c>
      <c r="F87" s="56"/>
      <c r="G87" s="54"/>
      <c r="H87" s="54"/>
      <c r="I87" s="56"/>
      <c r="J87" s="54"/>
      <c r="K87" s="56"/>
      <c r="L87" s="56"/>
      <c r="M87" s="56"/>
      <c r="N87" s="58"/>
      <c r="O87" s="52" t="s">
        <v>358</v>
      </c>
      <c r="P87" s="15" t="s">
        <v>617</v>
      </c>
      <c r="Q87" s="15">
        <v>83</v>
      </c>
      <c r="R87" s="42"/>
      <c r="S87" s="169" t="s">
        <v>618</v>
      </c>
      <c r="T87" s="118">
        <v>1985</v>
      </c>
      <c r="U87" s="169" t="s">
        <v>235</v>
      </c>
      <c r="V87" s="118">
        <v>2006</v>
      </c>
      <c r="W87" s="247" t="s">
        <v>1257</v>
      </c>
      <c r="X87" s="118">
        <v>2015</v>
      </c>
      <c r="Y87" s="225"/>
      <c r="Z87" s="118">
        <f>$AD$3-V87</f>
        <v>12</v>
      </c>
      <c r="AA87" s="119" t="s">
        <v>110</v>
      </c>
      <c r="AB87" s="118" t="s">
        <v>121</v>
      </c>
      <c r="AC87" s="224"/>
      <c r="AD87" s="226"/>
      <c r="AE87" s="255" t="s">
        <v>376</v>
      </c>
      <c r="AF87" s="82"/>
      <c r="CO87" s="19" t="str">
        <f t="shared" si="58"/>
        <v/>
      </c>
      <c r="CP87" s="19" t="str">
        <f t="shared" si="61"/>
        <v>Zeltner Viktor</v>
      </c>
      <c r="CR87" s="19">
        <f t="shared" si="62"/>
        <v>12</v>
      </c>
      <c r="CS87" s="19" t="str">
        <f t="shared" si="63"/>
        <v>D</v>
      </c>
      <c r="CT87" s="260" t="str">
        <f t="shared" si="56"/>
        <v>D</v>
      </c>
      <c r="CU87" s="154">
        <v>6765</v>
      </c>
      <c r="CV87" s="125">
        <v>771</v>
      </c>
      <c r="CW87" s="33">
        <f t="shared" si="74"/>
        <v>7</v>
      </c>
      <c r="CX87" s="83" t="str">
        <f t="shared" si="75"/>
        <v>Projektingenieur 7 (Bau)</v>
      </c>
      <c r="CY87" s="125">
        <v>771</v>
      </c>
      <c r="CZ87" s="33">
        <f t="shared" si="72"/>
        <v>7</v>
      </c>
      <c r="DA87" s="83" t="str">
        <f t="shared" si="73"/>
        <v>Projektingenieur 7 (Bau)</v>
      </c>
      <c r="DB87" s="125">
        <v>771</v>
      </c>
      <c r="DC87" s="33">
        <f>VLOOKUP($DB87,Funktionsbezeichnungen,3,0)</f>
        <v>7</v>
      </c>
      <c r="DD87" s="83" t="str">
        <f>VLOOKUP($DB87,Funktionsbezeichnungen,2,0)</f>
        <v>Projektingenieur 7 (Bau)</v>
      </c>
      <c r="DE87" s="125">
        <v>733</v>
      </c>
      <c r="DF87" s="33">
        <f>VLOOKUP($DE87,Funktionsbezeichnungen,3,0)</f>
        <v>6</v>
      </c>
      <c r="DG87" s="83" t="str">
        <f>VLOOKUP($DE87,Funktionsbezeichnungen,2,0)</f>
        <v>Konstrukteur 6 / -planer 6 / Gruppenchef 6</v>
      </c>
      <c r="DH87" s="125">
        <v>732</v>
      </c>
      <c r="DI87" s="33">
        <f>VLOOKUP($DH87,Funktionsbezeichnungen,3,0)</f>
        <v>5</v>
      </c>
      <c r="DJ87" s="83" t="str">
        <f>VLOOKUP($DH87,Funktionsbezeichnungen,2,0)</f>
        <v>Konstrukteur 5 / -planer 5</v>
      </c>
      <c r="DK87" s="20"/>
      <c r="DL87" s="33">
        <v>732</v>
      </c>
      <c r="DM87" s="33">
        <f>VLOOKUP($DL87,Funktionsbezeichnungen,3,0)</f>
        <v>5</v>
      </c>
      <c r="DN87" s="83" t="str">
        <f>VLOOKUP($DL87,Funktionsbezeichnungen,2,0)</f>
        <v>Konstrukteur 5 / -planer 5</v>
      </c>
      <c r="DS87" s="19">
        <f t="shared" si="64"/>
        <v>6765</v>
      </c>
      <c r="DT87" s="153">
        <v>6</v>
      </c>
      <c r="DU87" s="19">
        <v>0</v>
      </c>
      <c r="DV87" s="19" t="s">
        <v>964</v>
      </c>
      <c r="EX87" s="154">
        <v>6741</v>
      </c>
      <c r="EY87" s="19" t="s">
        <v>121</v>
      </c>
    </row>
    <row r="88" spans="1:155" s="19" customFormat="1" x14ac:dyDescent="0.2">
      <c r="A88" s="53">
        <v>0</v>
      </c>
      <c r="B88" s="53"/>
      <c r="C88" s="53">
        <f t="shared" si="59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482</v>
      </c>
      <c r="Q88" s="15">
        <v>84</v>
      </c>
      <c r="R88" s="16"/>
      <c r="S88" s="20" t="s">
        <v>260</v>
      </c>
      <c r="T88" s="21">
        <v>1956</v>
      </c>
      <c r="U88" s="28" t="s">
        <v>126</v>
      </c>
      <c r="V88" s="21">
        <v>1973</v>
      </c>
      <c r="W88" s="25"/>
      <c r="X88" s="21"/>
      <c r="Y88" s="28"/>
      <c r="Z88" s="21">
        <f t="shared" si="60"/>
        <v>45</v>
      </c>
      <c r="AA88" s="25" t="s">
        <v>139</v>
      </c>
      <c r="AB88" s="21" t="s">
        <v>121</v>
      </c>
      <c r="AC88" s="21"/>
      <c r="AE88" s="90" t="s">
        <v>377</v>
      </c>
      <c r="AF88" s="82"/>
      <c r="CO88" s="19" t="str">
        <f t="shared" si="58"/>
        <v/>
      </c>
      <c r="CP88" s="19" t="str">
        <f t="shared" si="61"/>
        <v>Allemann  Bertrand</v>
      </c>
      <c r="CR88" s="19">
        <f t="shared" si="62"/>
        <v>45</v>
      </c>
      <c r="CS88" s="19" t="str">
        <f t="shared" si="63"/>
        <v>D</v>
      </c>
      <c r="CT88" s="260" t="str">
        <f t="shared" si="56"/>
        <v>D</v>
      </c>
      <c r="CU88" s="154">
        <v>5631</v>
      </c>
      <c r="CV88" s="125">
        <v>741</v>
      </c>
      <c r="CW88" s="33">
        <f t="shared" si="74"/>
        <v>7</v>
      </c>
      <c r="CX88" s="83" t="str">
        <f t="shared" si="75"/>
        <v>Konstrukteur 7 / Fachplaner 7 / Gruppenchef 7</v>
      </c>
      <c r="CY88" s="125">
        <v>741</v>
      </c>
      <c r="CZ88" s="33">
        <f t="shared" si="72"/>
        <v>7</v>
      </c>
      <c r="DA88" s="83" t="str">
        <f t="shared" si="73"/>
        <v>Konstrukteur 7 / Fachplaner 7 / Gruppenchef 7</v>
      </c>
      <c r="DB88" s="125">
        <v>741</v>
      </c>
      <c r="DC88" s="33">
        <f t="shared" si="54"/>
        <v>7</v>
      </c>
      <c r="DD88" s="83" t="str">
        <f t="shared" si="55"/>
        <v>Konstrukteur 7 / Fachplaner 7 / Gruppenchef 7</v>
      </c>
      <c r="DE88" s="125">
        <v>741</v>
      </c>
      <c r="DF88" s="33">
        <f t="shared" si="66"/>
        <v>7</v>
      </c>
      <c r="DG88" s="83" t="str">
        <f t="shared" si="67"/>
        <v>Konstrukteur 7 / Fachplaner 7 / Gruppenchef 7</v>
      </c>
      <c r="DH88" s="125">
        <v>741</v>
      </c>
      <c r="DI88" s="33">
        <f t="shared" si="68"/>
        <v>7</v>
      </c>
      <c r="DJ88" s="83" t="str">
        <f t="shared" si="69"/>
        <v>Konstrukteur 7 / Fachplaner 7 / Gruppenchef 7</v>
      </c>
      <c r="DK88" s="20"/>
      <c r="DL88" s="33">
        <v>742</v>
      </c>
      <c r="DM88" s="33">
        <f t="shared" si="70"/>
        <v>8</v>
      </c>
      <c r="DN88" s="83" t="str">
        <f t="shared" si="71"/>
        <v>Konstrukteur 8 / Fachplaner 8 / Gruppenchef 8</v>
      </c>
      <c r="DS88" s="19">
        <f t="shared" si="64"/>
        <v>5631</v>
      </c>
      <c r="DT88" s="153">
        <v>6</v>
      </c>
      <c r="DU88" s="19">
        <v>0</v>
      </c>
      <c r="DV88" s="19" t="s">
        <v>965</v>
      </c>
      <c r="EX88" s="154">
        <v>9618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>$AD$3-V89</f>
        <v>45</v>
      </c>
      <c r="AA89" s="25" t="s">
        <v>129</v>
      </c>
      <c r="AB89" s="21" t="s">
        <v>121</v>
      </c>
      <c r="AC89" s="21"/>
      <c r="AE89" s="187" t="s">
        <v>377</v>
      </c>
      <c r="AF89" s="82"/>
      <c r="CO89" s="262" t="str">
        <f t="shared" si="58"/>
        <v>anders</v>
      </c>
      <c r="CP89" s="19" t="str">
        <f>+S89</f>
        <v>Wespiser Charles</v>
      </c>
      <c r="CR89" s="19">
        <f>+Z89</f>
        <v>45</v>
      </c>
      <c r="CS89" s="19" t="str">
        <f>+AB89</f>
        <v>D</v>
      </c>
      <c r="CT89" s="260" t="str">
        <f t="shared" si="56"/>
        <v xml:space="preserve"> E/D </v>
      </c>
      <c r="CU89" s="154">
        <v>5545</v>
      </c>
      <c r="CV89" s="125">
        <v>741</v>
      </c>
      <c r="CW89" s="33">
        <f t="shared" si="74"/>
        <v>7</v>
      </c>
      <c r="CX89" s="83" t="str">
        <f t="shared" si="75"/>
        <v>Konstrukteur 7 / Fachplaner 7 / Gruppenchef 7</v>
      </c>
      <c r="CY89" s="125">
        <v>741</v>
      </c>
      <c r="CZ89" s="33">
        <f>VLOOKUP($CY89,Funktionsbezeichnungen,3,0)</f>
        <v>7</v>
      </c>
      <c r="DA89" s="83" t="str">
        <f>VLOOKUP($CY89,Funktionsbezeichnungen,2,0)</f>
        <v>Konstrukteur 7 / Fachplaner 7 / Gruppenchef 7</v>
      </c>
      <c r="DB89" s="125">
        <v>741</v>
      </c>
      <c r="DC89" s="33">
        <f>VLOOKUP($DB89,Funktionsbezeichnungen,3,0)</f>
        <v>7</v>
      </c>
      <c r="DD89" s="83" t="str">
        <f>VLOOKUP($DB89,Funktionsbezeichnungen,2,0)</f>
        <v>Konstrukteur 7 / Fachplaner 7 / Gruppenchef 7</v>
      </c>
      <c r="DE89" s="125">
        <v>741</v>
      </c>
      <c r="DF89" s="33">
        <f>VLOOKUP($DE89,Funktionsbezeichnungen,3,0)</f>
        <v>7</v>
      </c>
      <c r="DG89" s="83" t="str">
        <f>VLOOKUP($DE89,Funktionsbezeichnungen,2,0)</f>
        <v>Konstrukteur 7 / Fachplaner 7 / Gruppenchef 7</v>
      </c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7 / Fachplaner 7 / Gruppenchef 7</v>
      </c>
      <c r="DK89" s="20"/>
      <c r="DL89" s="125">
        <v>741</v>
      </c>
      <c r="DM89" s="33">
        <f>VLOOKUP($DL89,Funktionsbezeichnungen,3,0)</f>
        <v>7</v>
      </c>
      <c r="DN89" s="83" t="str">
        <f>VLOOKUP($DL89,Funktionsbezeichnungen,2,0)</f>
        <v>Konstrukteur 7 / Fachplaner 7 / Gruppenchef 7</v>
      </c>
      <c r="DS89" s="19">
        <f>+CU89</f>
        <v>5545</v>
      </c>
      <c r="DT89" s="153">
        <v>6</v>
      </c>
      <c r="DU89" s="19">
        <v>0</v>
      </c>
      <c r="DV89" s="19" t="s">
        <v>965</v>
      </c>
      <c r="EX89" s="154">
        <v>9623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59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1301</v>
      </c>
      <c r="P90" s="15" t="s">
        <v>483</v>
      </c>
      <c r="Q90" s="15">
        <v>86</v>
      </c>
      <c r="R90" s="16"/>
      <c r="S90" s="20" t="s">
        <v>137</v>
      </c>
      <c r="T90" s="21">
        <v>1958</v>
      </c>
      <c r="U90" s="28" t="s">
        <v>126</v>
      </c>
      <c r="V90" s="21">
        <v>1977</v>
      </c>
      <c r="W90" s="25"/>
      <c r="X90" s="21"/>
      <c r="Y90" s="28"/>
      <c r="Z90" s="21">
        <f t="shared" si="60"/>
        <v>41</v>
      </c>
      <c r="AA90" s="25" t="s">
        <v>129</v>
      </c>
      <c r="AB90" s="21" t="s">
        <v>121</v>
      </c>
      <c r="AC90" s="21"/>
      <c r="AE90" s="90" t="s">
        <v>377</v>
      </c>
      <c r="AF90" s="82"/>
      <c r="CO90" s="19" t="e">
        <f t="shared" si="58"/>
        <v>#N/A</v>
      </c>
      <c r="CP90" s="19" t="str">
        <f t="shared" si="61"/>
        <v>Lenherr Paul</v>
      </c>
      <c r="CR90" s="19">
        <f t="shared" si="62"/>
        <v>41</v>
      </c>
      <c r="CS90" s="19" t="str">
        <f t="shared" si="63"/>
        <v>D</v>
      </c>
      <c r="CT90" s="260" t="e">
        <f t="shared" si="56"/>
        <v>#N/A</v>
      </c>
      <c r="CU90" s="154">
        <v>6628</v>
      </c>
      <c r="CV90" s="125">
        <v>741</v>
      </c>
      <c r="CW90" s="33">
        <f t="shared" si="74"/>
        <v>7</v>
      </c>
      <c r="CX90" s="83" t="str">
        <f t="shared" si="75"/>
        <v>Konstrukteur 7 / Fachplaner 7 / Gruppenchef 7</v>
      </c>
      <c r="CY90" s="125">
        <v>741</v>
      </c>
      <c r="CZ90" s="33">
        <f t="shared" si="72"/>
        <v>7</v>
      </c>
      <c r="DA90" s="83" t="str">
        <f t="shared" si="73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66"/>
        <v>7</v>
      </c>
      <c r="DG90" s="83" t="str">
        <f t="shared" si="67"/>
        <v>Konstrukteur 7 / Fachplaner 7 / Gruppenchef 7</v>
      </c>
      <c r="DH90" s="125">
        <v>741</v>
      </c>
      <c r="DI90" s="33">
        <f t="shared" si="68"/>
        <v>7</v>
      </c>
      <c r="DJ90" s="83" t="str">
        <f t="shared" si="69"/>
        <v>Konstrukteur 7 / Fachplaner 7 / Gruppenchef 7</v>
      </c>
      <c r="DK90" s="20"/>
      <c r="DL90" s="33">
        <v>742</v>
      </c>
      <c r="DM90" s="33">
        <f t="shared" si="70"/>
        <v>8</v>
      </c>
      <c r="DN90" s="83" t="str">
        <f t="shared" si="71"/>
        <v>Konstrukteur 8 / Fachplaner 8 / Gruppenchef 8</v>
      </c>
      <c r="DS90" s="19">
        <f t="shared" si="64"/>
        <v>6628</v>
      </c>
      <c r="DT90" s="153">
        <v>6</v>
      </c>
      <c r="DU90" s="19">
        <v>0</v>
      </c>
      <c r="DV90" s="19" t="s">
        <v>965</v>
      </c>
      <c r="EX90" s="154">
        <v>4346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9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358</v>
      </c>
      <c r="P91" s="15" t="s">
        <v>484</v>
      </c>
      <c r="Q91" s="15">
        <v>87</v>
      </c>
      <c r="R91" s="16"/>
      <c r="S91" s="20" t="s">
        <v>271</v>
      </c>
      <c r="T91" s="21">
        <v>1958</v>
      </c>
      <c r="U91" s="28" t="s">
        <v>126</v>
      </c>
      <c r="V91" s="21">
        <v>1978</v>
      </c>
      <c r="W91" s="25"/>
      <c r="X91" s="21"/>
      <c r="Y91" s="28"/>
      <c r="Z91" s="21">
        <f t="shared" si="60"/>
        <v>40</v>
      </c>
      <c r="AA91" s="25" t="s">
        <v>687</v>
      </c>
      <c r="AB91" s="21" t="s">
        <v>121</v>
      </c>
      <c r="AC91" s="21"/>
      <c r="AE91" s="90" t="s">
        <v>420</v>
      </c>
      <c r="AF91" s="82"/>
      <c r="CO91" s="19" t="str">
        <f t="shared" si="58"/>
        <v/>
      </c>
      <c r="CP91" s="19" t="str">
        <f t="shared" si="61"/>
        <v>von Schallen Urs</v>
      </c>
      <c r="CR91" s="19">
        <f t="shared" si="62"/>
        <v>40</v>
      </c>
      <c r="CS91" s="19" t="str">
        <f t="shared" si="63"/>
        <v>D</v>
      </c>
      <c r="CT91" s="260" t="str">
        <f t="shared" si="56"/>
        <v>D</v>
      </c>
      <c r="CU91" s="154">
        <v>6659</v>
      </c>
      <c r="CV91" s="125">
        <v>742</v>
      </c>
      <c r="CW91" s="33">
        <f t="shared" si="74"/>
        <v>8</v>
      </c>
      <c r="CX91" s="83" t="str">
        <f t="shared" si="75"/>
        <v>Konstrukteur 8 / Fachplaner 8 / Gruppenchef 8</v>
      </c>
      <c r="CY91" s="125">
        <v>742</v>
      </c>
      <c r="CZ91" s="33">
        <f t="shared" si="72"/>
        <v>8</v>
      </c>
      <c r="DA91" s="83" t="str">
        <f t="shared" si="73"/>
        <v>Konstrukteur 8 / Fachplaner 8 / Gruppenchef 8</v>
      </c>
      <c r="DB91" s="125">
        <v>742</v>
      </c>
      <c r="DC91" s="33">
        <f t="shared" si="54"/>
        <v>8</v>
      </c>
      <c r="DD91" s="83" t="str">
        <f t="shared" si="55"/>
        <v>Konstrukteur 8 / Fachplaner 8 / Gruppenchef 8</v>
      </c>
      <c r="DE91" s="125">
        <v>742</v>
      </c>
      <c r="DF91" s="33">
        <f t="shared" si="66"/>
        <v>8</v>
      </c>
      <c r="DG91" s="83" t="str">
        <f t="shared" si="67"/>
        <v>Konstrukteur 8 / Fachplaner 8 / Gruppenchef 8</v>
      </c>
      <c r="DH91" s="125">
        <v>742</v>
      </c>
      <c r="DI91" s="33">
        <f t="shared" si="68"/>
        <v>8</v>
      </c>
      <c r="DJ91" s="83" t="str">
        <f t="shared" si="69"/>
        <v>Konstrukteur 8 / Fachplaner 8 / Gruppenchef 8</v>
      </c>
      <c r="DK91" s="20"/>
      <c r="DL91" s="33">
        <v>742</v>
      </c>
      <c r="DM91" s="33">
        <f t="shared" si="70"/>
        <v>8</v>
      </c>
      <c r="DN91" s="83" t="str">
        <f t="shared" si="71"/>
        <v>Konstrukteur 8 / Fachplaner 8 / Gruppenchef 8</v>
      </c>
      <c r="DS91" s="19">
        <f t="shared" si="64"/>
        <v>6659</v>
      </c>
      <c r="DT91" s="153">
        <v>6</v>
      </c>
      <c r="DU91" s="19">
        <v>0</v>
      </c>
      <c r="DV91" s="19" t="s">
        <v>966</v>
      </c>
      <c r="EX91" s="154">
        <v>9654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9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359</v>
      </c>
      <c r="P92" s="15" t="s">
        <v>632</v>
      </c>
      <c r="Q92" s="15">
        <v>88</v>
      </c>
      <c r="R92" s="16"/>
      <c r="S92" s="20" t="s">
        <v>633</v>
      </c>
      <c r="T92" s="21">
        <v>1958</v>
      </c>
      <c r="U92" s="28" t="s">
        <v>634</v>
      </c>
      <c r="V92" s="21">
        <v>1980</v>
      </c>
      <c r="W92" s="25"/>
      <c r="X92" s="21"/>
      <c r="Y92" s="28"/>
      <c r="Z92" s="21">
        <f t="shared" si="60"/>
        <v>38</v>
      </c>
      <c r="AA92" s="25" t="s">
        <v>107</v>
      </c>
      <c r="AB92" s="21" t="s">
        <v>121</v>
      </c>
      <c r="AC92" s="21"/>
      <c r="AE92" s="187" t="s">
        <v>1098</v>
      </c>
      <c r="AF92" s="82"/>
      <c r="CO92" s="19" t="str">
        <f t="shared" si="58"/>
        <v/>
      </c>
      <c r="CP92" s="19" t="str">
        <f t="shared" si="61"/>
        <v>Schneider Martin</v>
      </c>
      <c r="CR92" s="19">
        <f t="shared" si="62"/>
        <v>38</v>
      </c>
      <c r="CS92" s="19" t="str">
        <f t="shared" si="63"/>
        <v>D</v>
      </c>
      <c r="CT92" s="260" t="str">
        <f t="shared" si="56"/>
        <v>D</v>
      </c>
      <c r="CU92" s="154">
        <v>4354</v>
      </c>
      <c r="CV92" s="125">
        <v>741</v>
      </c>
      <c r="CW92" s="33">
        <f t="shared" si="74"/>
        <v>7</v>
      </c>
      <c r="CX92" s="83" t="str">
        <f t="shared" si="75"/>
        <v>Konstrukteur 7 / Fachplaner 7 / Gruppenchef 7</v>
      </c>
      <c r="CY92" s="125">
        <v>741</v>
      </c>
      <c r="CZ92" s="33">
        <f t="shared" si="72"/>
        <v>7</v>
      </c>
      <c r="DA92" s="83" t="str">
        <f t="shared" si="73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66"/>
        <v>7</v>
      </c>
      <c r="DG92" s="83" t="str">
        <f t="shared" si="67"/>
        <v>Konstrukteur 7 / Fachplaner 7 / Gruppenchef 7</v>
      </c>
      <c r="DH92" s="125">
        <v>741</v>
      </c>
      <c r="DI92" s="33">
        <f t="shared" si="68"/>
        <v>7</v>
      </c>
      <c r="DJ92" s="83" t="str">
        <f t="shared" si="69"/>
        <v>Konstrukteur 7 / Fachplaner 7 / Gruppenchef 7</v>
      </c>
      <c r="DK92" s="20"/>
      <c r="DL92" s="33">
        <v>742</v>
      </c>
      <c r="DM92" s="33">
        <f t="shared" si="70"/>
        <v>8</v>
      </c>
      <c r="DN92" s="83" t="str">
        <f t="shared" si="71"/>
        <v>Konstrukteur 8 / Fachplaner 8 / Gruppenchef 8</v>
      </c>
      <c r="DS92" s="19">
        <f t="shared" si="64"/>
        <v>4354</v>
      </c>
      <c r="DT92" s="153">
        <v>6</v>
      </c>
      <c r="DU92" s="19">
        <v>0</v>
      </c>
      <c r="DV92" s="185" t="s">
        <v>970</v>
      </c>
      <c r="EX92" s="154">
        <v>9660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9"/>
        <v>1</v>
      </c>
      <c r="D93" s="55"/>
      <c r="E93" s="55"/>
      <c r="F93" s="56"/>
      <c r="G93" s="54"/>
      <c r="H93" s="54">
        <v>1</v>
      </c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485</v>
      </c>
      <c r="Q93" s="15">
        <v>89</v>
      </c>
      <c r="R93" s="16"/>
      <c r="S93" s="20" t="s">
        <v>261</v>
      </c>
      <c r="T93" s="21">
        <v>1959</v>
      </c>
      <c r="U93" s="28" t="s">
        <v>126</v>
      </c>
      <c r="V93" s="21">
        <v>1981</v>
      </c>
      <c r="W93" s="25"/>
      <c r="X93" s="21"/>
      <c r="Y93" s="28" t="s">
        <v>941</v>
      </c>
      <c r="Z93" s="21">
        <f t="shared" si="60"/>
        <v>37</v>
      </c>
      <c r="AA93" s="25" t="s">
        <v>1052</v>
      </c>
      <c r="AB93" s="21" t="s">
        <v>121</v>
      </c>
      <c r="AC93" s="21"/>
      <c r="AE93" s="187" t="s">
        <v>1099</v>
      </c>
      <c r="AF93" s="82"/>
      <c r="CO93" s="19" t="str">
        <f t="shared" si="58"/>
        <v/>
      </c>
      <c r="CP93" s="19" t="str">
        <f t="shared" si="61"/>
        <v>Ortlieb Hans-Rudi</v>
      </c>
      <c r="CR93" s="19">
        <f t="shared" si="62"/>
        <v>37</v>
      </c>
      <c r="CS93" s="19" t="str">
        <f t="shared" si="63"/>
        <v>D</v>
      </c>
      <c r="CT93" s="260" t="str">
        <f t="shared" si="56"/>
        <v>D</v>
      </c>
      <c r="CU93" s="154">
        <v>5630</v>
      </c>
      <c r="CV93" s="125">
        <v>771</v>
      </c>
      <c r="CW93" s="33">
        <f t="shared" si="74"/>
        <v>7</v>
      </c>
      <c r="CX93" s="83" t="str">
        <f t="shared" si="75"/>
        <v>Projektingenieur 7 (Bau)</v>
      </c>
      <c r="CY93" s="125">
        <v>771</v>
      </c>
      <c r="CZ93" s="33">
        <f t="shared" si="72"/>
        <v>7</v>
      </c>
      <c r="DA93" s="83" t="str">
        <f t="shared" si="73"/>
        <v>Projektingenieur 7 (Bau)</v>
      </c>
      <c r="DB93" s="125">
        <v>771</v>
      </c>
      <c r="DC93" s="33">
        <f t="shared" si="54"/>
        <v>7</v>
      </c>
      <c r="DD93" s="83" t="str">
        <f t="shared" si="55"/>
        <v>Projektingenieur 7 (Bau)</v>
      </c>
      <c r="DE93" s="125">
        <v>771</v>
      </c>
      <c r="DF93" s="33">
        <f t="shared" si="66"/>
        <v>7</v>
      </c>
      <c r="DG93" s="83" t="str">
        <f t="shared" si="67"/>
        <v>Projektingenieur 7 (Bau)</v>
      </c>
      <c r="DH93" s="125">
        <v>741</v>
      </c>
      <c r="DI93" s="33">
        <f t="shared" si="68"/>
        <v>7</v>
      </c>
      <c r="DJ93" s="83" t="str">
        <f t="shared" si="69"/>
        <v>Konstrukteur 7 / Fachplaner 7 / Gruppenchef 7</v>
      </c>
      <c r="DK93" s="20"/>
      <c r="DL93" s="33">
        <v>742</v>
      </c>
      <c r="DM93" s="33">
        <f t="shared" si="70"/>
        <v>8</v>
      </c>
      <c r="DN93" s="83" t="str">
        <f t="shared" si="71"/>
        <v>Konstrukteur 8 / Fachplaner 8 / Gruppenchef 8</v>
      </c>
      <c r="DS93" s="19">
        <f t="shared" si="64"/>
        <v>5630</v>
      </c>
      <c r="DT93" s="153">
        <v>6</v>
      </c>
      <c r="DU93" s="19">
        <v>0</v>
      </c>
      <c r="DV93" s="185" t="s">
        <v>968</v>
      </c>
      <c r="EX93" s="154">
        <v>5545</v>
      </c>
      <c r="EY93" s="19" t="s">
        <v>1042</v>
      </c>
    </row>
    <row r="94" spans="1:155" s="19" customFormat="1" x14ac:dyDescent="0.2">
      <c r="A94" s="53">
        <v>0</v>
      </c>
      <c r="B94" s="53"/>
      <c r="C94" s="53">
        <f t="shared" si="59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358</v>
      </c>
      <c r="P94" s="15" t="s">
        <v>1309</v>
      </c>
      <c r="Q94" s="15">
        <v>90</v>
      </c>
      <c r="R94" s="16"/>
      <c r="S94" s="20" t="s">
        <v>1310</v>
      </c>
      <c r="T94" s="21">
        <v>1961</v>
      </c>
      <c r="U94" s="28" t="s">
        <v>126</v>
      </c>
      <c r="V94" s="21">
        <v>1985</v>
      </c>
      <c r="W94" s="25"/>
      <c r="X94" s="21"/>
      <c r="Y94" s="28" t="s">
        <v>1224</v>
      </c>
      <c r="Z94" s="21">
        <f t="shared" si="60"/>
        <v>33</v>
      </c>
      <c r="AA94" s="25" t="s">
        <v>129</v>
      </c>
      <c r="AB94" s="21" t="s">
        <v>121</v>
      </c>
      <c r="AC94" s="21"/>
      <c r="AE94" s="90" t="s">
        <v>377</v>
      </c>
      <c r="AF94" s="82"/>
      <c r="CO94" s="263" t="e">
        <f t="shared" si="58"/>
        <v>#N/A</v>
      </c>
      <c r="CP94" s="192" t="str">
        <f t="shared" si="61"/>
        <v>Di Maria Marcello</v>
      </c>
      <c r="CR94" s="19">
        <f t="shared" si="62"/>
        <v>33</v>
      </c>
      <c r="CS94" s="19" t="str">
        <f t="shared" si="63"/>
        <v>D</v>
      </c>
      <c r="CT94" s="260" t="e">
        <f t="shared" si="56"/>
        <v>#N/A</v>
      </c>
      <c r="CU94" s="222">
        <v>8585</v>
      </c>
      <c r="CV94" s="125">
        <v>742</v>
      </c>
      <c r="CW94" s="33">
        <f t="shared" si="74"/>
        <v>8</v>
      </c>
      <c r="CX94" s="83" t="str">
        <f t="shared" si="75"/>
        <v>Konstrukteur 8 / Fachplaner 8 / Gruppenchef 8</v>
      </c>
      <c r="CY94" s="125"/>
      <c r="CZ94" s="33"/>
      <c r="DA94" s="83"/>
      <c r="DB94" s="125"/>
      <c r="DC94" s="33"/>
      <c r="DD94" s="83"/>
      <c r="DE94" s="125"/>
      <c r="DF94" s="33"/>
      <c r="DG94" s="83"/>
      <c r="DH94" s="125"/>
      <c r="DI94" s="33"/>
      <c r="DJ94" s="83"/>
      <c r="DK94" s="20"/>
      <c r="DL94" s="125"/>
      <c r="DM94" s="33"/>
      <c r="DN94" s="83"/>
      <c r="DS94" s="19">
        <f t="shared" si="64"/>
        <v>8585</v>
      </c>
      <c r="DT94" s="153">
        <v>6</v>
      </c>
      <c r="DU94" s="19">
        <v>0</v>
      </c>
      <c r="DV94" s="19" t="s">
        <v>965</v>
      </c>
      <c r="EX94" s="154">
        <v>7637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9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1140</v>
      </c>
      <c r="P95" s="15" t="s">
        <v>487</v>
      </c>
      <c r="Q95" s="15">
        <v>91</v>
      </c>
      <c r="R95" s="16"/>
      <c r="S95" s="20" t="s">
        <v>145</v>
      </c>
      <c r="T95" s="21">
        <v>1970</v>
      </c>
      <c r="U95" s="28" t="s">
        <v>126</v>
      </c>
      <c r="V95" s="21">
        <v>1988</v>
      </c>
      <c r="W95" s="25" t="s">
        <v>1215</v>
      </c>
      <c r="X95" s="21">
        <v>2017</v>
      </c>
      <c r="Y95" s="28" t="s">
        <v>1224</v>
      </c>
      <c r="Z95" s="21">
        <f t="shared" si="60"/>
        <v>30</v>
      </c>
      <c r="AA95" s="25" t="s">
        <v>129</v>
      </c>
      <c r="AB95" s="21" t="s">
        <v>121</v>
      </c>
      <c r="AC95" s="21"/>
      <c r="AE95" s="90" t="s">
        <v>377</v>
      </c>
      <c r="AF95" s="82"/>
      <c r="CO95" s="19" t="str">
        <f t="shared" si="58"/>
        <v/>
      </c>
      <c r="CP95" s="19" t="str">
        <f t="shared" si="61"/>
        <v>Bucher Oliver</v>
      </c>
      <c r="CR95" s="19">
        <f t="shared" si="62"/>
        <v>30</v>
      </c>
      <c r="CS95" s="19" t="str">
        <f t="shared" si="63"/>
        <v>D</v>
      </c>
      <c r="CT95" s="260" t="str">
        <f t="shared" si="56"/>
        <v>D</v>
      </c>
      <c r="CU95" s="154">
        <v>7641</v>
      </c>
      <c r="CV95" s="125">
        <v>741</v>
      </c>
      <c r="CW95" s="33">
        <f t="shared" si="74"/>
        <v>7</v>
      </c>
      <c r="CX95" s="83" t="str">
        <f t="shared" si="75"/>
        <v>Konstrukteur 7 / Fachplaner 7 / Gruppenchef 7</v>
      </c>
      <c r="CY95" s="125">
        <v>741</v>
      </c>
      <c r="CZ95" s="33">
        <f t="shared" si="72"/>
        <v>7</v>
      </c>
      <c r="DA95" s="83" t="str">
        <f t="shared" si="73"/>
        <v>Konstrukteur 7 / Fachplaner 7 / Gruppenchef 7</v>
      </c>
      <c r="DB95" s="125">
        <v>741</v>
      </c>
      <c r="DC95" s="33">
        <f t="shared" si="54"/>
        <v>7</v>
      </c>
      <c r="DD95" s="83" t="str">
        <f t="shared" si="55"/>
        <v>Konstrukteur 7 / Fachplaner 7 / Gruppenchef 7</v>
      </c>
      <c r="DE95" s="125">
        <v>741</v>
      </c>
      <c r="DF95" s="33">
        <f t="shared" si="66"/>
        <v>7</v>
      </c>
      <c r="DG95" s="83" t="str">
        <f t="shared" si="67"/>
        <v>Konstrukteur 7 / Fachplaner 7 / Gruppenchef 7</v>
      </c>
      <c r="DH95" s="125">
        <v>741</v>
      </c>
      <c r="DI95" s="33">
        <f t="shared" si="68"/>
        <v>7</v>
      </c>
      <c r="DJ95" s="83" t="str">
        <f t="shared" si="69"/>
        <v>Konstrukteur 7 / Fachplaner 7 / Gruppenchef 7</v>
      </c>
      <c r="DK95" s="20"/>
      <c r="DL95" s="125">
        <v>742</v>
      </c>
      <c r="DM95" s="33">
        <f t="shared" si="70"/>
        <v>8</v>
      </c>
      <c r="DN95" s="83" t="str">
        <f t="shared" si="71"/>
        <v>Konstrukteur 8 / Fachplaner 8 / Gruppenchef 8</v>
      </c>
      <c r="DS95" s="19">
        <f t="shared" si="64"/>
        <v>7641</v>
      </c>
      <c r="DT95" s="153">
        <v>6</v>
      </c>
      <c r="DU95" s="19">
        <v>0</v>
      </c>
      <c r="DV95" s="19" t="s">
        <v>965</v>
      </c>
      <c r="EX95" s="154">
        <v>5639</v>
      </c>
      <c r="EY95" s="19" t="s">
        <v>142</v>
      </c>
    </row>
    <row r="96" spans="1:155" s="19" customFormat="1" x14ac:dyDescent="0.2">
      <c r="A96" s="53">
        <v>0</v>
      </c>
      <c r="B96" s="53"/>
      <c r="C96" s="53">
        <f t="shared" si="59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488</v>
      </c>
      <c r="Q96" s="15">
        <v>92</v>
      </c>
      <c r="R96" s="16"/>
      <c r="S96" s="20" t="s">
        <v>144</v>
      </c>
      <c r="T96" s="21">
        <v>1968</v>
      </c>
      <c r="U96" s="28" t="s">
        <v>126</v>
      </c>
      <c r="V96" s="21">
        <v>1989</v>
      </c>
      <c r="W96" s="25"/>
      <c r="X96" s="21"/>
      <c r="Y96" s="28" t="s">
        <v>940</v>
      </c>
      <c r="Z96" s="21">
        <f t="shared" si="60"/>
        <v>29</v>
      </c>
      <c r="AA96" s="25" t="s">
        <v>939</v>
      </c>
      <c r="AB96" s="21" t="s">
        <v>121</v>
      </c>
      <c r="AC96" s="21"/>
      <c r="AE96" s="90" t="s">
        <v>375</v>
      </c>
      <c r="AF96" s="82"/>
      <c r="CO96" s="19" t="str">
        <f t="shared" si="58"/>
        <v/>
      </c>
      <c r="CP96" s="19" t="str">
        <f t="shared" si="61"/>
        <v>Hagen Stefan</v>
      </c>
      <c r="CR96" s="19">
        <f t="shared" si="62"/>
        <v>29</v>
      </c>
      <c r="CS96" s="19" t="str">
        <f t="shared" si="63"/>
        <v>D</v>
      </c>
      <c r="CT96" s="260" t="str">
        <f t="shared" si="56"/>
        <v>D</v>
      </c>
      <c r="CU96" s="154">
        <v>6741</v>
      </c>
      <c r="CV96" s="125">
        <v>741</v>
      </c>
      <c r="CW96" s="33">
        <f t="shared" si="74"/>
        <v>7</v>
      </c>
      <c r="CX96" s="83" t="str">
        <f t="shared" si="75"/>
        <v>Konstrukteur 7 / Fachplaner 7 / Gruppenchef 7</v>
      </c>
      <c r="CY96" s="125">
        <v>741</v>
      </c>
      <c r="CZ96" s="33">
        <f t="shared" si="72"/>
        <v>7</v>
      </c>
      <c r="DA96" s="83" t="str">
        <f t="shared" si="73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6"/>
        <v>7</v>
      </c>
      <c r="DG96" s="83" t="str">
        <f t="shared" si="67"/>
        <v>Konstrukteur 7 / Fachplaner 7 / Gruppenchef 7</v>
      </c>
      <c r="DH96" s="125">
        <v>741</v>
      </c>
      <c r="DI96" s="33">
        <f t="shared" si="68"/>
        <v>7</v>
      </c>
      <c r="DJ96" s="83" t="str">
        <f t="shared" si="69"/>
        <v>Konstrukteur 7 / Fachplaner 7 / Gruppenchef 7</v>
      </c>
      <c r="DK96" s="20"/>
      <c r="DL96" s="125">
        <v>742</v>
      </c>
      <c r="DM96" s="33">
        <f t="shared" si="70"/>
        <v>8</v>
      </c>
      <c r="DN96" s="83" t="str">
        <f t="shared" si="71"/>
        <v>Konstrukteur 8 / Fachplaner 8 / Gruppenchef 8</v>
      </c>
      <c r="DS96" s="19">
        <f t="shared" si="64"/>
        <v>6741</v>
      </c>
      <c r="DT96" s="153">
        <v>6</v>
      </c>
      <c r="DU96" s="19">
        <v>0</v>
      </c>
      <c r="DV96" s="19" t="s">
        <v>965</v>
      </c>
      <c r="EX96" s="154">
        <v>5636</v>
      </c>
      <c r="EY96" s="19" t="s">
        <v>142</v>
      </c>
    </row>
    <row r="97" spans="1:155" s="19" customFormat="1" x14ac:dyDescent="0.2">
      <c r="A97" s="53">
        <v>0</v>
      </c>
      <c r="B97" s="53">
        <v>1</v>
      </c>
      <c r="C97" s="53">
        <f>IF(Z97&gt;=10,1,0)</f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>$AD$3-V97</f>
        <v>29</v>
      </c>
      <c r="AA97" s="25" t="s">
        <v>710</v>
      </c>
      <c r="AB97" s="21" t="s">
        <v>121</v>
      </c>
      <c r="AC97" s="21"/>
      <c r="AE97" s="187" t="s">
        <v>377</v>
      </c>
      <c r="AF97" s="82"/>
      <c r="CO97" s="262" t="str">
        <f t="shared" si="58"/>
        <v>anders</v>
      </c>
      <c r="CP97" s="19" t="str">
        <f>+S97</f>
        <v>Nicolosi Lucia</v>
      </c>
      <c r="CR97" s="19">
        <f>+Z97</f>
        <v>29</v>
      </c>
      <c r="CS97" s="19" t="str">
        <f>+AB97</f>
        <v>D</v>
      </c>
      <c r="CT97" s="260" t="str">
        <f t="shared" si="56"/>
        <v xml:space="preserve"> E/D </v>
      </c>
      <c r="CU97" s="154">
        <v>7637</v>
      </c>
      <c r="CV97" s="125">
        <v>741</v>
      </c>
      <c r="CW97" s="33">
        <f t="shared" si="74"/>
        <v>7</v>
      </c>
      <c r="CX97" s="83" t="str">
        <f t="shared" si="75"/>
        <v>Konstrukteur 7 / Fachplaner 7 / Gruppenchef 7</v>
      </c>
      <c r="CY97" s="125">
        <v>741</v>
      </c>
      <c r="CZ97" s="33">
        <f>VLOOKUP($CY97,Funktionsbezeichnungen,3,0)</f>
        <v>7</v>
      </c>
      <c r="DA97" s="83" t="str">
        <f>VLOOKUP($CY97,Funktionsbezeichnungen,2,0)</f>
        <v>Konstrukteur 7 / Fachplaner 7 / Gruppenchef 7</v>
      </c>
      <c r="DB97" s="125">
        <v>741</v>
      </c>
      <c r="DC97" s="33">
        <f>VLOOKUP($DB97,Funktionsbezeichnungen,3,0)</f>
        <v>7</v>
      </c>
      <c r="DD97" s="83" t="str">
        <f>VLOOKUP($DB97,Funktionsbezeichnungen,2,0)</f>
        <v>Konstrukteur 7 / Fachplaner 7 / Gruppenchef 7</v>
      </c>
      <c r="DE97" s="125">
        <v>741</v>
      </c>
      <c r="DF97" s="33">
        <f>VLOOKUP($DE97,Funktionsbezeichnungen,3,0)</f>
        <v>7</v>
      </c>
      <c r="DG97" s="83" t="str">
        <f>VLOOKUP($DE97,Funktionsbezeichnungen,2,0)</f>
        <v>Konstrukteur 7 / Fachplaner 7 / Gruppenchef 7</v>
      </c>
      <c r="DH97" s="125">
        <v>741</v>
      </c>
      <c r="DI97" s="33">
        <f>VLOOKUP($DH97,Funktionsbezeichnungen,3,0)</f>
        <v>7</v>
      </c>
      <c r="DJ97" s="83" t="str">
        <f>VLOOKUP($DH97,Funktionsbezeichnungen,2,0)</f>
        <v>Konstrukteur 7 / Fachplaner 7 / Gruppenchef 7</v>
      </c>
      <c r="DK97" s="20"/>
      <c r="DL97" s="125">
        <v>741</v>
      </c>
      <c r="DM97" s="33">
        <f>VLOOKUP($DL97,Funktionsbezeichnungen,3,0)</f>
        <v>7</v>
      </c>
      <c r="DN97" s="83" t="str">
        <f>VLOOKUP($DL97,Funktionsbezeichnungen,2,0)</f>
        <v>Konstrukteur 7 / Fachplaner 7 / Gruppenchef 7</v>
      </c>
      <c r="DS97" s="19">
        <f>+CU97</f>
        <v>7637</v>
      </c>
      <c r="DT97" s="153">
        <v>6</v>
      </c>
      <c r="DU97" s="19">
        <v>0</v>
      </c>
      <c r="DV97" s="19" t="s">
        <v>965</v>
      </c>
      <c r="EX97" s="154">
        <v>9661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59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359</v>
      </c>
      <c r="P98" s="15" t="s">
        <v>489</v>
      </c>
      <c r="Q98" s="15">
        <v>94</v>
      </c>
      <c r="R98" s="16"/>
      <c r="S98" s="20" t="s">
        <v>146</v>
      </c>
      <c r="T98" s="21">
        <v>1970</v>
      </c>
      <c r="U98" s="28" t="s">
        <v>126</v>
      </c>
      <c r="V98" s="21">
        <v>1991</v>
      </c>
      <c r="W98" s="25"/>
      <c r="X98" s="21"/>
      <c r="Y98" s="28"/>
      <c r="Z98" s="21">
        <f t="shared" si="60"/>
        <v>27</v>
      </c>
      <c r="AA98" s="25" t="s">
        <v>129</v>
      </c>
      <c r="AB98" s="21" t="s">
        <v>121</v>
      </c>
      <c r="AC98" s="21"/>
      <c r="AE98" s="90" t="s">
        <v>394</v>
      </c>
      <c r="AF98" s="82"/>
      <c r="CO98" s="19" t="str">
        <f t="shared" si="58"/>
        <v/>
      </c>
      <c r="CP98" s="19" t="str">
        <f t="shared" si="61"/>
        <v>Hardmeyer Christian</v>
      </c>
      <c r="CR98" s="19">
        <f t="shared" si="62"/>
        <v>27</v>
      </c>
      <c r="CS98" s="19" t="str">
        <f t="shared" si="63"/>
        <v>D</v>
      </c>
      <c r="CT98" s="260" t="str">
        <f t="shared" si="56"/>
        <v>D</v>
      </c>
      <c r="CU98" s="154">
        <v>9618</v>
      </c>
      <c r="CV98" s="125">
        <v>741</v>
      </c>
      <c r="CW98" s="33">
        <f t="shared" si="74"/>
        <v>7</v>
      </c>
      <c r="CX98" s="83" t="str">
        <f t="shared" si="75"/>
        <v>Konstrukteur 7 / Fachplaner 7 / Gruppenchef 7</v>
      </c>
      <c r="CY98" s="125">
        <v>741</v>
      </c>
      <c r="CZ98" s="33">
        <f t="shared" si="72"/>
        <v>7</v>
      </c>
      <c r="DA98" s="83" t="str">
        <f t="shared" si="73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66"/>
        <v>7</v>
      </c>
      <c r="DG98" s="83" t="str">
        <f t="shared" si="67"/>
        <v>Konstrukteur 7 / Fachplaner 7 / Gruppenchef 7</v>
      </c>
      <c r="DH98" s="125">
        <v>741</v>
      </c>
      <c r="DI98" s="33">
        <f t="shared" si="68"/>
        <v>7</v>
      </c>
      <c r="DJ98" s="83" t="str">
        <f t="shared" si="69"/>
        <v>Konstrukteur 7 / Fachplaner 7 / Gruppenchef 7</v>
      </c>
      <c r="DK98" s="20"/>
      <c r="DL98" s="125">
        <v>742</v>
      </c>
      <c r="DM98" s="33">
        <f t="shared" si="70"/>
        <v>8</v>
      </c>
      <c r="DN98" s="83" t="str">
        <f t="shared" si="71"/>
        <v>Konstrukteur 8 / Fachplaner 8 / Gruppenchef 8</v>
      </c>
      <c r="DS98" s="19">
        <f t="shared" si="64"/>
        <v>9618</v>
      </c>
      <c r="DT98" s="153">
        <v>6</v>
      </c>
      <c r="DU98" s="19">
        <v>0</v>
      </c>
      <c r="DV98" s="19" t="s">
        <v>965</v>
      </c>
      <c r="EX98" s="154">
        <v>9664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9"/>
        <v>1</v>
      </c>
      <c r="D99" s="55"/>
      <c r="E99" s="55"/>
      <c r="F99" s="56"/>
      <c r="G99" s="54"/>
      <c r="H99" s="54"/>
      <c r="I99" s="56">
        <v>1</v>
      </c>
      <c r="J99" s="54">
        <v>1</v>
      </c>
      <c r="K99" s="56"/>
      <c r="L99" s="56"/>
      <c r="M99" s="56"/>
      <c r="N99" s="58"/>
      <c r="O99" s="52" t="s">
        <v>1301</v>
      </c>
      <c r="P99" s="15" t="s">
        <v>490</v>
      </c>
      <c r="Q99" s="15">
        <v>95</v>
      </c>
      <c r="R99" s="16"/>
      <c r="S99" s="20" t="s">
        <v>148</v>
      </c>
      <c r="T99" s="21">
        <v>1970</v>
      </c>
      <c r="U99" s="28" t="s">
        <v>126</v>
      </c>
      <c r="V99" s="21">
        <v>1992</v>
      </c>
      <c r="W99" s="25"/>
      <c r="X99" s="21"/>
      <c r="Y99" s="28"/>
      <c r="Z99" s="21">
        <f t="shared" si="60"/>
        <v>26</v>
      </c>
      <c r="AA99" s="25" t="s">
        <v>129</v>
      </c>
      <c r="AB99" s="21" t="s">
        <v>121</v>
      </c>
      <c r="AC99" s="21"/>
      <c r="AE99" s="90" t="s">
        <v>421</v>
      </c>
      <c r="AF99" s="82"/>
      <c r="CO99" s="19" t="str">
        <f t="shared" si="58"/>
        <v/>
      </c>
      <c r="CP99" s="19" t="str">
        <f t="shared" si="61"/>
        <v>Wira Stephane</v>
      </c>
      <c r="CR99" s="19">
        <f t="shared" si="62"/>
        <v>26</v>
      </c>
      <c r="CS99" s="19" t="str">
        <f t="shared" si="63"/>
        <v>D</v>
      </c>
      <c r="CT99" s="260" t="str">
        <f t="shared" si="56"/>
        <v>D</v>
      </c>
      <c r="CU99" s="154">
        <v>9623</v>
      </c>
      <c r="CV99" s="125">
        <v>742</v>
      </c>
      <c r="CW99" s="33">
        <f t="shared" si="74"/>
        <v>8</v>
      </c>
      <c r="CX99" s="83" t="str">
        <f t="shared" si="75"/>
        <v>Konstrukteur 8 / Fachplaner 8 / Gruppenchef 8</v>
      </c>
      <c r="CY99" s="125">
        <v>742</v>
      </c>
      <c r="CZ99" s="33">
        <f t="shared" si="72"/>
        <v>8</v>
      </c>
      <c r="DA99" s="83" t="str">
        <f t="shared" si="73"/>
        <v>Konstrukteur 8 / Fachplaner 8 / Gruppenchef 8</v>
      </c>
      <c r="DB99" s="125">
        <v>742</v>
      </c>
      <c r="DC99" s="33">
        <f t="shared" si="54"/>
        <v>8</v>
      </c>
      <c r="DD99" s="83" t="str">
        <f t="shared" si="55"/>
        <v>Konstrukteur 8 / Fachplaner 8 / Gruppenchef 8</v>
      </c>
      <c r="DE99" s="125">
        <v>742</v>
      </c>
      <c r="DF99" s="33">
        <f t="shared" si="66"/>
        <v>8</v>
      </c>
      <c r="DG99" s="83" t="str">
        <f t="shared" si="67"/>
        <v>Konstrukteur 8 / Fachplaner 8 / Gruppenchef 8</v>
      </c>
      <c r="DH99" s="125">
        <v>742</v>
      </c>
      <c r="DI99" s="33">
        <f t="shared" si="68"/>
        <v>8</v>
      </c>
      <c r="DJ99" s="83" t="str">
        <f t="shared" si="69"/>
        <v>Konstrukteur 8 / Fachplaner 8 / Gruppenchef 8</v>
      </c>
      <c r="DK99" s="20"/>
      <c r="DL99" s="125">
        <v>742</v>
      </c>
      <c r="DM99" s="33">
        <f t="shared" si="70"/>
        <v>8</v>
      </c>
      <c r="DN99" s="83" t="str">
        <f t="shared" si="71"/>
        <v>Konstrukteur 8 / Fachplaner 8 / Gruppenchef 8</v>
      </c>
      <c r="DS99" s="19">
        <f t="shared" si="64"/>
        <v>9623</v>
      </c>
      <c r="DT99" s="153">
        <v>6</v>
      </c>
      <c r="DU99" s="19">
        <v>0</v>
      </c>
      <c r="DV99" s="19" t="s">
        <v>975</v>
      </c>
      <c r="EX99" s="154">
        <v>9688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9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568</v>
      </c>
      <c r="Q100" s="15">
        <v>96</v>
      </c>
      <c r="R100" s="16"/>
      <c r="S100" s="20" t="s">
        <v>569</v>
      </c>
      <c r="T100" s="21">
        <v>1973</v>
      </c>
      <c r="U100" s="28" t="s">
        <v>126</v>
      </c>
      <c r="V100" s="21">
        <v>1993</v>
      </c>
      <c r="W100" s="25"/>
      <c r="X100" s="21"/>
      <c r="Y100" s="28"/>
      <c r="Z100" s="21">
        <f t="shared" si="60"/>
        <v>25</v>
      </c>
      <c r="AA100" s="25" t="s">
        <v>129</v>
      </c>
      <c r="AB100" s="21" t="s">
        <v>121</v>
      </c>
      <c r="AC100" s="21"/>
      <c r="AE100" s="90" t="s">
        <v>377</v>
      </c>
      <c r="AF100" s="82"/>
      <c r="CO100" s="19" t="str">
        <f t="shared" si="58"/>
        <v/>
      </c>
      <c r="CP100" s="19" t="str">
        <f t="shared" si="61"/>
        <v>Heiniger Christoph</v>
      </c>
      <c r="CR100" s="19">
        <f t="shared" si="62"/>
        <v>25</v>
      </c>
      <c r="CS100" s="19" t="str">
        <f t="shared" si="63"/>
        <v>D</v>
      </c>
      <c r="CT100" s="260" t="str">
        <f t="shared" ref="CT100:CT132" si="76">VLOOKUP(CU100,Kategorie,2,0)</f>
        <v>D</v>
      </c>
      <c r="CU100" s="154">
        <v>4346</v>
      </c>
      <c r="CV100" s="125">
        <v>741</v>
      </c>
      <c r="CW100" s="33">
        <f t="shared" si="74"/>
        <v>7</v>
      </c>
      <c r="CX100" s="83" t="str">
        <f t="shared" si="75"/>
        <v>Konstrukteur 7 / Fachplaner 7 / Gruppenchef 7</v>
      </c>
      <c r="CY100" s="125">
        <v>741</v>
      </c>
      <c r="CZ100" s="33">
        <f t="shared" si="72"/>
        <v>7</v>
      </c>
      <c r="DA100" s="83" t="str">
        <f t="shared" si="73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66"/>
        <v>7</v>
      </c>
      <c r="DG100" s="83" t="str">
        <f t="shared" si="67"/>
        <v>Konstrukteur 7 / Fachplaner 7 / Gruppenchef 7</v>
      </c>
      <c r="DH100" s="125">
        <v>741</v>
      </c>
      <c r="DI100" s="33">
        <f t="shared" si="68"/>
        <v>7</v>
      </c>
      <c r="DJ100" s="83" t="str">
        <f t="shared" si="69"/>
        <v>Konstrukteur 7 / Fachplaner 7 / Gruppenchef 7</v>
      </c>
      <c r="DK100" s="20"/>
      <c r="DL100" s="125">
        <v>742</v>
      </c>
      <c r="DM100" s="33">
        <f t="shared" si="70"/>
        <v>8</v>
      </c>
      <c r="DN100" s="83" t="str">
        <f t="shared" si="71"/>
        <v>Konstrukteur 8 / Fachplaner 8 / Gruppenchef 8</v>
      </c>
      <c r="DS100" s="19">
        <f t="shared" si="64"/>
        <v>4346</v>
      </c>
      <c r="DT100" s="153">
        <v>6</v>
      </c>
      <c r="DU100" s="19">
        <v>0</v>
      </c>
      <c r="DV100" s="19" t="s">
        <v>965</v>
      </c>
      <c r="EX100" s="154">
        <v>9687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558</v>
      </c>
      <c r="Q101" s="15">
        <v>97</v>
      </c>
      <c r="R101" s="16"/>
      <c r="S101" s="20" t="s">
        <v>559</v>
      </c>
      <c r="T101" s="21">
        <v>1973</v>
      </c>
      <c r="U101" s="28" t="s">
        <v>560</v>
      </c>
      <c r="V101" s="21">
        <v>1994</v>
      </c>
      <c r="W101" s="25"/>
      <c r="X101" s="21"/>
      <c r="Y101" s="28"/>
      <c r="Z101" s="21">
        <f>$AD$3-V101</f>
        <v>24</v>
      </c>
      <c r="AA101" s="25" t="s">
        <v>235</v>
      </c>
      <c r="AB101" s="21" t="s">
        <v>121</v>
      </c>
      <c r="AC101" s="21"/>
      <c r="AE101" s="187" t="s">
        <v>378</v>
      </c>
      <c r="AF101" s="82"/>
      <c r="CO101" s="262" t="str">
        <f t="shared" si="58"/>
        <v>anders</v>
      </c>
      <c r="CP101" s="19" t="str">
        <f>+S101</f>
        <v>Enderlen Francois</v>
      </c>
      <c r="CR101" s="19">
        <f>+Z101</f>
        <v>24</v>
      </c>
      <c r="CS101" s="19" t="str">
        <f>+AB101</f>
        <v>D</v>
      </c>
      <c r="CT101" s="260" t="str">
        <f t="shared" si="76"/>
        <v>E</v>
      </c>
      <c r="CU101" s="154">
        <v>5636</v>
      </c>
      <c r="CV101" s="125">
        <v>741</v>
      </c>
      <c r="CW101" s="33">
        <f t="shared" si="74"/>
        <v>7</v>
      </c>
      <c r="CX101" s="83" t="str">
        <f t="shared" si="75"/>
        <v>Konstrukteur 7 / Fachplaner 7 / Gruppenchef 7</v>
      </c>
      <c r="CY101" s="125">
        <v>741</v>
      </c>
      <c r="CZ101" s="33">
        <f>VLOOKUP($CY101,Funktionsbezeichnungen,3,0)</f>
        <v>7</v>
      </c>
      <c r="DA101" s="83" t="str">
        <f>VLOOKUP($CY101,Funktionsbezeichnungen,2,0)</f>
        <v>Konstrukteur 7 / Fachplaner 7 / Gruppenchef 7</v>
      </c>
      <c r="DB101" s="125">
        <v>741</v>
      </c>
      <c r="DC101" s="33">
        <f>VLOOKUP($DB101,Funktionsbezeichnungen,3,0)</f>
        <v>7</v>
      </c>
      <c r="DD101" s="83" t="str">
        <f>VLOOKUP($DB101,Funktionsbezeichnungen,2,0)</f>
        <v>Konstrukteur 7 / Fachplaner 7 / Gruppenchef 7</v>
      </c>
      <c r="DE101" s="125">
        <v>741</v>
      </c>
      <c r="DF101" s="33">
        <f>VLOOKUP($DE101,Funktionsbezeichnungen,3,0)</f>
        <v>7</v>
      </c>
      <c r="DG101" s="83" t="str">
        <f>VLOOKUP($DE101,Funktionsbezeichnungen,2,0)</f>
        <v>Konstrukteur 7 / Fachplaner 7 / Gruppenchef 7</v>
      </c>
      <c r="DH101" s="125">
        <v>741</v>
      </c>
      <c r="DI101" s="33">
        <f>VLOOKUP($DH101,Funktionsbezeichnungen,3,0)</f>
        <v>7</v>
      </c>
      <c r="DJ101" s="83" t="str">
        <f>VLOOKUP($DH101,Funktionsbezeichnungen,2,0)</f>
        <v>Konstrukteur 7 / Fachplaner 7 / Gruppenchef 7</v>
      </c>
      <c r="DK101" s="20"/>
      <c r="DL101" s="125">
        <v>741</v>
      </c>
      <c r="DM101" s="33">
        <f>VLOOKUP($DL101,Funktionsbezeichnungen,3,0)</f>
        <v>7</v>
      </c>
      <c r="DN101" s="83" t="str">
        <f>VLOOKUP($DL101,Funktionsbezeichnungen,2,0)</f>
        <v>Konstrukteur 7 / Fachplaner 7 / Gruppenchef 7</v>
      </c>
      <c r="DS101" s="19">
        <f>+CU101</f>
        <v>5636</v>
      </c>
      <c r="DT101" s="153">
        <v>6</v>
      </c>
      <c r="DU101" s="19">
        <v>0</v>
      </c>
      <c r="DV101" s="19" t="s">
        <v>965</v>
      </c>
      <c r="EX101" s="154">
        <v>7702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59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493</v>
      </c>
      <c r="Q102" s="15">
        <v>98</v>
      </c>
      <c r="R102" s="16"/>
      <c r="S102" s="20" t="s">
        <v>294</v>
      </c>
      <c r="T102" s="21">
        <v>1976</v>
      </c>
      <c r="U102" s="28" t="s">
        <v>126</v>
      </c>
      <c r="V102" s="21">
        <v>1998</v>
      </c>
      <c r="W102" s="25"/>
      <c r="X102" s="21"/>
      <c r="Y102" s="28"/>
      <c r="Z102" s="21">
        <f t="shared" si="60"/>
        <v>20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58"/>
        <v/>
      </c>
      <c r="CP102" s="19" t="str">
        <f t="shared" si="61"/>
        <v>Humbel Sven</v>
      </c>
      <c r="CR102" s="19">
        <f t="shared" si="62"/>
        <v>20</v>
      </c>
      <c r="CS102" s="19" t="str">
        <f t="shared" si="63"/>
        <v>D</v>
      </c>
      <c r="CT102" s="260" t="str">
        <f t="shared" si="76"/>
        <v>D</v>
      </c>
      <c r="CU102" s="154">
        <v>9654</v>
      </c>
      <c r="CV102" s="125">
        <v>741</v>
      </c>
      <c r="CW102" s="33">
        <f t="shared" si="74"/>
        <v>7</v>
      </c>
      <c r="CX102" s="83" t="str">
        <f t="shared" si="75"/>
        <v>Konstrukteur 7 / Fachplaner 7 / Gruppenchef 7</v>
      </c>
      <c r="CY102" s="125">
        <v>741</v>
      </c>
      <c r="CZ102" s="33">
        <f t="shared" si="72"/>
        <v>7</v>
      </c>
      <c r="DA102" s="83" t="str">
        <f t="shared" si="73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66"/>
        <v>7</v>
      </c>
      <c r="DG102" s="83" t="str">
        <f t="shared" si="67"/>
        <v>Konstrukteur 7 / Fachplaner 7 / Gruppenchef 7</v>
      </c>
      <c r="DH102" s="125">
        <v>741</v>
      </c>
      <c r="DI102" s="33">
        <f t="shared" si="68"/>
        <v>7</v>
      </c>
      <c r="DJ102" s="83" t="str">
        <f t="shared" si="69"/>
        <v>Konstrukteur 7 / Fachplaner 7 / Gruppenchef 7</v>
      </c>
      <c r="DK102" s="20"/>
      <c r="DL102" s="125">
        <v>742</v>
      </c>
      <c r="DM102" s="33">
        <f t="shared" si="70"/>
        <v>8</v>
      </c>
      <c r="DN102" s="83" t="str">
        <f t="shared" si="71"/>
        <v>Konstrukteur 8 / Fachplaner 8 / Gruppenchef 8</v>
      </c>
      <c r="DS102" s="19">
        <f t="shared" si="64"/>
        <v>9654</v>
      </c>
      <c r="DT102" s="153">
        <v>6</v>
      </c>
      <c r="DU102" s="19">
        <v>0</v>
      </c>
      <c r="DV102" s="19" t="s">
        <v>965</v>
      </c>
      <c r="EX102" s="222">
        <v>5641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1274</v>
      </c>
      <c r="Q103" s="15">
        <v>99</v>
      </c>
      <c r="R103" s="16"/>
      <c r="S103" s="20" t="s">
        <v>1275</v>
      </c>
      <c r="T103" s="21">
        <v>1960</v>
      </c>
      <c r="U103" s="28" t="s">
        <v>1276</v>
      </c>
      <c r="V103" s="21">
        <v>2001</v>
      </c>
      <c r="W103" s="25"/>
      <c r="X103" s="21"/>
      <c r="Y103" s="28"/>
      <c r="Z103" s="21">
        <f>$AD$3-V103</f>
        <v>17</v>
      </c>
      <c r="AA103" s="25" t="s">
        <v>139</v>
      </c>
      <c r="AB103" s="21" t="s">
        <v>121</v>
      </c>
      <c r="AC103" s="21"/>
      <c r="AE103" s="90" t="s">
        <v>377</v>
      </c>
      <c r="AF103" s="82"/>
      <c r="CO103" s="262" t="e">
        <f t="shared" si="58"/>
        <v>#N/A</v>
      </c>
      <c r="CP103" s="192" t="str">
        <f>+S103</f>
        <v>Widrig Daniel</v>
      </c>
      <c r="CQ103" s="192"/>
      <c r="CR103" s="192">
        <f>+Z103</f>
        <v>17</v>
      </c>
      <c r="CS103" s="192" t="str">
        <f>+AB103</f>
        <v>D</v>
      </c>
      <c r="CT103" s="260" t="e">
        <f t="shared" si="76"/>
        <v>#N/A</v>
      </c>
      <c r="CU103" s="222">
        <v>7711</v>
      </c>
      <c r="CV103" s="125">
        <v>741</v>
      </c>
      <c r="CW103" s="33">
        <f t="shared" si="74"/>
        <v>7</v>
      </c>
      <c r="CX103" s="83" t="str">
        <f t="shared" si="75"/>
        <v>Konstrukteur 7 / Fachplaner 7 / Gruppenchef 7</v>
      </c>
      <c r="CY103" s="125"/>
      <c r="CZ103" s="33"/>
      <c r="DA103" s="83"/>
      <c r="DB103" s="125"/>
      <c r="DC103" s="33"/>
      <c r="DD103" s="83"/>
      <c r="DE103" s="125"/>
      <c r="DF103" s="33"/>
      <c r="DG103" s="83"/>
      <c r="DH103" s="125"/>
      <c r="DI103" s="33"/>
      <c r="DJ103" s="83"/>
      <c r="DK103" s="20"/>
      <c r="DL103" s="33"/>
      <c r="DM103" s="33"/>
      <c r="DN103" s="83"/>
      <c r="DS103" s="19">
        <f>+CU103</f>
        <v>7711</v>
      </c>
      <c r="DT103" s="153">
        <v>6</v>
      </c>
      <c r="DU103" s="19">
        <v>0</v>
      </c>
      <c r="DV103" s="19" t="s">
        <v>965</v>
      </c>
      <c r="EX103" s="154">
        <v>9701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59"/>
        <v>1</v>
      </c>
      <c r="D104" s="55"/>
      <c r="E104" s="55"/>
      <c r="F104" s="56"/>
      <c r="G104" s="54"/>
      <c r="H104" s="54"/>
      <c r="I104" s="56">
        <v>1</v>
      </c>
      <c r="J104" s="54"/>
      <c r="K104" s="56"/>
      <c r="L104" s="56"/>
      <c r="M104" s="56"/>
      <c r="N104" s="58"/>
      <c r="O104" s="52" t="s">
        <v>361</v>
      </c>
      <c r="P104" s="15" t="s">
        <v>497</v>
      </c>
      <c r="Q104" s="15">
        <v>100</v>
      </c>
      <c r="R104" s="16"/>
      <c r="S104" s="20" t="s">
        <v>179</v>
      </c>
      <c r="T104" s="21">
        <v>1982</v>
      </c>
      <c r="U104" s="28" t="s">
        <v>235</v>
      </c>
      <c r="V104" s="21">
        <v>2002</v>
      </c>
      <c r="W104" s="25"/>
      <c r="X104" s="21"/>
      <c r="Y104" s="25"/>
      <c r="Z104" s="21">
        <f t="shared" si="60"/>
        <v>16</v>
      </c>
      <c r="AA104" s="25" t="s">
        <v>129</v>
      </c>
      <c r="AB104" s="21" t="s">
        <v>121</v>
      </c>
      <c r="AC104" s="21"/>
      <c r="AE104" s="187" t="s">
        <v>894</v>
      </c>
      <c r="AF104" s="82"/>
      <c r="CO104" s="19" t="str">
        <f t="shared" si="58"/>
        <v/>
      </c>
      <c r="CP104" s="19" t="str">
        <f t="shared" si="61"/>
        <v>Delmas Marc</v>
      </c>
      <c r="CR104" s="19">
        <f t="shared" si="62"/>
        <v>16</v>
      </c>
      <c r="CS104" s="19" t="str">
        <f t="shared" si="63"/>
        <v>D</v>
      </c>
      <c r="CT104" s="260" t="str">
        <f t="shared" si="76"/>
        <v>D</v>
      </c>
      <c r="CU104" s="154">
        <v>9660</v>
      </c>
      <c r="CV104" s="125">
        <v>742</v>
      </c>
      <c r="CW104" s="33">
        <f t="shared" si="74"/>
        <v>8</v>
      </c>
      <c r="CX104" s="83" t="str">
        <f t="shared" si="75"/>
        <v>Konstrukteur 8 / Fachplaner 8 / Gruppenchef 8</v>
      </c>
      <c r="CY104" s="125">
        <v>742</v>
      </c>
      <c r="CZ104" s="33">
        <f t="shared" si="72"/>
        <v>8</v>
      </c>
      <c r="DA104" s="83" t="str">
        <f t="shared" si="73"/>
        <v>Konstrukteur 8 / Fachplaner 8 / Gruppenchef 8</v>
      </c>
      <c r="DB104" s="125">
        <v>742</v>
      </c>
      <c r="DC104" s="33">
        <f t="shared" si="54"/>
        <v>8</v>
      </c>
      <c r="DD104" s="83" t="str">
        <f t="shared" si="55"/>
        <v>Konstrukteur 8 / Fachplaner 8 / Gruppenchef 8</v>
      </c>
      <c r="DE104" s="125">
        <v>741</v>
      </c>
      <c r="DF104" s="33">
        <f t="shared" si="66"/>
        <v>7</v>
      </c>
      <c r="DG104" s="83" t="str">
        <f t="shared" si="67"/>
        <v>Konstrukteur 7 / Fachplaner 7 / Gruppenchef 7</v>
      </c>
      <c r="DH104" s="125">
        <v>733</v>
      </c>
      <c r="DI104" s="33">
        <f t="shared" si="68"/>
        <v>6</v>
      </c>
      <c r="DJ104" s="83" t="str">
        <f t="shared" si="69"/>
        <v>Konstrukteur 6 / -planer 6 / Gruppenchef 6</v>
      </c>
      <c r="DK104" s="20"/>
      <c r="DL104" s="125">
        <v>733</v>
      </c>
      <c r="DM104" s="125">
        <f t="shared" si="70"/>
        <v>6</v>
      </c>
      <c r="DN104" s="83" t="str">
        <f t="shared" si="71"/>
        <v>Konstrukteur 6 / -planer 6 / Gruppenchef 6</v>
      </c>
      <c r="DS104" s="19">
        <f t="shared" si="64"/>
        <v>9660</v>
      </c>
      <c r="DT104" s="153">
        <v>6</v>
      </c>
      <c r="DU104" s="19">
        <v>0</v>
      </c>
      <c r="DV104" s="19" t="s">
        <v>965</v>
      </c>
      <c r="EX104" s="154">
        <v>9733</v>
      </c>
      <c r="EY104" s="19" t="s">
        <v>147</v>
      </c>
    </row>
    <row r="105" spans="1:155" s="19" customFormat="1" x14ac:dyDescent="0.2">
      <c r="A105" s="53">
        <v>0</v>
      </c>
      <c r="B105" s="53">
        <v>1</v>
      </c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358</v>
      </c>
      <c r="P105" s="15" t="s">
        <v>1116</v>
      </c>
      <c r="Q105" s="15">
        <v>101</v>
      </c>
      <c r="R105" s="16"/>
      <c r="S105" s="20" t="s">
        <v>1117</v>
      </c>
      <c r="T105" s="21">
        <v>1981</v>
      </c>
      <c r="U105" s="28" t="s">
        <v>239</v>
      </c>
      <c r="V105" s="21">
        <v>2002</v>
      </c>
      <c r="W105" s="25"/>
      <c r="X105" s="21"/>
      <c r="Y105" s="28"/>
      <c r="Z105" s="21">
        <f>$AD$3-V105</f>
        <v>16</v>
      </c>
      <c r="AA105" s="25" t="s">
        <v>239</v>
      </c>
      <c r="AB105" s="21" t="s">
        <v>121</v>
      </c>
      <c r="AC105" s="21"/>
      <c r="AE105" s="187" t="s">
        <v>378</v>
      </c>
      <c r="AF105" s="82"/>
      <c r="CO105" s="263" t="str">
        <f t="shared" si="58"/>
        <v>anders</v>
      </c>
      <c r="CP105" s="19" t="str">
        <f>+S105</f>
        <v>Iten Vanessa</v>
      </c>
      <c r="CQ105" s="259"/>
      <c r="CR105" s="19">
        <f>+Z105</f>
        <v>16</v>
      </c>
      <c r="CS105" s="19" t="str">
        <f>+AB105</f>
        <v>D</v>
      </c>
      <c r="CT105" s="260" t="str">
        <f t="shared" si="76"/>
        <v>E</v>
      </c>
      <c r="CU105" s="154">
        <v>9661</v>
      </c>
      <c r="CV105" s="125">
        <v>741</v>
      </c>
      <c r="CW105" s="33">
        <f t="shared" si="74"/>
        <v>7</v>
      </c>
      <c r="CX105" s="83" t="str">
        <f t="shared" si="75"/>
        <v>Konstrukteur 7 / Fachplaner 7 / Gruppenchef 7</v>
      </c>
      <c r="CY105" s="125">
        <v>733</v>
      </c>
      <c r="CZ105" s="33">
        <f>VLOOKUP($CY105,Funktionsbezeichnungen,3,0)</f>
        <v>6</v>
      </c>
      <c r="DA105" s="83" t="str">
        <f>VLOOKUP($CY105,Funktionsbezeichnungen,2,0)</f>
        <v>Konstrukteur 6 / -planer 6 / Gruppenchef 6</v>
      </c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125"/>
      <c r="DM105" s="33"/>
      <c r="DN105" s="83"/>
      <c r="DS105" s="19">
        <f>+CU105</f>
        <v>9661</v>
      </c>
      <c r="DT105" s="153">
        <v>6</v>
      </c>
      <c r="DU105" s="19">
        <v>0</v>
      </c>
      <c r="DV105" s="19" t="s">
        <v>965</v>
      </c>
      <c r="EX105" s="154">
        <v>9715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>
        <v>1</v>
      </c>
      <c r="F106" s="56"/>
      <c r="G106" s="54"/>
      <c r="H106" s="54"/>
      <c r="I106" s="56"/>
      <c r="J106" s="54"/>
      <c r="K106" s="56"/>
      <c r="L106" s="56"/>
      <c r="M106" s="56"/>
      <c r="N106" s="58"/>
      <c r="O106" s="52" t="s">
        <v>359</v>
      </c>
      <c r="P106" s="15" t="s">
        <v>1183</v>
      </c>
      <c r="Q106" s="15">
        <v>102</v>
      </c>
      <c r="R106" s="16"/>
      <c r="S106" s="20" t="s">
        <v>1184</v>
      </c>
      <c r="T106" s="21">
        <v>1982</v>
      </c>
      <c r="U106" s="28" t="s">
        <v>239</v>
      </c>
      <c r="V106" s="21">
        <v>2007</v>
      </c>
      <c r="W106" s="25" t="s">
        <v>1185</v>
      </c>
      <c r="X106" s="21">
        <v>2012</v>
      </c>
      <c r="Y106" s="28"/>
      <c r="Z106" s="21">
        <f>$AD$3-V106</f>
        <v>11</v>
      </c>
      <c r="AA106" s="25" t="s">
        <v>1300</v>
      </c>
      <c r="AB106" s="118" t="s">
        <v>121</v>
      </c>
      <c r="AC106" s="21"/>
      <c r="AE106" s="187" t="s">
        <v>378</v>
      </c>
      <c r="AF106" s="82"/>
      <c r="CO106" s="262" t="str">
        <f t="shared" si="58"/>
        <v>anders</v>
      </c>
      <c r="CP106" s="19" t="str">
        <f>+S106</f>
        <v>Schaub Anja</v>
      </c>
      <c r="CR106" s="19">
        <f>+Z106</f>
        <v>11</v>
      </c>
      <c r="CS106" s="19" t="str">
        <f>+AB106</f>
        <v>D</v>
      </c>
      <c r="CT106" s="260" t="str">
        <f t="shared" si="76"/>
        <v>E</v>
      </c>
      <c r="CU106" s="154">
        <v>9664</v>
      </c>
      <c r="CV106" s="125">
        <v>748</v>
      </c>
      <c r="CW106" s="33">
        <f t="shared" si="74"/>
        <v>6</v>
      </c>
      <c r="CX106" s="83" t="str">
        <f t="shared" si="75"/>
        <v>Geomatiker 6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9664</v>
      </c>
      <c r="DT106" s="153">
        <v>6</v>
      </c>
      <c r="DU106" s="19">
        <v>0</v>
      </c>
      <c r="DV106" s="19" t="s">
        <v>965</v>
      </c>
      <c r="EX106" s="154">
        <v>9726</v>
      </c>
      <c r="EY106" s="19" t="s">
        <v>147</v>
      </c>
    </row>
    <row r="107" spans="1:155" s="19" customFormat="1" x14ac:dyDescent="0.2">
      <c r="A107" s="53">
        <v>0</v>
      </c>
      <c r="B107" s="53"/>
      <c r="C107" s="53">
        <f>IF(Z107&gt;=10,1,0)</f>
        <v>1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1303</v>
      </c>
      <c r="P107" s="15" t="s">
        <v>499</v>
      </c>
      <c r="Q107" s="15">
        <v>103</v>
      </c>
      <c r="R107" s="42"/>
      <c r="S107" s="20" t="s">
        <v>250</v>
      </c>
      <c r="T107" s="21">
        <v>1987</v>
      </c>
      <c r="U107" s="28" t="s">
        <v>235</v>
      </c>
      <c r="V107" s="21">
        <v>2007</v>
      </c>
      <c r="W107" s="25"/>
      <c r="X107" s="21"/>
      <c r="Y107" s="25"/>
      <c r="Z107" s="21">
        <f>$AD$3-V107</f>
        <v>11</v>
      </c>
      <c r="AA107" s="25" t="s">
        <v>129</v>
      </c>
      <c r="AB107" s="118" t="s">
        <v>121</v>
      </c>
      <c r="AC107" s="21"/>
      <c r="AE107" s="90" t="s">
        <v>378</v>
      </c>
      <c r="AF107" s="82"/>
      <c r="CO107" s="262" t="str">
        <f t="shared" si="58"/>
        <v>anders</v>
      </c>
      <c r="CP107" s="19" t="str">
        <f>+S107</f>
        <v>Wernli Sebastian</v>
      </c>
      <c r="CR107" s="19">
        <f>+Z107</f>
        <v>11</v>
      </c>
      <c r="CS107" s="19" t="str">
        <f>+AB107</f>
        <v>D</v>
      </c>
      <c r="CT107" s="260" t="str">
        <f t="shared" si="76"/>
        <v>E</v>
      </c>
      <c r="CU107" s="154">
        <v>9687</v>
      </c>
      <c r="CV107" s="125">
        <v>741</v>
      </c>
      <c r="CW107" s="33">
        <f t="shared" si="74"/>
        <v>7</v>
      </c>
      <c r="CX107" s="83" t="str">
        <f t="shared" si="75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>
        <v>733</v>
      </c>
      <c r="DC107" s="33">
        <f>VLOOKUP($DB107,Funktionsbezeichnungen,3,0)</f>
        <v>6</v>
      </c>
      <c r="DD107" s="83" t="str">
        <f>VLOOKUP($DB107,Funktionsbezeichnungen,2,0)</f>
        <v>Konstrukteur 6 / -planer 6 / Gruppenchef 6</v>
      </c>
      <c r="DE107" s="125">
        <v>732</v>
      </c>
      <c r="DF107" s="33">
        <f>VLOOKUP($DE107,Funktionsbezeichnungen,3,0)</f>
        <v>5</v>
      </c>
      <c r="DG107" s="83" t="str">
        <f>VLOOKUP($DE107,Funktionsbezeichnungen,2,0)</f>
        <v>Konstrukteur 5 / -planer 5</v>
      </c>
      <c r="DH107" s="125">
        <v>732</v>
      </c>
      <c r="DI107" s="33">
        <f>VLOOKUP($DH107,Funktionsbezeichnungen,3,0)</f>
        <v>5</v>
      </c>
      <c r="DJ107" s="83" t="str">
        <f>VLOOKUP($DH107,Funktionsbezeichnungen,2,0)</f>
        <v>Konstrukteur 5 / -planer 5</v>
      </c>
      <c r="DK107" s="20"/>
      <c r="DL107" s="33">
        <v>732</v>
      </c>
      <c r="DM107" s="33">
        <f>VLOOKUP($DL107,Funktionsbezeichnungen,3,0)</f>
        <v>5</v>
      </c>
      <c r="DN107" s="83" t="str">
        <f>VLOOKUP($DL107,Funktionsbezeichnungen,2,0)</f>
        <v>Konstrukteur 5 / -planer 5</v>
      </c>
      <c r="DS107" s="19">
        <f>+CU107</f>
        <v>9687</v>
      </c>
      <c r="DT107" s="153">
        <v>6</v>
      </c>
      <c r="DU107" s="19">
        <v>0</v>
      </c>
      <c r="DV107" s="19" t="s">
        <v>964</v>
      </c>
      <c r="EX107" s="222">
        <v>9740</v>
      </c>
      <c r="EY107" s="19" t="s">
        <v>149</v>
      </c>
    </row>
    <row r="108" spans="1:155" s="19" customFormat="1" ht="27" x14ac:dyDescent="0.2">
      <c r="A108" s="218">
        <v>0</v>
      </c>
      <c r="B108" s="218"/>
      <c r="C108" s="218">
        <f>IF(Z108&gt;=10,1,0)</f>
        <v>0</v>
      </c>
      <c r="D108" s="219"/>
      <c r="E108" s="219">
        <v>1</v>
      </c>
      <c r="F108" s="220"/>
      <c r="G108" s="221"/>
      <c r="H108" s="221"/>
      <c r="I108" s="220"/>
      <c r="J108" s="221">
        <v>1</v>
      </c>
      <c r="K108" s="220"/>
      <c r="L108" s="220"/>
      <c r="M108" s="220"/>
      <c r="N108" s="211"/>
      <c r="O108" s="215" t="s">
        <v>1301</v>
      </c>
      <c r="P108" s="212" t="s">
        <v>1200</v>
      </c>
      <c r="Q108" s="15">
        <v>104</v>
      </c>
      <c r="R108" s="213"/>
      <c r="S108" s="20" t="s">
        <v>1201</v>
      </c>
      <c r="T108" s="118">
        <v>1985</v>
      </c>
      <c r="U108" s="120" t="s">
        <v>1202</v>
      </c>
      <c r="V108" s="118">
        <v>2009</v>
      </c>
      <c r="W108" s="214"/>
      <c r="X108" s="118"/>
      <c r="Y108" s="214"/>
      <c r="Z108" s="118">
        <f>$AD$3-V108</f>
        <v>9</v>
      </c>
      <c r="AA108" s="120" t="s">
        <v>129</v>
      </c>
      <c r="AB108" s="118" t="s">
        <v>121</v>
      </c>
      <c r="AC108" s="118"/>
      <c r="AD108" s="210"/>
      <c r="AE108" s="217" t="s">
        <v>377</v>
      </c>
      <c r="AF108" s="82"/>
      <c r="CO108" s="262" t="str">
        <f t="shared" si="58"/>
        <v>anders</v>
      </c>
      <c r="CP108" s="192" t="str">
        <f>+S108</f>
        <v>Grabherr Mathieu</v>
      </c>
      <c r="CR108" s="19">
        <f>+Z108</f>
        <v>9</v>
      </c>
      <c r="CS108" s="19" t="str">
        <f>+AB108</f>
        <v>D</v>
      </c>
      <c r="CT108" s="260" t="str">
        <f t="shared" si="76"/>
        <v>E</v>
      </c>
      <c r="CU108" s="222">
        <v>5641</v>
      </c>
      <c r="CV108" s="125">
        <v>741</v>
      </c>
      <c r="CW108" s="33">
        <f t="shared" si="74"/>
        <v>7</v>
      </c>
      <c r="CX108" s="83" t="str">
        <f t="shared" si="75"/>
        <v>Konstrukteur 7 / Fachplaner 7 / Gruppenchef 7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33"/>
      <c r="DI108" s="33"/>
      <c r="DJ108" s="83"/>
      <c r="DL108" s="33"/>
      <c r="DM108" s="33"/>
      <c r="DN108" s="83"/>
      <c r="DS108" s="19">
        <f>+CU108</f>
        <v>5641</v>
      </c>
      <c r="DT108" s="153">
        <v>6</v>
      </c>
      <c r="DU108" s="19">
        <v>0</v>
      </c>
      <c r="DV108" s="19" t="s">
        <v>965</v>
      </c>
      <c r="EX108" s="154">
        <v>6753</v>
      </c>
      <c r="EY108" s="19" t="s">
        <v>105</v>
      </c>
    </row>
    <row r="109" spans="1:155" s="19" customFormat="1" ht="15.75" x14ac:dyDescent="0.2">
      <c r="A109" s="53">
        <v>0</v>
      </c>
      <c r="B109" s="53">
        <v>1</v>
      </c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358</v>
      </c>
      <c r="P109" s="15" t="s">
        <v>905</v>
      </c>
      <c r="Q109" s="15">
        <v>105</v>
      </c>
      <c r="R109" s="42"/>
      <c r="S109" s="20" t="s">
        <v>906</v>
      </c>
      <c r="T109" s="21">
        <v>1990</v>
      </c>
      <c r="U109" s="28" t="s">
        <v>239</v>
      </c>
      <c r="V109" s="21">
        <v>2012</v>
      </c>
      <c r="W109" s="25" t="s">
        <v>1290</v>
      </c>
      <c r="X109" s="21">
        <v>2016</v>
      </c>
      <c r="Y109" s="25"/>
      <c r="Z109" s="21">
        <f>$AD$3-V109</f>
        <v>6</v>
      </c>
      <c r="AA109" s="25" t="s">
        <v>1291</v>
      </c>
      <c r="AB109" s="21" t="s">
        <v>1289</v>
      </c>
      <c r="AC109" s="21"/>
      <c r="AE109" s="90" t="s">
        <v>1211</v>
      </c>
      <c r="AF109" s="82"/>
      <c r="CO109" s="262" t="str">
        <f t="shared" si="58"/>
        <v>anders</v>
      </c>
      <c r="CP109" s="19" t="str">
        <f>+S109</f>
        <v>Zymeri Shaha</v>
      </c>
      <c r="CR109" s="19">
        <f>+Z109</f>
        <v>6</v>
      </c>
      <c r="CS109" s="19" t="str">
        <f>+AB109</f>
        <v xml:space="preserve"> D/E 4)</v>
      </c>
      <c r="CT109" s="260" t="str">
        <f t="shared" si="76"/>
        <v>F</v>
      </c>
      <c r="CU109" s="154">
        <v>9733</v>
      </c>
      <c r="CV109" s="125">
        <v>771</v>
      </c>
      <c r="CW109" s="33">
        <f t="shared" si="74"/>
        <v>7</v>
      </c>
      <c r="CX109" s="83" t="str">
        <f t="shared" si="75"/>
        <v>Projektingenieur 7 (Bau)</v>
      </c>
      <c r="CY109" s="125">
        <v>732</v>
      </c>
      <c r="CZ109" s="33">
        <f>VLOOKUP($CY109,Funktionsbezeichnungen,3,0)</f>
        <v>5</v>
      </c>
      <c r="DA109" s="83" t="str">
        <f>VLOOKUP($CY109,Funktionsbezeichnungen,2,0)</f>
        <v>Konstrukteur 5 / -planer 5</v>
      </c>
      <c r="DB109" s="125">
        <v>731</v>
      </c>
      <c r="DC109" s="33">
        <f>VLOOKUP($DB109,Funktionsbezeichnungen,3,0)</f>
        <v>4</v>
      </c>
      <c r="DD109" s="83" t="str">
        <f>VLOOKUP($DB109,Funktionsbezeichnungen,2,0)</f>
        <v>Konstrukteur 4 / -planer 4</v>
      </c>
      <c r="DE109" s="125"/>
      <c r="DF109" s="33"/>
      <c r="DG109" s="83"/>
      <c r="DH109" s="125"/>
      <c r="DI109" s="33"/>
      <c r="DJ109" s="83"/>
      <c r="DK109" s="20"/>
      <c r="DL109" s="33">
        <v>731</v>
      </c>
      <c r="DM109" s="33">
        <f>VLOOKUP($DL109,Funktionsbezeichnungen,3,0)</f>
        <v>4</v>
      </c>
      <c r="DN109" s="83" t="str">
        <f>VLOOKUP($DL109,Funktionsbezeichnungen,2,0)</f>
        <v>Konstrukteur 4 / -planer 4</v>
      </c>
      <c r="DS109" s="19">
        <f>+CU109</f>
        <v>9733</v>
      </c>
      <c r="DT109" s="153">
        <v>7</v>
      </c>
      <c r="DU109" s="19">
        <v>0</v>
      </c>
      <c r="DV109" s="19" t="s">
        <v>964</v>
      </c>
      <c r="EX109" s="154">
        <v>4245</v>
      </c>
      <c r="EY109" s="19" t="s">
        <v>121</v>
      </c>
    </row>
    <row r="110" spans="1:155" s="19" customFormat="1" x14ac:dyDescent="0.2">
      <c r="A110" s="53">
        <v>0</v>
      </c>
      <c r="B110" s="53"/>
      <c r="C110" s="53">
        <f t="shared" si="59"/>
        <v>1</v>
      </c>
      <c r="D110" s="55"/>
      <c r="E110" s="55"/>
      <c r="F110" s="56"/>
      <c r="G110" s="54"/>
      <c r="H110" s="54"/>
      <c r="I110" s="56">
        <v>1</v>
      </c>
      <c r="J110" s="54"/>
      <c r="K110" s="56"/>
      <c r="L110" s="56"/>
      <c r="M110" s="56"/>
      <c r="N110" s="58"/>
      <c r="O110" s="52" t="s">
        <v>358</v>
      </c>
      <c r="P110" s="15" t="s">
        <v>652</v>
      </c>
      <c r="Q110" s="15">
        <v>106</v>
      </c>
      <c r="R110" s="16"/>
      <c r="S110" s="20" t="s">
        <v>651</v>
      </c>
      <c r="T110" s="21">
        <v>1967</v>
      </c>
      <c r="U110" s="28" t="s">
        <v>653</v>
      </c>
      <c r="V110" s="21">
        <v>1988</v>
      </c>
      <c r="W110" s="25"/>
      <c r="X110" s="21"/>
      <c r="Y110" s="28"/>
      <c r="Z110" s="21">
        <f t="shared" si="60"/>
        <v>30</v>
      </c>
      <c r="AA110" s="25" t="s">
        <v>653</v>
      </c>
      <c r="AB110" s="21" t="s">
        <v>142</v>
      </c>
      <c r="AC110" s="21"/>
      <c r="AE110" s="187" t="s">
        <v>378</v>
      </c>
      <c r="AF110" s="82"/>
      <c r="CO110" s="19" t="str">
        <f t="shared" si="58"/>
        <v/>
      </c>
      <c r="CP110" s="19" t="str">
        <f t="shared" si="61"/>
        <v>Dettwiler Markus</v>
      </c>
      <c r="CR110" s="19">
        <f t="shared" si="62"/>
        <v>30</v>
      </c>
      <c r="CS110" s="19" t="str">
        <f t="shared" si="63"/>
        <v>E</v>
      </c>
      <c r="CT110" s="260" t="str">
        <f t="shared" si="76"/>
        <v>E</v>
      </c>
      <c r="CU110" s="154">
        <v>5639</v>
      </c>
      <c r="CV110" s="125">
        <v>741</v>
      </c>
      <c r="CW110" s="33">
        <f t="shared" si="74"/>
        <v>7</v>
      </c>
      <c r="CX110" s="83" t="str">
        <f t="shared" si="75"/>
        <v>Konstrukteur 7 / Fachplaner 7 / Gruppenchef 7</v>
      </c>
      <c r="CY110" s="125">
        <v>741</v>
      </c>
      <c r="CZ110" s="33">
        <f t="shared" si="72"/>
        <v>7</v>
      </c>
      <c r="DA110" s="83" t="str">
        <f t="shared" si="73"/>
        <v>Konstrukteur 7 / Fachplaner 7 / Gruppenchef 7</v>
      </c>
      <c r="DB110" s="125">
        <v>741</v>
      </c>
      <c r="DC110" s="33">
        <f t="shared" ref="DC110:DC135" si="77">VLOOKUP($DB110,Funktionsbezeichnungen,3,0)</f>
        <v>7</v>
      </c>
      <c r="DD110" s="83" t="str">
        <f t="shared" ref="DD110:DD135" si="78">VLOOKUP($DB110,Funktionsbezeichnungen,2,0)</f>
        <v>Konstrukteur 7 / Fachplaner 7 / Gruppenchef 7</v>
      </c>
      <c r="DE110" s="125">
        <v>741</v>
      </c>
      <c r="DF110" s="33">
        <f t="shared" si="66"/>
        <v>7</v>
      </c>
      <c r="DG110" s="83" t="str">
        <f t="shared" si="67"/>
        <v>Konstrukteur 7 / Fachplaner 7 / Gruppenchef 7</v>
      </c>
      <c r="DH110" s="125">
        <v>741</v>
      </c>
      <c r="DI110" s="33">
        <f t="shared" si="68"/>
        <v>7</v>
      </c>
      <c r="DJ110" s="83" t="str">
        <f t="shared" si="69"/>
        <v>Konstrukteur 7 / Fachplaner 7 / Gruppenchef 7</v>
      </c>
      <c r="DK110" s="20"/>
      <c r="DL110" s="125">
        <v>741</v>
      </c>
      <c r="DM110" s="33">
        <f t="shared" si="70"/>
        <v>7</v>
      </c>
      <c r="DN110" s="83" t="str">
        <f t="shared" si="71"/>
        <v>Konstrukteur 7 / Fachplaner 7 / Gruppenchef 7</v>
      </c>
      <c r="DS110" s="19">
        <f t="shared" si="64"/>
        <v>5639</v>
      </c>
      <c r="DT110" s="153">
        <v>6</v>
      </c>
      <c r="DU110" s="19">
        <v>0</v>
      </c>
      <c r="DV110" s="19" t="s">
        <v>965</v>
      </c>
      <c r="EX110" s="154">
        <v>4266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9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556</v>
      </c>
      <c r="Q111" s="15">
        <v>107</v>
      </c>
      <c r="R111" s="42"/>
      <c r="S111" s="20" t="s">
        <v>557</v>
      </c>
      <c r="T111" s="21">
        <v>1987</v>
      </c>
      <c r="U111" s="28" t="s">
        <v>235</v>
      </c>
      <c r="V111" s="21">
        <v>2008</v>
      </c>
      <c r="W111" s="25"/>
      <c r="X111" s="21"/>
      <c r="Y111" s="25"/>
      <c r="Z111" s="21">
        <f t="shared" si="60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O111" s="19" t="str">
        <f t="shared" si="58"/>
        <v/>
      </c>
      <c r="CP111" s="19" t="str">
        <f t="shared" si="61"/>
        <v>Breiter Michael</v>
      </c>
      <c r="CR111" s="19">
        <f t="shared" si="62"/>
        <v>10</v>
      </c>
      <c r="CS111" s="19" t="str">
        <f t="shared" si="63"/>
        <v>E</v>
      </c>
      <c r="CT111" s="260" t="str">
        <f t="shared" si="76"/>
        <v>E</v>
      </c>
      <c r="CU111" s="154">
        <v>7702</v>
      </c>
      <c r="CV111" s="125">
        <v>733</v>
      </c>
      <c r="CW111" s="33">
        <f t="shared" si="74"/>
        <v>6</v>
      </c>
      <c r="CX111" s="83" t="str">
        <f t="shared" si="75"/>
        <v>Konstrukteur 6 / -planer 6 / Gruppenchef 6</v>
      </c>
      <c r="CY111" s="125">
        <v>733</v>
      </c>
      <c r="CZ111" s="33">
        <f t="shared" si="72"/>
        <v>6</v>
      </c>
      <c r="DA111" s="83" t="str">
        <f t="shared" si="73"/>
        <v>Konstrukteur 6 / -planer 6 / Gruppenchef 6</v>
      </c>
      <c r="DB111" s="125"/>
      <c r="DC111" s="33"/>
      <c r="DD111" s="83"/>
      <c r="DE111" s="125">
        <v>732</v>
      </c>
      <c r="DF111" s="33">
        <f>VLOOKUP($DE111,Funktionsbezeichnungen,3,0)</f>
        <v>5</v>
      </c>
      <c r="DG111" s="83" t="str">
        <f>VLOOKUP($DE111,Funktionsbezeichnungen,2,0)</f>
        <v>Konstrukteur 5 / -planer 5</v>
      </c>
      <c r="DH111" s="33">
        <v>732</v>
      </c>
      <c r="DI111" s="33">
        <f>VLOOKUP($DH111,Funktionsbezeichnungen,3,0)</f>
        <v>5</v>
      </c>
      <c r="DJ111" s="83" t="str">
        <f>VLOOKUP($DH111,Funktionsbezeichnungen,2,0)</f>
        <v>Konstrukteur 5 / -planer 5</v>
      </c>
      <c r="DL111" s="33">
        <v>732</v>
      </c>
      <c r="DM111" s="33">
        <f t="shared" ref="DM111:DM132" si="79">VLOOKUP($DL111,Funktionsbezeichnungen,3,0)</f>
        <v>5</v>
      </c>
      <c r="DN111" s="83" t="str">
        <f t="shared" ref="DN111:DN132" si="80">VLOOKUP($DL111,Funktionsbezeichnungen,2,0)</f>
        <v>Konstrukteur 5 / -planer 5</v>
      </c>
      <c r="DS111" s="19">
        <f t="shared" si="64"/>
        <v>7702</v>
      </c>
      <c r="DT111" s="153">
        <v>6</v>
      </c>
      <c r="DU111" s="19">
        <v>0</v>
      </c>
      <c r="DV111" s="19" t="s">
        <v>964</v>
      </c>
      <c r="EX111" s="154">
        <v>4216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9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1140</v>
      </c>
      <c r="P112" s="15" t="s">
        <v>524</v>
      </c>
      <c r="Q112" s="15">
        <v>108</v>
      </c>
      <c r="R112" s="42"/>
      <c r="S112" s="20" t="s">
        <v>283</v>
      </c>
      <c r="T112" s="21">
        <v>1988</v>
      </c>
      <c r="U112" s="28" t="s">
        <v>235</v>
      </c>
      <c r="V112" s="21">
        <v>2010</v>
      </c>
      <c r="W112" s="25"/>
      <c r="X112" s="21"/>
      <c r="Y112" s="25"/>
      <c r="Z112" s="21">
        <f t="shared" si="60"/>
        <v>8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8"/>
        <v/>
      </c>
      <c r="CP112" s="19" t="str">
        <f t="shared" si="61"/>
        <v>Niederberger Benjamin</v>
      </c>
      <c r="CR112" s="19">
        <f t="shared" si="62"/>
        <v>8</v>
      </c>
      <c r="CS112" s="19" t="str">
        <f t="shared" si="63"/>
        <v>E</v>
      </c>
      <c r="CT112" s="260" t="str">
        <f t="shared" si="76"/>
        <v>E</v>
      </c>
      <c r="CU112" s="154">
        <v>9701</v>
      </c>
      <c r="CV112" s="125">
        <v>733</v>
      </c>
      <c r="CW112" s="33">
        <f t="shared" si="74"/>
        <v>6</v>
      </c>
      <c r="CX112" s="83" t="str">
        <f t="shared" si="75"/>
        <v>Konstrukteur 6 / -planer 6 / Gruppenchef 6</v>
      </c>
      <c r="CY112" s="125">
        <v>733</v>
      </c>
      <c r="CZ112" s="33">
        <f t="shared" si="72"/>
        <v>6</v>
      </c>
      <c r="DA112" s="83" t="str">
        <f t="shared" si="73"/>
        <v>Konstrukteur 6 / -planer 6 / Gruppenchef 6</v>
      </c>
      <c r="DB112" s="125">
        <v>732</v>
      </c>
      <c r="DC112" s="33">
        <f t="shared" si="77"/>
        <v>5</v>
      </c>
      <c r="DD112" s="83" t="str">
        <f t="shared" si="78"/>
        <v>Konstrukteur 5 / -planer 5</v>
      </c>
      <c r="DE112" s="125">
        <v>731</v>
      </c>
      <c r="DF112" s="33">
        <f t="shared" ref="DF112:DF132" si="81">VLOOKUP($DE112,Funktionsbezeichnungen,3,0)</f>
        <v>4</v>
      </c>
      <c r="DG112" s="83" t="str">
        <f t="shared" ref="DG112:DG132" si="82">VLOOKUP($DE112,Funktionsbezeichnungen,2,0)</f>
        <v>Konstrukteur 4 / -planer 4</v>
      </c>
      <c r="DH112" s="125">
        <v>731</v>
      </c>
      <c r="DI112" s="33">
        <f t="shared" si="68"/>
        <v>4</v>
      </c>
      <c r="DJ112" s="83" t="str">
        <f t="shared" si="69"/>
        <v>Konstrukteur 4 / -planer 4</v>
      </c>
      <c r="DK112" s="20"/>
      <c r="DL112" s="33">
        <v>731</v>
      </c>
      <c r="DM112" s="33">
        <f t="shared" si="79"/>
        <v>4</v>
      </c>
      <c r="DN112" s="83" t="str">
        <f t="shared" si="80"/>
        <v>Konstrukteur 4 / -planer 4</v>
      </c>
      <c r="DS112" s="19">
        <f t="shared" si="64"/>
        <v>9701</v>
      </c>
      <c r="DT112" s="153">
        <v>6</v>
      </c>
      <c r="DU112" s="19">
        <v>0</v>
      </c>
      <c r="DV112" s="19" t="s">
        <v>964</v>
      </c>
      <c r="EX112" s="154">
        <v>4320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9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542</v>
      </c>
      <c r="Q113" s="15">
        <v>109</v>
      </c>
      <c r="R113" s="42"/>
      <c r="S113" s="27" t="s">
        <v>538</v>
      </c>
      <c r="T113" s="21">
        <v>1992</v>
      </c>
      <c r="U113" s="28" t="s">
        <v>235</v>
      </c>
      <c r="V113" s="21">
        <v>2012</v>
      </c>
      <c r="W113" s="25"/>
      <c r="X113" s="21"/>
      <c r="Y113" s="25"/>
      <c r="Z113" s="21">
        <f t="shared" si="60"/>
        <v>6</v>
      </c>
      <c r="AA113" s="25" t="s">
        <v>235</v>
      </c>
      <c r="AB113" s="21" t="s">
        <v>147</v>
      </c>
      <c r="AC113" s="21"/>
      <c r="AE113" s="90" t="s">
        <v>378</v>
      </c>
      <c r="AF113" s="82"/>
      <c r="CP113" s="19" t="str">
        <f t="shared" si="61"/>
        <v>Rüegsegger Stefan</v>
      </c>
      <c r="CR113" s="19">
        <f t="shared" si="62"/>
        <v>6</v>
      </c>
      <c r="CS113" s="19" t="str">
        <f t="shared" si="63"/>
        <v>F</v>
      </c>
      <c r="CT113" s="155">
        <v>9707</v>
      </c>
      <c r="CU113" s="156"/>
      <c r="CV113" s="125">
        <v>731</v>
      </c>
      <c r="CW113" s="33">
        <f t="shared" ref="CW113" si="83">VLOOKUP($CV113,Funktionsbezeichnungen,3,0)</f>
        <v>4</v>
      </c>
      <c r="CX113" s="83" t="str">
        <f t="shared" ref="CX113" si="84">VLOOKUP($CV113,Funktionsbezeichnungen,2,0)</f>
        <v>Konstrukteur 4 / -planer 4</v>
      </c>
      <c r="CY113" s="125"/>
      <c r="CZ113" s="33"/>
      <c r="DA113" s="83"/>
      <c r="DB113" s="125"/>
      <c r="DC113" s="33"/>
      <c r="DD113" s="83"/>
      <c r="DE113" s="20"/>
      <c r="DF113" s="33">
        <v>731</v>
      </c>
      <c r="DG113" s="33">
        <f t="shared" ref="DG113" si="85">VLOOKUP($DF113,Funktionsbezeichnungen,3,0)</f>
        <v>4</v>
      </c>
      <c r="DH113" s="83" t="str">
        <f t="shared" ref="DH113" si="86">VLOOKUP($DF113,Funktionsbezeichnungen,2,0)</f>
        <v>Konstrukteur 4 / -planer 4</v>
      </c>
      <c r="DM113" s="19">
        <f t="shared" ref="DM113" si="87">+CT113</f>
        <v>9707</v>
      </c>
      <c r="DN113" s="153">
        <v>6</v>
      </c>
      <c r="DO113" s="19">
        <v>0</v>
      </c>
      <c r="DP113" s="19" t="s">
        <v>964</v>
      </c>
    </row>
    <row r="114" spans="1:155" s="19" customFormat="1" x14ac:dyDescent="0.2">
      <c r="A114" s="53">
        <v>0</v>
      </c>
      <c r="B114" s="53"/>
      <c r="C114" s="53">
        <f t="shared" si="59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60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8"/>
        <v/>
      </c>
      <c r="CP114" s="19" t="str">
        <f t="shared" si="61"/>
        <v>Schär Cedric</v>
      </c>
      <c r="CR114" s="19">
        <f t="shared" si="62"/>
        <v>5</v>
      </c>
      <c r="CS114" s="19" t="str">
        <f t="shared" si="63"/>
        <v>F</v>
      </c>
      <c r="CT114" s="260" t="str">
        <f t="shared" si="76"/>
        <v>F</v>
      </c>
      <c r="CU114" s="154">
        <v>9715</v>
      </c>
      <c r="CV114" s="125">
        <v>732</v>
      </c>
      <c r="CW114" s="33">
        <f t="shared" si="74"/>
        <v>5</v>
      </c>
      <c r="CX114" s="83" t="str">
        <f t="shared" si="75"/>
        <v>Konstrukteur 5 / -planer 5</v>
      </c>
      <c r="CY114" s="125">
        <v>732</v>
      </c>
      <c r="CZ114" s="33">
        <f t="shared" si="72"/>
        <v>5</v>
      </c>
      <c r="DA114" s="83" t="str">
        <f t="shared" si="73"/>
        <v>Konstrukteur 5 / -planer 5</v>
      </c>
      <c r="DB114" s="125">
        <v>731</v>
      </c>
      <c r="DC114" s="33">
        <f t="shared" si="77"/>
        <v>4</v>
      </c>
      <c r="DD114" s="83" t="str">
        <f t="shared" si="78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9"/>
        <v>4</v>
      </c>
      <c r="DN114" s="83" t="str">
        <f t="shared" si="80"/>
        <v>Konstrukteur 4 / -planer 4</v>
      </c>
      <c r="DS114" s="19">
        <f t="shared" si="64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9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60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8"/>
        <v>anders</v>
      </c>
      <c r="CP115" s="192" t="str">
        <f t="shared" si="61"/>
        <v>Boschung Jan</v>
      </c>
      <c r="CR115" s="19">
        <f t="shared" si="62"/>
        <v>2</v>
      </c>
      <c r="CS115" s="19" t="str">
        <f t="shared" si="63"/>
        <v>F</v>
      </c>
      <c r="CT115" s="260" t="str">
        <f t="shared" si="76"/>
        <v>G</v>
      </c>
      <c r="CU115" s="154">
        <v>9740</v>
      </c>
      <c r="CV115" s="125">
        <v>731</v>
      </c>
      <c r="CW115" s="33">
        <f t="shared" si="74"/>
        <v>4</v>
      </c>
      <c r="CX115" s="83" t="str">
        <f t="shared" si="75"/>
        <v>Konstrukteur 4 / -planer 4</v>
      </c>
      <c r="CY115" s="125"/>
      <c r="CZ115" s="33"/>
      <c r="DA115" s="83" t="e">
        <f t="shared" ref="DA115:DA143" si="88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4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9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60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8"/>
        <v>#N/A</v>
      </c>
      <c r="CP116" s="192" t="str">
        <f t="shared" si="61"/>
        <v>Stucki Tizian</v>
      </c>
      <c r="CR116" s="19">
        <f t="shared" si="62"/>
        <v>1</v>
      </c>
      <c r="CS116" s="19" t="str">
        <f t="shared" si="63"/>
        <v>F</v>
      </c>
      <c r="CT116" s="260" t="e">
        <f t="shared" si="76"/>
        <v>#N/A</v>
      </c>
      <c r="CU116" s="222">
        <v>9743</v>
      </c>
      <c r="CV116" s="125">
        <v>731</v>
      </c>
      <c r="CW116" s="33">
        <f t="shared" si="74"/>
        <v>4</v>
      </c>
      <c r="CX116" s="83" t="str">
        <f t="shared" si="75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4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9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60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8"/>
        <v/>
      </c>
      <c r="CP117" s="19" t="str">
        <f t="shared" si="61"/>
        <v>Kiefer Patrick</v>
      </c>
      <c r="CR117" s="19">
        <f t="shared" si="62"/>
        <v>16</v>
      </c>
      <c r="CS117" s="19" t="str">
        <f t="shared" si="63"/>
        <v>C</v>
      </c>
      <c r="CT117" s="260" t="str">
        <f t="shared" si="76"/>
        <v>C</v>
      </c>
      <c r="CU117" s="154">
        <v>6753</v>
      </c>
      <c r="CV117" s="125">
        <v>223</v>
      </c>
      <c r="CW117" s="33">
        <f t="shared" si="74"/>
        <v>10</v>
      </c>
      <c r="CX117" s="83" t="str">
        <f t="shared" si="75"/>
        <v>Finanz-Fachspezialist / Controller 10</v>
      </c>
      <c r="CY117" s="125">
        <v>223</v>
      </c>
      <c r="CZ117" s="33">
        <f t="shared" ref="CZ117:CZ143" si="89">VLOOKUP($CY117,Funktionsbezeichnungen,3,0)</f>
        <v>10</v>
      </c>
      <c r="DA117" s="83" t="str">
        <f t="shared" si="88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4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9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60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8"/>
        <v/>
      </c>
      <c r="CP118" s="19" t="str">
        <f t="shared" si="61"/>
        <v>Meister Christine</v>
      </c>
      <c r="CR118" s="19">
        <f t="shared" si="62"/>
        <v>47</v>
      </c>
      <c r="CS118" s="19" t="str">
        <f t="shared" si="63"/>
        <v>D</v>
      </c>
      <c r="CT118" s="260" t="str">
        <f t="shared" si="76"/>
        <v>D</v>
      </c>
      <c r="CU118" s="154">
        <v>4245</v>
      </c>
      <c r="CV118" s="125">
        <v>134</v>
      </c>
      <c r="CW118" s="33">
        <f t="shared" ref="CW118:CW143" si="90">VLOOKUP($CV118,Funktionsbezeichnungen,3,0)</f>
        <v>7</v>
      </c>
      <c r="CX118" s="83" t="str">
        <f t="shared" ref="CX118:CX143" si="91">VLOOKUP($CV118,Funktionsbezeichnungen,2,0)</f>
        <v>Kaufmännischer Mitarbeiter 7 / Gruppenchef 7</v>
      </c>
      <c r="CY118" s="125">
        <v>134</v>
      </c>
      <c r="CZ118" s="33">
        <f t="shared" si="89"/>
        <v>7</v>
      </c>
      <c r="DA118" s="83" t="str">
        <f t="shared" si="88"/>
        <v>Kaufmännischer Mitarbeiter 7 / Gruppenchef 7</v>
      </c>
      <c r="DB118" s="125">
        <v>134</v>
      </c>
      <c r="DC118" s="33">
        <f t="shared" si="77"/>
        <v>7</v>
      </c>
      <c r="DD118" s="83" t="str">
        <f t="shared" si="78"/>
        <v>Kaufmännischer Mitarbeiter 7 / Gruppenchef 7</v>
      </c>
      <c r="DE118" s="125">
        <v>134</v>
      </c>
      <c r="DF118" s="33">
        <f t="shared" si="81"/>
        <v>7</v>
      </c>
      <c r="DG118" s="83" t="str">
        <f t="shared" si="82"/>
        <v>Kaufmännischer Mitarbeiter 7 / Gruppenchef 7</v>
      </c>
      <c r="DH118" s="125">
        <v>134</v>
      </c>
      <c r="DI118" s="33">
        <f t="shared" ref="DI118:DI132" si="92">VLOOKUP($DH118,Funktionsbezeichnungen,3,0)</f>
        <v>7</v>
      </c>
      <c r="DJ118" s="83" t="str">
        <f t="shared" ref="DJ118:DJ132" si="93">VLOOKUP($DH118,Funktionsbezeichnungen,2,0)</f>
        <v>Kaufmännischer Mitarbeiter 7 / Gruppenchef 7</v>
      </c>
      <c r="DK118" s="20"/>
      <c r="DL118" s="125">
        <v>134</v>
      </c>
      <c r="DM118" s="33">
        <f t="shared" si="79"/>
        <v>7</v>
      </c>
      <c r="DN118" s="83" t="str">
        <f t="shared" si="80"/>
        <v>Kaufmännischer Mitarbeiter 7 / Gruppenchef 7</v>
      </c>
      <c r="DS118" s="19">
        <f t="shared" si="64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9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60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8"/>
        <v/>
      </c>
      <c r="CP119" s="19" t="str">
        <f t="shared" si="61"/>
        <v>Derezynski Françoise</v>
      </c>
      <c r="CR119" s="19">
        <f t="shared" si="62"/>
        <v>47</v>
      </c>
      <c r="CS119" s="19" t="str">
        <f t="shared" si="63"/>
        <v>D</v>
      </c>
      <c r="CT119" s="260" t="str">
        <f t="shared" si="76"/>
        <v>D</v>
      </c>
      <c r="CU119" s="154">
        <v>4266</v>
      </c>
      <c r="CV119" s="125">
        <v>141</v>
      </c>
      <c r="CW119" s="33">
        <f t="shared" si="90"/>
        <v>8</v>
      </c>
      <c r="CX119" s="83" t="str">
        <f t="shared" si="91"/>
        <v>Kaufmännischer Fachspezialist 8</v>
      </c>
      <c r="CY119" s="125">
        <v>141</v>
      </c>
      <c r="CZ119" s="33">
        <f t="shared" si="89"/>
        <v>8</v>
      </c>
      <c r="DA119" s="83" t="str">
        <f t="shared" si="88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4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9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60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8"/>
        <v/>
      </c>
      <c r="CP120" s="19" t="str">
        <f t="shared" si="61"/>
        <v>Szirt Madeleine</v>
      </c>
      <c r="CR120" s="19">
        <f t="shared" si="62"/>
        <v>41</v>
      </c>
      <c r="CS120" s="19" t="str">
        <f t="shared" si="63"/>
        <v>D</v>
      </c>
      <c r="CT120" s="260" t="str">
        <f t="shared" si="76"/>
        <v>D</v>
      </c>
      <c r="CU120" s="154">
        <v>4216</v>
      </c>
      <c r="CV120" s="125">
        <v>162</v>
      </c>
      <c r="CW120" s="33">
        <f t="shared" si="90"/>
        <v>9</v>
      </c>
      <c r="CX120" s="83" t="str">
        <f t="shared" si="91"/>
        <v>Personal-Fachspezialist 9</v>
      </c>
      <c r="CY120" s="125">
        <v>162</v>
      </c>
      <c r="CZ120" s="33">
        <f t="shared" si="89"/>
        <v>9</v>
      </c>
      <c r="DA120" s="83" t="str">
        <f t="shared" si="88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4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60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8"/>
        <v/>
      </c>
      <c r="CP121" s="19" t="str">
        <f t="shared" si="61"/>
        <v>Canetti Rosemarie</v>
      </c>
      <c r="CR121" s="19">
        <f t="shared" si="62"/>
        <v>41</v>
      </c>
      <c r="CS121" s="19" t="str">
        <f t="shared" si="63"/>
        <v>D</v>
      </c>
      <c r="CT121" s="260" t="str">
        <f t="shared" si="76"/>
        <v>D</v>
      </c>
      <c r="CU121" s="154">
        <v>4320</v>
      </c>
      <c r="CV121" s="125">
        <v>134</v>
      </c>
      <c r="CW121" s="33">
        <f t="shared" si="90"/>
        <v>7</v>
      </c>
      <c r="CX121" s="83" t="str">
        <f t="shared" si="91"/>
        <v>Kaufmännischer Mitarbeiter 7 / Gruppenchef 7</v>
      </c>
      <c r="CY121" s="125">
        <v>134</v>
      </c>
      <c r="CZ121" s="33">
        <f t="shared" si="89"/>
        <v>7</v>
      </c>
      <c r="DA121" s="83" t="str">
        <f t="shared" si="88"/>
        <v>Kaufmännischer Mitarbeiter 7 / Gruppenchef 7</v>
      </c>
      <c r="DB121" s="125"/>
      <c r="DC121" s="33"/>
      <c r="DD121" s="83"/>
      <c r="DE121" s="125">
        <v>134</v>
      </c>
      <c r="DF121" s="33">
        <f t="shared" si="81"/>
        <v>7</v>
      </c>
      <c r="DG121" s="83" t="str">
        <f t="shared" si="82"/>
        <v>Kaufmännischer Mitarbeiter 7 / Gruppenchef 7</v>
      </c>
      <c r="DH121" s="125">
        <v>134</v>
      </c>
      <c r="DI121" s="33">
        <f t="shared" si="92"/>
        <v>7</v>
      </c>
      <c r="DJ121" s="83" t="str">
        <f t="shared" si="93"/>
        <v>Kaufmännischer Mitarbeiter 7 / Gruppenchef 7</v>
      </c>
      <c r="DK121" s="20"/>
      <c r="DL121" s="125">
        <v>134</v>
      </c>
      <c r="DM121" s="33">
        <f t="shared" si="79"/>
        <v>7</v>
      </c>
      <c r="DN121" s="83" t="str">
        <f t="shared" si="80"/>
        <v>Kaufmännischer Mitarbeiter 7 / Gruppenchef 7</v>
      </c>
      <c r="DS121" s="19">
        <f t="shared" si="64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60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8"/>
        <v/>
      </c>
      <c r="CP122" s="19" t="str">
        <f t="shared" si="61"/>
        <v>Peier Doris</v>
      </c>
      <c r="CR122" s="19">
        <f t="shared" si="62"/>
        <v>36</v>
      </c>
      <c r="CS122" s="19" t="str">
        <f t="shared" si="63"/>
        <v>D</v>
      </c>
      <c r="CT122" s="260" t="str">
        <f t="shared" si="76"/>
        <v>D</v>
      </c>
      <c r="CU122" s="154">
        <v>5581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>
        <v>134</v>
      </c>
      <c r="DC122" s="33">
        <f t="shared" si="77"/>
        <v>7</v>
      </c>
      <c r="DD122" s="83" t="str">
        <f t="shared" si="78"/>
        <v>Kaufmännischer Mitarbeiter 7 / Gruppenchef 7</v>
      </c>
      <c r="DE122" s="125">
        <v>134</v>
      </c>
      <c r="DF122" s="33">
        <f t="shared" si="81"/>
        <v>7</v>
      </c>
      <c r="DG122" s="83" t="str">
        <f t="shared" si="82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79"/>
        <v>7</v>
      </c>
      <c r="DN122" s="83" t="str">
        <f t="shared" si="80"/>
        <v>Kaufmännischer Mitarbeiter 7 / Gruppenchef 7</v>
      </c>
      <c r="DS122" s="19">
        <f t="shared" si="64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60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8"/>
        <v/>
      </c>
      <c r="CP123" s="19" t="str">
        <f t="shared" si="61"/>
        <v>Beuret Agnès</v>
      </c>
      <c r="CR123" s="19">
        <f t="shared" si="62"/>
        <v>33</v>
      </c>
      <c r="CS123" s="19" t="str">
        <f t="shared" si="63"/>
        <v>D</v>
      </c>
      <c r="CT123" s="260" t="str">
        <f t="shared" si="76"/>
        <v>D</v>
      </c>
      <c r="CU123" s="154">
        <v>4352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77"/>
        <v>7</v>
      </c>
      <c r="DD123" s="83" t="str">
        <f t="shared" si="78"/>
        <v>Kaufmännischer Mitarbeiter 7 / Gruppenchef 7</v>
      </c>
      <c r="DE123" s="125">
        <v>134</v>
      </c>
      <c r="DF123" s="33">
        <f t="shared" si="81"/>
        <v>7</v>
      </c>
      <c r="DG123" s="83" t="str">
        <f t="shared" si="82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79"/>
        <v>7</v>
      </c>
      <c r="DN123" s="83" t="str">
        <f t="shared" si="80"/>
        <v>Kaufmännischer Mitarbeiter 7 / Gruppenchef 7</v>
      </c>
      <c r="DS123" s="19">
        <f t="shared" si="64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60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8"/>
        <v/>
      </c>
      <c r="CP124" s="19" t="str">
        <f t="shared" si="61"/>
        <v>Weider Noelle</v>
      </c>
      <c r="CR124" s="19">
        <f t="shared" si="62"/>
        <v>28</v>
      </c>
      <c r="CS124" s="19" t="str">
        <f t="shared" si="63"/>
        <v>D</v>
      </c>
      <c r="CT124" s="260" t="str">
        <f t="shared" si="76"/>
        <v>D</v>
      </c>
      <c r="CU124" s="154">
        <v>5604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77"/>
        <v>7</v>
      </c>
      <c r="DD124" s="83" t="str">
        <f t="shared" si="78"/>
        <v>Kaufmännischer Mitarbeiter 7 / Gruppenchef 7</v>
      </c>
      <c r="DE124" s="125">
        <v>134</v>
      </c>
      <c r="DF124" s="33">
        <f t="shared" si="81"/>
        <v>7</v>
      </c>
      <c r="DG124" s="83" t="str">
        <f t="shared" si="82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79"/>
        <v>7</v>
      </c>
      <c r="DN124" s="83" t="str">
        <f t="shared" si="80"/>
        <v>Kaufmännischer Mitarbeiter 7 / Gruppenchef 7</v>
      </c>
      <c r="DS124" s="19">
        <f t="shared" si="64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60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8"/>
        <v/>
      </c>
      <c r="CP125" s="19" t="str">
        <f t="shared" si="61"/>
        <v>Fischer Michel</v>
      </c>
      <c r="CR125" s="19">
        <f t="shared" si="62"/>
        <v>16</v>
      </c>
      <c r="CS125" s="19" t="str">
        <f t="shared" si="63"/>
        <v>D</v>
      </c>
      <c r="CT125" s="260" t="str">
        <f t="shared" si="76"/>
        <v>D</v>
      </c>
      <c r="CU125" s="154">
        <v>8655</v>
      </c>
      <c r="CV125" s="125">
        <v>542</v>
      </c>
      <c r="CW125" s="33">
        <f t="shared" si="90"/>
        <v>7</v>
      </c>
      <c r="CX125" s="83" t="str">
        <f t="shared" si="91"/>
        <v>Technischer Sachbearbeiter 7</v>
      </c>
      <c r="CY125" s="125">
        <v>542</v>
      </c>
      <c r="CZ125" s="33">
        <f t="shared" si="89"/>
        <v>7</v>
      </c>
      <c r="DA125" s="83" t="str">
        <f t="shared" si="88"/>
        <v>Technischer Sachbearbeiter 7</v>
      </c>
      <c r="DB125" s="125">
        <v>542</v>
      </c>
      <c r="DC125" s="33">
        <f t="shared" si="77"/>
        <v>7</v>
      </c>
      <c r="DD125" s="83" t="str">
        <f t="shared" si="78"/>
        <v>Technischer Sachbearbeiter 7</v>
      </c>
      <c r="DE125" s="125">
        <v>542</v>
      </c>
      <c r="DF125" s="33">
        <f t="shared" si="81"/>
        <v>7</v>
      </c>
      <c r="DG125" s="83" t="str">
        <f t="shared" si="82"/>
        <v>Technischer Sachbearbeiter 7</v>
      </c>
      <c r="DH125" s="125">
        <v>541</v>
      </c>
      <c r="DI125" s="33">
        <f t="shared" si="92"/>
        <v>6</v>
      </c>
      <c r="DJ125" s="83" t="str">
        <f t="shared" si="93"/>
        <v>Technischer Sachbearbeiter 6</v>
      </c>
      <c r="DK125" s="20"/>
      <c r="DL125" s="125">
        <v>351</v>
      </c>
      <c r="DM125" s="33">
        <f t="shared" si="79"/>
        <v>7</v>
      </c>
      <c r="DN125" s="83" t="str">
        <f t="shared" si="80"/>
        <v>Marketing - / Product - Manager 7</v>
      </c>
      <c r="DS125" s="19">
        <f t="shared" si="64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9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60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8"/>
        <v/>
      </c>
      <c r="CP126" s="19" t="str">
        <f t="shared" si="61"/>
        <v>Willig Martine</v>
      </c>
      <c r="CR126" s="19">
        <f t="shared" si="62"/>
        <v>42</v>
      </c>
      <c r="CS126" s="19" t="str">
        <f t="shared" si="63"/>
        <v>E</v>
      </c>
      <c r="CT126" s="260" t="str">
        <f t="shared" si="76"/>
        <v>E</v>
      </c>
      <c r="CU126" s="154">
        <v>5637</v>
      </c>
      <c r="CV126" s="125">
        <v>133</v>
      </c>
      <c r="CW126" s="33">
        <f t="shared" si="90"/>
        <v>6</v>
      </c>
      <c r="CX126" s="83" t="str">
        <f t="shared" si="91"/>
        <v>Kaufmännischer Mitarbeiter 6 / Gruppenchef 6</v>
      </c>
      <c r="CY126" s="125">
        <v>133</v>
      </c>
      <c r="CZ126" s="33">
        <f t="shared" si="89"/>
        <v>6</v>
      </c>
      <c r="DA126" s="83" t="str">
        <f t="shared" si="88"/>
        <v>Kaufmännischer Mitarbeiter 6 / Gruppenchef 6</v>
      </c>
      <c r="DB126" s="125">
        <v>133</v>
      </c>
      <c r="DC126" s="33">
        <f t="shared" si="77"/>
        <v>6</v>
      </c>
      <c r="DD126" s="83" t="str">
        <f t="shared" si="78"/>
        <v>Kaufmännischer Mitarbeiter 6 / Gruppenchef 6</v>
      </c>
      <c r="DE126" s="125">
        <v>133</v>
      </c>
      <c r="DF126" s="33">
        <f t="shared" si="81"/>
        <v>6</v>
      </c>
      <c r="DG126" s="83" t="str">
        <f t="shared" si="82"/>
        <v>Kaufmännischer Mitarbeiter 6 / Gruppenchef 6</v>
      </c>
      <c r="DH126" s="125">
        <v>133</v>
      </c>
      <c r="DI126" s="33">
        <f t="shared" si="92"/>
        <v>6</v>
      </c>
      <c r="DJ126" s="83" t="str">
        <f t="shared" si="93"/>
        <v>Kaufmännischer Mitarbeiter 6 / Gruppenchef 6</v>
      </c>
      <c r="DK126" s="20"/>
      <c r="DL126" s="125">
        <v>133</v>
      </c>
      <c r="DM126" s="33">
        <f t="shared" si="79"/>
        <v>6</v>
      </c>
      <c r="DN126" s="83" t="str">
        <f t="shared" si="80"/>
        <v>Kaufmännischer Mitarbeiter 6 / Gruppenchef 6</v>
      </c>
      <c r="DS126" s="19">
        <f t="shared" si="64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60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8"/>
        <v/>
      </c>
      <c r="CP127" s="19" t="str">
        <f t="shared" si="61"/>
        <v>Boschung Brigitte</v>
      </c>
      <c r="CQ127" s="259"/>
      <c r="CR127" s="19">
        <f t="shared" si="62"/>
        <v>33</v>
      </c>
      <c r="CS127" s="19" t="str">
        <f t="shared" si="63"/>
        <v>E</v>
      </c>
      <c r="CT127" s="260" t="str">
        <f t="shared" si="76"/>
        <v>E</v>
      </c>
      <c r="CU127" s="154">
        <v>7703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4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9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60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8"/>
        <v/>
      </c>
      <c r="CP128" s="19" t="str">
        <f t="shared" si="61"/>
        <v>Meier Jacqueline</v>
      </c>
      <c r="CR128" s="19">
        <f t="shared" si="62"/>
        <v>31</v>
      </c>
      <c r="CS128" s="19" t="str">
        <f t="shared" si="63"/>
        <v>E</v>
      </c>
      <c r="CT128" s="260" t="str">
        <f t="shared" si="76"/>
        <v>E</v>
      </c>
      <c r="CU128" s="154">
        <v>7700</v>
      </c>
      <c r="CV128" s="125">
        <v>212</v>
      </c>
      <c r="CW128" s="33">
        <f t="shared" si="90"/>
        <v>5</v>
      </c>
      <c r="CX128" s="83" t="str">
        <f t="shared" si="91"/>
        <v>Buchhalter 5</v>
      </c>
      <c r="CY128" s="125">
        <v>212</v>
      </c>
      <c r="CZ128" s="33">
        <f t="shared" si="89"/>
        <v>5</v>
      </c>
      <c r="DA128" s="83" t="str">
        <f t="shared" si="88"/>
        <v>Buchhalter 5</v>
      </c>
      <c r="DB128" s="125">
        <v>212</v>
      </c>
      <c r="DC128" s="33">
        <f t="shared" si="77"/>
        <v>5</v>
      </c>
      <c r="DD128" s="83" t="str">
        <f t="shared" si="78"/>
        <v>Buchhalter 5</v>
      </c>
      <c r="DE128" s="125">
        <v>212</v>
      </c>
      <c r="DF128" s="33">
        <f t="shared" si="81"/>
        <v>5</v>
      </c>
      <c r="DG128" s="83" t="str">
        <f t="shared" si="82"/>
        <v>Buchhalter 5</v>
      </c>
      <c r="DH128" s="125">
        <v>212</v>
      </c>
      <c r="DI128" s="33">
        <f t="shared" si="92"/>
        <v>5</v>
      </c>
      <c r="DJ128" s="83" t="str">
        <f t="shared" si="93"/>
        <v>Buchhalter 5</v>
      </c>
      <c r="DK128" s="20"/>
      <c r="DL128" s="125">
        <v>212</v>
      </c>
      <c r="DM128" s="33">
        <f t="shared" si="79"/>
        <v>5</v>
      </c>
      <c r="DN128" s="83" t="str">
        <f t="shared" si="80"/>
        <v>Buchhalter 5</v>
      </c>
      <c r="DS128" s="19">
        <f t="shared" si="64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9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60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8"/>
        <v/>
      </c>
      <c r="CP129" s="19" t="str">
        <f t="shared" si="61"/>
        <v>Oruk Makbule</v>
      </c>
      <c r="CR129" s="19">
        <f t="shared" si="62"/>
        <v>13</v>
      </c>
      <c r="CS129" s="19" t="str">
        <f t="shared" si="63"/>
        <v>E</v>
      </c>
      <c r="CT129" s="260" t="str">
        <f t="shared" si="76"/>
        <v>E</v>
      </c>
      <c r="CU129" s="154">
        <v>6762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77"/>
        <v>5</v>
      </c>
      <c r="DD129" s="83" t="str">
        <f t="shared" si="78"/>
        <v>Buchhalter 5</v>
      </c>
      <c r="DE129" s="125">
        <v>212</v>
      </c>
      <c r="DF129" s="33">
        <f t="shared" si="81"/>
        <v>5</v>
      </c>
      <c r="DG129" s="83" t="str">
        <f t="shared" si="82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79"/>
        <v>5</v>
      </c>
      <c r="DN129" s="83" t="str">
        <f t="shared" si="80"/>
        <v>Buchhalter 5</v>
      </c>
      <c r="DS129" s="19">
        <f t="shared" si="64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9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60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8"/>
        <v/>
      </c>
      <c r="CP130" s="19" t="str">
        <f t="shared" si="61"/>
        <v>Steg Günther</v>
      </c>
      <c r="CR130" s="19">
        <f t="shared" si="62"/>
        <v>39</v>
      </c>
      <c r="CS130" s="19" t="str">
        <f t="shared" si="63"/>
        <v>C</v>
      </c>
      <c r="CT130" s="260" t="str">
        <f t="shared" si="76"/>
        <v>C</v>
      </c>
      <c r="CU130" s="154">
        <v>4226</v>
      </c>
      <c r="CV130" s="125">
        <v>413</v>
      </c>
      <c r="CW130" s="33">
        <f t="shared" si="90"/>
        <v>8</v>
      </c>
      <c r="CX130" s="83" t="str">
        <f t="shared" si="91"/>
        <v>Senior System-Controller</v>
      </c>
      <c r="CY130" s="125">
        <v>413</v>
      </c>
      <c r="CZ130" s="33">
        <f t="shared" si="89"/>
        <v>8</v>
      </c>
      <c r="DA130" s="83" t="str">
        <f t="shared" si="88"/>
        <v>Senior System-Controller</v>
      </c>
      <c r="DB130" s="125">
        <v>413</v>
      </c>
      <c r="DC130" s="33">
        <f t="shared" si="77"/>
        <v>8</v>
      </c>
      <c r="DD130" s="83" t="str">
        <f t="shared" si="78"/>
        <v>Senior System-Controller</v>
      </c>
      <c r="DE130" s="125">
        <v>413</v>
      </c>
      <c r="DF130" s="33">
        <f t="shared" si="81"/>
        <v>8</v>
      </c>
      <c r="DG130" s="83" t="str">
        <f t="shared" si="82"/>
        <v>Senior System-Controller</v>
      </c>
      <c r="DH130" s="125">
        <v>413</v>
      </c>
      <c r="DI130" s="33">
        <f t="shared" si="92"/>
        <v>8</v>
      </c>
      <c r="DJ130" s="83" t="str">
        <f t="shared" si="93"/>
        <v>Senior System-Controller</v>
      </c>
      <c r="DK130" s="20"/>
      <c r="DL130" s="125">
        <v>413</v>
      </c>
      <c r="DM130" s="33">
        <f t="shared" si="79"/>
        <v>8</v>
      </c>
      <c r="DN130" s="83" t="str">
        <f t="shared" si="80"/>
        <v>Senior System-Controller</v>
      </c>
      <c r="DS130" s="19">
        <f t="shared" si="64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9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60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8"/>
        <v/>
      </c>
      <c r="CP131" s="19" t="str">
        <f t="shared" si="61"/>
        <v>Grimm Stephan</v>
      </c>
      <c r="CR131" s="19">
        <f t="shared" si="62"/>
        <v>26</v>
      </c>
      <c r="CS131" s="19" t="str">
        <f t="shared" si="63"/>
        <v>C</v>
      </c>
      <c r="CT131" s="260" t="str">
        <f t="shared" si="76"/>
        <v>C</v>
      </c>
      <c r="CU131" s="154">
        <v>3203</v>
      </c>
      <c r="CV131" s="125">
        <v>443</v>
      </c>
      <c r="CW131" s="33">
        <f t="shared" si="90"/>
        <v>9</v>
      </c>
      <c r="CX131" s="83" t="str">
        <f t="shared" si="91"/>
        <v>System-Spezialist 9</v>
      </c>
      <c r="CY131" s="125">
        <v>443</v>
      </c>
      <c r="CZ131" s="33">
        <f t="shared" si="89"/>
        <v>9</v>
      </c>
      <c r="DA131" s="83" t="str">
        <f t="shared" si="88"/>
        <v>System-Spezialist 9</v>
      </c>
      <c r="DB131" s="125">
        <v>443</v>
      </c>
      <c r="DC131" s="33">
        <f t="shared" si="77"/>
        <v>9</v>
      </c>
      <c r="DD131" s="83" t="str">
        <f t="shared" si="78"/>
        <v>System-Spezialist 9</v>
      </c>
      <c r="DE131" s="125">
        <v>443</v>
      </c>
      <c r="DF131" s="33">
        <f t="shared" si="81"/>
        <v>9</v>
      </c>
      <c r="DG131" s="83" t="str">
        <f t="shared" si="82"/>
        <v>System-Spezialist 9</v>
      </c>
      <c r="DH131" s="125">
        <v>443</v>
      </c>
      <c r="DI131" s="33">
        <f t="shared" si="92"/>
        <v>9</v>
      </c>
      <c r="DJ131" s="83" t="str">
        <f t="shared" si="93"/>
        <v>System-Spezialist 9</v>
      </c>
      <c r="DK131" s="20"/>
      <c r="DL131" s="125">
        <v>413</v>
      </c>
      <c r="DM131" s="33">
        <f t="shared" si="79"/>
        <v>8</v>
      </c>
      <c r="DN131" s="83" t="str">
        <f t="shared" si="80"/>
        <v>Senior System-Controller</v>
      </c>
      <c r="DS131" s="19">
        <f t="shared" si="64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9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60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8"/>
        <v/>
      </c>
      <c r="CP132" s="19" t="str">
        <f t="shared" si="61"/>
        <v>Hänni Alexander</v>
      </c>
      <c r="CR132" s="19">
        <f t="shared" si="62"/>
        <v>19</v>
      </c>
      <c r="CS132" s="19" t="str">
        <f t="shared" si="63"/>
        <v>D</v>
      </c>
      <c r="CT132" s="260" t="str">
        <f t="shared" si="76"/>
        <v>D</v>
      </c>
      <c r="CU132" s="154">
        <v>6755</v>
      </c>
      <c r="CV132" s="125">
        <v>423</v>
      </c>
      <c r="CW132" s="33">
        <f t="shared" si="90"/>
        <v>7</v>
      </c>
      <c r="CX132" s="83" t="str">
        <f t="shared" si="91"/>
        <v>Informatiker / ICT-Suporter / -Techniker 7</v>
      </c>
      <c r="CY132" s="125">
        <v>423</v>
      </c>
      <c r="CZ132" s="33">
        <f t="shared" si="89"/>
        <v>7</v>
      </c>
      <c r="DA132" s="83" t="str">
        <f t="shared" si="88"/>
        <v>Informatiker / ICT-Suporter / -Techniker 7</v>
      </c>
      <c r="DB132" s="125">
        <v>423</v>
      </c>
      <c r="DC132" s="33">
        <f t="shared" si="77"/>
        <v>7</v>
      </c>
      <c r="DD132" s="83" t="str">
        <f t="shared" si="78"/>
        <v>Informatiker / ICT-Suporter / -Techniker 7</v>
      </c>
      <c r="DE132" s="125">
        <v>423</v>
      </c>
      <c r="DF132" s="33">
        <f t="shared" si="81"/>
        <v>7</v>
      </c>
      <c r="DG132" s="83" t="str">
        <f t="shared" si="82"/>
        <v>Informatiker / ICT-Suporter / -Techniker 7</v>
      </c>
      <c r="DH132" s="125">
        <v>422</v>
      </c>
      <c r="DI132" s="33">
        <f t="shared" si="92"/>
        <v>6</v>
      </c>
      <c r="DJ132" s="83" t="str">
        <f t="shared" si="93"/>
        <v>Informatiker / ICT-Suporter / -Techniker 6</v>
      </c>
      <c r="DK132" s="20"/>
      <c r="DL132" s="125">
        <v>422</v>
      </c>
      <c r="DM132" s="33">
        <f t="shared" si="79"/>
        <v>6</v>
      </c>
      <c r="DN132" s="83" t="str">
        <f t="shared" si="80"/>
        <v>Informatiker / ICT-Suporter / -Techniker 6</v>
      </c>
      <c r="DS132" s="19">
        <f t="shared" si="64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1140</v>
      </c>
      <c r="P133" s="15" t="s">
        <v>1506</v>
      </c>
      <c r="Q133" s="15">
        <v>129</v>
      </c>
      <c r="R133" s="245" t="s">
        <v>344</v>
      </c>
      <c r="S133" s="42" t="s">
        <v>1507</v>
      </c>
      <c r="T133" s="21">
        <v>1964</v>
      </c>
      <c r="U133" s="28" t="s">
        <v>1508</v>
      </c>
      <c r="V133" s="21">
        <v>1987</v>
      </c>
      <c r="W133" s="25"/>
      <c r="X133" s="21"/>
      <c r="Y133" s="25"/>
      <c r="Z133" s="21">
        <f>$AD$3-V133</f>
        <v>31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e">
        <f t="shared" si="58"/>
        <v>#N/A</v>
      </c>
      <c r="CP133" s="19" t="str">
        <f t="shared" si="61"/>
        <v>Fiebiger Sabine</v>
      </c>
      <c r="CR133" s="19">
        <f t="shared" si="62"/>
        <v>31</v>
      </c>
      <c r="CS133" s="19" t="str">
        <f t="shared" si="63"/>
        <v>D</v>
      </c>
      <c r="CT133" s="260" t="e">
        <f t="shared" ref="CT133:CT143" si="94">VLOOKUP(CU133,Kategorie,2,0)</f>
        <v>#N/A</v>
      </c>
      <c r="CU133" s="222">
        <v>4335</v>
      </c>
      <c r="CV133" s="125">
        <v>134</v>
      </c>
      <c r="CW133" s="33">
        <f t="shared" si="90"/>
        <v>7</v>
      </c>
      <c r="CX133" s="83" t="str">
        <f t="shared" si="91"/>
        <v>Kaufmännischer Mitarbeiter 7 / Gruppenchef 7</v>
      </c>
      <c r="CY133" s="125">
        <v>134</v>
      </c>
      <c r="CZ133" s="33">
        <f t="shared" si="89"/>
        <v>7</v>
      </c>
      <c r="DA133" s="83"/>
      <c r="DB133" s="125"/>
      <c r="DC133" s="33"/>
      <c r="DD133" s="83"/>
      <c r="DE133" s="125"/>
      <c r="DF133" s="33"/>
      <c r="DG133" s="83"/>
      <c r="DH133" s="125"/>
      <c r="DI133" s="33"/>
      <c r="DJ133" s="83"/>
      <c r="DK133" s="20"/>
      <c r="DL133" s="125"/>
      <c r="DM133" s="33"/>
      <c r="DN133" s="83"/>
      <c r="DS133" s="19">
        <f t="shared" si="64"/>
        <v>4335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/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ref="CO134" si="95">IF(CS134=CT134,"","anders")</f>
        <v/>
      </c>
      <c r="CP134" s="19" t="str">
        <f t="shared" ref="CP134" si="96">+S134</f>
        <v>Eichenberger Sylvia</v>
      </c>
      <c r="CR134" s="19">
        <f t="shared" ref="CR134" si="97">+Z134</f>
        <v>34</v>
      </c>
      <c r="CS134" s="19" t="str">
        <f t="shared" ref="CS134" si="98">+AB134</f>
        <v>D</v>
      </c>
      <c r="CT134" s="260" t="str">
        <f t="shared" ref="CT134" si="99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77"/>
        <v>7</v>
      </c>
      <c r="DD134" s="83" t="str">
        <f t="shared" si="78"/>
        <v>Kaufmännischer Mitarbeiter 7 / Gruppenchef 7</v>
      </c>
      <c r="DE134" s="125">
        <v>134</v>
      </c>
      <c r="DF134" s="33">
        <f t="shared" ref="DF134:DF143" si="100">VLOOKUP($DE134,Funktionsbezeichnungen,3,0)</f>
        <v>7</v>
      </c>
      <c r="DG134" s="83" t="str">
        <f t="shared" ref="DG134:DG143" si="101">VLOOKUP($DE134,Funktionsbezeichnungen,2,0)</f>
        <v>Kaufmännischer Mitarbeiter 7 / Gruppenchef 7</v>
      </c>
      <c r="DH134" s="125">
        <v>134</v>
      </c>
      <c r="DI134" s="33">
        <f t="shared" ref="DI134:DI143" si="102">VLOOKUP($DH134,Funktionsbezeichnungen,3,0)</f>
        <v>7</v>
      </c>
      <c r="DJ134" s="83" t="str">
        <f t="shared" ref="DJ134:DJ143" si="103">VLOOKUP($DH134,Funktionsbezeichnungen,2,0)</f>
        <v>Kaufmännischer Mitarbeiter 7 / Gruppenchef 7</v>
      </c>
      <c r="DK134" s="20"/>
      <c r="DL134" s="125">
        <v>134</v>
      </c>
      <c r="DM134" s="33">
        <f t="shared" ref="DM134:DM143" si="104">VLOOKUP($DL134,Funktionsbezeichnungen,3,0)</f>
        <v>7</v>
      </c>
      <c r="DN134" s="83" t="str">
        <f t="shared" ref="DN134:DN143" si="105">VLOOKUP($DL134,Funktionsbezeichnungen,2,0)</f>
        <v>Kaufmännischer Mitarbeiter 7 / Gruppenchef 7</v>
      </c>
      <c r="DS134" s="19">
        <f t="shared" ref="DS134" si="106">+CU134</f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ref="CO135:CO164" si="107">IF(CS135=CT135,"","anders")</f>
        <v/>
      </c>
      <c r="CP135" s="19" t="str">
        <f t="shared" si="61"/>
        <v>Gerber Beatrice</v>
      </c>
      <c r="CR135" s="19">
        <f t="shared" si="62"/>
        <v>32</v>
      </c>
      <c r="CS135" s="19" t="str">
        <f t="shared" si="63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77"/>
        <v>8</v>
      </c>
      <c r="DD135" s="83" t="str">
        <f t="shared" si="78"/>
        <v>Kaufmännischer Fachspezialist 8</v>
      </c>
      <c r="DE135" s="125">
        <v>141</v>
      </c>
      <c r="DF135" s="33">
        <f t="shared" si="100"/>
        <v>8</v>
      </c>
      <c r="DG135" s="83" t="str">
        <f t="shared" si="101"/>
        <v>Kaufmännischer Fachspezialist 8</v>
      </c>
      <c r="DH135" s="125">
        <v>141</v>
      </c>
      <c r="DI135" s="33">
        <f t="shared" si="102"/>
        <v>8</v>
      </c>
      <c r="DJ135" s="83" t="str">
        <f t="shared" si="103"/>
        <v>Kaufmännischer Fachspezialist 8</v>
      </c>
      <c r="DK135" s="20"/>
      <c r="DL135" s="125">
        <v>141</v>
      </c>
      <c r="DM135" s="33">
        <f t="shared" si="104"/>
        <v>8</v>
      </c>
      <c r="DN135" s="83" t="str">
        <f t="shared" si="105"/>
        <v>Kaufmännischer Fachspezialist 8</v>
      </c>
      <c r="DS135" s="19">
        <f t="shared" si="64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si="107"/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7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8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0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7"/>
        <v>#N/A</v>
      </c>
      <c r="CP138" s="192" t="str">
        <f t="shared" si="61"/>
        <v>Halbeisen Gisela</v>
      </c>
      <c r="CQ138" s="192"/>
      <c r="CR138" s="192">
        <f t="shared" si="62"/>
        <v>35</v>
      </c>
      <c r="CS138" s="192" t="str">
        <f t="shared" si="63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4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8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9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7"/>
        <v/>
      </c>
      <c r="CP139" s="19" t="str">
        <f t="shared" si="61"/>
        <v>Wirtz Christine</v>
      </c>
      <c r="CR139" s="19">
        <f t="shared" ref="CR139" si="110">+Z139</f>
        <v>31</v>
      </c>
      <c r="CS139" s="19" t="str">
        <f t="shared" ref="CS139" si="111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12">VLOOKUP($DB139,Funktionsbezeichnungen,3,0)</f>
        <v>5</v>
      </c>
      <c r="DD139" s="83" t="str">
        <f t="shared" ref="DD139:DD143" si="113">VLOOKUP($DB139,Funktionsbezeichnungen,2,0)</f>
        <v>Réceptionist / Telefonist / Service-Disponent 5</v>
      </c>
      <c r="DE139" s="125">
        <v>112</v>
      </c>
      <c r="DF139" s="33">
        <f t="shared" si="100"/>
        <v>5</v>
      </c>
      <c r="DG139" s="83" t="str">
        <f t="shared" si="101"/>
        <v>Réceptionist / Telefonist / Service-Disponent 5</v>
      </c>
      <c r="DH139" s="125">
        <v>112</v>
      </c>
      <c r="DI139" s="33">
        <f t="shared" si="102"/>
        <v>5</v>
      </c>
      <c r="DJ139" s="83" t="str">
        <f t="shared" si="103"/>
        <v>Réceptionist / Telefonist / Service-Disponent 5</v>
      </c>
      <c r="DK139" s="20"/>
      <c r="DL139" s="125">
        <v>112</v>
      </c>
      <c r="DM139" s="33">
        <f t="shared" si="104"/>
        <v>5</v>
      </c>
      <c r="DN139" s="83" t="str">
        <f t="shared" si="105"/>
        <v>Réceptionist / Telefonist / Service-Disponent 5</v>
      </c>
      <c r="DS139" s="19">
        <f t="shared" si="64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8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7"/>
        <v>#N/A</v>
      </c>
      <c r="CP140" s="192" t="str">
        <f t="shared" si="61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4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8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7"/>
        <v/>
      </c>
      <c r="CP141" s="19" t="str">
        <f t="shared" si="61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12"/>
        <v>6</v>
      </c>
      <c r="DD141" s="83" t="str">
        <f t="shared" si="113"/>
        <v>Kaufmännischer Mitarbeiter 6 / Gruppenchef 6</v>
      </c>
      <c r="DE141" s="125">
        <v>133</v>
      </c>
      <c r="DF141" s="33">
        <f t="shared" si="100"/>
        <v>6</v>
      </c>
      <c r="DG141" s="83" t="str">
        <f t="shared" si="101"/>
        <v>Kaufmännischer Mitarbeiter 6 / Gruppenchef 6</v>
      </c>
      <c r="DH141" s="125">
        <v>133</v>
      </c>
      <c r="DI141" s="33">
        <f t="shared" si="102"/>
        <v>6</v>
      </c>
      <c r="DJ141" s="83" t="str">
        <f t="shared" si="103"/>
        <v>Kaufmännischer Mitarbeiter 6 / Gruppenchef 6</v>
      </c>
      <c r="DK141" s="20"/>
      <c r="DL141" s="125">
        <v>133</v>
      </c>
      <c r="DM141" s="33">
        <f t="shared" si="104"/>
        <v>6</v>
      </c>
      <c r="DN141" s="83" t="str">
        <f t="shared" si="105"/>
        <v>Kaufmännischer Mitarbeiter 6 / Gruppenchef 6</v>
      </c>
      <c r="DS141" s="19">
        <f t="shared" si="64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8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7"/>
        <v/>
      </c>
      <c r="CP142" s="19" t="str">
        <f t="shared" ref="CP142:CP155" si="114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12"/>
        <v>5</v>
      </c>
      <c r="DD142" s="83" t="str">
        <f t="shared" si="113"/>
        <v>Kaufmännischer Mitarbeiter 5</v>
      </c>
      <c r="DE142" s="125">
        <v>132</v>
      </c>
      <c r="DF142" s="33">
        <f t="shared" si="100"/>
        <v>5</v>
      </c>
      <c r="DG142" s="83" t="str">
        <f t="shared" si="101"/>
        <v>Kaufmännischer Mitarbeiter 5</v>
      </c>
      <c r="DH142" s="125">
        <v>132</v>
      </c>
      <c r="DI142" s="33">
        <f t="shared" si="102"/>
        <v>5</v>
      </c>
      <c r="DJ142" s="83" t="str">
        <f t="shared" si="103"/>
        <v>Kaufmännischer Mitarbeiter 5</v>
      </c>
      <c r="DK142" s="20"/>
      <c r="DL142" s="125">
        <v>132</v>
      </c>
      <c r="DM142" s="33">
        <f t="shared" si="104"/>
        <v>5</v>
      </c>
      <c r="DN142" s="83" t="str">
        <f t="shared" si="105"/>
        <v>Kaufmännischer Mitarbeiter 5</v>
      </c>
      <c r="DS142" s="19">
        <f t="shared" ref="DS142:DS143" si="115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8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7"/>
        <v/>
      </c>
      <c r="CP143" s="19" t="str">
        <f t="shared" si="114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12"/>
        <v>4</v>
      </c>
      <c r="DD143" s="83" t="str">
        <f t="shared" si="113"/>
        <v>Laborassistenz 4</v>
      </c>
      <c r="DE143" s="125">
        <v>614</v>
      </c>
      <c r="DF143" s="33">
        <f t="shared" si="100"/>
        <v>4</v>
      </c>
      <c r="DG143" s="83" t="str">
        <f t="shared" si="101"/>
        <v>Laborassistenz 4</v>
      </c>
      <c r="DH143" s="125">
        <v>614</v>
      </c>
      <c r="DI143" s="33">
        <f t="shared" si="102"/>
        <v>4</v>
      </c>
      <c r="DJ143" s="83" t="str">
        <f t="shared" si="103"/>
        <v>Laborassistenz 4</v>
      </c>
      <c r="DK143" s="20"/>
      <c r="DL143" s="125">
        <v>614</v>
      </c>
      <c r="DM143" s="33">
        <f t="shared" si="104"/>
        <v>4</v>
      </c>
      <c r="DN143" s="83" t="str">
        <f t="shared" si="105"/>
        <v>Laborassistenz 4</v>
      </c>
      <c r="DS143" s="19">
        <f t="shared" si="115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si="108"/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107"/>
        <v/>
      </c>
      <c r="CP144" s="19" t="str">
        <f t="shared" si="114"/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7"/>
        <v/>
      </c>
      <c r="CP145" s="19" t="str">
        <f t="shared" si="114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8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7"/>
        <v/>
      </c>
      <c r="CP146" s="19" t="str">
        <f t="shared" si="114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6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7"/>
        <v/>
      </c>
      <c r="CP147" s="19" t="str">
        <f t="shared" si="114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8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7"/>
        <v/>
      </c>
      <c r="CP148" s="19" t="str">
        <f t="shared" si="114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6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8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7"/>
        <v/>
      </c>
      <c r="CP149" s="19" t="str">
        <f t="shared" si="114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6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8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7"/>
        <v/>
      </c>
      <c r="CP150" s="19" t="str">
        <f t="shared" si="114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8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7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8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7"/>
        <v/>
      </c>
      <c r="CP152" s="19" t="str">
        <f t="shared" ref="CP152:CP153" si="117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8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8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7"/>
        <v/>
      </c>
      <c r="CP153" s="19" t="str">
        <f t="shared" si="117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8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8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7"/>
        <v/>
      </c>
      <c r="CP154" s="192" t="str">
        <f t="shared" si="114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6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8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7"/>
        <v/>
      </c>
      <c r="CP155" s="192" t="str">
        <f t="shared" si="114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6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7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9">SUM(A5:A155)</f>
        <v>8</v>
      </c>
      <c r="B157" s="48">
        <f t="shared" si="119"/>
        <v>37</v>
      </c>
      <c r="C157" s="48">
        <f t="shared" si="119"/>
        <v>107</v>
      </c>
      <c r="D157" s="48">
        <f t="shared" si="119"/>
        <v>28</v>
      </c>
      <c r="E157" s="48">
        <f t="shared" si="119"/>
        <v>48</v>
      </c>
      <c r="F157" s="48">
        <f t="shared" si="119"/>
        <v>3</v>
      </c>
      <c r="G157" s="48">
        <f t="shared" si="119"/>
        <v>3</v>
      </c>
      <c r="H157" s="48">
        <f t="shared" si="119"/>
        <v>33</v>
      </c>
      <c r="I157" s="48">
        <f t="shared" si="119"/>
        <v>33</v>
      </c>
      <c r="J157" s="48">
        <f t="shared" si="119"/>
        <v>13</v>
      </c>
      <c r="K157" s="48">
        <f t="shared" si="119"/>
        <v>11</v>
      </c>
      <c r="L157" s="48">
        <f t="shared" si="119"/>
        <v>21</v>
      </c>
      <c r="M157" s="48">
        <f t="shared" si="119"/>
        <v>6</v>
      </c>
      <c r="N157" s="48">
        <f t="shared" si="119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7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20">SUBTOTAL(9,A5:A155)</f>
        <v>8</v>
      </c>
      <c r="B158" s="11">
        <f t="shared" si="120"/>
        <v>37</v>
      </c>
      <c r="C158" s="11">
        <f t="shared" si="120"/>
        <v>107</v>
      </c>
      <c r="D158" s="11">
        <f t="shared" si="120"/>
        <v>28</v>
      </c>
      <c r="E158" s="11">
        <f t="shared" si="120"/>
        <v>48</v>
      </c>
      <c r="F158" s="11">
        <f t="shared" si="120"/>
        <v>3</v>
      </c>
      <c r="G158" s="11">
        <f t="shared" si="120"/>
        <v>3</v>
      </c>
      <c r="H158" s="11">
        <f t="shared" si="120"/>
        <v>33</v>
      </c>
      <c r="I158" s="11">
        <f t="shared" si="120"/>
        <v>33</v>
      </c>
      <c r="J158" s="11">
        <f t="shared" si="120"/>
        <v>13</v>
      </c>
      <c r="K158" s="11">
        <f t="shared" si="120"/>
        <v>11</v>
      </c>
      <c r="L158" s="11">
        <f t="shared" si="120"/>
        <v>21</v>
      </c>
      <c r="M158" s="11">
        <f t="shared" si="120"/>
        <v>6</v>
      </c>
      <c r="N158" s="11">
        <f t="shared" si="120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7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7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7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7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7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7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7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72" t="s">
        <v>78</v>
      </c>
      <c r="DR184" s="873"/>
      <c r="DS184" s="874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0 DH122:DH124 DH72 DH146:DH150 DH117 DE116 DH74:DH76 DH154:DH155 DE24 DH59:DH65 DH126:DH132 DH20:DH33 DH8:DH10 DH12:DH17 DH112 DH67:DH69 DH109:DH110 DH85:DH93 DH36:DH57 DH95:DH107 DH141:DH143 DH136:DH139 DE148:DE155 DH82:DH83 DH114">
    <cfRule type="cellIs" dxfId="1565" priority="163" stopIfTrue="1" operator="notEqual">
      <formula>$DL8</formula>
    </cfRule>
  </conditionalFormatting>
  <conditionalFormatting sqref="DE14:DE17 DE120 DE122:DE124 DE117 DE72 DE74:DE76 DE20:DE23 DE59:DE65 DE126:DE132 DE25:DE33 DE8:DE10 DE67:DE69 DE85:DE93 DE35:DE57 DE95:DE112 DE141:DE143 DE136:DE139 DE82:DE83 DE114">
    <cfRule type="cellIs" dxfId="1564" priority="164" stopIfTrue="1" operator="notEqual">
      <formula>$DH8</formula>
    </cfRule>
  </conditionalFormatting>
  <conditionalFormatting sqref="DH34">
    <cfRule type="cellIs" dxfId="1563" priority="161" stopIfTrue="1" operator="notEqual">
      <formula>$DL34</formula>
    </cfRule>
  </conditionalFormatting>
  <conditionalFormatting sqref="DE34">
    <cfRule type="cellIs" dxfId="1562" priority="162" stopIfTrue="1" operator="notEqual">
      <formula>$DH34</formula>
    </cfRule>
  </conditionalFormatting>
  <conditionalFormatting sqref="DH66">
    <cfRule type="cellIs" dxfId="1561" priority="159" stopIfTrue="1" operator="notEqual">
      <formula>$DL66</formula>
    </cfRule>
  </conditionalFormatting>
  <conditionalFormatting sqref="DE66">
    <cfRule type="cellIs" dxfId="1560" priority="160" stopIfTrue="1" operator="notEqual">
      <formula>$DH66</formula>
    </cfRule>
  </conditionalFormatting>
  <conditionalFormatting sqref="DE13">
    <cfRule type="cellIs" dxfId="1559" priority="156" stopIfTrue="1" operator="notEqual">
      <formula>$DL13</formula>
    </cfRule>
  </conditionalFormatting>
  <conditionalFormatting sqref="DB120:DB124 DB72:DB76 DB126 DB6:DB17 DB59:DB69 DB85:DB93 DB19:DB57 DB95:DB112 DB141:DB143 DB128:DB133 DB135:DB139 DB79:DB83 DB114:DB118">
    <cfRule type="cellIs" dxfId="1558" priority="158" operator="notEqual">
      <formula>$DB6</formula>
    </cfRule>
  </conditionalFormatting>
  <conditionalFormatting sqref="DB146 CY148:CY150 CY154:CY155 DB148:DB155 CV154:CV155">
    <cfRule type="cellIs" dxfId="1557" priority="157" stopIfTrue="1" operator="notEqual">
      <formula>$DE146</formula>
    </cfRule>
  </conditionalFormatting>
  <conditionalFormatting sqref="DH73">
    <cfRule type="cellIs" dxfId="1556" priority="154" stopIfTrue="1" operator="notEqual">
      <formula>$DL73</formula>
    </cfRule>
  </conditionalFormatting>
  <conditionalFormatting sqref="DE73">
    <cfRule type="cellIs" dxfId="1555" priority="155" stopIfTrue="1" operator="notEqual">
      <formula>$DH73</formula>
    </cfRule>
  </conditionalFormatting>
  <conditionalFormatting sqref="DE149">
    <cfRule type="cellIs" dxfId="1554" priority="153" stopIfTrue="1" operator="notEqual">
      <formula>$DL149</formula>
    </cfRule>
  </conditionalFormatting>
  <conditionalFormatting sqref="DH115">
    <cfRule type="cellIs" dxfId="1553" priority="151" stopIfTrue="1" operator="notEqual">
      <formula>$DL115</formula>
    </cfRule>
  </conditionalFormatting>
  <conditionalFormatting sqref="DE115">
    <cfRule type="cellIs" dxfId="1552" priority="152" stopIfTrue="1" operator="notEqual">
      <formula>$DH115</formula>
    </cfRule>
  </conditionalFormatting>
  <conditionalFormatting sqref="DH145">
    <cfRule type="cellIs" dxfId="1551" priority="150" stopIfTrue="1" operator="notEqual">
      <formula>$DL145</formula>
    </cfRule>
  </conditionalFormatting>
  <conditionalFormatting sqref="DE145">
    <cfRule type="cellIs" dxfId="1550" priority="149" stopIfTrue="1" operator="notEqual">
      <formula>$DL145</formula>
    </cfRule>
  </conditionalFormatting>
  <conditionalFormatting sqref="DB145">
    <cfRule type="cellIs" dxfId="1549" priority="148" stopIfTrue="1" operator="notEqual">
      <formula>$DE145</formula>
    </cfRule>
  </conditionalFormatting>
  <conditionalFormatting sqref="DH81">
    <cfRule type="cellIs" dxfId="1548" priority="146" stopIfTrue="1" operator="notEqual">
      <formula>$DL81</formula>
    </cfRule>
  </conditionalFormatting>
  <conditionalFormatting sqref="DE81">
    <cfRule type="cellIs" dxfId="1547" priority="147" stopIfTrue="1" operator="notEqual">
      <formula>$DH81</formula>
    </cfRule>
  </conditionalFormatting>
  <conditionalFormatting sqref="DH80">
    <cfRule type="cellIs" dxfId="1546" priority="144" stopIfTrue="1" operator="notEqual">
      <formula>$DL80</formula>
    </cfRule>
  </conditionalFormatting>
  <conditionalFormatting sqref="DE80">
    <cfRule type="cellIs" dxfId="1545" priority="145" stopIfTrue="1" operator="notEqual">
      <formula>$DH80</formula>
    </cfRule>
  </conditionalFormatting>
  <conditionalFormatting sqref="DH72">
    <cfRule type="cellIs" dxfId="1544" priority="142" stopIfTrue="1" operator="notEqual">
      <formula>$DL72</formula>
    </cfRule>
  </conditionalFormatting>
  <conditionalFormatting sqref="DE72">
    <cfRule type="cellIs" dxfId="1543" priority="143" stopIfTrue="1" operator="notEqual">
      <formula>$DH72</formula>
    </cfRule>
  </conditionalFormatting>
  <conditionalFormatting sqref="DH73">
    <cfRule type="cellIs" dxfId="1542" priority="140" stopIfTrue="1" operator="notEqual">
      <formula>$DL73</formula>
    </cfRule>
  </conditionalFormatting>
  <conditionalFormatting sqref="DE73">
    <cfRule type="cellIs" dxfId="1541" priority="141" stopIfTrue="1" operator="notEqual">
      <formula>$DH73</formula>
    </cfRule>
  </conditionalFormatting>
  <conditionalFormatting sqref="DH116">
    <cfRule type="cellIs" dxfId="1540" priority="139" stopIfTrue="1" operator="notEqual">
      <formula>$DL116</formula>
    </cfRule>
  </conditionalFormatting>
  <conditionalFormatting sqref="DH121">
    <cfRule type="cellIs" dxfId="1539" priority="137" stopIfTrue="1" operator="notEqual">
      <formula>$DL121</formula>
    </cfRule>
  </conditionalFormatting>
  <conditionalFormatting sqref="DE121">
    <cfRule type="cellIs" dxfId="1538" priority="138" stopIfTrue="1" operator="notEqual">
      <formula>$DH121</formula>
    </cfRule>
  </conditionalFormatting>
  <conditionalFormatting sqref="DE147">
    <cfRule type="cellIs" dxfId="1537" priority="136" stopIfTrue="1" operator="notEqual">
      <formula>$DL147</formula>
    </cfRule>
  </conditionalFormatting>
  <conditionalFormatting sqref="DB147">
    <cfRule type="cellIs" dxfId="1536" priority="135" stopIfTrue="1" operator="notEqual">
      <formula>$DE147</formula>
    </cfRule>
  </conditionalFormatting>
  <conditionalFormatting sqref="DH135">
    <cfRule type="cellIs" dxfId="1535" priority="133" stopIfTrue="1" operator="notEqual">
      <formula>$DL135</formula>
    </cfRule>
  </conditionalFormatting>
  <conditionalFormatting sqref="DE135">
    <cfRule type="cellIs" dxfId="1534" priority="134" stopIfTrue="1" operator="notEqual">
      <formula>$DH135</formula>
    </cfRule>
  </conditionalFormatting>
  <conditionalFormatting sqref="DH133">
    <cfRule type="cellIs" dxfId="1533" priority="131" stopIfTrue="1" operator="notEqual">
      <formula>$DL133</formula>
    </cfRule>
  </conditionalFormatting>
  <conditionalFormatting sqref="DE133">
    <cfRule type="cellIs" dxfId="1532" priority="132" stopIfTrue="1" operator="notEqual">
      <formula>$DH133</formula>
    </cfRule>
  </conditionalFormatting>
  <conditionalFormatting sqref="DH75:DH76">
    <cfRule type="cellIs" dxfId="1531" priority="129" stopIfTrue="1" operator="notEqual">
      <formula>$DL75</formula>
    </cfRule>
  </conditionalFormatting>
  <conditionalFormatting sqref="DE75:DE76">
    <cfRule type="cellIs" dxfId="1530" priority="130" stopIfTrue="1" operator="notEqual">
      <formula>$DH75</formula>
    </cfRule>
  </conditionalFormatting>
  <conditionalFormatting sqref="DH75:DH76">
    <cfRule type="cellIs" dxfId="1529" priority="127" stopIfTrue="1" operator="notEqual">
      <formula>$DL75</formula>
    </cfRule>
  </conditionalFormatting>
  <conditionalFormatting sqref="DE75:DE76">
    <cfRule type="cellIs" dxfId="1528" priority="128" stopIfTrue="1" operator="notEqual">
      <formula>$DH75</formula>
    </cfRule>
  </conditionalFormatting>
  <conditionalFormatting sqref="DH79">
    <cfRule type="cellIs" dxfId="1527" priority="125" stopIfTrue="1" operator="notEqual">
      <formula>$DL79</formula>
    </cfRule>
  </conditionalFormatting>
  <conditionalFormatting sqref="DE79">
    <cfRule type="cellIs" dxfId="1526" priority="126" stopIfTrue="1" operator="notEqual">
      <formula>$DH79</formula>
    </cfRule>
  </conditionalFormatting>
  <conditionalFormatting sqref="DH118">
    <cfRule type="cellIs" dxfId="1525" priority="123" stopIfTrue="1" operator="notEqual">
      <formula>$DL118</formula>
    </cfRule>
  </conditionalFormatting>
  <conditionalFormatting sqref="DE118">
    <cfRule type="cellIs" dxfId="1524" priority="124" stopIfTrue="1" operator="notEqual">
      <formula>$DH118</formula>
    </cfRule>
  </conditionalFormatting>
  <conditionalFormatting sqref="DH19">
    <cfRule type="cellIs" dxfId="1523" priority="121" stopIfTrue="1" operator="notEqual">
      <formula>$DL19</formula>
    </cfRule>
  </conditionalFormatting>
  <conditionalFormatting sqref="DE19">
    <cfRule type="cellIs" dxfId="1522" priority="122" stopIfTrue="1" operator="notEqual">
      <formula>$DH19</formula>
    </cfRule>
  </conditionalFormatting>
  <conditionalFormatting sqref="CY146">
    <cfRule type="cellIs" dxfId="1521" priority="120" stopIfTrue="1" operator="notEqual">
      <formula>$DE146</formula>
    </cfRule>
  </conditionalFormatting>
  <conditionalFormatting sqref="CY145">
    <cfRule type="cellIs" dxfId="1520" priority="119" stopIfTrue="1" operator="notEqual">
      <formula>$DE145</formula>
    </cfRule>
  </conditionalFormatting>
  <conditionalFormatting sqref="CY147">
    <cfRule type="cellIs" dxfId="1519" priority="118" stopIfTrue="1" operator="notEqual">
      <formula>$DE147</formula>
    </cfRule>
  </conditionalFormatting>
  <conditionalFormatting sqref="CY120:CY124 CY72:CY76 CY6:CY17 CY59:CY69 CY85:CY93 CY19:CY57 CY95:CY112 CY141:CY143 CY126:CY133 CY135:CY139 CY79:CY83 CY114:CY118">
    <cfRule type="expression" dxfId="1518" priority="116" stopIfTrue="1">
      <formula>$DB6=""</formula>
    </cfRule>
    <cfRule type="cellIs" dxfId="1517" priority="117" stopIfTrue="1" operator="notEqual">
      <formula>$DB6</formula>
    </cfRule>
  </conditionalFormatting>
  <conditionalFormatting sqref="CY5">
    <cfRule type="expression" dxfId="1516" priority="113" stopIfTrue="1">
      <formula>$DB5=""</formula>
    </cfRule>
    <cfRule type="cellIs" dxfId="1515" priority="114" stopIfTrue="1" operator="notEqual">
      <formula>$DB5</formula>
    </cfRule>
  </conditionalFormatting>
  <conditionalFormatting sqref="DB5">
    <cfRule type="cellIs" dxfId="1514" priority="115" operator="notEqual">
      <formula>$DB5</formula>
    </cfRule>
  </conditionalFormatting>
  <conditionalFormatting sqref="DH71">
    <cfRule type="cellIs" dxfId="1513" priority="106" stopIfTrue="1" operator="notEqual">
      <formula>$DL71</formula>
    </cfRule>
  </conditionalFormatting>
  <conditionalFormatting sqref="DE71">
    <cfRule type="cellIs" dxfId="1512" priority="107" stopIfTrue="1" operator="notEqual">
      <formula>$DH71</formula>
    </cfRule>
  </conditionalFormatting>
  <conditionalFormatting sqref="DB71">
    <cfRule type="cellIs" dxfId="1511" priority="105" operator="notEqual">
      <formula>$DB71</formula>
    </cfRule>
  </conditionalFormatting>
  <conditionalFormatting sqref="CY71">
    <cfRule type="expression" dxfId="1510" priority="103" stopIfTrue="1">
      <formula>$DB71=""</formula>
    </cfRule>
    <cfRule type="cellIs" dxfId="1509" priority="104" stopIfTrue="1" operator="notEqual">
      <formula>$DB71</formula>
    </cfRule>
  </conditionalFormatting>
  <conditionalFormatting sqref="DH58">
    <cfRule type="cellIs" dxfId="1508" priority="101" stopIfTrue="1" operator="notEqual">
      <formula>$DL58</formula>
    </cfRule>
  </conditionalFormatting>
  <conditionalFormatting sqref="DE58">
    <cfRule type="cellIs" dxfId="1507" priority="102" stopIfTrue="1" operator="notEqual">
      <formula>$DH58</formula>
    </cfRule>
  </conditionalFormatting>
  <conditionalFormatting sqref="DB58">
    <cfRule type="cellIs" dxfId="1506" priority="100" operator="notEqual">
      <formula>$DB58</formula>
    </cfRule>
  </conditionalFormatting>
  <conditionalFormatting sqref="CY58">
    <cfRule type="expression" dxfId="1505" priority="98" stopIfTrue="1">
      <formula>$DB58=""</formula>
    </cfRule>
    <cfRule type="cellIs" dxfId="1504" priority="99" stopIfTrue="1" operator="notEqual">
      <formula>$DB58</formula>
    </cfRule>
  </conditionalFormatting>
  <conditionalFormatting sqref="DH119">
    <cfRule type="cellIs" dxfId="1503" priority="96" stopIfTrue="1" operator="notEqual">
      <formula>$DL119</formula>
    </cfRule>
  </conditionalFormatting>
  <conditionalFormatting sqref="DE119">
    <cfRule type="cellIs" dxfId="1502" priority="97" stopIfTrue="1" operator="notEqual">
      <formula>$DH119</formula>
    </cfRule>
  </conditionalFormatting>
  <conditionalFormatting sqref="DB119">
    <cfRule type="cellIs" dxfId="1501" priority="95" operator="notEqual">
      <formula>$DB119</formula>
    </cfRule>
  </conditionalFormatting>
  <conditionalFormatting sqref="CY119">
    <cfRule type="expression" dxfId="1500" priority="93" stopIfTrue="1">
      <formula>$DB119=""</formula>
    </cfRule>
    <cfRule type="cellIs" dxfId="1499" priority="94" stopIfTrue="1" operator="notEqual">
      <formula>$DB119</formula>
    </cfRule>
  </conditionalFormatting>
  <conditionalFormatting sqref="DH125">
    <cfRule type="cellIs" dxfId="1498" priority="91" stopIfTrue="1" operator="notEqual">
      <formula>$DL125</formula>
    </cfRule>
  </conditionalFormatting>
  <conditionalFormatting sqref="DE125">
    <cfRule type="cellIs" dxfId="1497" priority="92" stopIfTrue="1" operator="notEqual">
      <formula>$DH125</formula>
    </cfRule>
  </conditionalFormatting>
  <conditionalFormatting sqref="DB125">
    <cfRule type="cellIs" dxfId="1496" priority="90" operator="notEqual">
      <formula>$DB125</formula>
    </cfRule>
  </conditionalFormatting>
  <conditionalFormatting sqref="CY125">
    <cfRule type="expression" dxfId="1495" priority="88" stopIfTrue="1">
      <formula>$DB125=""</formula>
    </cfRule>
    <cfRule type="cellIs" dxfId="1494" priority="89" stopIfTrue="1" operator="notEqual">
      <formula>$DB125</formula>
    </cfRule>
  </conditionalFormatting>
  <conditionalFormatting sqref="DB77">
    <cfRule type="cellIs" dxfId="1493" priority="87" operator="notEqual">
      <formula>$DB77</formula>
    </cfRule>
  </conditionalFormatting>
  <conditionalFormatting sqref="DH77">
    <cfRule type="cellIs" dxfId="1492" priority="85" stopIfTrue="1" operator="notEqual">
      <formula>$DL77</formula>
    </cfRule>
  </conditionalFormatting>
  <conditionalFormatting sqref="DE77">
    <cfRule type="cellIs" dxfId="1491" priority="86" stopIfTrue="1" operator="notEqual">
      <formula>$DH77</formula>
    </cfRule>
  </conditionalFormatting>
  <conditionalFormatting sqref="CY77">
    <cfRule type="expression" dxfId="1490" priority="83" stopIfTrue="1">
      <formula>$DB77=""</formula>
    </cfRule>
    <cfRule type="cellIs" dxfId="1489" priority="84" stopIfTrue="1" operator="notEqual">
      <formula>$DB77</formula>
    </cfRule>
  </conditionalFormatting>
  <conditionalFormatting sqref="DH84">
    <cfRule type="cellIs" dxfId="1488" priority="81" stopIfTrue="1" operator="notEqual">
      <formula>$DL84</formula>
    </cfRule>
  </conditionalFormatting>
  <conditionalFormatting sqref="DE84">
    <cfRule type="cellIs" dxfId="1487" priority="82" stopIfTrue="1" operator="notEqual">
      <formula>$DH84</formula>
    </cfRule>
  </conditionalFormatting>
  <conditionalFormatting sqref="DB84">
    <cfRule type="cellIs" dxfId="1486" priority="80" operator="notEqual">
      <formula>$DB84</formula>
    </cfRule>
  </conditionalFormatting>
  <conditionalFormatting sqref="CY84">
    <cfRule type="expression" dxfId="1485" priority="78" stopIfTrue="1">
      <formula>$DB84=""</formula>
    </cfRule>
    <cfRule type="cellIs" dxfId="1484" priority="79" stopIfTrue="1" operator="notEqual">
      <formula>$DB84</formula>
    </cfRule>
  </conditionalFormatting>
  <conditionalFormatting sqref="DE115">
    <cfRule type="cellIs" dxfId="1483" priority="77" stopIfTrue="1" operator="notEqual">
      <formula>$DL115</formula>
    </cfRule>
  </conditionalFormatting>
  <conditionalFormatting sqref="DH114">
    <cfRule type="cellIs" dxfId="1482" priority="75" stopIfTrue="1" operator="notEqual">
      <formula>$DL114</formula>
    </cfRule>
  </conditionalFormatting>
  <conditionalFormatting sqref="DE114">
    <cfRule type="cellIs" dxfId="1481" priority="76" stopIfTrue="1" operator="notEqual">
      <formula>$DH114</formula>
    </cfRule>
  </conditionalFormatting>
  <conditionalFormatting sqref="DH115">
    <cfRule type="cellIs" dxfId="1480" priority="74" stopIfTrue="1" operator="notEqual">
      <formula>$DL115</formula>
    </cfRule>
  </conditionalFormatting>
  <conditionalFormatting sqref="DH152:DH153">
    <cfRule type="cellIs" dxfId="1479" priority="73" stopIfTrue="1" operator="notEqual">
      <formula>$DL152</formula>
    </cfRule>
  </conditionalFormatting>
  <conditionalFormatting sqref="CY152:CY153">
    <cfRule type="cellIs" dxfId="1478" priority="72" stopIfTrue="1" operator="notEqual">
      <formula>$DE152</formula>
    </cfRule>
  </conditionalFormatting>
  <conditionalFormatting sqref="DH151">
    <cfRule type="cellIs" dxfId="1477" priority="71" stopIfTrue="1" operator="notEqual">
      <formula>$DL151</formula>
    </cfRule>
  </conditionalFormatting>
  <conditionalFormatting sqref="CY151">
    <cfRule type="cellIs" dxfId="1476" priority="70" stopIfTrue="1" operator="notEqual">
      <formula>$DE151</formula>
    </cfRule>
  </conditionalFormatting>
  <conditionalFormatting sqref="DB77">
    <cfRule type="cellIs" dxfId="1475" priority="69" operator="notEqual">
      <formula>$DB77</formula>
    </cfRule>
  </conditionalFormatting>
  <conditionalFormatting sqref="DH77">
    <cfRule type="cellIs" dxfId="1474" priority="67" stopIfTrue="1" operator="notEqual">
      <formula>$DL77</formula>
    </cfRule>
  </conditionalFormatting>
  <conditionalFormatting sqref="DE77">
    <cfRule type="cellIs" dxfId="1473" priority="68" stopIfTrue="1" operator="notEqual">
      <formula>$DH77</formula>
    </cfRule>
  </conditionalFormatting>
  <conditionalFormatting sqref="CY77">
    <cfRule type="expression" dxfId="1472" priority="65" stopIfTrue="1">
      <formula>$DB77=""</formula>
    </cfRule>
    <cfRule type="cellIs" dxfId="1471" priority="66" stopIfTrue="1" operator="notEqual">
      <formula>$DB77</formula>
    </cfRule>
  </conditionalFormatting>
  <conditionalFormatting sqref="DB76">
    <cfRule type="cellIs" dxfId="1470" priority="64" operator="notEqual">
      <formula>$DB76</formula>
    </cfRule>
  </conditionalFormatting>
  <conditionalFormatting sqref="DH76">
    <cfRule type="cellIs" dxfId="1469" priority="62" stopIfTrue="1" operator="notEqual">
      <formula>$DL76</formula>
    </cfRule>
  </conditionalFormatting>
  <conditionalFormatting sqref="DE76">
    <cfRule type="cellIs" dxfId="1468" priority="63" stopIfTrue="1" operator="notEqual">
      <formula>$DH76</formula>
    </cfRule>
  </conditionalFormatting>
  <conditionalFormatting sqref="CY76">
    <cfRule type="expression" dxfId="1467" priority="60" stopIfTrue="1">
      <formula>$DB76=""</formula>
    </cfRule>
    <cfRule type="cellIs" dxfId="1466" priority="61" stopIfTrue="1" operator="notEqual">
      <formula>$DB76</formula>
    </cfRule>
  </conditionalFormatting>
  <conditionalFormatting sqref="DB78">
    <cfRule type="cellIs" dxfId="1465" priority="59" operator="notEqual">
      <formula>$DB78</formula>
    </cfRule>
  </conditionalFormatting>
  <conditionalFormatting sqref="DH78">
    <cfRule type="cellIs" dxfId="1464" priority="57" stopIfTrue="1" operator="notEqual">
      <formula>$DL78</formula>
    </cfRule>
  </conditionalFormatting>
  <conditionalFormatting sqref="DE78">
    <cfRule type="cellIs" dxfId="1463" priority="58" stopIfTrue="1" operator="notEqual">
      <formula>$DH78</formula>
    </cfRule>
  </conditionalFormatting>
  <conditionalFormatting sqref="CY78">
    <cfRule type="expression" dxfId="1462" priority="55" stopIfTrue="1">
      <formula>$DB78=""</formula>
    </cfRule>
    <cfRule type="cellIs" dxfId="1461" priority="56" stopIfTrue="1" operator="notEqual">
      <formula>$DB78</formula>
    </cfRule>
  </conditionalFormatting>
  <conditionalFormatting sqref="DH18">
    <cfRule type="cellIs" dxfId="1460" priority="53" stopIfTrue="1" operator="notEqual">
      <formula>$DL18</formula>
    </cfRule>
  </conditionalFormatting>
  <conditionalFormatting sqref="DE18">
    <cfRule type="cellIs" dxfId="1459" priority="54" stopIfTrue="1" operator="notEqual">
      <formula>$DH18</formula>
    </cfRule>
  </conditionalFormatting>
  <conditionalFormatting sqref="DB18">
    <cfRule type="cellIs" dxfId="1458" priority="52" operator="notEqual">
      <formula>$DB18</formula>
    </cfRule>
  </conditionalFormatting>
  <conditionalFormatting sqref="CY18">
    <cfRule type="expression" dxfId="1457" priority="50" stopIfTrue="1">
      <formula>$DB18=""</formula>
    </cfRule>
    <cfRule type="cellIs" dxfId="1456" priority="51" stopIfTrue="1" operator="notEqual">
      <formula>$DB18</formula>
    </cfRule>
  </conditionalFormatting>
  <conditionalFormatting sqref="DB127">
    <cfRule type="cellIs" dxfId="1455" priority="49" operator="notEqual">
      <formula>$DB127</formula>
    </cfRule>
  </conditionalFormatting>
  <conditionalFormatting sqref="DH94">
    <cfRule type="cellIs" dxfId="1454" priority="47" stopIfTrue="1" operator="notEqual">
      <formula>$DL94</formula>
    </cfRule>
  </conditionalFormatting>
  <conditionalFormatting sqref="DE94">
    <cfRule type="cellIs" dxfId="1453" priority="48" stopIfTrue="1" operator="notEqual">
      <formula>$DH94</formula>
    </cfRule>
  </conditionalFormatting>
  <conditionalFormatting sqref="DB94">
    <cfRule type="cellIs" dxfId="1452" priority="46" operator="notEqual">
      <formula>$DB94</formula>
    </cfRule>
  </conditionalFormatting>
  <conditionalFormatting sqref="CY94">
    <cfRule type="expression" dxfId="1451" priority="44" stopIfTrue="1">
      <formula>$DB94=""</formula>
    </cfRule>
    <cfRule type="cellIs" dxfId="1450" priority="45" stopIfTrue="1" operator="notEqual">
      <formula>$DB94</formula>
    </cfRule>
  </conditionalFormatting>
  <conditionalFormatting sqref="DH140">
    <cfRule type="cellIs" dxfId="1449" priority="42" stopIfTrue="1" operator="notEqual">
      <formula>$DL140</formula>
    </cfRule>
  </conditionalFormatting>
  <conditionalFormatting sqref="DE140">
    <cfRule type="cellIs" dxfId="1448" priority="43" stopIfTrue="1" operator="notEqual">
      <formula>$DH140</formula>
    </cfRule>
  </conditionalFormatting>
  <conditionalFormatting sqref="DB140">
    <cfRule type="cellIs" dxfId="1447" priority="41" operator="notEqual">
      <formula>$DB140</formula>
    </cfRule>
  </conditionalFormatting>
  <conditionalFormatting sqref="CY140">
    <cfRule type="expression" dxfId="1446" priority="39" stopIfTrue="1">
      <formula>$DB140=""</formula>
    </cfRule>
    <cfRule type="cellIs" dxfId="1445" priority="40" stopIfTrue="1" operator="notEqual">
      <formula>$DB140</formula>
    </cfRule>
  </conditionalFormatting>
  <conditionalFormatting sqref="CV148:CV150">
    <cfRule type="cellIs" dxfId="1444" priority="38" stopIfTrue="1" operator="notEqual">
      <formula>$DE148</formula>
    </cfRule>
  </conditionalFormatting>
  <conditionalFormatting sqref="CV146">
    <cfRule type="cellIs" dxfId="1443" priority="37" stopIfTrue="1" operator="notEqual">
      <formula>$DE146</formula>
    </cfRule>
  </conditionalFormatting>
  <conditionalFormatting sqref="CV145">
    <cfRule type="cellIs" dxfId="1442" priority="36" stopIfTrue="1" operator="notEqual">
      <formula>$DE145</formula>
    </cfRule>
  </conditionalFormatting>
  <conditionalFormatting sqref="CV147">
    <cfRule type="cellIs" dxfId="1441" priority="35" stopIfTrue="1" operator="notEqual">
      <formula>$DE147</formula>
    </cfRule>
  </conditionalFormatting>
  <conditionalFormatting sqref="CV5:CV69 CV71:CV112 CV114:CV133">
    <cfRule type="expression" dxfId="1440" priority="33" stopIfTrue="1">
      <formula>$CY5=""</formula>
    </cfRule>
    <cfRule type="cellIs" dxfId="1439" priority="34" stopIfTrue="1" operator="notEqual">
      <formula>$CY5</formula>
    </cfRule>
  </conditionalFormatting>
  <conditionalFormatting sqref="CV152:CV153">
    <cfRule type="cellIs" dxfId="1438" priority="32" stopIfTrue="1" operator="notEqual">
      <formula>$DE152</formula>
    </cfRule>
  </conditionalFormatting>
  <conditionalFormatting sqref="CV151">
    <cfRule type="cellIs" dxfId="1437" priority="31" stopIfTrue="1" operator="notEqual">
      <formula>$DE151</formula>
    </cfRule>
  </conditionalFormatting>
  <conditionalFormatting sqref="CV135:CV143">
    <cfRule type="expression" dxfId="1436" priority="29" stopIfTrue="1">
      <formula>$CY135=""</formula>
    </cfRule>
    <cfRule type="cellIs" dxfId="1435" priority="30" stopIfTrue="1" operator="notEqual">
      <formula>$CY135</formula>
    </cfRule>
  </conditionalFormatting>
  <conditionalFormatting sqref="DH144">
    <cfRule type="cellIs" dxfId="1434" priority="28" stopIfTrue="1" operator="notEqual">
      <formula>$DL144</formula>
    </cfRule>
  </conditionalFormatting>
  <conditionalFormatting sqref="DE144">
    <cfRule type="cellIs" dxfId="1433" priority="27" stopIfTrue="1" operator="notEqual">
      <formula>$DL144</formula>
    </cfRule>
  </conditionalFormatting>
  <conditionalFormatting sqref="DB144">
    <cfRule type="cellIs" dxfId="1432" priority="26" stopIfTrue="1" operator="notEqual">
      <formula>$DE144</formula>
    </cfRule>
  </conditionalFormatting>
  <conditionalFormatting sqref="CY144">
    <cfRule type="cellIs" dxfId="1431" priority="25" stopIfTrue="1" operator="notEqual">
      <formula>$DE144</formula>
    </cfRule>
  </conditionalFormatting>
  <conditionalFormatting sqref="CV144">
    <cfRule type="cellIs" dxfId="1430" priority="24" stopIfTrue="1" operator="notEqual">
      <formula>$DE144</formula>
    </cfRule>
  </conditionalFormatting>
  <conditionalFormatting sqref="DH70">
    <cfRule type="cellIs" dxfId="1429" priority="22" stopIfTrue="1" operator="notEqual">
      <formula>$DL70</formula>
    </cfRule>
  </conditionalFormatting>
  <conditionalFormatting sqref="DE70">
    <cfRule type="cellIs" dxfId="1428" priority="23" stopIfTrue="1" operator="notEqual">
      <formula>$DH70</formula>
    </cfRule>
  </conditionalFormatting>
  <conditionalFormatting sqref="DB70">
    <cfRule type="cellIs" dxfId="1427" priority="21" operator="notEqual">
      <formula>$DB70</formula>
    </cfRule>
  </conditionalFormatting>
  <conditionalFormatting sqref="CY70">
    <cfRule type="expression" dxfId="1426" priority="19" stopIfTrue="1">
      <formula>$DB70=""</formula>
    </cfRule>
    <cfRule type="cellIs" dxfId="1425" priority="20" stopIfTrue="1" operator="notEqual">
      <formula>$DB70</formula>
    </cfRule>
  </conditionalFormatting>
  <conditionalFormatting sqref="CV70">
    <cfRule type="expression" dxfId="1424" priority="17" stopIfTrue="1">
      <formula>$CY70=""</formula>
    </cfRule>
    <cfRule type="cellIs" dxfId="1423" priority="18" stopIfTrue="1" operator="notEqual">
      <formula>$CY70</formula>
    </cfRule>
  </conditionalFormatting>
  <conditionalFormatting sqref="DB134">
    <cfRule type="cellIs" dxfId="1422" priority="11" operator="notEqual">
      <formula>$DB134</formula>
    </cfRule>
  </conditionalFormatting>
  <conditionalFormatting sqref="DH134">
    <cfRule type="cellIs" dxfId="1421" priority="9" stopIfTrue="1" operator="notEqual">
      <formula>$DL134</formula>
    </cfRule>
  </conditionalFormatting>
  <conditionalFormatting sqref="DE134">
    <cfRule type="cellIs" dxfId="1420" priority="10" stopIfTrue="1" operator="notEqual">
      <formula>$DH134</formula>
    </cfRule>
  </conditionalFormatting>
  <conditionalFormatting sqref="CY134">
    <cfRule type="expression" dxfId="1419" priority="7" stopIfTrue="1">
      <formula>$DB134=""</formula>
    </cfRule>
    <cfRule type="cellIs" dxfId="1418" priority="8" stopIfTrue="1" operator="notEqual">
      <formula>$DB134</formula>
    </cfRule>
  </conditionalFormatting>
  <conditionalFormatting sqref="CV134">
    <cfRule type="expression" dxfId="1417" priority="5" stopIfTrue="1">
      <formula>$CY134=""</formula>
    </cfRule>
    <cfRule type="cellIs" dxfId="1416" priority="6" stopIfTrue="1" operator="notEqual">
      <formula>$CY134</formula>
    </cfRule>
  </conditionalFormatting>
  <conditionalFormatting sqref="DB113">
    <cfRule type="cellIs" dxfId="1415" priority="3" stopIfTrue="1" operator="notEqual">
      <formula>$DF113</formula>
    </cfRule>
  </conditionalFormatting>
  <conditionalFormatting sqref="CY113">
    <cfRule type="cellIs" dxfId="1414" priority="4" stopIfTrue="1" operator="notEqual">
      <formula>$DB113</formula>
    </cfRule>
  </conditionalFormatting>
  <conditionalFormatting sqref="CV113">
    <cfRule type="expression" dxfId="1413" priority="1" stopIfTrue="1">
      <formula>$CY113=""</formula>
    </cfRule>
    <cfRule type="cellIs" dxfId="1412" priority="2" stopIfTrue="1" operator="notEqual">
      <formula>$CY113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82.0 / Gültig ab: 01.07.18 / Seite &amp;P (&amp;N)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8"/>
  <sheetViews>
    <sheetView topLeftCell="A42" zoomScaleNormal="100" zoomScaleSheetLayoutView="75" workbookViewId="0">
      <selection activeCell="S84" sqref="S8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1501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2" si="2">+S5</f>
        <v>Chiaverio Flavio</v>
      </c>
      <c r="CR5" s="19">
        <f t="shared" ref="CR5:CR72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2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2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6" si="50">VLOOKUP($CV54,Funktionsbezeichnungen,3,0)</f>
        <v>8</v>
      </c>
      <c r="CX54" s="83" t="str">
        <f t="shared" ref="CX54:CX86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ht="27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1505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2" si="52">VLOOKUP($CY66,Funktionsbezeichnungen,3,0)</f>
        <v>8</v>
      </c>
      <c r="DA66" s="83" t="str">
        <f t="shared" ref="DA66:DA82" si="53">VLOOKUP($CY66,Funktionsbezeichnungen,2,0)</f>
        <v>Projektingenieur 8 (Bau)</v>
      </c>
      <c r="DB66" s="125">
        <v>771</v>
      </c>
      <c r="DC66" s="33">
        <f t="shared" ref="DC66:DC106" si="54">VLOOKUP($DB66,Funktionsbezeichnungen,3,0)</f>
        <v>7</v>
      </c>
      <c r="DD66" s="83" t="str">
        <f t="shared" ref="DD66:DD106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1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/>
      <c r="C71" s="53">
        <f t="shared" ref="C71" si="57"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1503</v>
      </c>
      <c r="Q71" s="15">
        <v>67</v>
      </c>
      <c r="R71" s="42"/>
      <c r="S71" s="20" t="s">
        <v>1504</v>
      </c>
      <c r="T71" s="21">
        <v>1975</v>
      </c>
      <c r="U71" s="28" t="s">
        <v>1006</v>
      </c>
      <c r="V71" s="21">
        <v>2010</v>
      </c>
      <c r="W71" s="25"/>
      <c r="X71" s="21"/>
      <c r="Y71" s="28"/>
      <c r="Z71" s="118">
        <f t="shared" ref="Z71" si="58">$AD$3-V71</f>
        <v>8</v>
      </c>
      <c r="AA71" s="25" t="s">
        <v>698</v>
      </c>
      <c r="AB71" s="118" t="s">
        <v>121</v>
      </c>
      <c r="AC71" s="21"/>
      <c r="AE71" s="90" t="s">
        <v>375</v>
      </c>
      <c r="AF71" s="82"/>
      <c r="CO71" s="262" t="e">
        <f t="shared" ref="CO71" si="59">IF(CS71=CT71,"","anders")</f>
        <v>#N/A</v>
      </c>
      <c r="CP71" s="265" t="str">
        <f>+S71</f>
        <v>Said Ari</v>
      </c>
      <c r="CR71" s="153">
        <f t="shared" ref="CR71" si="60">+Z71</f>
        <v>8</v>
      </c>
      <c r="CS71" s="153" t="str">
        <f t="shared" ref="CS71" si="61">+AB71</f>
        <v>D</v>
      </c>
      <c r="CT71" s="260" t="e">
        <f t="shared" si="56"/>
        <v>#N/A</v>
      </c>
      <c r="CU71" s="264">
        <v>4333</v>
      </c>
      <c r="CV71" s="125">
        <v>772</v>
      </c>
      <c r="CW71" s="33">
        <f t="shared" si="50"/>
        <v>8</v>
      </c>
      <c r="CX71" s="83" t="str">
        <f t="shared" si="51"/>
        <v>Projektingenieur 8 (Bau)</v>
      </c>
      <c r="CY71" s="125"/>
      <c r="CZ71" s="33"/>
      <c r="DA71" s="83"/>
      <c r="DB71" s="125"/>
      <c r="DC71" s="33"/>
      <c r="DD71" s="83"/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ref="DS71" si="62">+CU71</f>
        <v>4333</v>
      </c>
      <c r="DT71" s="153">
        <v>2</v>
      </c>
      <c r="DU71" s="19">
        <v>3</v>
      </c>
      <c r="DV71" s="19" t="s">
        <v>951</v>
      </c>
      <c r="EX71" s="154">
        <v>4308</v>
      </c>
      <c r="EY71" s="153" t="s">
        <v>121</v>
      </c>
    </row>
    <row r="72" spans="1:155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162">
        <v>2013</v>
      </c>
      <c r="Y72" s="28"/>
      <c r="Z72" s="163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O72" s="19" t="str">
        <f t="shared" ref="CO72:CO135" si="63">IF(CS72=CT72,"","anders")</f>
        <v/>
      </c>
      <c r="CP72" s="19" t="str">
        <f t="shared" si="2"/>
        <v>Hochuli Antonina</v>
      </c>
      <c r="CR72" s="153">
        <f t="shared" si="3"/>
        <v>5</v>
      </c>
      <c r="CS72" s="153" t="str">
        <f t="shared" si="18"/>
        <v>D</v>
      </c>
      <c r="CT72" s="260" t="str">
        <f t="shared" si="56"/>
        <v>D</v>
      </c>
      <c r="CU72" s="154">
        <v>8579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>
        <v>770</v>
      </c>
      <c r="DC72" s="33">
        <f t="shared" si="54"/>
        <v>6</v>
      </c>
      <c r="DD72" s="83" t="str">
        <f t="shared" si="55"/>
        <v>Vorstufe Projektingenieur (Bau)</v>
      </c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si="17"/>
        <v>8579</v>
      </c>
      <c r="DT72" s="153">
        <v>2</v>
      </c>
      <c r="DU72" s="19">
        <v>3</v>
      </c>
      <c r="DV72" s="19" t="s">
        <v>951</v>
      </c>
      <c r="EX72" s="154">
        <v>4313</v>
      </c>
      <c r="EY72" s="153" t="s">
        <v>121</v>
      </c>
    </row>
    <row r="73" spans="1:155" s="19" customFormat="1" x14ac:dyDescent="0.2">
      <c r="A73" s="53">
        <v>0</v>
      </c>
      <c r="B73" s="53"/>
      <c r="C73" s="53">
        <f t="shared" ref="C73:C133" si="64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65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O73" s="19" t="str">
        <f t="shared" si="63"/>
        <v/>
      </c>
      <c r="CP73" s="19" t="str">
        <f t="shared" ref="CP73:CP141" si="66">+S73</f>
        <v>Meisch Raoul</v>
      </c>
      <c r="CR73" s="153">
        <f t="shared" ref="CR73:CR138" si="67">+Z73</f>
        <v>5</v>
      </c>
      <c r="CS73" s="153" t="str">
        <f t="shared" ref="CS73:CS138" si="68">+AB73</f>
        <v>D</v>
      </c>
      <c r="CT73" s="260" t="str">
        <f t="shared" si="56"/>
        <v>D</v>
      </c>
      <c r="CU73" s="154">
        <v>4315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/>
      <c r="DC73" s="33"/>
      <c r="DD73" s="83"/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ref="DS73:DS141" si="69">+CU73</f>
        <v>4315</v>
      </c>
      <c r="DT73" s="153">
        <v>2</v>
      </c>
      <c r="DU73" s="19">
        <v>3</v>
      </c>
      <c r="DV73" s="19" t="s">
        <v>951</v>
      </c>
      <c r="EX73" s="154">
        <v>4318</v>
      </c>
      <c r="EY73" s="153" t="s">
        <v>121</v>
      </c>
    </row>
    <row r="74" spans="1:155" s="19" customFormat="1" x14ac:dyDescent="0.2">
      <c r="A74" s="53">
        <v>0</v>
      </c>
      <c r="B74" s="53">
        <v>1</v>
      </c>
      <c r="C74" s="53">
        <f t="shared" si="64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65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O74" s="19" t="str">
        <f t="shared" si="63"/>
        <v/>
      </c>
      <c r="CP74" s="19" t="str">
        <f t="shared" si="66"/>
        <v>Stöhr Jessica</v>
      </c>
      <c r="CR74" s="153">
        <f t="shared" si="67"/>
        <v>5</v>
      </c>
      <c r="CS74" s="153" t="str">
        <f t="shared" si="68"/>
        <v>D</v>
      </c>
      <c r="CT74" s="260" t="str">
        <f t="shared" si="56"/>
        <v>D</v>
      </c>
      <c r="CU74" s="154">
        <v>4313</v>
      </c>
      <c r="CV74" s="125">
        <v>771</v>
      </c>
      <c r="CW74" s="33">
        <f t="shared" si="50"/>
        <v>7</v>
      </c>
      <c r="CX74" s="83" t="str">
        <f t="shared" si="51"/>
        <v>Projektingenieur 7 (Bau)</v>
      </c>
      <c r="CY74" s="125">
        <v>771</v>
      </c>
      <c r="CZ74" s="33">
        <f t="shared" si="52"/>
        <v>7</v>
      </c>
      <c r="DA74" s="83" t="str">
        <f t="shared" si="53"/>
        <v>Projektingenieur 7 (Bau)</v>
      </c>
      <c r="DB74" s="125">
        <v>770</v>
      </c>
      <c r="DC74" s="33">
        <f t="shared" si="54"/>
        <v>6</v>
      </c>
      <c r="DD74" s="83" t="str">
        <f t="shared" si="55"/>
        <v>Vorstufe Projektingenieur (Bau)</v>
      </c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9"/>
        <v>4313</v>
      </c>
      <c r="DT74" s="153">
        <v>2</v>
      </c>
      <c r="DU74" s="19">
        <v>3</v>
      </c>
      <c r="DV74" s="19" t="s">
        <v>951</v>
      </c>
      <c r="EX74" s="154">
        <v>4319</v>
      </c>
      <c r="EY74" s="153" t="s">
        <v>121</v>
      </c>
    </row>
    <row r="75" spans="1:155" s="19" customFormat="1" x14ac:dyDescent="0.2">
      <c r="A75" s="53">
        <v>0</v>
      </c>
      <c r="B75" s="53"/>
      <c r="C75" s="53">
        <f t="shared" si="64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65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O75" s="19" t="str">
        <f t="shared" si="63"/>
        <v/>
      </c>
      <c r="CP75" s="19" t="str">
        <f t="shared" si="66"/>
        <v>Vitt Bernhard</v>
      </c>
      <c r="CR75" s="153">
        <f t="shared" si="67"/>
        <v>4</v>
      </c>
      <c r="CS75" s="153" t="str">
        <f t="shared" si="68"/>
        <v>D</v>
      </c>
      <c r="CT75" s="260" t="str">
        <f t="shared" si="56"/>
        <v>D</v>
      </c>
      <c r="CU75" s="154">
        <v>4318</v>
      </c>
      <c r="CV75" s="125">
        <v>770</v>
      </c>
      <c r="CW75" s="33">
        <f t="shared" si="50"/>
        <v>6</v>
      </c>
      <c r="CX75" s="83" t="str">
        <f t="shared" si="51"/>
        <v>Vorstufe Projektingenieur (Bau)</v>
      </c>
      <c r="CY75" s="125">
        <v>770</v>
      </c>
      <c r="CZ75" s="33">
        <f t="shared" si="52"/>
        <v>6</v>
      </c>
      <c r="DA75" s="83" t="str">
        <f t="shared" si="53"/>
        <v>Vorstufe Projektingenieur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9"/>
        <v>4318</v>
      </c>
      <c r="DT75" s="153">
        <v>2</v>
      </c>
      <c r="DU75" s="19">
        <v>3</v>
      </c>
      <c r="DV75" s="19" t="s">
        <v>951</v>
      </c>
      <c r="EX75" s="154">
        <v>9748</v>
      </c>
      <c r="EY75" s="19" t="s">
        <v>121</v>
      </c>
    </row>
    <row r="76" spans="1:155" s="19" customFormat="1" ht="25.5" x14ac:dyDescent="0.2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163">
        <v>2015</v>
      </c>
      <c r="W76" s="28"/>
      <c r="X76" s="21"/>
      <c r="Y76" s="28"/>
      <c r="Z76" s="163">
        <f t="shared" si="65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O76" s="19" t="str">
        <f t="shared" si="63"/>
        <v/>
      </c>
      <c r="CP76" s="19" t="str">
        <f t="shared" si="66"/>
        <v>Völlmin Daniel</v>
      </c>
      <c r="CR76" s="153">
        <f t="shared" si="67"/>
        <v>3</v>
      </c>
      <c r="CS76" s="153" t="str">
        <f t="shared" si="68"/>
        <v>D</v>
      </c>
      <c r="CT76" s="260" t="str">
        <f t="shared" si="56"/>
        <v>D</v>
      </c>
      <c r="CU76" s="154">
        <v>4319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33"/>
      <c r="DM76" s="33"/>
      <c r="DN76" s="83"/>
      <c r="DS76" s="19">
        <f t="shared" si="69"/>
        <v>4319</v>
      </c>
      <c r="DT76" s="153">
        <v>2</v>
      </c>
      <c r="DU76" s="19">
        <v>3</v>
      </c>
      <c r="DV76" s="19" t="s">
        <v>951</v>
      </c>
      <c r="EX76" s="154">
        <v>3211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ref="C77:C79" si="70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65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19" t="str">
        <f t="shared" si="63"/>
        <v/>
      </c>
      <c r="CP77" s="19" t="str">
        <f t="shared" si="66"/>
        <v>Burger Stefan</v>
      </c>
      <c r="CR77" s="19">
        <f t="shared" si="67"/>
        <v>2</v>
      </c>
      <c r="CS77" s="19" t="str">
        <f t="shared" si="68"/>
        <v>D</v>
      </c>
      <c r="CT77" s="260" t="str">
        <f t="shared" si="56"/>
        <v>D</v>
      </c>
      <c r="CU77" s="154">
        <v>9748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>
        <v>771</v>
      </c>
      <c r="CZ77" s="33">
        <f t="shared" si="52"/>
        <v>7</v>
      </c>
      <c r="DA77" s="83" t="str">
        <f t="shared" si="53"/>
        <v>Projektingenieur 7 (Bau)</v>
      </c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9"/>
        <v>9748</v>
      </c>
      <c r="DT77" s="153">
        <v>2</v>
      </c>
      <c r="DU77" s="19">
        <v>3</v>
      </c>
      <c r="DV77" s="185" t="s">
        <v>951</v>
      </c>
      <c r="EX77" s="154">
        <v>6622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70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65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63"/>
        <v>#N/A</v>
      </c>
      <c r="CP78" s="192" t="str">
        <f t="shared" si="66"/>
        <v>Aleinikov Dimitri</v>
      </c>
      <c r="CR78" s="19">
        <f t="shared" si="67"/>
        <v>2</v>
      </c>
      <c r="CS78" s="19" t="str">
        <f t="shared" si="68"/>
        <v>D</v>
      </c>
      <c r="CT78" s="260" t="e">
        <f t="shared" si="56"/>
        <v>#N/A</v>
      </c>
      <c r="CU78" s="222">
        <v>4327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9"/>
        <v>4327</v>
      </c>
      <c r="DT78" s="153">
        <v>2</v>
      </c>
      <c r="DU78" s="19">
        <v>3</v>
      </c>
      <c r="DV78" s="185" t="s">
        <v>951</v>
      </c>
      <c r="EX78" s="154">
        <v>7622</v>
      </c>
      <c r="EY78" s="19" t="s">
        <v>105</v>
      </c>
    </row>
    <row r="79" spans="1:155" s="19" customFormat="1" x14ac:dyDescent="0.2">
      <c r="A79" s="53">
        <v>0</v>
      </c>
      <c r="B79" s="53"/>
      <c r="C79" s="53">
        <f t="shared" si="70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65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O79" s="262" t="e">
        <f t="shared" si="63"/>
        <v>#N/A</v>
      </c>
      <c r="CP79" s="192" t="str">
        <f t="shared" si="66"/>
        <v>Lüthi Tobias</v>
      </c>
      <c r="CR79" s="19">
        <f t="shared" si="67"/>
        <v>1</v>
      </c>
      <c r="CS79" s="19" t="str">
        <f t="shared" si="68"/>
        <v>D</v>
      </c>
      <c r="CT79" s="260" t="e">
        <f t="shared" si="56"/>
        <v>#N/A</v>
      </c>
      <c r="CU79" s="222">
        <v>8580</v>
      </c>
      <c r="CV79" s="125">
        <v>771</v>
      </c>
      <c r="CW79" s="33">
        <f t="shared" si="50"/>
        <v>7</v>
      </c>
      <c r="CX79" s="83" t="str">
        <f t="shared" si="51"/>
        <v>Projektingenieur 7 (Bau)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9"/>
        <v>8580</v>
      </c>
      <c r="DT79" s="153">
        <v>2</v>
      </c>
      <c r="DU79" s="19">
        <v>3</v>
      </c>
      <c r="DV79" s="185" t="s">
        <v>951</v>
      </c>
      <c r="EX79" s="154">
        <v>9658</v>
      </c>
      <c r="EY79" s="19" t="s">
        <v>105</v>
      </c>
    </row>
    <row r="80" spans="1:155" s="19" customFormat="1" x14ac:dyDescent="0.2">
      <c r="A80" s="53">
        <v>0</v>
      </c>
      <c r="B80" s="53">
        <v>1</v>
      </c>
      <c r="C80" s="53">
        <f t="shared" si="64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65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O80" s="262" t="e">
        <f t="shared" si="63"/>
        <v>#N/A</v>
      </c>
      <c r="CP80" s="192" t="str">
        <f t="shared" si="66"/>
        <v>Schilliger Raphaela</v>
      </c>
      <c r="CR80" s="19">
        <f t="shared" si="67"/>
        <v>1</v>
      </c>
      <c r="CS80" s="19" t="str">
        <f t="shared" si="68"/>
        <v>D</v>
      </c>
      <c r="CT80" s="260" t="e">
        <f t="shared" si="56"/>
        <v>#N/A</v>
      </c>
      <c r="CU80" s="222">
        <v>4325</v>
      </c>
      <c r="CV80" s="125">
        <v>781</v>
      </c>
      <c r="CW80" s="33">
        <f t="shared" si="50"/>
        <v>7</v>
      </c>
      <c r="CX80" s="83" t="str">
        <f t="shared" si="51"/>
        <v>Projektingenieur 7 (Umwelt)</v>
      </c>
      <c r="CY80" s="125"/>
      <c r="CZ80" s="33"/>
      <c r="DA80" s="83"/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9"/>
        <v>4325</v>
      </c>
      <c r="DT80" s="153">
        <v>2</v>
      </c>
      <c r="DU80" s="19">
        <v>3</v>
      </c>
      <c r="DV80" s="185" t="s">
        <v>951</v>
      </c>
      <c r="EX80" s="154">
        <v>4249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64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65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O81" s="19" t="str">
        <f t="shared" si="63"/>
        <v/>
      </c>
      <c r="CP81" s="19" t="str">
        <f t="shared" si="66"/>
        <v>Reber Erich</v>
      </c>
      <c r="CR81" s="19">
        <f t="shared" si="67"/>
        <v>45</v>
      </c>
      <c r="CS81" s="19" t="str">
        <f t="shared" si="68"/>
        <v>C</v>
      </c>
      <c r="CT81" s="260" t="str">
        <f t="shared" si="56"/>
        <v>C</v>
      </c>
      <c r="CU81" s="154">
        <v>3211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/>
      <c r="DC81" s="33"/>
      <c r="DD81" s="83"/>
      <c r="DE81" s="125"/>
      <c r="DF81" s="33"/>
      <c r="DG81" s="83"/>
      <c r="DH81" s="125"/>
      <c r="DI81" s="33"/>
      <c r="DJ81" s="83"/>
      <c r="DK81" s="20"/>
      <c r="DL81" s="125"/>
      <c r="DM81" s="33"/>
      <c r="DN81" s="83"/>
      <c r="DS81" s="19">
        <f t="shared" si="69"/>
        <v>3211</v>
      </c>
      <c r="DT81" s="153">
        <v>6</v>
      </c>
      <c r="DU81" s="19">
        <v>0</v>
      </c>
      <c r="DV81" s="185" t="s">
        <v>968</v>
      </c>
      <c r="EX81" s="154">
        <v>4250</v>
      </c>
      <c r="EY81" s="19" t="s">
        <v>1322</v>
      </c>
    </row>
    <row r="82" spans="1:155" s="19" customFormat="1" x14ac:dyDescent="0.2">
      <c r="A82" s="53">
        <v>0</v>
      </c>
      <c r="B82" s="53"/>
      <c r="C82" s="53">
        <f t="shared" si="6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O82" s="19" t="str">
        <f t="shared" si="63"/>
        <v/>
      </c>
      <c r="CP82" s="19" t="str">
        <f t="shared" si="66"/>
        <v>Aebi Roger</v>
      </c>
      <c r="CR82" s="19">
        <f t="shared" si="67"/>
        <v>42</v>
      </c>
      <c r="CS82" s="19" t="str">
        <f t="shared" si="68"/>
        <v>C</v>
      </c>
      <c r="CT82" s="260" t="str">
        <f t="shared" si="56"/>
        <v>C</v>
      </c>
      <c r="CU82" s="154">
        <v>6622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si="52"/>
        <v>8</v>
      </c>
      <c r="DA82" s="83" t="str">
        <f t="shared" si="53"/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ref="DF82:DF112" si="71">VLOOKUP($DE82,Funktionsbezeichnungen,3,0)</f>
        <v>8</v>
      </c>
      <c r="DG82" s="83" t="str">
        <f t="shared" ref="DG82:DG112" si="72">VLOOKUP($DE82,Funktionsbezeichnungen,2,0)</f>
        <v>Projektingenieur 8 (Bau)</v>
      </c>
      <c r="DH82" s="125">
        <v>772</v>
      </c>
      <c r="DI82" s="33">
        <f t="shared" ref="DI82:DI114" si="73">VLOOKUP($DH82,Funktionsbezeichnungen,3,0)</f>
        <v>8</v>
      </c>
      <c r="DJ82" s="83" t="str">
        <f t="shared" ref="DJ82:DJ114" si="74">VLOOKUP($DH82,Funktionsbezeichnungen,2,0)</f>
        <v>Projektingenieur 8 (Bau)</v>
      </c>
      <c r="DK82" s="20"/>
      <c r="DL82" s="33">
        <v>772</v>
      </c>
      <c r="DM82" s="33">
        <f t="shared" ref="DM82:DM112" si="75">VLOOKUP($DL82,Funktionsbezeichnungen,3,0)</f>
        <v>8</v>
      </c>
      <c r="DN82" s="83" t="str">
        <f t="shared" ref="DN82:DN112" si="76">VLOOKUP($DL82,Funktionsbezeichnungen,2,0)</f>
        <v>Projektingenieur 8 (Bau)</v>
      </c>
      <c r="DS82" s="19">
        <f t="shared" si="69"/>
        <v>6622</v>
      </c>
      <c r="DT82" s="153">
        <v>6</v>
      </c>
      <c r="DU82" s="19">
        <v>0</v>
      </c>
      <c r="DV82" s="185" t="s">
        <v>969</v>
      </c>
      <c r="EX82" s="154">
        <v>6765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64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65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O83" s="19" t="str">
        <f t="shared" si="63"/>
        <v/>
      </c>
      <c r="CP83" s="19" t="str">
        <f t="shared" si="66"/>
        <v>Oehen Beat</v>
      </c>
      <c r="CR83" s="19">
        <f t="shared" si="67"/>
        <v>33</v>
      </c>
      <c r="CS83" s="19" t="str">
        <f t="shared" si="68"/>
        <v>C</v>
      </c>
      <c r="CT83" s="260" t="str">
        <f t="shared" si="56"/>
        <v>C</v>
      </c>
      <c r="CU83" s="154">
        <v>7622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>
        <v>772</v>
      </c>
      <c r="CZ83" s="33">
        <f t="shared" ref="CZ83:CZ115" si="77">VLOOKUP($CY83,Funktionsbezeichnungen,3,0)</f>
        <v>8</v>
      </c>
      <c r="DA83" s="83" t="str">
        <f t="shared" ref="DA83:DA115" si="78">VLOOKUP($CY83,Funktionsbezeichnungen,2,0)</f>
        <v>Projektingenieur 8 (Bau)</v>
      </c>
      <c r="DB83" s="125">
        <v>772</v>
      </c>
      <c r="DC83" s="33">
        <f t="shared" si="54"/>
        <v>8</v>
      </c>
      <c r="DD83" s="83" t="str">
        <f t="shared" si="55"/>
        <v>Projektingenieur 8 (Bau)</v>
      </c>
      <c r="DE83" s="125">
        <v>772</v>
      </c>
      <c r="DF83" s="33">
        <f t="shared" si="71"/>
        <v>8</v>
      </c>
      <c r="DG83" s="83" t="str">
        <f t="shared" si="72"/>
        <v>Projektingenieur 8 (Bau)</v>
      </c>
      <c r="DH83" s="125">
        <v>772</v>
      </c>
      <c r="DI83" s="33">
        <f t="shared" si="73"/>
        <v>8</v>
      </c>
      <c r="DJ83" s="83" t="str">
        <f t="shared" si="74"/>
        <v>Projektingenieur 8 (Bau)</v>
      </c>
      <c r="DK83" s="20"/>
      <c r="DL83" s="125">
        <v>772</v>
      </c>
      <c r="DM83" s="33">
        <f t="shared" si="75"/>
        <v>8</v>
      </c>
      <c r="DN83" s="83" t="str">
        <f t="shared" si="76"/>
        <v>Projektingenieur 8 (Bau)</v>
      </c>
      <c r="DS83" s="19">
        <f t="shared" si="69"/>
        <v>7622</v>
      </c>
      <c r="DT83" s="153">
        <v>6</v>
      </c>
      <c r="DU83" s="19">
        <v>0</v>
      </c>
      <c r="DV83" s="185" t="s">
        <v>968</v>
      </c>
      <c r="EX83" s="154">
        <v>5631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 t="shared" si="64"/>
        <v>1</v>
      </c>
      <c r="D84" s="55"/>
      <c r="E84" s="55"/>
      <c r="F84" s="56">
        <v>1</v>
      </c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O84" s="262" t="e">
        <f t="shared" si="63"/>
        <v>#N/A</v>
      </c>
      <c r="CP84" s="192" t="str">
        <f t="shared" si="66"/>
        <v>Blehs Claudio</v>
      </c>
      <c r="CR84" s="19">
        <f t="shared" si="67"/>
        <v>21</v>
      </c>
      <c r="CS84" s="19" t="str">
        <f t="shared" si="68"/>
        <v>C</v>
      </c>
      <c r="CT84" s="260" t="e">
        <f t="shared" si="56"/>
        <v>#N/A</v>
      </c>
      <c r="CU84" s="222">
        <v>4331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/>
      <c r="CZ84" s="33"/>
      <c r="DA84" s="83"/>
      <c r="DB84" s="125"/>
      <c r="DC84" s="33"/>
      <c r="DD84" s="83"/>
      <c r="DE84" s="125"/>
      <c r="DF84" s="33"/>
      <c r="DG84" s="83"/>
      <c r="DH84" s="125"/>
      <c r="DI84" s="33"/>
      <c r="DJ84" s="83"/>
      <c r="DK84" s="20"/>
      <c r="DL84" s="33"/>
      <c r="DM84" s="33"/>
      <c r="DN84" s="83"/>
      <c r="DS84" s="19">
        <f t="shared" si="69"/>
        <v>4331</v>
      </c>
      <c r="DT84" s="153">
        <v>6</v>
      </c>
      <c r="DU84" s="19">
        <v>0</v>
      </c>
      <c r="DV84" s="185" t="s">
        <v>969</v>
      </c>
      <c r="EX84" s="154">
        <v>6628</v>
      </c>
      <c r="EY84" s="19" t="s">
        <v>121</v>
      </c>
    </row>
    <row r="85" spans="1:155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O85" s="19" t="str">
        <f t="shared" si="63"/>
        <v/>
      </c>
      <c r="CP85" s="19" t="str">
        <f t="shared" si="66"/>
        <v>Thalmann Patric</v>
      </c>
      <c r="CR85" s="19">
        <f t="shared" si="67"/>
        <v>17</v>
      </c>
      <c r="CS85" s="19" t="str">
        <f t="shared" si="68"/>
        <v>C</v>
      </c>
      <c r="CT85" s="260" t="str">
        <f t="shared" si="56"/>
        <v>C</v>
      </c>
      <c r="CU85" s="154">
        <v>9658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125">
        <v>772</v>
      </c>
      <c r="CZ85" s="33">
        <f t="shared" si="77"/>
        <v>8</v>
      </c>
      <c r="DA85" s="83" t="str">
        <f t="shared" si="78"/>
        <v>Projektingenieur 8 (Bau)</v>
      </c>
      <c r="DB85" s="125">
        <v>772</v>
      </c>
      <c r="DC85" s="33">
        <f>VLOOKUP($DB85,Funktionsbezeichnungen,3,0)</f>
        <v>8</v>
      </c>
      <c r="DD85" s="83" t="str">
        <f>VLOOKUP($DB85,Funktionsbezeichnungen,2,0)</f>
        <v>Projektingenieur 8 (Bau)</v>
      </c>
      <c r="DE85" s="125">
        <v>771</v>
      </c>
      <c r="DF85" s="33">
        <f>VLOOKUP($DE85,Funktionsbezeichnungen,3,0)</f>
        <v>7</v>
      </c>
      <c r="DG85" s="83" t="str">
        <f>VLOOKUP($DE85,Funktionsbezeichnungen,2,0)</f>
        <v>Projektingenieur 7 (Bau)</v>
      </c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7 (Bau)</v>
      </c>
      <c r="DK85" s="20"/>
      <c r="DL85" s="125">
        <v>771</v>
      </c>
      <c r="DM85" s="33">
        <f>VLOOKUP($DL85,Funktionsbezeichnungen,3,0)</f>
        <v>7</v>
      </c>
      <c r="DN85" s="83" t="str">
        <f>VLOOKUP($DL85,Funktionsbezeichnungen,2,0)</f>
        <v>Projektingenieur 7 (Bau)</v>
      </c>
      <c r="DS85" s="19">
        <f t="shared" si="69"/>
        <v>9658</v>
      </c>
      <c r="DT85" s="153">
        <v>6</v>
      </c>
      <c r="DU85" s="19">
        <v>0</v>
      </c>
      <c r="DV85" s="185" t="s">
        <v>968</v>
      </c>
      <c r="EX85" s="154">
        <v>6659</v>
      </c>
      <c r="EY85" s="19" t="s">
        <v>121</v>
      </c>
    </row>
    <row r="86" spans="1:155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O86" s="262" t="e">
        <f t="shared" si="63"/>
        <v>#N/A</v>
      </c>
      <c r="CP86" s="261" t="str">
        <f t="shared" si="66"/>
        <v>Hagmann Andreas</v>
      </c>
      <c r="CR86" s="226">
        <f t="shared" si="67"/>
        <v>9</v>
      </c>
      <c r="CS86" s="226" t="str">
        <f t="shared" si="68"/>
        <v>C</v>
      </c>
      <c r="CT86" s="260" t="e">
        <f t="shared" si="56"/>
        <v>#N/A</v>
      </c>
      <c r="CU86" s="257">
        <v>3216</v>
      </c>
      <c r="CV86" s="125">
        <v>772</v>
      </c>
      <c r="CW86" s="33">
        <f t="shared" si="50"/>
        <v>8</v>
      </c>
      <c r="CX86" s="83" t="str">
        <f t="shared" si="51"/>
        <v>Projektingenieur 8 (Bau)</v>
      </c>
      <c r="CY86" s="250"/>
      <c r="CZ86" s="251"/>
      <c r="DA86" s="252"/>
      <c r="DB86" s="250"/>
      <c r="DC86" s="251"/>
      <c r="DD86" s="252"/>
      <c r="DE86" s="250"/>
      <c r="DF86" s="251"/>
      <c r="DG86" s="252"/>
      <c r="DH86" s="250"/>
      <c r="DI86" s="251"/>
      <c r="DJ86" s="252"/>
      <c r="DK86" s="249"/>
      <c r="DL86" s="250"/>
      <c r="DM86" s="251"/>
      <c r="DN86" s="252"/>
      <c r="DS86" s="226">
        <f t="shared" si="69"/>
        <v>3216</v>
      </c>
      <c r="DT86" s="253">
        <v>6</v>
      </c>
      <c r="DU86" s="226">
        <v>0</v>
      </c>
      <c r="DV86" s="254" t="s">
        <v>968</v>
      </c>
      <c r="EX86" s="154">
        <v>4354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64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65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63"/>
        <v/>
      </c>
      <c r="CP87" s="19" t="str">
        <f t="shared" si="66"/>
        <v>Imesch Robert</v>
      </c>
      <c r="CR87" s="19">
        <f t="shared" si="67"/>
        <v>44</v>
      </c>
      <c r="CS87" s="19" t="str">
        <f t="shared" si="68"/>
        <v xml:space="preserve"> D/C 2)</v>
      </c>
      <c r="CT87" s="260" t="str">
        <f t="shared" si="56"/>
        <v xml:space="preserve"> D/C 2)</v>
      </c>
      <c r="CU87" s="154">
        <v>4249</v>
      </c>
      <c r="CV87" s="125">
        <v>772</v>
      </c>
      <c r="CW87" s="33">
        <f t="shared" ref="CW87:CW118" si="79">VLOOKUP($CV87,Funktionsbezeichnungen,3,0)</f>
        <v>8</v>
      </c>
      <c r="CX87" s="83" t="str">
        <f t="shared" ref="CX87:CX118" si="80">VLOOKUP($CV87,Funktionsbezeichnungen,2,0)</f>
        <v>Projektingenieur 8 (Bau)</v>
      </c>
      <c r="CY87" s="125">
        <v>772</v>
      </c>
      <c r="CZ87" s="33">
        <f t="shared" si="77"/>
        <v>8</v>
      </c>
      <c r="DA87" s="83" t="str">
        <f t="shared" si="78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71"/>
        <v>8</v>
      </c>
      <c r="DG87" s="83" t="str">
        <f t="shared" si="72"/>
        <v>Projektingenieur 8 (Bau)</v>
      </c>
      <c r="DH87" s="125">
        <v>772</v>
      </c>
      <c r="DI87" s="33">
        <f t="shared" si="73"/>
        <v>8</v>
      </c>
      <c r="DJ87" s="83" t="str">
        <f t="shared" si="74"/>
        <v>Projektingenieur 8 (Bau)</v>
      </c>
      <c r="DK87" s="20"/>
      <c r="DL87" s="33">
        <v>772</v>
      </c>
      <c r="DM87" s="33">
        <f t="shared" si="75"/>
        <v>8</v>
      </c>
      <c r="DN87" s="83" t="str">
        <f t="shared" si="76"/>
        <v>Projektingenieur 8 (Bau)</v>
      </c>
      <c r="DS87" s="19">
        <f t="shared" si="69"/>
        <v>4249</v>
      </c>
      <c r="DT87" s="153">
        <v>6</v>
      </c>
      <c r="DU87" s="19">
        <v>0</v>
      </c>
      <c r="DV87" s="185" t="s">
        <v>968</v>
      </c>
      <c r="EX87" s="154">
        <v>5630</v>
      </c>
      <c r="EY87" s="19" t="s">
        <v>121</v>
      </c>
    </row>
    <row r="88" spans="1:155" s="19" customFormat="1" ht="15.75" x14ac:dyDescent="0.2">
      <c r="A88" s="53">
        <v>0</v>
      </c>
      <c r="B88" s="53"/>
      <c r="C88" s="53">
        <f t="shared" si="64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65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O88" s="19" t="str">
        <f t="shared" si="63"/>
        <v/>
      </c>
      <c r="CP88" s="19" t="str">
        <f t="shared" si="66"/>
        <v>Flückiger Hans Peter</v>
      </c>
      <c r="CR88" s="19">
        <f t="shared" si="67"/>
        <v>43</v>
      </c>
      <c r="CS88" s="19" t="str">
        <f t="shared" si="68"/>
        <v xml:space="preserve"> D/C 2)</v>
      </c>
      <c r="CT88" s="260" t="str">
        <f t="shared" si="56"/>
        <v xml:space="preserve"> D/C 2)</v>
      </c>
      <c r="CU88" s="154">
        <v>4250</v>
      </c>
      <c r="CV88" s="125">
        <v>772</v>
      </c>
      <c r="CW88" s="33">
        <f t="shared" si="79"/>
        <v>8</v>
      </c>
      <c r="CX88" s="83" t="str">
        <f t="shared" si="80"/>
        <v>Projektingenieur 8 (Bau)</v>
      </c>
      <c r="CY88" s="125">
        <v>772</v>
      </c>
      <c r="CZ88" s="33">
        <f t="shared" si="77"/>
        <v>8</v>
      </c>
      <c r="DA88" s="83" t="str">
        <f t="shared" si="78"/>
        <v>Projektingenieur 8 (Bau)</v>
      </c>
      <c r="DB88" s="125">
        <v>772</v>
      </c>
      <c r="DC88" s="33">
        <f t="shared" si="54"/>
        <v>8</v>
      </c>
      <c r="DD88" s="83" t="str">
        <f t="shared" si="55"/>
        <v>Projektingenieur 8 (Bau)</v>
      </c>
      <c r="DE88" s="125">
        <v>772</v>
      </c>
      <c r="DF88" s="33">
        <f t="shared" si="71"/>
        <v>8</v>
      </c>
      <c r="DG88" s="83" t="str">
        <f t="shared" si="72"/>
        <v>Projektingenieur 8 (Bau)</v>
      </c>
      <c r="DH88" s="125">
        <v>772</v>
      </c>
      <c r="DI88" s="33">
        <f t="shared" si="73"/>
        <v>8</v>
      </c>
      <c r="DJ88" s="83" t="str">
        <f t="shared" si="74"/>
        <v>Projektingenieur 8 (Bau)</v>
      </c>
      <c r="DK88" s="20"/>
      <c r="DL88" s="33">
        <v>772</v>
      </c>
      <c r="DM88" s="33">
        <f t="shared" si="75"/>
        <v>8</v>
      </c>
      <c r="DN88" s="83" t="str">
        <f t="shared" si="76"/>
        <v>Projektingenieur 8 (Bau)</v>
      </c>
      <c r="DS88" s="19">
        <f t="shared" si="69"/>
        <v>4250</v>
      </c>
      <c r="DT88" s="153">
        <v>6</v>
      </c>
      <c r="DU88" s="19">
        <v>0</v>
      </c>
      <c r="DV88" s="185" t="s">
        <v>968</v>
      </c>
      <c r="EX88" s="154">
        <v>7641</v>
      </c>
      <c r="EY88" s="19" t="s">
        <v>121</v>
      </c>
    </row>
    <row r="89" spans="1:155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O89" s="19" t="str">
        <f t="shared" si="63"/>
        <v/>
      </c>
      <c r="CP89" s="19" t="str">
        <f t="shared" si="66"/>
        <v>Zeltner Viktor</v>
      </c>
      <c r="CR89" s="19">
        <f t="shared" si="67"/>
        <v>12</v>
      </c>
      <c r="CS89" s="19" t="str">
        <f t="shared" si="68"/>
        <v>D</v>
      </c>
      <c r="CT89" s="260" t="str">
        <f t="shared" si="56"/>
        <v>D</v>
      </c>
      <c r="CU89" s="154">
        <v>6765</v>
      </c>
      <c r="CV89" s="125">
        <v>771</v>
      </c>
      <c r="CW89" s="33">
        <f t="shared" si="79"/>
        <v>7</v>
      </c>
      <c r="CX89" s="83" t="str">
        <f t="shared" si="80"/>
        <v>Projektingenieur 7 (Bau)</v>
      </c>
      <c r="CY89" s="125">
        <v>771</v>
      </c>
      <c r="CZ89" s="33">
        <f t="shared" si="77"/>
        <v>7</v>
      </c>
      <c r="DA89" s="83" t="str">
        <f t="shared" si="78"/>
        <v>Projektingenieur 7 (Bau)</v>
      </c>
      <c r="DB89" s="125">
        <v>771</v>
      </c>
      <c r="DC89" s="33">
        <f>VLOOKUP($DB89,Funktionsbezeichnungen,3,0)</f>
        <v>7</v>
      </c>
      <c r="DD89" s="83" t="str">
        <f>VLOOKUP($DB89,Funktionsbezeichnungen,2,0)</f>
        <v>Projektingenieur 7 (Bau)</v>
      </c>
      <c r="DE89" s="125">
        <v>733</v>
      </c>
      <c r="DF89" s="33">
        <f>VLOOKUP($DE89,Funktionsbezeichnungen,3,0)</f>
        <v>6</v>
      </c>
      <c r="DG89" s="83" t="str">
        <f>VLOOKUP($DE89,Funktionsbezeichnungen,2,0)</f>
        <v>Konstrukteur 6 / -planer 6 / Gruppenchef 6</v>
      </c>
      <c r="DH89" s="125">
        <v>732</v>
      </c>
      <c r="DI89" s="33">
        <f>VLOOKUP($DH89,Funktionsbezeichnungen,3,0)</f>
        <v>5</v>
      </c>
      <c r="DJ89" s="83" t="str">
        <f>VLOOKUP($DH89,Funktionsbezeichnungen,2,0)</f>
        <v>Konstrukteur 5 / -planer 5</v>
      </c>
      <c r="DK89" s="20"/>
      <c r="DL89" s="33">
        <v>732</v>
      </c>
      <c r="DM89" s="33">
        <f>VLOOKUP($DL89,Funktionsbezeichnungen,3,0)</f>
        <v>5</v>
      </c>
      <c r="DN89" s="83" t="str">
        <f>VLOOKUP($DL89,Funktionsbezeichnungen,2,0)</f>
        <v>Konstrukteur 5 / -planer 5</v>
      </c>
      <c r="DS89" s="19">
        <f t="shared" si="69"/>
        <v>6765</v>
      </c>
      <c r="DT89" s="153">
        <v>6</v>
      </c>
      <c r="DU89" s="19">
        <v>0</v>
      </c>
      <c r="DV89" s="19" t="s">
        <v>964</v>
      </c>
      <c r="EX89" s="154">
        <v>6741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 t="shared" si="64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65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O90" s="19" t="str">
        <f t="shared" si="63"/>
        <v/>
      </c>
      <c r="CP90" s="19" t="str">
        <f t="shared" si="66"/>
        <v>Allemann  Bertrand</v>
      </c>
      <c r="CR90" s="19">
        <f t="shared" si="67"/>
        <v>45</v>
      </c>
      <c r="CS90" s="19" t="str">
        <f t="shared" si="68"/>
        <v>D</v>
      </c>
      <c r="CT90" s="260" t="str">
        <f t="shared" si="56"/>
        <v>D</v>
      </c>
      <c r="CU90" s="154">
        <v>5631</v>
      </c>
      <c r="CV90" s="125">
        <v>741</v>
      </c>
      <c r="CW90" s="33">
        <f t="shared" si="79"/>
        <v>7</v>
      </c>
      <c r="CX90" s="83" t="str">
        <f t="shared" si="80"/>
        <v>Konstrukteur 7 / Fachplaner 7 / Gruppenchef 7</v>
      </c>
      <c r="CY90" s="125">
        <v>741</v>
      </c>
      <c r="CZ90" s="33">
        <f t="shared" si="77"/>
        <v>7</v>
      </c>
      <c r="DA90" s="83" t="str">
        <f t="shared" si="78"/>
        <v>Konstrukteur 7 / Fachplaner 7 / Gruppenchef 7</v>
      </c>
      <c r="DB90" s="125">
        <v>741</v>
      </c>
      <c r="DC90" s="33">
        <f t="shared" si="54"/>
        <v>7</v>
      </c>
      <c r="DD90" s="83" t="str">
        <f t="shared" si="55"/>
        <v>Konstrukteur 7 / Fachplaner 7 / Gruppenchef 7</v>
      </c>
      <c r="DE90" s="125">
        <v>741</v>
      </c>
      <c r="DF90" s="33">
        <f t="shared" si="71"/>
        <v>7</v>
      </c>
      <c r="DG90" s="83" t="str">
        <f t="shared" si="72"/>
        <v>Konstrukteur 7 / Fachplaner 7 / Gruppenchef 7</v>
      </c>
      <c r="DH90" s="125">
        <v>741</v>
      </c>
      <c r="DI90" s="33">
        <f t="shared" si="73"/>
        <v>7</v>
      </c>
      <c r="DJ90" s="83" t="str">
        <f t="shared" si="74"/>
        <v>Konstrukteur 7 / Fachplaner 7 / Gruppenchef 7</v>
      </c>
      <c r="DK90" s="20"/>
      <c r="DL90" s="33">
        <v>742</v>
      </c>
      <c r="DM90" s="33">
        <f t="shared" si="75"/>
        <v>8</v>
      </c>
      <c r="DN90" s="83" t="str">
        <f t="shared" si="76"/>
        <v>Konstrukteur 8 / Fachplaner 8 / Gruppenchef 8</v>
      </c>
      <c r="DS90" s="19">
        <f t="shared" si="69"/>
        <v>5631</v>
      </c>
      <c r="DT90" s="153">
        <v>6</v>
      </c>
      <c r="DU90" s="19">
        <v>0</v>
      </c>
      <c r="DV90" s="19" t="s">
        <v>965</v>
      </c>
      <c r="EX90" s="154">
        <v>9618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O91" s="262" t="str">
        <f t="shared" si="63"/>
        <v>anders</v>
      </c>
      <c r="CP91" s="19" t="str">
        <f>+S91</f>
        <v>Wespiser Charles</v>
      </c>
      <c r="CR91" s="19">
        <f>+Z91</f>
        <v>45</v>
      </c>
      <c r="CS91" s="19" t="str">
        <f>+AB91</f>
        <v>D</v>
      </c>
      <c r="CT91" s="260" t="str">
        <f t="shared" si="56"/>
        <v xml:space="preserve"> E/D </v>
      </c>
      <c r="CU91" s="154">
        <v>5545</v>
      </c>
      <c r="CV91" s="125">
        <v>741</v>
      </c>
      <c r="CW91" s="33">
        <f t="shared" si="79"/>
        <v>7</v>
      </c>
      <c r="CX91" s="83" t="str">
        <f t="shared" si="80"/>
        <v>Konstrukteur 7 / Fachplaner 7 / Gruppenchef 7</v>
      </c>
      <c r="CY91" s="125">
        <v>741</v>
      </c>
      <c r="CZ91" s="33">
        <f>VLOOKUP($CY91,Funktionsbezeichnungen,3,0)</f>
        <v>7</v>
      </c>
      <c r="DA91" s="83" t="str">
        <f>VLOOKUP($CY91,Funktionsbezeichnungen,2,0)</f>
        <v>Konstrukteur 7 / Fachplaner 7 / Gruppenchef 7</v>
      </c>
      <c r="DB91" s="125">
        <v>741</v>
      </c>
      <c r="DC91" s="33">
        <f>VLOOKUP($DB91,Funktionsbezeichnungen,3,0)</f>
        <v>7</v>
      </c>
      <c r="DD91" s="83" t="str">
        <f>VLOOKUP($DB91,Funktionsbezeichnungen,2,0)</f>
        <v>Konstrukteur 7 / Fachplaner 7 / Gruppenchef 7</v>
      </c>
      <c r="DE91" s="125">
        <v>741</v>
      </c>
      <c r="DF91" s="33">
        <f>VLOOKUP($DE91,Funktionsbezeichnungen,3,0)</f>
        <v>7</v>
      </c>
      <c r="DG91" s="83" t="str">
        <f>VLOOKUP($DE91,Funktionsbezeichnungen,2,0)</f>
        <v>Konstrukteur 7 / Fachplaner 7 / Gruppenchef 7</v>
      </c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7 / Fachplaner 7 / Gruppenchef 7</v>
      </c>
      <c r="DK91" s="20"/>
      <c r="DL91" s="125">
        <v>741</v>
      </c>
      <c r="DM91" s="33">
        <f>VLOOKUP($DL91,Funktionsbezeichnungen,3,0)</f>
        <v>7</v>
      </c>
      <c r="DN91" s="83" t="str">
        <f>VLOOKUP($DL91,Funktionsbezeichnungen,2,0)</f>
        <v>Konstrukteur 7 / Fachplaner 7 / Gruppenchef 7</v>
      </c>
      <c r="DS91" s="19">
        <f>+CU91</f>
        <v>5545</v>
      </c>
      <c r="DT91" s="153">
        <v>6</v>
      </c>
      <c r="DU91" s="19">
        <v>0</v>
      </c>
      <c r="DV91" s="19" t="s">
        <v>965</v>
      </c>
      <c r="EX91" s="154">
        <v>9623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64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65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O92" s="19" t="str">
        <f t="shared" si="63"/>
        <v/>
      </c>
      <c r="CP92" s="19" t="str">
        <f t="shared" si="66"/>
        <v>Lenherr Paul</v>
      </c>
      <c r="CR92" s="19">
        <f t="shared" si="67"/>
        <v>41</v>
      </c>
      <c r="CS92" s="19" t="str">
        <f t="shared" si="68"/>
        <v>D</v>
      </c>
      <c r="CT92" s="260" t="str">
        <f t="shared" si="56"/>
        <v>D</v>
      </c>
      <c r="CU92" s="154">
        <v>6628</v>
      </c>
      <c r="CV92" s="125">
        <v>741</v>
      </c>
      <c r="CW92" s="33">
        <f t="shared" si="79"/>
        <v>7</v>
      </c>
      <c r="CX92" s="83" t="str">
        <f t="shared" si="80"/>
        <v>Konstrukteur 7 / Fachplaner 7 / Gruppenchef 7</v>
      </c>
      <c r="CY92" s="125">
        <v>741</v>
      </c>
      <c r="CZ92" s="33">
        <f t="shared" si="77"/>
        <v>7</v>
      </c>
      <c r="DA92" s="83" t="str">
        <f t="shared" si="78"/>
        <v>Konstrukteur 7 / Fachplaner 7 / Gruppenchef 7</v>
      </c>
      <c r="DB92" s="125">
        <v>741</v>
      </c>
      <c r="DC92" s="33">
        <f t="shared" si="54"/>
        <v>7</v>
      </c>
      <c r="DD92" s="83" t="str">
        <f t="shared" si="55"/>
        <v>Konstrukteur 7 / Fachplaner 7 / Gruppenchef 7</v>
      </c>
      <c r="DE92" s="125">
        <v>741</v>
      </c>
      <c r="DF92" s="33">
        <f t="shared" si="71"/>
        <v>7</v>
      </c>
      <c r="DG92" s="83" t="str">
        <f t="shared" si="72"/>
        <v>Konstrukteur 7 / Fachplaner 7 / Gruppenchef 7</v>
      </c>
      <c r="DH92" s="125">
        <v>741</v>
      </c>
      <c r="DI92" s="33">
        <f t="shared" si="73"/>
        <v>7</v>
      </c>
      <c r="DJ92" s="83" t="str">
        <f t="shared" si="74"/>
        <v>Konstrukteur 7 / Fachplaner 7 / Gruppenchef 7</v>
      </c>
      <c r="DK92" s="20"/>
      <c r="DL92" s="33">
        <v>742</v>
      </c>
      <c r="DM92" s="33">
        <f t="shared" si="75"/>
        <v>8</v>
      </c>
      <c r="DN92" s="83" t="str">
        <f t="shared" si="76"/>
        <v>Konstrukteur 8 / Fachplaner 8 / Gruppenchef 8</v>
      </c>
      <c r="DS92" s="19">
        <f t="shared" si="69"/>
        <v>6628</v>
      </c>
      <c r="DT92" s="153">
        <v>6</v>
      </c>
      <c r="DU92" s="19">
        <v>0</v>
      </c>
      <c r="DV92" s="19" t="s">
        <v>965</v>
      </c>
      <c r="EX92" s="154">
        <v>4346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64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65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O93" s="19" t="str">
        <f t="shared" si="63"/>
        <v/>
      </c>
      <c r="CP93" s="19" t="str">
        <f t="shared" si="66"/>
        <v>von Schallen Urs</v>
      </c>
      <c r="CR93" s="19">
        <f t="shared" si="67"/>
        <v>40</v>
      </c>
      <c r="CS93" s="19" t="str">
        <f t="shared" si="68"/>
        <v>D</v>
      </c>
      <c r="CT93" s="260" t="str">
        <f t="shared" si="56"/>
        <v>D</v>
      </c>
      <c r="CU93" s="154">
        <v>6659</v>
      </c>
      <c r="CV93" s="125">
        <v>742</v>
      </c>
      <c r="CW93" s="33">
        <f t="shared" si="79"/>
        <v>8</v>
      </c>
      <c r="CX93" s="83" t="str">
        <f t="shared" si="80"/>
        <v>Konstrukteur 8 / Fachplaner 8 / Gruppenchef 8</v>
      </c>
      <c r="CY93" s="125">
        <v>742</v>
      </c>
      <c r="CZ93" s="33">
        <f t="shared" si="77"/>
        <v>8</v>
      </c>
      <c r="DA93" s="83" t="str">
        <f t="shared" si="78"/>
        <v>Konstrukteur 8 / Fachplaner 8 / Gruppenchef 8</v>
      </c>
      <c r="DB93" s="125">
        <v>742</v>
      </c>
      <c r="DC93" s="33">
        <f t="shared" si="54"/>
        <v>8</v>
      </c>
      <c r="DD93" s="83" t="str">
        <f t="shared" si="55"/>
        <v>Konstrukteur 8 / Fachplaner 8 / Gruppenchef 8</v>
      </c>
      <c r="DE93" s="125">
        <v>742</v>
      </c>
      <c r="DF93" s="33">
        <f t="shared" si="71"/>
        <v>8</v>
      </c>
      <c r="DG93" s="83" t="str">
        <f t="shared" si="72"/>
        <v>Konstrukteur 8 / Fachplaner 8 / Gruppenchef 8</v>
      </c>
      <c r="DH93" s="125">
        <v>742</v>
      </c>
      <c r="DI93" s="33">
        <f t="shared" si="73"/>
        <v>8</v>
      </c>
      <c r="DJ93" s="83" t="str">
        <f t="shared" si="74"/>
        <v>Konstrukteur 8 / Fachplaner 8 / Gruppenchef 8</v>
      </c>
      <c r="DK93" s="20"/>
      <c r="DL93" s="33">
        <v>742</v>
      </c>
      <c r="DM93" s="33">
        <f t="shared" si="75"/>
        <v>8</v>
      </c>
      <c r="DN93" s="83" t="str">
        <f t="shared" si="76"/>
        <v>Konstrukteur 8 / Fachplaner 8 / Gruppenchef 8</v>
      </c>
      <c r="DS93" s="19">
        <f t="shared" si="69"/>
        <v>6659</v>
      </c>
      <c r="DT93" s="153">
        <v>6</v>
      </c>
      <c r="DU93" s="19">
        <v>0</v>
      </c>
      <c r="DV93" s="19" t="s">
        <v>966</v>
      </c>
      <c r="EX93" s="154">
        <v>9654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64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65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O94" s="19" t="str">
        <f t="shared" si="63"/>
        <v/>
      </c>
      <c r="CP94" s="19" t="str">
        <f t="shared" si="66"/>
        <v>Schneider Martin</v>
      </c>
      <c r="CR94" s="19">
        <f t="shared" si="67"/>
        <v>38</v>
      </c>
      <c r="CS94" s="19" t="str">
        <f t="shared" si="68"/>
        <v>D</v>
      </c>
      <c r="CT94" s="260" t="str">
        <f t="shared" si="56"/>
        <v>D</v>
      </c>
      <c r="CU94" s="154">
        <v>4354</v>
      </c>
      <c r="CV94" s="125">
        <v>741</v>
      </c>
      <c r="CW94" s="33">
        <f t="shared" si="79"/>
        <v>7</v>
      </c>
      <c r="CX94" s="83" t="str">
        <f t="shared" si="80"/>
        <v>Konstrukteur 7 / Fachplaner 7 / Gruppenchef 7</v>
      </c>
      <c r="CY94" s="125">
        <v>741</v>
      </c>
      <c r="CZ94" s="33">
        <f t="shared" si="77"/>
        <v>7</v>
      </c>
      <c r="DA94" s="83" t="str">
        <f t="shared" si="78"/>
        <v>Konstrukteur 7 / Fachplaner 7 / Gruppenchef 7</v>
      </c>
      <c r="DB94" s="125">
        <v>741</v>
      </c>
      <c r="DC94" s="33">
        <f t="shared" si="54"/>
        <v>7</v>
      </c>
      <c r="DD94" s="83" t="str">
        <f t="shared" si="55"/>
        <v>Konstrukteur 7 / Fachplaner 7 / Gruppenchef 7</v>
      </c>
      <c r="DE94" s="125">
        <v>741</v>
      </c>
      <c r="DF94" s="33">
        <f t="shared" si="71"/>
        <v>7</v>
      </c>
      <c r="DG94" s="83" t="str">
        <f t="shared" si="72"/>
        <v>Konstrukteur 7 / Fachplaner 7 / Gruppenchef 7</v>
      </c>
      <c r="DH94" s="125">
        <v>741</v>
      </c>
      <c r="DI94" s="33">
        <f t="shared" si="73"/>
        <v>7</v>
      </c>
      <c r="DJ94" s="83" t="str">
        <f t="shared" si="74"/>
        <v>Konstrukteur 7 / Fachplaner 7 / Gruppenchef 7</v>
      </c>
      <c r="DK94" s="20"/>
      <c r="DL94" s="33">
        <v>742</v>
      </c>
      <c r="DM94" s="33">
        <f t="shared" si="75"/>
        <v>8</v>
      </c>
      <c r="DN94" s="83" t="str">
        <f t="shared" si="76"/>
        <v>Konstrukteur 8 / Fachplaner 8 / Gruppenchef 8</v>
      </c>
      <c r="DS94" s="19">
        <f t="shared" si="69"/>
        <v>4354</v>
      </c>
      <c r="DT94" s="153">
        <v>6</v>
      </c>
      <c r="DU94" s="19">
        <v>0</v>
      </c>
      <c r="DV94" s="185" t="s">
        <v>970</v>
      </c>
      <c r="EX94" s="154">
        <v>9660</v>
      </c>
      <c r="EY94" s="19" t="s">
        <v>121</v>
      </c>
    </row>
    <row r="95" spans="1:155" s="19" customFormat="1" x14ac:dyDescent="0.2">
      <c r="A95" s="53">
        <v>0</v>
      </c>
      <c r="B95" s="53"/>
      <c r="C95" s="53">
        <f t="shared" si="64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65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O95" s="19" t="str">
        <f t="shared" si="63"/>
        <v/>
      </c>
      <c r="CP95" s="19" t="str">
        <f t="shared" si="66"/>
        <v>Ortlieb Hans-Rudi</v>
      </c>
      <c r="CR95" s="19">
        <f t="shared" si="67"/>
        <v>37</v>
      </c>
      <c r="CS95" s="19" t="str">
        <f t="shared" si="68"/>
        <v>D</v>
      </c>
      <c r="CT95" s="260" t="str">
        <f t="shared" si="56"/>
        <v>D</v>
      </c>
      <c r="CU95" s="154">
        <v>5630</v>
      </c>
      <c r="CV95" s="125">
        <v>771</v>
      </c>
      <c r="CW95" s="33">
        <f t="shared" si="79"/>
        <v>7</v>
      </c>
      <c r="CX95" s="83" t="str">
        <f t="shared" si="80"/>
        <v>Projektingenieur 7 (Bau)</v>
      </c>
      <c r="CY95" s="125">
        <v>771</v>
      </c>
      <c r="CZ95" s="33">
        <f t="shared" si="77"/>
        <v>7</v>
      </c>
      <c r="DA95" s="83" t="str">
        <f t="shared" si="78"/>
        <v>Projektingenieur 7 (Bau)</v>
      </c>
      <c r="DB95" s="125">
        <v>771</v>
      </c>
      <c r="DC95" s="33">
        <f t="shared" si="54"/>
        <v>7</v>
      </c>
      <c r="DD95" s="83" t="str">
        <f t="shared" si="55"/>
        <v>Projektingenieur 7 (Bau)</v>
      </c>
      <c r="DE95" s="125">
        <v>771</v>
      </c>
      <c r="DF95" s="33">
        <f t="shared" si="71"/>
        <v>7</v>
      </c>
      <c r="DG95" s="83" t="str">
        <f t="shared" si="72"/>
        <v>Projektingenieur 7 (Bau)</v>
      </c>
      <c r="DH95" s="125">
        <v>741</v>
      </c>
      <c r="DI95" s="33">
        <f t="shared" si="73"/>
        <v>7</v>
      </c>
      <c r="DJ95" s="83" t="str">
        <f t="shared" si="74"/>
        <v>Konstrukteur 7 / Fachplaner 7 / Gruppenchef 7</v>
      </c>
      <c r="DK95" s="20"/>
      <c r="DL95" s="33">
        <v>742</v>
      </c>
      <c r="DM95" s="33">
        <f t="shared" si="75"/>
        <v>8</v>
      </c>
      <c r="DN95" s="83" t="str">
        <f t="shared" si="76"/>
        <v>Konstrukteur 8 / Fachplaner 8 / Gruppenchef 8</v>
      </c>
      <c r="DS95" s="19">
        <f t="shared" si="69"/>
        <v>5630</v>
      </c>
      <c r="DT95" s="153">
        <v>6</v>
      </c>
      <c r="DU95" s="19">
        <v>0</v>
      </c>
      <c r="DV95" s="185" t="s">
        <v>968</v>
      </c>
      <c r="EX95" s="154">
        <v>5545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64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si="65"/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O96" s="263" t="e">
        <f t="shared" si="63"/>
        <v>#N/A</v>
      </c>
      <c r="CP96" s="192" t="str">
        <f t="shared" si="66"/>
        <v>Di Maria Marcello</v>
      </c>
      <c r="CR96" s="19">
        <f t="shared" si="67"/>
        <v>33</v>
      </c>
      <c r="CS96" s="19" t="str">
        <f t="shared" si="68"/>
        <v>D</v>
      </c>
      <c r="CT96" s="260" t="e">
        <f t="shared" si="56"/>
        <v>#N/A</v>
      </c>
      <c r="CU96" s="222">
        <v>8585</v>
      </c>
      <c r="CV96" s="125">
        <v>742</v>
      </c>
      <c r="CW96" s="33">
        <f t="shared" si="79"/>
        <v>8</v>
      </c>
      <c r="CX96" s="83" t="str">
        <f t="shared" si="80"/>
        <v>Konstrukteur 8 / Fachplaner 8 / Gruppenchef 8</v>
      </c>
      <c r="CY96" s="125"/>
      <c r="CZ96" s="33"/>
      <c r="DA96" s="83"/>
      <c r="DB96" s="125"/>
      <c r="DC96" s="33"/>
      <c r="DD96" s="83"/>
      <c r="DE96" s="125"/>
      <c r="DF96" s="33"/>
      <c r="DG96" s="83"/>
      <c r="DH96" s="125"/>
      <c r="DI96" s="33"/>
      <c r="DJ96" s="83"/>
      <c r="DK96" s="20"/>
      <c r="DL96" s="125"/>
      <c r="DM96" s="33"/>
      <c r="DN96" s="83"/>
      <c r="DS96" s="19">
        <f t="shared" si="69"/>
        <v>8585</v>
      </c>
      <c r="DT96" s="153">
        <v>6</v>
      </c>
      <c r="DU96" s="19">
        <v>0</v>
      </c>
      <c r="DV96" s="19" t="s">
        <v>965</v>
      </c>
      <c r="EX96" s="154">
        <v>7637</v>
      </c>
      <c r="EY96" s="19" t="s">
        <v>1042</v>
      </c>
    </row>
    <row r="97" spans="1:155" s="19" customFormat="1" x14ac:dyDescent="0.2">
      <c r="A97" s="53">
        <v>0</v>
      </c>
      <c r="B97" s="53"/>
      <c r="C97" s="53">
        <f t="shared" si="64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65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O97" s="19" t="str">
        <f t="shared" si="63"/>
        <v/>
      </c>
      <c r="CP97" s="19" t="str">
        <f t="shared" si="66"/>
        <v>Bucher Oliver</v>
      </c>
      <c r="CR97" s="19">
        <f t="shared" si="67"/>
        <v>30</v>
      </c>
      <c r="CS97" s="19" t="str">
        <f t="shared" si="68"/>
        <v>D</v>
      </c>
      <c r="CT97" s="260" t="str">
        <f t="shared" si="56"/>
        <v>D</v>
      </c>
      <c r="CU97" s="154">
        <v>7641</v>
      </c>
      <c r="CV97" s="125">
        <v>741</v>
      </c>
      <c r="CW97" s="33">
        <f t="shared" si="79"/>
        <v>7</v>
      </c>
      <c r="CX97" s="83" t="str">
        <f t="shared" si="80"/>
        <v>Konstrukteur 7 / Fachplaner 7 / Gruppenchef 7</v>
      </c>
      <c r="CY97" s="125">
        <v>741</v>
      </c>
      <c r="CZ97" s="33">
        <f t="shared" si="77"/>
        <v>7</v>
      </c>
      <c r="DA97" s="83" t="str">
        <f t="shared" si="78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71"/>
        <v>7</v>
      </c>
      <c r="DG97" s="83" t="str">
        <f t="shared" si="72"/>
        <v>Konstrukteur 7 / Fachplaner 7 / Gruppenchef 7</v>
      </c>
      <c r="DH97" s="125">
        <v>741</v>
      </c>
      <c r="DI97" s="33">
        <f t="shared" si="73"/>
        <v>7</v>
      </c>
      <c r="DJ97" s="83" t="str">
        <f t="shared" si="74"/>
        <v>Konstrukteur 7 / Fachplaner 7 / Gruppenchef 7</v>
      </c>
      <c r="DK97" s="20"/>
      <c r="DL97" s="125">
        <v>742</v>
      </c>
      <c r="DM97" s="33">
        <f t="shared" si="75"/>
        <v>8</v>
      </c>
      <c r="DN97" s="83" t="str">
        <f t="shared" si="76"/>
        <v>Konstrukteur 8 / Fachplaner 8 / Gruppenchef 8</v>
      </c>
      <c r="DS97" s="19">
        <f t="shared" si="69"/>
        <v>7641</v>
      </c>
      <c r="DT97" s="153">
        <v>6</v>
      </c>
      <c r="DU97" s="19">
        <v>0</v>
      </c>
      <c r="DV97" s="19" t="s">
        <v>965</v>
      </c>
      <c r="EX97" s="154">
        <v>5639</v>
      </c>
      <c r="EY97" s="19" t="s">
        <v>142</v>
      </c>
    </row>
    <row r="98" spans="1:155" s="19" customFormat="1" x14ac:dyDescent="0.2">
      <c r="A98" s="53">
        <v>0</v>
      </c>
      <c r="B98" s="53"/>
      <c r="C98" s="53">
        <f t="shared" si="64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65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O98" s="19" t="str">
        <f t="shared" si="63"/>
        <v/>
      </c>
      <c r="CP98" s="19" t="str">
        <f t="shared" si="66"/>
        <v>Hagen Stefan</v>
      </c>
      <c r="CR98" s="19">
        <f t="shared" si="67"/>
        <v>29</v>
      </c>
      <c r="CS98" s="19" t="str">
        <f t="shared" si="68"/>
        <v>D</v>
      </c>
      <c r="CT98" s="260" t="str">
        <f t="shared" si="56"/>
        <v>D</v>
      </c>
      <c r="CU98" s="154">
        <v>6741</v>
      </c>
      <c r="CV98" s="125">
        <v>741</v>
      </c>
      <c r="CW98" s="33">
        <f t="shared" si="79"/>
        <v>7</v>
      </c>
      <c r="CX98" s="83" t="str">
        <f t="shared" si="80"/>
        <v>Konstrukteur 7 / Fachplaner 7 / Gruppenchef 7</v>
      </c>
      <c r="CY98" s="125">
        <v>741</v>
      </c>
      <c r="CZ98" s="33">
        <f t="shared" si="77"/>
        <v>7</v>
      </c>
      <c r="DA98" s="83" t="str">
        <f t="shared" si="78"/>
        <v>Konstrukteur 7 / Fachplaner 7 / Gruppenchef 7</v>
      </c>
      <c r="DB98" s="125">
        <v>741</v>
      </c>
      <c r="DC98" s="33">
        <f t="shared" si="54"/>
        <v>7</v>
      </c>
      <c r="DD98" s="83" t="str">
        <f t="shared" si="55"/>
        <v>Konstrukteur 7 / Fachplaner 7 / Gruppenchef 7</v>
      </c>
      <c r="DE98" s="125">
        <v>741</v>
      </c>
      <c r="DF98" s="33">
        <f t="shared" si="71"/>
        <v>7</v>
      </c>
      <c r="DG98" s="83" t="str">
        <f t="shared" si="72"/>
        <v>Konstrukteur 7 / Fachplaner 7 / Gruppenchef 7</v>
      </c>
      <c r="DH98" s="125">
        <v>741</v>
      </c>
      <c r="DI98" s="33">
        <f t="shared" si="73"/>
        <v>7</v>
      </c>
      <c r="DJ98" s="83" t="str">
        <f t="shared" si="74"/>
        <v>Konstrukteur 7 / Fachplaner 7 / Gruppenchef 7</v>
      </c>
      <c r="DK98" s="20"/>
      <c r="DL98" s="125">
        <v>742</v>
      </c>
      <c r="DM98" s="33">
        <f t="shared" si="75"/>
        <v>8</v>
      </c>
      <c r="DN98" s="83" t="str">
        <f t="shared" si="76"/>
        <v>Konstrukteur 8 / Fachplaner 8 / Gruppenchef 8</v>
      </c>
      <c r="DS98" s="19">
        <f t="shared" si="69"/>
        <v>6741</v>
      </c>
      <c r="DT98" s="153">
        <v>6</v>
      </c>
      <c r="DU98" s="19">
        <v>0</v>
      </c>
      <c r="DV98" s="19" t="s">
        <v>965</v>
      </c>
      <c r="EX98" s="154">
        <v>5636</v>
      </c>
      <c r="EY98" s="19" t="s">
        <v>142</v>
      </c>
    </row>
    <row r="99" spans="1:155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O99" s="262" t="str">
        <f t="shared" si="63"/>
        <v>anders</v>
      </c>
      <c r="CP99" s="19" t="str">
        <f>+S99</f>
        <v>Nicolosi Lucia</v>
      </c>
      <c r="CR99" s="19">
        <f>+Z99</f>
        <v>29</v>
      </c>
      <c r="CS99" s="19" t="str">
        <f>+AB99</f>
        <v>D</v>
      </c>
      <c r="CT99" s="260" t="str">
        <f t="shared" si="56"/>
        <v xml:space="preserve"> E/D </v>
      </c>
      <c r="CU99" s="154">
        <v>7637</v>
      </c>
      <c r="CV99" s="125">
        <v>741</v>
      </c>
      <c r="CW99" s="33">
        <f t="shared" si="79"/>
        <v>7</v>
      </c>
      <c r="CX99" s="83" t="str">
        <f t="shared" si="80"/>
        <v>Konstrukteur 7 / Fachplaner 7 / Gruppenchef 7</v>
      </c>
      <c r="CY99" s="125">
        <v>741</v>
      </c>
      <c r="CZ99" s="33">
        <f>VLOOKUP($CY99,Funktionsbezeichnungen,3,0)</f>
        <v>7</v>
      </c>
      <c r="DA99" s="83" t="str">
        <f>VLOOKUP($CY99,Funktionsbezeichnungen,2,0)</f>
        <v>Konstrukteur 7 / Fachplaner 7 / Gruppenchef 7</v>
      </c>
      <c r="DB99" s="125">
        <v>741</v>
      </c>
      <c r="DC99" s="33">
        <f>VLOOKUP($DB99,Funktionsbezeichnungen,3,0)</f>
        <v>7</v>
      </c>
      <c r="DD99" s="83" t="str">
        <f>VLOOKUP($DB99,Funktionsbezeichnungen,2,0)</f>
        <v>Konstrukteur 7 / Fachplaner 7 / Gruppenchef 7</v>
      </c>
      <c r="DE99" s="125">
        <v>741</v>
      </c>
      <c r="DF99" s="33">
        <f>VLOOKUP($DE99,Funktionsbezeichnungen,3,0)</f>
        <v>7</v>
      </c>
      <c r="DG99" s="83" t="str">
        <f>VLOOKUP($DE99,Funktionsbezeichnungen,2,0)</f>
        <v>Konstrukteur 7 / Fachplaner 7 / Gruppenchef 7</v>
      </c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7 / Fachplaner 7 / Gruppenchef 7</v>
      </c>
      <c r="DK99" s="20"/>
      <c r="DL99" s="125">
        <v>741</v>
      </c>
      <c r="DM99" s="33">
        <f>VLOOKUP($DL99,Funktionsbezeichnungen,3,0)</f>
        <v>7</v>
      </c>
      <c r="DN99" s="83" t="str">
        <f>VLOOKUP($DL99,Funktionsbezeichnungen,2,0)</f>
        <v>Konstrukteur 7 / Fachplaner 7 / Gruppenchef 7</v>
      </c>
      <c r="DS99" s="19">
        <f>+CU99</f>
        <v>7637</v>
      </c>
      <c r="DT99" s="153">
        <v>6</v>
      </c>
      <c r="DU99" s="19">
        <v>0</v>
      </c>
      <c r="DV99" s="19" t="s">
        <v>965</v>
      </c>
      <c r="EX99" s="154">
        <v>9661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64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65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O100" s="19" t="str">
        <f t="shared" si="63"/>
        <v/>
      </c>
      <c r="CP100" s="19" t="str">
        <f t="shared" si="66"/>
        <v>Hardmeyer Christian</v>
      </c>
      <c r="CR100" s="19">
        <f t="shared" si="67"/>
        <v>27</v>
      </c>
      <c r="CS100" s="19" t="str">
        <f t="shared" si="68"/>
        <v>D</v>
      </c>
      <c r="CT100" s="260" t="str">
        <f t="shared" si="56"/>
        <v>D</v>
      </c>
      <c r="CU100" s="154">
        <v>9618</v>
      </c>
      <c r="CV100" s="125">
        <v>741</v>
      </c>
      <c r="CW100" s="33">
        <f t="shared" si="79"/>
        <v>7</v>
      </c>
      <c r="CX100" s="83" t="str">
        <f t="shared" si="80"/>
        <v>Konstrukteur 7 / Fachplaner 7 / Gruppenchef 7</v>
      </c>
      <c r="CY100" s="125">
        <v>741</v>
      </c>
      <c r="CZ100" s="33">
        <f t="shared" si="77"/>
        <v>7</v>
      </c>
      <c r="DA100" s="83" t="str">
        <f t="shared" si="78"/>
        <v>Konstrukteur 7 / Fachplaner 7 / Gruppenchef 7</v>
      </c>
      <c r="DB100" s="125">
        <v>741</v>
      </c>
      <c r="DC100" s="33">
        <f t="shared" si="54"/>
        <v>7</v>
      </c>
      <c r="DD100" s="83" t="str">
        <f t="shared" si="55"/>
        <v>Konstrukteur 7 / Fachplaner 7 / Gruppenchef 7</v>
      </c>
      <c r="DE100" s="125">
        <v>741</v>
      </c>
      <c r="DF100" s="33">
        <f t="shared" si="71"/>
        <v>7</v>
      </c>
      <c r="DG100" s="83" t="str">
        <f t="shared" si="72"/>
        <v>Konstrukteur 7 / Fachplaner 7 / Gruppenchef 7</v>
      </c>
      <c r="DH100" s="125">
        <v>741</v>
      </c>
      <c r="DI100" s="33">
        <f t="shared" si="73"/>
        <v>7</v>
      </c>
      <c r="DJ100" s="83" t="str">
        <f t="shared" si="74"/>
        <v>Konstrukteur 7 / Fachplaner 7 / Gruppenchef 7</v>
      </c>
      <c r="DK100" s="20"/>
      <c r="DL100" s="125">
        <v>742</v>
      </c>
      <c r="DM100" s="33">
        <f t="shared" si="75"/>
        <v>8</v>
      </c>
      <c r="DN100" s="83" t="str">
        <f t="shared" si="76"/>
        <v>Konstrukteur 8 / Fachplaner 8 / Gruppenchef 8</v>
      </c>
      <c r="DS100" s="19">
        <f t="shared" si="69"/>
        <v>9618</v>
      </c>
      <c r="DT100" s="153">
        <v>6</v>
      </c>
      <c r="DU100" s="19">
        <v>0</v>
      </c>
      <c r="DV100" s="19" t="s">
        <v>965</v>
      </c>
      <c r="EX100" s="154">
        <v>9664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64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65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O101" s="19" t="str">
        <f t="shared" si="63"/>
        <v/>
      </c>
      <c r="CP101" s="19" t="str">
        <f t="shared" si="66"/>
        <v>Wira Stephane</v>
      </c>
      <c r="CR101" s="19">
        <f t="shared" si="67"/>
        <v>26</v>
      </c>
      <c r="CS101" s="19" t="str">
        <f t="shared" si="68"/>
        <v>D</v>
      </c>
      <c r="CT101" s="260" t="str">
        <f t="shared" si="56"/>
        <v>D</v>
      </c>
      <c r="CU101" s="154">
        <v>9623</v>
      </c>
      <c r="CV101" s="125">
        <v>742</v>
      </c>
      <c r="CW101" s="33">
        <f t="shared" si="79"/>
        <v>8</v>
      </c>
      <c r="CX101" s="83" t="str">
        <f t="shared" si="80"/>
        <v>Konstrukteur 8 / Fachplaner 8 / Gruppenchef 8</v>
      </c>
      <c r="CY101" s="125">
        <v>742</v>
      </c>
      <c r="CZ101" s="33">
        <f t="shared" si="77"/>
        <v>8</v>
      </c>
      <c r="DA101" s="83" t="str">
        <f t="shared" si="78"/>
        <v>Konstrukteur 8 / Fachplaner 8 / Gruppenchef 8</v>
      </c>
      <c r="DB101" s="125">
        <v>742</v>
      </c>
      <c r="DC101" s="33">
        <f t="shared" si="54"/>
        <v>8</v>
      </c>
      <c r="DD101" s="83" t="str">
        <f t="shared" si="55"/>
        <v>Konstrukteur 8 / Fachplaner 8 / Gruppenchef 8</v>
      </c>
      <c r="DE101" s="125">
        <v>742</v>
      </c>
      <c r="DF101" s="33">
        <f t="shared" si="71"/>
        <v>8</v>
      </c>
      <c r="DG101" s="83" t="str">
        <f t="shared" si="72"/>
        <v>Konstrukteur 8 / Fachplaner 8 / Gruppenchef 8</v>
      </c>
      <c r="DH101" s="125">
        <v>742</v>
      </c>
      <c r="DI101" s="33">
        <f t="shared" si="73"/>
        <v>8</v>
      </c>
      <c r="DJ101" s="83" t="str">
        <f t="shared" si="74"/>
        <v>Konstrukteur 8 / Fachplaner 8 / Gruppenchef 8</v>
      </c>
      <c r="DK101" s="20"/>
      <c r="DL101" s="125">
        <v>742</v>
      </c>
      <c r="DM101" s="33">
        <f t="shared" si="75"/>
        <v>8</v>
      </c>
      <c r="DN101" s="83" t="str">
        <f t="shared" si="76"/>
        <v>Konstrukteur 8 / Fachplaner 8 / Gruppenchef 8</v>
      </c>
      <c r="DS101" s="19">
        <f t="shared" si="69"/>
        <v>9623</v>
      </c>
      <c r="DT101" s="153">
        <v>6</v>
      </c>
      <c r="DU101" s="19">
        <v>0</v>
      </c>
      <c r="DV101" s="19" t="s">
        <v>975</v>
      </c>
      <c r="EX101" s="154">
        <v>9688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 t="shared" si="64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65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O102" s="19" t="str">
        <f t="shared" si="63"/>
        <v/>
      </c>
      <c r="CP102" s="19" t="str">
        <f t="shared" si="66"/>
        <v>Heiniger Christoph</v>
      </c>
      <c r="CR102" s="19">
        <f t="shared" si="67"/>
        <v>25</v>
      </c>
      <c r="CS102" s="19" t="str">
        <f t="shared" si="68"/>
        <v>D</v>
      </c>
      <c r="CT102" s="260" t="str">
        <f t="shared" ref="CT102:CT133" si="81">VLOOKUP(CU102,Kategorie,2,0)</f>
        <v>D</v>
      </c>
      <c r="CU102" s="154">
        <v>4346</v>
      </c>
      <c r="CV102" s="125">
        <v>741</v>
      </c>
      <c r="CW102" s="33">
        <f t="shared" si="79"/>
        <v>7</v>
      </c>
      <c r="CX102" s="83" t="str">
        <f t="shared" si="80"/>
        <v>Konstrukteur 7 / Fachplaner 7 / Gruppenchef 7</v>
      </c>
      <c r="CY102" s="125">
        <v>741</v>
      </c>
      <c r="CZ102" s="33">
        <f t="shared" si="77"/>
        <v>7</v>
      </c>
      <c r="DA102" s="83" t="str">
        <f t="shared" si="78"/>
        <v>Konstrukteur 7 / Fachplaner 7 / Gruppenchef 7</v>
      </c>
      <c r="DB102" s="125">
        <v>741</v>
      </c>
      <c r="DC102" s="33">
        <f t="shared" si="54"/>
        <v>7</v>
      </c>
      <c r="DD102" s="83" t="str">
        <f t="shared" si="55"/>
        <v>Konstrukteur 7 / Fachplaner 7 / Gruppenchef 7</v>
      </c>
      <c r="DE102" s="125">
        <v>741</v>
      </c>
      <c r="DF102" s="33">
        <f t="shared" si="71"/>
        <v>7</v>
      </c>
      <c r="DG102" s="83" t="str">
        <f t="shared" si="72"/>
        <v>Konstrukteur 7 / Fachplaner 7 / Gruppenchef 7</v>
      </c>
      <c r="DH102" s="125">
        <v>741</v>
      </c>
      <c r="DI102" s="33">
        <f t="shared" si="73"/>
        <v>7</v>
      </c>
      <c r="DJ102" s="83" t="str">
        <f t="shared" si="74"/>
        <v>Konstrukteur 7 / Fachplaner 7 / Gruppenchef 7</v>
      </c>
      <c r="DK102" s="20"/>
      <c r="DL102" s="125">
        <v>742</v>
      </c>
      <c r="DM102" s="33">
        <f t="shared" si="75"/>
        <v>8</v>
      </c>
      <c r="DN102" s="83" t="str">
        <f t="shared" si="76"/>
        <v>Konstrukteur 8 / Fachplaner 8 / Gruppenchef 8</v>
      </c>
      <c r="DS102" s="19">
        <f t="shared" si="69"/>
        <v>4346</v>
      </c>
      <c r="DT102" s="153">
        <v>6</v>
      </c>
      <c r="DU102" s="19">
        <v>0</v>
      </c>
      <c r="DV102" s="19" t="s">
        <v>965</v>
      </c>
      <c r="EX102" s="154">
        <v>9687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O103" s="262" t="str">
        <f t="shared" si="63"/>
        <v>anders</v>
      </c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260" t="str">
        <f t="shared" si="81"/>
        <v>E</v>
      </c>
      <c r="CU103" s="154">
        <v>5636</v>
      </c>
      <c r="CV103" s="125">
        <v>741</v>
      </c>
      <c r="CW103" s="33">
        <f t="shared" si="79"/>
        <v>7</v>
      </c>
      <c r="CX103" s="83" t="str">
        <f t="shared" si="80"/>
        <v>Konstrukteur 7 / Fachplaner 7 / Gruppenchef 7</v>
      </c>
      <c r="CY103" s="125">
        <v>741</v>
      </c>
      <c r="CZ103" s="33">
        <f>VLOOKUP($CY103,Funktionsbezeichnungen,3,0)</f>
        <v>7</v>
      </c>
      <c r="DA103" s="83" t="str">
        <f>VLOOKUP($CY103,Funktionsbezeichnungen,2,0)</f>
        <v>Konstrukteur 7 / Fachplaner 7 / Gruppenchef 7</v>
      </c>
      <c r="DB103" s="125">
        <v>741</v>
      </c>
      <c r="DC103" s="33">
        <f>VLOOKUP($DB103,Funktionsbezeichnungen,3,0)</f>
        <v>7</v>
      </c>
      <c r="DD103" s="83" t="str">
        <f>VLOOKUP($DB103,Funktionsbezeichnungen,2,0)</f>
        <v>Konstrukteur 7 / Fachplaner 7 / Gruppenchef 7</v>
      </c>
      <c r="DE103" s="125">
        <v>741</v>
      </c>
      <c r="DF103" s="33">
        <f>VLOOKUP($DE103,Funktionsbezeichnungen,3,0)</f>
        <v>7</v>
      </c>
      <c r="DG103" s="83" t="str">
        <f>VLOOKUP($DE103,Funktionsbezeichnungen,2,0)</f>
        <v>Konstrukteur 7 / Fachplaner 7 / Gruppenchef 7</v>
      </c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7 / Fachplaner 7 / Gruppenchef 7</v>
      </c>
      <c r="DK103" s="20"/>
      <c r="DL103" s="125">
        <v>741</v>
      </c>
      <c r="DM103" s="33">
        <f>VLOOKUP($DL103,Funktionsbezeichnungen,3,0)</f>
        <v>7</v>
      </c>
      <c r="DN103" s="83" t="str">
        <f>VLOOKUP($DL103,Funktionsbezeichnungen,2,0)</f>
        <v>Konstrukteur 7 / Fachplaner 7 / Gruppenchef 7</v>
      </c>
      <c r="DS103" s="19">
        <f>+CU103</f>
        <v>5636</v>
      </c>
      <c r="DT103" s="153">
        <v>6</v>
      </c>
      <c r="DU103" s="19">
        <v>0</v>
      </c>
      <c r="DV103" s="19" t="s">
        <v>965</v>
      </c>
      <c r="EX103" s="154">
        <v>7702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 t="shared" si="64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65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O104" s="19" t="str">
        <f t="shared" si="63"/>
        <v/>
      </c>
      <c r="CP104" s="19" t="str">
        <f t="shared" si="66"/>
        <v>Humbel Sven</v>
      </c>
      <c r="CR104" s="19">
        <f t="shared" si="67"/>
        <v>20</v>
      </c>
      <c r="CS104" s="19" t="str">
        <f t="shared" si="68"/>
        <v>D</v>
      </c>
      <c r="CT104" s="260" t="str">
        <f t="shared" si="81"/>
        <v>D</v>
      </c>
      <c r="CU104" s="154">
        <v>9654</v>
      </c>
      <c r="CV104" s="125">
        <v>741</v>
      </c>
      <c r="CW104" s="33">
        <f t="shared" si="79"/>
        <v>7</v>
      </c>
      <c r="CX104" s="83" t="str">
        <f t="shared" si="80"/>
        <v>Konstrukteur 7 / Fachplaner 7 / Gruppenchef 7</v>
      </c>
      <c r="CY104" s="125">
        <v>741</v>
      </c>
      <c r="CZ104" s="33">
        <f t="shared" si="77"/>
        <v>7</v>
      </c>
      <c r="DA104" s="83" t="str">
        <f t="shared" si="78"/>
        <v>Konstrukteur 7 / Fachplaner 7 / Gruppenchef 7</v>
      </c>
      <c r="DB104" s="125">
        <v>741</v>
      </c>
      <c r="DC104" s="33">
        <f t="shared" si="54"/>
        <v>7</v>
      </c>
      <c r="DD104" s="83" t="str">
        <f t="shared" si="55"/>
        <v>Konstrukteur 7 / Fachplaner 7 / Gruppenchef 7</v>
      </c>
      <c r="DE104" s="125">
        <v>741</v>
      </c>
      <c r="DF104" s="33">
        <f t="shared" si="71"/>
        <v>7</v>
      </c>
      <c r="DG104" s="83" t="str">
        <f t="shared" si="72"/>
        <v>Konstrukteur 7 / Fachplaner 7 / Gruppenchef 7</v>
      </c>
      <c r="DH104" s="125">
        <v>741</v>
      </c>
      <c r="DI104" s="33">
        <f t="shared" si="73"/>
        <v>7</v>
      </c>
      <c r="DJ104" s="83" t="str">
        <f t="shared" si="74"/>
        <v>Konstrukteur 7 / Fachplaner 7 / Gruppenchef 7</v>
      </c>
      <c r="DK104" s="20"/>
      <c r="DL104" s="125">
        <v>742</v>
      </c>
      <c r="DM104" s="33">
        <f t="shared" si="75"/>
        <v>8</v>
      </c>
      <c r="DN104" s="83" t="str">
        <f t="shared" si="76"/>
        <v>Konstrukteur 8 / Fachplaner 8 / Gruppenchef 8</v>
      </c>
      <c r="DS104" s="19">
        <f t="shared" si="69"/>
        <v>9654</v>
      </c>
      <c r="DT104" s="153">
        <v>6</v>
      </c>
      <c r="DU104" s="19">
        <v>0</v>
      </c>
      <c r="DV104" s="19" t="s">
        <v>965</v>
      </c>
      <c r="EX104" s="222">
        <v>5641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O105" s="262" t="e">
        <f t="shared" si="63"/>
        <v>#N/A</v>
      </c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60" t="e">
        <f t="shared" si="81"/>
        <v>#N/A</v>
      </c>
      <c r="CU105" s="222">
        <v>7711</v>
      </c>
      <c r="CV105" s="125">
        <v>741</v>
      </c>
      <c r="CW105" s="33">
        <f t="shared" si="79"/>
        <v>7</v>
      </c>
      <c r="CX105" s="83" t="str">
        <f t="shared" si="80"/>
        <v>Konstrukteur 7 / Fachplaner 7 / Gruppenchef 7</v>
      </c>
      <c r="CY105" s="125"/>
      <c r="CZ105" s="33"/>
      <c r="DA105" s="83"/>
      <c r="DB105" s="125"/>
      <c r="DC105" s="33"/>
      <c r="DD105" s="83"/>
      <c r="DE105" s="125"/>
      <c r="DF105" s="33"/>
      <c r="DG105" s="83"/>
      <c r="DH105" s="125"/>
      <c r="DI105" s="33"/>
      <c r="DJ105" s="83"/>
      <c r="DK105" s="20"/>
      <c r="DL105" s="33"/>
      <c r="DM105" s="33"/>
      <c r="DN105" s="83"/>
      <c r="DS105" s="19">
        <f>+CU105</f>
        <v>7711</v>
      </c>
      <c r="DT105" s="153">
        <v>6</v>
      </c>
      <c r="DU105" s="19">
        <v>0</v>
      </c>
      <c r="DV105" s="19" t="s">
        <v>965</v>
      </c>
      <c r="EX105" s="154">
        <v>9701</v>
      </c>
      <c r="EY105" s="19" t="s">
        <v>142</v>
      </c>
    </row>
    <row r="106" spans="1:155" s="19" customFormat="1" x14ac:dyDescent="0.2">
      <c r="A106" s="53">
        <v>0</v>
      </c>
      <c r="B106" s="53"/>
      <c r="C106" s="53">
        <f t="shared" si="64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65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O106" s="19" t="str">
        <f t="shared" si="63"/>
        <v/>
      </c>
      <c r="CP106" s="19" t="str">
        <f t="shared" si="66"/>
        <v>Delmas Marc</v>
      </c>
      <c r="CR106" s="19">
        <f t="shared" si="67"/>
        <v>16</v>
      </c>
      <c r="CS106" s="19" t="str">
        <f t="shared" si="68"/>
        <v>D</v>
      </c>
      <c r="CT106" s="260" t="str">
        <f t="shared" si="81"/>
        <v>D</v>
      </c>
      <c r="CU106" s="154">
        <v>9660</v>
      </c>
      <c r="CV106" s="125">
        <v>742</v>
      </c>
      <c r="CW106" s="33">
        <f t="shared" si="79"/>
        <v>8</v>
      </c>
      <c r="CX106" s="83" t="str">
        <f t="shared" si="80"/>
        <v>Konstrukteur 8 / Fachplaner 8 / Gruppenchef 8</v>
      </c>
      <c r="CY106" s="125">
        <v>742</v>
      </c>
      <c r="CZ106" s="33">
        <f t="shared" si="77"/>
        <v>8</v>
      </c>
      <c r="DA106" s="83" t="str">
        <f t="shared" si="78"/>
        <v>Konstrukteur 8 / Fachplaner 8 / Gruppenchef 8</v>
      </c>
      <c r="DB106" s="125">
        <v>742</v>
      </c>
      <c r="DC106" s="33">
        <f t="shared" si="54"/>
        <v>8</v>
      </c>
      <c r="DD106" s="83" t="str">
        <f t="shared" si="55"/>
        <v>Konstrukteur 8 / Fachplaner 8 / Gruppenchef 8</v>
      </c>
      <c r="DE106" s="125">
        <v>741</v>
      </c>
      <c r="DF106" s="33">
        <f t="shared" si="71"/>
        <v>7</v>
      </c>
      <c r="DG106" s="83" t="str">
        <f t="shared" si="72"/>
        <v>Konstrukteur 7 / Fachplaner 7 / Gruppenchef 7</v>
      </c>
      <c r="DH106" s="125">
        <v>733</v>
      </c>
      <c r="DI106" s="33">
        <f t="shared" si="73"/>
        <v>6</v>
      </c>
      <c r="DJ106" s="83" t="str">
        <f t="shared" si="74"/>
        <v>Konstrukteur 6 / -planer 6 / Gruppenchef 6</v>
      </c>
      <c r="DK106" s="20"/>
      <c r="DL106" s="125">
        <v>733</v>
      </c>
      <c r="DM106" s="125">
        <f t="shared" si="75"/>
        <v>6</v>
      </c>
      <c r="DN106" s="83" t="str">
        <f t="shared" si="76"/>
        <v>Konstrukteur 6 / -planer 6 / Gruppenchef 6</v>
      </c>
      <c r="DS106" s="19">
        <f t="shared" si="69"/>
        <v>9660</v>
      </c>
      <c r="DT106" s="153">
        <v>6</v>
      </c>
      <c r="DU106" s="19">
        <v>0</v>
      </c>
      <c r="DV106" s="19" t="s">
        <v>965</v>
      </c>
      <c r="EX106" s="154">
        <v>9733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O107" s="263" t="str">
        <f t="shared" si="63"/>
        <v>anders</v>
      </c>
      <c r="CP107" s="19" t="str">
        <f>+S107</f>
        <v>Iten Vanessa</v>
      </c>
      <c r="CQ107" s="259"/>
      <c r="CR107" s="19">
        <f>+Z107</f>
        <v>16</v>
      </c>
      <c r="CS107" s="19" t="str">
        <f>+AB107</f>
        <v>D</v>
      </c>
      <c r="CT107" s="260" t="str">
        <f t="shared" si="81"/>
        <v>E</v>
      </c>
      <c r="CU107" s="154">
        <v>9661</v>
      </c>
      <c r="CV107" s="125">
        <v>741</v>
      </c>
      <c r="CW107" s="33">
        <f t="shared" si="79"/>
        <v>7</v>
      </c>
      <c r="CX107" s="83" t="str">
        <f t="shared" si="80"/>
        <v>Konstrukteur 7 / Fachplaner 7 / Gruppenchef 7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9661</v>
      </c>
      <c r="DT107" s="153">
        <v>6</v>
      </c>
      <c r="DU107" s="19">
        <v>0</v>
      </c>
      <c r="DV107" s="19" t="s">
        <v>965</v>
      </c>
      <c r="EX107" s="154">
        <v>9715</v>
      </c>
      <c r="EY107" s="19" t="s">
        <v>147</v>
      </c>
    </row>
    <row r="108" spans="1:155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O108" s="262" t="str">
        <f t="shared" si="63"/>
        <v>anders</v>
      </c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260" t="str">
        <f t="shared" si="81"/>
        <v>E</v>
      </c>
      <c r="CU108" s="154">
        <v>9664</v>
      </c>
      <c r="CV108" s="125">
        <v>748</v>
      </c>
      <c r="CW108" s="33">
        <f t="shared" si="79"/>
        <v>6</v>
      </c>
      <c r="CX108" s="83" t="str">
        <f t="shared" si="80"/>
        <v>Geomatiker 6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/>
      <c r="DC108" s="33"/>
      <c r="DD108" s="83"/>
      <c r="DE108" s="125"/>
      <c r="DF108" s="33"/>
      <c r="DG108" s="83"/>
      <c r="DH108" s="125"/>
      <c r="DI108" s="33"/>
      <c r="DJ108" s="83"/>
      <c r="DK108" s="20"/>
      <c r="DL108" s="125"/>
      <c r="DM108" s="33"/>
      <c r="DN108" s="83"/>
      <c r="DS108" s="19">
        <f>+CU108</f>
        <v>9664</v>
      </c>
      <c r="DT108" s="153">
        <v>6</v>
      </c>
      <c r="DU108" s="19">
        <v>0</v>
      </c>
      <c r="DV108" s="19" t="s">
        <v>965</v>
      </c>
      <c r="EX108" s="154">
        <v>9726</v>
      </c>
      <c r="EY108" s="19" t="s">
        <v>147</v>
      </c>
    </row>
    <row r="109" spans="1:155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O109" s="262" t="str">
        <f t="shared" si="63"/>
        <v>anders</v>
      </c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260" t="str">
        <f t="shared" si="81"/>
        <v>E</v>
      </c>
      <c r="CU109" s="154">
        <v>9687</v>
      </c>
      <c r="CV109" s="125">
        <v>741</v>
      </c>
      <c r="CW109" s="33">
        <f t="shared" si="79"/>
        <v>7</v>
      </c>
      <c r="CX109" s="83" t="str">
        <f t="shared" si="80"/>
        <v>Konstrukteur 7 / Fachplaner 7 / Gruppenchef 7</v>
      </c>
      <c r="CY109" s="125">
        <v>733</v>
      </c>
      <c r="CZ109" s="33">
        <f>VLOOKUP($CY109,Funktionsbezeichnungen,3,0)</f>
        <v>6</v>
      </c>
      <c r="DA109" s="83" t="str">
        <f>VLOOKUP($CY109,Funktionsbezeichnungen,2,0)</f>
        <v>Konstrukteur 6 / -planer 6 / Gruppenchef 6</v>
      </c>
      <c r="DB109" s="125">
        <v>733</v>
      </c>
      <c r="DC109" s="33">
        <f>VLOOKUP($DB109,Funktionsbezeichnungen,3,0)</f>
        <v>6</v>
      </c>
      <c r="DD109" s="83" t="str">
        <f>VLOOKUP($DB109,Funktionsbezeichnungen,2,0)</f>
        <v>Konstrukteur 6 / -planer 6 / Gruppenchef 6</v>
      </c>
      <c r="DE109" s="125">
        <v>732</v>
      </c>
      <c r="DF109" s="33">
        <f>VLOOKUP($DE109,Funktionsbezeichnungen,3,0)</f>
        <v>5</v>
      </c>
      <c r="DG109" s="83" t="str">
        <f>VLOOKUP($DE109,Funktionsbezeichnungen,2,0)</f>
        <v>Konstrukteur 5 / -planer 5</v>
      </c>
      <c r="DH109" s="125">
        <v>732</v>
      </c>
      <c r="DI109" s="33">
        <f>VLOOKUP($DH109,Funktionsbezeichnungen,3,0)</f>
        <v>5</v>
      </c>
      <c r="DJ109" s="83" t="str">
        <f>VLOOKUP($DH109,Funktionsbezeichnungen,2,0)</f>
        <v>Konstrukteur 5 / -planer 5</v>
      </c>
      <c r="DK109" s="20"/>
      <c r="DL109" s="33">
        <v>732</v>
      </c>
      <c r="DM109" s="33">
        <f>VLOOKUP($DL109,Funktionsbezeichnungen,3,0)</f>
        <v>5</v>
      </c>
      <c r="DN109" s="83" t="str">
        <f>VLOOKUP($DL109,Funktionsbezeichnungen,2,0)</f>
        <v>Konstrukteur 5 / -planer 5</v>
      </c>
      <c r="DS109" s="19">
        <f>+CU109</f>
        <v>9687</v>
      </c>
      <c r="DT109" s="153">
        <v>6</v>
      </c>
      <c r="DU109" s="19">
        <v>0</v>
      </c>
      <c r="DV109" s="19" t="s">
        <v>964</v>
      </c>
      <c r="EX109" s="222">
        <v>9740</v>
      </c>
      <c r="EY109" s="19" t="s">
        <v>149</v>
      </c>
    </row>
    <row r="110" spans="1:155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O110" s="262" t="str">
        <f t="shared" si="63"/>
        <v>anders</v>
      </c>
      <c r="CP110" s="192" t="str">
        <f>+S110</f>
        <v>Grabherr Mathieu</v>
      </c>
      <c r="CR110" s="19">
        <f>+Z110</f>
        <v>9</v>
      </c>
      <c r="CS110" s="19" t="str">
        <f>+AB110</f>
        <v>D</v>
      </c>
      <c r="CT110" s="260" t="str">
        <f t="shared" si="81"/>
        <v>E</v>
      </c>
      <c r="CU110" s="222">
        <v>5641</v>
      </c>
      <c r="CV110" s="125">
        <v>741</v>
      </c>
      <c r="CW110" s="33">
        <f t="shared" si="79"/>
        <v>7</v>
      </c>
      <c r="CX110" s="83" t="str">
        <f t="shared" si="80"/>
        <v>Konstrukteur 7 / Fachplaner 7 / Gruppenchef 7</v>
      </c>
      <c r="CY110" s="125"/>
      <c r="CZ110" s="33"/>
      <c r="DA110" s="83"/>
      <c r="DB110" s="125"/>
      <c r="DC110" s="33"/>
      <c r="DD110" s="83"/>
      <c r="DE110" s="125"/>
      <c r="DF110" s="33"/>
      <c r="DG110" s="83"/>
      <c r="DH110" s="33"/>
      <c r="DI110" s="33"/>
      <c r="DJ110" s="83"/>
      <c r="DL110" s="33"/>
      <c r="DM110" s="33"/>
      <c r="DN110" s="83"/>
      <c r="DS110" s="19">
        <f>+CU110</f>
        <v>5641</v>
      </c>
      <c r="DT110" s="153">
        <v>6</v>
      </c>
      <c r="DU110" s="19">
        <v>0</v>
      </c>
      <c r="DV110" s="19" t="s">
        <v>965</v>
      </c>
      <c r="EX110" s="154">
        <v>6753</v>
      </c>
      <c r="EY110" s="19" t="s">
        <v>105</v>
      </c>
    </row>
    <row r="111" spans="1:155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O111" s="262" t="str">
        <f t="shared" si="63"/>
        <v>anders</v>
      </c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260" t="str">
        <f t="shared" si="81"/>
        <v>F</v>
      </c>
      <c r="CU111" s="154">
        <v>9733</v>
      </c>
      <c r="CV111" s="125">
        <v>771</v>
      </c>
      <c r="CW111" s="33">
        <f t="shared" si="79"/>
        <v>7</v>
      </c>
      <c r="CX111" s="83" t="str">
        <f t="shared" si="80"/>
        <v>Projektingenieur 7 (Bau)</v>
      </c>
      <c r="CY111" s="125">
        <v>732</v>
      </c>
      <c r="CZ111" s="33">
        <f>VLOOKUP($CY111,Funktionsbezeichnungen,3,0)</f>
        <v>5</v>
      </c>
      <c r="DA111" s="83" t="str">
        <f>VLOOKUP($CY111,Funktionsbezeichnungen,2,0)</f>
        <v>Konstrukteur 5 / -planer 5</v>
      </c>
      <c r="DB111" s="125">
        <v>731</v>
      </c>
      <c r="DC111" s="33">
        <f>VLOOKUP($DB111,Funktionsbezeichnungen,3,0)</f>
        <v>4</v>
      </c>
      <c r="DD111" s="83" t="str">
        <f>VLOOKUP($DB111,Funktionsbezeichnungen,2,0)</f>
        <v>Konstrukteur 4 / -planer 4</v>
      </c>
      <c r="DE111" s="125"/>
      <c r="DF111" s="33"/>
      <c r="DG111" s="83"/>
      <c r="DH111" s="125"/>
      <c r="DI111" s="33"/>
      <c r="DJ111" s="83"/>
      <c r="DK111" s="20"/>
      <c r="DL111" s="33">
        <v>731</v>
      </c>
      <c r="DM111" s="33">
        <f>VLOOKUP($DL111,Funktionsbezeichnungen,3,0)</f>
        <v>4</v>
      </c>
      <c r="DN111" s="83" t="str">
        <f>VLOOKUP($DL111,Funktionsbezeichnungen,2,0)</f>
        <v>Konstrukteur 4 / -planer 4</v>
      </c>
      <c r="DS111" s="19">
        <f>+CU111</f>
        <v>9733</v>
      </c>
      <c r="DT111" s="153">
        <v>7</v>
      </c>
      <c r="DU111" s="19">
        <v>0</v>
      </c>
      <c r="DV111" s="19" t="s">
        <v>964</v>
      </c>
      <c r="EX111" s="154">
        <v>4245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64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65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O112" s="19" t="str">
        <f t="shared" si="63"/>
        <v/>
      </c>
      <c r="CP112" s="19" t="str">
        <f t="shared" si="66"/>
        <v>Dettwiler Markus</v>
      </c>
      <c r="CR112" s="19">
        <f t="shared" si="67"/>
        <v>30</v>
      </c>
      <c r="CS112" s="19" t="str">
        <f t="shared" si="68"/>
        <v>E</v>
      </c>
      <c r="CT112" s="260" t="str">
        <f t="shared" si="81"/>
        <v>E</v>
      </c>
      <c r="CU112" s="154">
        <v>5639</v>
      </c>
      <c r="CV112" s="125">
        <v>741</v>
      </c>
      <c r="CW112" s="33">
        <f t="shared" si="79"/>
        <v>7</v>
      </c>
      <c r="CX112" s="83" t="str">
        <f t="shared" si="80"/>
        <v>Konstrukteur 7 / Fachplaner 7 / Gruppenchef 7</v>
      </c>
      <c r="CY112" s="125">
        <v>741</v>
      </c>
      <c r="CZ112" s="33">
        <f t="shared" si="77"/>
        <v>7</v>
      </c>
      <c r="DA112" s="83" t="str">
        <f t="shared" si="78"/>
        <v>Konstrukteur 7 / Fachplaner 7 / Gruppenchef 7</v>
      </c>
      <c r="DB112" s="125">
        <v>741</v>
      </c>
      <c r="DC112" s="33">
        <f t="shared" ref="DC112:DC135" si="82">VLOOKUP($DB112,Funktionsbezeichnungen,3,0)</f>
        <v>7</v>
      </c>
      <c r="DD112" s="83" t="str">
        <f t="shared" ref="DD112:DD135" si="83">VLOOKUP($DB112,Funktionsbezeichnungen,2,0)</f>
        <v>Konstrukteur 7 / Fachplaner 7 / Gruppenchef 7</v>
      </c>
      <c r="DE112" s="125">
        <v>741</v>
      </c>
      <c r="DF112" s="33">
        <f t="shared" si="71"/>
        <v>7</v>
      </c>
      <c r="DG112" s="83" t="str">
        <f t="shared" si="72"/>
        <v>Konstrukteur 7 / Fachplaner 7 / Gruppenchef 7</v>
      </c>
      <c r="DH112" s="125">
        <v>741</v>
      </c>
      <c r="DI112" s="33">
        <f t="shared" si="73"/>
        <v>7</v>
      </c>
      <c r="DJ112" s="83" t="str">
        <f t="shared" si="74"/>
        <v>Konstrukteur 7 / Fachplaner 7 / Gruppenchef 7</v>
      </c>
      <c r="DK112" s="20"/>
      <c r="DL112" s="125">
        <v>741</v>
      </c>
      <c r="DM112" s="33">
        <f t="shared" si="75"/>
        <v>7</v>
      </c>
      <c r="DN112" s="83" t="str">
        <f t="shared" si="76"/>
        <v>Konstrukteur 7 / Fachplaner 7 / Gruppenchef 7</v>
      </c>
      <c r="DS112" s="19">
        <f t="shared" si="69"/>
        <v>5639</v>
      </c>
      <c r="DT112" s="153">
        <v>6</v>
      </c>
      <c r="DU112" s="19">
        <v>0</v>
      </c>
      <c r="DV112" s="19" t="s">
        <v>965</v>
      </c>
      <c r="EX112" s="154">
        <v>4266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64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65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63"/>
        <v/>
      </c>
      <c r="CP113" s="19" t="str">
        <f t="shared" si="66"/>
        <v>Breiter Michael</v>
      </c>
      <c r="CR113" s="19">
        <f t="shared" si="67"/>
        <v>10</v>
      </c>
      <c r="CS113" s="19" t="str">
        <f t="shared" si="68"/>
        <v>E</v>
      </c>
      <c r="CT113" s="260" t="str">
        <f t="shared" si="81"/>
        <v>E</v>
      </c>
      <c r="CU113" s="154">
        <v>7702</v>
      </c>
      <c r="CV113" s="125">
        <v>733</v>
      </c>
      <c r="CW113" s="33">
        <f t="shared" si="79"/>
        <v>6</v>
      </c>
      <c r="CX113" s="83" t="str">
        <f t="shared" si="80"/>
        <v>Konstrukteur 6 / -planer 6 / Gruppenchef 6</v>
      </c>
      <c r="CY113" s="125">
        <v>733</v>
      </c>
      <c r="CZ113" s="33">
        <f t="shared" si="77"/>
        <v>6</v>
      </c>
      <c r="DA113" s="83" t="str">
        <f t="shared" si="78"/>
        <v>Konstrukteur 6 / -planer 6 / Gruppenchef 6</v>
      </c>
      <c r="DB113" s="125"/>
      <c r="DC113" s="33"/>
      <c r="DD113" s="83"/>
      <c r="DE113" s="125">
        <v>732</v>
      </c>
      <c r="DF113" s="33">
        <f>VLOOKUP($DE113,Funktionsbezeichnungen,3,0)</f>
        <v>5</v>
      </c>
      <c r="DG113" s="83" t="str">
        <f>VLOOKUP($DE113,Funktionsbezeichnungen,2,0)</f>
        <v>Konstrukteur 5 / -planer 5</v>
      </c>
      <c r="DH113" s="33">
        <v>732</v>
      </c>
      <c r="DI113" s="33">
        <f>VLOOKUP($DH113,Funktionsbezeichnungen,3,0)</f>
        <v>5</v>
      </c>
      <c r="DJ113" s="83" t="str">
        <f>VLOOKUP($DH113,Funktionsbezeichnungen,2,0)</f>
        <v>Konstrukteur 5 / -planer 5</v>
      </c>
      <c r="DL113" s="33">
        <v>732</v>
      </c>
      <c r="DM113" s="33">
        <f t="shared" ref="DM113:DM133" si="84">VLOOKUP($DL113,Funktionsbezeichnungen,3,0)</f>
        <v>5</v>
      </c>
      <c r="DN113" s="83" t="str">
        <f t="shared" ref="DN113:DN133" si="85">VLOOKUP($DL113,Funktionsbezeichnungen,2,0)</f>
        <v>Konstrukteur 5 / -planer 5</v>
      </c>
      <c r="DS113" s="19">
        <f t="shared" si="69"/>
        <v>7702</v>
      </c>
      <c r="DT113" s="153">
        <v>6</v>
      </c>
      <c r="DU113" s="19">
        <v>0</v>
      </c>
      <c r="DV113" s="19" t="s">
        <v>964</v>
      </c>
      <c r="EX113" s="154">
        <v>4216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64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65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O114" s="19" t="str">
        <f t="shared" si="63"/>
        <v/>
      </c>
      <c r="CP114" s="19" t="str">
        <f t="shared" si="66"/>
        <v>Niederberger Benjamin</v>
      </c>
      <c r="CR114" s="19">
        <f t="shared" si="67"/>
        <v>8</v>
      </c>
      <c r="CS114" s="19" t="str">
        <f t="shared" si="68"/>
        <v>E</v>
      </c>
      <c r="CT114" s="260" t="str">
        <f t="shared" si="81"/>
        <v>E</v>
      </c>
      <c r="CU114" s="154">
        <v>9701</v>
      </c>
      <c r="CV114" s="125">
        <v>733</v>
      </c>
      <c r="CW114" s="33">
        <f t="shared" si="79"/>
        <v>6</v>
      </c>
      <c r="CX114" s="83" t="str">
        <f t="shared" si="80"/>
        <v>Konstrukteur 6 / -planer 6 / Gruppenchef 6</v>
      </c>
      <c r="CY114" s="125">
        <v>733</v>
      </c>
      <c r="CZ114" s="33">
        <f t="shared" si="77"/>
        <v>6</v>
      </c>
      <c r="DA114" s="83" t="str">
        <f t="shared" si="78"/>
        <v>Konstrukteur 6 / -planer 6 / Gruppenchef 6</v>
      </c>
      <c r="DB114" s="125">
        <v>732</v>
      </c>
      <c r="DC114" s="33">
        <f t="shared" si="82"/>
        <v>5</v>
      </c>
      <c r="DD114" s="83" t="str">
        <f t="shared" si="83"/>
        <v>Konstrukteur 5 / -planer 5</v>
      </c>
      <c r="DE114" s="125">
        <v>731</v>
      </c>
      <c r="DF114" s="33">
        <f t="shared" ref="DF114:DF133" si="86">VLOOKUP($DE114,Funktionsbezeichnungen,3,0)</f>
        <v>4</v>
      </c>
      <c r="DG114" s="83" t="str">
        <f t="shared" ref="DG114:DG133" si="87">VLOOKUP($DE114,Funktionsbezeichnungen,2,0)</f>
        <v>Konstrukteur 4 / -planer 4</v>
      </c>
      <c r="DH114" s="125">
        <v>731</v>
      </c>
      <c r="DI114" s="33">
        <f t="shared" si="73"/>
        <v>4</v>
      </c>
      <c r="DJ114" s="83" t="str">
        <f t="shared" si="74"/>
        <v>Konstrukteur 4 / -planer 4</v>
      </c>
      <c r="DK114" s="20"/>
      <c r="DL114" s="33">
        <v>731</v>
      </c>
      <c r="DM114" s="33">
        <f t="shared" si="84"/>
        <v>4</v>
      </c>
      <c r="DN114" s="83" t="str">
        <f t="shared" si="85"/>
        <v>Konstrukteur 4 / -planer 4</v>
      </c>
      <c r="DS114" s="19">
        <f t="shared" si="69"/>
        <v>9701</v>
      </c>
      <c r="DT114" s="153">
        <v>6</v>
      </c>
      <c r="DU114" s="19">
        <v>0</v>
      </c>
      <c r="DV114" s="19" t="s">
        <v>964</v>
      </c>
      <c r="EX114" s="154">
        <v>4320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64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65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19" t="str">
        <f t="shared" si="63"/>
        <v/>
      </c>
      <c r="CP115" s="19" t="str">
        <f t="shared" si="66"/>
        <v>Schär Cedric</v>
      </c>
      <c r="CR115" s="19">
        <f t="shared" si="67"/>
        <v>5</v>
      </c>
      <c r="CS115" s="19" t="str">
        <f t="shared" si="68"/>
        <v>F</v>
      </c>
      <c r="CT115" s="260" t="str">
        <f t="shared" si="81"/>
        <v>F</v>
      </c>
      <c r="CU115" s="154">
        <v>9715</v>
      </c>
      <c r="CV115" s="125">
        <v>732</v>
      </c>
      <c r="CW115" s="33">
        <f t="shared" si="79"/>
        <v>5</v>
      </c>
      <c r="CX115" s="83" t="str">
        <f t="shared" si="80"/>
        <v>Konstrukteur 5 / -planer 5</v>
      </c>
      <c r="CY115" s="125">
        <v>732</v>
      </c>
      <c r="CZ115" s="33">
        <f t="shared" si="77"/>
        <v>5</v>
      </c>
      <c r="DA115" s="83" t="str">
        <f t="shared" si="78"/>
        <v>Konstrukteur 5 / -planer 5</v>
      </c>
      <c r="DB115" s="125">
        <v>731</v>
      </c>
      <c r="DC115" s="33">
        <f t="shared" si="82"/>
        <v>4</v>
      </c>
      <c r="DD115" s="83" t="str">
        <f t="shared" si="83"/>
        <v>Konstrukteur 4 / -planer 4</v>
      </c>
      <c r="DE115" s="125"/>
      <c r="DF115" s="33"/>
      <c r="DG115" s="83"/>
      <c r="DH115" s="125"/>
      <c r="DI115" s="33"/>
      <c r="DJ115" s="83"/>
      <c r="DK115" s="20"/>
      <c r="DL115" s="33">
        <v>731</v>
      </c>
      <c r="DM115" s="33">
        <f t="shared" si="84"/>
        <v>4</v>
      </c>
      <c r="DN115" s="83" t="str">
        <f t="shared" si="85"/>
        <v>Konstrukteur 4 / -planer 4</v>
      </c>
      <c r="DS115" s="19">
        <f t="shared" si="69"/>
        <v>9715</v>
      </c>
      <c r="DT115" s="153">
        <v>6</v>
      </c>
      <c r="DU115" s="19">
        <v>0</v>
      </c>
      <c r="DV115" s="19" t="s">
        <v>964</v>
      </c>
      <c r="EX115" s="154">
        <v>5581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64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65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str">
        <f t="shared" si="63"/>
        <v>anders</v>
      </c>
      <c r="CP116" s="192" t="str">
        <f t="shared" si="66"/>
        <v>Boschung Jan</v>
      </c>
      <c r="CR116" s="19">
        <f t="shared" si="67"/>
        <v>2</v>
      </c>
      <c r="CS116" s="19" t="str">
        <f t="shared" si="68"/>
        <v>F</v>
      </c>
      <c r="CT116" s="260" t="str">
        <f t="shared" si="81"/>
        <v>G</v>
      </c>
      <c r="CU116" s="154">
        <v>9740</v>
      </c>
      <c r="CV116" s="125">
        <v>731</v>
      </c>
      <c r="CW116" s="33">
        <f t="shared" si="79"/>
        <v>4</v>
      </c>
      <c r="CX116" s="83" t="str">
        <f t="shared" si="80"/>
        <v>Konstrukteur 4 / -planer 4</v>
      </c>
      <c r="CY116" s="125"/>
      <c r="CZ116" s="33"/>
      <c r="DA116" s="83" t="e">
        <f t="shared" ref="DA116:DA143" si="88">VLOOKUP($CY116,Funktionsbezeichnungen,2,0)</f>
        <v>#N/A</v>
      </c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9"/>
        <v>9740</v>
      </c>
      <c r="DT116" s="153">
        <v>8</v>
      </c>
      <c r="DU116" s="19">
        <v>0</v>
      </c>
      <c r="DV116" s="185" t="s">
        <v>976</v>
      </c>
      <c r="EX116" s="154">
        <v>4352</v>
      </c>
      <c r="EY116" s="19" t="s">
        <v>121</v>
      </c>
    </row>
    <row r="117" spans="1:155" s="19" customFormat="1" x14ac:dyDescent="0.2">
      <c r="A117" s="53">
        <v>0</v>
      </c>
      <c r="B117" s="53"/>
      <c r="C117" s="53">
        <f t="shared" si="64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65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O117" s="262" t="e">
        <f t="shared" si="63"/>
        <v>#N/A</v>
      </c>
      <c r="CP117" s="192" t="str">
        <f t="shared" si="66"/>
        <v>Stucki Tizian</v>
      </c>
      <c r="CR117" s="19">
        <f t="shared" si="67"/>
        <v>1</v>
      </c>
      <c r="CS117" s="19" t="str">
        <f t="shared" si="68"/>
        <v>F</v>
      </c>
      <c r="CT117" s="260" t="e">
        <f t="shared" si="81"/>
        <v>#N/A</v>
      </c>
      <c r="CU117" s="222">
        <v>9743</v>
      </c>
      <c r="CV117" s="125">
        <v>731</v>
      </c>
      <c r="CW117" s="33">
        <f t="shared" si="79"/>
        <v>4</v>
      </c>
      <c r="CX117" s="83" t="str">
        <f t="shared" si="80"/>
        <v>Konstrukteur 4 / -planer 4</v>
      </c>
      <c r="CY117" s="125"/>
      <c r="CZ117" s="33"/>
      <c r="DA117" s="83"/>
      <c r="DB117" s="125"/>
      <c r="DC117" s="33"/>
      <c r="DD117" s="83"/>
      <c r="DE117" s="125"/>
      <c r="DF117" s="33"/>
      <c r="DG117" s="83"/>
      <c r="DH117" s="125"/>
      <c r="DI117" s="33"/>
      <c r="DJ117" s="83"/>
      <c r="DK117" s="20"/>
      <c r="DL117" s="33"/>
      <c r="DM117" s="33"/>
      <c r="DN117" s="83"/>
      <c r="DS117" s="19">
        <f t="shared" si="69"/>
        <v>9743</v>
      </c>
      <c r="DT117" s="153">
        <v>8</v>
      </c>
      <c r="DU117" s="19">
        <v>0</v>
      </c>
      <c r="DV117" s="185" t="s">
        <v>976</v>
      </c>
      <c r="EX117" s="154">
        <v>5604</v>
      </c>
      <c r="EY117" s="19" t="s">
        <v>121</v>
      </c>
    </row>
    <row r="118" spans="1:155" s="19" customFormat="1" ht="40.5" x14ac:dyDescent="0.2">
      <c r="A118" s="53">
        <v>0</v>
      </c>
      <c r="B118" s="53"/>
      <c r="C118" s="53">
        <f t="shared" si="64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9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65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O118" s="19" t="str">
        <f t="shared" si="63"/>
        <v/>
      </c>
      <c r="CP118" s="19" t="str">
        <f t="shared" si="66"/>
        <v>Kiefer Patrick</v>
      </c>
      <c r="CR118" s="19">
        <f t="shared" si="67"/>
        <v>16</v>
      </c>
      <c r="CS118" s="19" t="str">
        <f t="shared" si="68"/>
        <v>C</v>
      </c>
      <c r="CT118" s="260" t="str">
        <f t="shared" si="81"/>
        <v>C</v>
      </c>
      <c r="CU118" s="154">
        <v>6753</v>
      </c>
      <c r="CV118" s="125">
        <v>223</v>
      </c>
      <c r="CW118" s="33">
        <f t="shared" si="79"/>
        <v>10</v>
      </c>
      <c r="CX118" s="83" t="str">
        <f t="shared" si="80"/>
        <v>Finanz-Fachspezialist / Controller 10</v>
      </c>
      <c r="CY118" s="125">
        <v>223</v>
      </c>
      <c r="CZ118" s="33">
        <f t="shared" ref="CZ118:CZ143" si="89">VLOOKUP($CY118,Funktionsbezeichnungen,3,0)</f>
        <v>10</v>
      </c>
      <c r="DA118" s="83" t="str">
        <f t="shared" si="88"/>
        <v>Finanz-Fachspezialist / Controller 10</v>
      </c>
      <c r="DB118" s="125">
        <v>223</v>
      </c>
      <c r="DC118" s="33">
        <f>VLOOKUP($DB118,Funktionsbezeichnungen,3,0)</f>
        <v>10</v>
      </c>
      <c r="DD118" s="83" t="str">
        <f>VLOOKUP($DB118,Funktionsbezeichnungen,2,0)</f>
        <v>Finanz-Fachspezialist / Controller 10</v>
      </c>
      <c r="DE118" s="125">
        <v>223</v>
      </c>
      <c r="DF118" s="33">
        <f>VLOOKUP($DE118,Funktionsbezeichnungen,3,0)</f>
        <v>10</v>
      </c>
      <c r="DG118" s="83" t="str">
        <f>VLOOKUP($DE118,Funktionsbezeichnungen,2,0)</f>
        <v>Finanz-Fachspezialist / Controller 10</v>
      </c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10</v>
      </c>
      <c r="DK118" s="20"/>
      <c r="DL118" s="125">
        <v>223</v>
      </c>
      <c r="DM118" s="33">
        <f>VLOOKUP($DL118,Funktionsbezeichnungen,3,0)</f>
        <v>10</v>
      </c>
      <c r="DN118" s="83" t="str">
        <f>VLOOKUP($DL118,Funktionsbezeichnungen,2,0)</f>
        <v>Finanz-Fachspezialist / Controller 10</v>
      </c>
      <c r="DS118" s="19">
        <f t="shared" si="69"/>
        <v>6753</v>
      </c>
      <c r="DT118" s="153">
        <v>3</v>
      </c>
      <c r="DU118" s="19">
        <v>0</v>
      </c>
      <c r="DV118" s="185" t="s">
        <v>972</v>
      </c>
      <c r="EX118" s="154">
        <v>8655</v>
      </c>
      <c r="EY118" s="19" t="s">
        <v>121</v>
      </c>
    </row>
    <row r="119" spans="1:155" s="19" customFormat="1" x14ac:dyDescent="0.2">
      <c r="A119" s="53">
        <v>0</v>
      </c>
      <c r="B119" s="53">
        <v>1</v>
      </c>
      <c r="C119" s="53">
        <f t="shared" si="64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65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O119" s="19" t="str">
        <f t="shared" si="63"/>
        <v/>
      </c>
      <c r="CP119" s="19" t="str">
        <f t="shared" si="66"/>
        <v>Meister Christine</v>
      </c>
      <c r="CR119" s="19">
        <f t="shared" si="67"/>
        <v>47</v>
      </c>
      <c r="CS119" s="19" t="str">
        <f t="shared" si="68"/>
        <v>D</v>
      </c>
      <c r="CT119" s="260" t="str">
        <f t="shared" si="81"/>
        <v>D</v>
      </c>
      <c r="CU119" s="154">
        <v>4245</v>
      </c>
      <c r="CV119" s="125">
        <v>134</v>
      </c>
      <c r="CW119" s="33">
        <f t="shared" ref="CW119:CW143" si="90">VLOOKUP($CV119,Funktionsbezeichnungen,3,0)</f>
        <v>7</v>
      </c>
      <c r="CX119" s="83" t="str">
        <f t="shared" ref="CX119:CX143" si="91">VLOOKUP($CV119,Funktionsbezeichnungen,2,0)</f>
        <v>Kaufmännischer Mitarbeiter 7 / Gruppenchef 7</v>
      </c>
      <c r="CY119" s="125">
        <v>134</v>
      </c>
      <c r="CZ119" s="33">
        <f t="shared" si="89"/>
        <v>7</v>
      </c>
      <c r="DA119" s="83" t="str">
        <f t="shared" si="88"/>
        <v>Kaufmännischer Mitarbeiter 7 / Gruppenchef 7</v>
      </c>
      <c r="DB119" s="125">
        <v>134</v>
      </c>
      <c r="DC119" s="33">
        <f t="shared" si="82"/>
        <v>7</v>
      </c>
      <c r="DD119" s="83" t="str">
        <f t="shared" si="83"/>
        <v>Kaufmännischer Mitarbeiter 7 / Gruppenchef 7</v>
      </c>
      <c r="DE119" s="125">
        <v>134</v>
      </c>
      <c r="DF119" s="33">
        <f t="shared" si="86"/>
        <v>7</v>
      </c>
      <c r="DG119" s="83" t="str">
        <f t="shared" si="87"/>
        <v>Kaufmännischer Mitarbeiter 7 / Gruppenchef 7</v>
      </c>
      <c r="DH119" s="125">
        <v>134</v>
      </c>
      <c r="DI119" s="33">
        <f t="shared" ref="DI119:DI133" si="92">VLOOKUP($DH119,Funktionsbezeichnungen,3,0)</f>
        <v>7</v>
      </c>
      <c r="DJ119" s="83" t="str">
        <f t="shared" ref="DJ119:DJ133" si="93">VLOOKUP($DH119,Funktionsbezeichnungen,2,0)</f>
        <v>Kaufmännischer Mitarbeiter 7 / Gruppenchef 7</v>
      </c>
      <c r="DK119" s="20"/>
      <c r="DL119" s="125">
        <v>134</v>
      </c>
      <c r="DM119" s="33">
        <f t="shared" si="84"/>
        <v>7</v>
      </c>
      <c r="DN119" s="83" t="str">
        <f t="shared" si="85"/>
        <v>Kaufmännischer Mitarbeiter 7 / Gruppenchef 7</v>
      </c>
      <c r="DS119" s="19">
        <f t="shared" si="69"/>
        <v>4245</v>
      </c>
      <c r="DT119" s="153">
        <v>6</v>
      </c>
      <c r="DU119" s="19">
        <v>0</v>
      </c>
      <c r="DV119" s="19" t="s">
        <v>955</v>
      </c>
      <c r="EX119" s="154">
        <v>5637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64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65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O120" s="19" t="str">
        <f t="shared" si="63"/>
        <v/>
      </c>
      <c r="CP120" s="19" t="str">
        <f t="shared" si="66"/>
        <v>Derezynski Françoise</v>
      </c>
      <c r="CR120" s="19">
        <f t="shared" si="67"/>
        <v>47</v>
      </c>
      <c r="CS120" s="19" t="str">
        <f t="shared" si="68"/>
        <v>D</v>
      </c>
      <c r="CT120" s="260" t="str">
        <f t="shared" si="81"/>
        <v>D</v>
      </c>
      <c r="CU120" s="154">
        <v>4266</v>
      </c>
      <c r="CV120" s="125">
        <v>141</v>
      </c>
      <c r="CW120" s="33">
        <f t="shared" si="90"/>
        <v>8</v>
      </c>
      <c r="CX120" s="83" t="str">
        <f t="shared" si="91"/>
        <v>Kaufmännischer Fachspezialist 8</v>
      </c>
      <c r="CY120" s="125">
        <v>141</v>
      </c>
      <c r="CZ120" s="33">
        <f t="shared" si="89"/>
        <v>8</v>
      </c>
      <c r="DA120" s="83" t="str">
        <f t="shared" si="88"/>
        <v>Kaufmännischer Fachspezialist 8</v>
      </c>
      <c r="DB120" s="125">
        <v>141</v>
      </c>
      <c r="DC120" s="33">
        <f>VLOOKUP($DB120,Funktionsbezeichnungen,3,0)</f>
        <v>8</v>
      </c>
      <c r="DD120" s="83" t="str">
        <f>VLOOKUP($DB120,Funktionsbezeichnungen,2,0)</f>
        <v>Kaufmännischer Fachspezialist 8</v>
      </c>
      <c r="DE120" s="125">
        <v>134</v>
      </c>
      <c r="DF120" s="33">
        <f>VLOOKUP($DE120,Funktionsbezeichnungen,3,0)</f>
        <v>7</v>
      </c>
      <c r="DG120" s="83" t="str">
        <f>VLOOKUP($DE120,Funktionsbezeichnungen,2,0)</f>
        <v>Kaufmännischer Mitarbeiter 7 / Gruppenchef 7</v>
      </c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7 / Gruppenchef 7</v>
      </c>
      <c r="DK120" s="20"/>
      <c r="DL120" s="125">
        <v>134</v>
      </c>
      <c r="DM120" s="33">
        <f>VLOOKUP($DL120,Funktionsbezeichnungen,3,0)</f>
        <v>7</v>
      </c>
      <c r="DN120" s="83" t="str">
        <f>VLOOKUP($DL120,Funktionsbezeichnungen,2,0)</f>
        <v>Kaufmännischer Mitarbeiter 7 / Gruppenchef 7</v>
      </c>
      <c r="DS120" s="19">
        <f t="shared" si="69"/>
        <v>4266</v>
      </c>
      <c r="DT120" s="153">
        <v>6</v>
      </c>
      <c r="DU120" s="19">
        <v>0</v>
      </c>
      <c r="DV120" s="185" t="s">
        <v>955</v>
      </c>
      <c r="EX120" s="154">
        <v>5629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64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65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O121" s="19" t="str">
        <f t="shared" si="63"/>
        <v/>
      </c>
      <c r="CP121" s="19" t="str">
        <f t="shared" si="66"/>
        <v>Szirt Madeleine</v>
      </c>
      <c r="CR121" s="19">
        <f t="shared" si="67"/>
        <v>41</v>
      </c>
      <c r="CS121" s="19" t="str">
        <f t="shared" si="68"/>
        <v>D</v>
      </c>
      <c r="CT121" s="260" t="str">
        <f t="shared" si="81"/>
        <v>D</v>
      </c>
      <c r="CU121" s="154">
        <v>4216</v>
      </c>
      <c r="CV121" s="125">
        <v>162</v>
      </c>
      <c r="CW121" s="33">
        <f t="shared" si="90"/>
        <v>9</v>
      </c>
      <c r="CX121" s="83" t="str">
        <f t="shared" si="91"/>
        <v>Personal-Fachspezialist 9</v>
      </c>
      <c r="CY121" s="125">
        <v>162</v>
      </c>
      <c r="CZ121" s="33">
        <f t="shared" si="89"/>
        <v>9</v>
      </c>
      <c r="DA121" s="83" t="str">
        <f t="shared" si="88"/>
        <v>Personal-Fachspezialist 9</v>
      </c>
      <c r="DB121" s="125">
        <v>162</v>
      </c>
      <c r="DC121" s="33">
        <f>VLOOKUP($DB121,Funktionsbezeichnungen,3,0)</f>
        <v>9</v>
      </c>
      <c r="DD121" s="83" t="str">
        <f>VLOOKUP($DB121,Funktionsbezeichnungen,2,0)</f>
        <v>Personal-Fachspezialist 9</v>
      </c>
      <c r="DE121" s="125">
        <v>162</v>
      </c>
      <c r="DF121" s="33">
        <f>VLOOKUP($DE121,Funktionsbezeichnungen,3,0)</f>
        <v>9</v>
      </c>
      <c r="DG121" s="83" t="str">
        <f>VLOOKUP($DE121,Funktionsbezeichnungen,2,0)</f>
        <v>Personal-Fachspezialist 9</v>
      </c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9</v>
      </c>
      <c r="DK121" s="20"/>
      <c r="DL121" s="125">
        <v>162</v>
      </c>
      <c r="DM121" s="33">
        <f>VLOOKUP($DL121,Funktionsbezeichnungen,3,0)</f>
        <v>9</v>
      </c>
      <c r="DN121" s="83" t="str">
        <f>VLOOKUP($DL121,Funktionsbezeichnungen,2,0)</f>
        <v>Personal-Fachspezialist 9</v>
      </c>
      <c r="DS121" s="19">
        <f t="shared" si="69"/>
        <v>4216</v>
      </c>
      <c r="DT121" s="153">
        <v>3</v>
      </c>
      <c r="DU121" s="19">
        <v>0</v>
      </c>
      <c r="DV121" s="185" t="s">
        <v>971</v>
      </c>
      <c r="EX121" s="154">
        <v>7700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64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65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O122" s="19" t="str">
        <f t="shared" si="63"/>
        <v/>
      </c>
      <c r="CP122" s="19" t="str">
        <f t="shared" si="66"/>
        <v>Canetti Rosemarie</v>
      </c>
      <c r="CR122" s="19">
        <f t="shared" si="67"/>
        <v>41</v>
      </c>
      <c r="CS122" s="19" t="str">
        <f t="shared" si="68"/>
        <v>D</v>
      </c>
      <c r="CT122" s="260" t="str">
        <f t="shared" si="81"/>
        <v>D</v>
      </c>
      <c r="CU122" s="154">
        <v>4320</v>
      </c>
      <c r="CV122" s="125">
        <v>134</v>
      </c>
      <c r="CW122" s="33">
        <f t="shared" si="90"/>
        <v>7</v>
      </c>
      <c r="CX122" s="83" t="str">
        <f t="shared" si="91"/>
        <v>Kaufmännischer Mitarbeiter 7 / Gruppenchef 7</v>
      </c>
      <c r="CY122" s="125">
        <v>134</v>
      </c>
      <c r="CZ122" s="33">
        <f t="shared" si="89"/>
        <v>7</v>
      </c>
      <c r="DA122" s="83" t="str">
        <f t="shared" si="88"/>
        <v>Kaufmännischer Mitarbeiter 7 / Gruppenchef 7</v>
      </c>
      <c r="DB122" s="125"/>
      <c r="DC122" s="33"/>
      <c r="DD122" s="83"/>
      <c r="DE122" s="125">
        <v>134</v>
      </c>
      <c r="DF122" s="33">
        <f t="shared" si="86"/>
        <v>7</v>
      </c>
      <c r="DG122" s="83" t="str">
        <f t="shared" si="87"/>
        <v>Kaufmännischer Mitarbeiter 7 / Gruppenchef 7</v>
      </c>
      <c r="DH122" s="125">
        <v>134</v>
      </c>
      <c r="DI122" s="33">
        <f t="shared" si="92"/>
        <v>7</v>
      </c>
      <c r="DJ122" s="83" t="str">
        <f t="shared" si="93"/>
        <v>Kaufmännischer Mitarbeiter 7 / Gruppenchef 7</v>
      </c>
      <c r="DK122" s="20"/>
      <c r="DL122" s="125">
        <v>134</v>
      </c>
      <c r="DM122" s="33">
        <f t="shared" si="84"/>
        <v>7</v>
      </c>
      <c r="DN122" s="83" t="str">
        <f t="shared" si="85"/>
        <v>Kaufmännischer Mitarbeiter 7 / Gruppenchef 7</v>
      </c>
      <c r="DS122" s="19">
        <f t="shared" si="69"/>
        <v>4320</v>
      </c>
      <c r="DT122" s="153">
        <v>6</v>
      </c>
      <c r="DU122" s="19">
        <v>0</v>
      </c>
      <c r="DV122" s="19" t="s">
        <v>955</v>
      </c>
      <c r="EX122" s="154">
        <v>6762</v>
      </c>
      <c r="EY122" s="19" t="s">
        <v>142</v>
      </c>
    </row>
    <row r="123" spans="1:155" s="19" customFormat="1" x14ac:dyDescent="0.2">
      <c r="A123" s="53">
        <v>0</v>
      </c>
      <c r="B123" s="53">
        <v>1</v>
      </c>
      <c r="C123" s="53">
        <f t="shared" si="64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65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63"/>
        <v/>
      </c>
      <c r="CP123" s="19" t="str">
        <f t="shared" si="66"/>
        <v>Peier Doris</v>
      </c>
      <c r="CR123" s="19">
        <f t="shared" si="67"/>
        <v>36</v>
      </c>
      <c r="CS123" s="19" t="str">
        <f t="shared" si="68"/>
        <v>D</v>
      </c>
      <c r="CT123" s="260" t="str">
        <f t="shared" si="81"/>
        <v>D</v>
      </c>
      <c r="CU123" s="154">
        <v>5581</v>
      </c>
      <c r="CV123" s="125">
        <v>134</v>
      </c>
      <c r="CW123" s="33">
        <f t="shared" si="90"/>
        <v>7</v>
      </c>
      <c r="CX123" s="83" t="str">
        <f t="shared" si="91"/>
        <v>Kaufmännischer Mitarbeiter 7 / Gruppenchef 7</v>
      </c>
      <c r="CY123" s="125">
        <v>134</v>
      </c>
      <c r="CZ123" s="33">
        <f t="shared" si="89"/>
        <v>7</v>
      </c>
      <c r="DA123" s="83" t="str">
        <f t="shared" si="88"/>
        <v>Kaufmännischer Mitarbeiter 7 / Gruppenchef 7</v>
      </c>
      <c r="DB123" s="125">
        <v>134</v>
      </c>
      <c r="DC123" s="33">
        <f t="shared" si="82"/>
        <v>7</v>
      </c>
      <c r="DD123" s="83" t="str">
        <f t="shared" si="83"/>
        <v>Kaufmännischer Mitarbeiter 7 / Gruppenchef 7</v>
      </c>
      <c r="DE123" s="125">
        <v>134</v>
      </c>
      <c r="DF123" s="33">
        <f t="shared" si="86"/>
        <v>7</v>
      </c>
      <c r="DG123" s="83" t="str">
        <f t="shared" si="87"/>
        <v>Kaufmännischer Mitarbeiter 7 / Gruppenchef 7</v>
      </c>
      <c r="DH123" s="125">
        <v>134</v>
      </c>
      <c r="DI123" s="33">
        <f t="shared" si="92"/>
        <v>7</v>
      </c>
      <c r="DJ123" s="83" t="str">
        <f t="shared" si="93"/>
        <v>Kaufmännischer Mitarbeiter 7 / Gruppenchef 7</v>
      </c>
      <c r="DK123" s="20"/>
      <c r="DL123" s="125">
        <v>134</v>
      </c>
      <c r="DM123" s="33">
        <f t="shared" si="84"/>
        <v>7</v>
      </c>
      <c r="DN123" s="83" t="str">
        <f t="shared" si="85"/>
        <v>Kaufmännischer Mitarbeiter 7 / Gruppenchef 7</v>
      </c>
      <c r="DS123" s="19">
        <f t="shared" si="69"/>
        <v>5581</v>
      </c>
      <c r="DT123" s="153">
        <v>6</v>
      </c>
      <c r="DU123" s="19">
        <v>0</v>
      </c>
      <c r="DV123" s="19" t="s">
        <v>955</v>
      </c>
      <c r="EX123" s="154">
        <v>4226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64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65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63"/>
        <v/>
      </c>
      <c r="CP124" s="19" t="str">
        <f t="shared" si="66"/>
        <v>Beuret Agnès</v>
      </c>
      <c r="CR124" s="19">
        <f t="shared" si="67"/>
        <v>33</v>
      </c>
      <c r="CS124" s="19" t="str">
        <f t="shared" si="68"/>
        <v>D</v>
      </c>
      <c r="CT124" s="260" t="str">
        <f t="shared" si="81"/>
        <v>D</v>
      </c>
      <c r="CU124" s="154">
        <v>4352</v>
      </c>
      <c r="CV124" s="125">
        <v>134</v>
      </c>
      <c r="CW124" s="33">
        <f t="shared" si="90"/>
        <v>7</v>
      </c>
      <c r="CX124" s="83" t="str">
        <f t="shared" si="91"/>
        <v>Kaufmännischer Mitarbeiter 7 / Gruppenchef 7</v>
      </c>
      <c r="CY124" s="125">
        <v>134</v>
      </c>
      <c r="CZ124" s="33">
        <f t="shared" si="89"/>
        <v>7</v>
      </c>
      <c r="DA124" s="83" t="str">
        <f t="shared" si="88"/>
        <v>Kaufmännischer Mitarbeiter 7 / Gruppenchef 7</v>
      </c>
      <c r="DB124" s="125">
        <v>134</v>
      </c>
      <c r="DC124" s="33">
        <f t="shared" si="82"/>
        <v>7</v>
      </c>
      <c r="DD124" s="83" t="str">
        <f t="shared" si="83"/>
        <v>Kaufmännischer Mitarbeiter 7 / Gruppenchef 7</v>
      </c>
      <c r="DE124" s="125">
        <v>134</v>
      </c>
      <c r="DF124" s="33">
        <f t="shared" si="86"/>
        <v>7</v>
      </c>
      <c r="DG124" s="83" t="str">
        <f t="shared" si="87"/>
        <v>Kaufmännischer Mitarbeiter 7 / Gruppenchef 7</v>
      </c>
      <c r="DH124" s="125">
        <v>134</v>
      </c>
      <c r="DI124" s="33">
        <f t="shared" si="92"/>
        <v>7</v>
      </c>
      <c r="DJ124" s="83" t="str">
        <f t="shared" si="93"/>
        <v>Kaufmännischer Mitarbeiter 7 / Gruppenchef 7</v>
      </c>
      <c r="DK124" s="20"/>
      <c r="DL124" s="125">
        <v>134</v>
      </c>
      <c r="DM124" s="33">
        <f t="shared" si="84"/>
        <v>7</v>
      </c>
      <c r="DN124" s="83" t="str">
        <f t="shared" si="85"/>
        <v>Kaufmännischer Mitarbeiter 7 / Gruppenchef 7</v>
      </c>
      <c r="DS124" s="19">
        <f t="shared" si="69"/>
        <v>4352</v>
      </c>
      <c r="DT124" s="153">
        <v>6</v>
      </c>
      <c r="DU124" s="19">
        <v>0</v>
      </c>
      <c r="DV124" s="19" t="s">
        <v>955</v>
      </c>
      <c r="EX124" s="154">
        <v>3203</v>
      </c>
      <c r="EY124" s="19" t="s">
        <v>105</v>
      </c>
    </row>
    <row r="125" spans="1:155" s="19" customFormat="1" x14ac:dyDescent="0.2">
      <c r="A125" s="53">
        <v>0</v>
      </c>
      <c r="B125" s="53">
        <v>1</v>
      </c>
      <c r="C125" s="53">
        <f t="shared" si="64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65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O125" s="19" t="str">
        <f t="shared" si="63"/>
        <v/>
      </c>
      <c r="CP125" s="19" t="str">
        <f t="shared" si="66"/>
        <v>Weider Noelle</v>
      </c>
      <c r="CR125" s="19">
        <f t="shared" si="67"/>
        <v>28</v>
      </c>
      <c r="CS125" s="19" t="str">
        <f t="shared" si="68"/>
        <v>D</v>
      </c>
      <c r="CT125" s="260" t="str">
        <f t="shared" si="81"/>
        <v>D</v>
      </c>
      <c r="CU125" s="154">
        <v>5604</v>
      </c>
      <c r="CV125" s="125">
        <v>134</v>
      </c>
      <c r="CW125" s="33">
        <f t="shared" si="90"/>
        <v>7</v>
      </c>
      <c r="CX125" s="83" t="str">
        <f t="shared" si="91"/>
        <v>Kaufmännischer Mitarbeiter 7 / Gruppenchef 7</v>
      </c>
      <c r="CY125" s="125">
        <v>134</v>
      </c>
      <c r="CZ125" s="33">
        <f t="shared" si="89"/>
        <v>7</v>
      </c>
      <c r="DA125" s="83" t="str">
        <f t="shared" si="88"/>
        <v>Kaufmännischer Mitarbeiter 7 / Gruppenchef 7</v>
      </c>
      <c r="DB125" s="125">
        <v>134</v>
      </c>
      <c r="DC125" s="33">
        <f t="shared" si="82"/>
        <v>7</v>
      </c>
      <c r="DD125" s="83" t="str">
        <f t="shared" si="83"/>
        <v>Kaufmännischer Mitarbeiter 7 / Gruppenchef 7</v>
      </c>
      <c r="DE125" s="125">
        <v>134</v>
      </c>
      <c r="DF125" s="33">
        <f t="shared" si="86"/>
        <v>7</v>
      </c>
      <c r="DG125" s="83" t="str">
        <f t="shared" si="87"/>
        <v>Kaufmännischer Mitarbeiter 7 / Gruppenchef 7</v>
      </c>
      <c r="DH125" s="125">
        <v>134</v>
      </c>
      <c r="DI125" s="33">
        <f t="shared" si="92"/>
        <v>7</v>
      </c>
      <c r="DJ125" s="83" t="str">
        <f t="shared" si="93"/>
        <v>Kaufmännischer Mitarbeiter 7 / Gruppenchef 7</v>
      </c>
      <c r="DK125" s="20"/>
      <c r="DL125" s="125">
        <v>134</v>
      </c>
      <c r="DM125" s="33">
        <f t="shared" si="84"/>
        <v>7</v>
      </c>
      <c r="DN125" s="83" t="str">
        <f t="shared" si="85"/>
        <v>Kaufmännischer Mitarbeiter 7 / Gruppenchef 7</v>
      </c>
      <c r="DS125" s="19">
        <f t="shared" si="69"/>
        <v>5604</v>
      </c>
      <c r="DT125" s="153">
        <v>6</v>
      </c>
      <c r="DU125" s="19">
        <v>0</v>
      </c>
      <c r="DV125" s="19" t="s">
        <v>955</v>
      </c>
      <c r="EX125" s="154">
        <v>6755</v>
      </c>
      <c r="EY125" s="19" t="s">
        <v>121</v>
      </c>
    </row>
    <row r="126" spans="1:155" s="19" customFormat="1" ht="27" x14ac:dyDescent="0.2">
      <c r="A126" s="53">
        <v>0</v>
      </c>
      <c r="B126" s="53"/>
      <c r="C126" s="53">
        <f t="shared" si="64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9" t="s">
        <v>243</v>
      </c>
      <c r="V126" s="118">
        <v>2002</v>
      </c>
      <c r="W126" s="25"/>
      <c r="X126" s="21"/>
      <c r="Y126" s="25" t="s">
        <v>327</v>
      </c>
      <c r="Z126" s="118">
        <f t="shared" si="65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O126" s="19" t="str">
        <f t="shared" si="63"/>
        <v/>
      </c>
      <c r="CP126" s="19" t="str">
        <f t="shared" si="66"/>
        <v>Fischer Michel</v>
      </c>
      <c r="CR126" s="19">
        <f t="shared" si="67"/>
        <v>16</v>
      </c>
      <c r="CS126" s="19" t="str">
        <f t="shared" si="68"/>
        <v>D</v>
      </c>
      <c r="CT126" s="260" t="str">
        <f t="shared" si="81"/>
        <v>D</v>
      </c>
      <c r="CU126" s="154">
        <v>8655</v>
      </c>
      <c r="CV126" s="125">
        <v>542</v>
      </c>
      <c r="CW126" s="33">
        <f t="shared" si="90"/>
        <v>7</v>
      </c>
      <c r="CX126" s="83" t="str">
        <f t="shared" si="91"/>
        <v>Technischer Sachbearbeiter 7</v>
      </c>
      <c r="CY126" s="125">
        <v>542</v>
      </c>
      <c r="CZ126" s="33">
        <f t="shared" si="89"/>
        <v>7</v>
      </c>
      <c r="DA126" s="83" t="str">
        <f t="shared" si="88"/>
        <v>Technischer Sachbearbeiter 7</v>
      </c>
      <c r="DB126" s="125">
        <v>542</v>
      </c>
      <c r="DC126" s="33">
        <f t="shared" si="82"/>
        <v>7</v>
      </c>
      <c r="DD126" s="83" t="str">
        <f t="shared" si="83"/>
        <v>Technischer Sachbearbeiter 7</v>
      </c>
      <c r="DE126" s="125">
        <v>542</v>
      </c>
      <c r="DF126" s="33">
        <f t="shared" si="86"/>
        <v>7</v>
      </c>
      <c r="DG126" s="83" t="str">
        <f t="shared" si="87"/>
        <v>Technischer Sachbearbeiter 7</v>
      </c>
      <c r="DH126" s="125">
        <v>541</v>
      </c>
      <c r="DI126" s="33">
        <f t="shared" si="92"/>
        <v>6</v>
      </c>
      <c r="DJ126" s="83" t="str">
        <f t="shared" si="93"/>
        <v>Technischer Sachbearbeiter 6</v>
      </c>
      <c r="DK126" s="20"/>
      <c r="DL126" s="125">
        <v>351</v>
      </c>
      <c r="DM126" s="33">
        <f t="shared" si="84"/>
        <v>7</v>
      </c>
      <c r="DN126" s="83" t="str">
        <f t="shared" si="85"/>
        <v>Marketing - / Product - Manager 7</v>
      </c>
      <c r="DS126" s="19">
        <f t="shared" si="69"/>
        <v>8655</v>
      </c>
      <c r="DT126" s="153">
        <v>6</v>
      </c>
      <c r="DU126" s="19">
        <v>0</v>
      </c>
      <c r="DV126" s="19" t="s">
        <v>967</v>
      </c>
      <c r="EX126" s="154">
        <v>7708</v>
      </c>
      <c r="EY126" s="19" t="s">
        <v>142</v>
      </c>
    </row>
    <row r="127" spans="1:155" s="19" customFormat="1" x14ac:dyDescent="0.2">
      <c r="A127" s="53">
        <v>0</v>
      </c>
      <c r="B127" s="53">
        <v>1</v>
      </c>
      <c r="C127" s="53">
        <f t="shared" si="64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65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O127" s="19" t="str">
        <f t="shared" si="63"/>
        <v/>
      </c>
      <c r="CP127" s="19" t="str">
        <f t="shared" si="66"/>
        <v>Willig Martine</v>
      </c>
      <c r="CR127" s="19">
        <f t="shared" si="67"/>
        <v>42</v>
      </c>
      <c r="CS127" s="19" t="str">
        <f t="shared" si="68"/>
        <v>E</v>
      </c>
      <c r="CT127" s="260" t="str">
        <f t="shared" si="81"/>
        <v>E</v>
      </c>
      <c r="CU127" s="154">
        <v>5637</v>
      </c>
      <c r="CV127" s="125">
        <v>133</v>
      </c>
      <c r="CW127" s="33">
        <f t="shared" si="90"/>
        <v>6</v>
      </c>
      <c r="CX127" s="83" t="str">
        <f t="shared" si="91"/>
        <v>Kaufmännischer Mitarbeiter 6 / Gruppenchef 6</v>
      </c>
      <c r="CY127" s="125">
        <v>133</v>
      </c>
      <c r="CZ127" s="33">
        <f t="shared" si="89"/>
        <v>6</v>
      </c>
      <c r="DA127" s="83" t="str">
        <f t="shared" si="88"/>
        <v>Kaufmännischer Mitarbeiter 6 / Gruppenchef 6</v>
      </c>
      <c r="DB127" s="125">
        <v>133</v>
      </c>
      <c r="DC127" s="33">
        <f t="shared" si="82"/>
        <v>6</v>
      </c>
      <c r="DD127" s="83" t="str">
        <f t="shared" si="83"/>
        <v>Kaufmännischer Mitarbeiter 6 / Gruppenchef 6</v>
      </c>
      <c r="DE127" s="125">
        <v>133</v>
      </c>
      <c r="DF127" s="33">
        <f t="shared" si="86"/>
        <v>6</v>
      </c>
      <c r="DG127" s="83" t="str">
        <f t="shared" si="87"/>
        <v>Kaufmännischer Mitarbeiter 6 / Gruppenchef 6</v>
      </c>
      <c r="DH127" s="125">
        <v>133</v>
      </c>
      <c r="DI127" s="33">
        <f t="shared" si="92"/>
        <v>6</v>
      </c>
      <c r="DJ127" s="83" t="str">
        <f t="shared" si="93"/>
        <v>Kaufmännischer Mitarbeiter 6 / Gruppenchef 6</v>
      </c>
      <c r="DK127" s="20"/>
      <c r="DL127" s="125">
        <v>133</v>
      </c>
      <c r="DM127" s="33">
        <f t="shared" si="84"/>
        <v>6</v>
      </c>
      <c r="DN127" s="83" t="str">
        <f t="shared" si="85"/>
        <v>Kaufmännischer Mitarbeiter 6 / Gruppenchef 6</v>
      </c>
      <c r="DS127" s="19">
        <f t="shared" si="69"/>
        <v>5637</v>
      </c>
      <c r="DT127" s="153">
        <v>6</v>
      </c>
      <c r="DU127" s="19">
        <v>0</v>
      </c>
      <c r="DV127" s="185" t="s">
        <v>973</v>
      </c>
      <c r="EX127" s="154">
        <v>5626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64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65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O128" s="19" t="str">
        <f t="shared" si="63"/>
        <v/>
      </c>
      <c r="CP128" s="19" t="str">
        <f t="shared" si="66"/>
        <v>Boschung Brigitte</v>
      </c>
      <c r="CQ128" s="259"/>
      <c r="CR128" s="19">
        <f t="shared" si="67"/>
        <v>33</v>
      </c>
      <c r="CS128" s="19" t="str">
        <f t="shared" si="68"/>
        <v>E</v>
      </c>
      <c r="CT128" s="260" t="str">
        <f t="shared" si="81"/>
        <v>E</v>
      </c>
      <c r="CU128" s="154">
        <v>7703</v>
      </c>
      <c r="CV128" s="125">
        <v>133</v>
      </c>
      <c r="CW128" s="33">
        <f t="shared" si="90"/>
        <v>6</v>
      </c>
      <c r="CX128" s="83" t="str">
        <f t="shared" si="91"/>
        <v>Kaufmännischer Mitarbeiter 6 / Gruppenchef 6</v>
      </c>
      <c r="CY128" s="125">
        <v>133</v>
      </c>
      <c r="CZ128" s="33">
        <f t="shared" si="89"/>
        <v>6</v>
      </c>
      <c r="DA128" s="83" t="str">
        <f t="shared" si="88"/>
        <v>Kaufmännischer Mitarbeiter 6 / Gruppenchef 6</v>
      </c>
      <c r="DB128" s="125">
        <v>133</v>
      </c>
      <c r="DC128" s="33">
        <f>VLOOKUP($DB128,Funktionsbezeichnungen,3,0)</f>
        <v>6</v>
      </c>
      <c r="DD128" s="83" t="str">
        <f>VLOOKUP($DB128,Funktionsbezeichnungen,2,0)</f>
        <v>Kaufmännischer Mitarbeiter 6 / Gruppenchef 6</v>
      </c>
      <c r="DE128" s="125">
        <v>112</v>
      </c>
      <c r="DF128" s="33">
        <f>VLOOKUP($DE128,Funktionsbezeichnungen,3,0)</f>
        <v>5</v>
      </c>
      <c r="DG128" s="83" t="str">
        <f>VLOOKUP($DE128,Funktionsbezeichnungen,2,0)</f>
        <v>Réceptionist / Telefonist / Service-Disponent 5</v>
      </c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5</v>
      </c>
      <c r="DK128" s="20"/>
      <c r="DL128" s="125">
        <v>112</v>
      </c>
      <c r="DM128" s="33">
        <f>VLOOKUP($DL128,Funktionsbezeichnungen,3,0)</f>
        <v>5</v>
      </c>
      <c r="DN128" s="83" t="str">
        <f>VLOOKUP($DL128,Funktionsbezeichnungen,2,0)</f>
        <v>Réceptionist / Telefonist / Service-Disponent 5</v>
      </c>
      <c r="DS128" s="19">
        <f t="shared" si="69"/>
        <v>7703</v>
      </c>
      <c r="DT128" s="153">
        <v>6</v>
      </c>
      <c r="DU128" s="19">
        <v>0</v>
      </c>
      <c r="DV128" s="19" t="s">
        <v>953</v>
      </c>
      <c r="EX128" s="154">
        <v>5633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64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65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63"/>
        <v/>
      </c>
      <c r="CP129" s="19" t="str">
        <f t="shared" si="66"/>
        <v>Meier Jacqueline</v>
      </c>
      <c r="CR129" s="19">
        <f t="shared" si="67"/>
        <v>31</v>
      </c>
      <c r="CS129" s="19" t="str">
        <f t="shared" si="68"/>
        <v>E</v>
      </c>
      <c r="CT129" s="260" t="str">
        <f t="shared" si="81"/>
        <v>E</v>
      </c>
      <c r="CU129" s="154">
        <v>7700</v>
      </c>
      <c r="CV129" s="125">
        <v>212</v>
      </c>
      <c r="CW129" s="33">
        <f t="shared" si="90"/>
        <v>5</v>
      </c>
      <c r="CX129" s="83" t="str">
        <f t="shared" si="91"/>
        <v>Buchhalter 5</v>
      </c>
      <c r="CY129" s="125">
        <v>212</v>
      </c>
      <c r="CZ129" s="33">
        <f t="shared" si="89"/>
        <v>5</v>
      </c>
      <c r="DA129" s="83" t="str">
        <f t="shared" si="88"/>
        <v>Buchhalter 5</v>
      </c>
      <c r="DB129" s="125">
        <v>212</v>
      </c>
      <c r="DC129" s="33">
        <f t="shared" si="82"/>
        <v>5</v>
      </c>
      <c r="DD129" s="83" t="str">
        <f t="shared" si="83"/>
        <v>Buchhalter 5</v>
      </c>
      <c r="DE129" s="125">
        <v>212</v>
      </c>
      <c r="DF129" s="33">
        <f t="shared" si="86"/>
        <v>5</v>
      </c>
      <c r="DG129" s="83" t="str">
        <f t="shared" si="87"/>
        <v>Buchhalter 5</v>
      </c>
      <c r="DH129" s="125">
        <v>212</v>
      </c>
      <c r="DI129" s="33">
        <f t="shared" si="92"/>
        <v>5</v>
      </c>
      <c r="DJ129" s="83" t="str">
        <f t="shared" si="93"/>
        <v>Buchhalter 5</v>
      </c>
      <c r="DK129" s="20"/>
      <c r="DL129" s="125">
        <v>212</v>
      </c>
      <c r="DM129" s="33">
        <f t="shared" si="84"/>
        <v>5</v>
      </c>
      <c r="DN129" s="83" t="str">
        <f t="shared" si="85"/>
        <v>Buchhalter 5</v>
      </c>
      <c r="DS129" s="19">
        <f t="shared" si="69"/>
        <v>7700</v>
      </c>
      <c r="DT129" s="153">
        <v>6</v>
      </c>
      <c r="DU129" s="19">
        <v>0</v>
      </c>
      <c r="DV129" s="19" t="s">
        <v>958</v>
      </c>
      <c r="EX129" s="154">
        <v>4289</v>
      </c>
      <c r="EY129" s="19" t="s">
        <v>121</v>
      </c>
    </row>
    <row r="130" spans="1:155" s="19" customFormat="1" x14ac:dyDescent="0.2">
      <c r="A130" s="53">
        <v>0</v>
      </c>
      <c r="B130" s="53">
        <v>1</v>
      </c>
      <c r="C130" s="53">
        <f t="shared" si="6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65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O130" s="19" t="str">
        <f t="shared" si="63"/>
        <v/>
      </c>
      <c r="CP130" s="19" t="str">
        <f t="shared" si="66"/>
        <v>Oruk Makbule</v>
      </c>
      <c r="CR130" s="19">
        <f t="shared" si="67"/>
        <v>13</v>
      </c>
      <c r="CS130" s="19" t="str">
        <f t="shared" si="68"/>
        <v>E</v>
      </c>
      <c r="CT130" s="260" t="str">
        <f t="shared" si="81"/>
        <v>E</v>
      </c>
      <c r="CU130" s="154">
        <v>6762</v>
      </c>
      <c r="CV130" s="125">
        <v>212</v>
      </c>
      <c r="CW130" s="33">
        <f t="shared" si="90"/>
        <v>5</v>
      </c>
      <c r="CX130" s="83" t="str">
        <f t="shared" si="91"/>
        <v>Buchhalter 5</v>
      </c>
      <c r="CY130" s="125">
        <v>212</v>
      </c>
      <c r="CZ130" s="33">
        <f t="shared" si="89"/>
        <v>5</v>
      </c>
      <c r="DA130" s="83" t="str">
        <f t="shared" si="88"/>
        <v>Buchhalter 5</v>
      </c>
      <c r="DB130" s="125">
        <v>212</v>
      </c>
      <c r="DC130" s="33">
        <f t="shared" si="82"/>
        <v>5</v>
      </c>
      <c r="DD130" s="83" t="str">
        <f t="shared" si="83"/>
        <v>Buchhalter 5</v>
      </c>
      <c r="DE130" s="125">
        <v>212</v>
      </c>
      <c r="DF130" s="33">
        <f t="shared" si="86"/>
        <v>5</v>
      </c>
      <c r="DG130" s="83" t="str">
        <f t="shared" si="87"/>
        <v>Buchhalter 5</v>
      </c>
      <c r="DH130" s="125">
        <v>212</v>
      </c>
      <c r="DI130" s="33">
        <f t="shared" si="92"/>
        <v>5</v>
      </c>
      <c r="DJ130" s="83" t="str">
        <f t="shared" si="93"/>
        <v>Buchhalter 5</v>
      </c>
      <c r="DK130" s="20"/>
      <c r="DL130" s="125">
        <v>212</v>
      </c>
      <c r="DM130" s="33">
        <f t="shared" si="84"/>
        <v>5</v>
      </c>
      <c r="DN130" s="83" t="str">
        <f t="shared" si="85"/>
        <v>Buchhalter 5</v>
      </c>
      <c r="DS130" s="19">
        <f t="shared" si="69"/>
        <v>6762</v>
      </c>
      <c r="DT130" s="153">
        <v>6</v>
      </c>
      <c r="DU130" s="19">
        <v>0</v>
      </c>
      <c r="DV130" s="19" t="s">
        <v>958</v>
      </c>
      <c r="EX130" s="154">
        <v>7703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64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65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O131" s="19" t="str">
        <f t="shared" si="63"/>
        <v/>
      </c>
      <c r="CP131" s="19" t="str">
        <f t="shared" si="66"/>
        <v>Steg Günther</v>
      </c>
      <c r="CR131" s="19">
        <f t="shared" si="67"/>
        <v>39</v>
      </c>
      <c r="CS131" s="19" t="str">
        <f t="shared" si="68"/>
        <v>C</v>
      </c>
      <c r="CT131" s="260" t="str">
        <f t="shared" si="81"/>
        <v>C</v>
      </c>
      <c r="CU131" s="154">
        <v>4226</v>
      </c>
      <c r="CV131" s="125">
        <v>413</v>
      </c>
      <c r="CW131" s="33">
        <f t="shared" si="90"/>
        <v>8</v>
      </c>
      <c r="CX131" s="83" t="str">
        <f t="shared" si="91"/>
        <v>Senior System-Controller</v>
      </c>
      <c r="CY131" s="125">
        <v>413</v>
      </c>
      <c r="CZ131" s="33">
        <f t="shared" si="89"/>
        <v>8</v>
      </c>
      <c r="DA131" s="83" t="str">
        <f t="shared" si="88"/>
        <v>Senior System-Controller</v>
      </c>
      <c r="DB131" s="125">
        <v>413</v>
      </c>
      <c r="DC131" s="33">
        <f t="shared" si="82"/>
        <v>8</v>
      </c>
      <c r="DD131" s="83" t="str">
        <f t="shared" si="83"/>
        <v>Senior System-Controller</v>
      </c>
      <c r="DE131" s="125">
        <v>413</v>
      </c>
      <c r="DF131" s="33">
        <f t="shared" si="86"/>
        <v>8</v>
      </c>
      <c r="DG131" s="83" t="str">
        <f t="shared" si="87"/>
        <v>Senior System-Controller</v>
      </c>
      <c r="DH131" s="125">
        <v>413</v>
      </c>
      <c r="DI131" s="33">
        <f t="shared" si="92"/>
        <v>8</v>
      </c>
      <c r="DJ131" s="83" t="str">
        <f t="shared" si="93"/>
        <v>Senior System-Controller</v>
      </c>
      <c r="DK131" s="20"/>
      <c r="DL131" s="125">
        <v>413</v>
      </c>
      <c r="DM131" s="33">
        <f t="shared" si="84"/>
        <v>8</v>
      </c>
      <c r="DN131" s="83" t="str">
        <f t="shared" si="85"/>
        <v>Senior System-Controller</v>
      </c>
      <c r="DS131" s="19">
        <f t="shared" si="69"/>
        <v>4226</v>
      </c>
      <c r="DT131" s="153">
        <v>6</v>
      </c>
      <c r="DU131" s="19">
        <v>0</v>
      </c>
      <c r="DV131" s="19" t="s">
        <v>961</v>
      </c>
      <c r="EX131" s="154">
        <v>5627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64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65"/>
        <v>26</v>
      </c>
      <c r="AA132" s="25" t="s">
        <v>1317</v>
      </c>
      <c r="AB132" s="21" t="s">
        <v>105</v>
      </c>
      <c r="AC132" s="21"/>
      <c r="AE132" s="90" t="s">
        <v>537</v>
      </c>
      <c r="AF132" s="82"/>
      <c r="CO132" s="19" t="str">
        <f t="shared" si="63"/>
        <v/>
      </c>
      <c r="CP132" s="19" t="str">
        <f t="shared" si="66"/>
        <v>Grimm Stephan</v>
      </c>
      <c r="CR132" s="19">
        <f t="shared" si="67"/>
        <v>26</v>
      </c>
      <c r="CS132" s="19" t="str">
        <f t="shared" si="68"/>
        <v>C</v>
      </c>
      <c r="CT132" s="260" t="str">
        <f t="shared" si="81"/>
        <v>C</v>
      </c>
      <c r="CU132" s="154">
        <v>3203</v>
      </c>
      <c r="CV132" s="125">
        <v>443</v>
      </c>
      <c r="CW132" s="33">
        <f t="shared" si="90"/>
        <v>9</v>
      </c>
      <c r="CX132" s="83" t="str">
        <f t="shared" si="91"/>
        <v>System-Spezialist 9</v>
      </c>
      <c r="CY132" s="125">
        <v>443</v>
      </c>
      <c r="CZ132" s="33">
        <f t="shared" si="89"/>
        <v>9</v>
      </c>
      <c r="DA132" s="83" t="str">
        <f t="shared" si="88"/>
        <v>System-Spezialist 9</v>
      </c>
      <c r="DB132" s="125">
        <v>443</v>
      </c>
      <c r="DC132" s="33">
        <f t="shared" si="82"/>
        <v>9</v>
      </c>
      <c r="DD132" s="83" t="str">
        <f t="shared" si="83"/>
        <v>System-Spezialist 9</v>
      </c>
      <c r="DE132" s="125">
        <v>443</v>
      </c>
      <c r="DF132" s="33">
        <f t="shared" si="86"/>
        <v>9</v>
      </c>
      <c r="DG132" s="83" t="str">
        <f t="shared" si="87"/>
        <v>System-Spezialist 9</v>
      </c>
      <c r="DH132" s="125">
        <v>443</v>
      </c>
      <c r="DI132" s="33">
        <f t="shared" si="92"/>
        <v>9</v>
      </c>
      <c r="DJ132" s="83" t="str">
        <f t="shared" si="93"/>
        <v>System-Spezialist 9</v>
      </c>
      <c r="DK132" s="20"/>
      <c r="DL132" s="125">
        <v>413</v>
      </c>
      <c r="DM132" s="33">
        <f t="shared" si="84"/>
        <v>8</v>
      </c>
      <c r="DN132" s="83" t="str">
        <f t="shared" si="85"/>
        <v>Senior System-Controller</v>
      </c>
      <c r="DS132" s="19">
        <f t="shared" si="69"/>
        <v>3203</v>
      </c>
      <c r="DT132" s="153">
        <v>3</v>
      </c>
      <c r="DU132" s="19">
        <v>0</v>
      </c>
      <c r="DV132" s="19" t="s">
        <v>962</v>
      </c>
      <c r="EX132" s="154">
        <v>5605</v>
      </c>
      <c r="EY132" s="19" t="s">
        <v>142</v>
      </c>
    </row>
    <row r="133" spans="1:155" s="19" customFormat="1" x14ac:dyDescent="0.2">
      <c r="A133" s="53">
        <v>0</v>
      </c>
      <c r="B133" s="53"/>
      <c r="C133" s="53">
        <f t="shared" si="6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65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O133" s="19" t="str">
        <f t="shared" si="63"/>
        <v/>
      </c>
      <c r="CP133" s="19" t="str">
        <f t="shared" si="66"/>
        <v>Hänni Alexander</v>
      </c>
      <c r="CR133" s="19">
        <f t="shared" si="67"/>
        <v>19</v>
      </c>
      <c r="CS133" s="19" t="str">
        <f t="shared" si="68"/>
        <v>D</v>
      </c>
      <c r="CT133" s="260" t="str">
        <f t="shared" si="81"/>
        <v>D</v>
      </c>
      <c r="CU133" s="154">
        <v>6755</v>
      </c>
      <c r="CV133" s="125">
        <v>423</v>
      </c>
      <c r="CW133" s="33">
        <f t="shared" si="90"/>
        <v>7</v>
      </c>
      <c r="CX133" s="83" t="str">
        <f t="shared" si="91"/>
        <v>Informatiker / ICT-Suporter / -Techniker 7</v>
      </c>
      <c r="CY133" s="125">
        <v>423</v>
      </c>
      <c r="CZ133" s="33">
        <f t="shared" si="89"/>
        <v>7</v>
      </c>
      <c r="DA133" s="83" t="str">
        <f t="shared" si="88"/>
        <v>Informatiker / ICT-Suporter / -Techniker 7</v>
      </c>
      <c r="DB133" s="125">
        <v>423</v>
      </c>
      <c r="DC133" s="33">
        <f t="shared" si="82"/>
        <v>7</v>
      </c>
      <c r="DD133" s="83" t="str">
        <f t="shared" si="83"/>
        <v>Informatiker / ICT-Suporter / -Techniker 7</v>
      </c>
      <c r="DE133" s="125">
        <v>423</v>
      </c>
      <c r="DF133" s="33">
        <f t="shared" si="86"/>
        <v>7</v>
      </c>
      <c r="DG133" s="83" t="str">
        <f t="shared" si="87"/>
        <v>Informatiker / ICT-Suporter / -Techniker 7</v>
      </c>
      <c r="DH133" s="125">
        <v>422</v>
      </c>
      <c r="DI133" s="33">
        <f t="shared" si="92"/>
        <v>6</v>
      </c>
      <c r="DJ133" s="83" t="str">
        <f t="shared" si="93"/>
        <v>Informatiker / ICT-Suporter / -Techniker 6</v>
      </c>
      <c r="DK133" s="20"/>
      <c r="DL133" s="125">
        <v>422</v>
      </c>
      <c r="DM133" s="33">
        <f t="shared" si="84"/>
        <v>6</v>
      </c>
      <c r="DN133" s="83" t="str">
        <f t="shared" si="85"/>
        <v>Informatiker / ICT-Suporter / -Techniker 6</v>
      </c>
      <c r="DS133" s="19">
        <f t="shared" si="69"/>
        <v>6755</v>
      </c>
      <c r="DT133" s="153">
        <v>6</v>
      </c>
      <c r="DU133" s="19">
        <v>0</v>
      </c>
      <c r="DV133" s="19" t="s">
        <v>960</v>
      </c>
      <c r="EX133" s="154">
        <v>6758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O134" s="19" t="str">
        <f t="shared" si="63"/>
        <v/>
      </c>
      <c r="CP134" s="19" t="str">
        <f t="shared" si="66"/>
        <v>Eichenberger Sylvia</v>
      </c>
      <c r="CR134" s="19">
        <f t="shared" si="67"/>
        <v>34</v>
      </c>
      <c r="CS134" s="19" t="str">
        <f t="shared" si="68"/>
        <v>D</v>
      </c>
      <c r="CT134" s="260" t="str">
        <f t="shared" ref="CT134:CT143" si="94">VLOOKUP(CU134,Kategorie,2,0)</f>
        <v>D</v>
      </c>
      <c r="CU134" s="154">
        <v>5626</v>
      </c>
      <c r="CV134" s="125">
        <v>134</v>
      </c>
      <c r="CW134" s="33">
        <f t="shared" si="90"/>
        <v>7</v>
      </c>
      <c r="CX134" s="83" t="str">
        <f t="shared" si="91"/>
        <v>Kaufmännischer Mitarbeiter 7 / Gruppenchef 7</v>
      </c>
      <c r="CY134" s="125">
        <v>134</v>
      </c>
      <c r="CZ134" s="33">
        <f t="shared" si="89"/>
        <v>7</v>
      </c>
      <c r="DA134" s="83" t="str">
        <f t="shared" si="88"/>
        <v>Kaufmännischer Mitarbeiter 7 / Gruppenchef 7</v>
      </c>
      <c r="DB134" s="125">
        <v>134</v>
      </c>
      <c r="DC134" s="33">
        <f t="shared" si="82"/>
        <v>7</v>
      </c>
      <c r="DD134" s="83" t="str">
        <f t="shared" si="83"/>
        <v>Kaufmännischer Mitarbeiter 7 / Gruppenchef 7</v>
      </c>
      <c r="DE134" s="125">
        <v>134</v>
      </c>
      <c r="DF134" s="33">
        <f t="shared" ref="DF134:DF143" si="95">VLOOKUP($DE134,Funktionsbezeichnungen,3,0)</f>
        <v>7</v>
      </c>
      <c r="DG134" s="83" t="str">
        <f t="shared" ref="DG134:DG143" si="96">VLOOKUP($DE134,Funktionsbezeichnungen,2,0)</f>
        <v>Kaufmännischer Mitarbeiter 7 / Gruppenchef 7</v>
      </c>
      <c r="DH134" s="125">
        <v>134</v>
      </c>
      <c r="DI134" s="33">
        <f t="shared" ref="DI134:DI143" si="97">VLOOKUP($DH134,Funktionsbezeichnungen,3,0)</f>
        <v>7</v>
      </c>
      <c r="DJ134" s="83" t="str">
        <f t="shared" ref="DJ134:DJ143" si="98">VLOOKUP($DH134,Funktionsbezeichnungen,2,0)</f>
        <v>Kaufmännischer Mitarbeiter 7 / Gruppenchef 7</v>
      </c>
      <c r="DK134" s="20"/>
      <c r="DL134" s="125">
        <v>134</v>
      </c>
      <c r="DM134" s="33">
        <f t="shared" ref="DM134:DM143" si="99">VLOOKUP($DL134,Funktionsbezeichnungen,3,0)</f>
        <v>7</v>
      </c>
      <c r="DN134" s="83" t="str">
        <f t="shared" ref="DN134:DN143" si="100">VLOOKUP($DL134,Funktionsbezeichnungen,2,0)</f>
        <v>Kaufmännischer Mitarbeiter 7 / Gruppenchef 7</v>
      </c>
      <c r="DS134" s="19">
        <f t="shared" si="69"/>
        <v>5626</v>
      </c>
      <c r="DT134" s="153">
        <v>6</v>
      </c>
      <c r="DU134" s="19">
        <v>0</v>
      </c>
      <c r="DV134" s="19" t="s">
        <v>955</v>
      </c>
      <c r="EX134" s="154">
        <v>6740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O135" s="19" t="str">
        <f t="shared" si="63"/>
        <v/>
      </c>
      <c r="CP135" s="19" t="str">
        <f t="shared" si="66"/>
        <v>Gerber Beatrice</v>
      </c>
      <c r="CR135" s="19">
        <f t="shared" si="67"/>
        <v>32</v>
      </c>
      <c r="CS135" s="19" t="str">
        <f t="shared" si="68"/>
        <v>D</v>
      </c>
      <c r="CT135" s="260" t="str">
        <f t="shared" si="94"/>
        <v>D</v>
      </c>
      <c r="CU135" s="154">
        <v>4289</v>
      </c>
      <c r="CV135" s="125">
        <v>141</v>
      </c>
      <c r="CW135" s="33">
        <f t="shared" si="90"/>
        <v>8</v>
      </c>
      <c r="CX135" s="83" t="str">
        <f t="shared" si="91"/>
        <v>Kaufmännischer Fachspezialist 8</v>
      </c>
      <c r="CY135" s="125">
        <v>141</v>
      </c>
      <c r="CZ135" s="33">
        <f t="shared" si="89"/>
        <v>8</v>
      </c>
      <c r="DA135" s="83" t="str">
        <f t="shared" si="88"/>
        <v>Kaufmännischer Fachspezialist 8</v>
      </c>
      <c r="DB135" s="125">
        <v>141</v>
      </c>
      <c r="DC135" s="33">
        <f t="shared" si="82"/>
        <v>8</v>
      </c>
      <c r="DD135" s="83" t="str">
        <f t="shared" si="83"/>
        <v>Kaufmännischer Fachspezialist 8</v>
      </c>
      <c r="DE135" s="125">
        <v>141</v>
      </c>
      <c r="DF135" s="33">
        <f t="shared" si="95"/>
        <v>8</v>
      </c>
      <c r="DG135" s="83" t="str">
        <f t="shared" si="96"/>
        <v>Kaufmännischer Fachspezialist 8</v>
      </c>
      <c r="DH135" s="125">
        <v>141</v>
      </c>
      <c r="DI135" s="33">
        <f t="shared" si="97"/>
        <v>8</v>
      </c>
      <c r="DJ135" s="83" t="str">
        <f t="shared" si="98"/>
        <v>Kaufmännischer Fachspezialist 8</v>
      </c>
      <c r="DK135" s="20"/>
      <c r="DL135" s="125">
        <v>141</v>
      </c>
      <c r="DM135" s="33">
        <f t="shared" si="99"/>
        <v>8</v>
      </c>
      <c r="DN135" s="83" t="str">
        <f t="shared" si="100"/>
        <v>Kaufmännischer Fachspezialist 8</v>
      </c>
      <c r="DS135" s="19">
        <f t="shared" si="69"/>
        <v>4289</v>
      </c>
      <c r="DT135" s="153">
        <v>6</v>
      </c>
      <c r="DU135" s="19">
        <v>0</v>
      </c>
      <c r="DV135" s="19" t="s">
        <v>956</v>
      </c>
      <c r="EX135" s="154">
        <v>7701</v>
      </c>
      <c r="EY135" s="19" t="s">
        <v>142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1313</v>
      </c>
      <c r="Q136" s="15">
        <v>132</v>
      </c>
      <c r="R136" s="245"/>
      <c r="S136" s="27" t="s">
        <v>1314</v>
      </c>
      <c r="T136" s="21">
        <v>1976</v>
      </c>
      <c r="U136" s="28" t="s">
        <v>279</v>
      </c>
      <c r="V136" s="21">
        <v>2000</v>
      </c>
      <c r="W136" s="25"/>
      <c r="X136" s="162"/>
      <c r="Y136" s="25"/>
      <c r="Z136" s="21">
        <f>$AD$3-V136</f>
        <v>18</v>
      </c>
      <c r="AA136" s="25" t="s">
        <v>339</v>
      </c>
      <c r="AB136" s="21" t="s">
        <v>121</v>
      </c>
      <c r="AC136" s="21"/>
      <c r="AE136" s="90" t="s">
        <v>425</v>
      </c>
      <c r="AF136" s="82"/>
      <c r="CO136" s="262" t="e">
        <f t="shared" ref="CO136:CO164" si="101">IF(CS136=CT136,"","anders")</f>
        <v>#N/A</v>
      </c>
      <c r="CP136" s="192" t="str">
        <f>+S136</f>
        <v>Suter Sarah</v>
      </c>
      <c r="CQ136" s="192"/>
      <c r="CR136" s="19">
        <f>+Z136</f>
        <v>18</v>
      </c>
      <c r="CS136" s="19" t="str">
        <f>+AB136</f>
        <v>D</v>
      </c>
      <c r="CT136" s="260" t="e">
        <f t="shared" si="94"/>
        <v>#N/A</v>
      </c>
      <c r="CU136" s="222">
        <v>4332</v>
      </c>
      <c r="CV136" s="125">
        <v>134</v>
      </c>
      <c r="CW136" s="33">
        <f t="shared" si="90"/>
        <v>7</v>
      </c>
      <c r="CX136" s="83" t="str">
        <f t="shared" si="91"/>
        <v>Kaufmännischer Mitarbeiter 7 / Gruppenchef 7</v>
      </c>
      <c r="CY136" s="125"/>
      <c r="CZ136" s="33"/>
      <c r="DA136" s="83"/>
      <c r="DB136" s="125"/>
      <c r="DC136" s="33"/>
      <c r="DD136" s="83"/>
      <c r="DE136" s="125"/>
      <c r="DF136" s="33"/>
      <c r="DG136" s="83"/>
      <c r="DH136" s="125"/>
      <c r="DI136" s="33"/>
      <c r="DJ136" s="83"/>
      <c r="DK136" s="20"/>
      <c r="DL136" s="125"/>
      <c r="DM136" s="33"/>
      <c r="DN136" s="83"/>
      <c r="DS136" s="19">
        <f>+CU136</f>
        <v>4332</v>
      </c>
      <c r="DT136" s="153">
        <v>6</v>
      </c>
      <c r="DU136" s="19">
        <v>0</v>
      </c>
      <c r="DV136" s="19" t="s">
        <v>955</v>
      </c>
      <c r="EX136" s="154">
        <v>7654</v>
      </c>
      <c r="EY136" s="19" t="s">
        <v>147</v>
      </c>
    </row>
    <row r="137" spans="1:155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O137" s="19" t="str">
        <f t="shared" si="101"/>
        <v/>
      </c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260" t="str">
        <f t="shared" si="94"/>
        <v>E</v>
      </c>
      <c r="CU137" s="154">
        <v>5605</v>
      </c>
      <c r="CV137" s="125">
        <v>132</v>
      </c>
      <c r="CW137" s="33">
        <f t="shared" si="90"/>
        <v>5</v>
      </c>
      <c r="CX137" s="83" t="str">
        <f t="shared" si="91"/>
        <v>Kaufmännischer Mitarbeiter 5</v>
      </c>
      <c r="CY137" s="125">
        <v>132</v>
      </c>
      <c r="CZ137" s="33">
        <f>VLOOKUP($CY137,Funktionsbezeichnungen,3,0)</f>
        <v>5</v>
      </c>
      <c r="DA137" s="83" t="str">
        <f>VLOOKUP($CY137,Funktionsbezeichnungen,2,0)</f>
        <v>Kaufmännischer Mitarbeiter 5</v>
      </c>
      <c r="DB137" s="125">
        <v>132</v>
      </c>
      <c r="DC137" s="33">
        <f>VLOOKUP($DB137,Funktionsbezeichnungen,3,0)</f>
        <v>5</v>
      </c>
      <c r="DD137" s="83" t="str">
        <f>VLOOKUP($DB137,Funktionsbezeichnungen,2,0)</f>
        <v>Kaufmännischer Mitarbeiter 5</v>
      </c>
      <c r="DE137" s="125">
        <v>132</v>
      </c>
      <c r="DF137" s="33">
        <f>VLOOKUP($DE137,Funktionsbezeichnungen,3,0)</f>
        <v>5</v>
      </c>
      <c r="DG137" s="83" t="str">
        <f>VLOOKUP($DE137,Funktionsbezeichnungen,2,0)</f>
        <v>Kaufmännischer Mitarbeiter 5</v>
      </c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5</v>
      </c>
      <c r="DK137" s="20"/>
      <c r="DL137" s="125">
        <v>132</v>
      </c>
      <c r="DM137" s="33">
        <f>VLOOKUP($DL137,Funktionsbezeichnungen,3,0)</f>
        <v>5</v>
      </c>
      <c r="DN137" s="83" t="str">
        <f>VLOOKUP($DL137,Funktionsbezeichnungen,2,0)</f>
        <v>Kaufmännischer Mitarbeiter 5</v>
      </c>
      <c r="DS137" s="19">
        <f>+CU137</f>
        <v>5605</v>
      </c>
      <c r="DT137" s="153">
        <v>7</v>
      </c>
      <c r="DU137" s="19">
        <v>0</v>
      </c>
      <c r="DV137" s="19" t="s">
        <v>955</v>
      </c>
      <c r="EX137" s="154">
        <v>9765</v>
      </c>
    </row>
    <row r="138" spans="1:155" s="19" customFormat="1" x14ac:dyDescent="0.2">
      <c r="A138" s="53">
        <v>0</v>
      </c>
      <c r="B138" s="53">
        <v>1</v>
      </c>
      <c r="C138" s="53">
        <f t="shared" ref="C138:C155" si="102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65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262" t="e">
        <f t="shared" si="101"/>
        <v>#N/A</v>
      </c>
      <c r="CP138" s="192" t="str">
        <f t="shared" si="66"/>
        <v>Halbeisen Gisela</v>
      </c>
      <c r="CQ138" s="192"/>
      <c r="CR138" s="192">
        <f t="shared" si="67"/>
        <v>35</v>
      </c>
      <c r="CS138" s="192" t="str">
        <f t="shared" si="68"/>
        <v>E</v>
      </c>
      <c r="CT138" s="260" t="e">
        <f t="shared" si="94"/>
        <v>#N/A</v>
      </c>
      <c r="CU138" s="222">
        <v>7710</v>
      </c>
      <c r="CV138" s="125">
        <v>112</v>
      </c>
      <c r="CW138" s="33">
        <f t="shared" si="90"/>
        <v>5</v>
      </c>
      <c r="CX138" s="83" t="str">
        <f t="shared" si="91"/>
        <v>Réceptionist / Telefonist / Service-Disponent 5</v>
      </c>
      <c r="CY138" s="125"/>
      <c r="CZ138" s="33"/>
      <c r="DA138" s="83"/>
      <c r="DB138" s="125"/>
      <c r="DC138" s="33"/>
      <c r="DD138" s="83"/>
      <c r="DE138" s="125"/>
      <c r="DF138" s="33"/>
      <c r="DG138" s="83"/>
      <c r="DH138" s="125"/>
      <c r="DI138" s="33"/>
      <c r="DJ138" s="83"/>
      <c r="DK138" s="20"/>
      <c r="DL138" s="125"/>
      <c r="DM138" s="33"/>
      <c r="DN138" s="83"/>
      <c r="DS138" s="19">
        <f t="shared" si="69"/>
        <v>7710</v>
      </c>
      <c r="DT138" s="153">
        <v>6</v>
      </c>
      <c r="DU138" s="19">
        <v>0</v>
      </c>
      <c r="DV138" s="19" t="s">
        <v>953</v>
      </c>
      <c r="EX138" s="154">
        <v>9740</v>
      </c>
    </row>
    <row r="139" spans="1:155" s="19" customFormat="1" x14ac:dyDescent="0.2">
      <c r="A139" s="53">
        <v>0</v>
      </c>
      <c r="B139" s="53">
        <v>1</v>
      </c>
      <c r="C139" s="53">
        <f t="shared" si="102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103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O139" s="19" t="str">
        <f t="shared" si="101"/>
        <v/>
      </c>
      <c r="CP139" s="19" t="str">
        <f t="shared" si="66"/>
        <v>Wirtz Christine</v>
      </c>
      <c r="CR139" s="19">
        <f t="shared" ref="CR139" si="104">+Z139</f>
        <v>31</v>
      </c>
      <c r="CS139" s="19" t="str">
        <f t="shared" ref="CS139" si="105">+AB139</f>
        <v>E</v>
      </c>
      <c r="CT139" s="260" t="str">
        <f t="shared" si="94"/>
        <v>E</v>
      </c>
      <c r="CU139" s="154">
        <v>5627</v>
      </c>
      <c r="CV139" s="125">
        <v>112</v>
      </c>
      <c r="CW139" s="33">
        <f t="shared" si="90"/>
        <v>5</v>
      </c>
      <c r="CX139" s="83" t="str">
        <f t="shared" si="91"/>
        <v>Réceptionist / Telefonist / Service-Disponent 5</v>
      </c>
      <c r="CY139" s="125">
        <v>112</v>
      </c>
      <c r="CZ139" s="33">
        <f t="shared" si="89"/>
        <v>5</v>
      </c>
      <c r="DA139" s="83" t="str">
        <f t="shared" si="88"/>
        <v>Réceptionist / Telefonist / Service-Disponent 5</v>
      </c>
      <c r="DB139" s="125">
        <v>112</v>
      </c>
      <c r="DC139" s="33">
        <f t="shared" ref="DC139:DC143" si="106">VLOOKUP($DB139,Funktionsbezeichnungen,3,0)</f>
        <v>5</v>
      </c>
      <c r="DD139" s="83" t="str">
        <f t="shared" ref="DD139:DD143" si="107">VLOOKUP($DB139,Funktionsbezeichnungen,2,0)</f>
        <v>Réceptionist / Telefonist / Service-Disponent 5</v>
      </c>
      <c r="DE139" s="125">
        <v>112</v>
      </c>
      <c r="DF139" s="33">
        <f t="shared" si="95"/>
        <v>5</v>
      </c>
      <c r="DG139" s="83" t="str">
        <f t="shared" si="96"/>
        <v>Réceptionist / Telefonist / Service-Disponent 5</v>
      </c>
      <c r="DH139" s="125">
        <v>112</v>
      </c>
      <c r="DI139" s="33">
        <f t="shared" si="97"/>
        <v>5</v>
      </c>
      <c r="DJ139" s="83" t="str">
        <f t="shared" si="98"/>
        <v>Réceptionist / Telefonist / Service-Disponent 5</v>
      </c>
      <c r="DK139" s="20"/>
      <c r="DL139" s="125">
        <v>112</v>
      </c>
      <c r="DM139" s="33">
        <f t="shared" si="99"/>
        <v>5</v>
      </c>
      <c r="DN139" s="83" t="str">
        <f t="shared" si="100"/>
        <v>Réceptionist / Telefonist / Service-Disponent 5</v>
      </c>
      <c r="DS139" s="19">
        <f t="shared" si="69"/>
        <v>5627</v>
      </c>
      <c r="DT139" s="153">
        <v>6</v>
      </c>
      <c r="DU139" s="19">
        <v>0</v>
      </c>
      <c r="DV139" s="19" t="s">
        <v>953</v>
      </c>
      <c r="EX139" s="154">
        <v>9739</v>
      </c>
    </row>
    <row r="140" spans="1:155" s="19" customFormat="1" x14ac:dyDescent="0.25">
      <c r="A140" s="53">
        <v>0</v>
      </c>
      <c r="B140" s="53">
        <v>1</v>
      </c>
      <c r="C140" s="53">
        <f t="shared" si="102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O140" s="262" t="e">
        <f t="shared" si="101"/>
        <v>#N/A</v>
      </c>
      <c r="CP140" s="192" t="str">
        <f t="shared" si="66"/>
        <v>Lazar Sonja</v>
      </c>
      <c r="CQ140" s="192"/>
      <c r="CR140" s="19">
        <f>+Z140</f>
        <v>6</v>
      </c>
      <c r="CS140" s="19" t="str">
        <f>+AB140</f>
        <v>E</v>
      </c>
      <c r="CT140" s="260" t="e">
        <f t="shared" si="94"/>
        <v>#N/A</v>
      </c>
      <c r="CU140" s="222">
        <v>6767</v>
      </c>
      <c r="CV140" s="125">
        <v>133</v>
      </c>
      <c r="CW140" s="33">
        <f t="shared" si="90"/>
        <v>6</v>
      </c>
      <c r="CX140" s="83" t="str">
        <f t="shared" si="91"/>
        <v>Kaufmännischer Mitarbeiter 6 / Gruppenchef 6</v>
      </c>
      <c r="CY140" s="125"/>
      <c r="CZ140" s="33"/>
      <c r="DA140" s="83"/>
      <c r="DB140" s="125"/>
      <c r="DC140" s="33"/>
      <c r="DD140" s="83"/>
      <c r="DE140" s="125"/>
      <c r="DF140" s="33"/>
      <c r="DG140" s="83"/>
      <c r="DH140" s="125"/>
      <c r="DI140" s="33"/>
      <c r="DJ140" s="83"/>
      <c r="DK140" s="20"/>
      <c r="DL140" s="125"/>
      <c r="DM140" s="33"/>
      <c r="DN140" s="83"/>
      <c r="DS140" s="19">
        <f t="shared" si="69"/>
        <v>6767</v>
      </c>
      <c r="DT140" s="153">
        <v>6</v>
      </c>
      <c r="DU140" s="19">
        <v>0</v>
      </c>
      <c r="DV140" s="19" t="s">
        <v>955</v>
      </c>
      <c r="EX140" s="154">
        <v>9740</v>
      </c>
      <c r="EY140" s="11"/>
    </row>
    <row r="141" spans="1:155" s="19" customFormat="1" x14ac:dyDescent="0.2">
      <c r="A141" s="53">
        <v>0</v>
      </c>
      <c r="B141" s="53">
        <v>1</v>
      </c>
      <c r="C141" s="53">
        <f t="shared" si="102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101"/>
        <v/>
      </c>
      <c r="CP141" s="19" t="str">
        <f t="shared" si="66"/>
        <v>Eilers Brigitte</v>
      </c>
      <c r="CR141" s="19">
        <f>+Z141</f>
        <v>38</v>
      </c>
      <c r="CS141" s="19" t="str">
        <f>+AB141</f>
        <v>E</v>
      </c>
      <c r="CT141" s="260" t="str">
        <f t="shared" si="94"/>
        <v>E</v>
      </c>
      <c r="CU141" s="154">
        <v>6740</v>
      </c>
      <c r="CV141" s="125">
        <v>133</v>
      </c>
      <c r="CW141" s="33">
        <f t="shared" si="90"/>
        <v>6</v>
      </c>
      <c r="CX141" s="83" t="str">
        <f t="shared" si="91"/>
        <v>Kaufmännischer Mitarbeiter 6 / Gruppenchef 6</v>
      </c>
      <c r="CY141" s="125">
        <v>133</v>
      </c>
      <c r="CZ141" s="33">
        <f t="shared" si="89"/>
        <v>6</v>
      </c>
      <c r="DA141" s="83" t="str">
        <f t="shared" si="88"/>
        <v>Kaufmännischer Mitarbeiter 6 / Gruppenchef 6</v>
      </c>
      <c r="DB141" s="125">
        <v>133</v>
      </c>
      <c r="DC141" s="33">
        <f t="shared" si="106"/>
        <v>6</v>
      </c>
      <c r="DD141" s="83" t="str">
        <f t="shared" si="107"/>
        <v>Kaufmännischer Mitarbeiter 6 / Gruppenchef 6</v>
      </c>
      <c r="DE141" s="125">
        <v>133</v>
      </c>
      <c r="DF141" s="33">
        <f t="shared" si="95"/>
        <v>6</v>
      </c>
      <c r="DG141" s="83" t="str">
        <f t="shared" si="96"/>
        <v>Kaufmännischer Mitarbeiter 6 / Gruppenchef 6</v>
      </c>
      <c r="DH141" s="125">
        <v>133</v>
      </c>
      <c r="DI141" s="33">
        <f t="shared" si="97"/>
        <v>6</v>
      </c>
      <c r="DJ141" s="83" t="str">
        <f t="shared" si="98"/>
        <v>Kaufmännischer Mitarbeiter 6 / Gruppenchef 6</v>
      </c>
      <c r="DK141" s="20"/>
      <c r="DL141" s="125">
        <v>133</v>
      </c>
      <c r="DM141" s="33">
        <f t="shared" si="99"/>
        <v>6</v>
      </c>
      <c r="DN141" s="83" t="str">
        <f t="shared" si="100"/>
        <v>Kaufmännischer Mitarbeiter 6 / Gruppenchef 6</v>
      </c>
      <c r="DS141" s="19">
        <f t="shared" si="69"/>
        <v>6740</v>
      </c>
      <c r="DT141" s="153">
        <v>6</v>
      </c>
      <c r="DU141" s="19">
        <v>0</v>
      </c>
      <c r="DV141" s="185" t="s">
        <v>977</v>
      </c>
      <c r="EX141" s="154">
        <v>9742</v>
      </c>
    </row>
    <row r="142" spans="1:155" s="19" customFormat="1" x14ac:dyDescent="0.2">
      <c r="A142" s="53">
        <v>0</v>
      </c>
      <c r="B142" s="53">
        <v>1</v>
      </c>
      <c r="C142" s="53">
        <f t="shared" si="102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O142" s="19" t="str">
        <f t="shared" si="101"/>
        <v/>
      </c>
      <c r="CP142" s="19" t="str">
        <f t="shared" ref="CP142:CP155" si="108">+S142</f>
        <v>Barth Sandra</v>
      </c>
      <c r="CR142" s="19">
        <f>+Z142</f>
        <v>30</v>
      </c>
      <c r="CS142" s="19" t="str">
        <f>+AB142</f>
        <v>E</v>
      </c>
      <c r="CT142" s="260" t="str">
        <f t="shared" si="94"/>
        <v>E</v>
      </c>
      <c r="CU142" s="154">
        <v>7701</v>
      </c>
      <c r="CV142" s="125">
        <v>132</v>
      </c>
      <c r="CW142" s="33">
        <f t="shared" si="90"/>
        <v>5</v>
      </c>
      <c r="CX142" s="83" t="str">
        <f t="shared" si="91"/>
        <v>Kaufmännischer Mitarbeiter 5</v>
      </c>
      <c r="CY142" s="125">
        <v>132</v>
      </c>
      <c r="CZ142" s="33">
        <f t="shared" si="89"/>
        <v>5</v>
      </c>
      <c r="DA142" s="83" t="str">
        <f t="shared" si="88"/>
        <v>Kaufmännischer Mitarbeiter 5</v>
      </c>
      <c r="DB142" s="125">
        <v>132</v>
      </c>
      <c r="DC142" s="33">
        <f t="shared" si="106"/>
        <v>5</v>
      </c>
      <c r="DD142" s="83" t="str">
        <f t="shared" si="107"/>
        <v>Kaufmännischer Mitarbeiter 5</v>
      </c>
      <c r="DE142" s="125">
        <v>132</v>
      </c>
      <c r="DF142" s="33">
        <f t="shared" si="95"/>
        <v>5</v>
      </c>
      <c r="DG142" s="83" t="str">
        <f t="shared" si="96"/>
        <v>Kaufmännischer Mitarbeiter 5</v>
      </c>
      <c r="DH142" s="125">
        <v>132</v>
      </c>
      <c r="DI142" s="33">
        <f t="shared" si="97"/>
        <v>5</v>
      </c>
      <c r="DJ142" s="83" t="str">
        <f t="shared" si="98"/>
        <v>Kaufmännischer Mitarbeiter 5</v>
      </c>
      <c r="DK142" s="20"/>
      <c r="DL142" s="125">
        <v>132</v>
      </c>
      <c r="DM142" s="33">
        <f t="shared" si="99"/>
        <v>5</v>
      </c>
      <c r="DN142" s="83" t="str">
        <f t="shared" si="100"/>
        <v>Kaufmännischer Mitarbeiter 5</v>
      </c>
      <c r="DS142" s="19">
        <f t="shared" ref="DS142:DS143" si="109">+CU142</f>
        <v>7701</v>
      </c>
      <c r="DT142" s="153">
        <v>7</v>
      </c>
      <c r="DU142" s="19">
        <v>0</v>
      </c>
      <c r="DV142" s="185" t="s">
        <v>977</v>
      </c>
      <c r="EX142" s="154">
        <v>9740</v>
      </c>
    </row>
    <row r="143" spans="1:155" s="19" customFormat="1" x14ac:dyDescent="0.2">
      <c r="A143" s="53">
        <v>0</v>
      </c>
      <c r="B143" s="53"/>
      <c r="C143" s="53">
        <f t="shared" si="102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O143" s="19" t="str">
        <f t="shared" si="101"/>
        <v/>
      </c>
      <c r="CP143" s="19" t="str">
        <f t="shared" si="108"/>
        <v>Schurrer Gabriel</v>
      </c>
      <c r="CR143" s="19">
        <f>+Z143</f>
        <v>34</v>
      </c>
      <c r="CS143" s="19" t="str">
        <f>+AB143</f>
        <v>F</v>
      </c>
      <c r="CT143" s="260" t="str">
        <f t="shared" si="94"/>
        <v>F</v>
      </c>
      <c r="CU143" s="154">
        <v>7654</v>
      </c>
      <c r="CV143" s="125">
        <v>614</v>
      </c>
      <c r="CW143" s="33">
        <f t="shared" si="90"/>
        <v>4</v>
      </c>
      <c r="CX143" s="83" t="str">
        <f t="shared" si="91"/>
        <v>Laborassistenz 4</v>
      </c>
      <c r="CY143" s="125">
        <v>614</v>
      </c>
      <c r="CZ143" s="33">
        <f t="shared" si="89"/>
        <v>4</v>
      </c>
      <c r="DA143" s="83" t="str">
        <f t="shared" si="88"/>
        <v>Laborassistenz 4</v>
      </c>
      <c r="DB143" s="125">
        <v>614</v>
      </c>
      <c r="DC143" s="33">
        <f t="shared" si="106"/>
        <v>4</v>
      </c>
      <c r="DD143" s="83" t="str">
        <f t="shared" si="107"/>
        <v>Laborassistenz 4</v>
      </c>
      <c r="DE143" s="125">
        <v>614</v>
      </c>
      <c r="DF143" s="33">
        <f t="shared" si="95"/>
        <v>4</v>
      </c>
      <c r="DG143" s="83" t="str">
        <f t="shared" si="96"/>
        <v>Laborassistenz 4</v>
      </c>
      <c r="DH143" s="125">
        <v>614</v>
      </c>
      <c r="DI143" s="33">
        <f t="shared" si="97"/>
        <v>4</v>
      </c>
      <c r="DJ143" s="83" t="str">
        <f t="shared" si="98"/>
        <v>Laborassistenz 4</v>
      </c>
      <c r="DK143" s="20"/>
      <c r="DL143" s="125">
        <v>614</v>
      </c>
      <c r="DM143" s="33">
        <f t="shared" si="99"/>
        <v>4</v>
      </c>
      <c r="DN143" s="83" t="str">
        <f t="shared" si="100"/>
        <v>Laborassistenz 4</v>
      </c>
      <c r="DS143" s="19">
        <f t="shared" si="109"/>
        <v>7654</v>
      </c>
      <c r="DT143" s="153">
        <v>7</v>
      </c>
      <c r="DU143" s="19">
        <v>0</v>
      </c>
      <c r="DV143" s="19" t="s">
        <v>963</v>
      </c>
      <c r="EX143" s="154">
        <v>9740</v>
      </c>
    </row>
    <row r="144" spans="1:155" x14ac:dyDescent="0.25">
      <c r="A144" s="53">
        <v>0</v>
      </c>
      <c r="B144" s="53"/>
      <c r="C144" s="53">
        <f t="shared" ref="C144" si="110">IF(Z144&gt;=10,1,0)</f>
        <v>0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/>
      <c r="N144" s="59">
        <v>1</v>
      </c>
      <c r="O144" s="19" t="s">
        <v>361</v>
      </c>
      <c r="P144" s="15" t="s">
        <v>1502</v>
      </c>
      <c r="Q144" s="15">
        <v>140</v>
      </c>
      <c r="R144" s="245" t="s">
        <v>365</v>
      </c>
      <c r="S144" s="27" t="s">
        <v>1500</v>
      </c>
      <c r="T144" s="21">
        <v>1987</v>
      </c>
      <c r="U144" s="28" t="s">
        <v>248</v>
      </c>
      <c r="V144" s="21"/>
      <c r="W144" s="25"/>
      <c r="X144" s="21"/>
      <c r="Y144" s="25"/>
      <c r="Z144" s="21"/>
      <c r="AA144" s="25" t="s">
        <v>248</v>
      </c>
      <c r="AB144" s="21" t="s">
        <v>149</v>
      </c>
      <c r="AC144" s="21"/>
      <c r="AD144" s="19"/>
      <c r="AE144" s="90" t="s">
        <v>380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ref="CO144" si="111">IF(CS144=CT144,"","anders")</f>
        <v/>
      </c>
      <c r="CP144" s="19" t="str">
        <f t="shared" ref="CP144" si="112">+S144</f>
        <v>Markovic Maja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9739</v>
      </c>
      <c r="EY144" s="19"/>
    </row>
    <row r="145" spans="1:155" x14ac:dyDescent="0.25">
      <c r="A145" s="53">
        <v>0</v>
      </c>
      <c r="B145" s="53"/>
      <c r="C145" s="53">
        <f t="shared" si="102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1087</v>
      </c>
      <c r="Q145" s="15">
        <v>141</v>
      </c>
      <c r="R145" s="245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D145" s="19"/>
      <c r="AE145" s="90" t="s">
        <v>381</v>
      </c>
      <c r="AF145" s="82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  <c r="BP145" s="19"/>
      <c r="BQ145" s="19"/>
      <c r="BR145" s="19"/>
      <c r="BS145" s="19"/>
      <c r="BT145" s="19"/>
      <c r="BU145" s="19"/>
      <c r="BV145" s="19"/>
      <c r="BW145" s="19"/>
      <c r="BX145" s="19"/>
      <c r="BY145" s="19"/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 t="str">
        <f t="shared" si="101"/>
        <v/>
      </c>
      <c r="CP145" s="19" t="str">
        <f t="shared" si="108"/>
        <v>Berger Noah</v>
      </c>
      <c r="CQ145" s="19"/>
      <c r="CT145" s="260"/>
      <c r="CU145" s="154">
        <v>9740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EX145" s="154">
        <v>9751</v>
      </c>
      <c r="EY145" s="19"/>
    </row>
    <row r="146" spans="1:155" s="19" customFormat="1" x14ac:dyDescent="0.2">
      <c r="A146" s="53">
        <v>0</v>
      </c>
      <c r="B146" s="53"/>
      <c r="C146" s="53">
        <f t="shared" si="102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101"/>
        <v/>
      </c>
      <c r="CP146" s="19" t="str">
        <f t="shared" si="108"/>
        <v>Pertoldi Noeh</v>
      </c>
      <c r="CT146" s="260"/>
      <c r="CU146" s="154">
        <v>9742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 t="shared" ref="DS146:DS155" si="113">+CU146</f>
        <v>9742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1301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101"/>
        <v/>
      </c>
      <c r="CP147" s="19" t="str">
        <f t="shared" si="108"/>
        <v>Thahiri Florian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>+CU147</f>
        <v>9740</v>
      </c>
      <c r="DT147" s="153">
        <v>8</v>
      </c>
      <c r="DU147" s="19">
        <v>0</v>
      </c>
      <c r="DV147" s="185" t="s">
        <v>976</v>
      </c>
      <c r="EX147" s="154">
        <v>9750</v>
      </c>
    </row>
    <row r="148" spans="1:155" s="19" customFormat="1" x14ac:dyDescent="0.2">
      <c r="A148" s="53">
        <v>0</v>
      </c>
      <c r="B148" s="53"/>
      <c r="C148" s="53">
        <f t="shared" si="102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358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101"/>
        <v/>
      </c>
      <c r="CP148" s="19" t="str">
        <f t="shared" si="108"/>
        <v>Hirsbrunner Nico</v>
      </c>
      <c r="CT148" s="260"/>
      <c r="CU148" s="154">
        <v>9740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13"/>
        <v>9740</v>
      </c>
      <c r="DT148" s="153">
        <v>8</v>
      </c>
      <c r="DU148" s="19">
        <v>0</v>
      </c>
      <c r="DV148" s="185" t="s">
        <v>976</v>
      </c>
      <c r="EX148" s="154">
        <v>9752</v>
      </c>
    </row>
    <row r="149" spans="1:155" s="19" customFormat="1" x14ac:dyDescent="0.2">
      <c r="A149" s="53">
        <v>0</v>
      </c>
      <c r="B149" s="53"/>
      <c r="C149" s="53">
        <f t="shared" si="102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101"/>
        <v/>
      </c>
      <c r="CP149" s="19" t="str">
        <f t="shared" si="108"/>
        <v>Christ Florian</v>
      </c>
      <c r="CT149" s="260"/>
      <c r="CU149" s="154">
        <v>9739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 t="shared" si="113"/>
        <v>9739</v>
      </c>
      <c r="DT149" s="153">
        <v>8</v>
      </c>
      <c r="DU149" s="19">
        <v>0</v>
      </c>
      <c r="DV149" s="185" t="s">
        <v>976</v>
      </c>
      <c r="EO149"/>
      <c r="EX149" s="126"/>
    </row>
    <row r="150" spans="1:155" s="19" customFormat="1" x14ac:dyDescent="0.25">
      <c r="A150" s="53">
        <v>0</v>
      </c>
      <c r="B150" s="53"/>
      <c r="C150" s="53">
        <f t="shared" si="102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101"/>
        <v/>
      </c>
      <c r="CP150" s="19" t="str">
        <f t="shared" si="108"/>
        <v>Sivasundaram Aschveni</v>
      </c>
      <c r="CT150" s="260"/>
      <c r="CU150" s="154">
        <v>9751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9751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102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358</v>
      </c>
      <c r="P151" s="15" t="s">
        <v>1208</v>
      </c>
      <c r="Q151" s="15">
        <v>147</v>
      </c>
      <c r="R151" s="42"/>
      <c r="S151" s="27" t="s">
        <v>1205</v>
      </c>
      <c r="T151" s="21">
        <v>1996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O151" s="19" t="str">
        <f t="shared" si="101"/>
        <v/>
      </c>
      <c r="CP151" s="19" t="str">
        <f>+S151</f>
        <v>Leuch Georges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102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359</v>
      </c>
      <c r="P152" s="15" t="s">
        <v>1209</v>
      </c>
      <c r="Q152" s="15">
        <v>148</v>
      </c>
      <c r="R152" s="42"/>
      <c r="S152" s="27" t="s">
        <v>1206</v>
      </c>
      <c r="T152" s="21">
        <v>2000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101"/>
        <v/>
      </c>
      <c r="CP152" s="19" t="str">
        <f t="shared" ref="CP152:CP153" si="114">+S152</f>
        <v>Boser Florian</v>
      </c>
      <c r="CT152" s="260"/>
      <c r="CU152" s="154">
        <v>9750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ref="DS152:DS153" si="115">+CU152</f>
        <v>9750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102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1303</v>
      </c>
      <c r="P153" s="15" t="s">
        <v>1210</v>
      </c>
      <c r="Q153" s="15">
        <v>149</v>
      </c>
      <c r="R153" s="42"/>
      <c r="S153" s="27" t="s">
        <v>1207</v>
      </c>
      <c r="T153" s="21">
        <v>1999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101"/>
        <v/>
      </c>
      <c r="CP153" s="19" t="str">
        <f t="shared" si="114"/>
        <v>Kaupp Nicolas</v>
      </c>
      <c r="CT153" s="260"/>
      <c r="CU153" s="154">
        <v>9752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15"/>
        <v>9752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102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1266</v>
      </c>
      <c r="Q154" s="15">
        <v>150</v>
      </c>
      <c r="R154" s="42"/>
      <c r="S154" s="27" t="s">
        <v>1264</v>
      </c>
      <c r="T154" s="21">
        <v>2000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101"/>
        <v/>
      </c>
      <c r="CP154" s="192" t="str">
        <f t="shared" si="108"/>
        <v>Tesan Laila</v>
      </c>
      <c r="CQ154" s="192"/>
      <c r="CR154" s="192"/>
      <c r="CS154" s="192"/>
      <c r="CT154" s="260"/>
      <c r="CU154" s="222">
        <v>9776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13"/>
        <v>9776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53">
        <v>0</v>
      </c>
      <c r="B155" s="53"/>
      <c r="C155" s="53">
        <f t="shared" si="102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1267</v>
      </c>
      <c r="Q155" s="15">
        <v>151</v>
      </c>
      <c r="R155" s="42"/>
      <c r="S155" s="27" t="s">
        <v>1265</v>
      </c>
      <c r="T155" s="21">
        <v>2001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O155" s="19" t="str">
        <f t="shared" si="101"/>
        <v/>
      </c>
      <c r="CP155" s="192" t="str">
        <f t="shared" si="108"/>
        <v>Davet Kilian</v>
      </c>
      <c r="CQ155" s="192"/>
      <c r="CR155" s="192"/>
      <c r="CS155" s="192"/>
      <c r="CT155" s="260"/>
      <c r="CU155" s="222">
        <v>9775</v>
      </c>
      <c r="CV155" s="125"/>
      <c r="CW155" s="33"/>
      <c r="CX155" s="83"/>
      <c r="CY155" s="125"/>
      <c r="CZ155" s="33"/>
      <c r="DA155" s="83"/>
      <c r="DB155" s="125"/>
      <c r="DC155" s="33"/>
      <c r="DD155" s="83"/>
      <c r="DE155" s="125"/>
      <c r="DF155" s="33"/>
      <c r="DG155" s="83"/>
      <c r="DH155" s="125"/>
      <c r="DI155" s="33"/>
      <c r="DJ155" s="83"/>
      <c r="DK155" s="20"/>
      <c r="DL155" s="33"/>
      <c r="DM155" s="33"/>
      <c r="DN155" s="83"/>
      <c r="DS155" s="19">
        <f t="shared" si="113"/>
        <v>9775</v>
      </c>
      <c r="DT155" s="153">
        <v>8</v>
      </c>
      <c r="DU155" s="19">
        <v>0</v>
      </c>
      <c r="DV155" s="185" t="s">
        <v>976</v>
      </c>
      <c r="EO155"/>
      <c r="EX155" s="11"/>
      <c r="EY155" s="11"/>
    </row>
    <row r="156" spans="1:155" s="19" customFormat="1" x14ac:dyDescent="0.25">
      <c r="A156" s="66"/>
      <c r="B156" s="66"/>
      <c r="C156" s="66"/>
      <c r="D156" s="66"/>
      <c r="E156" s="66"/>
      <c r="F156" s="60"/>
      <c r="G156" s="60"/>
      <c r="H156" s="60"/>
      <c r="I156" s="60"/>
      <c r="J156" s="60"/>
      <c r="K156" s="60"/>
      <c r="L156" s="60"/>
      <c r="M156" s="60"/>
      <c r="N156" s="60"/>
      <c r="O156" s="67"/>
      <c r="P156" s="68"/>
      <c r="Q156" s="68"/>
      <c r="R156" s="44"/>
      <c r="S156" s="30" t="s">
        <v>183</v>
      </c>
      <c r="T156" s="31">
        <f>+Q155</f>
        <v>151</v>
      </c>
      <c r="U156" s="65" t="s">
        <v>700</v>
      </c>
      <c r="V156" s="32"/>
      <c r="W156" s="34"/>
      <c r="X156" s="32"/>
      <c r="Y156" s="40"/>
      <c r="Z156" s="33"/>
      <c r="AA156" s="34"/>
      <c r="AB156" s="33"/>
      <c r="AC156" s="35"/>
      <c r="AE156" s="84"/>
      <c r="AF156" s="83"/>
      <c r="CO156" s="19" t="str">
        <f t="shared" si="101"/>
        <v/>
      </c>
      <c r="CT156" s="260"/>
      <c r="CU156" s="126"/>
      <c r="CV156" s="141"/>
      <c r="CW156" s="141"/>
      <c r="CX156" s="126"/>
      <c r="CY156" s="141"/>
      <c r="CZ156" s="141"/>
      <c r="DA156" s="126"/>
      <c r="DB156" s="141"/>
      <c r="DC156" s="141"/>
      <c r="DD156" s="126"/>
      <c r="DE156" s="141"/>
      <c r="DF156" s="141"/>
      <c r="DG156" s="126"/>
      <c r="DH156" s="141"/>
      <c r="DI156" s="141"/>
      <c r="DJ156" s="126"/>
      <c r="DK156" s="126"/>
      <c r="DL156" s="138"/>
      <c r="DM156" s="138"/>
      <c r="EO156"/>
      <c r="EX156" s="11"/>
      <c r="EY156" s="11"/>
    </row>
    <row r="157" spans="1:155" customFormat="1" x14ac:dyDescent="0.25">
      <c r="A157" s="48">
        <f t="shared" ref="A157:N157" si="116">SUM(A5:A155)</f>
        <v>8</v>
      </c>
      <c r="B157" s="48">
        <f t="shared" si="116"/>
        <v>36</v>
      </c>
      <c r="C157" s="48">
        <f t="shared" si="116"/>
        <v>108</v>
      </c>
      <c r="D157" s="48">
        <f t="shared" si="116"/>
        <v>28</v>
      </c>
      <c r="E157" s="48">
        <f t="shared" si="116"/>
        <v>48</v>
      </c>
      <c r="F157" s="48">
        <f t="shared" si="116"/>
        <v>5</v>
      </c>
      <c r="G157" s="48">
        <f t="shared" si="116"/>
        <v>4</v>
      </c>
      <c r="H157" s="48">
        <f t="shared" si="116"/>
        <v>34</v>
      </c>
      <c r="I157" s="48">
        <f t="shared" si="116"/>
        <v>32</v>
      </c>
      <c r="J157" s="48">
        <f t="shared" si="116"/>
        <v>13</v>
      </c>
      <c r="K157" s="48">
        <f t="shared" si="116"/>
        <v>11</v>
      </c>
      <c r="L157" s="48">
        <f t="shared" si="116"/>
        <v>20</v>
      </c>
      <c r="M157" s="48">
        <f t="shared" si="116"/>
        <v>6</v>
      </c>
      <c r="N157" s="48">
        <f t="shared" si="116"/>
        <v>1</v>
      </c>
      <c r="O157" s="64">
        <f>SUM(D157+E157+F157+I157+K157+L157+M157)</f>
        <v>150</v>
      </c>
      <c r="P157" s="12"/>
      <c r="Q157" s="12" t="s">
        <v>224</v>
      </c>
      <c r="R157" s="45" t="s">
        <v>342</v>
      </c>
      <c r="S157" s="11" t="s">
        <v>88</v>
      </c>
      <c r="T157" s="13"/>
      <c r="U157" s="37"/>
      <c r="V157" s="13"/>
      <c r="W157" s="123"/>
      <c r="X157" s="13"/>
      <c r="Y157" s="37"/>
      <c r="Z157" s="13"/>
      <c r="AA157" s="14" t="s">
        <v>1036</v>
      </c>
      <c r="AB157" s="13"/>
      <c r="AC157" s="13"/>
      <c r="AD157" s="11"/>
      <c r="AE157" s="87" t="s">
        <v>382</v>
      </c>
      <c r="AF157" s="88" t="s">
        <v>385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101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Z157" s="19"/>
      <c r="EX157" s="11"/>
      <c r="EY157" s="11"/>
    </row>
    <row r="158" spans="1:155" customFormat="1" x14ac:dyDescent="0.25">
      <c r="A158" s="11">
        <f t="shared" ref="A158:N158" si="117">SUBTOTAL(9,A5:A155)</f>
        <v>8</v>
      </c>
      <c r="B158" s="11">
        <f t="shared" si="117"/>
        <v>36</v>
      </c>
      <c r="C158" s="11">
        <f t="shared" si="117"/>
        <v>108</v>
      </c>
      <c r="D158" s="11">
        <f t="shared" si="117"/>
        <v>28</v>
      </c>
      <c r="E158" s="11">
        <f t="shared" si="117"/>
        <v>48</v>
      </c>
      <c r="F158" s="11">
        <f t="shared" si="117"/>
        <v>5</v>
      </c>
      <c r="G158" s="11">
        <f t="shared" si="117"/>
        <v>4</v>
      </c>
      <c r="H158" s="11">
        <f t="shared" si="117"/>
        <v>34</v>
      </c>
      <c r="I158" s="11">
        <f t="shared" si="117"/>
        <v>32</v>
      </c>
      <c r="J158" s="11">
        <f t="shared" si="117"/>
        <v>13</v>
      </c>
      <c r="K158" s="11">
        <f t="shared" si="117"/>
        <v>11</v>
      </c>
      <c r="L158" s="11">
        <f t="shared" si="117"/>
        <v>20</v>
      </c>
      <c r="M158" s="11">
        <f t="shared" si="117"/>
        <v>6</v>
      </c>
      <c r="N158" s="11">
        <f t="shared" si="117"/>
        <v>1</v>
      </c>
      <c r="O158" s="64">
        <f>SUM(D158+E158+F158+I158+K158+L158+M158)</f>
        <v>150</v>
      </c>
      <c r="P158" s="12"/>
      <c r="Q158" s="12" t="s">
        <v>224</v>
      </c>
      <c r="R158" s="45" t="s">
        <v>370</v>
      </c>
      <c r="S158" s="11" t="s">
        <v>371</v>
      </c>
      <c r="T158" s="13"/>
      <c r="U158" s="37"/>
      <c r="V158" s="13"/>
      <c r="W158" s="123"/>
      <c r="X158" s="13"/>
      <c r="Y158" s="37"/>
      <c r="Z158" s="13" t="s">
        <v>185</v>
      </c>
      <c r="AA158" s="14" t="s">
        <v>886</v>
      </c>
      <c r="AB158" s="13"/>
      <c r="AC158" s="13"/>
      <c r="AD158" s="11"/>
      <c r="AE158" s="87" t="s">
        <v>373</v>
      </c>
      <c r="AF158" s="88" t="s">
        <v>97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101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45" t="s">
        <v>980</v>
      </c>
      <c r="DZ158" s="19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51"/>
      <c r="K159" s="50"/>
      <c r="L159" s="50"/>
      <c r="M159" s="50"/>
      <c r="N159" s="50"/>
      <c r="O159" s="48"/>
      <c r="P159" s="12"/>
      <c r="Q159" s="12"/>
      <c r="R159" s="45" t="s">
        <v>369</v>
      </c>
      <c r="S159" s="11" t="s">
        <v>150</v>
      </c>
      <c r="T159" s="13"/>
      <c r="U159" s="37"/>
      <c r="V159" s="13"/>
      <c r="W159" s="123"/>
      <c r="X159" s="13"/>
      <c r="Y159" s="37"/>
      <c r="Z159" s="13" t="s">
        <v>186</v>
      </c>
      <c r="AA159" s="14" t="s">
        <v>1226</v>
      </c>
      <c r="AB159" s="13"/>
      <c r="AC159" s="13"/>
      <c r="AD159" s="11"/>
      <c r="AE159" s="87" t="s">
        <v>375</v>
      </c>
      <c r="AF159" s="88" t="s">
        <v>386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101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986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69" t="s">
        <v>366</v>
      </c>
      <c r="Q160" s="69" t="s">
        <v>366</v>
      </c>
      <c r="R160" s="45" t="s">
        <v>341</v>
      </c>
      <c r="S160" s="11" t="s">
        <v>158</v>
      </c>
      <c r="T160" s="13"/>
      <c r="U160" s="37"/>
      <c r="V160" s="13"/>
      <c r="W160" s="123"/>
      <c r="X160" s="13"/>
      <c r="Y160" s="37"/>
      <c r="Z160" s="13" t="s">
        <v>189</v>
      </c>
      <c r="AA160" s="14" t="s">
        <v>888</v>
      </c>
      <c r="AB160" s="13"/>
      <c r="AC160" s="13"/>
      <c r="AD160" s="11"/>
      <c r="AE160" s="87" t="s">
        <v>376</v>
      </c>
      <c r="AF160" s="88" t="s">
        <v>110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101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987</v>
      </c>
      <c r="DZ160" s="19"/>
      <c r="EO160" s="11"/>
      <c r="EX160" s="11"/>
      <c r="EY160" s="11"/>
    </row>
    <row r="161" spans="1:155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12"/>
      <c r="Q161" s="12"/>
      <c r="R161" s="45" t="s">
        <v>368</v>
      </c>
      <c r="S161" s="11" t="s">
        <v>161</v>
      </c>
      <c r="T161" s="13"/>
      <c r="U161" s="37"/>
      <c r="V161" s="13"/>
      <c r="W161" s="123"/>
      <c r="X161" s="13"/>
      <c r="Y161" s="37"/>
      <c r="Z161" s="13" t="s">
        <v>876</v>
      </c>
      <c r="AA161" s="14" t="s">
        <v>1227</v>
      </c>
      <c r="AB161" s="13"/>
      <c r="AC161" s="13"/>
      <c r="AD161" s="11"/>
      <c r="AE161" s="87" t="s">
        <v>379</v>
      </c>
      <c r="AF161" s="88" t="s">
        <v>387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 t="str">
        <f t="shared" si="101"/>
        <v/>
      </c>
      <c r="CP161" s="11"/>
      <c r="CQ161" s="11"/>
      <c r="CR161" s="11"/>
      <c r="CS161" s="11"/>
      <c r="CT161" s="13"/>
      <c r="CU161" s="11"/>
      <c r="CV161" s="49"/>
      <c r="CW161" s="49"/>
      <c r="CX161" s="11"/>
      <c r="CY161" s="49"/>
      <c r="CZ161" s="49"/>
      <c r="DA161" s="11"/>
      <c r="DB161" s="49"/>
      <c r="DC161" s="49"/>
      <c r="DD161" s="11"/>
      <c r="DE161" s="49"/>
      <c r="DF161" s="49"/>
      <c r="DG161" s="11"/>
      <c r="DH161" s="49"/>
      <c r="DI161" s="49"/>
      <c r="DJ161" s="11"/>
      <c r="DK161" s="115"/>
      <c r="DL161" s="13"/>
      <c r="DM161" s="13"/>
      <c r="DN161" s="11"/>
      <c r="DQ161" s="11"/>
      <c r="DR161" s="11"/>
      <c r="DS161" s="11"/>
      <c r="DT161" s="11" t="s">
        <v>988</v>
      </c>
      <c r="DZ161" s="19"/>
      <c r="EO161" s="11"/>
      <c r="EX161" s="11"/>
      <c r="EY161" s="11"/>
    </row>
    <row r="162" spans="1:155" x14ac:dyDescent="0.25">
      <c r="R162" s="45" t="s">
        <v>367</v>
      </c>
      <c r="S162" s="11" t="s">
        <v>166</v>
      </c>
      <c r="Z162" s="13" t="s">
        <v>887</v>
      </c>
      <c r="AA162" s="14" t="s">
        <v>1288</v>
      </c>
      <c r="AE162" s="87" t="s">
        <v>394</v>
      </c>
      <c r="AF162" s="88" t="s">
        <v>395</v>
      </c>
      <c r="CN162" s="19"/>
      <c r="CO162" s="19" t="str">
        <f t="shared" si="101"/>
        <v/>
      </c>
      <c r="DT162" s="11" t="s">
        <v>981</v>
      </c>
      <c r="DZ162" s="19"/>
    </row>
    <row r="163" spans="1:155" x14ac:dyDescent="0.25">
      <c r="R163" s="45" t="s">
        <v>365</v>
      </c>
      <c r="S163" s="11" t="s">
        <v>249</v>
      </c>
      <c r="Z163" s="223" t="s">
        <v>1228</v>
      </c>
      <c r="AA163" s="14" t="s">
        <v>1229</v>
      </c>
      <c r="AE163" s="87" t="s">
        <v>383</v>
      </c>
      <c r="AF163" s="88" t="s">
        <v>388</v>
      </c>
      <c r="CN163" s="19"/>
      <c r="CO163" s="19" t="str">
        <f t="shared" si="101"/>
        <v/>
      </c>
      <c r="DT163" s="11" t="s">
        <v>982</v>
      </c>
      <c r="DZ163" s="19"/>
    </row>
    <row r="164" spans="1:155" x14ac:dyDescent="0.25">
      <c r="AE164" s="91" t="s">
        <v>365</v>
      </c>
      <c r="AF164" s="89" t="s">
        <v>249</v>
      </c>
      <c r="CN164" s="19"/>
      <c r="CO164" s="19" t="str">
        <f t="shared" si="101"/>
        <v/>
      </c>
      <c r="DT164" s="11" t="s">
        <v>989</v>
      </c>
      <c r="DZ164" s="19"/>
    </row>
    <row r="165" spans="1:155" x14ac:dyDescent="0.25">
      <c r="AE165" s="80"/>
      <c r="DT165" s="11" t="s">
        <v>990</v>
      </c>
    </row>
    <row r="166" spans="1:155" x14ac:dyDescent="0.25">
      <c r="AE166" s="80" t="s">
        <v>408</v>
      </c>
      <c r="DT166" s="11" t="s">
        <v>991</v>
      </c>
    </row>
    <row r="167" spans="1:155" x14ac:dyDescent="0.25">
      <c r="O167" s="109"/>
      <c r="P167" s="110"/>
      <c r="Q167" s="111"/>
      <c r="R167" s="112"/>
      <c r="S167" s="113"/>
      <c r="AE167" s="80" t="s">
        <v>410</v>
      </c>
      <c r="DT167" s="11" t="s">
        <v>983</v>
      </c>
    </row>
    <row r="168" spans="1:155" x14ac:dyDescent="0.25">
      <c r="O168" s="109"/>
      <c r="P168" s="110"/>
      <c r="Q168" s="111"/>
      <c r="R168" s="112"/>
      <c r="S168" s="113"/>
      <c r="AE168" s="80" t="s">
        <v>409</v>
      </c>
      <c r="DT168" s="11" t="s">
        <v>984</v>
      </c>
    </row>
    <row r="169" spans="1:155" x14ac:dyDescent="0.25">
      <c r="O169" s="109"/>
      <c r="P169" s="110"/>
      <c r="Q169" s="111"/>
      <c r="R169" s="112"/>
      <c r="S169" s="113"/>
      <c r="AE169" s="80"/>
      <c r="DT169" s="11" t="s">
        <v>992</v>
      </c>
    </row>
    <row r="170" spans="1:155" x14ac:dyDescent="0.25">
      <c r="O170" s="114"/>
      <c r="P170" s="111"/>
      <c r="Q170" s="111"/>
      <c r="R170" s="112"/>
      <c r="S170" s="115"/>
      <c r="AE170" s="80" t="s">
        <v>411</v>
      </c>
      <c r="DT170" s="11" t="s">
        <v>985</v>
      </c>
    </row>
    <row r="171" spans="1:155" x14ac:dyDescent="0.25">
      <c r="AE171" s="80" t="s">
        <v>413</v>
      </c>
    </row>
    <row r="172" spans="1:155" x14ac:dyDescent="0.25">
      <c r="AE172" s="80" t="s">
        <v>412</v>
      </c>
      <c r="DU172" s="45" t="s">
        <v>993</v>
      </c>
    </row>
    <row r="173" spans="1:155" x14ac:dyDescent="0.25">
      <c r="AE173" s="80"/>
      <c r="DU173" s="11" t="s">
        <v>994</v>
      </c>
    </row>
    <row r="174" spans="1:155" x14ac:dyDescent="0.25">
      <c r="AE174" s="80"/>
      <c r="DU174" s="11" t="s">
        <v>995</v>
      </c>
    </row>
    <row r="175" spans="1:155" x14ac:dyDescent="0.25">
      <c r="AE175" s="80"/>
      <c r="DU175" s="11" t="s">
        <v>996</v>
      </c>
    </row>
    <row r="176" spans="1:155" x14ac:dyDescent="0.25">
      <c r="AE176" s="80"/>
      <c r="DU176" s="11" t="s">
        <v>997</v>
      </c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</row>
    <row r="181" spans="31:128" x14ac:dyDescent="0.25">
      <c r="AE181" s="80"/>
      <c r="DX181" s="11" t="s">
        <v>998</v>
      </c>
    </row>
    <row r="182" spans="31:128" x14ac:dyDescent="0.25">
      <c r="AE182" s="80"/>
    </row>
    <row r="183" spans="31:128" x14ac:dyDescent="0.25">
      <c r="AE183" s="80"/>
    </row>
    <row r="184" spans="31:128" x14ac:dyDescent="0.25">
      <c r="AE184" s="80"/>
      <c r="DQ184" s="872" t="s">
        <v>78</v>
      </c>
      <c r="DR184" s="873"/>
      <c r="DS184" s="874"/>
      <c r="DT184" s="173" t="s">
        <v>950</v>
      </c>
    </row>
    <row r="185" spans="31:128" x14ac:dyDescent="0.25">
      <c r="AE185" s="80"/>
      <c r="DQ185" s="174" t="s">
        <v>76</v>
      </c>
      <c r="DR185" s="175" t="s">
        <v>77</v>
      </c>
      <c r="DS185" s="176" t="s">
        <v>701</v>
      </c>
      <c r="DT185" s="171"/>
    </row>
    <row r="186" spans="31:128" x14ac:dyDescent="0.25">
      <c r="AE186" s="80"/>
      <c r="DQ186" s="177">
        <v>101</v>
      </c>
      <c r="DR186" s="178" t="s">
        <v>713</v>
      </c>
      <c r="DS186" s="179">
        <v>2</v>
      </c>
      <c r="DT186" s="171"/>
    </row>
    <row r="187" spans="31:128" x14ac:dyDescent="0.25">
      <c r="AE187" s="80"/>
      <c r="DQ187" s="177">
        <v>102</v>
      </c>
      <c r="DR187" s="178" t="s">
        <v>714</v>
      </c>
      <c r="DS187" s="179">
        <v>3</v>
      </c>
      <c r="DT187" s="171"/>
    </row>
    <row r="188" spans="31:128" x14ac:dyDescent="0.25">
      <c r="AE188" s="80"/>
      <c r="DQ188" s="177">
        <v>103</v>
      </c>
      <c r="DR188" s="178" t="s">
        <v>715</v>
      </c>
      <c r="DS188" s="179">
        <v>4</v>
      </c>
      <c r="DT188" s="171"/>
    </row>
    <row r="189" spans="31:128" x14ac:dyDescent="0.25">
      <c r="AE189" s="80"/>
      <c r="DQ189" s="177">
        <v>104</v>
      </c>
      <c r="DR189" s="178" t="s">
        <v>1323</v>
      </c>
      <c r="DS189" s="179">
        <v>5</v>
      </c>
      <c r="DT189" s="171"/>
    </row>
    <row r="190" spans="31:128" x14ac:dyDescent="0.25">
      <c r="AE190" s="80"/>
      <c r="DQ190" s="177">
        <v>111</v>
      </c>
      <c r="DR190" s="178" t="s">
        <v>1324</v>
      </c>
      <c r="DS190" s="179">
        <v>4</v>
      </c>
      <c r="DT190" s="171" t="s">
        <v>953</v>
      </c>
    </row>
    <row r="191" spans="31:128" x14ac:dyDescent="0.25">
      <c r="AE191" s="80"/>
      <c r="DQ191" s="177">
        <v>112</v>
      </c>
      <c r="DR191" s="178" t="s">
        <v>1325</v>
      </c>
      <c r="DS191" s="179">
        <v>5</v>
      </c>
      <c r="DT191" s="171" t="s">
        <v>953</v>
      </c>
    </row>
    <row r="192" spans="31:128" x14ac:dyDescent="0.25">
      <c r="AE192" s="80"/>
      <c r="DQ192" s="177">
        <v>121</v>
      </c>
      <c r="DR192" s="178" t="s">
        <v>721</v>
      </c>
      <c r="DS192" s="179">
        <v>4</v>
      </c>
      <c r="DT192" s="171" t="s">
        <v>954</v>
      </c>
    </row>
    <row r="193" spans="31:124" x14ac:dyDescent="0.25">
      <c r="AE193" s="80"/>
      <c r="DQ193" s="177">
        <v>122</v>
      </c>
      <c r="DR193" s="178" t="s">
        <v>1326</v>
      </c>
      <c r="DS193" s="179">
        <v>5</v>
      </c>
      <c r="DT193" s="171" t="s">
        <v>954</v>
      </c>
    </row>
    <row r="194" spans="31:124" x14ac:dyDescent="0.25">
      <c r="DQ194" s="177">
        <v>123</v>
      </c>
      <c r="DR194" s="178" t="s">
        <v>1327</v>
      </c>
      <c r="DS194" s="179">
        <v>6</v>
      </c>
      <c r="DT194" s="171" t="s">
        <v>954</v>
      </c>
    </row>
    <row r="195" spans="31:124" x14ac:dyDescent="0.25">
      <c r="DQ195" s="177">
        <v>124</v>
      </c>
      <c r="DR195" s="178" t="s">
        <v>1328</v>
      </c>
      <c r="DS195" s="179">
        <v>7</v>
      </c>
      <c r="DT195" s="171" t="s">
        <v>954</v>
      </c>
    </row>
    <row r="196" spans="31:124" x14ac:dyDescent="0.25">
      <c r="DQ196" s="177">
        <v>131</v>
      </c>
      <c r="DR196" s="178" t="s">
        <v>1329</v>
      </c>
      <c r="DS196" s="179">
        <v>4</v>
      </c>
      <c r="DT196" s="171" t="s">
        <v>955</v>
      </c>
    </row>
    <row r="197" spans="31:124" x14ac:dyDescent="0.25">
      <c r="DQ197" s="177">
        <v>132</v>
      </c>
      <c r="DR197" s="178" t="s">
        <v>1330</v>
      </c>
      <c r="DS197" s="179">
        <v>5</v>
      </c>
      <c r="DT197" s="171" t="s">
        <v>955</v>
      </c>
    </row>
    <row r="198" spans="31:124" x14ac:dyDescent="0.25">
      <c r="DQ198" s="177">
        <v>133</v>
      </c>
      <c r="DR198" s="178" t="s">
        <v>1331</v>
      </c>
      <c r="DS198" s="179">
        <v>6</v>
      </c>
      <c r="DT198" s="171" t="s">
        <v>955</v>
      </c>
    </row>
    <row r="199" spans="31:124" x14ac:dyDescent="0.25">
      <c r="DQ199" s="177">
        <v>134</v>
      </c>
      <c r="DR199" s="178" t="s">
        <v>1332</v>
      </c>
      <c r="DS199" s="179">
        <v>7</v>
      </c>
      <c r="DT199" s="171" t="s">
        <v>955</v>
      </c>
    </row>
    <row r="200" spans="31:124" x14ac:dyDescent="0.25">
      <c r="DQ200" s="177">
        <v>138</v>
      </c>
      <c r="DR200" s="178" t="s">
        <v>1333</v>
      </c>
      <c r="DS200" s="179">
        <v>6</v>
      </c>
      <c r="DT200" s="171"/>
    </row>
    <row r="201" spans="31:124" x14ac:dyDescent="0.25">
      <c r="DQ201" s="177">
        <v>139</v>
      </c>
      <c r="DR201" s="178" t="s">
        <v>1334</v>
      </c>
      <c r="DS201" s="179">
        <v>7</v>
      </c>
      <c r="DT201" s="171"/>
    </row>
    <row r="202" spans="31:124" x14ac:dyDescent="0.25">
      <c r="DQ202" s="177">
        <v>141</v>
      </c>
      <c r="DR202" s="178" t="s">
        <v>1335</v>
      </c>
      <c r="DS202" s="179">
        <v>8</v>
      </c>
      <c r="DT202" s="171" t="s">
        <v>956</v>
      </c>
    </row>
    <row r="203" spans="31:124" x14ac:dyDescent="0.25">
      <c r="DQ203" s="177">
        <v>142</v>
      </c>
      <c r="DR203" s="178" t="s">
        <v>1336</v>
      </c>
      <c r="DS203" s="179">
        <v>9</v>
      </c>
      <c r="DT203" s="171" t="s">
        <v>956</v>
      </c>
    </row>
    <row r="204" spans="31:124" x14ac:dyDescent="0.25">
      <c r="DQ204" s="177">
        <v>143</v>
      </c>
      <c r="DR204" s="178" t="s">
        <v>1337</v>
      </c>
      <c r="DS204" s="179">
        <v>10</v>
      </c>
      <c r="DT204" s="171" t="s">
        <v>956</v>
      </c>
    </row>
    <row r="205" spans="31:124" x14ac:dyDescent="0.25">
      <c r="DQ205" s="177">
        <v>144</v>
      </c>
      <c r="DR205" s="178" t="s">
        <v>1338</v>
      </c>
      <c r="DS205" s="179">
        <v>11</v>
      </c>
      <c r="DT205" s="171" t="s">
        <v>956</v>
      </c>
    </row>
    <row r="206" spans="31:124" x14ac:dyDescent="0.25">
      <c r="DQ206" s="177">
        <v>150</v>
      </c>
      <c r="DR206" s="178" t="s">
        <v>1491</v>
      </c>
      <c r="DS206" s="179">
        <v>8</v>
      </c>
      <c r="DT206" s="171"/>
    </row>
    <row r="207" spans="31:124" x14ac:dyDescent="0.25">
      <c r="DQ207" s="177">
        <v>151</v>
      </c>
      <c r="DR207" s="178" t="s">
        <v>1492</v>
      </c>
      <c r="DS207" s="179">
        <v>9</v>
      </c>
      <c r="DT207" s="171"/>
    </row>
    <row r="208" spans="31:124" x14ac:dyDescent="0.25">
      <c r="DQ208" s="177">
        <v>152</v>
      </c>
      <c r="DR208" s="178" t="s">
        <v>1493</v>
      </c>
      <c r="DS208" s="179">
        <v>10</v>
      </c>
      <c r="DT208" s="171"/>
    </row>
    <row r="209" spans="121:124" x14ac:dyDescent="0.25">
      <c r="DQ209" s="177">
        <v>153</v>
      </c>
      <c r="DR209" s="178" t="s">
        <v>1494</v>
      </c>
      <c r="DS209" s="179">
        <v>11</v>
      </c>
      <c r="DT209" s="171"/>
    </row>
    <row r="210" spans="121:124" x14ac:dyDescent="0.25">
      <c r="DQ210" s="177">
        <v>154</v>
      </c>
      <c r="DR210" s="178" t="s">
        <v>1495</v>
      </c>
      <c r="DS210" s="179">
        <v>12</v>
      </c>
      <c r="DT210" s="171"/>
    </row>
    <row r="211" spans="121:124" x14ac:dyDescent="0.25">
      <c r="DQ211" s="177">
        <v>161</v>
      </c>
      <c r="DR211" s="178" t="s">
        <v>1339</v>
      </c>
      <c r="DS211" s="179">
        <v>8</v>
      </c>
      <c r="DT211" s="171" t="s">
        <v>957</v>
      </c>
    </row>
    <row r="212" spans="121:124" x14ac:dyDescent="0.25">
      <c r="DQ212" s="177">
        <v>162</v>
      </c>
      <c r="DR212" s="178" t="s">
        <v>1340</v>
      </c>
      <c r="DS212" s="179">
        <v>9</v>
      </c>
      <c r="DT212" s="171" t="s">
        <v>957</v>
      </c>
    </row>
    <row r="213" spans="121:124" x14ac:dyDescent="0.25">
      <c r="DQ213" s="177">
        <v>163</v>
      </c>
      <c r="DR213" s="178" t="s">
        <v>739</v>
      </c>
      <c r="DS213" s="179">
        <v>10</v>
      </c>
      <c r="DT213" s="171"/>
    </row>
    <row r="214" spans="121:124" x14ac:dyDescent="0.25">
      <c r="DQ214" s="177">
        <v>164</v>
      </c>
      <c r="DR214" s="178" t="s">
        <v>740</v>
      </c>
      <c r="DS214" s="179">
        <v>11</v>
      </c>
      <c r="DT214" s="171"/>
    </row>
    <row r="215" spans="121:124" x14ac:dyDescent="0.25">
      <c r="DQ215" s="177">
        <v>171</v>
      </c>
      <c r="DR215" s="178" t="s">
        <v>741</v>
      </c>
      <c r="DS215" s="179">
        <v>9</v>
      </c>
      <c r="DT215" s="171"/>
    </row>
    <row r="216" spans="121:124" x14ac:dyDescent="0.25">
      <c r="DQ216" s="177">
        <v>172</v>
      </c>
      <c r="DR216" s="178" t="s">
        <v>1341</v>
      </c>
      <c r="DS216" s="179">
        <v>10</v>
      </c>
      <c r="DT216" s="171"/>
    </row>
    <row r="217" spans="121:124" x14ac:dyDescent="0.25">
      <c r="DQ217" s="177">
        <v>173</v>
      </c>
      <c r="DR217" s="178" t="s">
        <v>1342</v>
      </c>
      <c r="DS217" s="179">
        <v>11</v>
      </c>
      <c r="DT217" s="171"/>
    </row>
    <row r="218" spans="121:124" x14ac:dyDescent="0.25">
      <c r="DQ218" s="177">
        <v>174</v>
      </c>
      <c r="DR218" s="178" t="s">
        <v>1343</v>
      </c>
      <c r="DS218" s="179">
        <v>12</v>
      </c>
      <c r="DT218" s="171"/>
    </row>
    <row r="219" spans="121:124" x14ac:dyDescent="0.25">
      <c r="DQ219" s="177">
        <v>181</v>
      </c>
      <c r="DR219" s="178" t="s">
        <v>745</v>
      </c>
      <c r="DS219" s="179">
        <v>10</v>
      </c>
      <c r="DT219" s="171"/>
    </row>
    <row r="220" spans="121:124" x14ac:dyDescent="0.25">
      <c r="DQ220" s="177">
        <v>183</v>
      </c>
      <c r="DR220" s="178" t="s">
        <v>746</v>
      </c>
      <c r="DS220" s="179">
        <v>12</v>
      </c>
      <c r="DT220" s="171"/>
    </row>
    <row r="221" spans="121:124" x14ac:dyDescent="0.25">
      <c r="DQ221" s="177">
        <v>191</v>
      </c>
      <c r="DR221" s="178" t="s">
        <v>1344</v>
      </c>
      <c r="DS221" s="179">
        <v>7</v>
      </c>
      <c r="DT221" s="171"/>
    </row>
    <row r="222" spans="121:124" x14ac:dyDescent="0.25">
      <c r="DQ222" s="177">
        <v>192</v>
      </c>
      <c r="DR222" s="178" t="s">
        <v>1345</v>
      </c>
      <c r="DS222" s="179">
        <v>8</v>
      </c>
      <c r="DT222" s="171"/>
    </row>
    <row r="223" spans="121:124" x14ac:dyDescent="0.25">
      <c r="DQ223" s="177">
        <v>193</v>
      </c>
      <c r="DR223" s="178" t="s">
        <v>1346</v>
      </c>
      <c r="DS223" s="179">
        <v>9</v>
      </c>
      <c r="DT223" s="171"/>
    </row>
    <row r="224" spans="121:124" x14ac:dyDescent="0.25">
      <c r="DQ224" s="177">
        <v>201</v>
      </c>
      <c r="DR224" s="178" t="s">
        <v>751</v>
      </c>
      <c r="DS224" s="179">
        <v>2</v>
      </c>
      <c r="DT224" s="171"/>
    </row>
    <row r="225" spans="121:124" x14ac:dyDescent="0.25">
      <c r="DQ225" s="177">
        <v>202</v>
      </c>
      <c r="DR225" s="178" t="s">
        <v>1347</v>
      </c>
      <c r="DS225" s="179">
        <v>3</v>
      </c>
      <c r="DT225" s="171"/>
    </row>
    <row r="226" spans="121:124" x14ac:dyDescent="0.25">
      <c r="DQ226" s="177">
        <v>211</v>
      </c>
      <c r="DR226" s="178" t="s">
        <v>1348</v>
      </c>
      <c r="DS226" s="179">
        <v>4</v>
      </c>
      <c r="DT226" s="171" t="s">
        <v>958</v>
      </c>
    </row>
    <row r="227" spans="121:124" x14ac:dyDescent="0.25">
      <c r="DQ227" s="177">
        <v>212</v>
      </c>
      <c r="DR227" s="178" t="s">
        <v>1349</v>
      </c>
      <c r="DS227" s="179">
        <v>5</v>
      </c>
      <c r="DT227" s="171" t="s">
        <v>958</v>
      </c>
    </row>
    <row r="228" spans="121:124" x14ac:dyDescent="0.25">
      <c r="DQ228" s="177">
        <v>213</v>
      </c>
      <c r="DR228" s="178" t="s">
        <v>1350</v>
      </c>
      <c r="DS228" s="179">
        <v>6</v>
      </c>
      <c r="DT228" s="171" t="s">
        <v>958</v>
      </c>
    </row>
    <row r="229" spans="121:124" x14ac:dyDescent="0.25">
      <c r="DQ229" s="177">
        <v>214</v>
      </c>
      <c r="DR229" s="178" t="s">
        <v>1351</v>
      </c>
      <c r="DS229" s="179">
        <v>7</v>
      </c>
      <c r="DT229" s="171" t="s">
        <v>958</v>
      </c>
    </row>
    <row r="230" spans="121:124" x14ac:dyDescent="0.25">
      <c r="DQ230" s="177">
        <v>221</v>
      </c>
      <c r="DR230" s="178" t="s">
        <v>1352</v>
      </c>
      <c r="DS230" s="179">
        <v>8</v>
      </c>
      <c r="DT230" s="171" t="s">
        <v>959</v>
      </c>
    </row>
    <row r="231" spans="121:124" x14ac:dyDescent="0.25">
      <c r="DQ231" s="177">
        <v>222</v>
      </c>
      <c r="DR231" s="178" t="s">
        <v>1353</v>
      </c>
      <c r="DS231" s="179">
        <v>9</v>
      </c>
      <c r="DT231" s="171" t="s">
        <v>959</v>
      </c>
    </row>
    <row r="232" spans="121:124" x14ac:dyDescent="0.25">
      <c r="DQ232" s="177">
        <v>223</v>
      </c>
      <c r="DR232" s="178" t="s">
        <v>1354</v>
      </c>
      <c r="DS232" s="179">
        <v>10</v>
      </c>
      <c r="DT232" s="171" t="s">
        <v>959</v>
      </c>
    </row>
    <row r="233" spans="121:124" x14ac:dyDescent="0.25">
      <c r="DQ233" s="177">
        <v>224</v>
      </c>
      <c r="DR233" s="178" t="s">
        <v>1355</v>
      </c>
      <c r="DS233" s="179">
        <v>11</v>
      </c>
      <c r="DT233" s="171" t="s">
        <v>959</v>
      </c>
    </row>
    <row r="234" spans="121:124" x14ac:dyDescent="0.25">
      <c r="DQ234" s="177">
        <v>241</v>
      </c>
      <c r="DR234" s="178" t="s">
        <v>1356</v>
      </c>
      <c r="DS234" s="179">
        <v>8</v>
      </c>
      <c r="DT234" s="171"/>
    </row>
    <row r="235" spans="121:124" x14ac:dyDescent="0.25">
      <c r="DQ235" s="177">
        <v>242</v>
      </c>
      <c r="DR235" s="178" t="s">
        <v>1357</v>
      </c>
      <c r="DS235" s="179">
        <v>9</v>
      </c>
      <c r="DT235" s="171"/>
    </row>
    <row r="236" spans="121:124" x14ac:dyDescent="0.25">
      <c r="DQ236" s="177">
        <v>243</v>
      </c>
      <c r="DR236" s="178" t="s">
        <v>1358</v>
      </c>
      <c r="DS236" s="179">
        <v>10</v>
      </c>
      <c r="DT236" s="171"/>
    </row>
    <row r="237" spans="121:124" x14ac:dyDescent="0.25">
      <c r="DQ237" s="177">
        <v>244</v>
      </c>
      <c r="DR237" s="178" t="s">
        <v>1359</v>
      </c>
      <c r="DS237" s="179">
        <v>11</v>
      </c>
      <c r="DT237" s="171"/>
    </row>
    <row r="238" spans="121:124" x14ac:dyDescent="0.25">
      <c r="DQ238" s="177">
        <v>250</v>
      </c>
      <c r="DR238" s="178" t="s">
        <v>764</v>
      </c>
      <c r="DS238" s="179">
        <v>8</v>
      </c>
      <c r="DT238" s="171"/>
    </row>
    <row r="239" spans="121:124" x14ac:dyDescent="0.25">
      <c r="DQ239" s="177">
        <v>251</v>
      </c>
      <c r="DR239" s="178" t="s">
        <v>1496</v>
      </c>
      <c r="DS239" s="179">
        <v>9</v>
      </c>
      <c r="DT239" s="171"/>
    </row>
    <row r="240" spans="121:124" x14ac:dyDescent="0.25">
      <c r="DQ240" s="177">
        <v>252</v>
      </c>
      <c r="DR240" s="178" t="s">
        <v>1497</v>
      </c>
      <c r="DS240" s="179">
        <v>10</v>
      </c>
      <c r="DT240" s="171"/>
    </row>
    <row r="241" spans="121:124" x14ac:dyDescent="0.25">
      <c r="DQ241" s="177">
        <v>253</v>
      </c>
      <c r="DR241" s="178" t="s">
        <v>1498</v>
      </c>
      <c r="DS241" s="179">
        <v>11</v>
      </c>
      <c r="DT241" s="171"/>
    </row>
    <row r="242" spans="121:124" x14ac:dyDescent="0.25">
      <c r="DQ242" s="177">
        <v>254</v>
      </c>
      <c r="DR242" s="178" t="s">
        <v>1499</v>
      </c>
      <c r="DS242" s="179">
        <v>12</v>
      </c>
      <c r="DT242" s="171"/>
    </row>
    <row r="243" spans="121:124" x14ac:dyDescent="0.25">
      <c r="DQ243" s="177">
        <v>351</v>
      </c>
      <c r="DR243" s="178" t="s">
        <v>1360</v>
      </c>
      <c r="DS243" s="179">
        <v>7</v>
      </c>
      <c r="DT243" s="171"/>
    </row>
    <row r="244" spans="121:124" x14ac:dyDescent="0.25">
      <c r="DQ244" s="177">
        <v>352</v>
      </c>
      <c r="DR244" s="178" t="s">
        <v>1361</v>
      </c>
      <c r="DS244" s="179">
        <v>8</v>
      </c>
      <c r="DT244" s="171"/>
    </row>
    <row r="245" spans="121:124" x14ac:dyDescent="0.25">
      <c r="DQ245" s="177">
        <v>353</v>
      </c>
      <c r="DR245" s="178" t="s">
        <v>1362</v>
      </c>
      <c r="DS245" s="179">
        <v>9</v>
      </c>
      <c r="DT245" s="171"/>
    </row>
    <row r="246" spans="121:124" x14ac:dyDescent="0.25">
      <c r="DQ246" s="177">
        <v>354</v>
      </c>
      <c r="DR246" s="178" t="s">
        <v>1363</v>
      </c>
      <c r="DS246" s="179">
        <v>10</v>
      </c>
      <c r="DT246" s="171"/>
    </row>
    <row r="247" spans="121:124" x14ac:dyDescent="0.25">
      <c r="DQ247" s="177">
        <v>355</v>
      </c>
      <c r="DR247" s="178" t="s">
        <v>1364</v>
      </c>
      <c r="DS247" s="179">
        <v>11</v>
      </c>
      <c r="DT247" s="171"/>
    </row>
    <row r="248" spans="121:124" x14ac:dyDescent="0.25">
      <c r="DQ248" s="177">
        <v>356</v>
      </c>
      <c r="DR248" s="178" t="s">
        <v>774</v>
      </c>
      <c r="DS248" s="179">
        <v>12</v>
      </c>
      <c r="DT248" s="171"/>
    </row>
    <row r="249" spans="121:124" x14ac:dyDescent="0.25">
      <c r="DQ249" s="177">
        <v>361</v>
      </c>
      <c r="DR249" s="178" t="s">
        <v>1365</v>
      </c>
      <c r="DS249" s="179">
        <v>6</v>
      </c>
      <c r="DT249" s="171"/>
    </row>
    <row r="250" spans="121:124" x14ac:dyDescent="0.25">
      <c r="DQ250" s="177">
        <v>362</v>
      </c>
      <c r="DR250" s="178" t="s">
        <v>1366</v>
      </c>
      <c r="DS250" s="179">
        <v>7</v>
      </c>
      <c r="DT250" s="171"/>
    </row>
    <row r="251" spans="121:124" x14ac:dyDescent="0.25">
      <c r="DQ251" s="177">
        <v>363</v>
      </c>
      <c r="DR251" s="178" t="s">
        <v>1367</v>
      </c>
      <c r="DS251" s="179">
        <v>8</v>
      </c>
      <c r="DT251" s="171"/>
    </row>
    <row r="252" spans="121:124" x14ac:dyDescent="0.25">
      <c r="DQ252" s="177">
        <v>364</v>
      </c>
      <c r="DR252" s="178" t="s">
        <v>1368</v>
      </c>
      <c r="DS252" s="179">
        <v>9</v>
      </c>
      <c r="DT252" s="171"/>
    </row>
    <row r="253" spans="121:124" x14ac:dyDescent="0.25">
      <c r="DQ253" s="177">
        <v>366</v>
      </c>
      <c r="DR253" s="178" t="s">
        <v>1369</v>
      </c>
      <c r="DS253" s="179">
        <v>8</v>
      </c>
      <c r="DT253" s="171"/>
    </row>
    <row r="254" spans="121:124" x14ac:dyDescent="0.25">
      <c r="DQ254" s="177">
        <v>367</v>
      </c>
      <c r="DR254" s="178" t="s">
        <v>1370</v>
      </c>
      <c r="DS254" s="179">
        <v>9</v>
      </c>
      <c r="DT254" s="171"/>
    </row>
    <row r="255" spans="121:124" x14ac:dyDescent="0.25">
      <c r="DQ255" s="177">
        <v>368</v>
      </c>
      <c r="DR255" s="178" t="s">
        <v>781</v>
      </c>
      <c r="DS255" s="179">
        <v>10</v>
      </c>
      <c r="DT255" s="171"/>
    </row>
    <row r="256" spans="121:124" x14ac:dyDescent="0.25">
      <c r="DQ256" s="177">
        <v>371</v>
      </c>
      <c r="DR256" s="178" t="s">
        <v>1371</v>
      </c>
      <c r="DS256" s="179">
        <v>7</v>
      </c>
      <c r="DT256" s="171"/>
    </row>
    <row r="257" spans="121:124" x14ac:dyDescent="0.25">
      <c r="DQ257" s="177">
        <v>372</v>
      </c>
      <c r="DR257" s="178" t="s">
        <v>1372</v>
      </c>
      <c r="DS257" s="179">
        <v>8</v>
      </c>
      <c r="DT257" s="171"/>
    </row>
    <row r="258" spans="121:124" x14ac:dyDescent="0.25">
      <c r="DQ258" s="177">
        <v>373</v>
      </c>
      <c r="DR258" s="178" t="s">
        <v>1373</v>
      </c>
      <c r="DS258" s="179">
        <v>9</v>
      </c>
      <c r="DT258" s="171"/>
    </row>
    <row r="259" spans="121:124" x14ac:dyDescent="0.25">
      <c r="DQ259" s="177">
        <v>374</v>
      </c>
      <c r="DR259" s="178" t="s">
        <v>1374</v>
      </c>
      <c r="DS259" s="179">
        <v>10</v>
      </c>
      <c r="DT259" s="171"/>
    </row>
    <row r="260" spans="121:124" x14ac:dyDescent="0.25">
      <c r="DQ260" s="177">
        <v>375</v>
      </c>
      <c r="DR260" s="178" t="s">
        <v>786</v>
      </c>
      <c r="DS260" s="179">
        <v>11</v>
      </c>
      <c r="DT260" s="171"/>
    </row>
    <row r="261" spans="121:124" x14ac:dyDescent="0.25">
      <c r="DQ261" s="177">
        <v>376</v>
      </c>
      <c r="DR261" s="178" t="s">
        <v>1375</v>
      </c>
      <c r="DS261" s="179">
        <v>8</v>
      </c>
      <c r="DT261" s="171"/>
    </row>
    <row r="262" spans="121:124" x14ac:dyDescent="0.25">
      <c r="DQ262" s="177">
        <v>377</v>
      </c>
      <c r="DR262" s="178" t="s">
        <v>1376</v>
      </c>
      <c r="DS262" s="179">
        <v>9</v>
      </c>
      <c r="DT262" s="171"/>
    </row>
    <row r="263" spans="121:124" x14ac:dyDescent="0.25">
      <c r="DQ263" s="177">
        <v>378</v>
      </c>
      <c r="DR263" s="178" t="s">
        <v>789</v>
      </c>
      <c r="DS263" s="179">
        <v>11</v>
      </c>
      <c r="DT263" s="171"/>
    </row>
    <row r="264" spans="121:124" x14ac:dyDescent="0.25">
      <c r="DQ264" s="177">
        <v>381</v>
      </c>
      <c r="DR264" s="178" t="s">
        <v>1493</v>
      </c>
      <c r="DS264" s="179">
        <v>10</v>
      </c>
      <c r="DT264" s="171"/>
    </row>
    <row r="265" spans="121:124" x14ac:dyDescent="0.25">
      <c r="DQ265" s="177">
        <v>382</v>
      </c>
      <c r="DR265" s="178" t="s">
        <v>1494</v>
      </c>
      <c r="DS265" s="179">
        <v>11</v>
      </c>
      <c r="DT265" s="171"/>
    </row>
    <row r="266" spans="121:124" x14ac:dyDescent="0.25">
      <c r="DQ266" s="177">
        <v>383</v>
      </c>
      <c r="DR266" s="178" t="s">
        <v>1495</v>
      </c>
      <c r="DS266" s="179">
        <v>12</v>
      </c>
      <c r="DT266" s="171"/>
    </row>
    <row r="267" spans="121:124" x14ac:dyDescent="0.25">
      <c r="DQ267" s="177">
        <v>410</v>
      </c>
      <c r="DR267" s="178" t="s">
        <v>1377</v>
      </c>
      <c r="DS267" s="179">
        <v>5</v>
      </c>
      <c r="DT267" s="171"/>
    </row>
    <row r="268" spans="121:124" x14ac:dyDescent="0.25">
      <c r="DQ268" s="177">
        <v>411</v>
      </c>
      <c r="DR268" s="178" t="s">
        <v>1378</v>
      </c>
      <c r="DS268" s="179">
        <v>6</v>
      </c>
      <c r="DT268" s="171" t="s">
        <v>961</v>
      </c>
    </row>
    <row r="269" spans="121:124" x14ac:dyDescent="0.25">
      <c r="DQ269" s="177">
        <v>412</v>
      </c>
      <c r="DR269" s="178" t="s">
        <v>1379</v>
      </c>
      <c r="DS269" s="179">
        <v>7</v>
      </c>
      <c r="DT269" s="171" t="s">
        <v>961</v>
      </c>
    </row>
    <row r="270" spans="121:124" x14ac:dyDescent="0.25">
      <c r="DQ270" s="177">
        <v>413</v>
      </c>
      <c r="DR270" s="178" t="s">
        <v>793</v>
      </c>
      <c r="DS270" s="179">
        <v>8</v>
      </c>
      <c r="DT270" s="171" t="s">
        <v>961</v>
      </c>
    </row>
    <row r="271" spans="121:124" x14ac:dyDescent="0.25">
      <c r="DQ271" s="177">
        <v>420</v>
      </c>
      <c r="DR271" s="178" t="s">
        <v>794</v>
      </c>
      <c r="DS271" s="179">
        <v>4</v>
      </c>
      <c r="DT271" s="171" t="s">
        <v>960</v>
      </c>
    </row>
    <row r="272" spans="121:124" x14ac:dyDescent="0.25">
      <c r="DQ272" s="177">
        <v>421</v>
      </c>
      <c r="DR272" s="178" t="s">
        <v>1380</v>
      </c>
      <c r="DS272" s="179">
        <v>5</v>
      </c>
      <c r="DT272" s="171" t="s">
        <v>960</v>
      </c>
    </row>
    <row r="273" spans="121:124" x14ac:dyDescent="0.25">
      <c r="DQ273" s="177">
        <v>422</v>
      </c>
      <c r="DR273" s="178" t="s">
        <v>1381</v>
      </c>
      <c r="DS273" s="179">
        <v>6</v>
      </c>
      <c r="DT273" s="171" t="s">
        <v>960</v>
      </c>
    </row>
    <row r="274" spans="121:124" x14ac:dyDescent="0.25">
      <c r="DQ274" s="177">
        <v>423</v>
      </c>
      <c r="DR274" s="178" t="s">
        <v>1382</v>
      </c>
      <c r="DS274" s="179">
        <v>7</v>
      </c>
      <c r="DT274" s="171" t="s">
        <v>960</v>
      </c>
    </row>
    <row r="275" spans="121:124" x14ac:dyDescent="0.25">
      <c r="DQ275" s="177">
        <v>424</v>
      </c>
      <c r="DR275" s="178" t="s">
        <v>1383</v>
      </c>
      <c r="DS275" s="179">
        <v>8</v>
      </c>
      <c r="DT275" s="171" t="s">
        <v>960</v>
      </c>
    </row>
    <row r="276" spans="121:124" x14ac:dyDescent="0.25">
      <c r="DQ276" s="177">
        <v>430</v>
      </c>
      <c r="DR276" s="178" t="s">
        <v>1384</v>
      </c>
      <c r="DS276" s="179">
        <v>6</v>
      </c>
      <c r="DT276" s="171"/>
    </row>
    <row r="277" spans="121:124" x14ac:dyDescent="0.25">
      <c r="DQ277" s="177">
        <v>431</v>
      </c>
      <c r="DR277" s="178" t="s">
        <v>1385</v>
      </c>
      <c r="DS277" s="179">
        <v>7</v>
      </c>
      <c r="DT277" s="171"/>
    </row>
    <row r="278" spans="121:124" x14ac:dyDescent="0.25">
      <c r="DQ278" s="177">
        <v>432</v>
      </c>
      <c r="DR278" s="178" t="s">
        <v>1386</v>
      </c>
      <c r="DS278" s="179">
        <v>8</v>
      </c>
      <c r="DT278" s="171"/>
    </row>
    <row r="279" spans="121:124" x14ac:dyDescent="0.25">
      <c r="DQ279" s="177">
        <v>433</v>
      </c>
      <c r="DR279" s="178" t="s">
        <v>1387</v>
      </c>
      <c r="DS279" s="179">
        <v>9</v>
      </c>
      <c r="DT279" s="171"/>
    </row>
    <row r="280" spans="121:124" x14ac:dyDescent="0.25">
      <c r="DQ280" s="177">
        <v>434</v>
      </c>
      <c r="DR280" s="178" t="s">
        <v>803</v>
      </c>
      <c r="DS280" s="179">
        <v>10</v>
      </c>
      <c r="DT280" s="171"/>
    </row>
    <row r="281" spans="121:124" x14ac:dyDescent="0.25">
      <c r="DQ281" s="177">
        <v>441</v>
      </c>
      <c r="DR281" s="178" t="s">
        <v>1388</v>
      </c>
      <c r="DS281" s="179">
        <v>7</v>
      </c>
      <c r="DT281" s="171" t="s">
        <v>962</v>
      </c>
    </row>
    <row r="282" spans="121:124" x14ac:dyDescent="0.25">
      <c r="DQ282" s="177">
        <v>442</v>
      </c>
      <c r="DR282" s="178" t="s">
        <v>1389</v>
      </c>
      <c r="DS282" s="179">
        <v>8</v>
      </c>
      <c r="DT282" s="171" t="s">
        <v>962</v>
      </c>
    </row>
    <row r="283" spans="121:124" x14ac:dyDescent="0.25">
      <c r="DQ283" s="177">
        <v>443</v>
      </c>
      <c r="DR283" s="178" t="s">
        <v>1390</v>
      </c>
      <c r="DS283" s="179">
        <v>9</v>
      </c>
      <c r="DT283" s="171" t="s">
        <v>962</v>
      </c>
    </row>
    <row r="284" spans="121:124" x14ac:dyDescent="0.25">
      <c r="DQ284" s="177">
        <v>444</v>
      </c>
      <c r="DR284" s="178" t="s">
        <v>807</v>
      </c>
      <c r="DS284" s="179">
        <v>10</v>
      </c>
      <c r="DT284" s="171" t="s">
        <v>962</v>
      </c>
    </row>
    <row r="285" spans="121:124" x14ac:dyDescent="0.25">
      <c r="DQ285" s="177">
        <v>451</v>
      </c>
      <c r="DR285" s="178" t="s">
        <v>1391</v>
      </c>
      <c r="DS285" s="179">
        <v>7</v>
      </c>
      <c r="DT285" s="171"/>
    </row>
    <row r="286" spans="121:124" x14ac:dyDescent="0.25">
      <c r="DQ286" s="177">
        <v>452</v>
      </c>
      <c r="DR286" s="178" t="s">
        <v>1392</v>
      </c>
      <c r="DS286" s="179">
        <v>8</v>
      </c>
      <c r="DT286" s="171"/>
    </row>
    <row r="287" spans="121:124" x14ac:dyDescent="0.25">
      <c r="DQ287" s="177">
        <v>453</v>
      </c>
      <c r="DR287" s="178" t="s">
        <v>1393</v>
      </c>
      <c r="DS287" s="179">
        <v>9</v>
      </c>
      <c r="DT287" s="171"/>
    </row>
    <row r="288" spans="121:124" x14ac:dyDescent="0.25">
      <c r="DQ288" s="177">
        <v>454</v>
      </c>
      <c r="DR288" s="178" t="s">
        <v>811</v>
      </c>
      <c r="DS288" s="179">
        <v>10</v>
      </c>
      <c r="DT288" s="171"/>
    </row>
    <row r="289" spans="121:124" x14ac:dyDescent="0.25">
      <c r="DQ289" s="177">
        <v>460</v>
      </c>
      <c r="DR289" s="178" t="s">
        <v>812</v>
      </c>
      <c r="DS289" s="179">
        <v>6</v>
      </c>
      <c r="DT289" s="171"/>
    </row>
    <row r="290" spans="121:124" x14ac:dyDescent="0.25">
      <c r="DQ290" s="177">
        <v>461</v>
      </c>
      <c r="DR290" s="178" t="s">
        <v>1394</v>
      </c>
      <c r="DS290" s="179">
        <v>7</v>
      </c>
      <c r="DT290" s="171"/>
    </row>
    <row r="291" spans="121:124" x14ac:dyDescent="0.25">
      <c r="DQ291" s="177">
        <v>462</v>
      </c>
      <c r="DR291" s="178" t="s">
        <v>1395</v>
      </c>
      <c r="DS291" s="179">
        <v>8</v>
      </c>
      <c r="DT291" s="171"/>
    </row>
    <row r="292" spans="121:124" x14ac:dyDescent="0.25">
      <c r="DQ292" s="177">
        <v>463</v>
      </c>
      <c r="DR292" s="178" t="s">
        <v>1396</v>
      </c>
      <c r="DS292" s="179">
        <v>9</v>
      </c>
      <c r="DT292" s="171"/>
    </row>
    <row r="293" spans="121:124" x14ac:dyDescent="0.25">
      <c r="DQ293" s="177">
        <v>464</v>
      </c>
      <c r="DR293" s="178" t="s">
        <v>816</v>
      </c>
      <c r="DS293" s="179">
        <v>10</v>
      </c>
      <c r="DT293" s="171"/>
    </row>
    <row r="294" spans="121:124" x14ac:dyDescent="0.25">
      <c r="DQ294" s="177">
        <v>490</v>
      </c>
      <c r="DR294" s="178" t="s">
        <v>1491</v>
      </c>
      <c r="DS294" s="179">
        <v>8</v>
      </c>
      <c r="DT294" s="171"/>
    </row>
    <row r="295" spans="121:124" x14ac:dyDescent="0.25">
      <c r="DQ295" s="177">
        <v>491</v>
      </c>
      <c r="DR295" s="178" t="s">
        <v>1492</v>
      </c>
      <c r="DS295" s="179">
        <v>9</v>
      </c>
      <c r="DT295" s="171"/>
    </row>
    <row r="296" spans="121:124" x14ac:dyDescent="0.25">
      <c r="DQ296" s="177">
        <v>492</v>
      </c>
      <c r="DR296" s="178" t="s">
        <v>1493</v>
      </c>
      <c r="DS296" s="179">
        <v>10</v>
      </c>
      <c r="DT296" s="171"/>
    </row>
    <row r="297" spans="121:124" x14ac:dyDescent="0.25">
      <c r="DQ297" s="177">
        <v>493</v>
      </c>
      <c r="DR297" s="178" t="s">
        <v>1494</v>
      </c>
      <c r="DS297" s="179">
        <v>11</v>
      </c>
      <c r="DT297" s="171"/>
    </row>
    <row r="298" spans="121:124" x14ac:dyDescent="0.25">
      <c r="DQ298" s="177">
        <v>494</v>
      </c>
      <c r="DR298" s="178" t="s">
        <v>1495</v>
      </c>
      <c r="DS298" s="179">
        <v>12</v>
      </c>
      <c r="DT298" s="171"/>
    </row>
    <row r="299" spans="121:124" x14ac:dyDescent="0.25">
      <c r="DQ299" s="177">
        <v>501</v>
      </c>
      <c r="DR299" s="178" t="s">
        <v>818</v>
      </c>
      <c r="DS299" s="179">
        <v>1</v>
      </c>
      <c r="DT299" s="171"/>
    </row>
    <row r="300" spans="121:124" x14ac:dyDescent="0.25">
      <c r="DQ300" s="177">
        <v>502</v>
      </c>
      <c r="DR300" s="178" t="s">
        <v>819</v>
      </c>
      <c r="DS300" s="179">
        <v>2</v>
      </c>
      <c r="DT300" s="171"/>
    </row>
    <row r="301" spans="121:124" x14ac:dyDescent="0.25">
      <c r="DQ301" s="177">
        <v>504</v>
      </c>
      <c r="DR301" s="178" t="s">
        <v>821</v>
      </c>
      <c r="DS301" s="179">
        <v>4</v>
      </c>
      <c r="DT301" s="171"/>
    </row>
    <row r="302" spans="121:124" x14ac:dyDescent="0.25">
      <c r="DQ302" s="177">
        <v>506</v>
      </c>
      <c r="DR302" s="178" t="s">
        <v>1397</v>
      </c>
      <c r="DS302" s="179">
        <v>3</v>
      </c>
      <c r="DT302" s="171"/>
    </row>
    <row r="303" spans="121:124" x14ac:dyDescent="0.25">
      <c r="DQ303" s="177">
        <v>507</v>
      </c>
      <c r="DR303" s="178" t="s">
        <v>1398</v>
      </c>
      <c r="DS303" s="179">
        <v>4</v>
      </c>
      <c r="DT303" s="171"/>
    </row>
    <row r="304" spans="121:124" x14ac:dyDescent="0.25">
      <c r="DQ304" s="177">
        <v>503</v>
      </c>
      <c r="DR304" s="178" t="s">
        <v>820</v>
      </c>
      <c r="DS304" s="179">
        <v>3</v>
      </c>
      <c r="DT304" s="171"/>
    </row>
    <row r="305" spans="121:124" x14ac:dyDescent="0.25">
      <c r="DQ305" s="177">
        <v>508</v>
      </c>
      <c r="DR305" s="178" t="s">
        <v>1399</v>
      </c>
      <c r="DS305" s="179">
        <v>5</v>
      </c>
      <c r="DT305" s="171"/>
    </row>
    <row r="306" spans="121:124" x14ac:dyDescent="0.25">
      <c r="DQ306" s="177">
        <v>509</v>
      </c>
      <c r="DR306" s="178" t="s">
        <v>1400</v>
      </c>
      <c r="DS306" s="179">
        <v>6</v>
      </c>
      <c r="DT306" s="171"/>
    </row>
    <row r="307" spans="121:124" x14ac:dyDescent="0.25">
      <c r="DQ307" s="177">
        <v>511</v>
      </c>
      <c r="DR307" s="178" t="s">
        <v>1401</v>
      </c>
      <c r="DS307" s="179">
        <v>4</v>
      </c>
      <c r="DT307" s="171"/>
    </row>
    <row r="308" spans="121:124" x14ac:dyDescent="0.25">
      <c r="DQ308" s="177">
        <v>512</v>
      </c>
      <c r="DR308" s="178" t="s">
        <v>1402</v>
      </c>
      <c r="DS308" s="179">
        <v>5</v>
      </c>
      <c r="DT308" s="171"/>
    </row>
    <row r="309" spans="121:124" x14ac:dyDescent="0.25">
      <c r="DQ309" s="177">
        <v>513</v>
      </c>
      <c r="DR309" s="178" t="s">
        <v>1403</v>
      </c>
      <c r="DS309" s="179">
        <v>6</v>
      </c>
      <c r="DT309" s="171"/>
    </row>
    <row r="310" spans="121:124" x14ac:dyDescent="0.25">
      <c r="DQ310" s="177">
        <v>514</v>
      </c>
      <c r="DR310" s="178" t="s">
        <v>1404</v>
      </c>
      <c r="DS310" s="179">
        <v>7</v>
      </c>
      <c r="DT310" s="171"/>
    </row>
    <row r="311" spans="121:124" x14ac:dyDescent="0.25">
      <c r="DQ311" s="177">
        <v>516</v>
      </c>
      <c r="DR311" s="178" t="s">
        <v>1405</v>
      </c>
      <c r="DS311" s="179">
        <v>4</v>
      </c>
      <c r="DT311" s="171"/>
    </row>
    <row r="312" spans="121:124" x14ac:dyDescent="0.25">
      <c r="DQ312" s="177">
        <v>517</v>
      </c>
      <c r="DR312" s="178" t="s">
        <v>1406</v>
      </c>
      <c r="DS312" s="179">
        <v>5</v>
      </c>
      <c r="DT312" s="171"/>
    </row>
    <row r="313" spans="121:124" x14ac:dyDescent="0.25">
      <c r="DQ313" s="177">
        <v>518</v>
      </c>
      <c r="DR313" s="178" t="s">
        <v>1407</v>
      </c>
      <c r="DS313" s="179">
        <v>6</v>
      </c>
      <c r="DT313" s="171"/>
    </row>
    <row r="314" spans="121:124" x14ac:dyDescent="0.25">
      <c r="DQ314" s="177">
        <v>521</v>
      </c>
      <c r="DR314" s="178" t="s">
        <v>1408</v>
      </c>
      <c r="DS314" s="179">
        <v>4</v>
      </c>
      <c r="DT314" s="171"/>
    </row>
    <row r="315" spans="121:124" x14ac:dyDescent="0.25">
      <c r="DQ315" s="177">
        <v>522</v>
      </c>
      <c r="DR315" s="178" t="s">
        <v>1409</v>
      </c>
      <c r="DS315" s="179">
        <v>5</v>
      </c>
      <c r="DT315" s="171"/>
    </row>
    <row r="316" spans="121:124" x14ac:dyDescent="0.25">
      <c r="DQ316" s="177">
        <v>523</v>
      </c>
      <c r="DR316" s="178" t="s">
        <v>1410</v>
      </c>
      <c r="DS316" s="179">
        <v>6</v>
      </c>
      <c r="DT316" s="171"/>
    </row>
    <row r="317" spans="121:124" x14ac:dyDescent="0.25">
      <c r="DQ317" s="177">
        <v>524</v>
      </c>
      <c r="DR317" s="178" t="s">
        <v>1411</v>
      </c>
      <c r="DS317" s="179">
        <v>7</v>
      </c>
      <c r="DT317" s="171"/>
    </row>
    <row r="318" spans="121:124" x14ac:dyDescent="0.25">
      <c r="DQ318" s="177">
        <v>531</v>
      </c>
      <c r="DR318" s="178" t="s">
        <v>1412</v>
      </c>
      <c r="DS318" s="179">
        <v>5</v>
      </c>
      <c r="DT318" s="171"/>
    </row>
    <row r="319" spans="121:124" x14ac:dyDescent="0.25">
      <c r="DQ319" s="177">
        <v>532</v>
      </c>
      <c r="DR319" s="178" t="s">
        <v>1413</v>
      </c>
      <c r="DS319" s="179">
        <v>6</v>
      </c>
      <c r="DT319" s="171"/>
    </row>
    <row r="320" spans="121:124" x14ac:dyDescent="0.25">
      <c r="DQ320" s="177">
        <v>533</v>
      </c>
      <c r="DR320" s="178" t="s">
        <v>1414</v>
      </c>
      <c r="DS320" s="179">
        <v>6</v>
      </c>
      <c r="DT320" s="171"/>
    </row>
    <row r="321" spans="121:124" x14ac:dyDescent="0.25">
      <c r="DQ321" s="177">
        <v>534</v>
      </c>
      <c r="DR321" s="178" t="s">
        <v>1415</v>
      </c>
      <c r="DS321" s="179">
        <v>7</v>
      </c>
      <c r="DT321" s="171"/>
    </row>
    <row r="322" spans="121:124" x14ac:dyDescent="0.25">
      <c r="DQ322" s="177">
        <v>541</v>
      </c>
      <c r="DR322" s="178" t="s">
        <v>1416</v>
      </c>
      <c r="DS322" s="179">
        <v>6</v>
      </c>
      <c r="DT322" s="171"/>
    </row>
    <row r="323" spans="121:124" x14ac:dyDescent="0.25">
      <c r="DQ323" s="177">
        <v>542</v>
      </c>
      <c r="DR323" s="178" t="s">
        <v>1417</v>
      </c>
      <c r="DS323" s="179">
        <v>7</v>
      </c>
      <c r="DT323" s="171" t="s">
        <v>967</v>
      </c>
    </row>
    <row r="324" spans="121:124" x14ac:dyDescent="0.25">
      <c r="DQ324" s="177">
        <v>543</v>
      </c>
      <c r="DR324" s="178" t="s">
        <v>1418</v>
      </c>
      <c r="DS324" s="179">
        <v>8</v>
      </c>
      <c r="DT324" s="171"/>
    </row>
    <row r="325" spans="121:124" x14ac:dyDescent="0.25">
      <c r="DQ325" s="177">
        <v>544</v>
      </c>
      <c r="DR325" s="178" t="s">
        <v>1419</v>
      </c>
      <c r="DS325" s="179">
        <v>9</v>
      </c>
      <c r="DT325" s="171"/>
    </row>
    <row r="326" spans="121:124" x14ac:dyDescent="0.25">
      <c r="DQ326" s="177">
        <v>545</v>
      </c>
      <c r="DR326" s="178" t="s">
        <v>1420</v>
      </c>
      <c r="DS326" s="179">
        <v>10</v>
      </c>
      <c r="DT326" s="171"/>
    </row>
    <row r="327" spans="121:124" x14ac:dyDescent="0.25">
      <c r="DQ327" s="177">
        <v>550</v>
      </c>
      <c r="DR327" s="178" t="s">
        <v>846</v>
      </c>
      <c r="DS327" s="179">
        <v>7</v>
      </c>
      <c r="DT327" s="171"/>
    </row>
    <row r="328" spans="121:124" x14ac:dyDescent="0.25">
      <c r="DQ328" s="177">
        <v>551</v>
      </c>
      <c r="DR328" s="178" t="s">
        <v>1491</v>
      </c>
      <c r="DS328" s="179">
        <v>8</v>
      </c>
      <c r="DT328" s="171"/>
    </row>
    <row r="329" spans="121:124" x14ac:dyDescent="0.25">
      <c r="DQ329" s="177">
        <v>552</v>
      </c>
      <c r="DR329" s="178" t="s">
        <v>1492</v>
      </c>
      <c r="DS329" s="179">
        <v>9</v>
      </c>
      <c r="DT329" s="171"/>
    </row>
    <row r="330" spans="121:124" x14ac:dyDescent="0.25">
      <c r="DQ330" s="177">
        <v>553</v>
      </c>
      <c r="DR330" s="178" t="s">
        <v>1493</v>
      </c>
      <c r="DS330" s="179">
        <v>10</v>
      </c>
      <c r="DT330" s="171"/>
    </row>
    <row r="331" spans="121:124" x14ac:dyDescent="0.25">
      <c r="DQ331" s="177">
        <v>554</v>
      </c>
      <c r="DR331" s="178" t="s">
        <v>1494</v>
      </c>
      <c r="DS331" s="179">
        <v>11</v>
      </c>
      <c r="DT331" s="171"/>
    </row>
    <row r="332" spans="121:124" x14ac:dyDescent="0.25">
      <c r="DQ332" s="177">
        <v>555</v>
      </c>
      <c r="DR332" s="180" t="s">
        <v>1495</v>
      </c>
      <c r="DS332" s="179">
        <v>12</v>
      </c>
      <c r="DT332" s="171"/>
    </row>
    <row r="333" spans="121:124" x14ac:dyDescent="0.25">
      <c r="DQ333" s="177">
        <v>561</v>
      </c>
      <c r="DR333" s="178" t="s">
        <v>847</v>
      </c>
      <c r="DS333" s="179">
        <v>3</v>
      </c>
      <c r="DT333" s="171"/>
    </row>
    <row r="334" spans="121:124" x14ac:dyDescent="0.25">
      <c r="DQ334" s="177">
        <v>562</v>
      </c>
      <c r="DR334" s="178" t="s">
        <v>1421</v>
      </c>
      <c r="DS334" s="179">
        <v>4</v>
      </c>
      <c r="DT334" s="171"/>
    </row>
    <row r="335" spans="121:124" x14ac:dyDescent="0.25">
      <c r="DQ335" s="177">
        <v>563</v>
      </c>
      <c r="DR335" s="178" t="s">
        <v>1422</v>
      </c>
      <c r="DS335" s="179">
        <v>5</v>
      </c>
      <c r="DT335" s="171"/>
    </row>
    <row r="336" spans="121:124" x14ac:dyDescent="0.25">
      <c r="DQ336" s="177">
        <v>564</v>
      </c>
      <c r="DR336" s="178" t="s">
        <v>1423</v>
      </c>
      <c r="DS336" s="179">
        <v>6</v>
      </c>
      <c r="DT336" s="171"/>
    </row>
    <row r="337" spans="121:124" x14ac:dyDescent="0.25">
      <c r="DQ337" s="177">
        <v>565</v>
      </c>
      <c r="DR337" s="178" t="s">
        <v>1424</v>
      </c>
      <c r="DS337" s="179">
        <v>7</v>
      </c>
      <c r="DT337" s="171"/>
    </row>
    <row r="338" spans="121:124" x14ac:dyDescent="0.25">
      <c r="DQ338" s="177">
        <v>566</v>
      </c>
      <c r="DR338" s="178" t="s">
        <v>1425</v>
      </c>
      <c r="DS338" s="179">
        <v>8</v>
      </c>
      <c r="DT338" s="171"/>
    </row>
    <row r="339" spans="121:124" x14ac:dyDescent="0.25">
      <c r="DQ339" s="177">
        <v>571</v>
      </c>
      <c r="DR339" s="178" t="s">
        <v>1</v>
      </c>
      <c r="DS339" s="179">
        <v>3</v>
      </c>
      <c r="DT339" s="171"/>
    </row>
    <row r="340" spans="121:124" x14ac:dyDescent="0.25">
      <c r="DQ340" s="177">
        <v>572</v>
      </c>
      <c r="DR340" s="178" t="s">
        <v>1426</v>
      </c>
      <c r="DS340" s="179">
        <v>4</v>
      </c>
      <c r="DT340" s="171"/>
    </row>
    <row r="341" spans="121:124" x14ac:dyDescent="0.25">
      <c r="DQ341" s="177">
        <v>573</v>
      </c>
      <c r="DR341" s="178" t="s">
        <v>1427</v>
      </c>
      <c r="DS341" s="179">
        <v>5</v>
      </c>
      <c r="DT341" s="171"/>
    </row>
    <row r="342" spans="121:124" x14ac:dyDescent="0.25">
      <c r="DQ342" s="177">
        <v>574</v>
      </c>
      <c r="DR342" s="178" t="s">
        <v>1428</v>
      </c>
      <c r="DS342" s="179">
        <v>6</v>
      </c>
      <c r="DT342" s="171"/>
    </row>
    <row r="343" spans="121:124" x14ac:dyDescent="0.25">
      <c r="DQ343" s="177">
        <v>575</v>
      </c>
      <c r="DR343" s="178" t="s">
        <v>1429</v>
      </c>
      <c r="DS343" s="179">
        <v>7</v>
      </c>
      <c r="DT343" s="171"/>
    </row>
    <row r="344" spans="121:124" x14ac:dyDescent="0.25">
      <c r="DQ344" s="177">
        <v>576</v>
      </c>
      <c r="DR344" s="178" t="s">
        <v>6</v>
      </c>
      <c r="DS344" s="179">
        <v>8</v>
      </c>
      <c r="DT344" s="171"/>
    </row>
    <row r="345" spans="121:124" x14ac:dyDescent="0.25">
      <c r="DQ345" s="177">
        <v>577</v>
      </c>
      <c r="DR345" s="178" t="s">
        <v>7</v>
      </c>
      <c r="DS345" s="181"/>
      <c r="DT345" s="171"/>
    </row>
    <row r="346" spans="121:124" x14ac:dyDescent="0.25">
      <c r="DQ346" s="177">
        <v>578</v>
      </c>
      <c r="DR346" s="178" t="s">
        <v>8</v>
      </c>
      <c r="DS346" s="179">
        <v>7</v>
      </c>
      <c r="DT346" s="171"/>
    </row>
    <row r="347" spans="121:124" x14ac:dyDescent="0.25">
      <c r="DQ347" s="177">
        <v>580</v>
      </c>
      <c r="DR347" s="178" t="s">
        <v>9</v>
      </c>
      <c r="DS347" s="179">
        <v>2</v>
      </c>
      <c r="DT347" s="171"/>
    </row>
    <row r="348" spans="121:124" x14ac:dyDescent="0.25">
      <c r="DQ348" s="177">
        <v>581</v>
      </c>
      <c r="DR348" s="178" t="s">
        <v>10</v>
      </c>
      <c r="DS348" s="179">
        <v>3</v>
      </c>
      <c r="DT348" s="171"/>
    </row>
    <row r="349" spans="121:124" x14ac:dyDescent="0.25">
      <c r="DQ349" s="177">
        <v>582</v>
      </c>
      <c r="DR349" s="178" t="s">
        <v>11</v>
      </c>
      <c r="DS349" s="179">
        <v>4</v>
      </c>
      <c r="DT349" s="171"/>
    </row>
    <row r="350" spans="121:124" x14ac:dyDescent="0.25">
      <c r="DQ350" s="177">
        <v>583</v>
      </c>
      <c r="DR350" s="178" t="s">
        <v>12</v>
      </c>
      <c r="DS350" s="179">
        <v>4</v>
      </c>
      <c r="DT350" s="171"/>
    </row>
    <row r="351" spans="121:124" x14ac:dyDescent="0.25">
      <c r="DQ351" s="177">
        <v>584</v>
      </c>
      <c r="DR351" s="178" t="s">
        <v>13</v>
      </c>
      <c r="DS351" s="179">
        <v>5</v>
      </c>
      <c r="DT351" s="171"/>
    </row>
    <row r="352" spans="121:124" x14ac:dyDescent="0.25">
      <c r="DQ352" s="177">
        <v>585</v>
      </c>
      <c r="DR352" s="178" t="s">
        <v>14</v>
      </c>
      <c r="DS352" s="179">
        <v>6</v>
      </c>
      <c r="DT352" s="171"/>
    </row>
    <row r="353" spans="121:124" x14ac:dyDescent="0.25">
      <c r="DQ353" s="177">
        <v>586</v>
      </c>
      <c r="DR353" s="178" t="s">
        <v>1430</v>
      </c>
      <c r="DS353" s="179">
        <v>7</v>
      </c>
      <c r="DT353" s="171"/>
    </row>
    <row r="354" spans="121:124" x14ac:dyDescent="0.25">
      <c r="DQ354" s="177">
        <v>587</v>
      </c>
      <c r="DR354" s="178" t="s">
        <v>1431</v>
      </c>
      <c r="DS354" s="179">
        <v>8</v>
      </c>
      <c r="DT354" s="171"/>
    </row>
    <row r="355" spans="121:124" x14ac:dyDescent="0.25">
      <c r="DQ355" s="177">
        <v>590</v>
      </c>
      <c r="DR355" s="178" t="s">
        <v>846</v>
      </c>
      <c r="DS355" s="179">
        <v>7</v>
      </c>
      <c r="DT355" s="171"/>
    </row>
    <row r="356" spans="121:124" x14ac:dyDescent="0.25">
      <c r="DQ356" s="177">
        <v>591</v>
      </c>
      <c r="DR356" s="178" t="s">
        <v>17</v>
      </c>
      <c r="DS356" s="179">
        <v>8</v>
      </c>
      <c r="DT356" s="171"/>
    </row>
    <row r="357" spans="121:124" x14ac:dyDescent="0.25">
      <c r="DQ357" s="177">
        <v>592</v>
      </c>
      <c r="DR357" s="178" t="s">
        <v>18</v>
      </c>
      <c r="DS357" s="179">
        <v>9</v>
      </c>
      <c r="DT357" s="171"/>
    </row>
    <row r="358" spans="121:124" x14ac:dyDescent="0.25">
      <c r="DQ358" s="177">
        <v>593</v>
      </c>
      <c r="DR358" s="178" t="s">
        <v>19</v>
      </c>
      <c r="DS358" s="179">
        <v>10</v>
      </c>
      <c r="DT358" s="171"/>
    </row>
    <row r="359" spans="121:124" x14ac:dyDescent="0.25">
      <c r="DQ359" s="177">
        <v>594</v>
      </c>
      <c r="DR359" s="178" t="s">
        <v>20</v>
      </c>
      <c r="DS359" s="179">
        <v>11</v>
      </c>
      <c r="DT359" s="171"/>
    </row>
    <row r="360" spans="121:124" x14ac:dyDescent="0.25">
      <c r="DQ360" s="177">
        <v>601</v>
      </c>
      <c r="DR360" s="178" t="s">
        <v>1432</v>
      </c>
      <c r="DS360" s="179">
        <v>4</v>
      </c>
      <c r="DT360" s="171"/>
    </row>
    <row r="361" spans="121:124" x14ac:dyDescent="0.25">
      <c r="DQ361" s="177">
        <v>602</v>
      </c>
      <c r="DR361" s="178" t="s">
        <v>1433</v>
      </c>
      <c r="DS361" s="179">
        <v>5</v>
      </c>
      <c r="DT361" s="171"/>
    </row>
    <row r="362" spans="121:124" x14ac:dyDescent="0.25">
      <c r="DQ362" s="177">
        <v>603</v>
      </c>
      <c r="DR362" s="178" t="s">
        <v>1434</v>
      </c>
      <c r="DS362" s="179">
        <v>6</v>
      </c>
      <c r="DT362" s="171"/>
    </row>
    <row r="363" spans="121:124" x14ac:dyDescent="0.25">
      <c r="DQ363" s="177">
        <v>604</v>
      </c>
      <c r="DR363" s="178" t="s">
        <v>1435</v>
      </c>
      <c r="DS363" s="179">
        <v>7</v>
      </c>
      <c r="DT363" s="171"/>
    </row>
    <row r="364" spans="121:124" x14ac:dyDescent="0.25">
      <c r="DQ364" s="177">
        <v>611</v>
      </c>
      <c r="DR364" s="178" t="s">
        <v>25</v>
      </c>
      <c r="DS364" s="179">
        <v>1</v>
      </c>
      <c r="DT364" s="171"/>
    </row>
    <row r="365" spans="121:124" x14ac:dyDescent="0.25">
      <c r="DQ365" s="177">
        <v>612</v>
      </c>
      <c r="DR365" s="178" t="s">
        <v>26</v>
      </c>
      <c r="DS365" s="179">
        <v>2</v>
      </c>
      <c r="DT365" s="171"/>
    </row>
    <row r="366" spans="121:124" x14ac:dyDescent="0.25">
      <c r="DQ366" s="177">
        <v>613</v>
      </c>
      <c r="DR366" s="178" t="s">
        <v>1436</v>
      </c>
      <c r="DS366" s="179">
        <v>3</v>
      </c>
      <c r="DT366" s="171" t="s">
        <v>963</v>
      </c>
    </row>
    <row r="367" spans="121:124" x14ac:dyDescent="0.25">
      <c r="DQ367" s="177">
        <v>614</v>
      </c>
      <c r="DR367" s="178" t="s">
        <v>1437</v>
      </c>
      <c r="DS367" s="179">
        <v>4</v>
      </c>
      <c r="DT367" s="171" t="s">
        <v>963</v>
      </c>
    </row>
    <row r="368" spans="121:124" x14ac:dyDescent="0.25">
      <c r="DQ368" s="177">
        <v>631</v>
      </c>
      <c r="DR368" s="178" t="s">
        <v>29</v>
      </c>
      <c r="DS368" s="179">
        <v>8</v>
      </c>
      <c r="DT368" s="171"/>
    </row>
    <row r="369" spans="121:124" x14ac:dyDescent="0.25">
      <c r="DQ369" s="177">
        <v>632</v>
      </c>
      <c r="DR369" s="178" t="s">
        <v>30</v>
      </c>
      <c r="DS369" s="179">
        <v>9</v>
      </c>
      <c r="DT369" s="171"/>
    </row>
    <row r="370" spans="121:124" x14ac:dyDescent="0.25">
      <c r="DQ370" s="177">
        <v>633</v>
      </c>
      <c r="DR370" s="178" t="s">
        <v>31</v>
      </c>
      <c r="DS370" s="179">
        <v>10</v>
      </c>
      <c r="DT370" s="171"/>
    </row>
    <row r="371" spans="121:124" x14ac:dyDescent="0.25">
      <c r="DQ371" s="177">
        <v>634</v>
      </c>
      <c r="DR371" s="178" t="s">
        <v>32</v>
      </c>
      <c r="DS371" s="179">
        <v>11</v>
      </c>
      <c r="DT371" s="171"/>
    </row>
    <row r="372" spans="121:124" x14ac:dyDescent="0.25">
      <c r="DQ372" s="177">
        <v>690</v>
      </c>
      <c r="DR372" s="178" t="s">
        <v>1491</v>
      </c>
      <c r="DS372" s="179">
        <v>8</v>
      </c>
      <c r="DT372" s="171"/>
    </row>
    <row r="373" spans="121:124" x14ac:dyDescent="0.25">
      <c r="DQ373" s="177">
        <v>691</v>
      </c>
      <c r="DR373" s="178" t="s">
        <v>1492</v>
      </c>
      <c r="DS373" s="179">
        <v>9</v>
      </c>
      <c r="DT373" s="171"/>
    </row>
    <row r="374" spans="121:124" x14ac:dyDescent="0.25">
      <c r="DQ374" s="177">
        <v>692</v>
      </c>
      <c r="DR374" s="178" t="s">
        <v>1493</v>
      </c>
      <c r="DS374" s="179">
        <v>10</v>
      </c>
      <c r="DT374" s="171"/>
    </row>
    <row r="375" spans="121:124" x14ac:dyDescent="0.25">
      <c r="DQ375" s="177">
        <v>693</v>
      </c>
      <c r="DR375" s="178" t="s">
        <v>1494</v>
      </c>
      <c r="DS375" s="179">
        <v>11</v>
      </c>
      <c r="DT375" s="171"/>
    </row>
    <row r="376" spans="121:124" x14ac:dyDescent="0.25">
      <c r="DQ376" s="177">
        <v>694</v>
      </c>
      <c r="DR376" s="178" t="s">
        <v>1495</v>
      </c>
      <c r="DS376" s="179">
        <v>12</v>
      </c>
      <c r="DT376" s="171"/>
    </row>
    <row r="377" spans="121:124" x14ac:dyDescent="0.25">
      <c r="DQ377" s="177">
        <v>706</v>
      </c>
      <c r="DR377" s="178" t="s">
        <v>1438</v>
      </c>
      <c r="DS377" s="179">
        <v>4</v>
      </c>
      <c r="DT377" s="171"/>
    </row>
    <row r="378" spans="121:124" x14ac:dyDescent="0.25">
      <c r="DQ378" s="177">
        <v>707</v>
      </c>
      <c r="DR378" s="178" t="s">
        <v>1439</v>
      </c>
      <c r="DS378" s="179">
        <v>5</v>
      </c>
      <c r="DT378" s="171"/>
    </row>
    <row r="379" spans="121:124" x14ac:dyDescent="0.25">
      <c r="DQ379" s="177">
        <v>708</v>
      </c>
      <c r="DR379" s="178" t="s">
        <v>1440</v>
      </c>
      <c r="DS379" s="179">
        <v>6</v>
      </c>
      <c r="DT379" s="171"/>
    </row>
    <row r="380" spans="121:124" x14ac:dyDescent="0.25">
      <c r="DQ380" s="177">
        <v>709</v>
      </c>
      <c r="DR380" s="178" t="s">
        <v>1441</v>
      </c>
      <c r="DS380" s="179">
        <v>7</v>
      </c>
      <c r="DT380" s="171"/>
    </row>
    <row r="381" spans="121:124" x14ac:dyDescent="0.25">
      <c r="DQ381" s="177">
        <v>710</v>
      </c>
      <c r="DR381" s="178" t="s">
        <v>37</v>
      </c>
      <c r="DS381" s="179">
        <v>6</v>
      </c>
      <c r="DT381" s="171"/>
    </row>
    <row r="382" spans="121:124" x14ac:dyDescent="0.25">
      <c r="DQ382" s="177">
        <v>711</v>
      </c>
      <c r="DR382" s="178" t="s">
        <v>1442</v>
      </c>
      <c r="DS382" s="179">
        <v>7</v>
      </c>
      <c r="DT382" s="171"/>
    </row>
    <row r="383" spans="121:124" x14ac:dyDescent="0.25">
      <c r="DQ383" s="177">
        <v>712</v>
      </c>
      <c r="DR383" s="178" t="s">
        <v>1443</v>
      </c>
      <c r="DS383" s="179">
        <v>8</v>
      </c>
      <c r="DT383" s="171"/>
    </row>
    <row r="384" spans="121:124" x14ac:dyDescent="0.25">
      <c r="DQ384" s="177">
        <v>713</v>
      </c>
      <c r="DR384" s="178" t="s">
        <v>1444</v>
      </c>
      <c r="DS384" s="179">
        <v>9</v>
      </c>
      <c r="DT384" s="171"/>
    </row>
    <row r="385" spans="121:124" x14ac:dyDescent="0.25">
      <c r="DQ385" s="177">
        <v>714</v>
      </c>
      <c r="DR385" s="178" t="s">
        <v>41</v>
      </c>
      <c r="DS385" s="179">
        <v>10</v>
      </c>
      <c r="DT385" s="171"/>
    </row>
    <row r="386" spans="121:124" x14ac:dyDescent="0.25">
      <c r="DQ386" s="177">
        <v>720</v>
      </c>
      <c r="DR386" s="178" t="s">
        <v>1445</v>
      </c>
      <c r="DS386" s="179">
        <v>6</v>
      </c>
      <c r="DT386" s="171"/>
    </row>
    <row r="387" spans="121:124" x14ac:dyDescent="0.25">
      <c r="DQ387" s="177">
        <v>721</v>
      </c>
      <c r="DR387" s="178" t="s">
        <v>1446</v>
      </c>
      <c r="DS387" s="179">
        <v>7</v>
      </c>
      <c r="DT387" s="171"/>
    </row>
    <row r="388" spans="121:124" x14ac:dyDescent="0.25">
      <c r="DQ388" s="177">
        <v>722</v>
      </c>
      <c r="DR388" s="178" t="s">
        <v>1447</v>
      </c>
      <c r="DS388" s="179">
        <v>8</v>
      </c>
      <c r="DT388" s="171"/>
    </row>
    <row r="389" spans="121:124" x14ac:dyDescent="0.25">
      <c r="DQ389" s="177">
        <v>723</v>
      </c>
      <c r="DR389" s="178" t="s">
        <v>1448</v>
      </c>
      <c r="DS389" s="179">
        <v>9</v>
      </c>
      <c r="DT389" s="171"/>
    </row>
    <row r="390" spans="121:124" x14ac:dyDescent="0.25">
      <c r="DQ390" s="177">
        <v>724</v>
      </c>
      <c r="DR390" s="178" t="s">
        <v>1449</v>
      </c>
      <c r="DS390" s="179">
        <v>10</v>
      </c>
      <c r="DT390" s="171"/>
    </row>
    <row r="391" spans="121:124" x14ac:dyDescent="0.25">
      <c r="DQ391" s="177">
        <v>731</v>
      </c>
      <c r="DR391" s="178" t="s">
        <v>1450</v>
      </c>
      <c r="DS391" s="179">
        <v>4</v>
      </c>
      <c r="DT391" s="171" t="s">
        <v>964</v>
      </c>
    </row>
    <row r="392" spans="121:124" x14ac:dyDescent="0.25">
      <c r="DQ392" s="177">
        <v>732</v>
      </c>
      <c r="DR392" s="178" t="s">
        <v>1451</v>
      </c>
      <c r="DS392" s="179">
        <v>5</v>
      </c>
      <c r="DT392" s="171" t="s">
        <v>964</v>
      </c>
    </row>
    <row r="393" spans="121:124" x14ac:dyDescent="0.25">
      <c r="DQ393" s="177">
        <v>733</v>
      </c>
      <c r="DR393" s="178" t="s">
        <v>1452</v>
      </c>
      <c r="DS393" s="179">
        <v>6</v>
      </c>
      <c r="DT393" s="171" t="s">
        <v>964</v>
      </c>
    </row>
    <row r="394" spans="121:124" x14ac:dyDescent="0.25">
      <c r="DQ394" s="177">
        <v>741</v>
      </c>
      <c r="DR394" s="178" t="s">
        <v>1453</v>
      </c>
      <c r="DS394" s="179">
        <v>7</v>
      </c>
      <c r="DT394" s="171" t="s">
        <v>965</v>
      </c>
    </row>
    <row r="395" spans="121:124" x14ac:dyDescent="0.25">
      <c r="DQ395" s="177">
        <v>742</v>
      </c>
      <c r="DR395" s="178" t="s">
        <v>1454</v>
      </c>
      <c r="DS395" s="179">
        <v>8</v>
      </c>
      <c r="DT395" s="171" t="s">
        <v>966</v>
      </c>
    </row>
    <row r="396" spans="121:124" x14ac:dyDescent="0.25">
      <c r="DQ396" s="177">
        <v>743</v>
      </c>
      <c r="DR396" s="178" t="s">
        <v>52</v>
      </c>
      <c r="DS396" s="179">
        <v>9</v>
      </c>
      <c r="DT396" s="171"/>
    </row>
    <row r="397" spans="121:124" x14ac:dyDescent="0.25">
      <c r="DQ397" s="177">
        <v>746</v>
      </c>
      <c r="DR397" s="178" t="s">
        <v>1455</v>
      </c>
      <c r="DS397" s="179">
        <v>4</v>
      </c>
      <c r="DT397" s="171"/>
    </row>
    <row r="398" spans="121:124" x14ac:dyDescent="0.25">
      <c r="DQ398" s="177">
        <v>747</v>
      </c>
      <c r="DR398" s="178" t="s">
        <v>1456</v>
      </c>
      <c r="DS398" s="179">
        <v>5</v>
      </c>
      <c r="DT398" s="171"/>
    </row>
    <row r="399" spans="121:124" x14ac:dyDescent="0.25">
      <c r="DQ399" s="177">
        <v>748</v>
      </c>
      <c r="DR399" s="178" t="s">
        <v>1457</v>
      </c>
      <c r="DS399" s="179">
        <v>6</v>
      </c>
      <c r="DT399" s="171"/>
    </row>
    <row r="400" spans="121:124" x14ac:dyDescent="0.25">
      <c r="DQ400" s="177">
        <v>749</v>
      </c>
      <c r="DR400" s="178" t="s">
        <v>1458</v>
      </c>
      <c r="DS400" s="179">
        <v>7</v>
      </c>
      <c r="DT400" s="171"/>
    </row>
    <row r="401" spans="121:124" x14ac:dyDescent="0.25">
      <c r="DQ401" s="177">
        <v>750</v>
      </c>
      <c r="DR401" s="178" t="s">
        <v>1492</v>
      </c>
      <c r="DS401" s="179">
        <v>9</v>
      </c>
      <c r="DT401" s="171" t="s">
        <v>951</v>
      </c>
    </row>
    <row r="402" spans="121:124" x14ac:dyDescent="0.25">
      <c r="DQ402" s="177">
        <v>751</v>
      </c>
      <c r="DR402" s="178" t="s">
        <v>1493</v>
      </c>
      <c r="DS402" s="179">
        <v>10</v>
      </c>
      <c r="DT402" s="171" t="s">
        <v>951</v>
      </c>
    </row>
    <row r="403" spans="121:124" x14ac:dyDescent="0.25">
      <c r="DQ403" s="177">
        <v>752</v>
      </c>
      <c r="DR403" s="178" t="s">
        <v>1494</v>
      </c>
      <c r="DS403" s="179">
        <v>11</v>
      </c>
      <c r="DT403" s="171" t="s">
        <v>951</v>
      </c>
    </row>
    <row r="404" spans="121:124" x14ac:dyDescent="0.25">
      <c r="DQ404" s="177">
        <v>753</v>
      </c>
      <c r="DR404" s="178" t="s">
        <v>1495</v>
      </c>
      <c r="DS404" s="179">
        <v>12</v>
      </c>
      <c r="DT404" s="171" t="s">
        <v>951</v>
      </c>
    </row>
    <row r="405" spans="121:124" x14ac:dyDescent="0.25">
      <c r="DQ405" s="177">
        <v>755</v>
      </c>
      <c r="DR405" s="178" t="s">
        <v>1459</v>
      </c>
      <c r="DS405" s="179">
        <v>6</v>
      </c>
      <c r="DT405" s="171"/>
    </row>
    <row r="406" spans="121:124" x14ac:dyDescent="0.25">
      <c r="DQ406" s="177">
        <v>756</v>
      </c>
      <c r="DR406" s="178" t="s">
        <v>1460</v>
      </c>
      <c r="DS406" s="179">
        <v>7</v>
      </c>
      <c r="DT406" s="171"/>
    </row>
    <row r="407" spans="121:124" x14ac:dyDescent="0.25">
      <c r="DQ407" s="177">
        <v>757</v>
      </c>
      <c r="DR407" s="178" t="s">
        <v>1461</v>
      </c>
      <c r="DS407" s="179">
        <v>8</v>
      </c>
      <c r="DT407" s="171"/>
    </row>
    <row r="408" spans="121:124" x14ac:dyDescent="0.25">
      <c r="DQ408" s="177">
        <v>758</v>
      </c>
      <c r="DR408" s="178" t="s">
        <v>1462</v>
      </c>
      <c r="DS408" s="179">
        <v>9</v>
      </c>
      <c r="DT408" s="171"/>
    </row>
    <row r="409" spans="121:124" x14ac:dyDescent="0.25">
      <c r="DQ409" s="177">
        <v>759</v>
      </c>
      <c r="DR409" s="178" t="s">
        <v>1463</v>
      </c>
      <c r="DS409" s="179">
        <v>10</v>
      </c>
      <c r="DT409" s="171"/>
    </row>
    <row r="410" spans="121:124" x14ac:dyDescent="0.25">
      <c r="DQ410" s="177">
        <v>760</v>
      </c>
      <c r="DR410" s="178" t="s">
        <v>1464</v>
      </c>
      <c r="DS410" s="179">
        <v>6</v>
      </c>
      <c r="DT410" s="171"/>
    </row>
    <row r="411" spans="121:124" x14ac:dyDescent="0.25">
      <c r="DQ411" s="177">
        <v>761</v>
      </c>
      <c r="DR411" s="178" t="s">
        <v>1465</v>
      </c>
      <c r="DS411" s="179">
        <v>7</v>
      </c>
      <c r="DT411" s="171"/>
    </row>
    <row r="412" spans="121:124" x14ac:dyDescent="0.25">
      <c r="DQ412" s="177">
        <v>762</v>
      </c>
      <c r="DR412" s="178" t="s">
        <v>1466</v>
      </c>
      <c r="DS412" s="179">
        <v>8</v>
      </c>
      <c r="DT412" s="171"/>
    </row>
    <row r="413" spans="121:124" x14ac:dyDescent="0.25">
      <c r="DQ413" s="177">
        <v>763</v>
      </c>
      <c r="DR413" s="178" t="s">
        <v>1467</v>
      </c>
      <c r="DS413" s="179">
        <v>9</v>
      </c>
      <c r="DT413" s="171"/>
    </row>
    <row r="414" spans="121:124" x14ac:dyDescent="0.25">
      <c r="DQ414" s="177">
        <v>764</v>
      </c>
      <c r="DR414" s="178" t="s">
        <v>1468</v>
      </c>
      <c r="DS414" s="179">
        <v>10</v>
      </c>
      <c r="DT414" s="171"/>
    </row>
    <row r="415" spans="121:124" x14ac:dyDescent="0.25">
      <c r="DQ415" s="177">
        <v>770</v>
      </c>
      <c r="DR415" s="178" t="s">
        <v>1469</v>
      </c>
      <c r="DS415" s="179">
        <v>6</v>
      </c>
      <c r="DT415" s="171"/>
    </row>
    <row r="416" spans="121:124" x14ac:dyDescent="0.25">
      <c r="DQ416" s="177">
        <v>771</v>
      </c>
      <c r="DR416" s="178" t="s">
        <v>1470</v>
      </c>
      <c r="DS416" s="179">
        <v>7</v>
      </c>
      <c r="DT416" s="171" t="s">
        <v>951</v>
      </c>
    </row>
    <row r="417" spans="121:124" x14ac:dyDescent="0.25">
      <c r="DQ417" s="177">
        <v>772</v>
      </c>
      <c r="DR417" s="178" t="s">
        <v>1471</v>
      </c>
      <c r="DS417" s="179">
        <v>8</v>
      </c>
      <c r="DT417" s="171" t="s">
        <v>951</v>
      </c>
    </row>
    <row r="418" spans="121:124" x14ac:dyDescent="0.25">
      <c r="DQ418" s="177">
        <v>773</v>
      </c>
      <c r="DR418" s="178" t="s">
        <v>1472</v>
      </c>
      <c r="DS418" s="179">
        <v>9</v>
      </c>
      <c r="DT418" s="171" t="s">
        <v>951</v>
      </c>
    </row>
    <row r="419" spans="121:124" x14ac:dyDescent="0.25">
      <c r="DQ419" s="177">
        <v>774</v>
      </c>
      <c r="DR419" s="178" t="s">
        <v>1473</v>
      </c>
      <c r="DS419" s="179">
        <v>10</v>
      </c>
      <c r="DT419" s="171" t="s">
        <v>951</v>
      </c>
    </row>
    <row r="420" spans="121:124" x14ac:dyDescent="0.25">
      <c r="DQ420" s="177">
        <v>775</v>
      </c>
      <c r="DR420" s="178" t="s">
        <v>1474</v>
      </c>
      <c r="DS420" s="179">
        <v>11</v>
      </c>
      <c r="DT420" s="171" t="s">
        <v>951</v>
      </c>
    </row>
    <row r="421" spans="121:124" x14ac:dyDescent="0.25">
      <c r="DQ421" s="177">
        <v>780</v>
      </c>
      <c r="DR421" s="178" t="s">
        <v>1475</v>
      </c>
      <c r="DS421" s="179">
        <v>6</v>
      </c>
      <c r="DT421" s="171"/>
    </row>
    <row r="422" spans="121:124" x14ac:dyDescent="0.25">
      <c r="DQ422" s="177">
        <v>781</v>
      </c>
      <c r="DR422" s="178" t="s">
        <v>1476</v>
      </c>
      <c r="DS422" s="179">
        <v>7</v>
      </c>
      <c r="DT422" s="171" t="s">
        <v>952</v>
      </c>
    </row>
    <row r="423" spans="121:124" x14ac:dyDescent="0.25">
      <c r="DQ423" s="177">
        <v>782</v>
      </c>
      <c r="DR423" s="178" t="s">
        <v>1477</v>
      </c>
      <c r="DS423" s="179">
        <v>8</v>
      </c>
      <c r="DT423" s="171" t="s">
        <v>952</v>
      </c>
    </row>
    <row r="424" spans="121:124" x14ac:dyDescent="0.25">
      <c r="DQ424" s="177">
        <v>783</v>
      </c>
      <c r="DR424" s="178" t="s">
        <v>1478</v>
      </c>
      <c r="DS424" s="179">
        <v>9</v>
      </c>
      <c r="DT424" s="171" t="s">
        <v>952</v>
      </c>
    </row>
    <row r="425" spans="121:124" x14ac:dyDescent="0.25">
      <c r="DQ425" s="177">
        <v>784</v>
      </c>
      <c r="DR425" s="178" t="s">
        <v>1479</v>
      </c>
      <c r="DS425" s="179">
        <v>10</v>
      </c>
      <c r="DT425" s="171" t="s">
        <v>952</v>
      </c>
    </row>
    <row r="426" spans="121:124" x14ac:dyDescent="0.25">
      <c r="DQ426" s="177">
        <v>785</v>
      </c>
      <c r="DR426" s="178" t="s">
        <v>1480</v>
      </c>
      <c r="DS426" s="179">
        <v>11</v>
      </c>
      <c r="DT426" s="171" t="s">
        <v>952</v>
      </c>
    </row>
    <row r="427" spans="121:124" x14ac:dyDescent="0.25">
      <c r="DQ427" s="177">
        <v>811</v>
      </c>
      <c r="DR427" s="178" t="s">
        <v>1481</v>
      </c>
      <c r="DS427" s="179">
        <v>4</v>
      </c>
      <c r="DT427" s="171"/>
    </row>
    <row r="428" spans="121:124" x14ac:dyDescent="0.25">
      <c r="DQ428" s="177">
        <v>812</v>
      </c>
      <c r="DR428" s="178" t="s">
        <v>1482</v>
      </c>
      <c r="DS428" s="179">
        <v>5</v>
      </c>
      <c r="DT428" s="171"/>
    </row>
    <row r="429" spans="121:124" x14ac:dyDescent="0.25">
      <c r="DQ429" s="177">
        <v>813</v>
      </c>
      <c r="DR429" s="178" t="s">
        <v>1483</v>
      </c>
      <c r="DS429" s="179">
        <v>6</v>
      </c>
      <c r="DT429" s="171"/>
    </row>
    <row r="430" spans="121:124" x14ac:dyDescent="0.25">
      <c r="DQ430" s="177">
        <v>814</v>
      </c>
      <c r="DR430" s="178" t="s">
        <v>1484</v>
      </c>
      <c r="DS430" s="179">
        <v>7</v>
      </c>
      <c r="DT430" s="171"/>
    </row>
    <row r="431" spans="121:124" x14ac:dyDescent="0.25">
      <c r="DQ431" s="177">
        <v>821</v>
      </c>
      <c r="DR431" s="178" t="s">
        <v>1485</v>
      </c>
      <c r="DS431" s="179">
        <v>7</v>
      </c>
      <c r="DT431" s="171"/>
    </row>
    <row r="432" spans="121:124" x14ac:dyDescent="0.25">
      <c r="DQ432" s="177">
        <v>822</v>
      </c>
      <c r="DR432" s="178" t="s">
        <v>1486</v>
      </c>
      <c r="DS432" s="179">
        <v>8</v>
      </c>
      <c r="DT432" s="171"/>
    </row>
    <row r="433" spans="121:124" x14ac:dyDescent="0.25">
      <c r="DQ433" s="177">
        <v>823</v>
      </c>
      <c r="DR433" s="178" t="s">
        <v>1487</v>
      </c>
      <c r="DS433" s="179">
        <v>9</v>
      </c>
      <c r="DT433" s="171"/>
    </row>
    <row r="434" spans="121:124" x14ac:dyDescent="0.25">
      <c r="DQ434" s="177">
        <v>824</v>
      </c>
      <c r="DR434" s="178" t="s">
        <v>1488</v>
      </c>
      <c r="DS434" s="179">
        <v>10</v>
      </c>
      <c r="DT434" s="171"/>
    </row>
    <row r="435" spans="121:124" x14ac:dyDescent="0.25">
      <c r="DQ435" s="177">
        <v>850</v>
      </c>
      <c r="DR435" s="178" t="s">
        <v>1491</v>
      </c>
      <c r="DS435" s="179">
        <v>8</v>
      </c>
      <c r="DT435" s="171"/>
    </row>
    <row r="436" spans="121:124" x14ac:dyDescent="0.25">
      <c r="DQ436" s="177">
        <v>851</v>
      </c>
      <c r="DR436" s="178" t="s">
        <v>1492</v>
      </c>
      <c r="DS436" s="179">
        <v>9</v>
      </c>
      <c r="DT436" s="171"/>
    </row>
    <row r="437" spans="121:124" x14ac:dyDescent="0.25">
      <c r="DQ437" s="177">
        <v>852</v>
      </c>
      <c r="DR437" s="178" t="s">
        <v>1493</v>
      </c>
      <c r="DS437" s="179">
        <v>10</v>
      </c>
      <c r="DT437" s="171"/>
    </row>
    <row r="438" spans="121:124" x14ac:dyDescent="0.25">
      <c r="DQ438" s="177">
        <v>853</v>
      </c>
      <c r="DR438" s="178" t="s">
        <v>1494</v>
      </c>
      <c r="DS438" s="179">
        <v>11</v>
      </c>
      <c r="DT438" s="171"/>
    </row>
    <row r="439" spans="121:124" x14ac:dyDescent="0.25">
      <c r="DQ439" s="177">
        <v>951</v>
      </c>
      <c r="DR439" s="178" t="s">
        <v>66</v>
      </c>
      <c r="DS439" s="179">
        <v>6</v>
      </c>
      <c r="DT439" s="171"/>
    </row>
    <row r="440" spans="121:124" x14ac:dyDescent="0.25">
      <c r="DQ440" s="177">
        <v>952</v>
      </c>
      <c r="DR440" s="178" t="s">
        <v>67</v>
      </c>
      <c r="DS440" s="179">
        <v>7</v>
      </c>
      <c r="DT440" s="171"/>
    </row>
    <row r="441" spans="121:124" x14ac:dyDescent="0.25">
      <c r="DQ441" s="177">
        <v>953</v>
      </c>
      <c r="DR441" s="178" t="s">
        <v>68</v>
      </c>
      <c r="DS441" s="179">
        <v>8</v>
      </c>
      <c r="DT441" s="171"/>
    </row>
    <row r="442" spans="121:124" x14ac:dyDescent="0.25">
      <c r="DQ442" s="177">
        <v>954</v>
      </c>
      <c r="DR442" s="178" t="s">
        <v>1489</v>
      </c>
      <c r="DS442" s="179">
        <v>8</v>
      </c>
      <c r="DT442" s="171"/>
    </row>
    <row r="443" spans="121:124" x14ac:dyDescent="0.25">
      <c r="DQ443" s="177">
        <v>955</v>
      </c>
      <c r="DR443" s="178" t="s">
        <v>1490</v>
      </c>
      <c r="DS443" s="179">
        <v>9</v>
      </c>
      <c r="DT443" s="171"/>
    </row>
    <row r="444" spans="121:124" x14ac:dyDescent="0.25">
      <c r="DQ444" s="177">
        <v>961</v>
      </c>
      <c r="DR444" s="178" t="s">
        <v>71</v>
      </c>
      <c r="DS444" s="179">
        <v>6</v>
      </c>
      <c r="DT444" s="171"/>
    </row>
    <row r="445" spans="121:124" x14ac:dyDescent="0.25">
      <c r="DQ445" s="177">
        <v>962</v>
      </c>
      <c r="DR445" s="178" t="s">
        <v>72</v>
      </c>
      <c r="DS445" s="179">
        <v>7</v>
      </c>
      <c r="DT445" s="171"/>
    </row>
    <row r="446" spans="121:124" x14ac:dyDescent="0.25">
      <c r="DQ446" s="177">
        <v>963</v>
      </c>
      <c r="DR446" s="178" t="s">
        <v>73</v>
      </c>
      <c r="DS446" s="179">
        <v>8</v>
      </c>
      <c r="DT446" s="171"/>
    </row>
    <row r="447" spans="121:124" x14ac:dyDescent="0.25">
      <c r="DQ447" s="177">
        <v>971</v>
      </c>
      <c r="DR447" s="178" t="s">
        <v>74</v>
      </c>
      <c r="DS447" s="179">
        <v>6</v>
      </c>
      <c r="DT447" s="171"/>
    </row>
    <row r="448" spans="121:124" x14ac:dyDescent="0.25">
      <c r="DQ448" s="182">
        <v>972</v>
      </c>
      <c r="DR448" s="183" t="s">
        <v>75</v>
      </c>
      <c r="DS448" s="184">
        <v>7</v>
      </c>
      <c r="DT448" s="172"/>
    </row>
  </sheetData>
  <autoFilter ref="A4:EP164"/>
  <mergeCells count="18">
    <mergeCell ref="DQ184:DS184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6 DH121 DH123:DH125 DH73 DH146:DH150 DH118 DE117 DH75:DH77 DH154:DH155 DE24 DH59:DH65 DH127:DH133 DH20:DH33 DH8:DH10 DH12:DH17 DH114:DH115 DH67:DH69 DH111:DH112 DH87:DH95 DH36:DH57 DH83:DH85 DH97:DH109 DH141:DH143 DH136:DH139 DE148:DE155">
    <cfRule type="cellIs" dxfId="1411" priority="152" stopIfTrue="1" operator="notEqual">
      <formula>$DL8</formula>
    </cfRule>
  </conditionalFormatting>
  <conditionalFormatting sqref="DE14:DE17 DE121 DE123:DE125 DE118 DE73 DE75:DE77 DE20:DE23 DE59:DE65 DE127:DE133 DE25:DE33 DE8:DE10 DE67:DE69 DE87:DE95 DE35:DE57 DE83:DE85 DE97:DE115 DE141:DE143 DE136:DE139">
    <cfRule type="cellIs" dxfId="1410" priority="153" stopIfTrue="1" operator="notEqual">
      <formula>$DH8</formula>
    </cfRule>
  </conditionalFormatting>
  <conditionalFormatting sqref="DH34">
    <cfRule type="cellIs" dxfId="1409" priority="150" stopIfTrue="1" operator="notEqual">
      <formula>$DL34</formula>
    </cfRule>
  </conditionalFormatting>
  <conditionalFormatting sqref="DE34">
    <cfRule type="cellIs" dxfId="1408" priority="151" stopIfTrue="1" operator="notEqual">
      <formula>$DH34</formula>
    </cfRule>
  </conditionalFormatting>
  <conditionalFormatting sqref="DH66">
    <cfRule type="cellIs" dxfId="1407" priority="148" stopIfTrue="1" operator="notEqual">
      <formula>$DL66</formula>
    </cfRule>
  </conditionalFormatting>
  <conditionalFormatting sqref="DE66">
    <cfRule type="cellIs" dxfId="1406" priority="149" stopIfTrue="1" operator="notEqual">
      <formula>$DH66</formula>
    </cfRule>
  </conditionalFormatting>
  <conditionalFormatting sqref="DE13">
    <cfRule type="cellIs" dxfId="1405" priority="145" stopIfTrue="1" operator="notEqual">
      <formula>$DL13</formula>
    </cfRule>
  </conditionalFormatting>
  <conditionalFormatting sqref="DB121:DB125 DB73:DB77 DB127 DB6:DB17 DB59:DB69 DB87:DB95 DB19:DB57 DB80:DB85 DB97:DB119 DB141:DB143 DB129:DB139">
    <cfRule type="cellIs" dxfId="1404" priority="147" operator="notEqual">
      <formula>$DB6</formula>
    </cfRule>
  </conditionalFormatting>
  <conditionalFormatting sqref="DB146 CY148:CY150 CY154:CY155 DB148:DB155 CV154:CV155">
    <cfRule type="cellIs" dxfId="1403" priority="146" stopIfTrue="1" operator="notEqual">
      <formula>$DE146</formula>
    </cfRule>
  </conditionalFormatting>
  <conditionalFormatting sqref="DH74">
    <cfRule type="cellIs" dxfId="1402" priority="143" stopIfTrue="1" operator="notEqual">
      <formula>$DL74</formula>
    </cfRule>
  </conditionalFormatting>
  <conditionalFormatting sqref="DE74">
    <cfRule type="cellIs" dxfId="1401" priority="144" stopIfTrue="1" operator="notEqual">
      <formula>$DH74</formula>
    </cfRule>
  </conditionalFormatting>
  <conditionalFormatting sqref="DE149">
    <cfRule type="cellIs" dxfId="1400" priority="142" stopIfTrue="1" operator="notEqual">
      <formula>$DL149</formula>
    </cfRule>
  </conditionalFormatting>
  <conditionalFormatting sqref="DH116">
    <cfRule type="cellIs" dxfId="1399" priority="140" stopIfTrue="1" operator="notEqual">
      <formula>$DL116</formula>
    </cfRule>
  </conditionalFormatting>
  <conditionalFormatting sqref="DE116">
    <cfRule type="cellIs" dxfId="1398" priority="141" stopIfTrue="1" operator="notEqual">
      <formula>$DH116</formula>
    </cfRule>
  </conditionalFormatting>
  <conditionalFormatting sqref="DH145">
    <cfRule type="cellIs" dxfId="1397" priority="139" stopIfTrue="1" operator="notEqual">
      <formula>$DL145</formula>
    </cfRule>
  </conditionalFormatting>
  <conditionalFormatting sqref="DE145">
    <cfRule type="cellIs" dxfId="1396" priority="138" stopIfTrue="1" operator="notEqual">
      <formula>$DL145</formula>
    </cfRule>
  </conditionalFormatting>
  <conditionalFormatting sqref="DB145">
    <cfRule type="cellIs" dxfId="1395" priority="137" stopIfTrue="1" operator="notEqual">
      <formula>$DE145</formula>
    </cfRule>
  </conditionalFormatting>
  <conditionalFormatting sqref="DH82">
    <cfRule type="cellIs" dxfId="1394" priority="135" stopIfTrue="1" operator="notEqual">
      <formula>$DL82</formula>
    </cfRule>
  </conditionalFormatting>
  <conditionalFormatting sqref="DE82">
    <cfRule type="cellIs" dxfId="1393" priority="136" stopIfTrue="1" operator="notEqual">
      <formula>$DH82</formula>
    </cfRule>
  </conditionalFormatting>
  <conditionalFormatting sqref="DH81">
    <cfRule type="cellIs" dxfId="1392" priority="133" stopIfTrue="1" operator="notEqual">
      <formula>$DL81</formula>
    </cfRule>
  </conditionalFormatting>
  <conditionalFormatting sqref="DE81">
    <cfRule type="cellIs" dxfId="1391" priority="134" stopIfTrue="1" operator="notEqual">
      <formula>$DH81</formula>
    </cfRule>
  </conditionalFormatting>
  <conditionalFormatting sqref="DH73">
    <cfRule type="cellIs" dxfId="1390" priority="131" stopIfTrue="1" operator="notEqual">
      <formula>$DL73</formula>
    </cfRule>
  </conditionalFormatting>
  <conditionalFormatting sqref="DE73">
    <cfRule type="cellIs" dxfId="1389" priority="132" stopIfTrue="1" operator="notEqual">
      <formula>$DH73</formula>
    </cfRule>
  </conditionalFormatting>
  <conditionalFormatting sqref="DH74">
    <cfRule type="cellIs" dxfId="1388" priority="129" stopIfTrue="1" operator="notEqual">
      <formula>$DL74</formula>
    </cfRule>
  </conditionalFormatting>
  <conditionalFormatting sqref="DE74">
    <cfRule type="cellIs" dxfId="1387" priority="130" stopIfTrue="1" operator="notEqual">
      <formula>$DH74</formula>
    </cfRule>
  </conditionalFormatting>
  <conditionalFormatting sqref="DH117">
    <cfRule type="cellIs" dxfId="1386" priority="128" stopIfTrue="1" operator="notEqual">
      <formula>$DL117</formula>
    </cfRule>
  </conditionalFormatting>
  <conditionalFormatting sqref="DH122">
    <cfRule type="cellIs" dxfId="1385" priority="126" stopIfTrue="1" operator="notEqual">
      <formula>$DL122</formula>
    </cfRule>
  </conditionalFormatting>
  <conditionalFormatting sqref="DE122">
    <cfRule type="cellIs" dxfId="1384" priority="127" stopIfTrue="1" operator="notEqual">
      <formula>$DH122</formula>
    </cfRule>
  </conditionalFormatting>
  <conditionalFormatting sqref="DE147">
    <cfRule type="cellIs" dxfId="1383" priority="125" stopIfTrue="1" operator="notEqual">
      <formula>$DL147</formula>
    </cfRule>
  </conditionalFormatting>
  <conditionalFormatting sqref="DB147">
    <cfRule type="cellIs" dxfId="1382" priority="124" stopIfTrue="1" operator="notEqual">
      <formula>$DE147</formula>
    </cfRule>
  </conditionalFormatting>
  <conditionalFormatting sqref="DH135">
    <cfRule type="cellIs" dxfId="1381" priority="122" stopIfTrue="1" operator="notEqual">
      <formula>$DL135</formula>
    </cfRule>
  </conditionalFormatting>
  <conditionalFormatting sqref="DE135">
    <cfRule type="cellIs" dxfId="1380" priority="123" stopIfTrue="1" operator="notEqual">
      <formula>$DH135</formula>
    </cfRule>
  </conditionalFormatting>
  <conditionalFormatting sqref="DH134">
    <cfRule type="cellIs" dxfId="1379" priority="120" stopIfTrue="1" operator="notEqual">
      <formula>$DL134</formula>
    </cfRule>
  </conditionalFormatting>
  <conditionalFormatting sqref="DE134">
    <cfRule type="cellIs" dxfId="1378" priority="121" stopIfTrue="1" operator="notEqual">
      <formula>$DH134</formula>
    </cfRule>
  </conditionalFormatting>
  <conditionalFormatting sqref="DH76:DH77">
    <cfRule type="cellIs" dxfId="1377" priority="118" stopIfTrue="1" operator="notEqual">
      <formula>$DL76</formula>
    </cfRule>
  </conditionalFormatting>
  <conditionalFormatting sqref="DE76:DE77">
    <cfRule type="cellIs" dxfId="1376" priority="119" stopIfTrue="1" operator="notEqual">
      <formula>$DH76</formula>
    </cfRule>
  </conditionalFormatting>
  <conditionalFormatting sqref="DH76:DH77">
    <cfRule type="cellIs" dxfId="1375" priority="116" stopIfTrue="1" operator="notEqual">
      <formula>$DL76</formula>
    </cfRule>
  </conditionalFormatting>
  <conditionalFormatting sqref="DE76:DE77">
    <cfRule type="cellIs" dxfId="1374" priority="117" stopIfTrue="1" operator="notEqual">
      <formula>$DH76</formula>
    </cfRule>
  </conditionalFormatting>
  <conditionalFormatting sqref="DH80">
    <cfRule type="cellIs" dxfId="1373" priority="114" stopIfTrue="1" operator="notEqual">
      <formula>$DL80</formula>
    </cfRule>
  </conditionalFormatting>
  <conditionalFormatting sqref="DE80">
    <cfRule type="cellIs" dxfId="1372" priority="115" stopIfTrue="1" operator="notEqual">
      <formula>$DH80</formula>
    </cfRule>
  </conditionalFormatting>
  <conditionalFormatting sqref="DH119">
    <cfRule type="cellIs" dxfId="1371" priority="112" stopIfTrue="1" operator="notEqual">
      <formula>$DL119</formula>
    </cfRule>
  </conditionalFormatting>
  <conditionalFormatting sqref="DE119">
    <cfRule type="cellIs" dxfId="1370" priority="113" stopIfTrue="1" operator="notEqual">
      <formula>$DH119</formula>
    </cfRule>
  </conditionalFormatting>
  <conditionalFormatting sqref="DH19">
    <cfRule type="cellIs" dxfId="1369" priority="110" stopIfTrue="1" operator="notEqual">
      <formula>$DL19</formula>
    </cfRule>
  </conditionalFormatting>
  <conditionalFormatting sqref="DE19">
    <cfRule type="cellIs" dxfId="1368" priority="111" stopIfTrue="1" operator="notEqual">
      <formula>$DH19</formula>
    </cfRule>
  </conditionalFormatting>
  <conditionalFormatting sqref="CY146">
    <cfRule type="cellIs" dxfId="1367" priority="109" stopIfTrue="1" operator="notEqual">
      <formula>$DE146</formula>
    </cfRule>
  </conditionalFormatting>
  <conditionalFormatting sqref="CY145">
    <cfRule type="cellIs" dxfId="1366" priority="108" stopIfTrue="1" operator="notEqual">
      <formula>$DE145</formula>
    </cfRule>
  </conditionalFormatting>
  <conditionalFormatting sqref="CY147">
    <cfRule type="cellIs" dxfId="1365" priority="107" stopIfTrue="1" operator="notEqual">
      <formula>$DE147</formula>
    </cfRule>
  </conditionalFormatting>
  <conditionalFormatting sqref="CY121:CY125 CY73:CY77 CY6:CY17 CY59:CY69 CY87:CY95 CY19:CY57 CY80:CY85 CY97:CY119 CY141:CY143 CY127:CY139">
    <cfRule type="expression" dxfId="1364" priority="105" stopIfTrue="1">
      <formula>$DB6=""</formula>
    </cfRule>
    <cfRule type="cellIs" dxfId="1363" priority="106" stopIfTrue="1" operator="notEqual">
      <formula>$DB6</formula>
    </cfRule>
  </conditionalFormatting>
  <conditionalFormatting sqref="CY5">
    <cfRule type="expression" dxfId="1362" priority="102" stopIfTrue="1">
      <formula>$DB5=""</formula>
    </cfRule>
    <cfRule type="cellIs" dxfId="1361" priority="103" stopIfTrue="1" operator="notEqual">
      <formula>$DB5</formula>
    </cfRule>
  </conditionalFormatting>
  <conditionalFormatting sqref="DB5">
    <cfRule type="cellIs" dxfId="1360" priority="104" operator="notEqual">
      <formula>$DB5</formula>
    </cfRule>
  </conditionalFormatting>
  <conditionalFormatting sqref="DH70">
    <cfRule type="cellIs" dxfId="1359" priority="100" stopIfTrue="1" operator="notEqual">
      <formula>$DL70</formula>
    </cfRule>
  </conditionalFormatting>
  <conditionalFormatting sqref="DE70">
    <cfRule type="cellIs" dxfId="1358" priority="101" stopIfTrue="1" operator="notEqual">
      <formula>$DH70</formula>
    </cfRule>
  </conditionalFormatting>
  <conditionalFormatting sqref="DB70">
    <cfRule type="cellIs" dxfId="1357" priority="99" operator="notEqual">
      <formula>$DB70</formula>
    </cfRule>
  </conditionalFormatting>
  <conditionalFormatting sqref="CY70">
    <cfRule type="expression" dxfId="1356" priority="97" stopIfTrue="1">
      <formula>$DB70=""</formula>
    </cfRule>
    <cfRule type="cellIs" dxfId="1355" priority="98" stopIfTrue="1" operator="notEqual">
      <formula>$DB70</formula>
    </cfRule>
  </conditionalFormatting>
  <conditionalFormatting sqref="DH72">
    <cfRule type="cellIs" dxfId="1354" priority="95" stopIfTrue="1" operator="notEqual">
      <formula>$DL72</formula>
    </cfRule>
  </conditionalFormatting>
  <conditionalFormatting sqref="DE72">
    <cfRule type="cellIs" dxfId="1353" priority="96" stopIfTrue="1" operator="notEqual">
      <formula>$DH72</formula>
    </cfRule>
  </conditionalFormatting>
  <conditionalFormatting sqref="DB72">
    <cfRule type="cellIs" dxfId="1352" priority="94" operator="notEqual">
      <formula>$DB72</formula>
    </cfRule>
  </conditionalFormatting>
  <conditionalFormatting sqref="CY72">
    <cfRule type="expression" dxfId="1351" priority="92" stopIfTrue="1">
      <formula>$DB72=""</formula>
    </cfRule>
    <cfRule type="cellIs" dxfId="1350" priority="93" stopIfTrue="1" operator="notEqual">
      <formula>$DB72</formula>
    </cfRule>
  </conditionalFormatting>
  <conditionalFormatting sqref="DH58">
    <cfRule type="cellIs" dxfId="1349" priority="90" stopIfTrue="1" operator="notEqual">
      <formula>$DL58</formula>
    </cfRule>
  </conditionalFormatting>
  <conditionalFormatting sqref="DE58">
    <cfRule type="cellIs" dxfId="1348" priority="91" stopIfTrue="1" operator="notEqual">
      <formula>$DH58</formula>
    </cfRule>
  </conditionalFormatting>
  <conditionalFormatting sqref="DB58">
    <cfRule type="cellIs" dxfId="1347" priority="89" operator="notEqual">
      <formula>$DB58</formula>
    </cfRule>
  </conditionalFormatting>
  <conditionalFormatting sqref="CY58">
    <cfRule type="expression" dxfId="1346" priority="87" stopIfTrue="1">
      <formula>$DB58=""</formula>
    </cfRule>
    <cfRule type="cellIs" dxfId="1345" priority="88" stopIfTrue="1" operator="notEqual">
      <formula>$DB58</formula>
    </cfRule>
  </conditionalFormatting>
  <conditionalFormatting sqref="DH120">
    <cfRule type="cellIs" dxfId="1344" priority="85" stopIfTrue="1" operator="notEqual">
      <formula>$DL120</formula>
    </cfRule>
  </conditionalFormatting>
  <conditionalFormatting sqref="DE120">
    <cfRule type="cellIs" dxfId="1343" priority="86" stopIfTrue="1" operator="notEqual">
      <formula>$DH120</formula>
    </cfRule>
  </conditionalFormatting>
  <conditionalFormatting sqref="DB120">
    <cfRule type="cellIs" dxfId="1342" priority="84" operator="notEqual">
      <formula>$DB120</formula>
    </cfRule>
  </conditionalFormatting>
  <conditionalFormatting sqref="CY120">
    <cfRule type="expression" dxfId="1341" priority="82" stopIfTrue="1">
      <formula>$DB120=""</formula>
    </cfRule>
    <cfRule type="cellIs" dxfId="1340" priority="83" stopIfTrue="1" operator="notEqual">
      <formula>$DB120</formula>
    </cfRule>
  </conditionalFormatting>
  <conditionalFormatting sqref="DH126">
    <cfRule type="cellIs" dxfId="1339" priority="80" stopIfTrue="1" operator="notEqual">
      <formula>$DL126</formula>
    </cfRule>
  </conditionalFormatting>
  <conditionalFormatting sqref="DE126">
    <cfRule type="cellIs" dxfId="1338" priority="81" stopIfTrue="1" operator="notEqual">
      <formula>$DH126</formula>
    </cfRule>
  </conditionalFormatting>
  <conditionalFormatting sqref="DB126">
    <cfRule type="cellIs" dxfId="1337" priority="79" operator="notEqual">
      <formula>$DB126</formula>
    </cfRule>
  </conditionalFormatting>
  <conditionalFormatting sqref="CY126">
    <cfRule type="expression" dxfId="1336" priority="77" stopIfTrue="1">
      <formula>$DB126=""</formula>
    </cfRule>
    <cfRule type="cellIs" dxfId="1335" priority="78" stopIfTrue="1" operator="notEqual">
      <formula>$DB126</formula>
    </cfRule>
  </conditionalFormatting>
  <conditionalFormatting sqref="DB78">
    <cfRule type="cellIs" dxfId="1334" priority="76" operator="notEqual">
      <formula>$DB78</formula>
    </cfRule>
  </conditionalFormatting>
  <conditionalFormatting sqref="DH78">
    <cfRule type="cellIs" dxfId="1333" priority="74" stopIfTrue="1" operator="notEqual">
      <formula>$DL78</formula>
    </cfRule>
  </conditionalFormatting>
  <conditionalFormatting sqref="DE78">
    <cfRule type="cellIs" dxfId="1332" priority="75" stopIfTrue="1" operator="notEqual">
      <formula>$DH78</formula>
    </cfRule>
  </conditionalFormatting>
  <conditionalFormatting sqref="CY78">
    <cfRule type="expression" dxfId="1331" priority="72" stopIfTrue="1">
      <formula>$DB78=""</formula>
    </cfRule>
    <cfRule type="cellIs" dxfId="1330" priority="73" stopIfTrue="1" operator="notEqual">
      <formula>$DB78</formula>
    </cfRule>
  </conditionalFormatting>
  <conditionalFormatting sqref="DH86">
    <cfRule type="cellIs" dxfId="1329" priority="70" stopIfTrue="1" operator="notEqual">
      <formula>$DL86</formula>
    </cfRule>
  </conditionalFormatting>
  <conditionalFormatting sqref="DE86">
    <cfRule type="cellIs" dxfId="1328" priority="71" stopIfTrue="1" operator="notEqual">
      <formula>$DH86</formula>
    </cfRule>
  </conditionalFormatting>
  <conditionalFormatting sqref="DB86">
    <cfRule type="cellIs" dxfId="1327" priority="69" operator="notEqual">
      <formula>$DB86</formula>
    </cfRule>
  </conditionalFormatting>
  <conditionalFormatting sqref="CY86">
    <cfRule type="expression" dxfId="1326" priority="67" stopIfTrue="1">
      <formula>$DB86=""</formula>
    </cfRule>
    <cfRule type="cellIs" dxfId="1325" priority="68" stopIfTrue="1" operator="notEqual">
      <formula>$DB86</formula>
    </cfRule>
  </conditionalFormatting>
  <conditionalFormatting sqref="DE116">
    <cfRule type="cellIs" dxfId="1324" priority="66" stopIfTrue="1" operator="notEqual">
      <formula>$DL116</formula>
    </cfRule>
  </conditionalFormatting>
  <conditionalFormatting sqref="DH115">
    <cfRule type="cellIs" dxfId="1323" priority="64" stopIfTrue="1" operator="notEqual">
      <formula>$DL115</formula>
    </cfRule>
  </conditionalFormatting>
  <conditionalFormatting sqref="DE115">
    <cfRule type="cellIs" dxfId="1322" priority="65" stopIfTrue="1" operator="notEqual">
      <formula>$DH115</formula>
    </cfRule>
  </conditionalFormatting>
  <conditionalFormatting sqref="DH116">
    <cfRule type="cellIs" dxfId="1321" priority="63" stopIfTrue="1" operator="notEqual">
      <formula>$DL116</formula>
    </cfRule>
  </conditionalFormatting>
  <conditionalFormatting sqref="DH152:DH153">
    <cfRule type="cellIs" dxfId="1320" priority="62" stopIfTrue="1" operator="notEqual">
      <formula>$DL152</formula>
    </cfRule>
  </conditionalFormatting>
  <conditionalFormatting sqref="CY152:CY153">
    <cfRule type="cellIs" dxfId="1319" priority="61" stopIfTrue="1" operator="notEqual">
      <formula>$DE152</formula>
    </cfRule>
  </conditionalFormatting>
  <conditionalFormatting sqref="DH151">
    <cfRule type="cellIs" dxfId="1318" priority="60" stopIfTrue="1" operator="notEqual">
      <formula>$DL151</formula>
    </cfRule>
  </conditionalFormatting>
  <conditionalFormatting sqref="CY151">
    <cfRule type="cellIs" dxfId="1317" priority="59" stopIfTrue="1" operator="notEqual">
      <formula>$DE151</formula>
    </cfRule>
  </conditionalFormatting>
  <conditionalFormatting sqref="DB78">
    <cfRule type="cellIs" dxfId="1316" priority="58" operator="notEqual">
      <formula>$DB78</formula>
    </cfRule>
  </conditionalFormatting>
  <conditionalFormatting sqref="DH78">
    <cfRule type="cellIs" dxfId="1315" priority="56" stopIfTrue="1" operator="notEqual">
      <formula>$DL78</formula>
    </cfRule>
  </conditionalFormatting>
  <conditionalFormatting sqref="DE78">
    <cfRule type="cellIs" dxfId="1314" priority="57" stopIfTrue="1" operator="notEqual">
      <formula>$DH78</formula>
    </cfRule>
  </conditionalFormatting>
  <conditionalFormatting sqref="CY78">
    <cfRule type="expression" dxfId="1313" priority="54" stopIfTrue="1">
      <formula>$DB78=""</formula>
    </cfRule>
    <cfRule type="cellIs" dxfId="1312" priority="55" stopIfTrue="1" operator="notEqual">
      <formula>$DB78</formula>
    </cfRule>
  </conditionalFormatting>
  <conditionalFormatting sqref="DB77">
    <cfRule type="cellIs" dxfId="1311" priority="53" operator="notEqual">
      <formula>$DB77</formula>
    </cfRule>
  </conditionalFormatting>
  <conditionalFormatting sqref="DH77">
    <cfRule type="cellIs" dxfId="1310" priority="51" stopIfTrue="1" operator="notEqual">
      <formula>$DL77</formula>
    </cfRule>
  </conditionalFormatting>
  <conditionalFormatting sqref="DE77">
    <cfRule type="cellIs" dxfId="1309" priority="52" stopIfTrue="1" operator="notEqual">
      <formula>$DH77</formula>
    </cfRule>
  </conditionalFormatting>
  <conditionalFormatting sqref="CY77">
    <cfRule type="expression" dxfId="1308" priority="49" stopIfTrue="1">
      <formula>$DB77=""</formula>
    </cfRule>
    <cfRule type="cellIs" dxfId="1307" priority="50" stopIfTrue="1" operator="notEqual">
      <formula>$DB77</formula>
    </cfRule>
  </conditionalFormatting>
  <conditionalFormatting sqref="DB79">
    <cfRule type="cellIs" dxfId="1306" priority="48" operator="notEqual">
      <formula>$DB79</formula>
    </cfRule>
  </conditionalFormatting>
  <conditionalFormatting sqref="DH79">
    <cfRule type="cellIs" dxfId="1305" priority="46" stopIfTrue="1" operator="notEqual">
      <formula>$DL79</formula>
    </cfRule>
  </conditionalFormatting>
  <conditionalFormatting sqref="DE79">
    <cfRule type="cellIs" dxfId="1304" priority="47" stopIfTrue="1" operator="notEqual">
      <formula>$DH79</formula>
    </cfRule>
  </conditionalFormatting>
  <conditionalFormatting sqref="CY79">
    <cfRule type="expression" dxfId="1303" priority="44" stopIfTrue="1">
      <formula>$DB79=""</formula>
    </cfRule>
    <cfRule type="cellIs" dxfId="1302" priority="45" stopIfTrue="1" operator="notEqual">
      <formula>$DB79</formula>
    </cfRule>
  </conditionalFormatting>
  <conditionalFormatting sqref="DH18">
    <cfRule type="cellIs" dxfId="1301" priority="42" stopIfTrue="1" operator="notEqual">
      <formula>$DL18</formula>
    </cfRule>
  </conditionalFormatting>
  <conditionalFormatting sqref="DE18">
    <cfRule type="cellIs" dxfId="1300" priority="43" stopIfTrue="1" operator="notEqual">
      <formula>$DH18</formula>
    </cfRule>
  </conditionalFormatting>
  <conditionalFormatting sqref="DB18">
    <cfRule type="cellIs" dxfId="1299" priority="41" operator="notEqual">
      <formula>$DB18</formula>
    </cfRule>
  </conditionalFormatting>
  <conditionalFormatting sqref="CY18">
    <cfRule type="expression" dxfId="1298" priority="39" stopIfTrue="1">
      <formula>$DB18=""</formula>
    </cfRule>
    <cfRule type="cellIs" dxfId="1297" priority="40" stopIfTrue="1" operator="notEqual">
      <formula>$DB18</formula>
    </cfRule>
  </conditionalFormatting>
  <conditionalFormatting sqref="DB128">
    <cfRule type="cellIs" dxfId="1296" priority="38" operator="notEqual">
      <formula>$DB128</formula>
    </cfRule>
  </conditionalFormatting>
  <conditionalFormatting sqref="DH96">
    <cfRule type="cellIs" dxfId="1295" priority="36" stopIfTrue="1" operator="notEqual">
      <formula>$DL96</formula>
    </cfRule>
  </conditionalFormatting>
  <conditionalFormatting sqref="DE96">
    <cfRule type="cellIs" dxfId="1294" priority="37" stopIfTrue="1" operator="notEqual">
      <formula>$DH96</formula>
    </cfRule>
  </conditionalFormatting>
  <conditionalFormatting sqref="DB96">
    <cfRule type="cellIs" dxfId="1293" priority="35" operator="notEqual">
      <formula>$DB96</formula>
    </cfRule>
  </conditionalFormatting>
  <conditionalFormatting sqref="CY96">
    <cfRule type="expression" dxfId="1292" priority="33" stopIfTrue="1">
      <formula>$DB96=""</formula>
    </cfRule>
    <cfRule type="cellIs" dxfId="1291" priority="34" stopIfTrue="1" operator="notEqual">
      <formula>$DB96</formula>
    </cfRule>
  </conditionalFormatting>
  <conditionalFormatting sqref="DH140">
    <cfRule type="cellIs" dxfId="1290" priority="31" stopIfTrue="1" operator="notEqual">
      <formula>$DL140</formula>
    </cfRule>
  </conditionalFormatting>
  <conditionalFormatting sqref="DE140">
    <cfRule type="cellIs" dxfId="1289" priority="32" stopIfTrue="1" operator="notEqual">
      <formula>$DH140</formula>
    </cfRule>
  </conditionalFormatting>
  <conditionalFormatting sqref="DB140">
    <cfRule type="cellIs" dxfId="1288" priority="30" operator="notEqual">
      <formula>$DB140</formula>
    </cfRule>
  </conditionalFormatting>
  <conditionalFormatting sqref="CY140">
    <cfRule type="expression" dxfId="1287" priority="28" stopIfTrue="1">
      <formula>$DB140=""</formula>
    </cfRule>
    <cfRule type="cellIs" dxfId="1286" priority="29" stopIfTrue="1" operator="notEqual">
      <formula>$DB140</formula>
    </cfRule>
  </conditionalFormatting>
  <conditionalFormatting sqref="CV148:CV150">
    <cfRule type="cellIs" dxfId="1285" priority="23" stopIfTrue="1" operator="notEqual">
      <formula>$DE148</formula>
    </cfRule>
  </conditionalFormatting>
  <conditionalFormatting sqref="CV146">
    <cfRule type="cellIs" dxfId="1284" priority="22" stopIfTrue="1" operator="notEqual">
      <formula>$DE146</formula>
    </cfRule>
  </conditionalFormatting>
  <conditionalFormatting sqref="CV145">
    <cfRule type="cellIs" dxfId="1283" priority="21" stopIfTrue="1" operator="notEqual">
      <formula>$DE145</formula>
    </cfRule>
  </conditionalFormatting>
  <conditionalFormatting sqref="CV147">
    <cfRule type="cellIs" dxfId="1282" priority="20" stopIfTrue="1" operator="notEqual">
      <formula>$DE147</formula>
    </cfRule>
  </conditionalFormatting>
  <conditionalFormatting sqref="CV5">
    <cfRule type="expression" dxfId="1281" priority="18" stopIfTrue="1">
      <formula>$CY5=""</formula>
    </cfRule>
    <cfRule type="cellIs" dxfId="1280" priority="19" stopIfTrue="1" operator="notEqual">
      <formula>$CY5</formula>
    </cfRule>
  </conditionalFormatting>
  <conditionalFormatting sqref="CV152:CV153">
    <cfRule type="cellIs" dxfId="1279" priority="17" stopIfTrue="1" operator="notEqual">
      <formula>$DE152</formula>
    </cfRule>
  </conditionalFormatting>
  <conditionalFormatting sqref="CV151">
    <cfRule type="cellIs" dxfId="1278" priority="16" stopIfTrue="1" operator="notEqual">
      <formula>$DE151</formula>
    </cfRule>
  </conditionalFormatting>
  <conditionalFormatting sqref="CV6:CV70 CV72:CV143">
    <cfRule type="expression" dxfId="1277" priority="13" stopIfTrue="1">
      <formula>$CY6=""</formula>
    </cfRule>
    <cfRule type="cellIs" dxfId="1276" priority="14" stopIfTrue="1" operator="notEqual">
      <formula>$CY6</formula>
    </cfRule>
  </conditionalFormatting>
  <conditionalFormatting sqref="DH144">
    <cfRule type="cellIs" dxfId="1275" priority="12" stopIfTrue="1" operator="notEqual">
      <formula>$DL144</formula>
    </cfRule>
  </conditionalFormatting>
  <conditionalFormatting sqref="DE144">
    <cfRule type="cellIs" dxfId="1274" priority="11" stopIfTrue="1" operator="notEqual">
      <formula>$DL144</formula>
    </cfRule>
  </conditionalFormatting>
  <conditionalFormatting sqref="DB144">
    <cfRule type="cellIs" dxfId="1273" priority="10" stopIfTrue="1" operator="notEqual">
      <formula>$DE144</formula>
    </cfRule>
  </conditionalFormatting>
  <conditionalFormatting sqref="CY144">
    <cfRule type="cellIs" dxfId="1272" priority="9" stopIfTrue="1" operator="notEqual">
      <formula>$DE144</formula>
    </cfRule>
  </conditionalFormatting>
  <conditionalFormatting sqref="CV144">
    <cfRule type="cellIs" dxfId="1271" priority="8" stopIfTrue="1" operator="notEqual">
      <formula>$DE144</formula>
    </cfRule>
  </conditionalFormatting>
  <conditionalFormatting sqref="DH71">
    <cfRule type="cellIs" dxfId="1270" priority="6" stopIfTrue="1" operator="notEqual">
      <formula>$DL71</formula>
    </cfRule>
  </conditionalFormatting>
  <conditionalFormatting sqref="DE71">
    <cfRule type="cellIs" dxfId="1269" priority="7" stopIfTrue="1" operator="notEqual">
      <formula>$DH71</formula>
    </cfRule>
  </conditionalFormatting>
  <conditionalFormatting sqref="DB71">
    <cfRule type="cellIs" dxfId="1268" priority="5" operator="notEqual">
      <formula>$DB71</formula>
    </cfRule>
  </conditionalFormatting>
  <conditionalFormatting sqref="CY71">
    <cfRule type="expression" dxfId="1267" priority="3" stopIfTrue="1">
      <formula>$DB71=""</formula>
    </cfRule>
    <cfRule type="cellIs" dxfId="1266" priority="4" stopIfTrue="1" operator="notEqual">
      <formula>$DB71</formula>
    </cfRule>
  </conditionalFormatting>
  <conditionalFormatting sqref="CV71">
    <cfRule type="expression" dxfId="1265" priority="1" stopIfTrue="1">
      <formula>$CY71=""</formula>
    </cfRule>
    <cfRule type="cellIs" dxfId="1264" priority="2" stopIfTrue="1" operator="notEqual">
      <formula>$CY71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81.0 / Gültig ab: 01.04.18 / Seite &amp;P (&amp;N)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447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5.42578125" style="13" customWidth="1"/>
    <col min="99" max="99" width="8.5703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2851562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9.28515625" style="49" customWidth="1"/>
    <col min="113" max="113" width="4.7109375" style="49" customWidth="1"/>
    <col min="114" max="114" width="29.85546875" style="11" customWidth="1"/>
    <col min="115" max="115" width="1.5703125" style="115" customWidth="1"/>
    <col min="116" max="116" width="9.28515625" style="13" customWidth="1"/>
    <col min="117" max="117" width="4.7109375" style="13" customWidth="1"/>
    <col min="118" max="118" width="29.85546875" style="11" customWidth="1"/>
    <col min="119" max="120" width="11.42578125" customWidth="1"/>
    <col min="121" max="121" width="3.7109375" style="11" customWidth="1"/>
    <col min="122" max="122" width="34.7109375" style="11" customWidth="1"/>
    <col min="123" max="123" width="18.42578125" style="11" customWidth="1"/>
    <col min="124" max="124" width="14.28515625" style="11" customWidth="1"/>
    <col min="125" max="125" width="11.42578125" style="11" bestFit="1" customWidth="1"/>
    <col min="126" max="126" width="15.42578125" style="11" customWidth="1"/>
    <col min="127" max="153" width="3.7109375" style="11"/>
    <col min="154" max="154" width="8.5703125" style="11" customWidth="1"/>
    <col min="155" max="155" width="5.42578125" style="11" customWidth="1"/>
    <col min="156" max="16384" width="3.7109375" style="11"/>
  </cols>
  <sheetData>
    <row r="1" spans="1:155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1318</v>
      </c>
      <c r="CW1" s="143"/>
      <c r="CX1" s="144"/>
      <c r="CY1" s="142" t="s">
        <v>1197</v>
      </c>
      <c r="CZ1" s="143"/>
      <c r="DA1" s="144"/>
      <c r="DB1" s="142" t="s">
        <v>1053</v>
      </c>
      <c r="DC1" s="143"/>
      <c r="DD1" s="144"/>
      <c r="DE1" s="143" t="s">
        <v>890</v>
      </c>
      <c r="DF1" s="143"/>
      <c r="DG1" s="144"/>
      <c r="DH1" s="142" t="s">
        <v>889</v>
      </c>
      <c r="DI1" s="143"/>
      <c r="DJ1" s="144"/>
      <c r="DL1" s="142" t="s">
        <v>857</v>
      </c>
      <c r="DM1" s="143"/>
      <c r="DN1" s="144"/>
      <c r="DQ1" s="186" t="s">
        <v>979</v>
      </c>
      <c r="DR1" s="186"/>
      <c r="DT1" s="11" t="s">
        <v>947</v>
      </c>
    </row>
    <row r="2" spans="1:155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1312</v>
      </c>
      <c r="AC2" s="196"/>
      <c r="CT2" s="2"/>
      <c r="CV2" s="140"/>
      <c r="CW2" s="140"/>
      <c r="CY2" s="140"/>
      <c r="CZ2" s="140"/>
      <c r="DB2" s="140"/>
      <c r="DC2" s="140"/>
      <c r="DE2" s="140"/>
      <c r="DF2" s="140"/>
      <c r="DH2" s="140"/>
      <c r="DI2" s="140"/>
      <c r="DK2" s="145"/>
      <c r="DL2" s="2"/>
      <c r="DM2" s="2"/>
      <c r="EO2" s="19"/>
      <c r="EP2" s="19"/>
    </row>
    <row r="3" spans="1:155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260"/>
      <c r="CU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33" t="s">
        <v>702</v>
      </c>
      <c r="DI3" s="33" t="s">
        <v>701</v>
      </c>
      <c r="DJ3" s="139" t="s">
        <v>78</v>
      </c>
      <c r="DK3" s="146"/>
      <c r="DL3" s="33" t="s">
        <v>702</v>
      </c>
      <c r="DM3" s="33" t="s">
        <v>701</v>
      </c>
      <c r="DN3" s="139" t="s">
        <v>78</v>
      </c>
      <c r="EX3" s="154" t="s">
        <v>703</v>
      </c>
    </row>
    <row r="4" spans="1:155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S4" s="19">
        <v>2018</v>
      </c>
      <c r="CT4" s="260">
        <v>2016</v>
      </c>
      <c r="CU4" s="154"/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125"/>
      <c r="DI4" s="125"/>
      <c r="DJ4" s="83"/>
      <c r="DK4" s="20"/>
      <c r="DL4" s="33"/>
      <c r="DM4" s="33"/>
      <c r="DN4" s="83"/>
      <c r="DS4" s="19" t="s">
        <v>978</v>
      </c>
      <c r="DT4" s="19" t="s">
        <v>948</v>
      </c>
      <c r="DU4" s="19" t="s">
        <v>949</v>
      </c>
      <c r="DV4" s="19" t="s">
        <v>950</v>
      </c>
      <c r="EX4" s="154">
        <v>2016</v>
      </c>
      <c r="EY4" s="19">
        <v>2016</v>
      </c>
    </row>
    <row r="5" spans="1:155" s="19" customFormat="1" ht="27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0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O5" s="262" t="str">
        <f>IF(CS5=CT5,"","anders")</f>
        <v>anders</v>
      </c>
      <c r="CP5" s="19" t="str">
        <f t="shared" ref="CP5:CP71" si="2">+S5</f>
        <v>Chiaverio Flavio</v>
      </c>
      <c r="CR5" s="19">
        <f t="shared" ref="CR5:CR71" si="3">+Z5</f>
        <v>36</v>
      </c>
      <c r="CS5" s="19" t="str">
        <f>+AB5</f>
        <v>B/A 5)</v>
      </c>
      <c r="CT5" s="260" t="str">
        <f t="shared" ref="CT5:CT36" si="4">VLOOKUP(CU5,Kategorie,2,0)</f>
        <v>A</v>
      </c>
      <c r="CU5" s="154">
        <v>5558</v>
      </c>
      <c r="CV5" s="125">
        <v>753</v>
      </c>
      <c r="CW5" s="33">
        <f t="shared" ref="CW5:CW11" si="5">VLOOKUP($CV5,Funktionsbezeichnungen,3,0)</f>
        <v>12</v>
      </c>
      <c r="CX5" s="83" t="str">
        <f t="shared" ref="CX5:CX11" si="6">VLOOKUP($CV5,Funktionsbezeichnungen,2,0)</f>
        <v>Vorgesetzter  12</v>
      </c>
      <c r="CY5" s="125">
        <v>753</v>
      </c>
      <c r="CZ5" s="33">
        <f t="shared" ref="CZ5:CZ11" si="7">VLOOKUP($CY5,Funktionsbezeichnungen,3,0)</f>
        <v>12</v>
      </c>
      <c r="DA5" s="83" t="str">
        <f t="shared" ref="DA5:DA11" si="8">VLOOKUP($CY5,Funktionsbezeichnungen,2,0)</f>
        <v>Vorgesetzter  12</v>
      </c>
      <c r="DB5" s="125">
        <v>753</v>
      </c>
      <c r="DC5" s="33">
        <f t="shared" ref="DC5:DC8" si="9">VLOOKUP($DB5,Funktionsbezeichnungen,3,0)</f>
        <v>12</v>
      </c>
      <c r="DD5" s="83" t="str">
        <f t="shared" ref="DD5:DD8" si="10">VLOOKUP($DB5,Funktionsbezeichnungen,2,0)</f>
        <v>Vorgesetzter  12</v>
      </c>
      <c r="DE5" s="125">
        <v>753</v>
      </c>
      <c r="DF5" s="33">
        <f t="shared" ref="DF5:DF8" si="11">VLOOKUP($DE5,Funktionsbezeichnungen,3,0)</f>
        <v>12</v>
      </c>
      <c r="DG5" s="83" t="str">
        <f t="shared" ref="DG5:DG8" si="12">VLOOKUP($DE5,Funktionsbezeichnungen,2,0)</f>
        <v>Vorgesetzter  12</v>
      </c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12</v>
      </c>
      <c r="DK5" s="20"/>
      <c r="DL5" s="124">
        <v>753</v>
      </c>
      <c r="DM5" s="33">
        <f t="shared" ref="DM5:DM8" si="15">VLOOKUP($DL5,Funktionsbezeichnungen,3,0)</f>
        <v>12</v>
      </c>
      <c r="DN5" s="83" t="str">
        <f t="shared" ref="DN5:DN8" si="16">VLOOKUP($DL5,Funktionsbezeichnungen,2,0)</f>
        <v>Vorgesetzter  12</v>
      </c>
      <c r="DS5" s="19">
        <f t="shared" ref="DS5:DS71" si="17">+CU5</f>
        <v>5558</v>
      </c>
      <c r="DT5" s="153">
        <v>1</v>
      </c>
      <c r="DU5" s="19">
        <v>2</v>
      </c>
      <c r="DV5" s="19" t="s">
        <v>951</v>
      </c>
      <c r="EX5" s="154">
        <v>2139</v>
      </c>
      <c r="EY5" s="19" t="s">
        <v>89</v>
      </c>
    </row>
    <row r="6" spans="1:155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O6" s="262" t="str">
        <f>IF(CS6=CT6,"","anders")</f>
        <v>anders</v>
      </c>
      <c r="CP6" s="19" t="str">
        <f t="shared" si="2"/>
        <v>Schädler Beat</v>
      </c>
      <c r="CR6" s="19">
        <f t="shared" si="3"/>
        <v>35</v>
      </c>
      <c r="CS6" s="19" t="str">
        <f t="shared" ref="CS6:CS71" si="18">+AB6</f>
        <v>B/A 5)</v>
      </c>
      <c r="CT6" s="260" t="str">
        <f t="shared" si="4"/>
        <v>A</v>
      </c>
      <c r="CU6" s="154">
        <v>4155</v>
      </c>
      <c r="CV6" s="125">
        <v>753</v>
      </c>
      <c r="CW6" s="33">
        <f t="shared" si="5"/>
        <v>12</v>
      </c>
      <c r="CX6" s="83" t="str">
        <f t="shared" si="6"/>
        <v>Vorgesetzter  12</v>
      </c>
      <c r="CY6" s="125">
        <v>753</v>
      </c>
      <c r="CZ6" s="33">
        <f t="shared" si="7"/>
        <v>12</v>
      </c>
      <c r="DA6" s="83" t="str">
        <f t="shared" si="8"/>
        <v>Vorgesetzter  12</v>
      </c>
      <c r="DB6" s="125">
        <v>753</v>
      </c>
      <c r="DC6" s="33">
        <f t="shared" si="9"/>
        <v>12</v>
      </c>
      <c r="DD6" s="83" t="str">
        <f t="shared" si="10"/>
        <v>Vorgesetzter  12</v>
      </c>
      <c r="DE6" s="125">
        <v>753</v>
      </c>
      <c r="DF6" s="33">
        <f t="shared" si="11"/>
        <v>12</v>
      </c>
      <c r="DG6" s="83" t="str">
        <f t="shared" si="12"/>
        <v>Vorgesetzter  12</v>
      </c>
      <c r="DH6" s="124">
        <v>753</v>
      </c>
      <c r="DI6" s="33">
        <f t="shared" si="13"/>
        <v>12</v>
      </c>
      <c r="DJ6" s="83" t="str">
        <f t="shared" si="14"/>
        <v>Vorgesetzter  12</v>
      </c>
      <c r="DK6" s="20"/>
      <c r="DL6" s="124">
        <v>753</v>
      </c>
      <c r="DM6" s="33">
        <f t="shared" si="15"/>
        <v>12</v>
      </c>
      <c r="DN6" s="83" t="str">
        <f t="shared" si="16"/>
        <v>Vorgesetzter  12</v>
      </c>
      <c r="DS6" s="19">
        <f t="shared" si="17"/>
        <v>4155</v>
      </c>
      <c r="DT6" s="153">
        <v>1</v>
      </c>
      <c r="DU6" s="19">
        <v>2</v>
      </c>
      <c r="DV6" s="19" t="s">
        <v>951</v>
      </c>
      <c r="EX6" s="154">
        <v>5558</v>
      </c>
      <c r="EY6" s="19" t="s">
        <v>89</v>
      </c>
    </row>
    <row r="7" spans="1:155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O7" s="262" t="str">
        <f t="shared" ref="CO7:CO70" si="19">IF(CS7=CT7,"","anders")</f>
        <v>anders</v>
      </c>
      <c r="CP7" s="19" t="str">
        <f t="shared" si="2"/>
        <v>Zenners Guy</v>
      </c>
      <c r="CR7" s="19">
        <f t="shared" si="3"/>
        <v>31</v>
      </c>
      <c r="CS7" s="19" t="str">
        <f t="shared" si="18"/>
        <v>B/A 5)</v>
      </c>
      <c r="CT7" s="260" t="str">
        <f t="shared" si="4"/>
        <v xml:space="preserve"> A</v>
      </c>
      <c r="CU7" s="154">
        <v>4182</v>
      </c>
      <c r="CV7" s="125">
        <v>753</v>
      </c>
      <c r="CW7" s="33">
        <f t="shared" si="5"/>
        <v>12</v>
      </c>
      <c r="CX7" s="83" t="str">
        <f t="shared" si="6"/>
        <v>Vorgesetzter  12</v>
      </c>
      <c r="CY7" s="125">
        <v>753</v>
      </c>
      <c r="CZ7" s="33">
        <f t="shared" si="7"/>
        <v>12</v>
      </c>
      <c r="DA7" s="83" t="str">
        <f t="shared" si="8"/>
        <v>Vorgesetzter  12</v>
      </c>
      <c r="DB7" s="125">
        <v>753</v>
      </c>
      <c r="DC7" s="33">
        <f t="shared" si="9"/>
        <v>12</v>
      </c>
      <c r="DD7" s="83" t="str">
        <f t="shared" si="10"/>
        <v>Vorgesetzter  12</v>
      </c>
      <c r="DE7" s="125">
        <v>753</v>
      </c>
      <c r="DF7" s="33">
        <f t="shared" si="11"/>
        <v>12</v>
      </c>
      <c r="DG7" s="83" t="str">
        <f t="shared" si="12"/>
        <v>Vorgesetzter  12</v>
      </c>
      <c r="DH7" s="124">
        <v>753</v>
      </c>
      <c r="DI7" s="33">
        <f t="shared" si="13"/>
        <v>12</v>
      </c>
      <c r="DJ7" s="83" t="str">
        <f t="shared" si="14"/>
        <v>Vorgesetzter  12</v>
      </c>
      <c r="DK7" s="20"/>
      <c r="DL7" s="124">
        <v>753</v>
      </c>
      <c r="DM7" s="33">
        <f t="shared" si="15"/>
        <v>12</v>
      </c>
      <c r="DN7" s="83" t="str">
        <f t="shared" si="16"/>
        <v>Vorgesetzter  12</v>
      </c>
      <c r="DS7" s="19">
        <f t="shared" si="17"/>
        <v>4182</v>
      </c>
      <c r="DT7" s="153">
        <v>1</v>
      </c>
      <c r="DU7" s="19">
        <v>2</v>
      </c>
      <c r="DV7" s="19" t="s">
        <v>951</v>
      </c>
      <c r="EX7" s="154">
        <v>4155</v>
      </c>
      <c r="EY7" s="19" t="s">
        <v>89</v>
      </c>
    </row>
    <row r="8" spans="1:155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O8" s="262" t="str">
        <f t="shared" si="19"/>
        <v>anders</v>
      </c>
      <c r="CP8" s="19" t="str">
        <f t="shared" si="2"/>
        <v>Suter Thomas</v>
      </c>
      <c r="CR8" s="19">
        <f t="shared" si="3"/>
        <v>26</v>
      </c>
      <c r="CS8" s="19" t="str">
        <f t="shared" si="18"/>
        <v>B/A 5)</v>
      </c>
      <c r="CT8" s="260" t="str">
        <f t="shared" si="4"/>
        <v>A</v>
      </c>
      <c r="CU8" s="154">
        <v>3201</v>
      </c>
      <c r="CV8" s="125">
        <v>753</v>
      </c>
      <c r="CW8" s="33">
        <f t="shared" si="5"/>
        <v>12</v>
      </c>
      <c r="CX8" s="83" t="str">
        <f t="shared" si="6"/>
        <v>Vorgesetzter  12</v>
      </c>
      <c r="CY8" s="125">
        <v>753</v>
      </c>
      <c r="CZ8" s="33">
        <f t="shared" si="7"/>
        <v>12</v>
      </c>
      <c r="DA8" s="83" t="str">
        <f t="shared" si="8"/>
        <v>Vorgesetzter  12</v>
      </c>
      <c r="DB8" s="125">
        <v>774</v>
      </c>
      <c r="DC8" s="33">
        <f t="shared" si="9"/>
        <v>10</v>
      </c>
      <c r="DD8" s="83" t="str">
        <f t="shared" si="10"/>
        <v>Senior Projektingenieur (Bau)</v>
      </c>
      <c r="DE8" s="125">
        <v>774</v>
      </c>
      <c r="DF8" s="33">
        <f t="shared" si="11"/>
        <v>10</v>
      </c>
      <c r="DG8" s="83" t="str">
        <f t="shared" si="12"/>
        <v>Senior Projektingenieur (Bau)</v>
      </c>
      <c r="DH8" s="125">
        <v>774</v>
      </c>
      <c r="DI8" s="33">
        <f t="shared" si="13"/>
        <v>10</v>
      </c>
      <c r="DJ8" s="83" t="str">
        <f t="shared" si="14"/>
        <v>Senior Projektingenieur (Bau)</v>
      </c>
      <c r="DK8" s="20"/>
      <c r="DL8" s="33">
        <v>773</v>
      </c>
      <c r="DM8" s="33">
        <f t="shared" si="15"/>
        <v>9</v>
      </c>
      <c r="DN8" s="83" t="str">
        <f t="shared" si="16"/>
        <v>Projektingenieur 9 (Bau)</v>
      </c>
      <c r="DS8" s="19">
        <f t="shared" si="17"/>
        <v>3201</v>
      </c>
      <c r="DT8" s="153">
        <v>1</v>
      </c>
      <c r="DU8" s="19">
        <v>2</v>
      </c>
      <c r="DV8" s="19" t="s">
        <v>951</v>
      </c>
      <c r="EX8" s="154">
        <v>5574</v>
      </c>
      <c r="EY8" s="19" t="s">
        <v>89</v>
      </c>
    </row>
    <row r="9" spans="1:155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O9" s="262" t="str">
        <f t="shared" si="19"/>
        <v>anders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260" t="str">
        <f t="shared" si="4"/>
        <v>B</v>
      </c>
      <c r="CU9" s="154">
        <v>7679</v>
      </c>
      <c r="CV9" s="125">
        <v>753</v>
      </c>
      <c r="CW9" s="33">
        <f t="shared" si="5"/>
        <v>12</v>
      </c>
      <c r="CX9" s="83" t="str">
        <f t="shared" si="6"/>
        <v>Vorgesetzter  12</v>
      </c>
      <c r="CY9" s="125">
        <v>774</v>
      </c>
      <c r="CZ9" s="33">
        <f t="shared" si="7"/>
        <v>10</v>
      </c>
      <c r="DA9" s="83" t="str">
        <f t="shared" si="8"/>
        <v>Senior Projektingenieur (Bau)</v>
      </c>
      <c r="DB9" s="125">
        <v>774</v>
      </c>
      <c r="DC9" s="33">
        <f>VLOOKUP($DB9,Funktionsbezeichnungen,3,0)</f>
        <v>10</v>
      </c>
      <c r="DD9" s="83" t="str">
        <f>VLOOKUP($DB9,Funktionsbezeichnungen,2,0)</f>
        <v>Senior Projektingenieur (Bau)</v>
      </c>
      <c r="DE9" s="125">
        <v>773</v>
      </c>
      <c r="DF9" s="33">
        <f>VLOOKUP($DE9,Funktionsbezeichnungen,3,0)</f>
        <v>9</v>
      </c>
      <c r="DG9" s="83" t="str">
        <f>VLOOKUP($DE9,Funktionsbezeichnungen,2,0)</f>
        <v>Projektingenieur 9 (Bau)</v>
      </c>
      <c r="DH9" s="125">
        <v>773</v>
      </c>
      <c r="DI9" s="33">
        <f>VLOOKUP($DH9,Funktionsbezeichnungen,3,0)</f>
        <v>9</v>
      </c>
      <c r="DJ9" s="83" t="str">
        <f>VLOOKUP($DH9,Funktionsbezeichnungen,2,0)</f>
        <v>Projektingenieur 9 (Bau)</v>
      </c>
      <c r="DK9" s="20"/>
      <c r="DL9" s="33">
        <v>772</v>
      </c>
      <c r="DM9" s="33">
        <f>VLOOKUP($DL9,Funktionsbezeichnungen,3,0)</f>
        <v>8</v>
      </c>
      <c r="DN9" s="83" t="str">
        <f>VLOOKUP($DL9,Funktionsbezeichnungen,2,0)</f>
        <v>Projektingenieur 8 (Bau)</v>
      </c>
      <c r="DS9" s="19">
        <f>+CU9</f>
        <v>7679</v>
      </c>
      <c r="DT9" s="153">
        <v>1</v>
      </c>
      <c r="DU9" s="19">
        <v>2</v>
      </c>
      <c r="DV9" s="19" t="s">
        <v>951</v>
      </c>
      <c r="EX9" s="154">
        <v>4182</v>
      </c>
      <c r="EY9" s="19" t="s">
        <v>1035</v>
      </c>
    </row>
    <row r="10" spans="1:155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O10" s="262" t="str">
        <f t="shared" si="19"/>
        <v>anders</v>
      </c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260" t="str">
        <f t="shared" si="4"/>
        <v>B</v>
      </c>
      <c r="CU10" s="154">
        <v>4258</v>
      </c>
      <c r="CV10" s="125">
        <v>753</v>
      </c>
      <c r="CW10" s="33">
        <f t="shared" si="5"/>
        <v>12</v>
      </c>
      <c r="CX10" s="83" t="str">
        <f t="shared" si="6"/>
        <v>Vorgesetzter  12</v>
      </c>
      <c r="CY10" s="125">
        <v>774</v>
      </c>
      <c r="CZ10" s="33">
        <f t="shared" si="7"/>
        <v>10</v>
      </c>
      <c r="DA10" s="83" t="str">
        <f t="shared" si="8"/>
        <v>Senior Projektingenieur (Bau)</v>
      </c>
      <c r="DB10" s="125">
        <v>773</v>
      </c>
      <c r="DC10" s="33">
        <f>VLOOKUP($DB10,Funktionsbezeichnungen,3,0)</f>
        <v>9</v>
      </c>
      <c r="DD10" s="83" t="str">
        <f>VLOOKUP($DB10,Funktionsbezeichnungen,2,0)</f>
        <v>Projektingenieur 9 (Bau)</v>
      </c>
      <c r="DE10" s="125">
        <v>773</v>
      </c>
      <c r="DF10" s="33">
        <f>VLOOKUP($DE10,Funktionsbezeichnungen,3,0)</f>
        <v>9</v>
      </c>
      <c r="DG10" s="83" t="str">
        <f>VLOOKUP($DE10,Funktionsbezeichnungen,2,0)</f>
        <v>Projektingenieur 9 (Bau)</v>
      </c>
      <c r="DH10" s="125">
        <v>773</v>
      </c>
      <c r="DI10" s="33">
        <f>VLOOKUP($DH10,Funktionsbezeichnungen,3,0)</f>
        <v>9</v>
      </c>
      <c r="DJ10" s="83" t="str">
        <f>VLOOKUP($DH10,Funktionsbezeichnungen,2,0)</f>
        <v>Projektingenieur 9 (Bau)</v>
      </c>
      <c r="DK10" s="20"/>
      <c r="DL10" s="33">
        <v>772</v>
      </c>
      <c r="DM10" s="33">
        <f>VLOOKUP($DL10,Funktionsbezeichnungen,3,0)</f>
        <v>8</v>
      </c>
      <c r="DN10" s="83" t="str">
        <f>VLOOKUP($DL10,Funktionsbezeichnungen,2,0)</f>
        <v>Projektingenieur 8 (Bau)</v>
      </c>
      <c r="DS10" s="19">
        <f>+CU10</f>
        <v>4258</v>
      </c>
      <c r="DT10" s="153">
        <v>1</v>
      </c>
      <c r="DU10" s="19">
        <v>2</v>
      </c>
      <c r="DV10" s="19" t="s">
        <v>951</v>
      </c>
      <c r="EX10" s="154">
        <v>3201</v>
      </c>
      <c r="EY10" s="19" t="s">
        <v>89</v>
      </c>
    </row>
    <row r="11" spans="1:155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O11" s="262" t="str">
        <f t="shared" si="19"/>
        <v>anders</v>
      </c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260" t="str">
        <f t="shared" si="4"/>
        <v>A</v>
      </c>
      <c r="CU11" s="154">
        <v>5574</v>
      </c>
      <c r="CV11" s="125">
        <v>774</v>
      </c>
      <c r="CW11" s="33">
        <f t="shared" si="5"/>
        <v>10</v>
      </c>
      <c r="CX11" s="83" t="str">
        <f t="shared" si="6"/>
        <v>Senior Projektingenieur (Bau)</v>
      </c>
      <c r="CY11" s="125">
        <v>753</v>
      </c>
      <c r="CZ11" s="33">
        <f t="shared" si="7"/>
        <v>12</v>
      </c>
      <c r="DA11" s="83" t="str">
        <f t="shared" si="8"/>
        <v>Vorgesetzter  12</v>
      </c>
      <c r="DB11" s="125">
        <v>753</v>
      </c>
      <c r="DC11" s="33">
        <f>VLOOKUP($DB11,Funktionsbezeichnungen,3,0)</f>
        <v>12</v>
      </c>
      <c r="DD11" s="83" t="str">
        <f>VLOOKUP($DB11,Funktionsbezeichnungen,2,0)</f>
        <v>Vorgesetzter  12</v>
      </c>
      <c r="DE11" s="125">
        <v>753</v>
      </c>
      <c r="DF11" s="33">
        <f>VLOOKUP($DE11,Funktionsbezeichnungen,3,0)</f>
        <v>12</v>
      </c>
      <c r="DG11" s="83" t="str">
        <f>VLOOKUP($DE11,Funktionsbezeichnungen,2,0)</f>
        <v>Vorgesetzter  12</v>
      </c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12</v>
      </c>
      <c r="DK11" s="20"/>
      <c r="DL11" s="124">
        <v>753</v>
      </c>
      <c r="DM11" s="33">
        <f>VLOOKUP($DL11,Funktionsbezeichnungen,3,0)</f>
        <v>12</v>
      </c>
      <c r="DN11" s="83" t="str">
        <f>VLOOKUP($DL11,Funktionsbezeichnungen,2,0)</f>
        <v>Vorgesetzter  12</v>
      </c>
      <c r="DS11" s="19">
        <f>+CU11</f>
        <v>5574</v>
      </c>
      <c r="DT11" s="153">
        <v>1</v>
      </c>
      <c r="DU11" s="19">
        <v>2</v>
      </c>
      <c r="DV11" s="19" t="s">
        <v>951</v>
      </c>
      <c r="EX11" s="154">
        <v>3136</v>
      </c>
      <c r="EY11" s="19" t="s">
        <v>1319</v>
      </c>
    </row>
    <row r="12" spans="1:155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O12" s="19" t="str">
        <f t="shared" si="19"/>
        <v/>
      </c>
      <c r="CP12" s="19" t="str">
        <f t="shared" si="2"/>
        <v>Kalak Josef</v>
      </c>
      <c r="CR12" s="19">
        <f t="shared" si="3"/>
        <v>49</v>
      </c>
      <c r="CS12" s="19" t="str">
        <f t="shared" si="18"/>
        <v>B/A 1)</v>
      </c>
      <c r="CT12" s="260" t="str">
        <f t="shared" si="4"/>
        <v>B/A 1)</v>
      </c>
      <c r="CU12" s="154">
        <v>3136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 t="s">
        <v>711</v>
      </c>
      <c r="DF12" s="33"/>
      <c r="DG12" s="83"/>
      <c r="DH12" s="125" t="s">
        <v>711</v>
      </c>
      <c r="DI12" s="33"/>
      <c r="DJ12" s="83"/>
      <c r="DK12" s="20"/>
      <c r="DL12" s="125" t="s">
        <v>711</v>
      </c>
      <c r="DM12" s="125" t="s">
        <v>711</v>
      </c>
      <c r="DN12" s="83"/>
      <c r="DS12" s="19">
        <f t="shared" si="17"/>
        <v>3136</v>
      </c>
      <c r="DT12" s="153">
        <v>1</v>
      </c>
      <c r="DU12" s="19">
        <v>2</v>
      </c>
      <c r="DV12" s="185" t="s">
        <v>951</v>
      </c>
      <c r="EX12" s="154">
        <v>3148</v>
      </c>
      <c r="EY12" s="19" t="s">
        <v>95</v>
      </c>
    </row>
    <row r="13" spans="1:155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O13" s="19" t="str">
        <f t="shared" si="19"/>
        <v/>
      </c>
      <c r="CP13" s="19" t="str">
        <f t="shared" si="2"/>
        <v>Hausammann Erich</v>
      </c>
      <c r="CR13" s="19">
        <f t="shared" si="3"/>
        <v>44</v>
      </c>
      <c r="CS13" s="19" t="str">
        <f t="shared" si="18"/>
        <v>B</v>
      </c>
      <c r="CT13" s="260" t="str">
        <f t="shared" si="4"/>
        <v>B</v>
      </c>
      <c r="CU13" s="154">
        <v>3148</v>
      </c>
      <c r="CV13" s="125" t="s">
        <v>711</v>
      </c>
      <c r="CW13" s="33"/>
      <c r="CX13" s="83"/>
      <c r="CY13" s="125" t="s">
        <v>711</v>
      </c>
      <c r="CZ13" s="33"/>
      <c r="DA13" s="83"/>
      <c r="DB13" s="125" t="s">
        <v>711</v>
      </c>
      <c r="DC13" s="33"/>
      <c r="DD13" s="83"/>
      <c r="DE13" s="125" t="s">
        <v>711</v>
      </c>
      <c r="DF13" s="33"/>
      <c r="DG13" s="83"/>
      <c r="DH13" s="125">
        <v>774</v>
      </c>
      <c r="DI13" s="33">
        <f t="shared" ref="DI13:DI28" si="20">VLOOKUP($DH13,Funktionsbezeichnungen,3,0)</f>
        <v>10</v>
      </c>
      <c r="DJ13" s="83" t="str">
        <f t="shared" ref="DJ13:DJ28" si="21">VLOOKUP($DH13,Funktionsbezeichnungen,2,0)</f>
        <v>Senior Projektingenieur (Bau)</v>
      </c>
      <c r="DK13" s="20"/>
      <c r="DL13" s="125">
        <v>773</v>
      </c>
      <c r="DM13" s="33">
        <f t="shared" ref="DM13:DM28" si="22">VLOOKUP($DL13,Funktionsbezeichnungen,3,0)</f>
        <v>9</v>
      </c>
      <c r="DN13" s="83" t="str">
        <f t="shared" ref="DN13:DN28" si="23">VLOOKUP($DL13,Funktionsbezeichnungen,2,0)</f>
        <v>Projektingenieur 9 (Bau)</v>
      </c>
      <c r="DS13" s="19">
        <f t="shared" si="17"/>
        <v>3148</v>
      </c>
      <c r="DT13" s="153">
        <v>2</v>
      </c>
      <c r="DU13" s="19">
        <v>3</v>
      </c>
      <c r="DV13" s="185" t="s">
        <v>951</v>
      </c>
      <c r="EX13" s="154">
        <v>3205</v>
      </c>
      <c r="EY13" s="19" t="s">
        <v>95</v>
      </c>
    </row>
    <row r="14" spans="1:155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O14" s="19" t="str">
        <f t="shared" si="19"/>
        <v/>
      </c>
      <c r="CP14" s="19" t="str">
        <f t="shared" si="2"/>
        <v>Bosshard Heinz</v>
      </c>
      <c r="CR14" s="19">
        <f t="shared" si="3"/>
        <v>40</v>
      </c>
      <c r="CS14" s="19" t="str">
        <f t="shared" si="18"/>
        <v>B</v>
      </c>
      <c r="CT14" s="260" t="str">
        <f t="shared" si="4"/>
        <v>B</v>
      </c>
      <c r="CU14" s="154">
        <v>3205</v>
      </c>
      <c r="CV14" s="125">
        <v>773</v>
      </c>
      <c r="CW14" s="33">
        <f t="shared" ref="CW14:CW33" si="24">VLOOKUP($CV14,Funktionsbezeichnungen,3,0)</f>
        <v>9</v>
      </c>
      <c r="CX14" s="83" t="str">
        <f t="shared" ref="CX14:CX33" si="25">VLOOKUP($CV14,Funktionsbezeichnungen,2,0)</f>
        <v>Projektingenieur 9 (Bau)</v>
      </c>
      <c r="CY14" s="125">
        <v>773</v>
      </c>
      <c r="CZ14" s="33">
        <f t="shared" ref="CZ14:CZ28" si="26">VLOOKUP($CY14,Funktionsbezeichnungen,3,0)</f>
        <v>9</v>
      </c>
      <c r="DA14" s="83" t="str">
        <f t="shared" ref="DA14:DA28" si="27">VLOOKUP($CY14,Funktionsbezeichnungen,2,0)</f>
        <v>Projektingenieur 9 (Bau)</v>
      </c>
      <c r="DB14" s="125">
        <v>773</v>
      </c>
      <c r="DC14" s="33">
        <f>VLOOKUP($DB14,Funktionsbezeichnungen,3,0)</f>
        <v>9</v>
      </c>
      <c r="DD14" s="83" t="str">
        <f>VLOOKUP($DB14,Funktionsbezeichnungen,2,0)</f>
        <v>Projektingenieur 9 (Bau)</v>
      </c>
      <c r="DE14" s="125">
        <v>773</v>
      </c>
      <c r="DF14" s="33">
        <f t="shared" ref="DF14:DF28" si="28">VLOOKUP($DE14,Funktionsbezeichnungen,3,0)</f>
        <v>9</v>
      </c>
      <c r="DG14" s="83" t="str">
        <f t="shared" ref="DG14:DG28" si="29">VLOOKUP($DE14,Funktionsbezeichnungen,2,0)</f>
        <v>Projektingenieur 9 (Bau)</v>
      </c>
      <c r="DH14" s="125">
        <v>773</v>
      </c>
      <c r="DI14" s="33">
        <f t="shared" si="20"/>
        <v>9</v>
      </c>
      <c r="DJ14" s="83" t="str">
        <f t="shared" si="21"/>
        <v>Projektingenieur 9 (Bau)</v>
      </c>
      <c r="DK14" s="20"/>
      <c r="DL14" s="33">
        <v>772</v>
      </c>
      <c r="DM14" s="33">
        <f t="shared" si="22"/>
        <v>8</v>
      </c>
      <c r="DN14" s="83" t="str">
        <f t="shared" si="23"/>
        <v>Projektingenieur 8 (Bau)</v>
      </c>
      <c r="DS14" s="19">
        <f t="shared" si="17"/>
        <v>3205</v>
      </c>
      <c r="DT14" s="153">
        <v>1</v>
      </c>
      <c r="DU14" s="19">
        <v>2</v>
      </c>
      <c r="DV14" s="19" t="s">
        <v>951</v>
      </c>
      <c r="EX14" s="154">
        <v>5557</v>
      </c>
      <c r="EY14" s="19" t="s">
        <v>95</v>
      </c>
    </row>
    <row r="15" spans="1:155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O15" s="19" t="str">
        <f t="shared" si="19"/>
        <v/>
      </c>
      <c r="CP15" s="19" t="str">
        <f t="shared" si="2"/>
        <v>Schär Robert</v>
      </c>
      <c r="CR15" s="19">
        <f t="shared" si="3"/>
        <v>37</v>
      </c>
      <c r="CS15" s="19" t="str">
        <f t="shared" si="18"/>
        <v>B</v>
      </c>
      <c r="CT15" s="260" t="str">
        <f t="shared" si="4"/>
        <v>B</v>
      </c>
      <c r="CU15" s="154">
        <v>5557</v>
      </c>
      <c r="CV15" s="125">
        <v>773</v>
      </c>
      <c r="CW15" s="33">
        <f t="shared" si="24"/>
        <v>9</v>
      </c>
      <c r="CX15" s="83" t="str">
        <f t="shared" si="25"/>
        <v>Projektingenieur 9 (Bau)</v>
      </c>
      <c r="CY15" s="125">
        <v>773</v>
      </c>
      <c r="CZ15" s="33">
        <f t="shared" si="26"/>
        <v>9</v>
      </c>
      <c r="DA15" s="83" t="str">
        <f t="shared" si="27"/>
        <v>Projektingenieur 9 (Bau)</v>
      </c>
      <c r="DB15" s="125">
        <v>773</v>
      </c>
      <c r="DC15" s="33">
        <f>VLOOKUP($DB15,Funktionsbezeichnungen,3,0)</f>
        <v>9</v>
      </c>
      <c r="DD15" s="83" t="str">
        <f>VLOOKUP($DB15,Funktionsbezeichnungen,2,0)</f>
        <v>Projektingenieur 9 (Bau)</v>
      </c>
      <c r="DE15" s="125">
        <v>773</v>
      </c>
      <c r="DF15" s="33">
        <f t="shared" si="28"/>
        <v>9</v>
      </c>
      <c r="DG15" s="83" t="str">
        <f t="shared" si="29"/>
        <v>Projektingenieur 9 (Bau)</v>
      </c>
      <c r="DH15" s="125">
        <v>773</v>
      </c>
      <c r="DI15" s="33">
        <f t="shared" si="20"/>
        <v>9</v>
      </c>
      <c r="DJ15" s="83" t="str">
        <f t="shared" si="21"/>
        <v>Projektingenieur 9 (Bau)</v>
      </c>
      <c r="DK15" s="20"/>
      <c r="DL15" s="33">
        <v>773</v>
      </c>
      <c r="DM15" s="33">
        <f t="shared" si="22"/>
        <v>9</v>
      </c>
      <c r="DN15" s="83" t="str">
        <f t="shared" si="23"/>
        <v>Projektingenieur 9 (Bau)</v>
      </c>
      <c r="DS15" s="19">
        <f t="shared" si="17"/>
        <v>5557</v>
      </c>
      <c r="DT15" s="153">
        <v>2</v>
      </c>
      <c r="DU15" s="19">
        <v>3</v>
      </c>
      <c r="DV15" s="19" t="s">
        <v>951</v>
      </c>
      <c r="EX15" s="154">
        <v>4209</v>
      </c>
      <c r="EY15" s="19" t="s">
        <v>95</v>
      </c>
    </row>
    <row r="16" spans="1:155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O16" s="19" t="str">
        <f t="shared" si="19"/>
        <v/>
      </c>
      <c r="CP16" s="19" t="str">
        <f t="shared" si="2"/>
        <v xml:space="preserve">Spieler Daniel </v>
      </c>
      <c r="CR16" s="19">
        <f t="shared" si="3"/>
        <v>34</v>
      </c>
      <c r="CS16" s="19" t="str">
        <f t="shared" si="18"/>
        <v>B</v>
      </c>
      <c r="CT16" s="260" t="str">
        <f t="shared" si="4"/>
        <v>B</v>
      </c>
      <c r="CU16" s="154">
        <v>4209</v>
      </c>
      <c r="CV16" s="125">
        <v>773</v>
      </c>
      <c r="CW16" s="33">
        <f t="shared" si="24"/>
        <v>9</v>
      </c>
      <c r="CX16" s="83" t="str">
        <f t="shared" si="25"/>
        <v>Projektingenieur 9 (Bau)</v>
      </c>
      <c r="CY16" s="125">
        <v>773</v>
      </c>
      <c r="CZ16" s="33">
        <f t="shared" si="26"/>
        <v>9</v>
      </c>
      <c r="DA16" s="83" t="str">
        <f t="shared" si="27"/>
        <v>Projektingenieur 9 (Bau)</v>
      </c>
      <c r="DB16" s="125">
        <v>773</v>
      </c>
      <c r="DC16" s="33">
        <f>VLOOKUP($DB16,Funktionsbezeichnungen,3,0)</f>
        <v>9</v>
      </c>
      <c r="DD16" s="83" t="str">
        <f>VLOOKUP($DB16,Funktionsbezeichnungen,2,0)</f>
        <v>Projektingenieur 9 (Bau)</v>
      </c>
      <c r="DE16" s="125">
        <v>773</v>
      </c>
      <c r="DF16" s="33">
        <f t="shared" si="28"/>
        <v>9</v>
      </c>
      <c r="DG16" s="83" t="str">
        <f t="shared" si="29"/>
        <v>Projektingenieur 9 (Bau)</v>
      </c>
      <c r="DH16" s="125">
        <v>773</v>
      </c>
      <c r="DI16" s="33">
        <f t="shared" si="20"/>
        <v>9</v>
      </c>
      <c r="DJ16" s="83" t="str">
        <f t="shared" si="21"/>
        <v>Projektingenieur 9 (Bau)</v>
      </c>
      <c r="DK16" s="20"/>
      <c r="DL16" s="33">
        <v>773</v>
      </c>
      <c r="DM16" s="33">
        <f t="shared" si="22"/>
        <v>9</v>
      </c>
      <c r="DN16" s="83" t="str">
        <f t="shared" si="23"/>
        <v>Projektingenieur 9 (Bau)</v>
      </c>
      <c r="DS16" s="19">
        <f t="shared" si="17"/>
        <v>4209</v>
      </c>
      <c r="DT16" s="153">
        <v>2</v>
      </c>
      <c r="DU16" s="19">
        <v>3</v>
      </c>
      <c r="DV16" s="19" t="s">
        <v>951</v>
      </c>
      <c r="EX16" s="154">
        <v>5625</v>
      </c>
      <c r="EY16" s="19" t="s">
        <v>95</v>
      </c>
    </row>
    <row r="17" spans="1:155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O17" s="19" t="str">
        <f t="shared" si="19"/>
        <v/>
      </c>
      <c r="CP17" s="19" t="str">
        <f t="shared" si="2"/>
        <v>Gysin Daniel</v>
      </c>
      <c r="CR17" s="19">
        <f t="shared" si="3"/>
        <v>33</v>
      </c>
      <c r="CS17" s="19" t="str">
        <f t="shared" si="18"/>
        <v>B</v>
      </c>
      <c r="CT17" s="260" t="str">
        <f t="shared" si="4"/>
        <v>B</v>
      </c>
      <c r="CU17" s="154">
        <v>5625</v>
      </c>
      <c r="CV17" s="125">
        <v>784</v>
      </c>
      <c r="CW17" s="33">
        <f t="shared" si="24"/>
        <v>10</v>
      </c>
      <c r="CX17" s="83" t="str">
        <f t="shared" si="25"/>
        <v>Senior Projektingenieur (Umwelt)</v>
      </c>
      <c r="CY17" s="125">
        <v>784</v>
      </c>
      <c r="CZ17" s="33">
        <f t="shared" si="26"/>
        <v>10</v>
      </c>
      <c r="DA17" s="83" t="str">
        <f t="shared" si="27"/>
        <v>Senior Projektingenieur (Umwelt)</v>
      </c>
      <c r="DB17" s="125">
        <v>784</v>
      </c>
      <c r="DC17" s="33">
        <f t="shared" ref="DC17:DC23" si="30">VLOOKUP($DB17,Funktionsbezeichnungen,3,0)</f>
        <v>10</v>
      </c>
      <c r="DD17" s="83" t="str">
        <f t="shared" ref="DD17:DD23" si="31">VLOOKUP($DB17,Funktionsbezeichnungen,2,0)</f>
        <v>Senior Projektingenieur (Umwelt)</v>
      </c>
      <c r="DE17" s="125">
        <v>784</v>
      </c>
      <c r="DF17" s="33">
        <f t="shared" si="28"/>
        <v>10</v>
      </c>
      <c r="DG17" s="83" t="str">
        <f t="shared" si="29"/>
        <v>Senior Projektingenieur (Umwelt)</v>
      </c>
      <c r="DH17" s="125">
        <v>784</v>
      </c>
      <c r="DI17" s="33">
        <f t="shared" si="20"/>
        <v>10</v>
      </c>
      <c r="DJ17" s="83" t="str">
        <f t="shared" si="21"/>
        <v>Senior Projektingenieur (Umwelt)</v>
      </c>
      <c r="DK17" s="20"/>
      <c r="DL17" s="33">
        <v>783</v>
      </c>
      <c r="DM17" s="33">
        <f t="shared" si="22"/>
        <v>9</v>
      </c>
      <c r="DN17" s="83" t="str">
        <f t="shared" si="23"/>
        <v>Projektingenieur 9 (Umwelt)</v>
      </c>
      <c r="DS17" s="19">
        <f t="shared" si="17"/>
        <v>5625</v>
      </c>
      <c r="DT17" s="153">
        <v>1</v>
      </c>
      <c r="DU17" s="19">
        <v>2</v>
      </c>
      <c r="DV17" s="19" t="s">
        <v>952</v>
      </c>
      <c r="EX17" s="154">
        <v>3214</v>
      </c>
      <c r="EY17" s="19" t="s">
        <v>95</v>
      </c>
    </row>
    <row r="18" spans="1:155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O18" s="262" t="e">
        <f>IF(CS18=CT18,"","anders")</f>
        <v>#N/A</v>
      </c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18"/>
        <v>B</v>
      </c>
      <c r="CT18" s="260" t="e">
        <f>VLOOKUP(CU18,Kategorie,2,0)</f>
        <v>#N/A</v>
      </c>
      <c r="CU18" s="222">
        <v>3218</v>
      </c>
      <c r="CV18" s="125">
        <v>774</v>
      </c>
      <c r="CW18" s="33">
        <f t="shared" si="24"/>
        <v>10</v>
      </c>
      <c r="CX18" s="83" t="str">
        <f t="shared" si="25"/>
        <v>Senior Projektingenieur (Bau)</v>
      </c>
      <c r="CY18" s="125"/>
      <c r="CZ18" s="33"/>
      <c r="DA18" s="83"/>
      <c r="DB18" s="125"/>
      <c r="DC18" s="33"/>
      <c r="DD18" s="83"/>
      <c r="DE18" s="125"/>
      <c r="DF18" s="33"/>
      <c r="DG18" s="83"/>
      <c r="DH18" s="125"/>
      <c r="DI18" s="33"/>
      <c r="DJ18" s="83"/>
      <c r="DK18" s="20"/>
      <c r="DL18" s="33"/>
      <c r="DM18" s="33"/>
      <c r="DN18" s="83"/>
      <c r="DS18" s="19">
        <f t="shared" si="17"/>
        <v>3218</v>
      </c>
      <c r="DT18" s="153">
        <v>1</v>
      </c>
      <c r="DU18" s="19">
        <v>2</v>
      </c>
      <c r="DV18" s="19" t="s">
        <v>951</v>
      </c>
      <c r="EX18" s="154">
        <v>4187</v>
      </c>
      <c r="EY18" s="19" t="s">
        <v>95</v>
      </c>
    </row>
    <row r="19" spans="1:155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O19" s="19" t="str">
        <f t="shared" si="19"/>
        <v/>
      </c>
      <c r="CP19" s="19" t="str">
        <f t="shared" si="2"/>
        <v>Jann Roger</v>
      </c>
      <c r="CR19" s="19">
        <f t="shared" si="3"/>
        <v>32</v>
      </c>
      <c r="CS19" s="19" t="str">
        <f t="shared" si="18"/>
        <v>B</v>
      </c>
      <c r="CT19" s="260" t="str">
        <f t="shared" si="4"/>
        <v>B</v>
      </c>
      <c r="CU19" s="154">
        <v>3214</v>
      </c>
      <c r="CV19" s="125">
        <v>774</v>
      </c>
      <c r="CW19" s="33">
        <f t="shared" si="24"/>
        <v>10</v>
      </c>
      <c r="CX19" s="83" t="str">
        <f t="shared" si="25"/>
        <v>Senior Projektingenieur (Bau)</v>
      </c>
      <c r="CY19" s="125">
        <v>774</v>
      </c>
      <c r="CZ19" s="33">
        <f t="shared" si="26"/>
        <v>10</v>
      </c>
      <c r="DA19" s="83" t="str">
        <f t="shared" si="27"/>
        <v>Senior Projektingenieur (Bau)</v>
      </c>
      <c r="DB19" s="125"/>
      <c r="DC19" s="33"/>
      <c r="DD19" s="83"/>
      <c r="DE19" s="125"/>
      <c r="DF19" s="33"/>
      <c r="DG19" s="83"/>
      <c r="DH19" s="125"/>
      <c r="DI19" s="33"/>
      <c r="DJ19" s="83"/>
      <c r="DK19" s="20"/>
      <c r="DL19" s="33"/>
      <c r="DM19" s="33"/>
      <c r="DN19" s="83"/>
      <c r="DS19" s="19">
        <f t="shared" si="17"/>
        <v>3214</v>
      </c>
      <c r="DT19" s="153">
        <v>2</v>
      </c>
      <c r="DU19" s="19">
        <v>3</v>
      </c>
      <c r="DV19" s="19" t="s">
        <v>951</v>
      </c>
      <c r="EX19" s="154">
        <v>4179</v>
      </c>
      <c r="EY19" s="19" t="s">
        <v>95</v>
      </c>
    </row>
    <row r="20" spans="1:155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O20" s="19" t="str">
        <f t="shared" si="19"/>
        <v/>
      </c>
      <c r="CP20" s="19" t="str">
        <f t="shared" si="2"/>
        <v>Wecke Jürgen</v>
      </c>
      <c r="CR20" s="19">
        <f t="shared" si="3"/>
        <v>31</v>
      </c>
      <c r="CS20" s="19" t="str">
        <f t="shared" si="18"/>
        <v>B</v>
      </c>
      <c r="CT20" s="260" t="str">
        <f t="shared" si="4"/>
        <v>B</v>
      </c>
      <c r="CU20" s="154">
        <v>4187</v>
      </c>
      <c r="CV20" s="125">
        <v>774</v>
      </c>
      <c r="CW20" s="33">
        <f t="shared" si="24"/>
        <v>10</v>
      </c>
      <c r="CX20" s="83" t="str">
        <f t="shared" si="25"/>
        <v>Senior Projektingenieur (Bau)</v>
      </c>
      <c r="CY20" s="125">
        <v>774</v>
      </c>
      <c r="CZ20" s="33">
        <f t="shared" si="26"/>
        <v>10</v>
      </c>
      <c r="DA20" s="83" t="str">
        <f t="shared" si="27"/>
        <v>Senior Projektingenieur (Bau)</v>
      </c>
      <c r="DB20" s="125">
        <v>774</v>
      </c>
      <c r="DC20" s="33">
        <f>VLOOKUP($DB20,Funktionsbezeichnungen,3,0)</f>
        <v>10</v>
      </c>
      <c r="DD20" s="83" t="str">
        <f>VLOOKUP($DB20,Funktionsbezeichnungen,2,0)</f>
        <v>Senior Projektingenieur (Bau)</v>
      </c>
      <c r="DE20" s="125">
        <v>774</v>
      </c>
      <c r="DF20" s="33">
        <f t="shared" si="28"/>
        <v>10</v>
      </c>
      <c r="DG20" s="83" t="str">
        <f t="shared" si="29"/>
        <v>Senior Projektingenieur (Bau)</v>
      </c>
      <c r="DH20" s="125">
        <v>773</v>
      </c>
      <c r="DI20" s="33">
        <f t="shared" si="20"/>
        <v>9</v>
      </c>
      <c r="DJ20" s="83" t="str">
        <f t="shared" si="21"/>
        <v>Projektingenieur 9 (Bau)</v>
      </c>
      <c r="DK20" s="20"/>
      <c r="DL20" s="33">
        <v>773</v>
      </c>
      <c r="DM20" s="33">
        <f t="shared" si="22"/>
        <v>9</v>
      </c>
      <c r="DN20" s="83" t="str">
        <f t="shared" si="23"/>
        <v>Projektingenieur 9 (Bau)</v>
      </c>
      <c r="DS20" s="19">
        <f t="shared" si="17"/>
        <v>4187</v>
      </c>
      <c r="DT20" s="153">
        <v>2</v>
      </c>
      <c r="DU20" s="19">
        <v>3</v>
      </c>
      <c r="DV20" s="19" t="s">
        <v>951</v>
      </c>
      <c r="EX20" s="154">
        <v>4168</v>
      </c>
      <c r="EY20" s="19" t="s">
        <v>95</v>
      </c>
    </row>
    <row r="21" spans="1:155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O21" s="19" t="str">
        <f t="shared" si="19"/>
        <v/>
      </c>
      <c r="CP21" s="19" t="str">
        <f t="shared" si="2"/>
        <v>Bäumle Michael</v>
      </c>
      <c r="CR21" s="19">
        <f t="shared" si="3"/>
        <v>31</v>
      </c>
      <c r="CS21" s="19" t="str">
        <f t="shared" si="18"/>
        <v>B</v>
      </c>
      <c r="CT21" s="260" t="str">
        <f t="shared" si="4"/>
        <v>B</v>
      </c>
      <c r="CU21" s="154">
        <v>4179</v>
      </c>
      <c r="CV21" s="125">
        <v>773</v>
      </c>
      <c r="CW21" s="33">
        <f t="shared" si="24"/>
        <v>9</v>
      </c>
      <c r="CX21" s="83" t="str">
        <f t="shared" si="25"/>
        <v>Projektingenieur 9 (Bau)</v>
      </c>
      <c r="CY21" s="125">
        <v>773</v>
      </c>
      <c r="CZ21" s="33">
        <f t="shared" si="26"/>
        <v>9</v>
      </c>
      <c r="DA21" s="83" t="str">
        <f t="shared" si="27"/>
        <v>Projektingenieur 9 (Bau)</v>
      </c>
      <c r="DB21" s="125">
        <v>773</v>
      </c>
      <c r="DC21" s="33">
        <f>VLOOKUP($DB21,Funktionsbezeichnungen,3,0)</f>
        <v>9</v>
      </c>
      <c r="DD21" s="83" t="str">
        <f>VLOOKUP($DB21,Funktionsbezeichnungen,2,0)</f>
        <v>Projektingenieur 9 (Bau)</v>
      </c>
      <c r="DE21" s="125">
        <v>773</v>
      </c>
      <c r="DF21" s="33">
        <f t="shared" si="28"/>
        <v>9</v>
      </c>
      <c r="DG21" s="83" t="str">
        <f t="shared" si="29"/>
        <v>Projektingenieur 9 (Bau)</v>
      </c>
      <c r="DH21" s="125">
        <v>773</v>
      </c>
      <c r="DI21" s="33">
        <f t="shared" si="20"/>
        <v>9</v>
      </c>
      <c r="DJ21" s="83" t="str">
        <f t="shared" si="21"/>
        <v>Projektingenieur 9 (Bau)</v>
      </c>
      <c r="DK21" s="20"/>
      <c r="DL21" s="33">
        <v>772</v>
      </c>
      <c r="DM21" s="33">
        <f t="shared" si="22"/>
        <v>8</v>
      </c>
      <c r="DN21" s="83" t="str">
        <f t="shared" si="23"/>
        <v>Projektingenieur 8 (Bau)</v>
      </c>
      <c r="DS21" s="19">
        <f t="shared" si="17"/>
        <v>4179</v>
      </c>
      <c r="DT21" s="153">
        <v>2</v>
      </c>
      <c r="DU21" s="19">
        <v>3</v>
      </c>
      <c r="DV21" s="19" t="s">
        <v>951</v>
      </c>
      <c r="EX21" s="154">
        <v>4176</v>
      </c>
      <c r="EY21" s="19" t="s">
        <v>95</v>
      </c>
    </row>
    <row r="22" spans="1:155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O22" s="19" t="str">
        <f t="shared" si="19"/>
        <v/>
      </c>
      <c r="CP22" s="19" t="str">
        <f t="shared" si="2"/>
        <v>Riecke Heino</v>
      </c>
      <c r="CR22" s="19">
        <f t="shared" si="3"/>
        <v>30</v>
      </c>
      <c r="CS22" s="19" t="str">
        <f t="shared" si="18"/>
        <v>B</v>
      </c>
      <c r="CT22" s="260" t="str">
        <f t="shared" si="4"/>
        <v>B</v>
      </c>
      <c r="CU22" s="154">
        <v>4168</v>
      </c>
      <c r="CV22" s="125">
        <v>774</v>
      </c>
      <c r="CW22" s="33">
        <f t="shared" si="24"/>
        <v>10</v>
      </c>
      <c r="CX22" s="83" t="str">
        <f t="shared" si="25"/>
        <v>Senior Projektingenieur (Bau)</v>
      </c>
      <c r="CY22" s="125">
        <v>774</v>
      </c>
      <c r="CZ22" s="33">
        <f t="shared" si="26"/>
        <v>10</v>
      </c>
      <c r="DA22" s="83" t="str">
        <f t="shared" si="27"/>
        <v>Senior Projektingenieur (Bau)</v>
      </c>
      <c r="DB22" s="125">
        <v>774</v>
      </c>
      <c r="DC22" s="33">
        <f t="shared" si="30"/>
        <v>10</v>
      </c>
      <c r="DD22" s="83" t="str">
        <f t="shared" si="31"/>
        <v>Senior Projektingenieur (Bau)</v>
      </c>
      <c r="DE22" s="125">
        <v>774</v>
      </c>
      <c r="DF22" s="33">
        <f t="shared" si="28"/>
        <v>10</v>
      </c>
      <c r="DG22" s="83" t="str">
        <f t="shared" si="29"/>
        <v>Senior Projektingenieur (Bau)</v>
      </c>
      <c r="DH22" s="125">
        <v>774</v>
      </c>
      <c r="DI22" s="33">
        <f t="shared" si="20"/>
        <v>10</v>
      </c>
      <c r="DJ22" s="83" t="str">
        <f t="shared" si="21"/>
        <v>Senior Projektingenieur (Bau)</v>
      </c>
      <c r="DK22" s="20"/>
      <c r="DL22" s="33">
        <v>773</v>
      </c>
      <c r="DM22" s="33">
        <f t="shared" si="22"/>
        <v>9</v>
      </c>
      <c r="DN22" s="83" t="str">
        <f t="shared" si="23"/>
        <v>Projektingenieur 9 (Bau)</v>
      </c>
      <c r="DS22" s="19">
        <f t="shared" si="17"/>
        <v>4168</v>
      </c>
      <c r="DT22" s="153">
        <v>1</v>
      </c>
      <c r="DU22" s="19">
        <v>2</v>
      </c>
      <c r="DV22" s="19" t="s">
        <v>951</v>
      </c>
      <c r="EX22" s="154">
        <v>4276</v>
      </c>
      <c r="EY22" s="19" t="s">
        <v>95</v>
      </c>
    </row>
    <row r="23" spans="1:155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O23" s="19" t="str">
        <f t="shared" si="19"/>
        <v/>
      </c>
      <c r="CP23" s="19" t="str">
        <f t="shared" si="2"/>
        <v>Thomas Anette</v>
      </c>
      <c r="CR23" s="19">
        <f t="shared" si="3"/>
        <v>30</v>
      </c>
      <c r="CS23" s="19" t="str">
        <f t="shared" si="18"/>
        <v>B</v>
      </c>
      <c r="CT23" s="260" t="str">
        <f t="shared" si="4"/>
        <v>B</v>
      </c>
      <c r="CU23" s="154">
        <v>4176</v>
      </c>
      <c r="CV23" s="125">
        <v>774</v>
      </c>
      <c r="CW23" s="33">
        <f t="shared" si="24"/>
        <v>10</v>
      </c>
      <c r="CX23" s="83" t="str">
        <f t="shared" si="25"/>
        <v>Senior Projektingenieur (Bau)</v>
      </c>
      <c r="CY23" s="125">
        <v>774</v>
      </c>
      <c r="CZ23" s="33">
        <f t="shared" si="26"/>
        <v>10</v>
      </c>
      <c r="DA23" s="83" t="str">
        <f t="shared" si="27"/>
        <v>Senior Projektingenieur (Bau)</v>
      </c>
      <c r="DB23" s="125">
        <v>774</v>
      </c>
      <c r="DC23" s="33">
        <f t="shared" si="30"/>
        <v>10</v>
      </c>
      <c r="DD23" s="83" t="str">
        <f t="shared" si="31"/>
        <v>Senior Projektingenieur (Bau)</v>
      </c>
      <c r="DE23" s="125">
        <v>774</v>
      </c>
      <c r="DF23" s="33">
        <f t="shared" si="28"/>
        <v>10</v>
      </c>
      <c r="DG23" s="83" t="str">
        <f t="shared" si="29"/>
        <v>Senior Projektingenieur (Bau)</v>
      </c>
      <c r="DH23" s="125">
        <v>773</v>
      </c>
      <c r="DI23" s="33">
        <f t="shared" si="20"/>
        <v>9</v>
      </c>
      <c r="DJ23" s="83" t="str">
        <f t="shared" si="21"/>
        <v>Projektingenieur 9 (Bau)</v>
      </c>
      <c r="DK23" s="20"/>
      <c r="DL23" s="33">
        <v>773</v>
      </c>
      <c r="DM23" s="33">
        <f t="shared" si="22"/>
        <v>9</v>
      </c>
      <c r="DN23" s="83" t="str">
        <f t="shared" si="23"/>
        <v>Projektingenieur 9 (Bau)</v>
      </c>
      <c r="DS23" s="19">
        <f t="shared" si="17"/>
        <v>4176</v>
      </c>
      <c r="DT23" s="153">
        <v>1</v>
      </c>
      <c r="DU23" s="19">
        <v>2</v>
      </c>
      <c r="DV23" s="19" t="s">
        <v>951</v>
      </c>
      <c r="EX23" s="154">
        <v>7679</v>
      </c>
      <c r="EY23" s="19" t="s">
        <v>95</v>
      </c>
    </row>
    <row r="24" spans="1:155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O24" s="262" t="e">
        <f t="shared" si="19"/>
        <v>#N/A</v>
      </c>
      <c r="CP24" s="243" t="str">
        <f t="shared" si="2"/>
        <v>Gmür Peter</v>
      </c>
      <c r="CR24" s="218">
        <f t="shared" si="3"/>
        <v>25</v>
      </c>
      <c r="CS24" s="230" t="str">
        <f t="shared" si="18"/>
        <v>B</v>
      </c>
      <c r="CT24" s="260" t="e">
        <f t="shared" si="4"/>
        <v>#N/A</v>
      </c>
      <c r="CU24" s="244">
        <v>4323</v>
      </c>
      <c r="CV24" s="125">
        <v>544</v>
      </c>
      <c r="CW24" s="33">
        <f t="shared" si="24"/>
        <v>9</v>
      </c>
      <c r="CX24" s="83" t="str">
        <f t="shared" si="25"/>
        <v>Technischer Fachspezialist 9</v>
      </c>
      <c r="CY24" s="229" t="s">
        <v>711</v>
      </c>
      <c r="CZ24" s="239"/>
      <c r="DA24" s="239"/>
      <c r="DB24" s="238"/>
      <c r="DC24" s="239"/>
      <c r="DD24" s="239"/>
      <c r="DE24" s="238"/>
      <c r="DF24" s="239"/>
      <c r="DG24" s="239"/>
      <c r="DH24" s="238"/>
      <c r="DI24" s="239"/>
      <c r="DJ24" s="239"/>
      <c r="DK24" s="216"/>
      <c r="DL24" s="238"/>
      <c r="DM24" s="239"/>
      <c r="DN24" s="239"/>
      <c r="DS24" s="230">
        <f t="shared" si="17"/>
        <v>4323</v>
      </c>
      <c r="DT24" s="240">
        <v>2</v>
      </c>
      <c r="DU24" s="230">
        <v>3</v>
      </c>
      <c r="DV24" s="241" t="s">
        <v>951</v>
      </c>
      <c r="EX24" s="154">
        <v>4254</v>
      </c>
      <c r="EY24" s="19" t="s">
        <v>95</v>
      </c>
    </row>
    <row r="25" spans="1:155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O25" s="19" t="str">
        <f t="shared" si="19"/>
        <v/>
      </c>
      <c r="CP25" s="19" t="str">
        <f t="shared" si="2"/>
        <v>Müller Thomas</v>
      </c>
      <c r="CR25" s="19">
        <f t="shared" si="3"/>
        <v>22</v>
      </c>
      <c r="CS25" s="19" t="str">
        <f t="shared" si="18"/>
        <v>B</v>
      </c>
      <c r="CT25" s="260" t="str">
        <f t="shared" si="4"/>
        <v>B</v>
      </c>
      <c r="CU25" s="154">
        <v>4276</v>
      </c>
      <c r="CV25" s="125">
        <v>774</v>
      </c>
      <c r="CW25" s="33">
        <f t="shared" si="24"/>
        <v>10</v>
      </c>
      <c r="CX25" s="83" t="str">
        <f t="shared" si="25"/>
        <v>Senior Projektingenieur (Bau)</v>
      </c>
      <c r="CY25" s="125">
        <v>774</v>
      </c>
      <c r="CZ25" s="33">
        <f t="shared" si="26"/>
        <v>10</v>
      </c>
      <c r="DA25" s="83" t="str">
        <f t="shared" si="27"/>
        <v>Senior Projektingenieur (Bau)</v>
      </c>
      <c r="DB25" s="125">
        <v>773</v>
      </c>
      <c r="DC25" s="33">
        <f>VLOOKUP($DB25,Funktionsbezeichnungen,3,0)</f>
        <v>9</v>
      </c>
      <c r="DD25" s="83" t="str">
        <f>VLOOKUP($DB25,Funktionsbezeichnungen,2,0)</f>
        <v>Projektingenieur 9 (Bau)</v>
      </c>
      <c r="DE25" s="125">
        <v>773</v>
      </c>
      <c r="DF25" s="33">
        <f t="shared" si="28"/>
        <v>9</v>
      </c>
      <c r="DG25" s="83" t="str">
        <f t="shared" si="29"/>
        <v>Projektingenieur 9 (Bau)</v>
      </c>
      <c r="DH25" s="125">
        <v>773</v>
      </c>
      <c r="DI25" s="33">
        <f t="shared" si="20"/>
        <v>9</v>
      </c>
      <c r="DJ25" s="83" t="str">
        <f t="shared" si="21"/>
        <v>Projektingenieur 9 (Bau)</v>
      </c>
      <c r="DK25" s="20"/>
      <c r="DL25" s="33">
        <v>772</v>
      </c>
      <c r="DM25" s="33">
        <f t="shared" si="22"/>
        <v>8</v>
      </c>
      <c r="DN25" s="83" t="str">
        <f t="shared" si="23"/>
        <v>Projektingenieur 8 (Bau)</v>
      </c>
      <c r="DS25" s="19">
        <f t="shared" si="17"/>
        <v>4276</v>
      </c>
      <c r="DT25" s="153">
        <v>2</v>
      </c>
      <c r="DU25" s="19">
        <v>3</v>
      </c>
      <c r="DV25" s="19" t="s">
        <v>951</v>
      </c>
      <c r="EX25" s="154">
        <v>4258</v>
      </c>
      <c r="EY25" s="19" t="s">
        <v>95</v>
      </c>
    </row>
    <row r="26" spans="1:155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O26" s="19" t="str">
        <f t="shared" si="19"/>
        <v/>
      </c>
      <c r="CP26" s="19" t="str">
        <f t="shared" si="2"/>
        <v>Rauchfleisch Alexander</v>
      </c>
      <c r="CR26" s="19">
        <f t="shared" si="3"/>
        <v>21</v>
      </c>
      <c r="CS26" s="19" t="str">
        <f t="shared" si="18"/>
        <v>B</v>
      </c>
      <c r="CT26" s="260" t="str">
        <f t="shared" si="4"/>
        <v>B</v>
      </c>
      <c r="CU26" s="154">
        <v>4254</v>
      </c>
      <c r="CV26" s="125">
        <v>774</v>
      </c>
      <c r="CW26" s="33">
        <f t="shared" si="24"/>
        <v>10</v>
      </c>
      <c r="CX26" s="83" t="str">
        <f t="shared" si="25"/>
        <v>Senior Projektingenieur (Bau)</v>
      </c>
      <c r="CY26" s="125">
        <v>774</v>
      </c>
      <c r="CZ26" s="33">
        <f t="shared" si="26"/>
        <v>10</v>
      </c>
      <c r="DA26" s="83" t="str">
        <f t="shared" si="27"/>
        <v>Senior Projektingenieur (Bau)</v>
      </c>
      <c r="DB26" s="125">
        <v>773</v>
      </c>
      <c r="DC26" s="33">
        <f>VLOOKUP($DB26,Funktionsbezeichnungen,3,0)</f>
        <v>9</v>
      </c>
      <c r="DD26" s="83" t="str">
        <f>VLOOKUP($DB26,Funktionsbezeichnungen,2,0)</f>
        <v>Projektingenieur 9 (Bau)</v>
      </c>
      <c r="DE26" s="125">
        <v>773</v>
      </c>
      <c r="DF26" s="33">
        <f t="shared" si="28"/>
        <v>9</v>
      </c>
      <c r="DG26" s="83" t="str">
        <f t="shared" si="29"/>
        <v>Projektingenieur 9 (Bau)</v>
      </c>
      <c r="DH26" s="125">
        <v>773</v>
      </c>
      <c r="DI26" s="33">
        <f t="shared" si="20"/>
        <v>9</v>
      </c>
      <c r="DJ26" s="83" t="str">
        <f t="shared" si="21"/>
        <v>Projektingenieur 9 (Bau)</v>
      </c>
      <c r="DK26" s="20"/>
      <c r="DL26" s="33">
        <v>772</v>
      </c>
      <c r="DM26" s="33">
        <f t="shared" si="22"/>
        <v>8</v>
      </c>
      <c r="DN26" s="83" t="str">
        <f t="shared" si="23"/>
        <v>Projektingenieur 8 (Bau)</v>
      </c>
      <c r="DS26" s="19">
        <f t="shared" si="17"/>
        <v>4254</v>
      </c>
      <c r="DT26" s="153">
        <v>1</v>
      </c>
      <c r="DU26" s="19">
        <v>2</v>
      </c>
      <c r="DV26" s="19" t="s">
        <v>951</v>
      </c>
      <c r="EX26" s="154">
        <v>4288</v>
      </c>
      <c r="EY26" s="19" t="s">
        <v>95</v>
      </c>
    </row>
    <row r="27" spans="1:155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O27" s="19" t="str">
        <f t="shared" si="19"/>
        <v/>
      </c>
      <c r="CP27" s="19" t="str">
        <f t="shared" si="2"/>
        <v>Haas Gabi</v>
      </c>
      <c r="CR27" s="19">
        <f t="shared" si="3"/>
        <v>20</v>
      </c>
      <c r="CS27" s="19" t="str">
        <f t="shared" si="18"/>
        <v>B</v>
      </c>
      <c r="CT27" s="260" t="str">
        <f t="shared" si="4"/>
        <v>B</v>
      </c>
      <c r="CU27" s="154">
        <v>4288</v>
      </c>
      <c r="CV27" s="125">
        <v>784</v>
      </c>
      <c r="CW27" s="33">
        <f t="shared" si="24"/>
        <v>10</v>
      </c>
      <c r="CX27" s="83" t="str">
        <f t="shared" si="25"/>
        <v>Senior Projektingenieur (Umwelt)</v>
      </c>
      <c r="CY27" s="125">
        <v>784</v>
      </c>
      <c r="CZ27" s="33">
        <f t="shared" si="26"/>
        <v>10</v>
      </c>
      <c r="DA27" s="83" t="str">
        <f t="shared" si="27"/>
        <v>Senior Projektingenieur (Umwelt)</v>
      </c>
      <c r="DB27" s="125">
        <v>783</v>
      </c>
      <c r="DC27" s="33">
        <f>VLOOKUP($DB27,Funktionsbezeichnungen,3,0)</f>
        <v>9</v>
      </c>
      <c r="DD27" s="83" t="str">
        <f>VLOOKUP($DB27,Funktionsbezeichnungen,2,0)</f>
        <v>Projektingenieur 9 (Umwelt)</v>
      </c>
      <c r="DE27" s="125">
        <v>772</v>
      </c>
      <c r="DF27" s="33">
        <f t="shared" si="28"/>
        <v>8</v>
      </c>
      <c r="DG27" s="83" t="str">
        <f t="shared" si="29"/>
        <v>Projektingenieur 8 (Bau)</v>
      </c>
      <c r="DH27" s="125">
        <v>772</v>
      </c>
      <c r="DI27" s="33">
        <f t="shared" si="20"/>
        <v>8</v>
      </c>
      <c r="DJ27" s="83" t="str">
        <f t="shared" si="21"/>
        <v>Projektingenieur 8 (Bau)</v>
      </c>
      <c r="DK27" s="20"/>
      <c r="DL27" s="33">
        <v>772</v>
      </c>
      <c r="DM27" s="33">
        <f t="shared" si="22"/>
        <v>8</v>
      </c>
      <c r="DN27" s="83" t="str">
        <f t="shared" si="23"/>
        <v>Projektingenieur 8 (Bau)</v>
      </c>
      <c r="DS27" s="19">
        <f t="shared" si="17"/>
        <v>4288</v>
      </c>
      <c r="DT27" s="153">
        <v>2</v>
      </c>
      <c r="DU27" s="19">
        <v>3</v>
      </c>
      <c r="DV27" s="19" t="s">
        <v>951</v>
      </c>
      <c r="EX27" s="154">
        <v>4263</v>
      </c>
      <c r="EY27" s="19" t="s">
        <v>95</v>
      </c>
    </row>
    <row r="28" spans="1:155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O28" s="19" t="str">
        <f t="shared" si="19"/>
        <v/>
      </c>
      <c r="CP28" s="19" t="str">
        <f t="shared" si="2"/>
        <v>Fuchs Christian</v>
      </c>
      <c r="CR28" s="19">
        <f t="shared" si="3"/>
        <v>20</v>
      </c>
      <c r="CS28" s="19" t="str">
        <f t="shared" si="18"/>
        <v>B</v>
      </c>
      <c r="CT28" s="260" t="str">
        <f t="shared" si="4"/>
        <v>B</v>
      </c>
      <c r="CU28" s="154">
        <v>4263</v>
      </c>
      <c r="CV28" s="125">
        <v>774</v>
      </c>
      <c r="CW28" s="33">
        <f t="shared" si="24"/>
        <v>10</v>
      </c>
      <c r="CX28" s="83" t="str">
        <f t="shared" si="25"/>
        <v>Senior Projektingenieur (Bau)</v>
      </c>
      <c r="CY28" s="125">
        <v>774</v>
      </c>
      <c r="CZ28" s="33">
        <f t="shared" si="26"/>
        <v>10</v>
      </c>
      <c r="DA28" s="83" t="str">
        <f t="shared" si="27"/>
        <v>Senior Projektingenieur (Bau)</v>
      </c>
      <c r="DB28" s="125">
        <v>773</v>
      </c>
      <c r="DC28" s="33">
        <f>VLOOKUP($DB28,Funktionsbezeichnungen,3,0)</f>
        <v>9</v>
      </c>
      <c r="DD28" s="83" t="str">
        <f>VLOOKUP($DB28,Funktionsbezeichnungen,2,0)</f>
        <v>Projektingenieur 9 (Bau)</v>
      </c>
      <c r="DE28" s="125">
        <v>773</v>
      </c>
      <c r="DF28" s="33">
        <f t="shared" si="28"/>
        <v>9</v>
      </c>
      <c r="DG28" s="83" t="str">
        <f t="shared" si="29"/>
        <v>Projektingenieur 9 (Bau)</v>
      </c>
      <c r="DH28" s="125">
        <v>773</v>
      </c>
      <c r="DI28" s="33">
        <f t="shared" si="20"/>
        <v>9</v>
      </c>
      <c r="DJ28" s="83" t="str">
        <f t="shared" si="21"/>
        <v>Projektingenieur 9 (Bau)</v>
      </c>
      <c r="DK28" s="20"/>
      <c r="DL28" s="33">
        <v>772</v>
      </c>
      <c r="DM28" s="33">
        <f t="shared" si="22"/>
        <v>8</v>
      </c>
      <c r="DN28" s="83" t="str">
        <f t="shared" si="23"/>
        <v>Projektingenieur 8 (Bau)</v>
      </c>
      <c r="DS28" s="19">
        <f t="shared" si="17"/>
        <v>4263</v>
      </c>
      <c r="DT28" s="153">
        <v>1</v>
      </c>
      <c r="DU28" s="19">
        <v>2</v>
      </c>
      <c r="DV28" s="19" t="s">
        <v>951</v>
      </c>
      <c r="EX28" s="154">
        <v>3206</v>
      </c>
      <c r="EY28" s="19" t="s">
        <v>95</v>
      </c>
    </row>
    <row r="29" spans="1:155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O29" s="263" t="str">
        <f t="shared" si="19"/>
        <v>anders</v>
      </c>
      <c r="CP29" s="19" t="str">
        <f>+S29</f>
        <v>Häner David</v>
      </c>
      <c r="CR29" s="19">
        <f>+Z29</f>
        <v>17</v>
      </c>
      <c r="CS29" s="19" t="str">
        <f>+AB29</f>
        <v>B</v>
      </c>
      <c r="CT29" s="260" t="str">
        <f t="shared" si="4"/>
        <v xml:space="preserve"> C/B 2)</v>
      </c>
      <c r="CU29" s="154">
        <v>4317</v>
      </c>
      <c r="CV29" s="125">
        <v>774</v>
      </c>
      <c r="CW29" s="33">
        <f t="shared" si="24"/>
        <v>10</v>
      </c>
      <c r="CX29" s="83" t="str">
        <f t="shared" si="25"/>
        <v>Senior Projektingenieur (Bau)</v>
      </c>
      <c r="CY29" s="125">
        <v>773</v>
      </c>
      <c r="CZ29" s="33">
        <f>VLOOKUP($CY29,Funktionsbezeichnungen,3,0)</f>
        <v>9</v>
      </c>
      <c r="DA29" s="83" t="str">
        <f>VLOOKUP($CY29,Funktionsbezeichnungen,2,0)</f>
        <v>Projektingenieur 9 (Bau)</v>
      </c>
      <c r="DB29" s="125"/>
      <c r="DC29" s="33"/>
      <c r="DD29" s="83"/>
      <c r="DE29" s="125"/>
      <c r="DF29" s="33"/>
      <c r="DG29" s="83"/>
      <c r="DH29" s="125"/>
      <c r="DI29" s="33"/>
      <c r="DJ29" s="83"/>
      <c r="DK29" s="20"/>
      <c r="DL29" s="33"/>
      <c r="DM29" s="33"/>
      <c r="DN29" s="83"/>
      <c r="DS29" s="19">
        <f>+CU29</f>
        <v>4317</v>
      </c>
      <c r="DT29" s="153">
        <v>2</v>
      </c>
      <c r="DU29" s="19">
        <v>3</v>
      </c>
      <c r="DV29" s="19" t="s">
        <v>951</v>
      </c>
      <c r="EX29" s="154">
        <v>4162</v>
      </c>
      <c r="EY29" s="153" t="s">
        <v>1320</v>
      </c>
    </row>
    <row r="30" spans="1:155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O30" s="263" t="str">
        <f t="shared" si="19"/>
        <v>anders</v>
      </c>
      <c r="CP30" s="19" t="str">
        <f>+S30</f>
        <v>Rey Lionel</v>
      </c>
      <c r="CR30" s="19">
        <f>+Z30</f>
        <v>17</v>
      </c>
      <c r="CS30" s="19" t="str">
        <f>+AB30</f>
        <v>B</v>
      </c>
      <c r="CT30" s="260" t="str">
        <f t="shared" si="4"/>
        <v>C</v>
      </c>
      <c r="CU30" s="154">
        <v>4299</v>
      </c>
      <c r="CV30" s="125">
        <v>784</v>
      </c>
      <c r="CW30" s="33">
        <f t="shared" si="24"/>
        <v>10</v>
      </c>
      <c r="CX30" s="83" t="str">
        <f t="shared" si="25"/>
        <v>Senior Projektingenieur (Umwelt)</v>
      </c>
      <c r="CY30" s="125">
        <v>782</v>
      </c>
      <c r="CZ30" s="33">
        <f>VLOOKUP($CY30,Funktionsbezeichnungen,3,0)</f>
        <v>8</v>
      </c>
      <c r="DA30" s="83" t="str">
        <f>VLOOKUP($CY30,Funktionsbezeichnungen,2,0)</f>
        <v>Projektingenieur 8 (Umwelt)</v>
      </c>
      <c r="DB30" s="125">
        <v>782</v>
      </c>
      <c r="DC30" s="33">
        <f>VLOOKUP($DB30,Funktionsbezeichnungen,3,0)</f>
        <v>8</v>
      </c>
      <c r="DD30" s="83" t="str">
        <f>VLOOKUP($DB30,Funktionsbezeichnungen,2,0)</f>
        <v>Projektingenieur 8 (Umwelt)</v>
      </c>
      <c r="DE30" s="125">
        <v>782</v>
      </c>
      <c r="DF30" s="33">
        <f>VLOOKUP($DE30,Funktionsbezeichnungen,3,0)</f>
        <v>8</v>
      </c>
      <c r="DG30" s="83" t="str">
        <f>VLOOKUP($DE30,Funktionsbezeichnungen,2,0)</f>
        <v>Projektingenieur 8 (Umwelt)</v>
      </c>
      <c r="DH30" s="125">
        <v>782</v>
      </c>
      <c r="DI30" s="33">
        <f>VLOOKUP($DH30,Funktionsbezeichnungen,3,0)</f>
        <v>8</v>
      </c>
      <c r="DJ30" s="83" t="str">
        <f>VLOOKUP($DH30,Funktionsbezeichnungen,2,0)</f>
        <v>Projektingenieur 8 (Umwelt)</v>
      </c>
      <c r="DK30" s="20"/>
      <c r="DL30" s="33">
        <v>782</v>
      </c>
      <c r="DM30" s="33">
        <f>VLOOKUP($DL30,Funktionsbezeichnungen,3,0)</f>
        <v>8</v>
      </c>
      <c r="DN30" s="83" t="str">
        <f>VLOOKUP($DL30,Funktionsbezeichnungen,2,0)</f>
        <v>Projektingenieur 8 (Umwelt)</v>
      </c>
      <c r="DS30" s="19">
        <f>+CU30</f>
        <v>4299</v>
      </c>
      <c r="DT30" s="153">
        <v>2</v>
      </c>
      <c r="DU30" s="19">
        <v>3</v>
      </c>
      <c r="DV30" s="19" t="s">
        <v>952</v>
      </c>
      <c r="EX30" s="154">
        <v>2143</v>
      </c>
      <c r="EY30" s="19" t="s">
        <v>1321</v>
      </c>
    </row>
    <row r="31" spans="1:155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O31" s="263" t="str">
        <f t="shared" si="19"/>
        <v>anders</v>
      </c>
      <c r="CP31" s="19" t="str">
        <f>+S31</f>
        <v>Falzone Lorenzo</v>
      </c>
      <c r="CR31" s="19">
        <f>+Z31</f>
        <v>17</v>
      </c>
      <c r="CS31" s="19" t="str">
        <f>+AB31</f>
        <v>B</v>
      </c>
      <c r="CT31" s="260" t="str">
        <f t="shared" si="4"/>
        <v xml:space="preserve"> C/B 2)</v>
      </c>
      <c r="CU31" s="154">
        <v>7695</v>
      </c>
      <c r="CV31" s="125">
        <v>774</v>
      </c>
      <c r="CW31" s="33">
        <f t="shared" si="24"/>
        <v>10</v>
      </c>
      <c r="CX31" s="83" t="str">
        <f t="shared" si="25"/>
        <v>Senior Projektingenieur (Bau)</v>
      </c>
      <c r="CY31" s="125">
        <v>773</v>
      </c>
      <c r="CZ31" s="33">
        <f>VLOOKUP($CY31,Funktionsbezeichnungen,3,0)</f>
        <v>9</v>
      </c>
      <c r="DA31" s="83" t="str">
        <f>VLOOKUP($CY31,Funktionsbezeichnungen,2,0)</f>
        <v>Projektingenieur 9 (Bau)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8 (Bau)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8 (Bau)</v>
      </c>
      <c r="DH31" s="125">
        <v>772</v>
      </c>
      <c r="DI31" s="33">
        <f>VLOOKUP($DH31,Funktionsbezeichnungen,3,0)</f>
        <v>8</v>
      </c>
      <c r="DJ31" s="83" t="str">
        <f>VLOOKUP($DH31,Funktionsbezeichnungen,2,0)</f>
        <v>Projektingenieur 8 (Bau)</v>
      </c>
      <c r="DK31" s="20"/>
      <c r="DL31" s="33">
        <v>771</v>
      </c>
      <c r="DM31" s="33">
        <f>VLOOKUP($DL31,Funktionsbezeichnungen,3,0)</f>
        <v>7</v>
      </c>
      <c r="DN31" s="83" t="str">
        <f>VLOOKUP($DL31,Funktionsbezeichnungen,2,0)</f>
        <v>Projektingenieur 7 (Bau)</v>
      </c>
      <c r="DS31" s="19">
        <f>+CU31</f>
        <v>7695</v>
      </c>
      <c r="DT31" s="153">
        <v>1</v>
      </c>
      <c r="DU31" s="19">
        <v>2</v>
      </c>
      <c r="DV31" s="19" t="s">
        <v>951</v>
      </c>
      <c r="EX31" s="154">
        <v>4269</v>
      </c>
      <c r="EY31" s="19" t="s">
        <v>1321</v>
      </c>
    </row>
    <row r="32" spans="1:155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O32" s="263" t="str">
        <f t="shared" si="19"/>
        <v>anders</v>
      </c>
      <c r="CP32" s="19" t="str">
        <f>+S32</f>
        <v>Weber Madeleine</v>
      </c>
      <c r="CR32" s="19">
        <f>+Z32</f>
        <v>17</v>
      </c>
      <c r="CS32" s="19" t="str">
        <f>+AB32</f>
        <v>B</v>
      </c>
      <c r="CT32" s="260" t="str">
        <f t="shared" si="4"/>
        <v xml:space="preserve"> C/B 2)</v>
      </c>
      <c r="CU32" s="154">
        <v>4350</v>
      </c>
      <c r="CV32" s="125">
        <v>774</v>
      </c>
      <c r="CW32" s="33">
        <f t="shared" si="24"/>
        <v>10</v>
      </c>
      <c r="CX32" s="83" t="str">
        <f t="shared" si="25"/>
        <v>Senior Projektingenieur (Bau)</v>
      </c>
      <c r="CY32" s="125">
        <v>773</v>
      </c>
      <c r="CZ32" s="33">
        <f>VLOOKUP($CY32,Funktionsbezeichnungen,3,0)</f>
        <v>9</v>
      </c>
      <c r="DA32" s="83" t="str">
        <f>VLOOKUP($CY32,Funktionsbezeichnungen,2,0)</f>
        <v>Projektingenieur 9 (Bau)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8 (Bau)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8 (Bau)</v>
      </c>
      <c r="DH32" s="125">
        <v>772</v>
      </c>
      <c r="DI32" s="33">
        <f>VLOOKUP($DH32,Funktionsbezeichnungen,3,0)</f>
        <v>8</v>
      </c>
      <c r="DJ32" s="83" t="str">
        <f>VLOOKUP($DH32,Funktionsbezeichnungen,2,0)</f>
        <v>Projektingenieur 8 (Bau)</v>
      </c>
      <c r="DK32" s="20"/>
      <c r="DL32" s="33">
        <v>771</v>
      </c>
      <c r="DM32" s="33">
        <f>VLOOKUP($DL32,Funktionsbezeichnungen,3,0)</f>
        <v>7</v>
      </c>
      <c r="DN32" s="83" t="str">
        <f>VLOOKUP($DL32,Funktionsbezeichnungen,2,0)</f>
        <v>Projektingenieur 7 (Bau)</v>
      </c>
      <c r="DS32" s="19">
        <f>+CU32</f>
        <v>4350</v>
      </c>
      <c r="DT32" s="153">
        <v>1</v>
      </c>
      <c r="DU32" s="19">
        <v>2</v>
      </c>
      <c r="DV32" s="19" t="s">
        <v>951</v>
      </c>
      <c r="EX32" s="154">
        <v>4246</v>
      </c>
      <c r="EY32" s="19" t="s">
        <v>1321</v>
      </c>
    </row>
    <row r="33" spans="1:155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O33" s="263" t="str">
        <f t="shared" si="19"/>
        <v/>
      </c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260" t="str">
        <f t="shared" si="4"/>
        <v>B</v>
      </c>
      <c r="CU33" s="154">
        <v>3206</v>
      </c>
      <c r="CV33" s="125">
        <v>773</v>
      </c>
      <c r="CW33" s="33">
        <f t="shared" si="24"/>
        <v>9</v>
      </c>
      <c r="CX33" s="83" t="str">
        <f t="shared" si="25"/>
        <v>Projektingenieur 9 (Bau)</v>
      </c>
      <c r="CY33" s="125">
        <v>773</v>
      </c>
      <c r="CZ33" s="33">
        <f>VLOOKUP($CY33,Funktionsbezeichnungen,3,0)</f>
        <v>9</v>
      </c>
      <c r="DA33" s="83" t="str">
        <f>VLOOKUP($CY33,Funktionsbezeichnungen,2,0)</f>
        <v>Projektingenieur 9 (Bau)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8 (Bau)</v>
      </c>
      <c r="DE33" s="125">
        <v>772</v>
      </c>
      <c r="DF33" s="33">
        <f>VLOOKUP($DE33,Funktionsbezeichnungen,3,0)</f>
        <v>8</v>
      </c>
      <c r="DG33" s="83" t="str">
        <f>VLOOKUP($DE33,Funktionsbezeichnungen,2,0)</f>
        <v>Projektingenieur 8 (Bau)</v>
      </c>
      <c r="DH33" s="125">
        <v>772</v>
      </c>
      <c r="DI33" s="33">
        <f>VLOOKUP($DH33,Funktionsbezeichnungen,3,0)</f>
        <v>8</v>
      </c>
      <c r="DJ33" s="83" t="str">
        <f>VLOOKUP($DH33,Funktionsbezeichnungen,2,0)</f>
        <v>Projektingenieur 8 (Bau)</v>
      </c>
      <c r="DK33" s="20"/>
      <c r="DL33" s="33">
        <v>772</v>
      </c>
      <c r="DM33" s="33">
        <f>VLOOKUP($DL33,Funktionsbezeichnungen,3,0)</f>
        <v>8</v>
      </c>
      <c r="DN33" s="83" t="str">
        <f>VLOOKUP($DL33,Funktionsbezeichnungen,2,0)</f>
        <v>Projektingenieur 8 (Bau)</v>
      </c>
      <c r="DS33" s="19">
        <f>+CU33</f>
        <v>3206</v>
      </c>
      <c r="DT33" s="153">
        <v>1</v>
      </c>
      <c r="DU33" s="19">
        <v>2</v>
      </c>
      <c r="DV33" s="19" t="s">
        <v>951</v>
      </c>
      <c r="EX33" s="154">
        <v>4277</v>
      </c>
      <c r="EY33" s="19" t="s">
        <v>1321</v>
      </c>
    </row>
    <row r="34" spans="1:155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O34" s="19" t="str">
        <f t="shared" si="19"/>
        <v/>
      </c>
      <c r="CP34" s="19" t="str">
        <f t="shared" si="2"/>
        <v>Yelman Mahir</v>
      </c>
      <c r="CR34" s="19">
        <f t="shared" si="3"/>
        <v>47</v>
      </c>
      <c r="CS34" s="153" t="str">
        <f t="shared" si="18"/>
        <v xml:space="preserve"> C/B 3)</v>
      </c>
      <c r="CT34" s="260" t="str">
        <f t="shared" si="4"/>
        <v xml:space="preserve"> C/B 3)</v>
      </c>
      <c r="CU34" s="154">
        <v>4162</v>
      </c>
      <c r="CV34" s="125" t="s">
        <v>711</v>
      </c>
      <c r="CW34" s="33"/>
      <c r="CX34" s="83"/>
      <c r="CY34" s="125" t="s">
        <v>711</v>
      </c>
      <c r="CZ34" s="33"/>
      <c r="DA34" s="83"/>
      <c r="DB34" s="125" t="s">
        <v>711</v>
      </c>
      <c r="DC34" s="33"/>
      <c r="DD34" s="83"/>
      <c r="DE34" s="125" t="s">
        <v>711</v>
      </c>
      <c r="DF34" s="33"/>
      <c r="DG34" s="83"/>
      <c r="DH34" s="125" t="s">
        <v>711</v>
      </c>
      <c r="DI34" s="33"/>
      <c r="DJ34" s="83"/>
      <c r="DK34" s="20"/>
      <c r="DL34" s="33" t="s">
        <v>711</v>
      </c>
      <c r="DM34" s="33" t="s">
        <v>711</v>
      </c>
      <c r="DN34" s="83"/>
      <c r="DS34" s="19">
        <f t="shared" si="17"/>
        <v>4162</v>
      </c>
      <c r="DT34" s="153">
        <v>2</v>
      </c>
      <c r="DU34" s="19">
        <v>3</v>
      </c>
      <c r="DV34" s="185" t="s">
        <v>951</v>
      </c>
      <c r="EX34" s="154">
        <v>4317</v>
      </c>
      <c r="EY34" s="19" t="s">
        <v>1321</v>
      </c>
    </row>
    <row r="35" spans="1:155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O35" s="19" t="str">
        <f t="shared" si="19"/>
        <v/>
      </c>
      <c r="CP35" s="19" t="str">
        <f t="shared" si="2"/>
        <v>Freiermuth Fritz</v>
      </c>
      <c r="CR35" s="19">
        <f t="shared" si="3"/>
        <v>42</v>
      </c>
      <c r="CS35" s="19" t="str">
        <f t="shared" si="18"/>
        <v xml:space="preserve"> C/B 2)</v>
      </c>
      <c r="CT35" s="260" t="str">
        <f t="shared" si="4"/>
        <v xml:space="preserve"> C/B 2)</v>
      </c>
      <c r="CU35" s="154">
        <v>2143</v>
      </c>
      <c r="CV35" s="125">
        <v>751</v>
      </c>
      <c r="CW35" s="33">
        <f t="shared" ref="CW35:CW52" si="32">VLOOKUP($CV35,Funktionsbezeichnungen,3,0)</f>
        <v>10</v>
      </c>
      <c r="CX35" s="83" t="str">
        <f t="shared" ref="CX35:CX52" si="33">VLOOKUP($CV35,Funktionsbezeichnungen,2,0)</f>
        <v>Vorgesetzter  10</v>
      </c>
      <c r="CY35" s="125">
        <v>751</v>
      </c>
      <c r="CZ35" s="33">
        <f t="shared" ref="CZ35" si="34">VLOOKUP($CY35,Funktionsbezeichnungen,3,0)</f>
        <v>10</v>
      </c>
      <c r="DA35" s="83" t="str">
        <f t="shared" ref="DA35" si="35">VLOOKUP($CY35,Funktionsbezeichnungen,2,0)</f>
        <v>Vorgesetzter  10</v>
      </c>
      <c r="DB35" s="125">
        <v>751</v>
      </c>
      <c r="DC35" s="33">
        <f t="shared" ref="DC35" si="36">VLOOKUP($DB35,Funktionsbezeichnungen,3,0)</f>
        <v>10</v>
      </c>
      <c r="DD35" s="83" t="str">
        <f t="shared" ref="DD35" si="37">VLOOKUP($DB35,Funktionsbezeichnungen,2,0)</f>
        <v>Vorgesetzter  10</v>
      </c>
      <c r="DE35" s="125">
        <v>751</v>
      </c>
      <c r="DF35" s="33">
        <f t="shared" ref="DF35" si="38">VLOOKUP($DE35,Funktionsbezeichnungen,3,0)</f>
        <v>10</v>
      </c>
      <c r="DG35" s="83" t="str">
        <f t="shared" ref="DG35" si="39">VLOOKUP($DE35,Funktionsbezeichnungen,2,0)</f>
        <v>Vorgesetzter  10</v>
      </c>
      <c r="DH35" s="124">
        <v>751</v>
      </c>
      <c r="DI35" s="33">
        <f>VLOOKUP($DH35,Funktionsbezeichnungen,3,0)</f>
        <v>10</v>
      </c>
      <c r="DJ35" s="83" t="str">
        <f>VLOOKUP($DH35,Funktionsbezeichnungen,2,0)</f>
        <v>Vorgesetzter  10</v>
      </c>
      <c r="DK35" s="20"/>
      <c r="DL35" s="124">
        <v>751</v>
      </c>
      <c r="DM35" s="33">
        <f t="shared" ref="DM35" si="40">VLOOKUP($DL35,Funktionsbezeichnungen,3,0)</f>
        <v>10</v>
      </c>
      <c r="DN35" s="83" t="str">
        <f t="shared" ref="DN35" si="41">VLOOKUP($DL35,Funktionsbezeichnungen,2,0)</f>
        <v>Vorgesetzter  10</v>
      </c>
      <c r="DS35" s="19">
        <f t="shared" si="17"/>
        <v>2143</v>
      </c>
      <c r="DT35" s="153">
        <v>2</v>
      </c>
      <c r="DU35" s="19">
        <v>3</v>
      </c>
      <c r="DV35" s="19" t="s">
        <v>951</v>
      </c>
      <c r="EX35" s="154">
        <v>7695</v>
      </c>
      <c r="EY35" s="19" t="s">
        <v>1321</v>
      </c>
    </row>
    <row r="36" spans="1:155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O36" s="263" t="str">
        <f t="shared" si="19"/>
        <v>anders</v>
      </c>
      <c r="CP36" s="19" t="str">
        <f t="shared" si="2"/>
        <v>Bergmann Georg</v>
      </c>
      <c r="CR36" s="19">
        <f t="shared" si="3"/>
        <v>37</v>
      </c>
      <c r="CS36" s="19" t="str">
        <f t="shared" si="18"/>
        <v xml:space="preserve"> C/B 2)</v>
      </c>
      <c r="CT36" s="260" t="str">
        <f t="shared" si="4"/>
        <v>C</v>
      </c>
      <c r="CU36" s="154">
        <v>4185</v>
      </c>
      <c r="CV36" s="125">
        <v>773</v>
      </c>
      <c r="CW36" s="33">
        <f t="shared" si="32"/>
        <v>9</v>
      </c>
      <c r="CX36" s="83" t="str">
        <f t="shared" si="33"/>
        <v>Projektingenieur 9 (Bau)</v>
      </c>
      <c r="CY36" s="125">
        <v>772</v>
      </c>
      <c r="CZ36" s="33">
        <f t="shared" ref="CZ36:CZ50" si="42">VLOOKUP($CY36,Funktionsbezeichnungen,3,0)</f>
        <v>8</v>
      </c>
      <c r="DA36" s="83" t="str">
        <f t="shared" ref="DA36:DA50" si="43">VLOOKUP($CY36,Funktionsbezeichnungen,2,0)</f>
        <v>Projektingenieur 8 (Bau)</v>
      </c>
      <c r="DB36" s="125">
        <v>772</v>
      </c>
      <c r="DC36" s="33">
        <f t="shared" ref="DC36:DC44" si="44">VLOOKUP($DB36,Funktionsbezeichnungen,3,0)</f>
        <v>8</v>
      </c>
      <c r="DD36" s="83" t="str">
        <f t="shared" ref="DD36:DD44" si="45">VLOOKUP($DB36,Funktionsbezeichnungen,2,0)</f>
        <v>Projektingenieur 8 (Bau)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8 (Bau)</v>
      </c>
      <c r="DH36" s="125">
        <v>772</v>
      </c>
      <c r="DI36" s="33">
        <f>VLOOKUP($DH36,Funktionsbezeichnungen,3,0)</f>
        <v>8</v>
      </c>
      <c r="DJ36" s="83" t="str">
        <f>VLOOKUP($DH36,Funktionsbezeichnungen,2,0)</f>
        <v>Projektingenieur 8 (Bau)</v>
      </c>
      <c r="DK36" s="20"/>
      <c r="DL36" s="33">
        <v>772</v>
      </c>
      <c r="DM36" s="33">
        <f>VLOOKUP($DL36,Funktionsbezeichnungen,3,0)</f>
        <v>8</v>
      </c>
      <c r="DN36" s="83" t="str">
        <f>VLOOKUP($DL36,Funktionsbezeichnungen,2,0)</f>
        <v>Projektingenieur 8 (Bau)</v>
      </c>
      <c r="DS36" s="19">
        <f t="shared" si="17"/>
        <v>4185</v>
      </c>
      <c r="DT36" s="153">
        <v>1</v>
      </c>
      <c r="DU36" s="19">
        <v>2</v>
      </c>
      <c r="DV36" s="19" t="s">
        <v>951</v>
      </c>
      <c r="EX36" s="154">
        <v>4350</v>
      </c>
      <c r="EY36" s="19" t="s">
        <v>1321</v>
      </c>
    </row>
    <row r="37" spans="1:155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O37" s="19" t="str">
        <f t="shared" si="19"/>
        <v/>
      </c>
      <c r="CP37" s="19" t="str">
        <f t="shared" si="2"/>
        <v>Beck Peter</v>
      </c>
      <c r="CR37" s="19">
        <f t="shared" si="3"/>
        <v>32</v>
      </c>
      <c r="CS37" s="19" t="str">
        <f t="shared" si="18"/>
        <v xml:space="preserve"> C/B 2)</v>
      </c>
      <c r="CT37" s="260" t="str">
        <f t="shared" ref="CT37:CT68" si="46">VLOOKUP(CU37,Kategorie,2,0)</f>
        <v xml:space="preserve"> C/B 2)</v>
      </c>
      <c r="CU37" s="154">
        <v>4269</v>
      </c>
      <c r="CV37" s="125">
        <v>773</v>
      </c>
      <c r="CW37" s="33">
        <f t="shared" si="32"/>
        <v>9</v>
      </c>
      <c r="CX37" s="83" t="str">
        <f t="shared" si="33"/>
        <v>Projektingenieur 9 (Bau)</v>
      </c>
      <c r="CY37" s="125">
        <v>773</v>
      </c>
      <c r="CZ37" s="33">
        <f t="shared" si="42"/>
        <v>9</v>
      </c>
      <c r="DA37" s="83" t="str">
        <f t="shared" si="43"/>
        <v>Projektingenieur 9 (Bau)</v>
      </c>
      <c r="DB37" s="125">
        <v>773</v>
      </c>
      <c r="DC37" s="33">
        <f t="shared" si="44"/>
        <v>9</v>
      </c>
      <c r="DD37" s="83" t="str">
        <f t="shared" si="45"/>
        <v>Projektingenieur 9 (Bau)</v>
      </c>
      <c r="DE37" s="125">
        <v>773</v>
      </c>
      <c r="DF37" s="33">
        <f>VLOOKUP($DE37,Funktionsbezeichnungen,3,0)</f>
        <v>9</v>
      </c>
      <c r="DG37" s="83" t="str">
        <f>VLOOKUP($DE37,Funktionsbezeichnungen,2,0)</f>
        <v>Projektingenieur 9 (Bau)</v>
      </c>
      <c r="DH37" s="125">
        <v>772</v>
      </c>
      <c r="DI37" s="33">
        <f>VLOOKUP($DH37,Funktionsbezeichnungen,3,0)</f>
        <v>8</v>
      </c>
      <c r="DJ37" s="83" t="str">
        <f>VLOOKUP($DH37,Funktionsbezeichnungen,2,0)</f>
        <v>Projektingenieur 8 (Bau)</v>
      </c>
      <c r="DK37" s="20"/>
      <c r="DL37" s="33">
        <v>772</v>
      </c>
      <c r="DM37" s="33">
        <f>VLOOKUP($DL37,Funktionsbezeichnungen,3,0)</f>
        <v>8</v>
      </c>
      <c r="DN37" s="83" t="str">
        <f>VLOOKUP($DL37,Funktionsbezeichnungen,2,0)</f>
        <v>Projektingenieur 8 (Bau)</v>
      </c>
      <c r="DS37" s="19">
        <f t="shared" si="17"/>
        <v>4269</v>
      </c>
      <c r="DT37" s="153">
        <v>2</v>
      </c>
      <c r="DU37" s="19">
        <v>3</v>
      </c>
      <c r="DV37" s="19" t="s">
        <v>951</v>
      </c>
      <c r="EX37" s="154">
        <v>3160</v>
      </c>
      <c r="EY37" s="19" t="s">
        <v>105</v>
      </c>
    </row>
    <row r="38" spans="1:155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O38" s="263" t="str">
        <f t="shared" si="19"/>
        <v>anders</v>
      </c>
      <c r="CP38" s="19" t="str">
        <f t="shared" si="2"/>
        <v>Wick Bernd</v>
      </c>
      <c r="CR38" s="19">
        <f t="shared" si="3"/>
        <v>28</v>
      </c>
      <c r="CS38" s="19" t="str">
        <f t="shared" si="18"/>
        <v xml:space="preserve"> C/B 2)</v>
      </c>
      <c r="CT38" s="260" t="str">
        <f t="shared" si="46"/>
        <v>C</v>
      </c>
      <c r="CU38" s="154">
        <v>3208</v>
      </c>
      <c r="CV38" s="125">
        <v>773</v>
      </c>
      <c r="CW38" s="33">
        <f t="shared" si="32"/>
        <v>9</v>
      </c>
      <c r="CX38" s="83" t="str">
        <f t="shared" si="33"/>
        <v>Projektingenieur 9 (Bau)</v>
      </c>
      <c r="CY38" s="125">
        <v>772</v>
      </c>
      <c r="CZ38" s="33">
        <f t="shared" si="42"/>
        <v>8</v>
      </c>
      <c r="DA38" s="83" t="str">
        <f t="shared" si="43"/>
        <v>Projektingenieur 8 (Bau)</v>
      </c>
      <c r="DB38" s="125">
        <v>772</v>
      </c>
      <c r="DC38" s="33">
        <f t="shared" si="44"/>
        <v>8</v>
      </c>
      <c r="DD38" s="83" t="str">
        <f t="shared" si="45"/>
        <v>Projektingenieur 8 (Bau)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8 (Bau)</v>
      </c>
      <c r="DH38" s="125"/>
      <c r="DI38" s="33"/>
      <c r="DJ38" s="83"/>
      <c r="DK38" s="20"/>
      <c r="DL38" s="33">
        <v>772</v>
      </c>
      <c r="DM38" s="33">
        <f>VLOOKUP($DL38,Funktionsbezeichnungen,3,0)</f>
        <v>8</v>
      </c>
      <c r="DN38" s="83" t="str">
        <f>VLOOKUP($DL38,Funktionsbezeichnungen,2,0)</f>
        <v>Projektingenieur 8 (Bau)</v>
      </c>
      <c r="DS38" s="19">
        <f t="shared" si="17"/>
        <v>3208</v>
      </c>
      <c r="DT38" s="153">
        <v>2</v>
      </c>
      <c r="DU38" s="19">
        <v>3</v>
      </c>
      <c r="DV38" s="19" t="s">
        <v>951</v>
      </c>
      <c r="EX38" s="154">
        <v>4185</v>
      </c>
      <c r="EY38" s="19" t="s">
        <v>105</v>
      </c>
    </row>
    <row r="39" spans="1:155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O39" s="263" t="str">
        <f t="shared" si="19"/>
        <v>anders</v>
      </c>
      <c r="CP39" s="19" t="str">
        <f t="shared" si="2"/>
        <v>Niedermeyer Friederike</v>
      </c>
      <c r="CR39" s="19">
        <f t="shared" si="3"/>
        <v>26</v>
      </c>
      <c r="CS39" s="19" t="str">
        <f t="shared" si="18"/>
        <v xml:space="preserve"> C/B 2)</v>
      </c>
      <c r="CT39" s="260" t="str">
        <f t="shared" si="46"/>
        <v>C</v>
      </c>
      <c r="CU39" s="154">
        <v>4307</v>
      </c>
      <c r="CV39" s="125">
        <v>783</v>
      </c>
      <c r="CW39" s="33">
        <f t="shared" si="32"/>
        <v>9</v>
      </c>
      <c r="CX39" s="83" t="str">
        <f t="shared" si="33"/>
        <v>Projektingenieur 9 (Umwelt)</v>
      </c>
      <c r="CY39" s="125">
        <v>782</v>
      </c>
      <c r="CZ39" s="33">
        <f t="shared" si="42"/>
        <v>8</v>
      </c>
      <c r="DA39" s="83" t="str">
        <f t="shared" si="43"/>
        <v>Projektingenieur 8 (Umwelt)</v>
      </c>
      <c r="DB39" s="125">
        <v>782</v>
      </c>
      <c r="DC39" s="33">
        <f t="shared" si="44"/>
        <v>8</v>
      </c>
      <c r="DD39" s="83" t="str">
        <f t="shared" si="45"/>
        <v>Projektingenieur 8 (Umwelt)</v>
      </c>
      <c r="DE39" s="125"/>
      <c r="DF39" s="33"/>
      <c r="DG39" s="83"/>
      <c r="DH39" s="125"/>
      <c r="DI39" s="33"/>
      <c r="DJ39" s="83"/>
      <c r="DK39" s="20"/>
      <c r="DL39" s="33"/>
      <c r="DM39" s="33"/>
      <c r="DN39" s="83"/>
      <c r="DS39" s="19">
        <f t="shared" si="17"/>
        <v>4307</v>
      </c>
      <c r="DT39" s="153">
        <v>1</v>
      </c>
      <c r="DU39" s="19">
        <v>2</v>
      </c>
      <c r="DV39" s="19" t="s">
        <v>952</v>
      </c>
      <c r="EX39" s="154">
        <v>3208</v>
      </c>
      <c r="EY39" s="19" t="s">
        <v>105</v>
      </c>
    </row>
    <row r="40" spans="1:155" s="19" customFormat="1" ht="15.75" x14ac:dyDescent="0.2">
      <c r="A40" s="53">
        <v>1</v>
      </c>
      <c r="B40" s="53"/>
      <c r="C40" s="53">
        <f t="shared" ref="C40:C50" si="47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O40" s="19" t="str">
        <f t="shared" si="19"/>
        <v/>
      </c>
      <c r="CP40" s="19" t="str">
        <f t="shared" si="2"/>
        <v>Kern Etienne</v>
      </c>
      <c r="CR40" s="19">
        <f t="shared" si="3"/>
        <v>24</v>
      </c>
      <c r="CS40" s="19" t="str">
        <f t="shared" si="18"/>
        <v xml:space="preserve"> C/B 2)</v>
      </c>
      <c r="CT40" s="260" t="str">
        <f t="shared" si="46"/>
        <v xml:space="preserve"> C/B 2)</v>
      </c>
      <c r="CU40" s="154">
        <v>4246</v>
      </c>
      <c r="CV40" s="125">
        <v>772</v>
      </c>
      <c r="CW40" s="33">
        <f t="shared" si="32"/>
        <v>8</v>
      </c>
      <c r="CX40" s="83" t="str">
        <f t="shared" si="33"/>
        <v>Projektingenieur 8 (Bau)</v>
      </c>
      <c r="CY40" s="125">
        <v>772</v>
      </c>
      <c r="CZ40" s="33">
        <f t="shared" si="42"/>
        <v>8</v>
      </c>
      <c r="DA40" s="83" t="str">
        <f t="shared" si="43"/>
        <v>Projektingenieur 8 (Bau)</v>
      </c>
      <c r="DB40" s="125">
        <v>772</v>
      </c>
      <c r="DC40" s="33">
        <f t="shared" si="44"/>
        <v>8</v>
      </c>
      <c r="DD40" s="83" t="str">
        <f t="shared" si="45"/>
        <v>Projektingenieur 8 (Bau)</v>
      </c>
      <c r="DE40" s="125">
        <v>772</v>
      </c>
      <c r="DF40" s="33">
        <f>VLOOKUP($DE40,Funktionsbezeichnungen,3,0)</f>
        <v>8</v>
      </c>
      <c r="DG40" s="83" t="str">
        <f>VLOOKUP($DE40,Funktionsbezeichnungen,2,0)</f>
        <v>Projektingenieur 8 (Bau)</v>
      </c>
      <c r="DH40" s="125">
        <v>772</v>
      </c>
      <c r="DI40" s="33">
        <f>VLOOKUP($DH40,Funktionsbezeichnungen,3,0)</f>
        <v>8</v>
      </c>
      <c r="DJ40" s="83" t="str">
        <f>VLOOKUP($DH40,Funktionsbezeichnungen,2,0)</f>
        <v>Projektingenieur 8 (Bau)</v>
      </c>
      <c r="DK40" s="20"/>
      <c r="DL40" s="33">
        <v>772</v>
      </c>
      <c r="DM40" s="33">
        <f>VLOOKUP($DL40,Funktionsbezeichnungen,3,0)</f>
        <v>8</v>
      </c>
      <c r="DN40" s="83" t="str">
        <f>VLOOKUP($DL40,Funktionsbezeichnungen,2,0)</f>
        <v>Projektingenieur 8 (Bau)</v>
      </c>
      <c r="DS40" s="19">
        <f t="shared" si="17"/>
        <v>4246</v>
      </c>
      <c r="DT40" s="153">
        <v>1</v>
      </c>
      <c r="DU40" s="19">
        <v>2</v>
      </c>
      <c r="DV40" s="19" t="s">
        <v>951</v>
      </c>
      <c r="EX40" s="154">
        <v>4307</v>
      </c>
      <c r="EY40" s="19" t="s">
        <v>105</v>
      </c>
    </row>
    <row r="41" spans="1:155" s="19" customFormat="1" ht="27" x14ac:dyDescent="0.2">
      <c r="A41" s="53">
        <v>0</v>
      </c>
      <c r="B41" s="53">
        <v>1</v>
      </c>
      <c r="C41" s="53">
        <f t="shared" si="47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O41" s="19" t="str">
        <f t="shared" si="19"/>
        <v/>
      </c>
      <c r="CP41" s="19" t="str">
        <f t="shared" si="2"/>
        <v>Ruff Ute</v>
      </c>
      <c r="CR41" s="19">
        <f t="shared" si="3"/>
        <v>22</v>
      </c>
      <c r="CS41" s="19" t="str">
        <f t="shared" si="18"/>
        <v xml:space="preserve"> C/B 2)</v>
      </c>
      <c r="CT41" s="260" t="str">
        <f t="shared" si="46"/>
        <v xml:space="preserve"> C/B 2)</v>
      </c>
      <c r="CU41" s="154">
        <v>4277</v>
      </c>
      <c r="CV41" s="125">
        <v>783</v>
      </c>
      <c r="CW41" s="33">
        <f t="shared" si="32"/>
        <v>9</v>
      </c>
      <c r="CX41" s="83" t="str">
        <f t="shared" si="33"/>
        <v>Projektingenieur 9 (Umwelt)</v>
      </c>
      <c r="CY41" s="125">
        <v>783</v>
      </c>
      <c r="CZ41" s="33">
        <f t="shared" si="42"/>
        <v>9</v>
      </c>
      <c r="DA41" s="83" t="str">
        <f t="shared" si="43"/>
        <v>Projektingenieur 9 (Umwelt)</v>
      </c>
      <c r="DB41" s="125">
        <v>782</v>
      </c>
      <c r="DC41" s="33">
        <f t="shared" si="44"/>
        <v>8</v>
      </c>
      <c r="DD41" s="83" t="str">
        <f t="shared" si="45"/>
        <v>Projektingenieur 8 (Umwelt)</v>
      </c>
      <c r="DE41" s="125">
        <v>782</v>
      </c>
      <c r="DF41" s="33">
        <f>VLOOKUP($DE41,Funktionsbezeichnungen,3,0)</f>
        <v>8</v>
      </c>
      <c r="DG41" s="83" t="str">
        <f>VLOOKUP($DE41,Funktionsbezeichnungen,2,0)</f>
        <v>Projektingenieur 8 (Umwelt)</v>
      </c>
      <c r="DH41" s="125">
        <v>782</v>
      </c>
      <c r="DI41" s="33">
        <f>VLOOKUP($DH41,Funktionsbezeichnungen,3,0)</f>
        <v>8</v>
      </c>
      <c r="DJ41" s="83" t="str">
        <f>VLOOKUP($DH41,Funktionsbezeichnungen,2,0)</f>
        <v>Projektingenieur 8 (Umwelt)</v>
      </c>
      <c r="DK41" s="20"/>
      <c r="DL41" s="33">
        <v>782</v>
      </c>
      <c r="DM41" s="33">
        <f>VLOOKUP($DL41,Funktionsbezeichnungen,3,0)</f>
        <v>8</v>
      </c>
      <c r="DN41" s="83" t="str">
        <f>VLOOKUP($DL41,Funktionsbezeichnungen,2,0)</f>
        <v>Projektingenieur 8 (Umwelt)</v>
      </c>
      <c r="DS41" s="19">
        <f t="shared" si="17"/>
        <v>4277</v>
      </c>
      <c r="DT41" s="153">
        <v>3</v>
      </c>
      <c r="DU41" s="19">
        <v>2</v>
      </c>
      <c r="DV41" s="19" t="s">
        <v>952</v>
      </c>
      <c r="EX41" s="154">
        <v>4291</v>
      </c>
      <c r="EY41" s="19" t="s">
        <v>105</v>
      </c>
    </row>
    <row r="42" spans="1:155" s="19" customFormat="1" ht="15.75" x14ac:dyDescent="0.2">
      <c r="A42" s="53">
        <v>0</v>
      </c>
      <c r="B42" s="53"/>
      <c r="C42" s="53">
        <f t="shared" si="47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O42" s="263" t="str">
        <f t="shared" si="19"/>
        <v>anders</v>
      </c>
      <c r="CP42" s="19" t="str">
        <f t="shared" si="2"/>
        <v>Knoll Bernd</v>
      </c>
      <c r="CR42" s="19">
        <f t="shared" si="3"/>
        <v>22</v>
      </c>
      <c r="CS42" s="19" t="str">
        <f t="shared" si="18"/>
        <v xml:space="preserve"> C/B 2)</v>
      </c>
      <c r="CT42" s="260" t="str">
        <f t="shared" si="46"/>
        <v>C</v>
      </c>
      <c r="CU42" s="154">
        <v>4291</v>
      </c>
      <c r="CV42" s="125">
        <v>773</v>
      </c>
      <c r="CW42" s="33">
        <f t="shared" si="32"/>
        <v>9</v>
      </c>
      <c r="CX42" s="83" t="str">
        <f t="shared" si="33"/>
        <v>Projektingenieur 9 (Bau)</v>
      </c>
      <c r="CY42" s="125">
        <v>772</v>
      </c>
      <c r="CZ42" s="33">
        <f t="shared" si="42"/>
        <v>8</v>
      </c>
      <c r="DA42" s="83" t="str">
        <f t="shared" si="43"/>
        <v>Projektingenieur 8 (Bau)</v>
      </c>
      <c r="DB42" s="125">
        <v>772</v>
      </c>
      <c r="DC42" s="33">
        <f t="shared" si="44"/>
        <v>8</v>
      </c>
      <c r="DD42" s="83" t="str">
        <f t="shared" si="45"/>
        <v>Projektingenieur 8 (Bau)</v>
      </c>
      <c r="DE42" s="125">
        <v>772</v>
      </c>
      <c r="DF42" s="33">
        <f>VLOOKUP($DE42,Funktionsbezeichnungen,3,0)</f>
        <v>8</v>
      </c>
      <c r="DG42" s="83" t="str">
        <f>VLOOKUP($DE42,Funktionsbezeichnungen,2,0)</f>
        <v>Projektingenieur 8 (Bau)</v>
      </c>
      <c r="DH42" s="125">
        <v>772</v>
      </c>
      <c r="DI42" s="33">
        <f>VLOOKUP($DH42,Funktionsbezeichnungen,3,0)</f>
        <v>8</v>
      </c>
      <c r="DJ42" s="83" t="str">
        <f>VLOOKUP($DH42,Funktionsbezeichnungen,2,0)</f>
        <v>Projektingenieur 8 (Bau)</v>
      </c>
      <c r="DK42" s="20"/>
      <c r="DL42" s="33">
        <v>772</v>
      </c>
      <c r="DM42" s="33">
        <f>VLOOKUP($DL42,Funktionsbezeichnungen,3,0)</f>
        <v>8</v>
      </c>
      <c r="DN42" s="83" t="str">
        <f>VLOOKUP($DL42,Funktionsbezeichnungen,2,0)</f>
        <v>Projektingenieur 8 (Bau)</v>
      </c>
      <c r="DS42" s="19">
        <f t="shared" si="17"/>
        <v>4291</v>
      </c>
      <c r="DT42" s="153">
        <v>1</v>
      </c>
      <c r="DU42" s="19">
        <v>2</v>
      </c>
      <c r="DV42" s="185" t="s">
        <v>968</v>
      </c>
      <c r="EX42" s="154">
        <v>7696</v>
      </c>
      <c r="EY42" s="19" t="s">
        <v>105</v>
      </c>
    </row>
    <row r="43" spans="1:155" s="19" customFormat="1" ht="15.75" x14ac:dyDescent="0.2">
      <c r="A43" s="53">
        <v>0</v>
      </c>
      <c r="B43" s="53"/>
      <c r="C43" s="53">
        <f t="shared" si="47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O43" s="263" t="str">
        <f t="shared" si="19"/>
        <v>anders</v>
      </c>
      <c r="CP43" s="19" t="str">
        <f t="shared" si="2"/>
        <v>Martin Dirk</v>
      </c>
      <c r="CR43" s="19">
        <f t="shared" si="3"/>
        <v>20</v>
      </c>
      <c r="CS43" s="19" t="str">
        <f t="shared" si="18"/>
        <v xml:space="preserve"> C/B 2)</v>
      </c>
      <c r="CT43" s="260" t="str">
        <f t="shared" si="46"/>
        <v>C</v>
      </c>
      <c r="CU43" s="154">
        <v>7696</v>
      </c>
      <c r="CV43" s="125">
        <v>773</v>
      </c>
      <c r="CW43" s="33">
        <f t="shared" si="32"/>
        <v>9</v>
      </c>
      <c r="CX43" s="83" t="str">
        <f t="shared" si="33"/>
        <v>Projektingenieur 9 (Bau)</v>
      </c>
      <c r="CY43" s="125">
        <v>772</v>
      </c>
      <c r="CZ43" s="33">
        <f t="shared" si="42"/>
        <v>8</v>
      </c>
      <c r="DA43" s="83" t="str">
        <f t="shared" si="43"/>
        <v>Projektingenieur 8 (Bau)</v>
      </c>
      <c r="DB43" s="125">
        <v>772</v>
      </c>
      <c r="DC43" s="33">
        <f t="shared" si="44"/>
        <v>8</v>
      </c>
      <c r="DD43" s="83" t="str">
        <f t="shared" si="45"/>
        <v>Projektingenieur 8 (Bau)</v>
      </c>
      <c r="DE43" s="125">
        <v>772</v>
      </c>
      <c r="DF43" s="33">
        <f>VLOOKUP($DE43,Funktionsbezeichnungen,3,0)</f>
        <v>8</v>
      </c>
      <c r="DG43" s="83" t="str">
        <f>VLOOKUP($DE43,Funktionsbezeichnungen,2,0)</f>
        <v>Projektingenieur 8 (Bau)</v>
      </c>
      <c r="DH43" s="125">
        <v>772</v>
      </c>
      <c r="DI43" s="33">
        <f>VLOOKUP($DH43,Funktionsbezeichnungen,3,0)</f>
        <v>8</v>
      </c>
      <c r="DJ43" s="83" t="str">
        <f>VLOOKUP($DH43,Funktionsbezeichnungen,2,0)</f>
        <v>Projektingenieur 8 (Bau)</v>
      </c>
      <c r="DK43" s="20"/>
      <c r="DL43" s="33">
        <v>772</v>
      </c>
      <c r="DM43" s="33">
        <f>VLOOKUP($DL43,Funktionsbezeichnungen,3,0)</f>
        <v>8</v>
      </c>
      <c r="DN43" s="83" t="str">
        <f>VLOOKUP($DL43,Funktionsbezeichnungen,2,0)</f>
        <v>Projektingenieur 8 (Bau)</v>
      </c>
      <c r="DS43" s="19">
        <f t="shared" si="17"/>
        <v>7696</v>
      </c>
      <c r="DT43" s="153">
        <v>2</v>
      </c>
      <c r="DU43" s="19">
        <v>3</v>
      </c>
      <c r="DV43" s="19" t="s">
        <v>951</v>
      </c>
      <c r="EX43" s="154">
        <v>4306</v>
      </c>
      <c r="EY43" s="19" t="s">
        <v>105</v>
      </c>
    </row>
    <row r="44" spans="1:155" s="19" customFormat="1" ht="27" x14ac:dyDescent="0.2">
      <c r="A44" s="53">
        <v>0</v>
      </c>
      <c r="B44" s="53"/>
      <c r="C44" s="53">
        <f t="shared" si="47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O44" s="263" t="str">
        <f t="shared" si="19"/>
        <v>anders</v>
      </c>
      <c r="CP44" s="19" t="str">
        <f t="shared" si="2"/>
        <v>Betzold Alexander</v>
      </c>
      <c r="CR44" s="19">
        <f t="shared" si="3"/>
        <v>19</v>
      </c>
      <c r="CS44" s="19" t="str">
        <f t="shared" si="18"/>
        <v xml:space="preserve"> C/B 2)</v>
      </c>
      <c r="CT44" s="260" t="str">
        <f t="shared" si="46"/>
        <v>C</v>
      </c>
      <c r="CU44" s="154">
        <v>4306</v>
      </c>
      <c r="CV44" s="125">
        <v>783</v>
      </c>
      <c r="CW44" s="33">
        <f t="shared" si="32"/>
        <v>9</v>
      </c>
      <c r="CX44" s="83" t="str">
        <f t="shared" si="33"/>
        <v>Projektingenieur 9 (Umwelt)</v>
      </c>
      <c r="CY44" s="125">
        <v>782</v>
      </c>
      <c r="CZ44" s="33">
        <f t="shared" si="42"/>
        <v>8</v>
      </c>
      <c r="DA44" s="83" t="str">
        <f t="shared" si="43"/>
        <v>Projektingenieur 8 (Umwelt)</v>
      </c>
      <c r="DB44" s="125">
        <v>782</v>
      </c>
      <c r="DC44" s="33">
        <f t="shared" si="44"/>
        <v>8</v>
      </c>
      <c r="DD44" s="83" t="str">
        <f t="shared" si="45"/>
        <v>Projektingenieur 8 (Umwelt)</v>
      </c>
      <c r="DE44" s="125">
        <v>782</v>
      </c>
      <c r="DF44" s="33">
        <f>VLOOKUP($DE44,Funktionsbezeichnungen,3,0)</f>
        <v>8</v>
      </c>
      <c r="DG44" s="83" t="str">
        <f>VLOOKUP($DE44,Funktionsbezeichnungen,2,0)</f>
        <v>Projektingenieur 8 (Umwelt)</v>
      </c>
      <c r="DH44" s="125">
        <v>782</v>
      </c>
      <c r="DI44" s="33">
        <f>VLOOKUP($DH44,Funktionsbezeichnungen,3,0)</f>
        <v>8</v>
      </c>
      <c r="DJ44" s="83" t="str">
        <f>VLOOKUP($DH44,Funktionsbezeichnungen,2,0)</f>
        <v>Projektingenieur 8 (Umwelt)</v>
      </c>
      <c r="DK44" s="20"/>
      <c r="DL44" s="33">
        <v>781</v>
      </c>
      <c r="DM44" s="33">
        <f>VLOOKUP($DL44,Funktionsbezeichnungen,3,0)</f>
        <v>7</v>
      </c>
      <c r="DN44" s="83" t="str">
        <f>VLOOKUP($DL44,Funktionsbezeichnungen,2,0)</f>
        <v>Projektingenieur 7 (Umwelt)</v>
      </c>
      <c r="DS44" s="19">
        <f t="shared" si="17"/>
        <v>4306</v>
      </c>
      <c r="DT44" s="153">
        <v>2</v>
      </c>
      <c r="DU44" s="19">
        <v>2</v>
      </c>
      <c r="DV44" s="19" t="s">
        <v>952</v>
      </c>
      <c r="EX44" s="154">
        <v>4275</v>
      </c>
      <c r="EY44" s="19" t="s">
        <v>105</v>
      </c>
    </row>
    <row r="45" spans="1:155" s="19" customFormat="1" ht="15.75" x14ac:dyDescent="0.2">
      <c r="A45" s="53">
        <v>0</v>
      </c>
      <c r="B45" s="53"/>
      <c r="C45" s="53">
        <f t="shared" si="47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O45" s="263" t="str">
        <f t="shared" si="19"/>
        <v>anders</v>
      </c>
      <c r="CP45" s="19" t="str">
        <f t="shared" si="2"/>
        <v>Igual Lorenzo</v>
      </c>
      <c r="CR45" s="19">
        <f t="shared" si="3"/>
        <v>17</v>
      </c>
      <c r="CS45" s="19" t="str">
        <f t="shared" si="18"/>
        <v xml:space="preserve"> C/B 2)</v>
      </c>
      <c r="CT45" s="260" t="str">
        <f t="shared" si="46"/>
        <v>C</v>
      </c>
      <c r="CU45" s="154">
        <v>3215</v>
      </c>
      <c r="CV45" s="125">
        <v>773</v>
      </c>
      <c r="CW45" s="33">
        <f t="shared" si="32"/>
        <v>9</v>
      </c>
      <c r="CX45" s="83" t="str">
        <f t="shared" si="33"/>
        <v>Projektingenieur 9 (Bau)</v>
      </c>
      <c r="CY45" s="125">
        <v>772</v>
      </c>
      <c r="CZ45" s="33">
        <f t="shared" si="42"/>
        <v>8</v>
      </c>
      <c r="DA45" s="83" t="str">
        <f t="shared" si="43"/>
        <v>Projektingenieur 8 (Bau)</v>
      </c>
      <c r="DB45" s="125"/>
      <c r="DC45" s="33"/>
      <c r="DD45" s="83"/>
      <c r="DE45" s="125"/>
      <c r="DF45" s="33"/>
      <c r="DG45" s="83"/>
      <c r="DH45" s="125"/>
      <c r="DI45" s="33"/>
      <c r="DJ45" s="83"/>
      <c r="DK45" s="20"/>
      <c r="DL45" s="33"/>
      <c r="DM45" s="33"/>
      <c r="DN45" s="83"/>
      <c r="DS45" s="19">
        <f t="shared" si="17"/>
        <v>3215</v>
      </c>
      <c r="DT45" s="153">
        <v>2</v>
      </c>
      <c r="DU45" s="19">
        <v>3</v>
      </c>
      <c r="DV45" s="19" t="s">
        <v>952</v>
      </c>
      <c r="EX45" s="154">
        <v>3215</v>
      </c>
      <c r="EY45" s="19" t="s">
        <v>105</v>
      </c>
    </row>
    <row r="46" spans="1:155" s="19" customFormat="1" ht="15.75" x14ac:dyDescent="0.2">
      <c r="A46" s="53">
        <v>0</v>
      </c>
      <c r="B46" s="53"/>
      <c r="C46" s="53">
        <f t="shared" si="47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O46" s="263" t="str">
        <f t="shared" si="19"/>
        <v>anders</v>
      </c>
      <c r="CP46" s="19" t="str">
        <f t="shared" si="2"/>
        <v>Hausammann Cédric</v>
      </c>
      <c r="CR46" s="19">
        <f t="shared" si="3"/>
        <v>14</v>
      </c>
      <c r="CS46" s="19" t="str">
        <f t="shared" si="18"/>
        <v xml:space="preserve"> C/B 2)</v>
      </c>
      <c r="CT46" s="260" t="str">
        <f t="shared" si="46"/>
        <v>C</v>
      </c>
      <c r="CU46" s="154">
        <v>9648</v>
      </c>
      <c r="CV46" s="125">
        <v>773</v>
      </c>
      <c r="CW46" s="33">
        <f t="shared" si="32"/>
        <v>9</v>
      </c>
      <c r="CX46" s="83" t="str">
        <f t="shared" si="33"/>
        <v>Projektingenieur 9 (Bau)</v>
      </c>
      <c r="CY46" s="125">
        <v>772</v>
      </c>
      <c r="CZ46" s="33">
        <f t="shared" si="42"/>
        <v>8</v>
      </c>
      <c r="DA46" s="83" t="str">
        <f t="shared" si="43"/>
        <v>Projektingenieur 8 (Bau)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8 (Bau)</v>
      </c>
      <c r="DE46" s="125">
        <v>772</v>
      </c>
      <c r="DF46" s="33">
        <f>VLOOKUP($DE46,Funktionsbezeichnungen,3,0)</f>
        <v>8</v>
      </c>
      <c r="DG46" s="83" t="str">
        <f>VLOOKUP($DE46,Funktionsbezeichnungen,2,0)</f>
        <v>Projektingenieur 8 (Bau)</v>
      </c>
      <c r="DH46" s="125">
        <v>772</v>
      </c>
      <c r="DI46" s="33">
        <f>VLOOKUP($DH46,Funktionsbezeichnungen,3,0)</f>
        <v>8</v>
      </c>
      <c r="DJ46" s="83" t="str">
        <f>VLOOKUP($DH46,Funktionsbezeichnungen,2,0)</f>
        <v>Projektingenieur 8 (Bau)</v>
      </c>
      <c r="DK46" s="20"/>
      <c r="DL46" s="33">
        <v>771</v>
      </c>
      <c r="DM46" s="33">
        <f>VLOOKUP($DL46,Funktionsbezeichnungen,3,0)</f>
        <v>7</v>
      </c>
      <c r="DN46" s="83" t="str">
        <f>VLOOKUP($DL46,Funktionsbezeichnungen,2,0)</f>
        <v>Projektingenieur 7 (Bau)</v>
      </c>
      <c r="DS46" s="19">
        <f t="shared" si="17"/>
        <v>9648</v>
      </c>
      <c r="DT46" s="153">
        <v>2</v>
      </c>
      <c r="DU46" s="19">
        <v>3</v>
      </c>
      <c r="DV46" s="19" t="s">
        <v>951</v>
      </c>
      <c r="EX46" s="154">
        <v>4299</v>
      </c>
      <c r="EY46" s="19" t="s">
        <v>105</v>
      </c>
    </row>
    <row r="47" spans="1:155" s="19" customFormat="1" ht="15.75" x14ac:dyDescent="0.2">
      <c r="A47" s="53">
        <v>0</v>
      </c>
      <c r="B47" s="53"/>
      <c r="C47" s="53">
        <f t="shared" si="47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O47" s="263" t="str">
        <f t="shared" si="19"/>
        <v>anders</v>
      </c>
      <c r="CP47" s="19" t="str">
        <f t="shared" si="2"/>
        <v>Titz Markus</v>
      </c>
      <c r="CR47" s="153">
        <f t="shared" si="3"/>
        <v>14</v>
      </c>
      <c r="CS47" s="19" t="str">
        <f t="shared" si="18"/>
        <v xml:space="preserve"> C/B 2)</v>
      </c>
      <c r="CT47" s="260" t="str">
        <f t="shared" si="46"/>
        <v>C</v>
      </c>
      <c r="CU47" s="154">
        <v>4912</v>
      </c>
      <c r="CV47" s="125">
        <v>773</v>
      </c>
      <c r="CW47" s="33">
        <f t="shared" si="32"/>
        <v>9</v>
      </c>
      <c r="CX47" s="83" t="str">
        <f t="shared" si="33"/>
        <v>Projektingenieur 9 (Bau)</v>
      </c>
      <c r="CY47" s="125">
        <v>772</v>
      </c>
      <c r="CZ47" s="33">
        <f t="shared" si="42"/>
        <v>8</v>
      </c>
      <c r="DA47" s="83" t="str">
        <f t="shared" si="43"/>
        <v>Projektingenieur 8 (Bau)</v>
      </c>
      <c r="DB47" s="125"/>
      <c r="DC47" s="33"/>
      <c r="DD47" s="83"/>
      <c r="DE47" s="125"/>
      <c r="DF47" s="33"/>
      <c r="DG47" s="83"/>
      <c r="DH47" s="125"/>
      <c r="DI47" s="33"/>
      <c r="DJ47" s="83"/>
      <c r="DK47" s="20"/>
      <c r="DL47" s="33"/>
      <c r="DM47" s="33"/>
      <c r="DN47" s="83"/>
      <c r="DS47" s="19">
        <f t="shared" si="17"/>
        <v>4912</v>
      </c>
      <c r="DT47" s="153">
        <v>2</v>
      </c>
      <c r="DU47" s="19">
        <v>3</v>
      </c>
      <c r="DV47" s="19" t="s">
        <v>951</v>
      </c>
      <c r="EX47" s="154">
        <v>4345</v>
      </c>
      <c r="EY47" s="19" t="s">
        <v>105</v>
      </c>
    </row>
    <row r="48" spans="1:155" s="19" customFormat="1" ht="15.75" x14ac:dyDescent="0.2">
      <c r="A48" s="53">
        <v>0</v>
      </c>
      <c r="B48" s="53">
        <v>1</v>
      </c>
      <c r="C48" s="53">
        <f t="shared" si="47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O48" s="263" t="str">
        <f t="shared" si="19"/>
        <v>anders</v>
      </c>
      <c r="CP48" s="19" t="str">
        <f t="shared" si="2"/>
        <v>Penning Rebecca</v>
      </c>
      <c r="CR48" s="19">
        <f t="shared" si="3"/>
        <v>13</v>
      </c>
      <c r="CS48" s="19" t="str">
        <f t="shared" si="18"/>
        <v xml:space="preserve"> C/B 2)</v>
      </c>
      <c r="CT48" s="260" t="str">
        <f t="shared" si="46"/>
        <v>C</v>
      </c>
      <c r="CU48" s="154">
        <v>4353</v>
      </c>
      <c r="CV48" s="125">
        <v>773</v>
      </c>
      <c r="CW48" s="33">
        <f t="shared" si="32"/>
        <v>9</v>
      </c>
      <c r="CX48" s="83" t="str">
        <f t="shared" si="33"/>
        <v>Projektingenieur 9 (Bau)</v>
      </c>
      <c r="CY48" s="125">
        <v>772</v>
      </c>
      <c r="CZ48" s="33">
        <f t="shared" si="42"/>
        <v>8</v>
      </c>
      <c r="DA48" s="83" t="str">
        <f t="shared" si="43"/>
        <v>Projektingenieur 8 (Bau)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8 (Bau)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8 (Bau)</v>
      </c>
      <c r="DH48" s="125">
        <v>771</v>
      </c>
      <c r="DI48" s="33">
        <f>VLOOKUP($DH48,Funktionsbezeichnungen,3,0)</f>
        <v>7</v>
      </c>
      <c r="DJ48" s="83" t="str">
        <f>VLOOKUP($DH48,Funktionsbezeichnungen,2,0)</f>
        <v>Projektingenieur 7 (Bau)</v>
      </c>
      <c r="DK48" s="20"/>
      <c r="DL48" s="33">
        <v>771</v>
      </c>
      <c r="DM48" s="33">
        <f>VLOOKUP($DL48,Funktionsbezeichnungen,3,0)</f>
        <v>7</v>
      </c>
      <c r="DN48" s="83" t="str">
        <f>VLOOKUP($DL48,Funktionsbezeichnungen,2,0)</f>
        <v>Projektingenieur 7 (Bau)</v>
      </c>
      <c r="DS48" s="19">
        <f t="shared" si="17"/>
        <v>4353</v>
      </c>
      <c r="DT48" s="153">
        <v>2</v>
      </c>
      <c r="DU48" s="19">
        <v>3</v>
      </c>
      <c r="DV48" s="185" t="s">
        <v>968</v>
      </c>
      <c r="EX48" s="154">
        <v>9648</v>
      </c>
      <c r="EY48" s="19" t="s">
        <v>105</v>
      </c>
    </row>
    <row r="49" spans="1:155" s="19" customFormat="1" ht="15.75" x14ac:dyDescent="0.2">
      <c r="A49" s="53">
        <v>0</v>
      </c>
      <c r="B49" s="53"/>
      <c r="C49" s="53">
        <f t="shared" si="47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O49" s="263" t="str">
        <f t="shared" si="19"/>
        <v>anders</v>
      </c>
      <c r="CP49" s="19" t="str">
        <f t="shared" si="2"/>
        <v>Dick David</v>
      </c>
      <c r="CR49" s="19">
        <f t="shared" si="3"/>
        <v>13</v>
      </c>
      <c r="CS49" s="19" t="str">
        <f t="shared" si="18"/>
        <v xml:space="preserve"> C/B 2)</v>
      </c>
      <c r="CT49" s="260" t="str">
        <f t="shared" si="46"/>
        <v>C</v>
      </c>
      <c r="CU49" s="154">
        <v>4909</v>
      </c>
      <c r="CV49" s="125">
        <v>773</v>
      </c>
      <c r="CW49" s="33">
        <f t="shared" si="32"/>
        <v>9</v>
      </c>
      <c r="CX49" s="83" t="str">
        <f t="shared" si="33"/>
        <v>Projektingenieur 9 (Bau)</v>
      </c>
      <c r="CY49" s="125">
        <v>772</v>
      </c>
      <c r="CZ49" s="33">
        <f t="shared" si="42"/>
        <v>8</v>
      </c>
      <c r="DA49" s="83" t="str">
        <f t="shared" si="43"/>
        <v>Projektingenieur 8 (Bau)</v>
      </c>
      <c r="DB49" s="125"/>
      <c r="DC49" s="33"/>
      <c r="DD49" s="83"/>
      <c r="DE49" s="125"/>
      <c r="DF49" s="33"/>
      <c r="DG49" s="83"/>
      <c r="DH49" s="125"/>
      <c r="DI49" s="33"/>
      <c r="DJ49" s="83"/>
      <c r="DK49" s="20"/>
      <c r="DL49" s="33"/>
      <c r="DM49" s="33"/>
      <c r="DN49" s="83"/>
      <c r="DS49" s="19">
        <f t="shared" si="17"/>
        <v>4909</v>
      </c>
      <c r="DT49" s="153">
        <v>2</v>
      </c>
      <c r="DU49" s="19">
        <v>3</v>
      </c>
      <c r="DV49" s="19" t="s">
        <v>952</v>
      </c>
      <c r="EX49" s="154">
        <v>4912</v>
      </c>
      <c r="EY49" s="19" t="s">
        <v>105</v>
      </c>
    </row>
    <row r="50" spans="1:155" s="19" customFormat="1" ht="15.75" x14ac:dyDescent="0.2">
      <c r="A50" s="53">
        <v>0</v>
      </c>
      <c r="B50" s="53"/>
      <c r="C50" s="53">
        <f t="shared" si="47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O50" s="263" t="str">
        <f t="shared" si="19"/>
        <v>anders</v>
      </c>
      <c r="CP50" s="19" t="str">
        <f t="shared" si="2"/>
        <v>Akdeniz Veysel</v>
      </c>
      <c r="CR50" s="153">
        <f t="shared" si="3"/>
        <v>12</v>
      </c>
      <c r="CS50" s="19" t="str">
        <f t="shared" si="18"/>
        <v xml:space="preserve"> C/B 2)</v>
      </c>
      <c r="CT50" s="260" t="str">
        <f t="shared" si="46"/>
        <v>C</v>
      </c>
      <c r="CU50" s="154">
        <v>4293</v>
      </c>
      <c r="CV50" s="125">
        <v>773</v>
      </c>
      <c r="CW50" s="33">
        <f t="shared" si="32"/>
        <v>9</v>
      </c>
      <c r="CX50" s="83" t="str">
        <f t="shared" si="33"/>
        <v>Projektingenieur 9 (Bau)</v>
      </c>
      <c r="CY50" s="125">
        <v>772</v>
      </c>
      <c r="CZ50" s="33">
        <f t="shared" si="42"/>
        <v>8</v>
      </c>
      <c r="DA50" s="83" t="str">
        <f t="shared" si="43"/>
        <v>Projektingenieur 8 (Bau)</v>
      </c>
      <c r="DB50" s="125">
        <v>772</v>
      </c>
      <c r="DC50" s="33">
        <f>VLOOKUP($DB50,Funktionsbezeichnungen,3,0)</f>
        <v>8</v>
      </c>
      <c r="DD50" s="83" t="str">
        <f>VLOOKUP($DB50,Funktionsbezeichnungen,2,0)</f>
        <v>Projektingenieur 8 (Bau)</v>
      </c>
      <c r="DE50" s="125">
        <v>772</v>
      </c>
      <c r="DF50" s="33">
        <f>VLOOKUP($DE50,Funktionsbezeichnungen,3,0)</f>
        <v>8</v>
      </c>
      <c r="DG50" s="83" t="str">
        <f>VLOOKUP($DE50,Funktionsbezeichnungen,2,0)</f>
        <v>Projektingenieur 8 (Bau)</v>
      </c>
      <c r="DH50" s="125">
        <v>772</v>
      </c>
      <c r="DI50" s="33">
        <f>VLOOKUP($DH50,Funktionsbezeichnungen,3,0)</f>
        <v>8</v>
      </c>
      <c r="DJ50" s="83" t="str">
        <f>VLOOKUP($DH50,Funktionsbezeichnungen,2,0)</f>
        <v>Projektingenieur 8 (Bau)</v>
      </c>
      <c r="DK50" s="20"/>
      <c r="DL50" s="33">
        <v>771</v>
      </c>
      <c r="DM50" s="33">
        <f>VLOOKUP($DL50,Funktionsbezeichnungen,3,0)</f>
        <v>7</v>
      </c>
      <c r="DN50" s="83" t="str">
        <f>VLOOKUP($DL50,Funktionsbezeichnungen,2,0)</f>
        <v>Projektingenieur 7 (Bau)</v>
      </c>
      <c r="DS50" s="19">
        <f t="shared" si="17"/>
        <v>4293</v>
      </c>
      <c r="DT50" s="153">
        <v>2</v>
      </c>
      <c r="DU50" s="19">
        <v>3</v>
      </c>
      <c r="DV50" s="19" t="s">
        <v>951</v>
      </c>
      <c r="EX50" s="154">
        <v>4909</v>
      </c>
      <c r="EY50" s="19" t="s">
        <v>105</v>
      </c>
    </row>
    <row r="51" spans="1:155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O51" s="263" t="str">
        <f t="shared" si="19"/>
        <v>anders</v>
      </c>
      <c r="CP51" s="19" t="str">
        <f t="shared" si="2"/>
        <v>Noordam Philipp</v>
      </c>
      <c r="CR51" s="153">
        <f t="shared" si="3"/>
        <v>11</v>
      </c>
      <c r="CS51" s="19" t="str">
        <f t="shared" si="18"/>
        <v xml:space="preserve"> C/B 2)</v>
      </c>
      <c r="CT51" s="260" t="str">
        <f t="shared" si="46"/>
        <v>C</v>
      </c>
      <c r="CU51" s="154">
        <v>4312</v>
      </c>
      <c r="CV51" s="125">
        <v>773</v>
      </c>
      <c r="CW51" s="33">
        <f t="shared" si="32"/>
        <v>9</v>
      </c>
      <c r="CX51" s="83" t="str">
        <f t="shared" si="33"/>
        <v>Projektingenieur 9 (Bau)</v>
      </c>
      <c r="CY51" s="125">
        <v>772</v>
      </c>
      <c r="CZ51" s="33">
        <f t="shared" ref="CZ51:CZ65" si="48">VLOOKUP($CY51,Funktionsbezeichnungen,3,0)</f>
        <v>8</v>
      </c>
      <c r="DA51" s="83" t="str">
        <f t="shared" ref="DA51:DA65" si="49">VLOOKUP($CY51,Funktionsbezeichnungen,2,0)</f>
        <v>Projektingenieur 8 (Bau)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8 (Bau)</v>
      </c>
      <c r="DE51" s="125"/>
      <c r="DF51" s="33"/>
      <c r="DG51" s="83"/>
      <c r="DH51" s="125"/>
      <c r="DI51" s="33"/>
      <c r="DJ51" s="83"/>
      <c r="DK51" s="20"/>
      <c r="DL51" s="33"/>
      <c r="DM51" s="33"/>
      <c r="DN51" s="83"/>
      <c r="DS51" s="19">
        <f t="shared" si="17"/>
        <v>4312</v>
      </c>
      <c r="DT51" s="153">
        <v>2</v>
      </c>
      <c r="DU51" s="19">
        <v>2</v>
      </c>
      <c r="DV51" s="19" t="s">
        <v>951</v>
      </c>
      <c r="EX51" s="154">
        <v>4353</v>
      </c>
      <c r="EY51" s="19" t="s">
        <v>105</v>
      </c>
    </row>
    <row r="52" spans="1:155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O52" s="19" t="str">
        <f>IF(CS52=CT52,"","anders")</f>
        <v/>
      </c>
      <c r="CP52" s="19" t="str">
        <f>+S52</f>
        <v>Buser Edi</v>
      </c>
      <c r="CR52" s="19">
        <f>+Z52</f>
        <v>42</v>
      </c>
      <c r="CS52" s="19" t="str">
        <f>+AB52</f>
        <v>C</v>
      </c>
      <c r="CT52" s="260" t="str">
        <f t="shared" si="46"/>
        <v>C</v>
      </c>
      <c r="CU52" s="154">
        <v>3160</v>
      </c>
      <c r="CV52" s="125">
        <v>772</v>
      </c>
      <c r="CW52" s="33">
        <f t="shared" si="32"/>
        <v>8</v>
      </c>
      <c r="CX52" s="83" t="str">
        <f t="shared" si="33"/>
        <v>Projektingenieur 8 (Bau)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8 (Bau)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8 (Bau)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8 (Bau)</v>
      </c>
      <c r="DH52" s="125">
        <v>772</v>
      </c>
      <c r="DI52" s="33">
        <f>VLOOKUP($DH52,Funktionsbezeichnungen,3,0)</f>
        <v>8</v>
      </c>
      <c r="DJ52" s="83" t="str">
        <f>VLOOKUP($DH52,Funktionsbezeichnungen,2,0)</f>
        <v>Projektingenieur 8 (Bau)</v>
      </c>
      <c r="DK52" s="20"/>
      <c r="DL52" s="33">
        <v>772</v>
      </c>
      <c r="DM52" s="33">
        <f>VLOOKUP($DL52,Funktionsbezeichnungen,3,0)</f>
        <v>8</v>
      </c>
      <c r="DN52" s="83" t="str">
        <f>VLOOKUP($DL52,Funktionsbezeichnungen,2,0)</f>
        <v>Projektingenieur 8 (Bau)</v>
      </c>
      <c r="DS52" s="19">
        <f>+CU52</f>
        <v>3160</v>
      </c>
      <c r="DT52" s="153">
        <v>2</v>
      </c>
      <c r="DU52" s="19">
        <v>3</v>
      </c>
      <c r="DV52" s="19" t="s">
        <v>951</v>
      </c>
      <c r="EX52" s="154">
        <v>4293</v>
      </c>
      <c r="EY52" s="19" t="s">
        <v>105</v>
      </c>
    </row>
    <row r="53" spans="1:155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O53" s="19" t="str">
        <f t="shared" si="19"/>
        <v/>
      </c>
      <c r="CP53" s="19" t="str">
        <f>+S53</f>
        <v>That Pueng</v>
      </c>
      <c r="CR53" s="19">
        <f>+Z53</f>
        <v>14</v>
      </c>
      <c r="CS53" s="19" t="str">
        <f>+AB53</f>
        <v>C</v>
      </c>
      <c r="CT53" s="260" t="str">
        <f t="shared" si="46"/>
        <v>C</v>
      </c>
      <c r="CU53" s="154">
        <v>4345</v>
      </c>
      <c r="CV53" s="125" t="s">
        <v>711</v>
      </c>
      <c r="CW53" s="33"/>
      <c r="CX53" s="83"/>
      <c r="CY53" s="125" t="s">
        <v>711</v>
      </c>
      <c r="CZ53" s="33"/>
      <c r="DA53" s="83"/>
      <c r="DB53" s="125">
        <v>782</v>
      </c>
      <c r="DC53" s="33">
        <f>VLOOKUP($DB53,Funktionsbezeichnungen,3,0)</f>
        <v>8</v>
      </c>
      <c r="DD53" s="83" t="str">
        <f>VLOOKUP($DB53,Funktionsbezeichnungen,2,0)</f>
        <v>Projektingenieur 8 (Umwelt)</v>
      </c>
      <c r="DE53" s="125">
        <v>782</v>
      </c>
      <c r="DF53" s="33">
        <f>VLOOKUP($DE53,Funktionsbezeichnungen,3,0)</f>
        <v>8</v>
      </c>
      <c r="DG53" s="83" t="str">
        <f>VLOOKUP($DE53,Funktionsbezeichnungen,2,0)</f>
        <v>Projektingenieur 8 (Umwelt)</v>
      </c>
      <c r="DH53" s="125">
        <v>782</v>
      </c>
      <c r="DI53" s="33">
        <f>VLOOKUP($DH53,Funktionsbezeichnungen,3,0)</f>
        <v>8</v>
      </c>
      <c r="DJ53" s="83" t="str">
        <f>VLOOKUP($DH53,Funktionsbezeichnungen,2,0)</f>
        <v>Projektingenieur 8 (Umwelt)</v>
      </c>
      <c r="DK53" s="20"/>
      <c r="DL53" s="33">
        <v>781</v>
      </c>
      <c r="DM53" s="33">
        <f>VLOOKUP($DL53,Funktionsbezeichnungen,3,0)</f>
        <v>7</v>
      </c>
      <c r="DN53" s="83" t="str">
        <f>VLOOKUP($DL53,Funktionsbezeichnungen,2,0)</f>
        <v>Projektingenieur 7 (Umwelt)</v>
      </c>
      <c r="DS53" s="19">
        <f>+CU53</f>
        <v>4345</v>
      </c>
      <c r="DT53" s="153">
        <v>1</v>
      </c>
      <c r="DU53" s="19">
        <v>2</v>
      </c>
      <c r="DV53" s="19" t="s">
        <v>952</v>
      </c>
      <c r="EX53" s="154">
        <v>4312</v>
      </c>
      <c r="EY53" s="19" t="s">
        <v>105</v>
      </c>
    </row>
    <row r="54" spans="1:155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O54" s="262" t="e">
        <f t="shared" si="19"/>
        <v>#N/A</v>
      </c>
      <c r="CP54" s="192" t="str">
        <f>+S54</f>
        <v>Mendoza Maria</v>
      </c>
      <c r="CR54" s="153">
        <f>+Z54</f>
        <v>13</v>
      </c>
      <c r="CS54" s="153" t="str">
        <f>+AB54</f>
        <v>C</v>
      </c>
      <c r="CT54" s="260" t="e">
        <f t="shared" si="46"/>
        <v>#N/A</v>
      </c>
      <c r="CU54" s="222">
        <v>4326</v>
      </c>
      <c r="CV54" s="125">
        <v>772</v>
      </c>
      <c r="CW54" s="33">
        <f t="shared" ref="CW54:CW85" si="50">VLOOKUP($CV54,Funktionsbezeichnungen,3,0)</f>
        <v>8</v>
      </c>
      <c r="CX54" s="83" t="str">
        <f t="shared" ref="CX54:CX85" si="51">VLOOKUP($CV54,Funktionsbezeichnungen,2,0)</f>
        <v>Projektingenieur 8 (Bau)</v>
      </c>
      <c r="CY54" s="125"/>
      <c r="CZ54" s="33"/>
      <c r="DA54" s="83"/>
      <c r="DB54" s="125"/>
      <c r="DC54" s="33"/>
      <c r="DD54" s="83"/>
      <c r="DE54" s="125"/>
      <c r="DF54" s="33"/>
      <c r="DG54" s="83"/>
      <c r="DH54" s="125"/>
      <c r="DI54" s="33"/>
      <c r="DJ54" s="83"/>
      <c r="DK54" s="20"/>
      <c r="DL54" s="33"/>
      <c r="DM54" s="33"/>
      <c r="DN54" s="83"/>
      <c r="DS54" s="19">
        <f>+CU54</f>
        <v>4326</v>
      </c>
      <c r="DT54" s="153">
        <v>2</v>
      </c>
      <c r="DU54" s="19">
        <v>3</v>
      </c>
      <c r="DV54" s="19" t="s">
        <v>951</v>
      </c>
      <c r="EX54" s="154">
        <v>9677</v>
      </c>
      <c r="EY54" s="19" t="s">
        <v>105</v>
      </c>
    </row>
    <row r="55" spans="1:155" s="19" customFormat="1" x14ac:dyDescent="0.2">
      <c r="A55" s="53">
        <v>0</v>
      </c>
      <c r="B55" s="53"/>
      <c r="C55" s="53">
        <f t="shared" si="0"/>
        <v>1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1140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10</v>
      </c>
      <c r="AA55" s="25" t="s">
        <v>1133</v>
      </c>
      <c r="AB55" s="118" t="s">
        <v>105</v>
      </c>
      <c r="AC55" s="21"/>
      <c r="AE55" s="90" t="s">
        <v>895</v>
      </c>
      <c r="AF55" s="82"/>
      <c r="CO55" s="19" t="str">
        <f t="shared" si="19"/>
        <v/>
      </c>
      <c r="CP55" s="19" t="str">
        <f t="shared" si="2"/>
        <v>Wieland Manuel</v>
      </c>
      <c r="CR55" s="153">
        <f t="shared" si="3"/>
        <v>10</v>
      </c>
      <c r="CS55" s="19" t="str">
        <f t="shared" si="18"/>
        <v>C</v>
      </c>
      <c r="CT55" s="260" t="str">
        <f t="shared" si="46"/>
        <v>C</v>
      </c>
      <c r="CU55" s="154">
        <v>9698</v>
      </c>
      <c r="CV55" s="125">
        <v>772</v>
      </c>
      <c r="CW55" s="33">
        <f t="shared" si="50"/>
        <v>8</v>
      </c>
      <c r="CX55" s="83" t="str">
        <f t="shared" si="51"/>
        <v>Projektingenieur 8 (Bau)</v>
      </c>
      <c r="CY55" s="125">
        <v>772</v>
      </c>
      <c r="CZ55" s="33">
        <f t="shared" si="48"/>
        <v>8</v>
      </c>
      <c r="DA55" s="83" t="str">
        <f t="shared" si="49"/>
        <v>Projektingenieur 8 (Bau)</v>
      </c>
      <c r="DB55" s="125">
        <v>772</v>
      </c>
      <c r="DC55" s="33">
        <f>VLOOKUP($DB55,Funktionsbezeichnungen,3,0)</f>
        <v>8</v>
      </c>
      <c r="DD55" s="83" t="str">
        <f>VLOOKUP($DB55,Funktionsbezeichnungen,2,0)</f>
        <v>Projektingenieur 8 (Bau)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7 (Bau)</v>
      </c>
      <c r="DH55" s="125">
        <v>771</v>
      </c>
      <c r="DI55" s="33">
        <f>VLOOKUP($DH55,Funktionsbezeichnungen,3,0)</f>
        <v>7</v>
      </c>
      <c r="DJ55" s="83" t="str">
        <f>VLOOKUP($DH55,Funktionsbezeichnungen,2,0)</f>
        <v>Projektingenieur 7 (Bau)</v>
      </c>
      <c r="DK55" s="20"/>
      <c r="DL55" s="33">
        <v>771</v>
      </c>
      <c r="DM55" s="33">
        <f>VLOOKUP($DL55,Funktionsbezeichnungen,3,0)</f>
        <v>7</v>
      </c>
      <c r="DN55" s="83" t="str">
        <f>VLOOKUP($DL55,Funktionsbezeichnungen,2,0)</f>
        <v>Projektingenieur 7 (Bau)</v>
      </c>
      <c r="DS55" s="19">
        <f t="shared" si="17"/>
        <v>9698</v>
      </c>
      <c r="DT55" s="153">
        <v>2</v>
      </c>
      <c r="DU55" s="19">
        <v>2</v>
      </c>
      <c r="DV55" s="19" t="s">
        <v>951</v>
      </c>
      <c r="EX55" s="154">
        <v>9698</v>
      </c>
      <c r="EY55" s="19" t="s">
        <v>105</v>
      </c>
    </row>
    <row r="56" spans="1:155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1187</v>
      </c>
      <c r="Q56" s="15">
        <v>52</v>
      </c>
      <c r="R56" s="42"/>
      <c r="S56" s="20" t="s">
        <v>1188</v>
      </c>
      <c r="T56" s="21">
        <v>1983</v>
      </c>
      <c r="U56" s="28" t="s">
        <v>1189</v>
      </c>
      <c r="V56" s="21">
        <v>2008</v>
      </c>
      <c r="W56" s="25"/>
      <c r="X56" s="21"/>
      <c r="Y56" s="28"/>
      <c r="Z56" s="118">
        <f t="shared" si="1"/>
        <v>10</v>
      </c>
      <c r="AA56" s="25" t="s">
        <v>698</v>
      </c>
      <c r="AB56" s="118" t="s">
        <v>105</v>
      </c>
      <c r="AC56" s="21"/>
      <c r="AE56" s="90" t="s">
        <v>375</v>
      </c>
      <c r="AF56" s="82"/>
      <c r="CO56" s="262" t="str">
        <f t="shared" si="19"/>
        <v>anders</v>
      </c>
      <c r="CP56" s="19" t="str">
        <f t="shared" si="2"/>
        <v>Skucek Axel</v>
      </c>
      <c r="CR56" s="153">
        <f t="shared" si="3"/>
        <v>10</v>
      </c>
      <c r="CS56" s="153" t="str">
        <f t="shared" si="18"/>
        <v>C</v>
      </c>
      <c r="CT56" s="260" t="str">
        <f t="shared" si="46"/>
        <v>D</v>
      </c>
      <c r="CU56" s="154">
        <v>4322</v>
      </c>
      <c r="CV56" s="125">
        <v>772</v>
      </c>
      <c r="CW56" s="33">
        <f t="shared" si="50"/>
        <v>8</v>
      </c>
      <c r="CX56" s="83" t="str">
        <f t="shared" si="51"/>
        <v>Projektingenieur 8 (Bau)</v>
      </c>
      <c r="CY56" s="125"/>
      <c r="CZ56" s="33"/>
      <c r="DA56" s="83"/>
      <c r="DB56" s="125"/>
      <c r="DC56" s="33"/>
      <c r="DD56" s="83"/>
      <c r="DE56" s="125"/>
      <c r="DF56" s="33"/>
      <c r="DG56" s="83"/>
      <c r="DH56" s="125"/>
      <c r="DI56" s="33"/>
      <c r="DJ56" s="83"/>
      <c r="DK56" s="20"/>
      <c r="DL56" s="33"/>
      <c r="DM56" s="33"/>
      <c r="DN56" s="83"/>
      <c r="DS56" s="19">
        <f t="shared" si="17"/>
        <v>4322</v>
      </c>
      <c r="DT56" s="153">
        <v>2</v>
      </c>
      <c r="DU56" s="19">
        <v>3</v>
      </c>
      <c r="DV56" s="19" t="s">
        <v>951</v>
      </c>
      <c r="EX56" s="154">
        <v>4311</v>
      </c>
      <c r="EY56" s="19" t="s">
        <v>105</v>
      </c>
    </row>
    <row r="57" spans="1:155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1303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1181</v>
      </c>
      <c r="X57" s="21">
        <v>2013</v>
      </c>
      <c r="Y57" s="28" t="s">
        <v>1023</v>
      </c>
      <c r="Z57" s="118">
        <f t="shared" si="1"/>
        <v>10</v>
      </c>
      <c r="AA57" s="25" t="s">
        <v>1079</v>
      </c>
      <c r="AB57" s="118" t="s">
        <v>105</v>
      </c>
      <c r="AC57" s="21"/>
      <c r="AE57" s="90" t="s">
        <v>895</v>
      </c>
      <c r="AF57" s="82"/>
      <c r="CO57" s="19" t="str">
        <f t="shared" si="19"/>
        <v/>
      </c>
      <c r="CP57" s="19" t="str">
        <f t="shared" si="2"/>
        <v>Imesch Reto</v>
      </c>
      <c r="CR57" s="153">
        <f t="shared" si="3"/>
        <v>10</v>
      </c>
      <c r="CS57" s="19" t="str">
        <f t="shared" si="18"/>
        <v>C</v>
      </c>
      <c r="CT57" s="260" t="str">
        <f t="shared" si="46"/>
        <v>C</v>
      </c>
      <c r="CU57" s="154">
        <v>9677</v>
      </c>
      <c r="CV57" s="125">
        <v>772</v>
      </c>
      <c r="CW57" s="33">
        <f t="shared" si="50"/>
        <v>8</v>
      </c>
      <c r="CX57" s="83" t="str">
        <f t="shared" si="51"/>
        <v>Projektingenieur 8 (Bau)</v>
      </c>
      <c r="CY57" s="125">
        <v>772</v>
      </c>
      <c r="CZ57" s="33">
        <f t="shared" si="48"/>
        <v>8</v>
      </c>
      <c r="DA57" s="83" t="str">
        <f t="shared" si="49"/>
        <v>Projektingenieur 8 (Bau)</v>
      </c>
      <c r="DB57" s="125">
        <v>772</v>
      </c>
      <c r="DC57" s="33">
        <f>VLOOKUP($DB57,Funktionsbezeichnungen,3,0)</f>
        <v>8</v>
      </c>
      <c r="DD57" s="83" t="str">
        <f>VLOOKUP($DB57,Funktionsbezeichnungen,2,0)</f>
        <v>Projektingenieur 8 (Bau)</v>
      </c>
      <c r="DE57" s="125">
        <v>772</v>
      </c>
      <c r="DF57" s="33">
        <f>VLOOKUP($DE57,Funktionsbezeichnungen,3,0)</f>
        <v>8</v>
      </c>
      <c r="DG57" s="83" t="str">
        <f>VLOOKUP($DE57,Funktionsbezeichnungen,2,0)</f>
        <v>Projektingenieur 8 (Bau)</v>
      </c>
      <c r="DH57" s="125">
        <v>771</v>
      </c>
      <c r="DI57" s="33">
        <f>VLOOKUP($DH57,Funktionsbezeichnungen,3,0)</f>
        <v>7</v>
      </c>
      <c r="DJ57" s="83" t="str">
        <f>VLOOKUP($DH57,Funktionsbezeichnungen,2,0)</f>
        <v>Projektingenieur 7 (Bau)</v>
      </c>
      <c r="DK57" s="20"/>
      <c r="DL57" s="33">
        <v>771</v>
      </c>
      <c r="DM57" s="33">
        <f>VLOOKUP($DL57,Funktionsbezeichnungen,3,0)</f>
        <v>7</v>
      </c>
      <c r="DN57" s="83" t="str">
        <f>VLOOKUP($DL57,Funktionsbezeichnungen,2,0)</f>
        <v>Projektingenieur 7 (Bau)</v>
      </c>
      <c r="DS57" s="19">
        <f t="shared" si="17"/>
        <v>9677</v>
      </c>
      <c r="DT57" s="153">
        <v>2</v>
      </c>
      <c r="DU57" s="19">
        <v>3</v>
      </c>
      <c r="DV57" s="19" t="s">
        <v>951</v>
      </c>
      <c r="EX57" s="154">
        <v>8565</v>
      </c>
      <c r="EY57" s="19" t="s">
        <v>105</v>
      </c>
    </row>
    <row r="58" spans="1:155" s="19" customFormat="1" ht="27" x14ac:dyDescent="0.2">
      <c r="A58" s="53">
        <v>0</v>
      </c>
      <c r="B58" s="53"/>
      <c r="C58" s="53">
        <f t="shared" si="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1046</v>
      </c>
      <c r="Q58" s="15">
        <v>54</v>
      </c>
      <c r="R58" s="42"/>
      <c r="S58" s="20" t="s">
        <v>930</v>
      </c>
      <c r="T58" s="21">
        <v>1972</v>
      </c>
      <c r="U58" s="28" t="s">
        <v>1007</v>
      </c>
      <c r="V58" s="21">
        <v>2009</v>
      </c>
      <c r="W58" s="25" t="s">
        <v>1066</v>
      </c>
      <c r="X58" s="21">
        <v>2012</v>
      </c>
      <c r="Y58" s="28" t="s">
        <v>1180</v>
      </c>
      <c r="Z58" s="118">
        <f t="shared" si="1"/>
        <v>9</v>
      </c>
      <c r="AA58" s="25" t="s">
        <v>931</v>
      </c>
      <c r="AB58" s="118" t="s">
        <v>105</v>
      </c>
      <c r="AC58" s="21"/>
      <c r="AE58" s="90" t="s">
        <v>373</v>
      </c>
      <c r="AF58" s="82"/>
      <c r="CO58" s="19" t="str">
        <f t="shared" si="19"/>
        <v/>
      </c>
      <c r="CP58" s="19" t="str">
        <f t="shared" si="2"/>
        <v>Baschong Clemens</v>
      </c>
      <c r="CR58" s="153">
        <f t="shared" si="3"/>
        <v>9</v>
      </c>
      <c r="CS58" s="19" t="str">
        <f t="shared" si="18"/>
        <v>C</v>
      </c>
      <c r="CT58" s="260" t="str">
        <f t="shared" si="46"/>
        <v>C</v>
      </c>
      <c r="CU58" s="154">
        <v>4311</v>
      </c>
      <c r="CV58" s="125">
        <v>782</v>
      </c>
      <c r="CW58" s="33">
        <f t="shared" si="50"/>
        <v>8</v>
      </c>
      <c r="CX58" s="83" t="str">
        <f t="shared" si="51"/>
        <v>Projektingenieur 8 (Umwelt)</v>
      </c>
      <c r="CY58" s="125">
        <v>782</v>
      </c>
      <c r="CZ58" s="33">
        <f t="shared" si="48"/>
        <v>8</v>
      </c>
      <c r="DA58" s="83" t="str">
        <f t="shared" si="49"/>
        <v>Projektingenieur 8 (Umwelt)</v>
      </c>
      <c r="DB58" s="125">
        <v>782</v>
      </c>
      <c r="DC58" s="33">
        <f>VLOOKUP($DB58,Funktionsbezeichnungen,3,0)</f>
        <v>8</v>
      </c>
      <c r="DD58" s="83" t="str">
        <f>VLOOKUP($DB58,Funktionsbezeichnungen,2,0)</f>
        <v>Projektingenieur 8 (Umwelt)</v>
      </c>
      <c r="DE58" s="125"/>
      <c r="DF58" s="33"/>
      <c r="DG58" s="83"/>
      <c r="DH58" s="125"/>
      <c r="DI58" s="33"/>
      <c r="DJ58" s="83"/>
      <c r="DK58" s="20"/>
      <c r="DL58" s="33"/>
      <c r="DM58" s="33"/>
      <c r="DN58" s="83"/>
      <c r="DS58" s="19">
        <f t="shared" si="17"/>
        <v>4311</v>
      </c>
      <c r="DT58" s="153">
        <v>2</v>
      </c>
      <c r="DU58" s="19">
        <v>2</v>
      </c>
      <c r="DV58" s="19" t="s">
        <v>952</v>
      </c>
      <c r="EX58" s="154">
        <v>8569</v>
      </c>
      <c r="EY58" s="19" t="s">
        <v>105</v>
      </c>
    </row>
    <row r="59" spans="1:155" s="19" customFormat="1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528</v>
      </c>
      <c r="Q59" s="15">
        <v>55</v>
      </c>
      <c r="R59" s="42"/>
      <c r="S59" s="20" t="s">
        <v>529</v>
      </c>
      <c r="T59" s="21">
        <v>1984</v>
      </c>
      <c r="U59" s="28" t="s">
        <v>1006</v>
      </c>
      <c r="V59" s="21">
        <v>2009</v>
      </c>
      <c r="W59" s="25"/>
      <c r="X59" s="21"/>
      <c r="Y59" s="28"/>
      <c r="Z59" s="118">
        <f t="shared" si="1"/>
        <v>9</v>
      </c>
      <c r="AA59" s="25" t="s">
        <v>1079</v>
      </c>
      <c r="AB59" s="118" t="s">
        <v>105</v>
      </c>
      <c r="AC59" s="21"/>
      <c r="AE59" s="90" t="s">
        <v>373</v>
      </c>
      <c r="AF59" s="82"/>
      <c r="CO59" s="19" t="str">
        <f t="shared" si="19"/>
        <v/>
      </c>
      <c r="CP59" s="19" t="str">
        <f t="shared" si="2"/>
        <v>Jung Roman</v>
      </c>
      <c r="CR59" s="153">
        <f t="shared" si="3"/>
        <v>9</v>
      </c>
      <c r="CS59" s="19" t="str">
        <f t="shared" si="18"/>
        <v>C</v>
      </c>
      <c r="CT59" s="260" t="str">
        <f t="shared" si="46"/>
        <v>C</v>
      </c>
      <c r="CU59" s="154">
        <v>8565</v>
      </c>
      <c r="CV59" s="125">
        <v>772</v>
      </c>
      <c r="CW59" s="33">
        <f t="shared" si="50"/>
        <v>8</v>
      </c>
      <c r="CX59" s="83" t="str">
        <f t="shared" si="51"/>
        <v>Projektingenieur 8 (Bau)</v>
      </c>
      <c r="CY59" s="125">
        <v>772</v>
      </c>
      <c r="CZ59" s="33">
        <f t="shared" si="48"/>
        <v>8</v>
      </c>
      <c r="DA59" s="83" t="str">
        <f t="shared" si="49"/>
        <v>Projektingenieur 8 (Bau)</v>
      </c>
      <c r="DB59" s="125">
        <v>772</v>
      </c>
      <c r="DC59" s="33">
        <f>VLOOKUP($DB59,Funktionsbezeichnungen,3,0)</f>
        <v>8</v>
      </c>
      <c r="DD59" s="83" t="str">
        <f>VLOOKUP($DB59,Funktionsbezeichnungen,2,0)</f>
        <v>Projektingenieur 8 (Bau)</v>
      </c>
      <c r="DE59" s="125">
        <v>771</v>
      </c>
      <c r="DF59" s="33">
        <f>VLOOKUP($DE59,Funktionsbezeichnungen,3,0)</f>
        <v>7</v>
      </c>
      <c r="DG59" s="83" t="str">
        <f>VLOOKUP($DE59,Funktionsbezeichnungen,2,0)</f>
        <v>Projektingenieur 7 (Bau)</v>
      </c>
      <c r="DH59" s="125">
        <v>771</v>
      </c>
      <c r="DI59" s="33">
        <f>VLOOKUP($DH59,Funktionsbezeichnungen,3,0)</f>
        <v>7</v>
      </c>
      <c r="DJ59" s="83" t="str">
        <f>VLOOKUP($DH59,Funktionsbezeichnungen,2,0)</f>
        <v>Projektingenieur 7 (Bau)</v>
      </c>
      <c r="DK59" s="20"/>
      <c r="DL59" s="33">
        <v>771</v>
      </c>
      <c r="DM59" s="33">
        <f>VLOOKUP($DL59,Funktionsbezeichnungen,3,0)</f>
        <v>7</v>
      </c>
      <c r="DN59" s="83" t="str">
        <f>VLOOKUP($DL59,Funktionsbezeichnungen,2,0)</f>
        <v>Projektingenieur 7 (Bau)</v>
      </c>
      <c r="DS59" s="19">
        <f t="shared" si="17"/>
        <v>8565</v>
      </c>
      <c r="DT59" s="153">
        <v>2</v>
      </c>
      <c r="DU59" s="19">
        <v>3</v>
      </c>
      <c r="DV59" s="19" t="s">
        <v>951</v>
      </c>
      <c r="EX59" s="154">
        <v>4906</v>
      </c>
      <c r="EY59" s="19" t="s">
        <v>105</v>
      </c>
    </row>
    <row r="60" spans="1:155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1140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1006</v>
      </c>
      <c r="V60" s="21">
        <v>2009</v>
      </c>
      <c r="W60" s="25"/>
      <c r="X60" s="21"/>
      <c r="Y60" s="28"/>
      <c r="Z60" s="21">
        <f t="shared" si="1"/>
        <v>9</v>
      </c>
      <c r="AA60" s="25" t="s">
        <v>1082</v>
      </c>
      <c r="AB60" s="118" t="s">
        <v>105</v>
      </c>
      <c r="AC60" s="21"/>
      <c r="AE60" s="90" t="s">
        <v>373</v>
      </c>
      <c r="AF60" s="82"/>
      <c r="CO60" s="19" t="str">
        <f t="shared" si="19"/>
        <v/>
      </c>
      <c r="CP60" s="19" t="str">
        <f t="shared" si="2"/>
        <v>Schoeffel Daniel</v>
      </c>
      <c r="CR60" s="153">
        <f t="shared" si="3"/>
        <v>9</v>
      </c>
      <c r="CS60" s="19" t="str">
        <f t="shared" si="18"/>
        <v>C</v>
      </c>
      <c r="CT60" s="260" t="str">
        <f t="shared" si="46"/>
        <v>C</v>
      </c>
      <c r="CU60" s="154">
        <v>8569</v>
      </c>
      <c r="CV60" s="125">
        <v>772</v>
      </c>
      <c r="CW60" s="33">
        <f t="shared" si="50"/>
        <v>8</v>
      </c>
      <c r="CX60" s="83" t="str">
        <f t="shared" si="51"/>
        <v>Projektingenieur 8 (Bau)</v>
      </c>
      <c r="CY60" s="125">
        <v>772</v>
      </c>
      <c r="CZ60" s="33">
        <f t="shared" si="48"/>
        <v>8</v>
      </c>
      <c r="DA60" s="83" t="str">
        <f t="shared" si="49"/>
        <v>Projektingenieur 8 (Bau)</v>
      </c>
      <c r="DB60" s="125">
        <v>772</v>
      </c>
      <c r="DC60" s="33">
        <f>VLOOKUP($DB60,Funktionsbezeichnungen,3,0)</f>
        <v>8</v>
      </c>
      <c r="DD60" s="83" t="str">
        <f>VLOOKUP($DB60,Funktionsbezeichnungen,2,0)</f>
        <v>Projektingenieur 8 (Bau)</v>
      </c>
      <c r="DE60" s="125">
        <v>771</v>
      </c>
      <c r="DF60" s="33">
        <f>VLOOKUP($DE60,Funktionsbezeichnungen,3,0)</f>
        <v>7</v>
      </c>
      <c r="DG60" s="83" t="str">
        <f>VLOOKUP($DE60,Funktionsbezeichnungen,2,0)</f>
        <v>Projektingenieur 7 (Bau)</v>
      </c>
      <c r="DH60" s="125">
        <v>771</v>
      </c>
      <c r="DI60" s="33">
        <f>VLOOKUP($DH60,Funktionsbezeichnungen,3,0)</f>
        <v>7</v>
      </c>
      <c r="DJ60" s="83" t="str">
        <f>VLOOKUP($DH60,Funktionsbezeichnungen,2,0)</f>
        <v>Projektingenieur 7 (Bau)</v>
      </c>
      <c r="DK60" s="20"/>
      <c r="DL60" s="33">
        <v>771</v>
      </c>
      <c r="DM60" s="33">
        <f>VLOOKUP($DL60,Funktionsbezeichnungen,3,0)</f>
        <v>7</v>
      </c>
      <c r="DN60" s="83" t="str">
        <f>VLOOKUP($DL60,Funktionsbezeichnungen,2,0)</f>
        <v>Projektingenieur 7 (Bau)</v>
      </c>
      <c r="DS60" s="19">
        <f t="shared" si="17"/>
        <v>8569</v>
      </c>
      <c r="DT60" s="153">
        <v>2</v>
      </c>
      <c r="DU60" s="19">
        <v>3</v>
      </c>
      <c r="DV60" s="19" t="s">
        <v>951</v>
      </c>
      <c r="EX60" s="154">
        <v>4911</v>
      </c>
      <c r="EY60" s="153" t="s">
        <v>105</v>
      </c>
    </row>
    <row r="61" spans="1:155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1"/>
        <v>8</v>
      </c>
      <c r="AA61" s="25" t="s">
        <v>698</v>
      </c>
      <c r="AB61" s="118" t="s">
        <v>105</v>
      </c>
      <c r="AC61" s="21"/>
      <c r="AE61" s="90" t="s">
        <v>376</v>
      </c>
      <c r="AF61" s="82"/>
      <c r="CO61" s="19" t="str">
        <f t="shared" si="19"/>
        <v/>
      </c>
      <c r="CP61" s="19" t="str">
        <f t="shared" si="2"/>
        <v>Berzi Patrick</v>
      </c>
      <c r="CR61" s="153">
        <f t="shared" si="3"/>
        <v>8</v>
      </c>
      <c r="CS61" s="153" t="str">
        <f t="shared" si="18"/>
        <v>C</v>
      </c>
      <c r="CT61" s="260" t="str">
        <f t="shared" si="46"/>
        <v>C</v>
      </c>
      <c r="CU61" s="154">
        <v>4911</v>
      </c>
      <c r="CV61" s="125">
        <v>772</v>
      </c>
      <c r="CW61" s="33">
        <f t="shared" si="50"/>
        <v>8</v>
      </c>
      <c r="CX61" s="83" t="str">
        <f t="shared" si="51"/>
        <v>Projektingenieur 8 (Bau)</v>
      </c>
      <c r="CY61" s="125">
        <v>772</v>
      </c>
      <c r="CZ61" s="33">
        <f t="shared" si="48"/>
        <v>8</v>
      </c>
      <c r="DA61" s="83" t="str">
        <f t="shared" si="49"/>
        <v>Projektingenieur 8 (Bau)</v>
      </c>
      <c r="DB61" s="125"/>
      <c r="DC61" s="33"/>
      <c r="DD61" s="83"/>
      <c r="DE61" s="125"/>
      <c r="DF61" s="33"/>
      <c r="DG61" s="83"/>
      <c r="DH61" s="125"/>
      <c r="DI61" s="33"/>
      <c r="DJ61" s="83"/>
      <c r="DK61" s="20"/>
      <c r="DL61" s="33"/>
      <c r="DM61" s="33"/>
      <c r="DN61" s="83"/>
      <c r="DS61" s="19">
        <f t="shared" si="17"/>
        <v>4911</v>
      </c>
      <c r="DT61" s="153">
        <v>2</v>
      </c>
      <c r="DU61" s="19">
        <v>3</v>
      </c>
      <c r="DV61" s="19" t="s">
        <v>951</v>
      </c>
      <c r="EX61" s="154">
        <v>7706</v>
      </c>
      <c r="EY61" s="153" t="s">
        <v>105</v>
      </c>
    </row>
    <row r="62" spans="1:155" s="19" customFormat="1" x14ac:dyDescent="0.2">
      <c r="A62" s="53">
        <v>0</v>
      </c>
      <c r="B62" s="53">
        <v>1</v>
      </c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1"/>
        <v>8</v>
      </c>
      <c r="AA62" s="25" t="s">
        <v>916</v>
      </c>
      <c r="AB62" s="118" t="s">
        <v>105</v>
      </c>
      <c r="AC62" s="21"/>
      <c r="AE62" s="90" t="s">
        <v>375</v>
      </c>
      <c r="AF62" s="82"/>
      <c r="CO62" s="19" t="str">
        <f t="shared" si="19"/>
        <v/>
      </c>
      <c r="CP62" s="19" t="str">
        <f t="shared" si="2"/>
        <v>Bianchi Emmanuelle</v>
      </c>
      <c r="CR62" s="153">
        <f t="shared" si="3"/>
        <v>8</v>
      </c>
      <c r="CS62" s="153" t="str">
        <f t="shared" si="18"/>
        <v>C</v>
      </c>
      <c r="CT62" s="260" t="str">
        <f t="shared" si="46"/>
        <v>C</v>
      </c>
      <c r="CU62" s="154">
        <v>7706</v>
      </c>
      <c r="CV62" s="125">
        <v>772</v>
      </c>
      <c r="CW62" s="33">
        <f t="shared" si="50"/>
        <v>8</v>
      </c>
      <c r="CX62" s="83" t="str">
        <f t="shared" si="51"/>
        <v>Projektingenieur 8 (Bau)</v>
      </c>
      <c r="CY62" s="125">
        <v>772</v>
      </c>
      <c r="CZ62" s="33">
        <f t="shared" si="48"/>
        <v>8</v>
      </c>
      <c r="DA62" s="83" t="str">
        <f t="shared" si="49"/>
        <v>Projektingenieur 8 (Bau)</v>
      </c>
      <c r="DB62" s="125">
        <v>772</v>
      </c>
      <c r="DC62" s="33">
        <f>VLOOKUP($DB62,Funktionsbezeichnungen,3,0)</f>
        <v>8</v>
      </c>
      <c r="DD62" s="83" t="str">
        <f>VLOOKUP($DB62,Funktionsbezeichnungen,2,0)</f>
        <v>Projektingenieur 8 (Bau)</v>
      </c>
      <c r="DE62" s="125">
        <v>771</v>
      </c>
      <c r="DF62" s="33">
        <f>VLOOKUP($DE62,Funktionsbezeichnungen,3,0)</f>
        <v>7</v>
      </c>
      <c r="DG62" s="83" t="str">
        <f>VLOOKUP($DE62,Funktionsbezeichnungen,2,0)</f>
        <v>Projektingenieur 7 (Bau)</v>
      </c>
      <c r="DH62" s="125">
        <v>770</v>
      </c>
      <c r="DI62" s="33">
        <f>VLOOKUP($DH62,Funktionsbezeichnungen,3,0)</f>
        <v>6</v>
      </c>
      <c r="DJ62" s="83" t="str">
        <f>VLOOKUP($DH62,Funktionsbezeichnungen,2,0)</f>
        <v>Vorstufe Projektingenieur (Bau)</v>
      </c>
      <c r="DK62" s="20"/>
      <c r="DL62" s="33">
        <v>771</v>
      </c>
      <c r="DM62" s="33">
        <f>VLOOKUP($DL62,Funktionsbezeichnungen,3,0)</f>
        <v>7</v>
      </c>
      <c r="DN62" s="83" t="str">
        <f>VLOOKUP($DL62,Funktionsbezeichnungen,2,0)</f>
        <v>Projektingenieur 7 (Bau)</v>
      </c>
      <c r="DS62" s="19">
        <f t="shared" si="17"/>
        <v>7706</v>
      </c>
      <c r="DT62" s="153">
        <v>2</v>
      </c>
      <c r="DU62" s="19">
        <v>3</v>
      </c>
      <c r="DV62" s="19" t="s">
        <v>951</v>
      </c>
      <c r="EX62" s="154">
        <v>4901</v>
      </c>
      <c r="EY62" s="153" t="s">
        <v>105</v>
      </c>
    </row>
    <row r="63" spans="1:155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O63" s="19" t="str">
        <f t="shared" si="19"/>
        <v/>
      </c>
      <c r="CP63" s="19" t="str">
        <f t="shared" si="2"/>
        <v>Kanagasabai Manoja</v>
      </c>
      <c r="CR63" s="153">
        <f t="shared" si="3"/>
        <v>8</v>
      </c>
      <c r="CS63" s="153" t="str">
        <f t="shared" si="18"/>
        <v>C</v>
      </c>
      <c r="CT63" s="260" t="str">
        <f t="shared" si="46"/>
        <v>C</v>
      </c>
      <c r="CU63" s="154">
        <v>4910</v>
      </c>
      <c r="CV63" s="125">
        <v>772</v>
      </c>
      <c r="CW63" s="33">
        <f t="shared" si="50"/>
        <v>8</v>
      </c>
      <c r="CX63" s="83" t="str">
        <f t="shared" si="51"/>
        <v>Projektingenieur 8 (Bau)</v>
      </c>
      <c r="CY63" s="125">
        <v>772</v>
      </c>
      <c r="CZ63" s="33">
        <f t="shared" si="48"/>
        <v>8</v>
      </c>
      <c r="DA63" s="83" t="str">
        <f t="shared" si="49"/>
        <v>Projektingenieur 8 (Bau)</v>
      </c>
      <c r="DB63" s="125"/>
      <c r="DC63" s="33"/>
      <c r="DD63" s="83"/>
      <c r="DE63" s="125">
        <v>771</v>
      </c>
      <c r="DF63" s="33">
        <f>VLOOKUP($DE63,Funktionsbezeichnungen,3,0)</f>
        <v>7</v>
      </c>
      <c r="DG63" s="83" t="str">
        <f>VLOOKUP($DE63,Funktionsbezeichnungen,2,0)</f>
        <v>Projektingenieur 7 (Bau)</v>
      </c>
      <c r="DH63" s="125">
        <v>770</v>
      </c>
      <c r="DI63" s="33">
        <f>VLOOKUP($DH63,Funktionsbezeichnungen,3,0)</f>
        <v>6</v>
      </c>
      <c r="DJ63" s="83" t="str">
        <f>VLOOKUP($DH63,Funktionsbezeichnungen,2,0)</f>
        <v>Vorstufe Projektingenieur (Bau)</v>
      </c>
      <c r="DK63" s="20"/>
      <c r="DL63" s="33">
        <v>771</v>
      </c>
      <c r="DM63" s="33">
        <f>VLOOKUP($DL63,Funktionsbezeichnungen,3,0)</f>
        <v>7</v>
      </c>
      <c r="DN63" s="83" t="str">
        <f>VLOOKUP($DL63,Funktionsbezeichnungen,2,0)</f>
        <v>Projektingenieur 7 (Bau)</v>
      </c>
      <c r="DS63" s="19">
        <f t="shared" si="17"/>
        <v>4910</v>
      </c>
      <c r="DT63" s="153">
        <v>2</v>
      </c>
      <c r="DU63" s="19">
        <v>3</v>
      </c>
      <c r="DV63" s="19" t="s">
        <v>951</v>
      </c>
      <c r="EX63" s="154">
        <v>4910</v>
      </c>
      <c r="EY63" s="153" t="s">
        <v>105</v>
      </c>
    </row>
    <row r="64" spans="1:155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8</v>
      </c>
      <c r="AA64" s="25" t="s">
        <v>698</v>
      </c>
      <c r="AB64" s="118" t="s">
        <v>105</v>
      </c>
      <c r="AC64" s="21"/>
      <c r="AE64" s="90" t="s">
        <v>375</v>
      </c>
      <c r="AF64" s="82"/>
      <c r="CO64" s="19" t="str">
        <f t="shared" si="19"/>
        <v/>
      </c>
      <c r="CP64" s="19" t="str">
        <f t="shared" si="2"/>
        <v>Indermitte Martin</v>
      </c>
      <c r="CR64" s="153">
        <f t="shared" si="3"/>
        <v>8</v>
      </c>
      <c r="CS64" s="153" t="str">
        <f t="shared" si="18"/>
        <v>C</v>
      </c>
      <c r="CT64" s="260" t="str">
        <f t="shared" si="46"/>
        <v>C</v>
      </c>
      <c r="CU64" s="154">
        <v>4901</v>
      </c>
      <c r="CV64" s="125">
        <v>772</v>
      </c>
      <c r="CW64" s="33">
        <f t="shared" si="50"/>
        <v>8</v>
      </c>
      <c r="CX64" s="83" t="str">
        <f t="shared" si="51"/>
        <v>Projektingenieur 8 (Bau)</v>
      </c>
      <c r="CY64" s="125">
        <v>772</v>
      </c>
      <c r="CZ64" s="33">
        <f t="shared" si="48"/>
        <v>8</v>
      </c>
      <c r="DA64" s="83" t="str">
        <f t="shared" si="49"/>
        <v>Projektingenieur 8 (Bau)</v>
      </c>
      <c r="DB64" s="125">
        <v>772</v>
      </c>
      <c r="DC64" s="33">
        <f>VLOOKUP($DB64,Funktionsbezeichnungen,3,0)</f>
        <v>8</v>
      </c>
      <c r="DD64" s="83" t="str">
        <f>VLOOKUP($DB64,Funktionsbezeichnungen,2,0)</f>
        <v>Projektingenieur 8 (Bau)</v>
      </c>
      <c r="DE64" s="125">
        <v>771</v>
      </c>
      <c r="DF64" s="33">
        <f>VLOOKUP($DE64,Funktionsbezeichnungen,3,0)</f>
        <v>7</v>
      </c>
      <c r="DG64" s="83" t="str">
        <f>VLOOKUP($DE64,Funktionsbezeichnungen,2,0)</f>
        <v>Projektingenieur 7 (Bau)</v>
      </c>
      <c r="DH64" s="125">
        <v>770</v>
      </c>
      <c r="DI64" s="33">
        <f>VLOOKUP($DH64,Funktionsbezeichnungen,3,0)</f>
        <v>6</v>
      </c>
      <c r="DJ64" s="83" t="str">
        <f>VLOOKUP($DH64,Funktionsbezeichnungen,2,0)</f>
        <v>Vorstufe Projektingenieur (Bau)</v>
      </c>
      <c r="DK64" s="20"/>
      <c r="DL64" s="33">
        <v>771</v>
      </c>
      <c r="DM64" s="33">
        <f>VLOOKUP($DL64,Funktionsbezeichnungen,3,0)</f>
        <v>7</v>
      </c>
      <c r="DN64" s="83" t="str">
        <f>VLOOKUP($DL64,Funktionsbezeichnungen,2,0)</f>
        <v>Projektingenieur 7 (Bau)</v>
      </c>
      <c r="DS64" s="19">
        <f t="shared" si="17"/>
        <v>4901</v>
      </c>
      <c r="DT64" s="153">
        <v>2</v>
      </c>
      <c r="DU64" s="19">
        <v>3</v>
      </c>
      <c r="DV64" s="19" t="s">
        <v>951</v>
      </c>
      <c r="EX64" s="154">
        <v>4356</v>
      </c>
      <c r="EY64" s="153" t="s">
        <v>121</v>
      </c>
    </row>
    <row r="65" spans="1:155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O65" s="262" t="str">
        <f>IF(CS65=CT65,"","anders")</f>
        <v>anders</v>
      </c>
      <c r="CP65" s="19" t="str">
        <f t="shared" si="2"/>
        <v>Brem Jakob</v>
      </c>
      <c r="CR65" s="153">
        <f t="shared" si="3"/>
        <v>7</v>
      </c>
      <c r="CS65" s="153" t="str">
        <f t="shared" si="18"/>
        <v>C</v>
      </c>
      <c r="CT65" s="260" t="str">
        <f t="shared" si="46"/>
        <v>D</v>
      </c>
      <c r="CU65" s="154">
        <v>4356</v>
      </c>
      <c r="CV65" s="125">
        <v>772</v>
      </c>
      <c r="CW65" s="33">
        <f t="shared" si="50"/>
        <v>8</v>
      </c>
      <c r="CX65" s="83" t="str">
        <f t="shared" si="51"/>
        <v>Projektingenieur 8 (Bau)</v>
      </c>
      <c r="CY65" s="125">
        <v>772</v>
      </c>
      <c r="CZ65" s="33">
        <f t="shared" si="48"/>
        <v>8</v>
      </c>
      <c r="DA65" s="83" t="str">
        <f t="shared" si="49"/>
        <v>Projektingenieur 8 (Bau)</v>
      </c>
      <c r="DB65" s="125"/>
      <c r="DC65" s="33"/>
      <c r="DD65" s="83"/>
      <c r="DE65" s="125"/>
      <c r="DF65" s="33"/>
      <c r="DG65" s="83"/>
      <c r="DH65" s="125"/>
      <c r="DI65" s="33"/>
      <c r="DJ65" s="83"/>
      <c r="DK65" s="20"/>
      <c r="DL65" s="33"/>
      <c r="DM65" s="33"/>
      <c r="DN65" s="83"/>
      <c r="DS65" s="19">
        <f t="shared" si="17"/>
        <v>4356</v>
      </c>
      <c r="DT65" s="153">
        <v>2</v>
      </c>
      <c r="DU65" s="19">
        <v>3</v>
      </c>
      <c r="DV65" s="19" t="s">
        <v>951</v>
      </c>
      <c r="EX65" s="154">
        <v>4907</v>
      </c>
      <c r="EY65" s="153" t="s">
        <v>121</v>
      </c>
    </row>
    <row r="66" spans="1:155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O66" s="262" t="str">
        <f t="shared" si="19"/>
        <v>anders</v>
      </c>
      <c r="CP66" s="19" t="str">
        <f t="shared" si="2"/>
        <v>Bürgin Johannes</v>
      </c>
      <c r="CR66" s="153">
        <f t="shared" si="3"/>
        <v>7</v>
      </c>
      <c r="CS66" s="153" t="str">
        <f t="shared" si="18"/>
        <v>C</v>
      </c>
      <c r="CT66" s="260" t="str">
        <f t="shared" si="46"/>
        <v>D</v>
      </c>
      <c r="CU66" s="154">
        <v>4907</v>
      </c>
      <c r="CV66" s="125">
        <v>772</v>
      </c>
      <c r="CW66" s="33">
        <f t="shared" si="50"/>
        <v>8</v>
      </c>
      <c r="CX66" s="83" t="str">
        <f t="shared" si="51"/>
        <v>Projektingenieur 8 (Bau)</v>
      </c>
      <c r="CY66" s="125">
        <v>772</v>
      </c>
      <c r="CZ66" s="33">
        <f t="shared" ref="CZ66:CZ81" si="52">VLOOKUP($CY66,Funktionsbezeichnungen,3,0)</f>
        <v>8</v>
      </c>
      <c r="DA66" s="83" t="str">
        <f t="shared" ref="DA66:DA81" si="53">VLOOKUP($CY66,Funktionsbezeichnungen,2,0)</f>
        <v>Projektingenieur 8 (Bau)</v>
      </c>
      <c r="DB66" s="125">
        <v>771</v>
      </c>
      <c r="DC66" s="33">
        <f t="shared" ref="DC66:DC105" si="54">VLOOKUP($DB66,Funktionsbezeichnungen,3,0)</f>
        <v>7</v>
      </c>
      <c r="DD66" s="83" t="str">
        <f t="shared" ref="DD66:DD105" si="55">VLOOKUP($DB66,Funktionsbezeichnungen,2,0)</f>
        <v>Projektingenieur 7 (Bau)</v>
      </c>
      <c r="DE66" s="125"/>
      <c r="DF66" s="33"/>
      <c r="DG66" s="83"/>
      <c r="DH66" s="125"/>
      <c r="DI66" s="33"/>
      <c r="DJ66" s="83"/>
      <c r="DK66" s="20"/>
      <c r="DL66" s="33"/>
      <c r="DM66" s="33"/>
      <c r="DN66" s="83"/>
      <c r="DS66" s="19">
        <f t="shared" si="17"/>
        <v>4907</v>
      </c>
      <c r="DT66" s="153">
        <v>2</v>
      </c>
      <c r="DU66" s="19">
        <v>3</v>
      </c>
      <c r="DV66" s="19" t="s">
        <v>951</v>
      </c>
      <c r="EX66" s="154">
        <v>4308</v>
      </c>
      <c r="EY66" s="153" t="s">
        <v>121</v>
      </c>
    </row>
    <row r="67" spans="1:155" s="19" customFormat="1" x14ac:dyDescent="0.2">
      <c r="A67" s="53">
        <v>0</v>
      </c>
      <c r="B67" s="53"/>
      <c r="C67" s="53">
        <f>IF(Z67&gt;=10,1,0)</f>
        <v>0</v>
      </c>
      <c r="D67" s="55"/>
      <c r="E67" s="55"/>
      <c r="F67" s="56">
        <v>1</v>
      </c>
      <c r="G67" s="54">
        <v>1</v>
      </c>
      <c r="H67" s="54"/>
      <c r="I67" s="56"/>
      <c r="J67" s="54"/>
      <c r="K67" s="56"/>
      <c r="L67" s="56"/>
      <c r="M67" s="56"/>
      <c r="N67" s="58"/>
      <c r="O67" s="52" t="s">
        <v>1140</v>
      </c>
      <c r="P67" s="15" t="s">
        <v>1244</v>
      </c>
      <c r="Q67" s="15">
        <v>63</v>
      </c>
      <c r="R67" s="42"/>
      <c r="S67" s="20" t="s">
        <v>1245</v>
      </c>
      <c r="T67" s="21">
        <v>1976</v>
      </c>
      <c r="U67" s="28" t="s">
        <v>1252</v>
      </c>
      <c r="V67" s="21">
        <v>2012</v>
      </c>
      <c r="W67" s="25"/>
      <c r="X67" s="21"/>
      <c r="Y67" s="28"/>
      <c r="Z67" s="118">
        <f>$AD$3-V67</f>
        <v>6</v>
      </c>
      <c r="AA67" s="25" t="s">
        <v>1246</v>
      </c>
      <c r="AB67" s="118" t="s">
        <v>105</v>
      </c>
      <c r="AC67" s="21"/>
      <c r="AE67" s="90" t="s">
        <v>1247</v>
      </c>
      <c r="AF67" s="82"/>
      <c r="CO67" s="262" t="e">
        <f t="shared" si="19"/>
        <v>#N/A</v>
      </c>
      <c r="CP67" s="192" t="str">
        <f>+S67</f>
        <v>Armando Martin</v>
      </c>
      <c r="CQ67" s="192"/>
      <c r="CR67" s="242">
        <f>+Z67</f>
        <v>6</v>
      </c>
      <c r="CS67" s="242" t="str">
        <f>+AB67</f>
        <v>C</v>
      </c>
      <c r="CT67" s="260" t="e">
        <f t="shared" si="46"/>
        <v>#N/A</v>
      </c>
      <c r="CU67" s="222">
        <v>4324</v>
      </c>
      <c r="CV67" s="125">
        <v>542</v>
      </c>
      <c r="CW67" s="33">
        <f t="shared" si="50"/>
        <v>7</v>
      </c>
      <c r="CX67" s="83" t="str">
        <f t="shared" si="51"/>
        <v>Technischer Sachbearbeiter 7</v>
      </c>
      <c r="CY67" s="125"/>
      <c r="CZ67" s="33"/>
      <c r="DA67" s="83"/>
      <c r="DB67" s="125"/>
      <c r="DC67" s="33"/>
      <c r="DD67" s="83"/>
      <c r="DE67" s="125"/>
      <c r="DF67" s="33"/>
      <c r="DG67" s="83"/>
      <c r="DH67" s="125"/>
      <c r="DI67" s="33"/>
      <c r="DJ67" s="83"/>
      <c r="DK67" s="20"/>
      <c r="DL67" s="33"/>
      <c r="DM67" s="33"/>
      <c r="DN67" s="83"/>
      <c r="DS67" s="19">
        <f>+CU67</f>
        <v>4324</v>
      </c>
      <c r="DT67" s="153">
        <v>2</v>
      </c>
      <c r="DU67" s="19">
        <v>3</v>
      </c>
      <c r="DV67" s="19" t="s">
        <v>951</v>
      </c>
      <c r="EX67" s="154">
        <v>4310</v>
      </c>
      <c r="EY67" s="153" t="s">
        <v>121</v>
      </c>
    </row>
    <row r="68" spans="1:155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909</v>
      </c>
      <c r="Q68" s="15">
        <v>64</v>
      </c>
      <c r="R68" s="42"/>
      <c r="S68" s="20" t="s">
        <v>910</v>
      </c>
      <c r="T68" s="21">
        <v>1987</v>
      </c>
      <c r="U68" s="28" t="s">
        <v>1006</v>
      </c>
      <c r="V68" s="206">
        <v>2012</v>
      </c>
      <c r="W68" s="25"/>
      <c r="X68" s="21"/>
      <c r="Y68" s="28"/>
      <c r="Z68" s="118">
        <f>$AD$3-V68</f>
        <v>6</v>
      </c>
      <c r="AA68" s="25" t="s">
        <v>698</v>
      </c>
      <c r="AB68" s="118" t="s">
        <v>105</v>
      </c>
      <c r="AC68" s="21"/>
      <c r="AE68" s="90" t="s">
        <v>375</v>
      </c>
      <c r="AF68" s="82"/>
      <c r="CO68" s="262" t="str">
        <f t="shared" si="19"/>
        <v>anders</v>
      </c>
      <c r="CP68" s="19" t="str">
        <f>+S68</f>
        <v>Frei Lukas</v>
      </c>
      <c r="CR68" s="153">
        <f>+Z68</f>
        <v>6</v>
      </c>
      <c r="CS68" s="153" t="str">
        <f>+AB68</f>
        <v>C</v>
      </c>
      <c r="CT68" s="260" t="str">
        <f t="shared" si="46"/>
        <v>D</v>
      </c>
      <c r="CU68" s="154">
        <v>4308</v>
      </c>
      <c r="CV68" s="125">
        <v>772</v>
      </c>
      <c r="CW68" s="33">
        <f t="shared" si="50"/>
        <v>8</v>
      </c>
      <c r="CX68" s="83" t="str">
        <f t="shared" si="51"/>
        <v>Projektingenieur 8 (Bau)</v>
      </c>
      <c r="CY68" s="125">
        <v>772</v>
      </c>
      <c r="CZ68" s="33">
        <f>VLOOKUP($CY68,Funktionsbezeichnungen,3,0)</f>
        <v>8</v>
      </c>
      <c r="DA68" s="83" t="str">
        <f>VLOOKUP($CY68,Funktionsbezeichnungen,2,0)</f>
        <v>Projektingenieur 8 (Bau)</v>
      </c>
      <c r="DB68" s="125">
        <v>771</v>
      </c>
      <c r="DC68" s="33">
        <f>VLOOKUP($DB68,Funktionsbezeichnungen,3,0)</f>
        <v>7</v>
      </c>
      <c r="DD68" s="83" t="str">
        <f>VLOOKUP($DB68,Funktionsbezeichnungen,2,0)</f>
        <v>Projektingenieur 7 (Bau)</v>
      </c>
      <c r="DE68" s="125"/>
      <c r="DF68" s="33"/>
      <c r="DG68" s="83"/>
      <c r="DH68" s="125"/>
      <c r="DI68" s="33"/>
      <c r="DJ68" s="83"/>
      <c r="DK68" s="20"/>
      <c r="DL68" s="33"/>
      <c r="DM68" s="33"/>
      <c r="DN68" s="83"/>
      <c r="DS68" s="19">
        <f>+CU68</f>
        <v>4308</v>
      </c>
      <c r="DT68" s="153">
        <v>2</v>
      </c>
      <c r="DU68" s="19">
        <v>3</v>
      </c>
      <c r="DV68" s="19" t="s">
        <v>951</v>
      </c>
      <c r="EX68" s="154">
        <v>8579</v>
      </c>
      <c r="EY68" s="153" t="s">
        <v>121</v>
      </c>
    </row>
    <row r="69" spans="1:155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1301</v>
      </c>
      <c r="P69" s="15" t="s">
        <v>912</v>
      </c>
      <c r="Q69" s="15">
        <v>65</v>
      </c>
      <c r="R69" s="42"/>
      <c r="S69" s="20" t="s">
        <v>913</v>
      </c>
      <c r="T69" s="21">
        <v>1987</v>
      </c>
      <c r="U69" s="28" t="s">
        <v>1006</v>
      </c>
      <c r="V69" s="21">
        <v>2012</v>
      </c>
      <c r="W69" s="25" t="s">
        <v>1182</v>
      </c>
      <c r="X69" s="21">
        <v>2015</v>
      </c>
      <c r="Y69" s="28" t="s">
        <v>91</v>
      </c>
      <c r="Z69" s="118">
        <f>$AD$3-V69</f>
        <v>6</v>
      </c>
      <c r="AA69" s="25" t="s">
        <v>108</v>
      </c>
      <c r="AB69" s="118" t="s">
        <v>105</v>
      </c>
      <c r="AC69" s="21"/>
      <c r="AE69" s="90" t="s">
        <v>375</v>
      </c>
      <c r="AF69" s="82"/>
      <c r="CO69" s="262" t="str">
        <f t="shared" si="19"/>
        <v>anders</v>
      </c>
      <c r="CP69" s="19" t="str">
        <f>+S69</f>
        <v>D'Arco Marcel</v>
      </c>
      <c r="CR69" s="153">
        <f>+Z69</f>
        <v>6</v>
      </c>
      <c r="CS69" s="153" t="str">
        <f>+AB69</f>
        <v>C</v>
      </c>
      <c r="CT69" s="260" t="str">
        <f t="shared" ref="CT69:CT100" si="56">VLOOKUP(CU69,Kategorie,2,0)</f>
        <v>D</v>
      </c>
      <c r="CU69" s="154">
        <v>4310</v>
      </c>
      <c r="CV69" s="125">
        <v>772</v>
      </c>
      <c r="CW69" s="33">
        <f t="shared" si="50"/>
        <v>8</v>
      </c>
      <c r="CX69" s="83" t="str">
        <f t="shared" si="51"/>
        <v>Projektingenieur 8 (Bau)</v>
      </c>
      <c r="CY69" s="125">
        <v>772</v>
      </c>
      <c r="CZ69" s="33">
        <f>VLOOKUP($CY69,Funktionsbezeichnungen,3,0)</f>
        <v>8</v>
      </c>
      <c r="DA69" s="83" t="str">
        <f>VLOOKUP($CY69,Funktionsbezeichnungen,2,0)</f>
        <v>Projektingenieur 8 (Bau)</v>
      </c>
      <c r="DB69" s="125">
        <v>771</v>
      </c>
      <c r="DC69" s="33">
        <f>VLOOKUP($DB69,Funktionsbezeichnungen,3,0)</f>
        <v>7</v>
      </c>
      <c r="DD69" s="83" t="str">
        <f>VLOOKUP($DB69,Funktionsbezeichnungen,2,0)</f>
        <v>Projektingenieur 7 (Bau)</v>
      </c>
      <c r="DE69" s="125"/>
      <c r="DF69" s="33"/>
      <c r="DG69" s="83"/>
      <c r="DH69" s="125"/>
      <c r="DI69" s="33"/>
      <c r="DJ69" s="83"/>
      <c r="DK69" s="20"/>
      <c r="DL69" s="33"/>
      <c r="DM69" s="33"/>
      <c r="DN69" s="83"/>
      <c r="DS69" s="19">
        <f>+CU69</f>
        <v>4310</v>
      </c>
      <c r="DT69" s="153">
        <v>2</v>
      </c>
      <c r="DU69" s="19">
        <v>3</v>
      </c>
      <c r="DV69" s="19" t="s">
        <v>951</v>
      </c>
      <c r="EX69" s="154">
        <v>4322</v>
      </c>
      <c r="EY69" s="153" t="s">
        <v>121</v>
      </c>
    </row>
    <row r="70" spans="1:155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1248</v>
      </c>
      <c r="Q70" s="15">
        <v>66</v>
      </c>
      <c r="R70" s="42"/>
      <c r="S70" s="20" t="s">
        <v>1249</v>
      </c>
      <c r="T70" s="21">
        <v>1967</v>
      </c>
      <c r="U70" s="28" t="s">
        <v>1252</v>
      </c>
      <c r="V70" s="21">
        <v>2002</v>
      </c>
      <c r="W70" s="25"/>
      <c r="X70" s="21"/>
      <c r="Y70" s="28"/>
      <c r="Z70" s="118">
        <f t="shared" si="1"/>
        <v>16</v>
      </c>
      <c r="AA70" s="25" t="s">
        <v>1250</v>
      </c>
      <c r="AB70" s="118" t="s">
        <v>121</v>
      </c>
      <c r="AC70" s="21"/>
      <c r="AE70" s="90" t="s">
        <v>375</v>
      </c>
      <c r="AF70" s="82"/>
      <c r="CO70" s="262" t="e">
        <f t="shared" si="19"/>
        <v>#N/A</v>
      </c>
      <c r="CP70" s="192" t="str">
        <f t="shared" si="2"/>
        <v>Gustin Patrick</v>
      </c>
      <c r="CQ70" s="192"/>
      <c r="CR70" s="242">
        <f t="shared" si="3"/>
        <v>16</v>
      </c>
      <c r="CS70" s="242" t="str">
        <f t="shared" si="18"/>
        <v>D</v>
      </c>
      <c r="CT70" s="260" t="e">
        <f t="shared" si="56"/>
        <v>#N/A</v>
      </c>
      <c r="CU70" s="222">
        <v>4338</v>
      </c>
      <c r="CV70" s="125">
        <v>542</v>
      </c>
      <c r="CW70" s="33">
        <f t="shared" si="50"/>
        <v>7</v>
      </c>
      <c r="CX70" s="83" t="str">
        <f t="shared" si="51"/>
        <v>Technischer Sachbearbeiter 7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125"/>
      <c r="DI70" s="33"/>
      <c r="DJ70" s="83"/>
      <c r="DK70" s="20"/>
      <c r="DL70" s="33"/>
      <c r="DM70" s="33"/>
      <c r="DN70" s="83"/>
      <c r="DS70" s="19">
        <f t="shared" si="17"/>
        <v>4338</v>
      </c>
      <c r="DT70" s="153">
        <v>2</v>
      </c>
      <c r="DU70" s="19">
        <v>3</v>
      </c>
      <c r="DV70" s="19" t="s">
        <v>951</v>
      </c>
      <c r="EX70" s="154">
        <v>4315</v>
      </c>
      <c r="EY70" s="153" t="s">
        <v>121</v>
      </c>
    </row>
    <row r="71" spans="1:155" s="19" customFormat="1" x14ac:dyDescent="0.2">
      <c r="A71" s="53">
        <v>0</v>
      </c>
      <c r="B71" s="53">
        <v>1</v>
      </c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1014</v>
      </c>
      <c r="Q71" s="15">
        <v>67</v>
      </c>
      <c r="R71" s="42"/>
      <c r="S71" s="20" t="s">
        <v>1015</v>
      </c>
      <c r="T71" s="21">
        <v>1980</v>
      </c>
      <c r="U71" s="28" t="s">
        <v>1050</v>
      </c>
      <c r="V71" s="21">
        <v>2002</v>
      </c>
      <c r="W71" s="25" t="s">
        <v>1006</v>
      </c>
      <c r="X71" s="162">
        <v>2013</v>
      </c>
      <c r="Y71" s="28"/>
      <c r="Z71" s="163">
        <f>$AD$3-X71</f>
        <v>5</v>
      </c>
      <c r="AA71" s="25" t="s">
        <v>916</v>
      </c>
      <c r="AB71" s="21" t="s">
        <v>121</v>
      </c>
      <c r="AC71" s="21"/>
      <c r="AE71" s="90" t="s">
        <v>375</v>
      </c>
      <c r="AF71" s="82"/>
      <c r="CO71" s="19" t="str">
        <f t="shared" ref="CO71:CO134" si="57">IF(CS71=CT71,"","anders")</f>
        <v/>
      </c>
      <c r="CP71" s="19" t="str">
        <f t="shared" si="2"/>
        <v>Hochuli Antonina</v>
      </c>
      <c r="CR71" s="153">
        <f t="shared" si="3"/>
        <v>5</v>
      </c>
      <c r="CS71" s="153" t="str">
        <f t="shared" si="18"/>
        <v>D</v>
      </c>
      <c r="CT71" s="260" t="str">
        <f t="shared" si="56"/>
        <v>D</v>
      </c>
      <c r="CU71" s="154">
        <v>8579</v>
      </c>
      <c r="CV71" s="125">
        <v>771</v>
      </c>
      <c r="CW71" s="33">
        <f t="shared" si="50"/>
        <v>7</v>
      </c>
      <c r="CX71" s="83" t="str">
        <f t="shared" si="51"/>
        <v>Projektingenieur 7 (Bau)</v>
      </c>
      <c r="CY71" s="125">
        <v>771</v>
      </c>
      <c r="CZ71" s="33">
        <f t="shared" si="52"/>
        <v>7</v>
      </c>
      <c r="DA71" s="83" t="str">
        <f t="shared" si="53"/>
        <v>Projektingenieur 7 (Bau)</v>
      </c>
      <c r="DB71" s="125">
        <v>770</v>
      </c>
      <c r="DC71" s="33">
        <f t="shared" si="54"/>
        <v>6</v>
      </c>
      <c r="DD71" s="83" t="str">
        <f t="shared" si="55"/>
        <v>Vorstufe Projektingenieur (Bau)</v>
      </c>
      <c r="DE71" s="125"/>
      <c r="DF71" s="33"/>
      <c r="DG71" s="83"/>
      <c r="DH71" s="125"/>
      <c r="DI71" s="33"/>
      <c r="DJ71" s="83"/>
      <c r="DK71" s="20"/>
      <c r="DL71" s="33"/>
      <c r="DM71" s="33"/>
      <c r="DN71" s="83"/>
      <c r="DS71" s="19">
        <f t="shared" si="17"/>
        <v>8579</v>
      </c>
      <c r="DT71" s="153">
        <v>2</v>
      </c>
      <c r="DU71" s="19">
        <v>3</v>
      </c>
      <c r="DV71" s="19" t="s">
        <v>951</v>
      </c>
      <c r="EX71" s="154">
        <v>4313</v>
      </c>
      <c r="EY71" s="153" t="s">
        <v>121</v>
      </c>
    </row>
    <row r="72" spans="1:155" s="19" customFormat="1" x14ac:dyDescent="0.2">
      <c r="A72" s="53">
        <v>0</v>
      </c>
      <c r="B72" s="53"/>
      <c r="C72" s="53">
        <f t="shared" ref="C72:C132" si="58">IF(Z72&gt;=10,1,0)</f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1074</v>
      </c>
      <c r="Q72" s="15">
        <v>68</v>
      </c>
      <c r="R72" s="42"/>
      <c r="S72" s="20" t="s">
        <v>1075</v>
      </c>
      <c r="T72" s="21">
        <v>1987</v>
      </c>
      <c r="U72" s="28" t="s">
        <v>1302</v>
      </c>
      <c r="V72" s="21">
        <v>2013</v>
      </c>
      <c r="W72" s="25"/>
      <c r="X72" s="21"/>
      <c r="Y72" s="28"/>
      <c r="Z72" s="118">
        <f t="shared" ref="Z72:Z137" si="59">$AD$3-V72</f>
        <v>5</v>
      </c>
      <c r="AA72" s="25" t="s">
        <v>698</v>
      </c>
      <c r="AB72" s="21" t="s">
        <v>121</v>
      </c>
      <c r="AC72" s="21"/>
      <c r="AE72" s="90" t="s">
        <v>375</v>
      </c>
      <c r="AF72" s="82"/>
      <c r="CO72" s="19" t="str">
        <f t="shared" si="57"/>
        <v/>
      </c>
      <c r="CP72" s="19" t="str">
        <f t="shared" ref="CP72:CP140" si="60">+S72</f>
        <v>Meisch Raoul</v>
      </c>
      <c r="CR72" s="153">
        <f t="shared" ref="CR72:CR137" si="61">+Z72</f>
        <v>5</v>
      </c>
      <c r="CS72" s="153" t="str">
        <f t="shared" ref="CS72:CS137" si="62">+AB72</f>
        <v>D</v>
      </c>
      <c r="CT72" s="260" t="str">
        <f t="shared" si="56"/>
        <v>D</v>
      </c>
      <c r="CU72" s="154">
        <v>4315</v>
      </c>
      <c r="CV72" s="125">
        <v>771</v>
      </c>
      <c r="CW72" s="33">
        <f t="shared" si="50"/>
        <v>7</v>
      </c>
      <c r="CX72" s="83" t="str">
        <f t="shared" si="51"/>
        <v>Projektingenieur 7 (Bau)</v>
      </c>
      <c r="CY72" s="125">
        <v>771</v>
      </c>
      <c r="CZ72" s="33">
        <f t="shared" si="52"/>
        <v>7</v>
      </c>
      <c r="DA72" s="83" t="str">
        <f t="shared" si="53"/>
        <v>Projektingenieur 7 (Bau)</v>
      </c>
      <c r="DB72" s="125"/>
      <c r="DC72" s="33"/>
      <c r="DD72" s="83"/>
      <c r="DE72" s="125"/>
      <c r="DF72" s="33"/>
      <c r="DG72" s="83"/>
      <c r="DH72" s="125"/>
      <c r="DI72" s="33"/>
      <c r="DJ72" s="83"/>
      <c r="DK72" s="20"/>
      <c r="DL72" s="33"/>
      <c r="DM72" s="33"/>
      <c r="DN72" s="83"/>
      <c r="DS72" s="19">
        <f t="shared" ref="DS72:DS140" si="63">+CU72</f>
        <v>4315</v>
      </c>
      <c r="DT72" s="153">
        <v>2</v>
      </c>
      <c r="DU72" s="19">
        <v>3</v>
      </c>
      <c r="DV72" s="19" t="s">
        <v>951</v>
      </c>
      <c r="EX72" s="154">
        <v>4318</v>
      </c>
      <c r="EY72" s="153" t="s">
        <v>121</v>
      </c>
    </row>
    <row r="73" spans="1:155" s="19" customFormat="1" x14ac:dyDescent="0.2">
      <c r="A73" s="53">
        <v>0</v>
      </c>
      <c r="B73" s="53">
        <v>1</v>
      </c>
      <c r="C73" s="53">
        <f t="shared" si="58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1029</v>
      </c>
      <c r="Q73" s="15">
        <v>69</v>
      </c>
      <c r="R73" s="42"/>
      <c r="S73" s="20" t="s">
        <v>1030</v>
      </c>
      <c r="T73" s="21">
        <v>1989</v>
      </c>
      <c r="U73" s="28" t="s">
        <v>1006</v>
      </c>
      <c r="V73" s="21">
        <v>2013</v>
      </c>
      <c r="W73" s="25"/>
      <c r="X73" s="21"/>
      <c r="Y73" s="28"/>
      <c r="Z73" s="118">
        <f t="shared" si="59"/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O73" s="19" t="str">
        <f t="shared" si="57"/>
        <v/>
      </c>
      <c r="CP73" s="19" t="str">
        <f t="shared" si="60"/>
        <v>Stöhr Jessica</v>
      </c>
      <c r="CR73" s="153">
        <f t="shared" si="61"/>
        <v>5</v>
      </c>
      <c r="CS73" s="153" t="str">
        <f t="shared" si="62"/>
        <v>D</v>
      </c>
      <c r="CT73" s="260" t="str">
        <f t="shared" si="56"/>
        <v>D</v>
      </c>
      <c r="CU73" s="154">
        <v>4313</v>
      </c>
      <c r="CV73" s="125">
        <v>771</v>
      </c>
      <c r="CW73" s="33">
        <f t="shared" si="50"/>
        <v>7</v>
      </c>
      <c r="CX73" s="83" t="str">
        <f t="shared" si="51"/>
        <v>Projektingenieur 7 (Bau)</v>
      </c>
      <c r="CY73" s="125">
        <v>771</v>
      </c>
      <c r="CZ73" s="33">
        <f t="shared" si="52"/>
        <v>7</v>
      </c>
      <c r="DA73" s="83" t="str">
        <f t="shared" si="53"/>
        <v>Projektingenieur 7 (Bau)</v>
      </c>
      <c r="DB73" s="125">
        <v>770</v>
      </c>
      <c r="DC73" s="33">
        <f t="shared" si="54"/>
        <v>6</v>
      </c>
      <c r="DD73" s="83" t="str">
        <f t="shared" si="55"/>
        <v>Vorstufe Projektingenieur (Bau)</v>
      </c>
      <c r="DE73" s="125"/>
      <c r="DF73" s="33"/>
      <c r="DG73" s="83"/>
      <c r="DH73" s="125"/>
      <c r="DI73" s="33"/>
      <c r="DJ73" s="83"/>
      <c r="DK73" s="20"/>
      <c r="DL73" s="33"/>
      <c r="DM73" s="33"/>
      <c r="DN73" s="83"/>
      <c r="DS73" s="19">
        <f t="shared" si="63"/>
        <v>4313</v>
      </c>
      <c r="DT73" s="153">
        <v>2</v>
      </c>
      <c r="DU73" s="19">
        <v>3</v>
      </c>
      <c r="DV73" s="19" t="s">
        <v>951</v>
      </c>
      <c r="EX73" s="154">
        <v>4319</v>
      </c>
      <c r="EY73" s="153" t="s">
        <v>121</v>
      </c>
    </row>
    <row r="74" spans="1:155" s="19" customFormat="1" x14ac:dyDescent="0.2">
      <c r="A74" s="53">
        <v>0</v>
      </c>
      <c r="B74" s="53"/>
      <c r="C74" s="53">
        <f t="shared" si="58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361</v>
      </c>
      <c r="P74" s="15" t="s">
        <v>1153</v>
      </c>
      <c r="Q74" s="15">
        <v>70</v>
      </c>
      <c r="R74" s="42"/>
      <c r="S74" s="20" t="s">
        <v>1154</v>
      </c>
      <c r="T74" s="21">
        <v>1984</v>
      </c>
      <c r="U74" s="28" t="s">
        <v>1061</v>
      </c>
      <c r="V74" s="21">
        <v>2014</v>
      </c>
      <c r="W74" s="25"/>
      <c r="X74" s="21"/>
      <c r="Y74" s="28"/>
      <c r="Z74" s="118">
        <f t="shared" si="59"/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O74" s="19" t="str">
        <f t="shared" si="57"/>
        <v/>
      </c>
      <c r="CP74" s="19" t="str">
        <f t="shared" si="60"/>
        <v>Vitt Bernhard</v>
      </c>
      <c r="CR74" s="153">
        <f t="shared" si="61"/>
        <v>4</v>
      </c>
      <c r="CS74" s="153" t="str">
        <f t="shared" si="62"/>
        <v>D</v>
      </c>
      <c r="CT74" s="260" t="str">
        <f t="shared" si="56"/>
        <v>D</v>
      </c>
      <c r="CU74" s="154">
        <v>4318</v>
      </c>
      <c r="CV74" s="125">
        <v>770</v>
      </c>
      <c r="CW74" s="33">
        <f t="shared" si="50"/>
        <v>6</v>
      </c>
      <c r="CX74" s="83" t="str">
        <f t="shared" si="51"/>
        <v>Vorstufe Projektingenieur (Bau)</v>
      </c>
      <c r="CY74" s="125">
        <v>770</v>
      </c>
      <c r="CZ74" s="33">
        <f t="shared" si="52"/>
        <v>6</v>
      </c>
      <c r="DA74" s="83" t="str">
        <f t="shared" si="53"/>
        <v>Vorstufe Projektingenieur (Bau)</v>
      </c>
      <c r="DB74" s="125"/>
      <c r="DC74" s="33"/>
      <c r="DD74" s="83"/>
      <c r="DE74" s="125"/>
      <c r="DF74" s="33"/>
      <c r="DG74" s="83"/>
      <c r="DH74" s="125"/>
      <c r="DI74" s="33"/>
      <c r="DJ74" s="83"/>
      <c r="DK74" s="20"/>
      <c r="DL74" s="33"/>
      <c r="DM74" s="33"/>
      <c r="DN74" s="83"/>
      <c r="DS74" s="19">
        <f t="shared" si="63"/>
        <v>4318</v>
      </c>
      <c r="DT74" s="153">
        <v>2</v>
      </c>
      <c r="DU74" s="19">
        <v>3</v>
      </c>
      <c r="DV74" s="19" t="s">
        <v>951</v>
      </c>
      <c r="EX74" s="154">
        <v>9748</v>
      </c>
      <c r="EY74" s="19" t="s">
        <v>121</v>
      </c>
    </row>
    <row r="75" spans="1:155" s="19" customFormat="1" ht="25.5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1231</v>
      </c>
      <c r="V75" s="163">
        <v>2015</v>
      </c>
      <c r="W75" s="28"/>
      <c r="X75" s="21"/>
      <c r="Y75" s="28"/>
      <c r="Z75" s="163">
        <f t="shared" si="59"/>
        <v>3</v>
      </c>
      <c r="AA75" s="25" t="s">
        <v>1176</v>
      </c>
      <c r="AB75" s="21" t="s">
        <v>121</v>
      </c>
      <c r="AC75" s="21"/>
      <c r="AE75" s="90" t="s">
        <v>376</v>
      </c>
      <c r="AF75" s="82"/>
      <c r="CO75" s="19" t="str">
        <f t="shared" si="57"/>
        <v/>
      </c>
      <c r="CP75" s="19" t="str">
        <f t="shared" si="60"/>
        <v>Völlmin Daniel</v>
      </c>
      <c r="CR75" s="153">
        <f t="shared" si="61"/>
        <v>3</v>
      </c>
      <c r="CS75" s="153" t="str">
        <f t="shared" si="62"/>
        <v>D</v>
      </c>
      <c r="CT75" s="260" t="str">
        <f t="shared" si="56"/>
        <v>D</v>
      </c>
      <c r="CU75" s="154">
        <v>4319</v>
      </c>
      <c r="CV75" s="125">
        <v>771</v>
      </c>
      <c r="CW75" s="33">
        <f t="shared" si="50"/>
        <v>7</v>
      </c>
      <c r="CX75" s="83" t="str">
        <f t="shared" si="51"/>
        <v>Projektingenieur 7 (Bau)</v>
      </c>
      <c r="CY75" s="125">
        <v>771</v>
      </c>
      <c r="CZ75" s="33">
        <f t="shared" si="52"/>
        <v>7</v>
      </c>
      <c r="DA75" s="83" t="str">
        <f t="shared" si="53"/>
        <v>Projektingenieur 7 (Bau)</v>
      </c>
      <c r="DB75" s="125"/>
      <c r="DC75" s="33"/>
      <c r="DD75" s="83"/>
      <c r="DE75" s="125"/>
      <c r="DF75" s="33"/>
      <c r="DG75" s="83"/>
      <c r="DH75" s="125"/>
      <c r="DI75" s="33"/>
      <c r="DJ75" s="83"/>
      <c r="DK75" s="20"/>
      <c r="DL75" s="33"/>
      <c r="DM75" s="33"/>
      <c r="DN75" s="83"/>
      <c r="DS75" s="19">
        <f t="shared" si="63"/>
        <v>4319</v>
      </c>
      <c r="DT75" s="153">
        <v>2</v>
      </c>
      <c r="DU75" s="19">
        <v>3</v>
      </c>
      <c r="DV75" s="19" t="s">
        <v>951</v>
      </c>
      <c r="EX75" s="154">
        <v>3211</v>
      </c>
      <c r="EY75" s="19" t="s">
        <v>105</v>
      </c>
    </row>
    <row r="76" spans="1:155" s="19" customFormat="1" x14ac:dyDescent="0.2">
      <c r="A76" s="53">
        <v>0</v>
      </c>
      <c r="B76" s="53"/>
      <c r="C76" s="53">
        <f t="shared" ref="C76:C78" si="64">IF(Z76&gt;=10,1,0)</f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1301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1230</v>
      </c>
      <c r="V76" s="21">
        <v>2016</v>
      </c>
      <c r="W76" s="25"/>
      <c r="X76" s="21"/>
      <c r="Y76" s="28"/>
      <c r="Z76" s="118">
        <f t="shared" si="59"/>
        <v>2</v>
      </c>
      <c r="AA76" s="25" t="s">
        <v>698</v>
      </c>
      <c r="AB76" s="21" t="s">
        <v>121</v>
      </c>
      <c r="AC76" s="21"/>
      <c r="AE76" s="90" t="s">
        <v>375</v>
      </c>
      <c r="AF76" s="82"/>
      <c r="CO76" s="19" t="str">
        <f t="shared" si="57"/>
        <v/>
      </c>
      <c r="CP76" s="19" t="str">
        <f t="shared" si="60"/>
        <v>Burger Stefan</v>
      </c>
      <c r="CR76" s="19">
        <f t="shared" si="61"/>
        <v>2</v>
      </c>
      <c r="CS76" s="19" t="str">
        <f t="shared" si="62"/>
        <v>D</v>
      </c>
      <c r="CT76" s="260" t="str">
        <f t="shared" si="56"/>
        <v>D</v>
      </c>
      <c r="CU76" s="154">
        <v>9748</v>
      </c>
      <c r="CV76" s="125">
        <v>771</v>
      </c>
      <c r="CW76" s="33">
        <f t="shared" si="50"/>
        <v>7</v>
      </c>
      <c r="CX76" s="83" t="str">
        <f t="shared" si="51"/>
        <v>Projektingenieur 7 (Bau)</v>
      </c>
      <c r="CY76" s="125">
        <v>771</v>
      </c>
      <c r="CZ76" s="33">
        <f t="shared" si="52"/>
        <v>7</v>
      </c>
      <c r="DA76" s="83" t="str">
        <f t="shared" si="53"/>
        <v>Projektingenieur 7 (Bau)</v>
      </c>
      <c r="DB76" s="125"/>
      <c r="DC76" s="33"/>
      <c r="DD76" s="83"/>
      <c r="DE76" s="125"/>
      <c r="DF76" s="33"/>
      <c r="DG76" s="83"/>
      <c r="DH76" s="125"/>
      <c r="DI76" s="33"/>
      <c r="DJ76" s="83"/>
      <c r="DK76" s="20"/>
      <c r="DL76" s="125"/>
      <c r="DM76" s="33"/>
      <c r="DN76" s="83"/>
      <c r="DS76" s="19">
        <f t="shared" si="63"/>
        <v>9748</v>
      </c>
      <c r="DT76" s="153">
        <v>2</v>
      </c>
      <c r="DU76" s="19">
        <v>3</v>
      </c>
      <c r="DV76" s="185" t="s">
        <v>951</v>
      </c>
      <c r="EX76" s="154">
        <v>6622</v>
      </c>
      <c r="EY76" s="19" t="s">
        <v>105</v>
      </c>
    </row>
    <row r="77" spans="1:155" s="19" customFormat="1" x14ac:dyDescent="0.2">
      <c r="A77" s="53">
        <v>0</v>
      </c>
      <c r="B77" s="53"/>
      <c r="C77" s="53">
        <f t="shared" si="64"/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1255</v>
      </c>
      <c r="Q77" s="15">
        <v>73</v>
      </c>
      <c r="R77" s="164"/>
      <c r="S77" s="20" t="s">
        <v>1256</v>
      </c>
      <c r="T77" s="21">
        <v>1984</v>
      </c>
      <c r="U77" s="28" t="s">
        <v>1216</v>
      </c>
      <c r="V77" s="21">
        <v>2016</v>
      </c>
      <c r="W77" s="25"/>
      <c r="X77" s="21"/>
      <c r="Y77" s="28"/>
      <c r="Z77" s="118">
        <f t="shared" si="59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O77" s="262" t="e">
        <f t="shared" si="57"/>
        <v>#N/A</v>
      </c>
      <c r="CP77" s="192" t="str">
        <f t="shared" si="60"/>
        <v>Aleinikov Dimitri</v>
      </c>
      <c r="CR77" s="19">
        <f t="shared" si="61"/>
        <v>2</v>
      </c>
      <c r="CS77" s="19" t="str">
        <f t="shared" si="62"/>
        <v>D</v>
      </c>
      <c r="CT77" s="260" t="e">
        <f t="shared" si="56"/>
        <v>#N/A</v>
      </c>
      <c r="CU77" s="222">
        <v>4327</v>
      </c>
      <c r="CV77" s="125">
        <v>771</v>
      </c>
      <c r="CW77" s="33">
        <f t="shared" si="50"/>
        <v>7</v>
      </c>
      <c r="CX77" s="83" t="str">
        <f t="shared" si="51"/>
        <v>Projektingenieur 7 (Bau)</v>
      </c>
      <c r="CY77" s="125"/>
      <c r="CZ77" s="33"/>
      <c r="DA77" s="83"/>
      <c r="DB77" s="125"/>
      <c r="DC77" s="33"/>
      <c r="DD77" s="83"/>
      <c r="DE77" s="125"/>
      <c r="DF77" s="33"/>
      <c r="DG77" s="83"/>
      <c r="DH77" s="125"/>
      <c r="DI77" s="33"/>
      <c r="DJ77" s="83"/>
      <c r="DK77" s="20"/>
      <c r="DL77" s="125"/>
      <c r="DM77" s="33"/>
      <c r="DN77" s="83"/>
      <c r="DS77" s="19">
        <f t="shared" si="63"/>
        <v>4327</v>
      </c>
      <c r="DT77" s="153">
        <v>2</v>
      </c>
      <c r="DU77" s="19">
        <v>3</v>
      </c>
      <c r="DV77" s="185" t="s">
        <v>951</v>
      </c>
      <c r="EX77" s="154">
        <v>7622</v>
      </c>
      <c r="EY77" s="19" t="s">
        <v>105</v>
      </c>
    </row>
    <row r="78" spans="1:155" s="19" customFormat="1" x14ac:dyDescent="0.2">
      <c r="A78" s="53">
        <v>0</v>
      </c>
      <c r="B78" s="53"/>
      <c r="C78" s="53">
        <f t="shared" si="64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359</v>
      </c>
      <c r="P78" s="15" t="s">
        <v>897</v>
      </c>
      <c r="Q78" s="15">
        <v>74</v>
      </c>
      <c r="R78" s="164"/>
      <c r="S78" s="20" t="s">
        <v>896</v>
      </c>
      <c r="T78" s="21">
        <v>1990</v>
      </c>
      <c r="U78" s="28" t="s">
        <v>1216</v>
      </c>
      <c r="V78" s="21">
        <v>2017</v>
      </c>
      <c r="W78" s="25"/>
      <c r="X78" s="21"/>
      <c r="Y78" s="28"/>
      <c r="Z78" s="118">
        <f t="shared" si="59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O78" s="262" t="e">
        <f t="shared" si="57"/>
        <v>#N/A</v>
      </c>
      <c r="CP78" s="192" t="str">
        <f t="shared" si="60"/>
        <v>Lüthi Tobias</v>
      </c>
      <c r="CR78" s="19">
        <f t="shared" si="61"/>
        <v>1</v>
      </c>
      <c r="CS78" s="19" t="str">
        <f t="shared" si="62"/>
        <v>D</v>
      </c>
      <c r="CT78" s="260" t="e">
        <f t="shared" si="56"/>
        <v>#N/A</v>
      </c>
      <c r="CU78" s="222">
        <v>8580</v>
      </c>
      <c r="CV78" s="125">
        <v>771</v>
      </c>
      <c r="CW78" s="33">
        <f t="shared" si="50"/>
        <v>7</v>
      </c>
      <c r="CX78" s="83" t="str">
        <f t="shared" si="51"/>
        <v>Projektingenieur 7 (Bau)</v>
      </c>
      <c r="CY78" s="125"/>
      <c r="CZ78" s="33"/>
      <c r="DA78" s="83"/>
      <c r="DB78" s="125"/>
      <c r="DC78" s="33"/>
      <c r="DD78" s="83"/>
      <c r="DE78" s="125"/>
      <c r="DF78" s="33"/>
      <c r="DG78" s="83"/>
      <c r="DH78" s="125"/>
      <c r="DI78" s="33"/>
      <c r="DJ78" s="83"/>
      <c r="DK78" s="20"/>
      <c r="DL78" s="125"/>
      <c r="DM78" s="33"/>
      <c r="DN78" s="83"/>
      <c r="DS78" s="19">
        <f t="shared" si="63"/>
        <v>8580</v>
      </c>
      <c r="DT78" s="153">
        <v>2</v>
      </c>
      <c r="DU78" s="19">
        <v>3</v>
      </c>
      <c r="DV78" s="185" t="s">
        <v>951</v>
      </c>
      <c r="EX78" s="154">
        <v>9658</v>
      </c>
      <c r="EY78" s="19" t="s">
        <v>105</v>
      </c>
    </row>
    <row r="79" spans="1:155" s="19" customFormat="1" x14ac:dyDescent="0.2">
      <c r="A79" s="53">
        <v>0</v>
      </c>
      <c r="B79" s="53">
        <v>1</v>
      </c>
      <c r="C79" s="53">
        <f t="shared" si="58"/>
        <v>0</v>
      </c>
      <c r="D79" s="55"/>
      <c r="E79" s="55">
        <v>1</v>
      </c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1271</v>
      </c>
      <c r="Q79" s="15">
        <v>75</v>
      </c>
      <c r="R79" s="164"/>
      <c r="S79" s="20" t="s">
        <v>1272</v>
      </c>
      <c r="T79" s="21">
        <v>1990</v>
      </c>
      <c r="U79" s="28" t="s">
        <v>1273</v>
      </c>
      <c r="V79" s="21">
        <v>2017</v>
      </c>
      <c r="W79" s="25"/>
      <c r="X79" s="21"/>
      <c r="Y79" s="28"/>
      <c r="Z79" s="118">
        <f t="shared" si="59"/>
        <v>1</v>
      </c>
      <c r="AA79" s="25" t="s">
        <v>916</v>
      </c>
      <c r="AB79" s="21" t="s">
        <v>121</v>
      </c>
      <c r="AC79" s="21"/>
      <c r="AE79" s="90" t="s">
        <v>375</v>
      </c>
      <c r="AF79" s="82"/>
      <c r="CO79" s="262" t="e">
        <f t="shared" si="57"/>
        <v>#N/A</v>
      </c>
      <c r="CP79" s="192" t="str">
        <f t="shared" si="60"/>
        <v>Schilliger Raphaela</v>
      </c>
      <c r="CR79" s="19">
        <f t="shared" si="61"/>
        <v>1</v>
      </c>
      <c r="CS79" s="19" t="str">
        <f t="shared" si="62"/>
        <v>D</v>
      </c>
      <c r="CT79" s="260" t="e">
        <f t="shared" si="56"/>
        <v>#N/A</v>
      </c>
      <c r="CU79" s="222">
        <v>4325</v>
      </c>
      <c r="CV79" s="125">
        <v>781</v>
      </c>
      <c r="CW79" s="33">
        <f t="shared" si="50"/>
        <v>7</v>
      </c>
      <c r="CX79" s="83" t="str">
        <f t="shared" si="51"/>
        <v>Projektingenieur 7 (Umwelt)</v>
      </c>
      <c r="CY79" s="125"/>
      <c r="CZ79" s="33"/>
      <c r="DA79" s="83"/>
      <c r="DB79" s="125"/>
      <c r="DC79" s="33"/>
      <c r="DD79" s="83"/>
      <c r="DE79" s="125"/>
      <c r="DF79" s="33"/>
      <c r="DG79" s="83"/>
      <c r="DH79" s="125"/>
      <c r="DI79" s="33"/>
      <c r="DJ79" s="83"/>
      <c r="DK79" s="20"/>
      <c r="DL79" s="125"/>
      <c r="DM79" s="33"/>
      <c r="DN79" s="83"/>
      <c r="DS79" s="19">
        <f t="shared" si="63"/>
        <v>4325</v>
      </c>
      <c r="DT79" s="153">
        <v>2</v>
      </c>
      <c r="DU79" s="19">
        <v>3</v>
      </c>
      <c r="DV79" s="185" t="s">
        <v>951</v>
      </c>
      <c r="EX79" s="154">
        <v>4249</v>
      </c>
      <c r="EY79" s="19" t="s">
        <v>1322</v>
      </c>
    </row>
    <row r="80" spans="1:155" s="19" customFormat="1" x14ac:dyDescent="0.2">
      <c r="A80" s="53">
        <v>0</v>
      </c>
      <c r="B80" s="53"/>
      <c r="C80" s="53">
        <f t="shared" si="58"/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1125</v>
      </c>
      <c r="Q80" s="15">
        <v>76</v>
      </c>
      <c r="R80" s="246" t="s">
        <v>928</v>
      </c>
      <c r="S80" s="20" t="s">
        <v>1126</v>
      </c>
      <c r="T80" s="21">
        <v>1954</v>
      </c>
      <c r="U80" s="28" t="s">
        <v>126</v>
      </c>
      <c r="V80" s="21">
        <v>1973</v>
      </c>
      <c r="W80" s="25" t="s">
        <v>1127</v>
      </c>
      <c r="X80" s="21">
        <v>1979</v>
      </c>
      <c r="Y80" s="28"/>
      <c r="Z80" s="21">
        <f t="shared" si="59"/>
        <v>45</v>
      </c>
      <c r="AA80" s="25" t="s">
        <v>110</v>
      </c>
      <c r="AB80" s="21" t="s">
        <v>105</v>
      </c>
      <c r="AC80" s="21"/>
      <c r="AE80" s="90" t="s">
        <v>376</v>
      </c>
      <c r="AF80" s="82"/>
      <c r="CO80" s="19" t="str">
        <f t="shared" si="57"/>
        <v/>
      </c>
      <c r="CP80" s="19" t="str">
        <f t="shared" si="60"/>
        <v>Reber Erich</v>
      </c>
      <c r="CR80" s="19">
        <f t="shared" si="61"/>
        <v>45</v>
      </c>
      <c r="CS80" s="19" t="str">
        <f t="shared" si="62"/>
        <v>C</v>
      </c>
      <c r="CT80" s="260" t="str">
        <f t="shared" si="56"/>
        <v>C</v>
      </c>
      <c r="CU80" s="154">
        <v>3211</v>
      </c>
      <c r="CV80" s="125">
        <v>772</v>
      </c>
      <c r="CW80" s="33">
        <f t="shared" si="50"/>
        <v>8</v>
      </c>
      <c r="CX80" s="83" t="str">
        <f t="shared" si="51"/>
        <v>Projektingenieur 8 (Bau)</v>
      </c>
      <c r="CY80" s="125">
        <v>772</v>
      </c>
      <c r="CZ80" s="33">
        <f t="shared" si="52"/>
        <v>8</v>
      </c>
      <c r="DA80" s="83" t="str">
        <f t="shared" si="53"/>
        <v>Projektingenieur 8 (Bau)</v>
      </c>
      <c r="DB80" s="125"/>
      <c r="DC80" s="33"/>
      <c r="DD80" s="83"/>
      <c r="DE80" s="125"/>
      <c r="DF80" s="33"/>
      <c r="DG80" s="83"/>
      <c r="DH80" s="125"/>
      <c r="DI80" s="33"/>
      <c r="DJ80" s="83"/>
      <c r="DK80" s="20"/>
      <c r="DL80" s="125"/>
      <c r="DM80" s="33"/>
      <c r="DN80" s="83"/>
      <c r="DS80" s="19">
        <f t="shared" si="63"/>
        <v>3211</v>
      </c>
      <c r="DT80" s="153">
        <v>6</v>
      </c>
      <c r="DU80" s="19">
        <v>0</v>
      </c>
      <c r="DV80" s="185" t="s">
        <v>968</v>
      </c>
      <c r="EX80" s="154">
        <v>4250</v>
      </c>
      <c r="EY80" s="19" t="s">
        <v>1322</v>
      </c>
    </row>
    <row r="81" spans="1:155" s="19" customFormat="1" x14ac:dyDescent="0.2">
      <c r="A81" s="53">
        <v>0</v>
      </c>
      <c r="B81" s="53"/>
      <c r="C81" s="53">
        <f t="shared" si="58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476</v>
      </c>
      <c r="Q81" s="15">
        <v>77</v>
      </c>
      <c r="R81" s="164"/>
      <c r="S81" s="29" t="s">
        <v>127</v>
      </c>
      <c r="T81" s="21">
        <v>1956</v>
      </c>
      <c r="U81" s="28" t="s">
        <v>126</v>
      </c>
      <c r="V81" s="21">
        <v>1976</v>
      </c>
      <c r="W81" s="25"/>
      <c r="X81" s="21"/>
      <c r="Y81" s="28" t="s">
        <v>242</v>
      </c>
      <c r="Z81" s="21">
        <f>$AD$3-V81</f>
        <v>42</v>
      </c>
      <c r="AA81" s="25" t="s">
        <v>686</v>
      </c>
      <c r="AB81" s="21" t="s">
        <v>105</v>
      </c>
      <c r="AC81" s="21"/>
      <c r="AE81" s="90" t="s">
        <v>423</v>
      </c>
      <c r="AF81" s="82"/>
      <c r="CO81" s="19" t="str">
        <f t="shared" si="57"/>
        <v/>
      </c>
      <c r="CP81" s="19" t="str">
        <f t="shared" si="60"/>
        <v>Aebi Roger</v>
      </c>
      <c r="CR81" s="19">
        <f t="shared" si="61"/>
        <v>42</v>
      </c>
      <c r="CS81" s="19" t="str">
        <f t="shared" si="62"/>
        <v>C</v>
      </c>
      <c r="CT81" s="260" t="str">
        <f t="shared" si="56"/>
        <v>C</v>
      </c>
      <c r="CU81" s="154">
        <v>6622</v>
      </c>
      <c r="CV81" s="125">
        <v>772</v>
      </c>
      <c r="CW81" s="33">
        <f t="shared" si="50"/>
        <v>8</v>
      </c>
      <c r="CX81" s="83" t="str">
        <f t="shared" si="51"/>
        <v>Projektingenieur 8 (Bau)</v>
      </c>
      <c r="CY81" s="125">
        <v>772</v>
      </c>
      <c r="CZ81" s="33">
        <f t="shared" si="52"/>
        <v>8</v>
      </c>
      <c r="DA81" s="83" t="str">
        <f t="shared" si="53"/>
        <v>Projektingenieur 8 (Bau)</v>
      </c>
      <c r="DB81" s="125">
        <v>772</v>
      </c>
      <c r="DC81" s="33">
        <f t="shared" si="54"/>
        <v>8</v>
      </c>
      <c r="DD81" s="83" t="str">
        <f t="shared" si="55"/>
        <v>Projektingenieur 8 (Bau)</v>
      </c>
      <c r="DE81" s="125">
        <v>772</v>
      </c>
      <c r="DF81" s="33">
        <f t="shared" ref="DF81:DF111" si="65">VLOOKUP($DE81,Funktionsbezeichnungen,3,0)</f>
        <v>8</v>
      </c>
      <c r="DG81" s="83" t="str">
        <f t="shared" ref="DG81:DG111" si="66">VLOOKUP($DE81,Funktionsbezeichnungen,2,0)</f>
        <v>Projektingenieur 8 (Bau)</v>
      </c>
      <c r="DH81" s="125">
        <v>772</v>
      </c>
      <c r="DI81" s="33">
        <f t="shared" ref="DI81:DI113" si="67">VLOOKUP($DH81,Funktionsbezeichnungen,3,0)</f>
        <v>8</v>
      </c>
      <c r="DJ81" s="83" t="str">
        <f t="shared" ref="DJ81:DJ113" si="68">VLOOKUP($DH81,Funktionsbezeichnungen,2,0)</f>
        <v>Projektingenieur 8 (Bau)</v>
      </c>
      <c r="DK81" s="20"/>
      <c r="DL81" s="33">
        <v>772</v>
      </c>
      <c r="DM81" s="33">
        <f t="shared" ref="DM81:DM111" si="69">VLOOKUP($DL81,Funktionsbezeichnungen,3,0)</f>
        <v>8</v>
      </c>
      <c r="DN81" s="83" t="str">
        <f t="shared" ref="DN81:DN111" si="70">VLOOKUP($DL81,Funktionsbezeichnungen,2,0)</f>
        <v>Projektingenieur 8 (Bau)</v>
      </c>
      <c r="DS81" s="19">
        <f t="shared" si="63"/>
        <v>6622</v>
      </c>
      <c r="DT81" s="153">
        <v>6</v>
      </c>
      <c r="DU81" s="19">
        <v>0</v>
      </c>
      <c r="DV81" s="185" t="s">
        <v>969</v>
      </c>
      <c r="EX81" s="154">
        <v>6765</v>
      </c>
      <c r="EY81" s="19" t="s">
        <v>121</v>
      </c>
    </row>
    <row r="82" spans="1:155" s="19" customFormat="1" x14ac:dyDescent="0.2">
      <c r="A82" s="53">
        <v>0</v>
      </c>
      <c r="B82" s="53"/>
      <c r="C82" s="53">
        <f t="shared" si="58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486</v>
      </c>
      <c r="Q82" s="15">
        <v>78</v>
      </c>
      <c r="R82" s="16"/>
      <c r="S82" s="20" t="s">
        <v>138</v>
      </c>
      <c r="T82" s="21">
        <v>1964</v>
      </c>
      <c r="U82" s="28" t="s">
        <v>126</v>
      </c>
      <c r="V82" s="21">
        <v>1985</v>
      </c>
      <c r="W82" s="25"/>
      <c r="X82" s="21"/>
      <c r="Y82" s="28" t="s">
        <v>203</v>
      </c>
      <c r="Z82" s="21">
        <f t="shared" si="59"/>
        <v>33</v>
      </c>
      <c r="AA82" s="25" t="s">
        <v>110</v>
      </c>
      <c r="AB82" s="21" t="s">
        <v>105</v>
      </c>
      <c r="AC82" s="21"/>
      <c r="AE82" s="90" t="s">
        <v>376</v>
      </c>
      <c r="AF82" s="82"/>
      <c r="CO82" s="19" t="str">
        <f t="shared" si="57"/>
        <v/>
      </c>
      <c r="CP82" s="19" t="str">
        <f t="shared" si="60"/>
        <v>Oehen Beat</v>
      </c>
      <c r="CR82" s="19">
        <f t="shared" si="61"/>
        <v>33</v>
      </c>
      <c r="CS82" s="19" t="str">
        <f t="shared" si="62"/>
        <v>C</v>
      </c>
      <c r="CT82" s="260" t="str">
        <f t="shared" si="56"/>
        <v>C</v>
      </c>
      <c r="CU82" s="154">
        <v>7622</v>
      </c>
      <c r="CV82" s="125">
        <v>772</v>
      </c>
      <c r="CW82" s="33">
        <f t="shared" si="50"/>
        <v>8</v>
      </c>
      <c r="CX82" s="83" t="str">
        <f t="shared" si="51"/>
        <v>Projektingenieur 8 (Bau)</v>
      </c>
      <c r="CY82" s="125">
        <v>772</v>
      </c>
      <c r="CZ82" s="33">
        <f t="shared" ref="CZ82:CZ114" si="71">VLOOKUP($CY82,Funktionsbezeichnungen,3,0)</f>
        <v>8</v>
      </c>
      <c r="DA82" s="83" t="str">
        <f t="shared" ref="DA82:DA114" si="72">VLOOKUP($CY82,Funktionsbezeichnungen,2,0)</f>
        <v>Projektingenieur 8 (Bau)</v>
      </c>
      <c r="DB82" s="125">
        <v>772</v>
      </c>
      <c r="DC82" s="33">
        <f t="shared" si="54"/>
        <v>8</v>
      </c>
      <c r="DD82" s="83" t="str">
        <f t="shared" si="55"/>
        <v>Projektingenieur 8 (Bau)</v>
      </c>
      <c r="DE82" s="125">
        <v>772</v>
      </c>
      <c r="DF82" s="33">
        <f t="shared" si="65"/>
        <v>8</v>
      </c>
      <c r="DG82" s="83" t="str">
        <f t="shared" si="66"/>
        <v>Projektingenieur 8 (Bau)</v>
      </c>
      <c r="DH82" s="125">
        <v>772</v>
      </c>
      <c r="DI82" s="33">
        <f t="shared" si="67"/>
        <v>8</v>
      </c>
      <c r="DJ82" s="83" t="str">
        <f t="shared" si="68"/>
        <v>Projektingenieur 8 (Bau)</v>
      </c>
      <c r="DK82" s="20"/>
      <c r="DL82" s="125">
        <v>772</v>
      </c>
      <c r="DM82" s="33">
        <f t="shared" si="69"/>
        <v>8</v>
      </c>
      <c r="DN82" s="83" t="str">
        <f t="shared" si="70"/>
        <v>Projektingenieur 8 (Bau)</v>
      </c>
      <c r="DS82" s="19">
        <f t="shared" si="63"/>
        <v>7622</v>
      </c>
      <c r="DT82" s="153">
        <v>6</v>
      </c>
      <c r="DU82" s="19">
        <v>0</v>
      </c>
      <c r="DV82" s="185" t="s">
        <v>968</v>
      </c>
      <c r="EX82" s="154">
        <v>5631</v>
      </c>
      <c r="EY82" s="19" t="s">
        <v>121</v>
      </c>
    </row>
    <row r="83" spans="1:155" s="19" customFormat="1" x14ac:dyDescent="0.2">
      <c r="A83" s="53">
        <v>0</v>
      </c>
      <c r="B83" s="53"/>
      <c r="C83" s="53">
        <f t="shared" si="58"/>
        <v>1</v>
      </c>
      <c r="D83" s="55"/>
      <c r="E83" s="55"/>
      <c r="F83" s="56">
        <v>1</v>
      </c>
      <c r="G83" s="54"/>
      <c r="H83" s="54">
        <v>1</v>
      </c>
      <c r="I83" s="56"/>
      <c r="J83" s="54"/>
      <c r="K83" s="56"/>
      <c r="L83" s="56"/>
      <c r="M83" s="56"/>
      <c r="N83" s="58"/>
      <c r="O83" s="52" t="s">
        <v>358</v>
      </c>
      <c r="P83" s="15" t="s">
        <v>1306</v>
      </c>
      <c r="Q83" s="15">
        <v>79</v>
      </c>
      <c r="R83" s="164"/>
      <c r="S83" s="29" t="s">
        <v>1307</v>
      </c>
      <c r="T83" s="21">
        <v>1961</v>
      </c>
      <c r="U83" s="28" t="s">
        <v>1308</v>
      </c>
      <c r="V83" s="21">
        <v>1997</v>
      </c>
      <c r="W83" s="25"/>
      <c r="X83" s="21"/>
      <c r="Y83" s="28"/>
      <c r="Z83" s="21">
        <f>$AD$3-V83</f>
        <v>21</v>
      </c>
      <c r="AA83" s="25" t="s">
        <v>110</v>
      </c>
      <c r="AB83" s="21" t="s">
        <v>105</v>
      </c>
      <c r="AC83" s="21"/>
      <c r="AE83" s="90" t="s">
        <v>376</v>
      </c>
      <c r="AF83" s="82"/>
      <c r="CO83" s="262" t="e">
        <f t="shared" si="57"/>
        <v>#N/A</v>
      </c>
      <c r="CP83" s="192" t="str">
        <f t="shared" si="60"/>
        <v>Blehs Claudio</v>
      </c>
      <c r="CR83" s="19">
        <f t="shared" si="61"/>
        <v>21</v>
      </c>
      <c r="CS83" s="19" t="str">
        <f t="shared" si="62"/>
        <v>C</v>
      </c>
      <c r="CT83" s="260" t="e">
        <f t="shared" si="56"/>
        <v>#N/A</v>
      </c>
      <c r="CU83" s="222">
        <v>4331</v>
      </c>
      <c r="CV83" s="125">
        <v>772</v>
      </c>
      <c r="CW83" s="33">
        <f t="shared" si="50"/>
        <v>8</v>
      </c>
      <c r="CX83" s="83" t="str">
        <f t="shared" si="51"/>
        <v>Projektingenieur 8 (Bau)</v>
      </c>
      <c r="CY83" s="125"/>
      <c r="CZ83" s="33"/>
      <c r="DA83" s="83"/>
      <c r="DB83" s="125"/>
      <c r="DC83" s="33"/>
      <c r="DD83" s="83"/>
      <c r="DE83" s="125"/>
      <c r="DF83" s="33"/>
      <c r="DG83" s="83"/>
      <c r="DH83" s="125"/>
      <c r="DI83" s="33"/>
      <c r="DJ83" s="83"/>
      <c r="DK83" s="20"/>
      <c r="DL83" s="33"/>
      <c r="DM83" s="33"/>
      <c r="DN83" s="83"/>
      <c r="DS83" s="19">
        <f t="shared" si="63"/>
        <v>4331</v>
      </c>
      <c r="DT83" s="153">
        <v>6</v>
      </c>
      <c r="DU83" s="19">
        <v>0</v>
      </c>
      <c r="DV83" s="185" t="s">
        <v>969</v>
      </c>
      <c r="EX83" s="154">
        <v>6628</v>
      </c>
      <c r="EY83" s="19" t="s">
        <v>121</v>
      </c>
    </row>
    <row r="84" spans="1:155" s="19" customFormat="1" x14ac:dyDescent="0.2">
      <c r="A84" s="53">
        <v>0</v>
      </c>
      <c r="B84" s="53"/>
      <c r="C84" s="53">
        <f>IF(Z84&gt;=10,1,0)</f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494</v>
      </c>
      <c r="Q84" s="15">
        <v>80</v>
      </c>
      <c r="R84" s="42"/>
      <c r="S84" s="27" t="s">
        <v>178</v>
      </c>
      <c r="T84" s="21">
        <v>1978</v>
      </c>
      <c r="U84" s="28" t="s">
        <v>235</v>
      </c>
      <c r="V84" s="21">
        <v>2001</v>
      </c>
      <c r="W84" s="25"/>
      <c r="X84" s="21"/>
      <c r="Y84" s="25" t="s">
        <v>289</v>
      </c>
      <c r="Z84" s="21">
        <f>$AD$3-V84</f>
        <v>17</v>
      </c>
      <c r="AA84" s="25" t="s">
        <v>110</v>
      </c>
      <c r="AB84" s="21" t="s">
        <v>105</v>
      </c>
      <c r="AC84" s="21"/>
      <c r="AE84" s="90" t="s">
        <v>376</v>
      </c>
      <c r="AF84" s="82"/>
      <c r="CO84" s="19" t="str">
        <f t="shared" si="57"/>
        <v/>
      </c>
      <c r="CP84" s="19" t="str">
        <f t="shared" si="60"/>
        <v>Thalmann Patric</v>
      </c>
      <c r="CR84" s="19">
        <f t="shared" si="61"/>
        <v>17</v>
      </c>
      <c r="CS84" s="19" t="str">
        <f t="shared" si="62"/>
        <v>C</v>
      </c>
      <c r="CT84" s="260" t="str">
        <f t="shared" si="56"/>
        <v>C</v>
      </c>
      <c r="CU84" s="154">
        <v>9658</v>
      </c>
      <c r="CV84" s="125">
        <v>772</v>
      </c>
      <c r="CW84" s="33">
        <f t="shared" si="50"/>
        <v>8</v>
      </c>
      <c r="CX84" s="83" t="str">
        <f t="shared" si="51"/>
        <v>Projektingenieur 8 (Bau)</v>
      </c>
      <c r="CY84" s="125">
        <v>772</v>
      </c>
      <c r="CZ84" s="33">
        <f t="shared" si="71"/>
        <v>8</v>
      </c>
      <c r="DA84" s="83" t="str">
        <f t="shared" si="72"/>
        <v>Projektingenieur 8 (Bau)</v>
      </c>
      <c r="DB84" s="125">
        <v>772</v>
      </c>
      <c r="DC84" s="33">
        <f>VLOOKUP($DB84,Funktionsbezeichnungen,3,0)</f>
        <v>8</v>
      </c>
      <c r="DD84" s="83" t="str">
        <f>VLOOKUP($DB84,Funktionsbezeichnungen,2,0)</f>
        <v>Projektingenieur 8 (Bau)</v>
      </c>
      <c r="DE84" s="125">
        <v>771</v>
      </c>
      <c r="DF84" s="33">
        <f>VLOOKUP($DE84,Funktionsbezeichnungen,3,0)</f>
        <v>7</v>
      </c>
      <c r="DG84" s="83" t="str">
        <f>VLOOKUP($DE84,Funktionsbezeichnungen,2,0)</f>
        <v>Projektingenieur 7 (Bau)</v>
      </c>
      <c r="DH84" s="125">
        <v>771</v>
      </c>
      <c r="DI84" s="33">
        <f>VLOOKUP($DH84,Funktionsbezeichnungen,3,0)</f>
        <v>7</v>
      </c>
      <c r="DJ84" s="83" t="str">
        <f>VLOOKUP($DH84,Funktionsbezeichnungen,2,0)</f>
        <v>Projektingenieur 7 (Bau)</v>
      </c>
      <c r="DK84" s="20"/>
      <c r="DL84" s="125">
        <v>771</v>
      </c>
      <c r="DM84" s="33">
        <f>VLOOKUP($DL84,Funktionsbezeichnungen,3,0)</f>
        <v>7</v>
      </c>
      <c r="DN84" s="83" t="str">
        <f>VLOOKUP($DL84,Funktionsbezeichnungen,2,0)</f>
        <v>Projektingenieur 7 (Bau)</v>
      </c>
      <c r="DS84" s="19">
        <f t="shared" si="63"/>
        <v>9658</v>
      </c>
      <c r="DT84" s="153">
        <v>6</v>
      </c>
      <c r="DU84" s="19">
        <v>0</v>
      </c>
      <c r="DV84" s="185" t="s">
        <v>968</v>
      </c>
      <c r="EX84" s="154">
        <v>6659</v>
      </c>
      <c r="EY84" s="19" t="s">
        <v>121</v>
      </c>
    </row>
    <row r="85" spans="1:155" s="226" customFormat="1" ht="27" x14ac:dyDescent="0.25">
      <c r="A85" s="218">
        <v>0</v>
      </c>
      <c r="B85" s="218"/>
      <c r="C85" s="218">
        <f>IF(Z85&gt;=10,1,0)</f>
        <v>0</v>
      </c>
      <c r="D85" s="219"/>
      <c r="E85" s="219">
        <v>1</v>
      </c>
      <c r="F85" s="220"/>
      <c r="G85" s="221"/>
      <c r="H85" s="221">
        <v>1</v>
      </c>
      <c r="I85" s="220"/>
      <c r="J85" s="221"/>
      <c r="K85" s="220"/>
      <c r="L85" s="220"/>
      <c r="M85" s="220"/>
      <c r="N85" s="256"/>
      <c r="O85" s="166" t="s">
        <v>1301</v>
      </c>
      <c r="P85" s="167" t="s">
        <v>1258</v>
      </c>
      <c r="Q85" s="15">
        <v>81</v>
      </c>
      <c r="R85" s="248"/>
      <c r="S85" s="216" t="s">
        <v>1259</v>
      </c>
      <c r="T85" s="118">
        <v>1972</v>
      </c>
      <c r="U85" s="247" t="s">
        <v>1260</v>
      </c>
      <c r="V85" s="118">
        <v>2009</v>
      </c>
      <c r="W85" s="225"/>
      <c r="X85" s="224"/>
      <c r="Y85" s="225"/>
      <c r="Z85" s="118">
        <f>$AD$3-V85</f>
        <v>9</v>
      </c>
      <c r="AA85" s="119" t="s">
        <v>1261</v>
      </c>
      <c r="AB85" s="118" t="s">
        <v>105</v>
      </c>
      <c r="AC85" s="118"/>
      <c r="AD85" s="118"/>
      <c r="AE85" s="255" t="s">
        <v>376</v>
      </c>
      <c r="AF85" s="249"/>
      <c r="CO85" s="262" t="e">
        <f t="shared" si="57"/>
        <v>#N/A</v>
      </c>
      <c r="CP85" s="261" t="str">
        <f t="shared" si="60"/>
        <v>Hagmann Andreas</v>
      </c>
      <c r="CR85" s="226">
        <f t="shared" si="61"/>
        <v>9</v>
      </c>
      <c r="CS85" s="226" t="str">
        <f t="shared" si="62"/>
        <v>C</v>
      </c>
      <c r="CT85" s="260" t="e">
        <f t="shared" si="56"/>
        <v>#N/A</v>
      </c>
      <c r="CU85" s="257">
        <v>3216</v>
      </c>
      <c r="CV85" s="125">
        <v>772</v>
      </c>
      <c r="CW85" s="33">
        <f t="shared" si="50"/>
        <v>8</v>
      </c>
      <c r="CX85" s="83" t="str">
        <f t="shared" si="51"/>
        <v>Projektingenieur 8 (Bau)</v>
      </c>
      <c r="CY85" s="250"/>
      <c r="CZ85" s="251"/>
      <c r="DA85" s="252"/>
      <c r="DB85" s="250"/>
      <c r="DC85" s="251"/>
      <c r="DD85" s="252"/>
      <c r="DE85" s="250"/>
      <c r="DF85" s="251"/>
      <c r="DG85" s="252"/>
      <c r="DH85" s="250"/>
      <c r="DI85" s="251"/>
      <c r="DJ85" s="252"/>
      <c r="DK85" s="249"/>
      <c r="DL85" s="250"/>
      <c r="DM85" s="251"/>
      <c r="DN85" s="252"/>
      <c r="DS85" s="226">
        <f t="shared" si="63"/>
        <v>3216</v>
      </c>
      <c r="DT85" s="253">
        <v>6</v>
      </c>
      <c r="DU85" s="226">
        <v>0</v>
      </c>
      <c r="DV85" s="254" t="s">
        <v>968</v>
      </c>
      <c r="EX85" s="154">
        <v>4354</v>
      </c>
      <c r="EY85" s="19" t="s">
        <v>121</v>
      </c>
    </row>
    <row r="86" spans="1:155" s="19" customFormat="1" ht="15.75" x14ac:dyDescent="0.2">
      <c r="A86" s="53">
        <v>0</v>
      </c>
      <c r="B86" s="53"/>
      <c r="C86" s="53">
        <f t="shared" si="58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1303</v>
      </c>
      <c r="P86" s="15" t="s">
        <v>477</v>
      </c>
      <c r="Q86" s="15">
        <v>82</v>
      </c>
      <c r="R86" s="16"/>
      <c r="S86" s="20" t="s">
        <v>134</v>
      </c>
      <c r="T86" s="21">
        <v>1954</v>
      </c>
      <c r="U86" s="28" t="s">
        <v>126</v>
      </c>
      <c r="V86" s="21">
        <v>1974</v>
      </c>
      <c r="W86" s="25"/>
      <c r="X86" s="21"/>
      <c r="Y86" s="28" t="s">
        <v>135</v>
      </c>
      <c r="Z86" s="21">
        <f t="shared" si="59"/>
        <v>44</v>
      </c>
      <c r="AA86" s="25" t="s">
        <v>110</v>
      </c>
      <c r="AB86" s="21" t="s">
        <v>1040</v>
      </c>
      <c r="AC86" s="21"/>
      <c r="AE86" s="90" t="s">
        <v>404</v>
      </c>
      <c r="AF86" s="82"/>
      <c r="CO86" s="19" t="str">
        <f t="shared" si="57"/>
        <v/>
      </c>
      <c r="CP86" s="19" t="str">
        <f t="shared" si="60"/>
        <v>Imesch Robert</v>
      </c>
      <c r="CR86" s="19">
        <f t="shared" si="61"/>
        <v>44</v>
      </c>
      <c r="CS86" s="19" t="str">
        <f t="shared" si="62"/>
        <v xml:space="preserve"> D/C 2)</v>
      </c>
      <c r="CT86" s="260" t="str">
        <f t="shared" si="56"/>
        <v xml:space="preserve"> D/C 2)</v>
      </c>
      <c r="CU86" s="154">
        <v>4249</v>
      </c>
      <c r="CV86" s="125">
        <v>772</v>
      </c>
      <c r="CW86" s="33">
        <f t="shared" ref="CW86:CW117" si="73">VLOOKUP($CV86,Funktionsbezeichnungen,3,0)</f>
        <v>8</v>
      </c>
      <c r="CX86" s="83" t="str">
        <f t="shared" ref="CX86:CX117" si="74">VLOOKUP($CV86,Funktionsbezeichnungen,2,0)</f>
        <v>Projektingenieur 8 (Bau)</v>
      </c>
      <c r="CY86" s="125">
        <v>772</v>
      </c>
      <c r="CZ86" s="33">
        <f t="shared" si="71"/>
        <v>8</v>
      </c>
      <c r="DA86" s="83" t="str">
        <f t="shared" si="72"/>
        <v>Projektingenieur 8 (Bau)</v>
      </c>
      <c r="DB86" s="125">
        <v>772</v>
      </c>
      <c r="DC86" s="33">
        <f t="shared" si="54"/>
        <v>8</v>
      </c>
      <c r="DD86" s="83" t="str">
        <f t="shared" si="55"/>
        <v>Projektingenieur 8 (Bau)</v>
      </c>
      <c r="DE86" s="125">
        <v>772</v>
      </c>
      <c r="DF86" s="33">
        <f t="shared" si="65"/>
        <v>8</v>
      </c>
      <c r="DG86" s="83" t="str">
        <f t="shared" si="66"/>
        <v>Projektingenieur 8 (Bau)</v>
      </c>
      <c r="DH86" s="125">
        <v>772</v>
      </c>
      <c r="DI86" s="33">
        <f t="shared" si="67"/>
        <v>8</v>
      </c>
      <c r="DJ86" s="83" t="str">
        <f t="shared" si="68"/>
        <v>Projektingenieur 8 (Bau)</v>
      </c>
      <c r="DK86" s="20"/>
      <c r="DL86" s="33">
        <v>772</v>
      </c>
      <c r="DM86" s="33">
        <f t="shared" si="69"/>
        <v>8</v>
      </c>
      <c r="DN86" s="83" t="str">
        <f t="shared" si="70"/>
        <v>Projektingenieur 8 (Bau)</v>
      </c>
      <c r="DS86" s="19">
        <f t="shared" si="63"/>
        <v>4249</v>
      </c>
      <c r="DT86" s="153">
        <v>6</v>
      </c>
      <c r="DU86" s="19">
        <v>0</v>
      </c>
      <c r="DV86" s="185" t="s">
        <v>968</v>
      </c>
      <c r="EX86" s="154">
        <v>5630</v>
      </c>
      <c r="EY86" s="19" t="s">
        <v>121</v>
      </c>
    </row>
    <row r="87" spans="1:155" s="19" customFormat="1" ht="15.75" x14ac:dyDescent="0.2">
      <c r="A87" s="53">
        <v>0</v>
      </c>
      <c r="B87" s="53"/>
      <c r="C87" s="53">
        <f t="shared" si="58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1303</v>
      </c>
      <c r="P87" s="15" t="s">
        <v>478</v>
      </c>
      <c r="Q87" s="15">
        <v>83</v>
      </c>
      <c r="R87" s="16"/>
      <c r="S87" s="20" t="s">
        <v>136</v>
      </c>
      <c r="T87" s="21">
        <v>1955</v>
      </c>
      <c r="U87" s="28" t="s">
        <v>126</v>
      </c>
      <c r="V87" s="21">
        <v>1975</v>
      </c>
      <c r="W87" s="25"/>
      <c r="X87" s="21"/>
      <c r="Y87" s="28" t="s">
        <v>135</v>
      </c>
      <c r="Z87" s="21">
        <f t="shared" si="59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O87" s="19" t="str">
        <f t="shared" si="57"/>
        <v/>
      </c>
      <c r="CP87" s="19" t="str">
        <f t="shared" si="60"/>
        <v>Flückiger Hans Peter</v>
      </c>
      <c r="CR87" s="19">
        <f t="shared" si="61"/>
        <v>43</v>
      </c>
      <c r="CS87" s="19" t="str">
        <f t="shared" si="62"/>
        <v xml:space="preserve"> D/C 2)</v>
      </c>
      <c r="CT87" s="260" t="str">
        <f t="shared" si="56"/>
        <v xml:space="preserve"> D/C 2)</v>
      </c>
      <c r="CU87" s="154">
        <v>4250</v>
      </c>
      <c r="CV87" s="125">
        <v>772</v>
      </c>
      <c r="CW87" s="33">
        <f t="shared" si="73"/>
        <v>8</v>
      </c>
      <c r="CX87" s="83" t="str">
        <f t="shared" si="74"/>
        <v>Projektingenieur 8 (Bau)</v>
      </c>
      <c r="CY87" s="125">
        <v>772</v>
      </c>
      <c r="CZ87" s="33">
        <f t="shared" si="71"/>
        <v>8</v>
      </c>
      <c r="DA87" s="83" t="str">
        <f t="shared" si="72"/>
        <v>Projektingenieur 8 (Bau)</v>
      </c>
      <c r="DB87" s="125">
        <v>772</v>
      </c>
      <c r="DC87" s="33">
        <f t="shared" si="54"/>
        <v>8</v>
      </c>
      <c r="DD87" s="83" t="str">
        <f t="shared" si="55"/>
        <v>Projektingenieur 8 (Bau)</v>
      </c>
      <c r="DE87" s="125">
        <v>772</v>
      </c>
      <c r="DF87" s="33">
        <f t="shared" si="65"/>
        <v>8</v>
      </c>
      <c r="DG87" s="83" t="str">
        <f t="shared" si="66"/>
        <v>Projektingenieur 8 (Bau)</v>
      </c>
      <c r="DH87" s="125">
        <v>772</v>
      </c>
      <c r="DI87" s="33">
        <f t="shared" si="67"/>
        <v>8</v>
      </c>
      <c r="DJ87" s="83" t="str">
        <f t="shared" si="68"/>
        <v>Projektingenieur 8 (Bau)</v>
      </c>
      <c r="DK87" s="20"/>
      <c r="DL87" s="33">
        <v>772</v>
      </c>
      <c r="DM87" s="33">
        <f t="shared" si="69"/>
        <v>8</v>
      </c>
      <c r="DN87" s="83" t="str">
        <f t="shared" si="70"/>
        <v>Projektingenieur 8 (Bau)</v>
      </c>
      <c r="DS87" s="19">
        <f t="shared" si="63"/>
        <v>4250</v>
      </c>
      <c r="DT87" s="153">
        <v>6</v>
      </c>
      <c r="DU87" s="19">
        <v>0</v>
      </c>
      <c r="DV87" s="185" t="s">
        <v>968</v>
      </c>
      <c r="EX87" s="154">
        <v>7641</v>
      </c>
      <c r="EY87" s="19" t="s">
        <v>121</v>
      </c>
    </row>
    <row r="88" spans="1:155" s="19" customFormat="1" ht="27" x14ac:dyDescent="0.25">
      <c r="A88" s="53">
        <v>0</v>
      </c>
      <c r="B88" s="53"/>
      <c r="C88" s="53">
        <f>IF(Z88&gt;=10,1,0)</f>
        <v>1</v>
      </c>
      <c r="D88" s="55"/>
      <c r="E88" s="55">
        <v>1</v>
      </c>
      <c r="F88" s="56"/>
      <c r="G88" s="54"/>
      <c r="H88" s="54"/>
      <c r="I88" s="56"/>
      <c r="J88" s="54"/>
      <c r="K88" s="56"/>
      <c r="L88" s="56"/>
      <c r="M88" s="56"/>
      <c r="N88" s="58"/>
      <c r="O88" s="52" t="s">
        <v>358</v>
      </c>
      <c r="P88" s="15" t="s">
        <v>617</v>
      </c>
      <c r="Q88" s="15">
        <v>84</v>
      </c>
      <c r="R88" s="42"/>
      <c r="S88" s="169" t="s">
        <v>618</v>
      </c>
      <c r="T88" s="118">
        <v>1985</v>
      </c>
      <c r="U88" s="169" t="s">
        <v>235</v>
      </c>
      <c r="V88" s="118">
        <v>2006</v>
      </c>
      <c r="W88" s="247" t="s">
        <v>1257</v>
      </c>
      <c r="X88" s="118">
        <v>2015</v>
      </c>
      <c r="Y88" s="225"/>
      <c r="Z88" s="118">
        <f>$AD$3-V88</f>
        <v>12</v>
      </c>
      <c r="AA88" s="119" t="s">
        <v>110</v>
      </c>
      <c r="AB88" s="118" t="s">
        <v>121</v>
      </c>
      <c r="AC88" s="224"/>
      <c r="AD88" s="226"/>
      <c r="AE88" s="255" t="s">
        <v>376</v>
      </c>
      <c r="AF88" s="82"/>
      <c r="CO88" s="19" t="str">
        <f t="shared" si="57"/>
        <v/>
      </c>
      <c r="CP88" s="19" t="str">
        <f t="shared" si="60"/>
        <v>Zeltner Viktor</v>
      </c>
      <c r="CR88" s="19">
        <f t="shared" si="61"/>
        <v>12</v>
      </c>
      <c r="CS88" s="19" t="str">
        <f t="shared" si="62"/>
        <v>D</v>
      </c>
      <c r="CT88" s="260" t="str">
        <f t="shared" si="56"/>
        <v>D</v>
      </c>
      <c r="CU88" s="154">
        <v>6765</v>
      </c>
      <c r="CV88" s="125">
        <v>771</v>
      </c>
      <c r="CW88" s="33">
        <f t="shared" si="73"/>
        <v>7</v>
      </c>
      <c r="CX88" s="83" t="str">
        <f t="shared" si="74"/>
        <v>Projektingenieur 7 (Bau)</v>
      </c>
      <c r="CY88" s="125">
        <v>771</v>
      </c>
      <c r="CZ88" s="33">
        <f t="shared" si="71"/>
        <v>7</v>
      </c>
      <c r="DA88" s="83" t="str">
        <f t="shared" si="72"/>
        <v>Projektingenieur 7 (Bau)</v>
      </c>
      <c r="DB88" s="125">
        <v>771</v>
      </c>
      <c r="DC88" s="33">
        <f>VLOOKUP($DB88,Funktionsbezeichnungen,3,0)</f>
        <v>7</v>
      </c>
      <c r="DD88" s="83" t="str">
        <f>VLOOKUP($DB88,Funktionsbezeichnungen,2,0)</f>
        <v>Projektingenieur 7 (Bau)</v>
      </c>
      <c r="DE88" s="125">
        <v>733</v>
      </c>
      <c r="DF88" s="33">
        <f>VLOOKUP($DE88,Funktionsbezeichnungen,3,0)</f>
        <v>6</v>
      </c>
      <c r="DG88" s="83" t="str">
        <f>VLOOKUP($DE88,Funktionsbezeichnungen,2,0)</f>
        <v>Konstrukteur 6 / -planer 6 / Gruppenchef 6</v>
      </c>
      <c r="DH88" s="125">
        <v>732</v>
      </c>
      <c r="DI88" s="33">
        <f>VLOOKUP($DH88,Funktionsbezeichnungen,3,0)</f>
        <v>5</v>
      </c>
      <c r="DJ88" s="83" t="str">
        <f>VLOOKUP($DH88,Funktionsbezeichnungen,2,0)</f>
        <v>Konstrukteur 5 / -planer 5</v>
      </c>
      <c r="DK88" s="20"/>
      <c r="DL88" s="33">
        <v>732</v>
      </c>
      <c r="DM88" s="33">
        <f>VLOOKUP($DL88,Funktionsbezeichnungen,3,0)</f>
        <v>5</v>
      </c>
      <c r="DN88" s="83" t="str">
        <f>VLOOKUP($DL88,Funktionsbezeichnungen,2,0)</f>
        <v>Konstrukteur 5 / -planer 5</v>
      </c>
      <c r="DS88" s="19">
        <f t="shared" si="63"/>
        <v>6765</v>
      </c>
      <c r="DT88" s="153">
        <v>6</v>
      </c>
      <c r="DU88" s="19">
        <v>0</v>
      </c>
      <c r="DV88" s="19" t="s">
        <v>964</v>
      </c>
      <c r="EX88" s="154">
        <v>6741</v>
      </c>
      <c r="EY88" s="19" t="s">
        <v>121</v>
      </c>
    </row>
    <row r="89" spans="1:155" s="19" customFormat="1" x14ac:dyDescent="0.2">
      <c r="A89" s="53">
        <v>0</v>
      </c>
      <c r="B89" s="53"/>
      <c r="C89" s="53">
        <f t="shared" si="58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482</v>
      </c>
      <c r="Q89" s="15">
        <v>85</v>
      </c>
      <c r="R89" s="16"/>
      <c r="S89" s="20" t="s">
        <v>260</v>
      </c>
      <c r="T89" s="21">
        <v>1956</v>
      </c>
      <c r="U89" s="28" t="s">
        <v>126</v>
      </c>
      <c r="V89" s="21">
        <v>1973</v>
      </c>
      <c r="W89" s="25"/>
      <c r="X89" s="21"/>
      <c r="Y89" s="28"/>
      <c r="Z89" s="21">
        <f t="shared" si="59"/>
        <v>45</v>
      </c>
      <c r="AA89" s="25" t="s">
        <v>139</v>
      </c>
      <c r="AB89" s="21" t="s">
        <v>121</v>
      </c>
      <c r="AC89" s="21"/>
      <c r="AE89" s="90" t="s">
        <v>377</v>
      </c>
      <c r="AF89" s="82"/>
      <c r="CO89" s="19" t="str">
        <f t="shared" si="57"/>
        <v/>
      </c>
      <c r="CP89" s="19" t="str">
        <f t="shared" si="60"/>
        <v>Allemann  Bertrand</v>
      </c>
      <c r="CR89" s="19">
        <f t="shared" si="61"/>
        <v>45</v>
      </c>
      <c r="CS89" s="19" t="str">
        <f t="shared" si="62"/>
        <v>D</v>
      </c>
      <c r="CT89" s="260" t="str">
        <f t="shared" si="56"/>
        <v>D</v>
      </c>
      <c r="CU89" s="154">
        <v>5631</v>
      </c>
      <c r="CV89" s="125">
        <v>741</v>
      </c>
      <c r="CW89" s="33">
        <f t="shared" si="73"/>
        <v>7</v>
      </c>
      <c r="CX89" s="83" t="str">
        <f t="shared" si="74"/>
        <v>Konstrukteur 7 / Fachplaner 7 / Gruppenchef 7</v>
      </c>
      <c r="CY89" s="125">
        <v>741</v>
      </c>
      <c r="CZ89" s="33">
        <f t="shared" si="71"/>
        <v>7</v>
      </c>
      <c r="DA89" s="83" t="str">
        <f t="shared" si="72"/>
        <v>Konstrukteur 7 / Fachplaner 7 / Gruppenchef 7</v>
      </c>
      <c r="DB89" s="125">
        <v>741</v>
      </c>
      <c r="DC89" s="33">
        <f t="shared" si="54"/>
        <v>7</v>
      </c>
      <c r="DD89" s="83" t="str">
        <f t="shared" si="55"/>
        <v>Konstrukteur 7 / Fachplaner 7 / Gruppenchef 7</v>
      </c>
      <c r="DE89" s="125">
        <v>741</v>
      </c>
      <c r="DF89" s="33">
        <f t="shared" si="65"/>
        <v>7</v>
      </c>
      <c r="DG89" s="83" t="str">
        <f t="shared" si="66"/>
        <v>Konstrukteur 7 / Fachplaner 7 / Gruppenchef 7</v>
      </c>
      <c r="DH89" s="125">
        <v>741</v>
      </c>
      <c r="DI89" s="33">
        <f t="shared" si="67"/>
        <v>7</v>
      </c>
      <c r="DJ89" s="83" t="str">
        <f t="shared" si="68"/>
        <v>Konstrukteur 7 / Fachplaner 7 / Gruppenchef 7</v>
      </c>
      <c r="DK89" s="20"/>
      <c r="DL89" s="33">
        <v>742</v>
      </c>
      <c r="DM89" s="33">
        <f t="shared" si="69"/>
        <v>8</v>
      </c>
      <c r="DN89" s="83" t="str">
        <f t="shared" si="70"/>
        <v>Konstrukteur 8 / Fachplaner 8 / Gruppenchef 8</v>
      </c>
      <c r="DS89" s="19">
        <f t="shared" si="63"/>
        <v>5631</v>
      </c>
      <c r="DT89" s="153">
        <v>6</v>
      </c>
      <c r="DU89" s="19">
        <v>0</v>
      </c>
      <c r="DV89" s="19" t="s">
        <v>965</v>
      </c>
      <c r="EX89" s="154">
        <v>9618</v>
      </c>
      <c r="EY89" s="19" t="s">
        <v>121</v>
      </c>
    </row>
    <row r="90" spans="1:155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491</v>
      </c>
      <c r="Q90" s="15">
        <v>86</v>
      </c>
      <c r="R90" s="16"/>
      <c r="S90" s="20" t="s">
        <v>140</v>
      </c>
      <c r="T90" s="21">
        <v>1955</v>
      </c>
      <c r="U90" s="28" t="s">
        <v>126</v>
      </c>
      <c r="V90" s="21">
        <v>1973</v>
      </c>
      <c r="W90" s="25"/>
      <c r="X90" s="21"/>
      <c r="Y90" s="28"/>
      <c r="Z90" s="21">
        <f>$AD$3-V90</f>
        <v>45</v>
      </c>
      <c r="AA90" s="25" t="s">
        <v>129</v>
      </c>
      <c r="AB90" s="21" t="s">
        <v>121</v>
      </c>
      <c r="AC90" s="21"/>
      <c r="AE90" s="187" t="s">
        <v>377</v>
      </c>
      <c r="AF90" s="82"/>
      <c r="CO90" s="262" t="str">
        <f t="shared" si="57"/>
        <v>anders</v>
      </c>
      <c r="CP90" s="19" t="str">
        <f>+S90</f>
        <v>Wespiser Charles</v>
      </c>
      <c r="CR90" s="19">
        <f>+Z90</f>
        <v>45</v>
      </c>
      <c r="CS90" s="19" t="str">
        <f>+AB90</f>
        <v>D</v>
      </c>
      <c r="CT90" s="260" t="str">
        <f t="shared" si="56"/>
        <v xml:space="preserve"> E/D </v>
      </c>
      <c r="CU90" s="154">
        <v>5545</v>
      </c>
      <c r="CV90" s="125">
        <v>741</v>
      </c>
      <c r="CW90" s="33">
        <f t="shared" si="73"/>
        <v>7</v>
      </c>
      <c r="CX90" s="83" t="str">
        <f t="shared" si="74"/>
        <v>Konstrukteur 7 / Fachplaner 7 / Gruppenchef 7</v>
      </c>
      <c r="CY90" s="125">
        <v>741</v>
      </c>
      <c r="CZ90" s="33">
        <f>VLOOKUP($CY90,Funktionsbezeichnungen,3,0)</f>
        <v>7</v>
      </c>
      <c r="DA90" s="83" t="str">
        <f>VLOOKUP($CY90,Funktionsbezeichnungen,2,0)</f>
        <v>Konstrukteur 7 / Fachplaner 7 / Gruppenchef 7</v>
      </c>
      <c r="DB90" s="125">
        <v>741</v>
      </c>
      <c r="DC90" s="33">
        <f>VLOOKUP($DB90,Funktionsbezeichnungen,3,0)</f>
        <v>7</v>
      </c>
      <c r="DD90" s="83" t="str">
        <f>VLOOKUP($DB90,Funktionsbezeichnungen,2,0)</f>
        <v>Konstrukteur 7 / Fachplaner 7 / Gruppenchef 7</v>
      </c>
      <c r="DE90" s="125">
        <v>741</v>
      </c>
      <c r="DF90" s="33">
        <f>VLOOKUP($DE90,Funktionsbezeichnungen,3,0)</f>
        <v>7</v>
      </c>
      <c r="DG90" s="83" t="str">
        <f>VLOOKUP($DE90,Funktionsbezeichnungen,2,0)</f>
        <v>Konstrukteur 7 / Fachplaner 7 / Gruppenchef 7</v>
      </c>
      <c r="DH90" s="125">
        <v>741</v>
      </c>
      <c r="DI90" s="33">
        <f>VLOOKUP($DH90,Funktionsbezeichnungen,3,0)</f>
        <v>7</v>
      </c>
      <c r="DJ90" s="83" t="str">
        <f>VLOOKUP($DH90,Funktionsbezeichnungen,2,0)</f>
        <v>Konstrukteur 7 / Fachplaner 7 / Gruppenchef 7</v>
      </c>
      <c r="DK90" s="20"/>
      <c r="DL90" s="125">
        <v>741</v>
      </c>
      <c r="DM90" s="33">
        <f>VLOOKUP($DL90,Funktionsbezeichnungen,3,0)</f>
        <v>7</v>
      </c>
      <c r="DN90" s="83" t="str">
        <f>VLOOKUP($DL90,Funktionsbezeichnungen,2,0)</f>
        <v>Konstrukteur 7 / Fachplaner 7 / Gruppenchef 7</v>
      </c>
      <c r="DS90" s="19">
        <f>+CU90</f>
        <v>5545</v>
      </c>
      <c r="DT90" s="153">
        <v>6</v>
      </c>
      <c r="DU90" s="19">
        <v>0</v>
      </c>
      <c r="DV90" s="19" t="s">
        <v>965</v>
      </c>
      <c r="EX90" s="154">
        <v>9623</v>
      </c>
      <c r="EY90" s="19" t="s">
        <v>121</v>
      </c>
    </row>
    <row r="91" spans="1:155" s="19" customFormat="1" x14ac:dyDescent="0.2">
      <c r="A91" s="53">
        <v>0</v>
      </c>
      <c r="B91" s="53"/>
      <c r="C91" s="53">
        <f t="shared" si="5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1301</v>
      </c>
      <c r="P91" s="15" t="s">
        <v>483</v>
      </c>
      <c r="Q91" s="15">
        <v>87</v>
      </c>
      <c r="R91" s="16"/>
      <c r="S91" s="20" t="s">
        <v>137</v>
      </c>
      <c r="T91" s="21">
        <v>1958</v>
      </c>
      <c r="U91" s="28" t="s">
        <v>126</v>
      </c>
      <c r="V91" s="21">
        <v>1977</v>
      </c>
      <c r="W91" s="25"/>
      <c r="X91" s="21"/>
      <c r="Y91" s="28"/>
      <c r="Z91" s="21">
        <f t="shared" si="59"/>
        <v>41</v>
      </c>
      <c r="AA91" s="25" t="s">
        <v>129</v>
      </c>
      <c r="AB91" s="21" t="s">
        <v>121</v>
      </c>
      <c r="AC91" s="21"/>
      <c r="AE91" s="90" t="s">
        <v>377</v>
      </c>
      <c r="AF91" s="82"/>
      <c r="CO91" s="19" t="str">
        <f t="shared" si="57"/>
        <v/>
      </c>
      <c r="CP91" s="19" t="str">
        <f t="shared" si="60"/>
        <v>Lenherr Paul</v>
      </c>
      <c r="CR91" s="19">
        <f t="shared" si="61"/>
        <v>41</v>
      </c>
      <c r="CS91" s="19" t="str">
        <f t="shared" si="62"/>
        <v>D</v>
      </c>
      <c r="CT91" s="260" t="str">
        <f t="shared" si="56"/>
        <v>D</v>
      </c>
      <c r="CU91" s="154">
        <v>6628</v>
      </c>
      <c r="CV91" s="125">
        <v>741</v>
      </c>
      <c r="CW91" s="33">
        <f t="shared" si="73"/>
        <v>7</v>
      </c>
      <c r="CX91" s="83" t="str">
        <f t="shared" si="74"/>
        <v>Konstrukteur 7 / Fachplaner 7 / Gruppenchef 7</v>
      </c>
      <c r="CY91" s="125">
        <v>741</v>
      </c>
      <c r="CZ91" s="33">
        <f t="shared" si="71"/>
        <v>7</v>
      </c>
      <c r="DA91" s="83" t="str">
        <f t="shared" si="72"/>
        <v>Konstrukteur 7 / Fachplaner 7 / Gruppenchef 7</v>
      </c>
      <c r="DB91" s="125">
        <v>741</v>
      </c>
      <c r="DC91" s="33">
        <f t="shared" si="54"/>
        <v>7</v>
      </c>
      <c r="DD91" s="83" t="str">
        <f t="shared" si="55"/>
        <v>Konstrukteur 7 / Fachplaner 7 / Gruppenchef 7</v>
      </c>
      <c r="DE91" s="125">
        <v>741</v>
      </c>
      <c r="DF91" s="33">
        <f t="shared" si="65"/>
        <v>7</v>
      </c>
      <c r="DG91" s="83" t="str">
        <f t="shared" si="66"/>
        <v>Konstrukteur 7 / Fachplaner 7 / Gruppenchef 7</v>
      </c>
      <c r="DH91" s="125">
        <v>741</v>
      </c>
      <c r="DI91" s="33">
        <f t="shared" si="67"/>
        <v>7</v>
      </c>
      <c r="DJ91" s="83" t="str">
        <f t="shared" si="68"/>
        <v>Konstrukteur 7 / Fachplaner 7 / Gruppenchef 7</v>
      </c>
      <c r="DK91" s="20"/>
      <c r="DL91" s="33">
        <v>742</v>
      </c>
      <c r="DM91" s="33">
        <f t="shared" si="69"/>
        <v>8</v>
      </c>
      <c r="DN91" s="83" t="str">
        <f t="shared" si="70"/>
        <v>Konstrukteur 8 / Fachplaner 8 / Gruppenchef 8</v>
      </c>
      <c r="DS91" s="19">
        <f t="shared" si="63"/>
        <v>6628</v>
      </c>
      <c r="DT91" s="153">
        <v>6</v>
      </c>
      <c r="DU91" s="19">
        <v>0</v>
      </c>
      <c r="DV91" s="19" t="s">
        <v>965</v>
      </c>
      <c r="EX91" s="154">
        <v>4346</v>
      </c>
      <c r="EY91" s="19" t="s">
        <v>121</v>
      </c>
    </row>
    <row r="92" spans="1:155" s="19" customFormat="1" x14ac:dyDescent="0.2">
      <c r="A92" s="53">
        <v>0</v>
      </c>
      <c r="B92" s="53"/>
      <c r="C92" s="53">
        <f t="shared" si="5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358</v>
      </c>
      <c r="P92" s="15" t="s">
        <v>484</v>
      </c>
      <c r="Q92" s="15">
        <v>88</v>
      </c>
      <c r="R92" s="16"/>
      <c r="S92" s="20" t="s">
        <v>271</v>
      </c>
      <c r="T92" s="21">
        <v>1958</v>
      </c>
      <c r="U92" s="28" t="s">
        <v>126</v>
      </c>
      <c r="V92" s="21">
        <v>1978</v>
      </c>
      <c r="W92" s="25"/>
      <c r="X92" s="21"/>
      <c r="Y92" s="28"/>
      <c r="Z92" s="21">
        <f t="shared" si="59"/>
        <v>40</v>
      </c>
      <c r="AA92" s="25" t="s">
        <v>687</v>
      </c>
      <c r="AB92" s="21" t="s">
        <v>121</v>
      </c>
      <c r="AC92" s="21"/>
      <c r="AE92" s="90" t="s">
        <v>420</v>
      </c>
      <c r="AF92" s="82"/>
      <c r="CO92" s="19" t="str">
        <f t="shared" si="57"/>
        <v/>
      </c>
      <c r="CP92" s="19" t="str">
        <f t="shared" si="60"/>
        <v>von Schallen Urs</v>
      </c>
      <c r="CR92" s="19">
        <f t="shared" si="61"/>
        <v>40</v>
      </c>
      <c r="CS92" s="19" t="str">
        <f t="shared" si="62"/>
        <v>D</v>
      </c>
      <c r="CT92" s="260" t="str">
        <f t="shared" si="56"/>
        <v>D</v>
      </c>
      <c r="CU92" s="154">
        <v>6659</v>
      </c>
      <c r="CV92" s="125">
        <v>742</v>
      </c>
      <c r="CW92" s="33">
        <f t="shared" si="73"/>
        <v>8</v>
      </c>
      <c r="CX92" s="83" t="str">
        <f t="shared" si="74"/>
        <v>Konstrukteur 8 / Fachplaner 8 / Gruppenchef 8</v>
      </c>
      <c r="CY92" s="125">
        <v>742</v>
      </c>
      <c r="CZ92" s="33">
        <f t="shared" si="71"/>
        <v>8</v>
      </c>
      <c r="DA92" s="83" t="str">
        <f t="shared" si="72"/>
        <v>Konstrukteur 8 / Fachplaner 8 / Gruppenchef 8</v>
      </c>
      <c r="DB92" s="125">
        <v>742</v>
      </c>
      <c r="DC92" s="33">
        <f t="shared" si="54"/>
        <v>8</v>
      </c>
      <c r="DD92" s="83" t="str">
        <f t="shared" si="55"/>
        <v>Konstrukteur 8 / Fachplaner 8 / Gruppenchef 8</v>
      </c>
      <c r="DE92" s="125">
        <v>742</v>
      </c>
      <c r="DF92" s="33">
        <f t="shared" si="65"/>
        <v>8</v>
      </c>
      <c r="DG92" s="83" t="str">
        <f t="shared" si="66"/>
        <v>Konstrukteur 8 / Fachplaner 8 / Gruppenchef 8</v>
      </c>
      <c r="DH92" s="125">
        <v>742</v>
      </c>
      <c r="DI92" s="33">
        <f t="shared" si="67"/>
        <v>8</v>
      </c>
      <c r="DJ92" s="83" t="str">
        <f t="shared" si="68"/>
        <v>Konstrukteur 8 / Fachplaner 8 / Gruppenchef 8</v>
      </c>
      <c r="DK92" s="20"/>
      <c r="DL92" s="33">
        <v>742</v>
      </c>
      <c r="DM92" s="33">
        <f t="shared" si="69"/>
        <v>8</v>
      </c>
      <c r="DN92" s="83" t="str">
        <f t="shared" si="70"/>
        <v>Konstrukteur 8 / Fachplaner 8 / Gruppenchef 8</v>
      </c>
      <c r="DS92" s="19">
        <f t="shared" si="63"/>
        <v>6659</v>
      </c>
      <c r="DT92" s="153">
        <v>6</v>
      </c>
      <c r="DU92" s="19">
        <v>0</v>
      </c>
      <c r="DV92" s="19" t="s">
        <v>966</v>
      </c>
      <c r="EX92" s="154">
        <v>9654</v>
      </c>
      <c r="EY92" s="19" t="s">
        <v>121</v>
      </c>
    </row>
    <row r="93" spans="1:155" s="19" customFormat="1" x14ac:dyDescent="0.2">
      <c r="A93" s="53">
        <v>0</v>
      </c>
      <c r="B93" s="53"/>
      <c r="C93" s="53">
        <f t="shared" si="58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359</v>
      </c>
      <c r="P93" s="15" t="s">
        <v>632</v>
      </c>
      <c r="Q93" s="15">
        <v>89</v>
      </c>
      <c r="R93" s="16"/>
      <c r="S93" s="20" t="s">
        <v>633</v>
      </c>
      <c r="T93" s="21">
        <v>1958</v>
      </c>
      <c r="U93" s="28" t="s">
        <v>634</v>
      </c>
      <c r="V93" s="21">
        <v>1980</v>
      </c>
      <c r="W93" s="25"/>
      <c r="X93" s="21"/>
      <c r="Y93" s="28"/>
      <c r="Z93" s="21">
        <f t="shared" si="59"/>
        <v>38</v>
      </c>
      <c r="AA93" s="25" t="s">
        <v>107</v>
      </c>
      <c r="AB93" s="21" t="s">
        <v>121</v>
      </c>
      <c r="AC93" s="21"/>
      <c r="AE93" s="187" t="s">
        <v>1098</v>
      </c>
      <c r="AF93" s="82"/>
      <c r="CO93" s="19" t="str">
        <f t="shared" si="57"/>
        <v/>
      </c>
      <c r="CP93" s="19" t="str">
        <f t="shared" si="60"/>
        <v>Schneider Martin</v>
      </c>
      <c r="CR93" s="19">
        <f t="shared" si="61"/>
        <v>38</v>
      </c>
      <c r="CS93" s="19" t="str">
        <f t="shared" si="62"/>
        <v>D</v>
      </c>
      <c r="CT93" s="260" t="str">
        <f t="shared" si="56"/>
        <v>D</v>
      </c>
      <c r="CU93" s="154">
        <v>4354</v>
      </c>
      <c r="CV93" s="125">
        <v>741</v>
      </c>
      <c r="CW93" s="33">
        <f t="shared" si="73"/>
        <v>7</v>
      </c>
      <c r="CX93" s="83" t="str">
        <f t="shared" si="74"/>
        <v>Konstrukteur 7 / Fachplaner 7 / Gruppenchef 7</v>
      </c>
      <c r="CY93" s="125">
        <v>741</v>
      </c>
      <c r="CZ93" s="33">
        <f t="shared" si="71"/>
        <v>7</v>
      </c>
      <c r="DA93" s="83" t="str">
        <f t="shared" si="72"/>
        <v>Konstrukteur 7 / Fachplaner 7 / Gruppenchef 7</v>
      </c>
      <c r="DB93" s="125">
        <v>741</v>
      </c>
      <c r="DC93" s="33">
        <f t="shared" si="54"/>
        <v>7</v>
      </c>
      <c r="DD93" s="83" t="str">
        <f t="shared" si="55"/>
        <v>Konstrukteur 7 / Fachplaner 7 / Gruppenchef 7</v>
      </c>
      <c r="DE93" s="125">
        <v>741</v>
      </c>
      <c r="DF93" s="33">
        <f t="shared" si="65"/>
        <v>7</v>
      </c>
      <c r="DG93" s="83" t="str">
        <f t="shared" si="66"/>
        <v>Konstrukteur 7 / Fachplaner 7 / Gruppenchef 7</v>
      </c>
      <c r="DH93" s="125">
        <v>741</v>
      </c>
      <c r="DI93" s="33">
        <f t="shared" si="67"/>
        <v>7</v>
      </c>
      <c r="DJ93" s="83" t="str">
        <f t="shared" si="68"/>
        <v>Konstrukteur 7 / Fachplaner 7 / Gruppenchef 7</v>
      </c>
      <c r="DK93" s="20"/>
      <c r="DL93" s="33">
        <v>742</v>
      </c>
      <c r="DM93" s="33">
        <f t="shared" si="69"/>
        <v>8</v>
      </c>
      <c r="DN93" s="83" t="str">
        <f t="shared" si="70"/>
        <v>Konstrukteur 8 / Fachplaner 8 / Gruppenchef 8</v>
      </c>
      <c r="DS93" s="19">
        <f t="shared" si="63"/>
        <v>4354</v>
      </c>
      <c r="DT93" s="153">
        <v>6</v>
      </c>
      <c r="DU93" s="19">
        <v>0</v>
      </c>
      <c r="DV93" s="185" t="s">
        <v>970</v>
      </c>
      <c r="EX93" s="154">
        <v>9660</v>
      </c>
      <c r="EY93" s="19" t="s">
        <v>121</v>
      </c>
    </row>
    <row r="94" spans="1:155" s="19" customFormat="1" x14ac:dyDescent="0.2">
      <c r="A94" s="53">
        <v>0</v>
      </c>
      <c r="B94" s="53"/>
      <c r="C94" s="53">
        <f t="shared" si="58"/>
        <v>1</v>
      </c>
      <c r="D94" s="55"/>
      <c r="E94" s="55"/>
      <c r="F94" s="56"/>
      <c r="G94" s="54"/>
      <c r="H94" s="54">
        <v>1</v>
      </c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485</v>
      </c>
      <c r="Q94" s="15">
        <v>90</v>
      </c>
      <c r="R94" s="16"/>
      <c r="S94" s="20" t="s">
        <v>261</v>
      </c>
      <c r="T94" s="21">
        <v>1959</v>
      </c>
      <c r="U94" s="28" t="s">
        <v>126</v>
      </c>
      <c r="V94" s="21">
        <v>1981</v>
      </c>
      <c r="W94" s="25"/>
      <c r="X94" s="21"/>
      <c r="Y94" s="28" t="s">
        <v>941</v>
      </c>
      <c r="Z94" s="21">
        <f t="shared" si="59"/>
        <v>37</v>
      </c>
      <c r="AA94" s="25" t="s">
        <v>1052</v>
      </c>
      <c r="AB94" s="21" t="s">
        <v>121</v>
      </c>
      <c r="AC94" s="21"/>
      <c r="AE94" s="187" t="s">
        <v>1099</v>
      </c>
      <c r="AF94" s="82"/>
      <c r="CO94" s="19" t="str">
        <f t="shared" si="57"/>
        <v/>
      </c>
      <c r="CP94" s="19" t="str">
        <f t="shared" si="60"/>
        <v>Ortlieb Hans-Rudi</v>
      </c>
      <c r="CR94" s="19">
        <f t="shared" si="61"/>
        <v>37</v>
      </c>
      <c r="CS94" s="19" t="str">
        <f t="shared" si="62"/>
        <v>D</v>
      </c>
      <c r="CT94" s="260" t="str">
        <f t="shared" si="56"/>
        <v>D</v>
      </c>
      <c r="CU94" s="154">
        <v>5630</v>
      </c>
      <c r="CV94" s="125">
        <v>771</v>
      </c>
      <c r="CW94" s="33">
        <f t="shared" si="73"/>
        <v>7</v>
      </c>
      <c r="CX94" s="83" t="str">
        <f t="shared" si="74"/>
        <v>Projektingenieur 7 (Bau)</v>
      </c>
      <c r="CY94" s="125">
        <v>771</v>
      </c>
      <c r="CZ94" s="33">
        <f t="shared" si="71"/>
        <v>7</v>
      </c>
      <c r="DA94" s="83" t="str">
        <f t="shared" si="72"/>
        <v>Projektingenieur 7 (Bau)</v>
      </c>
      <c r="DB94" s="125">
        <v>771</v>
      </c>
      <c r="DC94" s="33">
        <f t="shared" si="54"/>
        <v>7</v>
      </c>
      <c r="DD94" s="83" t="str">
        <f t="shared" si="55"/>
        <v>Projektingenieur 7 (Bau)</v>
      </c>
      <c r="DE94" s="125">
        <v>771</v>
      </c>
      <c r="DF94" s="33">
        <f t="shared" si="65"/>
        <v>7</v>
      </c>
      <c r="DG94" s="83" t="str">
        <f t="shared" si="66"/>
        <v>Projektingenieur 7 (Bau)</v>
      </c>
      <c r="DH94" s="125">
        <v>741</v>
      </c>
      <c r="DI94" s="33">
        <f t="shared" si="67"/>
        <v>7</v>
      </c>
      <c r="DJ94" s="83" t="str">
        <f t="shared" si="68"/>
        <v>Konstrukteur 7 / Fachplaner 7 / Gruppenchef 7</v>
      </c>
      <c r="DK94" s="20"/>
      <c r="DL94" s="33">
        <v>742</v>
      </c>
      <c r="DM94" s="33">
        <f t="shared" si="69"/>
        <v>8</v>
      </c>
      <c r="DN94" s="83" t="str">
        <f t="shared" si="70"/>
        <v>Konstrukteur 8 / Fachplaner 8 / Gruppenchef 8</v>
      </c>
      <c r="DS94" s="19">
        <f t="shared" si="63"/>
        <v>5630</v>
      </c>
      <c r="DT94" s="153">
        <v>6</v>
      </c>
      <c r="DU94" s="19">
        <v>0</v>
      </c>
      <c r="DV94" s="185" t="s">
        <v>968</v>
      </c>
      <c r="EX94" s="154">
        <v>5545</v>
      </c>
      <c r="EY94" s="19" t="s">
        <v>1042</v>
      </c>
    </row>
    <row r="95" spans="1:155" s="19" customFormat="1" x14ac:dyDescent="0.2">
      <c r="A95" s="53">
        <v>0</v>
      </c>
      <c r="B95" s="53"/>
      <c r="C95" s="53">
        <f t="shared" si="58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358</v>
      </c>
      <c r="P95" s="15" t="s">
        <v>1309</v>
      </c>
      <c r="Q95" s="15">
        <v>91</v>
      </c>
      <c r="R95" s="16"/>
      <c r="S95" s="20" t="s">
        <v>1310</v>
      </c>
      <c r="T95" s="21">
        <v>1961</v>
      </c>
      <c r="U95" s="28" t="s">
        <v>126</v>
      </c>
      <c r="V95" s="21">
        <v>1985</v>
      </c>
      <c r="W95" s="25"/>
      <c r="X95" s="21"/>
      <c r="Y95" s="28" t="s">
        <v>1224</v>
      </c>
      <c r="Z95" s="21">
        <f t="shared" si="59"/>
        <v>33</v>
      </c>
      <c r="AA95" s="25" t="s">
        <v>129</v>
      </c>
      <c r="AB95" s="21" t="s">
        <v>121</v>
      </c>
      <c r="AC95" s="21"/>
      <c r="AE95" s="90" t="s">
        <v>377</v>
      </c>
      <c r="AF95" s="82"/>
      <c r="CO95" s="263" t="e">
        <f t="shared" si="57"/>
        <v>#N/A</v>
      </c>
      <c r="CP95" s="192" t="str">
        <f t="shared" si="60"/>
        <v>Di Maria Marcello</v>
      </c>
      <c r="CR95" s="19">
        <f t="shared" si="61"/>
        <v>33</v>
      </c>
      <c r="CS95" s="19" t="str">
        <f t="shared" si="62"/>
        <v>D</v>
      </c>
      <c r="CT95" s="260" t="e">
        <f t="shared" si="56"/>
        <v>#N/A</v>
      </c>
      <c r="CU95" s="222">
        <v>8585</v>
      </c>
      <c r="CV95" s="125">
        <v>742</v>
      </c>
      <c r="CW95" s="33">
        <f t="shared" si="73"/>
        <v>8</v>
      </c>
      <c r="CX95" s="83" t="str">
        <f t="shared" si="74"/>
        <v>Konstrukteur 8 / Fachplaner 8 / Gruppenchef 8</v>
      </c>
      <c r="CY95" s="125"/>
      <c r="CZ95" s="33"/>
      <c r="DA95" s="83"/>
      <c r="DB95" s="125"/>
      <c r="DC95" s="33"/>
      <c r="DD95" s="83"/>
      <c r="DE95" s="125"/>
      <c r="DF95" s="33"/>
      <c r="DG95" s="83"/>
      <c r="DH95" s="125"/>
      <c r="DI95" s="33"/>
      <c r="DJ95" s="83"/>
      <c r="DK95" s="20"/>
      <c r="DL95" s="125"/>
      <c r="DM95" s="33"/>
      <c r="DN95" s="83"/>
      <c r="DS95" s="19">
        <f t="shared" si="63"/>
        <v>8585</v>
      </c>
      <c r="DT95" s="153">
        <v>6</v>
      </c>
      <c r="DU95" s="19">
        <v>0</v>
      </c>
      <c r="DV95" s="19" t="s">
        <v>965</v>
      </c>
      <c r="EX95" s="154">
        <v>7637</v>
      </c>
      <c r="EY95" s="19" t="s">
        <v>1042</v>
      </c>
    </row>
    <row r="96" spans="1:155" s="19" customFormat="1" x14ac:dyDescent="0.2">
      <c r="A96" s="53">
        <v>0</v>
      </c>
      <c r="B96" s="53"/>
      <c r="C96" s="53">
        <f t="shared" si="58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9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O96" s="19" t="str">
        <f t="shared" si="57"/>
        <v/>
      </c>
      <c r="CP96" s="19" t="str">
        <f t="shared" si="60"/>
        <v>Bucher Oliver</v>
      </c>
      <c r="CR96" s="19">
        <f t="shared" si="61"/>
        <v>30</v>
      </c>
      <c r="CS96" s="19" t="str">
        <f t="shared" si="62"/>
        <v>D</v>
      </c>
      <c r="CT96" s="260" t="str">
        <f t="shared" si="56"/>
        <v>D</v>
      </c>
      <c r="CU96" s="154">
        <v>7641</v>
      </c>
      <c r="CV96" s="125">
        <v>741</v>
      </c>
      <c r="CW96" s="33">
        <f t="shared" si="73"/>
        <v>7</v>
      </c>
      <c r="CX96" s="83" t="str">
        <f t="shared" si="74"/>
        <v>Konstrukteur 7 / Fachplaner 7 / Gruppenchef 7</v>
      </c>
      <c r="CY96" s="125">
        <v>741</v>
      </c>
      <c r="CZ96" s="33">
        <f t="shared" si="71"/>
        <v>7</v>
      </c>
      <c r="DA96" s="83" t="str">
        <f t="shared" si="72"/>
        <v>Konstrukteur 7 / Fachplaner 7 / Gruppenchef 7</v>
      </c>
      <c r="DB96" s="125">
        <v>741</v>
      </c>
      <c r="DC96" s="33">
        <f t="shared" si="54"/>
        <v>7</v>
      </c>
      <c r="DD96" s="83" t="str">
        <f t="shared" si="55"/>
        <v>Konstrukteur 7 / Fachplaner 7 / Gruppenchef 7</v>
      </c>
      <c r="DE96" s="125">
        <v>741</v>
      </c>
      <c r="DF96" s="33">
        <f t="shared" si="65"/>
        <v>7</v>
      </c>
      <c r="DG96" s="83" t="str">
        <f t="shared" si="66"/>
        <v>Konstrukteur 7 / Fachplaner 7 / Gruppenchef 7</v>
      </c>
      <c r="DH96" s="125">
        <v>741</v>
      </c>
      <c r="DI96" s="33">
        <f t="shared" si="67"/>
        <v>7</v>
      </c>
      <c r="DJ96" s="83" t="str">
        <f t="shared" si="68"/>
        <v>Konstrukteur 7 / Fachplaner 7 / Gruppenchef 7</v>
      </c>
      <c r="DK96" s="20"/>
      <c r="DL96" s="125">
        <v>742</v>
      </c>
      <c r="DM96" s="33">
        <f t="shared" si="69"/>
        <v>8</v>
      </c>
      <c r="DN96" s="83" t="str">
        <f t="shared" si="70"/>
        <v>Konstrukteur 8 / Fachplaner 8 / Gruppenchef 8</v>
      </c>
      <c r="DS96" s="19">
        <f t="shared" si="63"/>
        <v>7641</v>
      </c>
      <c r="DT96" s="153">
        <v>6</v>
      </c>
      <c r="DU96" s="19">
        <v>0</v>
      </c>
      <c r="DV96" s="19" t="s">
        <v>965</v>
      </c>
      <c r="EX96" s="154">
        <v>5639</v>
      </c>
      <c r="EY96" s="19" t="s">
        <v>142</v>
      </c>
    </row>
    <row r="97" spans="1:155" s="19" customFormat="1" x14ac:dyDescent="0.2">
      <c r="A97" s="53">
        <v>0</v>
      </c>
      <c r="B97" s="53"/>
      <c r="C97" s="53">
        <f t="shared" si="5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9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O97" s="19" t="str">
        <f t="shared" si="57"/>
        <v/>
      </c>
      <c r="CP97" s="19" t="str">
        <f t="shared" si="60"/>
        <v>Hagen Stefan</v>
      </c>
      <c r="CR97" s="19">
        <f t="shared" si="61"/>
        <v>29</v>
      </c>
      <c r="CS97" s="19" t="str">
        <f t="shared" si="62"/>
        <v>D</v>
      </c>
      <c r="CT97" s="260" t="str">
        <f t="shared" si="56"/>
        <v>D</v>
      </c>
      <c r="CU97" s="154">
        <v>6741</v>
      </c>
      <c r="CV97" s="125">
        <v>741</v>
      </c>
      <c r="CW97" s="33">
        <f t="shared" si="73"/>
        <v>7</v>
      </c>
      <c r="CX97" s="83" t="str">
        <f t="shared" si="74"/>
        <v>Konstrukteur 7 / Fachplaner 7 / Gruppenchef 7</v>
      </c>
      <c r="CY97" s="125">
        <v>741</v>
      </c>
      <c r="CZ97" s="33">
        <f t="shared" si="71"/>
        <v>7</v>
      </c>
      <c r="DA97" s="83" t="str">
        <f t="shared" si="72"/>
        <v>Konstrukteur 7 / Fachplaner 7 / Gruppenchef 7</v>
      </c>
      <c r="DB97" s="125">
        <v>741</v>
      </c>
      <c r="DC97" s="33">
        <f t="shared" si="54"/>
        <v>7</v>
      </c>
      <c r="DD97" s="83" t="str">
        <f t="shared" si="55"/>
        <v>Konstrukteur 7 / Fachplaner 7 / Gruppenchef 7</v>
      </c>
      <c r="DE97" s="125">
        <v>741</v>
      </c>
      <c r="DF97" s="33">
        <f t="shared" si="65"/>
        <v>7</v>
      </c>
      <c r="DG97" s="83" t="str">
        <f t="shared" si="66"/>
        <v>Konstrukteur 7 / Fachplaner 7 / Gruppenchef 7</v>
      </c>
      <c r="DH97" s="125">
        <v>741</v>
      </c>
      <c r="DI97" s="33">
        <f t="shared" si="67"/>
        <v>7</v>
      </c>
      <c r="DJ97" s="83" t="str">
        <f t="shared" si="68"/>
        <v>Konstrukteur 7 / Fachplaner 7 / Gruppenchef 7</v>
      </c>
      <c r="DK97" s="20"/>
      <c r="DL97" s="125">
        <v>742</v>
      </c>
      <c r="DM97" s="33">
        <f t="shared" si="69"/>
        <v>8</v>
      </c>
      <c r="DN97" s="83" t="str">
        <f t="shared" si="70"/>
        <v>Konstrukteur 8 / Fachplaner 8 / Gruppenchef 8</v>
      </c>
      <c r="DS97" s="19">
        <f t="shared" si="63"/>
        <v>6741</v>
      </c>
      <c r="DT97" s="153">
        <v>6</v>
      </c>
      <c r="DU97" s="19">
        <v>0</v>
      </c>
      <c r="DV97" s="19" t="s">
        <v>965</v>
      </c>
      <c r="EX97" s="154">
        <v>5636</v>
      </c>
      <c r="EY97" s="19" t="s">
        <v>142</v>
      </c>
    </row>
    <row r="98" spans="1:155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O98" s="262" t="str">
        <f t="shared" si="57"/>
        <v>anders</v>
      </c>
      <c r="CP98" s="19" t="str">
        <f>+S98</f>
        <v>Nicolosi Lucia</v>
      </c>
      <c r="CR98" s="19">
        <f>+Z98</f>
        <v>29</v>
      </c>
      <c r="CS98" s="19" t="str">
        <f>+AB98</f>
        <v>D</v>
      </c>
      <c r="CT98" s="260" t="str">
        <f t="shared" si="56"/>
        <v xml:space="preserve"> E/D </v>
      </c>
      <c r="CU98" s="154">
        <v>7637</v>
      </c>
      <c r="CV98" s="125">
        <v>741</v>
      </c>
      <c r="CW98" s="33">
        <f t="shared" si="73"/>
        <v>7</v>
      </c>
      <c r="CX98" s="83" t="str">
        <f t="shared" si="74"/>
        <v>Konstrukteur 7 / Fachplaner 7 / Gruppenchef 7</v>
      </c>
      <c r="CY98" s="125">
        <v>741</v>
      </c>
      <c r="CZ98" s="33">
        <f>VLOOKUP($CY98,Funktionsbezeichnungen,3,0)</f>
        <v>7</v>
      </c>
      <c r="DA98" s="83" t="str">
        <f>VLOOKUP($CY98,Funktionsbezeichnungen,2,0)</f>
        <v>Konstrukteur 7 / Fachplaner 7 / Gruppenchef 7</v>
      </c>
      <c r="DB98" s="125">
        <v>741</v>
      </c>
      <c r="DC98" s="33">
        <f>VLOOKUP($DB98,Funktionsbezeichnungen,3,0)</f>
        <v>7</v>
      </c>
      <c r="DD98" s="83" t="str">
        <f>VLOOKUP($DB98,Funktionsbezeichnungen,2,0)</f>
        <v>Konstrukteur 7 / Fachplaner 7 / Gruppenchef 7</v>
      </c>
      <c r="DE98" s="125">
        <v>741</v>
      </c>
      <c r="DF98" s="33">
        <f>VLOOKUP($DE98,Funktionsbezeichnungen,3,0)</f>
        <v>7</v>
      </c>
      <c r="DG98" s="83" t="str">
        <f>VLOOKUP($DE98,Funktionsbezeichnungen,2,0)</f>
        <v>Konstrukteur 7 / Fachplaner 7 / Gruppenchef 7</v>
      </c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7 / Fachplaner 7 / Gruppenchef 7</v>
      </c>
      <c r="DK98" s="20"/>
      <c r="DL98" s="125">
        <v>741</v>
      </c>
      <c r="DM98" s="33">
        <f>VLOOKUP($DL98,Funktionsbezeichnungen,3,0)</f>
        <v>7</v>
      </c>
      <c r="DN98" s="83" t="str">
        <f>VLOOKUP($DL98,Funktionsbezeichnungen,2,0)</f>
        <v>Konstrukteur 7 / Fachplaner 7 / Gruppenchef 7</v>
      </c>
      <c r="DS98" s="19">
        <f>+CU98</f>
        <v>7637</v>
      </c>
      <c r="DT98" s="153">
        <v>6</v>
      </c>
      <c r="DU98" s="19">
        <v>0</v>
      </c>
      <c r="DV98" s="19" t="s">
        <v>965</v>
      </c>
      <c r="EX98" s="154">
        <v>9661</v>
      </c>
      <c r="EY98" s="19" t="s">
        <v>142</v>
      </c>
    </row>
    <row r="99" spans="1:155" s="19" customFormat="1" x14ac:dyDescent="0.2">
      <c r="A99" s="53">
        <v>0</v>
      </c>
      <c r="B99" s="53"/>
      <c r="C99" s="53">
        <f t="shared" si="58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9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O99" s="19" t="str">
        <f t="shared" si="57"/>
        <v/>
      </c>
      <c r="CP99" s="19" t="str">
        <f t="shared" si="60"/>
        <v>Hardmeyer Christian</v>
      </c>
      <c r="CR99" s="19">
        <f t="shared" si="61"/>
        <v>27</v>
      </c>
      <c r="CS99" s="19" t="str">
        <f t="shared" si="62"/>
        <v>D</v>
      </c>
      <c r="CT99" s="260" t="str">
        <f t="shared" si="56"/>
        <v>D</v>
      </c>
      <c r="CU99" s="154">
        <v>9618</v>
      </c>
      <c r="CV99" s="125">
        <v>741</v>
      </c>
      <c r="CW99" s="33">
        <f t="shared" si="73"/>
        <v>7</v>
      </c>
      <c r="CX99" s="83" t="str">
        <f t="shared" si="74"/>
        <v>Konstrukteur 7 / Fachplaner 7 / Gruppenchef 7</v>
      </c>
      <c r="CY99" s="125">
        <v>741</v>
      </c>
      <c r="CZ99" s="33">
        <f t="shared" si="71"/>
        <v>7</v>
      </c>
      <c r="DA99" s="83" t="str">
        <f t="shared" si="72"/>
        <v>Konstrukteur 7 / Fachplaner 7 / Gruppenchef 7</v>
      </c>
      <c r="DB99" s="125">
        <v>741</v>
      </c>
      <c r="DC99" s="33">
        <f t="shared" si="54"/>
        <v>7</v>
      </c>
      <c r="DD99" s="83" t="str">
        <f t="shared" si="55"/>
        <v>Konstrukteur 7 / Fachplaner 7 / Gruppenchef 7</v>
      </c>
      <c r="DE99" s="125">
        <v>741</v>
      </c>
      <c r="DF99" s="33">
        <f t="shared" si="65"/>
        <v>7</v>
      </c>
      <c r="DG99" s="83" t="str">
        <f t="shared" si="66"/>
        <v>Konstrukteur 7 / Fachplaner 7 / Gruppenchef 7</v>
      </c>
      <c r="DH99" s="125">
        <v>741</v>
      </c>
      <c r="DI99" s="33">
        <f t="shared" si="67"/>
        <v>7</v>
      </c>
      <c r="DJ99" s="83" t="str">
        <f t="shared" si="68"/>
        <v>Konstrukteur 7 / Fachplaner 7 / Gruppenchef 7</v>
      </c>
      <c r="DK99" s="20"/>
      <c r="DL99" s="125">
        <v>742</v>
      </c>
      <c r="DM99" s="33">
        <f t="shared" si="69"/>
        <v>8</v>
      </c>
      <c r="DN99" s="83" t="str">
        <f t="shared" si="70"/>
        <v>Konstrukteur 8 / Fachplaner 8 / Gruppenchef 8</v>
      </c>
      <c r="DS99" s="19">
        <f t="shared" si="63"/>
        <v>9618</v>
      </c>
      <c r="DT99" s="153">
        <v>6</v>
      </c>
      <c r="DU99" s="19">
        <v>0</v>
      </c>
      <c r="DV99" s="19" t="s">
        <v>965</v>
      </c>
      <c r="EX99" s="154">
        <v>9664</v>
      </c>
      <c r="EY99" s="19" t="s">
        <v>142</v>
      </c>
    </row>
    <row r="100" spans="1:155" s="19" customFormat="1" x14ac:dyDescent="0.2">
      <c r="A100" s="53">
        <v>0</v>
      </c>
      <c r="B100" s="53"/>
      <c r="C100" s="53">
        <f t="shared" si="58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9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O100" s="19" t="str">
        <f t="shared" si="57"/>
        <v/>
      </c>
      <c r="CP100" s="19" t="str">
        <f t="shared" si="60"/>
        <v>Wira Stephane</v>
      </c>
      <c r="CR100" s="19">
        <f t="shared" si="61"/>
        <v>26</v>
      </c>
      <c r="CS100" s="19" t="str">
        <f t="shared" si="62"/>
        <v>D</v>
      </c>
      <c r="CT100" s="260" t="str">
        <f t="shared" si="56"/>
        <v>D</v>
      </c>
      <c r="CU100" s="154">
        <v>9623</v>
      </c>
      <c r="CV100" s="125">
        <v>742</v>
      </c>
      <c r="CW100" s="33">
        <f t="shared" si="73"/>
        <v>8</v>
      </c>
      <c r="CX100" s="83" t="str">
        <f t="shared" si="74"/>
        <v>Konstrukteur 8 / Fachplaner 8 / Gruppenchef 8</v>
      </c>
      <c r="CY100" s="125">
        <v>742</v>
      </c>
      <c r="CZ100" s="33">
        <f t="shared" si="71"/>
        <v>8</v>
      </c>
      <c r="DA100" s="83" t="str">
        <f t="shared" si="72"/>
        <v>Konstrukteur 8 / Fachplaner 8 / Gruppenchef 8</v>
      </c>
      <c r="DB100" s="125">
        <v>742</v>
      </c>
      <c r="DC100" s="33">
        <f t="shared" si="54"/>
        <v>8</v>
      </c>
      <c r="DD100" s="83" t="str">
        <f t="shared" si="55"/>
        <v>Konstrukteur 8 / Fachplaner 8 / Gruppenchef 8</v>
      </c>
      <c r="DE100" s="125">
        <v>742</v>
      </c>
      <c r="DF100" s="33">
        <f t="shared" si="65"/>
        <v>8</v>
      </c>
      <c r="DG100" s="83" t="str">
        <f t="shared" si="66"/>
        <v>Konstrukteur 8 / Fachplaner 8 / Gruppenchef 8</v>
      </c>
      <c r="DH100" s="125">
        <v>742</v>
      </c>
      <c r="DI100" s="33">
        <f t="shared" si="67"/>
        <v>8</v>
      </c>
      <c r="DJ100" s="83" t="str">
        <f t="shared" si="68"/>
        <v>Konstrukteur 8 / Fachplaner 8 / Gruppenchef 8</v>
      </c>
      <c r="DK100" s="20"/>
      <c r="DL100" s="125">
        <v>742</v>
      </c>
      <c r="DM100" s="33">
        <f t="shared" si="69"/>
        <v>8</v>
      </c>
      <c r="DN100" s="83" t="str">
        <f t="shared" si="70"/>
        <v>Konstrukteur 8 / Fachplaner 8 / Gruppenchef 8</v>
      </c>
      <c r="DS100" s="19">
        <f t="shared" si="63"/>
        <v>9623</v>
      </c>
      <c r="DT100" s="153">
        <v>6</v>
      </c>
      <c r="DU100" s="19">
        <v>0</v>
      </c>
      <c r="DV100" s="19" t="s">
        <v>975</v>
      </c>
      <c r="EX100" s="154">
        <v>9688</v>
      </c>
      <c r="EY100" s="19" t="s">
        <v>142</v>
      </c>
    </row>
    <row r="101" spans="1:155" s="19" customFormat="1" x14ac:dyDescent="0.2">
      <c r="A101" s="53">
        <v>0</v>
      </c>
      <c r="B101" s="53"/>
      <c r="C101" s="53">
        <f t="shared" si="58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9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O101" s="19" t="str">
        <f t="shared" si="57"/>
        <v/>
      </c>
      <c r="CP101" s="19" t="str">
        <f t="shared" si="60"/>
        <v>Heiniger Christoph</v>
      </c>
      <c r="CR101" s="19">
        <f t="shared" si="61"/>
        <v>25</v>
      </c>
      <c r="CS101" s="19" t="str">
        <f t="shared" si="62"/>
        <v>D</v>
      </c>
      <c r="CT101" s="260" t="str">
        <f t="shared" ref="CT101:CT132" si="75">VLOOKUP(CU101,Kategorie,2,0)</f>
        <v>D</v>
      </c>
      <c r="CU101" s="154">
        <v>4346</v>
      </c>
      <c r="CV101" s="125">
        <v>741</v>
      </c>
      <c r="CW101" s="33">
        <f t="shared" si="73"/>
        <v>7</v>
      </c>
      <c r="CX101" s="83" t="str">
        <f t="shared" si="74"/>
        <v>Konstrukteur 7 / Fachplaner 7 / Gruppenchef 7</v>
      </c>
      <c r="CY101" s="125">
        <v>741</v>
      </c>
      <c r="CZ101" s="33">
        <f t="shared" si="71"/>
        <v>7</v>
      </c>
      <c r="DA101" s="83" t="str">
        <f t="shared" si="72"/>
        <v>Konstrukteur 7 / Fachplaner 7 / Gruppenchef 7</v>
      </c>
      <c r="DB101" s="125">
        <v>741</v>
      </c>
      <c r="DC101" s="33">
        <f t="shared" si="54"/>
        <v>7</v>
      </c>
      <c r="DD101" s="83" t="str">
        <f t="shared" si="55"/>
        <v>Konstrukteur 7 / Fachplaner 7 / Gruppenchef 7</v>
      </c>
      <c r="DE101" s="125">
        <v>741</v>
      </c>
      <c r="DF101" s="33">
        <f t="shared" si="65"/>
        <v>7</v>
      </c>
      <c r="DG101" s="83" t="str">
        <f t="shared" si="66"/>
        <v>Konstrukteur 7 / Fachplaner 7 / Gruppenchef 7</v>
      </c>
      <c r="DH101" s="125">
        <v>741</v>
      </c>
      <c r="DI101" s="33">
        <f t="shared" si="67"/>
        <v>7</v>
      </c>
      <c r="DJ101" s="83" t="str">
        <f t="shared" si="68"/>
        <v>Konstrukteur 7 / Fachplaner 7 / Gruppenchef 7</v>
      </c>
      <c r="DK101" s="20"/>
      <c r="DL101" s="125">
        <v>742</v>
      </c>
      <c r="DM101" s="33">
        <f t="shared" si="69"/>
        <v>8</v>
      </c>
      <c r="DN101" s="83" t="str">
        <f t="shared" si="70"/>
        <v>Konstrukteur 8 / Fachplaner 8 / Gruppenchef 8</v>
      </c>
      <c r="DS101" s="19">
        <f t="shared" si="63"/>
        <v>4346</v>
      </c>
      <c r="DT101" s="153">
        <v>6</v>
      </c>
      <c r="DU101" s="19">
        <v>0</v>
      </c>
      <c r="DV101" s="19" t="s">
        <v>965</v>
      </c>
      <c r="EX101" s="154">
        <v>9687</v>
      </c>
      <c r="EY101" s="19" t="s">
        <v>142</v>
      </c>
    </row>
    <row r="102" spans="1:155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O102" s="262" t="str">
        <f t="shared" si="57"/>
        <v>anders</v>
      </c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260" t="str">
        <f t="shared" si="75"/>
        <v>E</v>
      </c>
      <c r="CU102" s="154">
        <v>5636</v>
      </c>
      <c r="CV102" s="125">
        <v>741</v>
      </c>
      <c r="CW102" s="33">
        <f t="shared" si="73"/>
        <v>7</v>
      </c>
      <c r="CX102" s="83" t="str">
        <f t="shared" si="74"/>
        <v>Konstrukteur 7 / Fachplaner 7 / Gruppenchef 7</v>
      </c>
      <c r="CY102" s="125">
        <v>741</v>
      </c>
      <c r="CZ102" s="33">
        <f>VLOOKUP($CY102,Funktionsbezeichnungen,3,0)</f>
        <v>7</v>
      </c>
      <c r="DA102" s="83" t="str">
        <f>VLOOKUP($CY102,Funktionsbezeichnungen,2,0)</f>
        <v>Konstrukteur 7 / Fachplaner 7 / Gruppenchef 7</v>
      </c>
      <c r="DB102" s="125">
        <v>741</v>
      </c>
      <c r="DC102" s="33">
        <f>VLOOKUP($DB102,Funktionsbezeichnungen,3,0)</f>
        <v>7</v>
      </c>
      <c r="DD102" s="83" t="str">
        <f>VLOOKUP($DB102,Funktionsbezeichnungen,2,0)</f>
        <v>Konstrukteur 7 / Fachplaner 7 / Gruppenchef 7</v>
      </c>
      <c r="DE102" s="125">
        <v>741</v>
      </c>
      <c r="DF102" s="33">
        <f>VLOOKUP($DE102,Funktionsbezeichnungen,3,0)</f>
        <v>7</v>
      </c>
      <c r="DG102" s="83" t="str">
        <f>VLOOKUP($DE102,Funktionsbezeichnungen,2,0)</f>
        <v>Konstrukteur 7 / Fachplaner 7 / Gruppenchef 7</v>
      </c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7 / Fachplaner 7 / Gruppenchef 7</v>
      </c>
      <c r="DK102" s="20"/>
      <c r="DL102" s="125">
        <v>741</v>
      </c>
      <c r="DM102" s="33">
        <f>VLOOKUP($DL102,Funktionsbezeichnungen,3,0)</f>
        <v>7</v>
      </c>
      <c r="DN102" s="83" t="str">
        <f>VLOOKUP($DL102,Funktionsbezeichnungen,2,0)</f>
        <v>Konstrukteur 7 / Fachplaner 7 / Gruppenchef 7</v>
      </c>
      <c r="DS102" s="19">
        <f>+CU102</f>
        <v>5636</v>
      </c>
      <c r="DT102" s="153">
        <v>6</v>
      </c>
      <c r="DU102" s="19">
        <v>0</v>
      </c>
      <c r="DV102" s="19" t="s">
        <v>965</v>
      </c>
      <c r="EX102" s="154">
        <v>7702</v>
      </c>
      <c r="EY102" s="19" t="s">
        <v>142</v>
      </c>
    </row>
    <row r="103" spans="1:155" s="19" customFormat="1" x14ac:dyDescent="0.2">
      <c r="A103" s="53">
        <v>0</v>
      </c>
      <c r="B103" s="53"/>
      <c r="C103" s="53">
        <f t="shared" si="58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9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O103" s="19" t="str">
        <f t="shared" si="57"/>
        <v/>
      </c>
      <c r="CP103" s="19" t="str">
        <f t="shared" si="60"/>
        <v>Humbel Sven</v>
      </c>
      <c r="CR103" s="19">
        <f t="shared" si="61"/>
        <v>20</v>
      </c>
      <c r="CS103" s="19" t="str">
        <f t="shared" si="62"/>
        <v>D</v>
      </c>
      <c r="CT103" s="260" t="str">
        <f t="shared" si="75"/>
        <v>D</v>
      </c>
      <c r="CU103" s="154">
        <v>9654</v>
      </c>
      <c r="CV103" s="125">
        <v>741</v>
      </c>
      <c r="CW103" s="33">
        <f t="shared" si="73"/>
        <v>7</v>
      </c>
      <c r="CX103" s="83" t="str">
        <f t="shared" si="74"/>
        <v>Konstrukteur 7 / Fachplaner 7 / Gruppenchef 7</v>
      </c>
      <c r="CY103" s="125">
        <v>741</v>
      </c>
      <c r="CZ103" s="33">
        <f t="shared" si="71"/>
        <v>7</v>
      </c>
      <c r="DA103" s="83" t="str">
        <f t="shared" si="72"/>
        <v>Konstrukteur 7 / Fachplaner 7 / Gruppenchef 7</v>
      </c>
      <c r="DB103" s="125">
        <v>741</v>
      </c>
      <c r="DC103" s="33">
        <f t="shared" si="54"/>
        <v>7</v>
      </c>
      <c r="DD103" s="83" t="str">
        <f t="shared" si="55"/>
        <v>Konstrukteur 7 / Fachplaner 7 / Gruppenchef 7</v>
      </c>
      <c r="DE103" s="125">
        <v>741</v>
      </c>
      <c r="DF103" s="33">
        <f t="shared" si="65"/>
        <v>7</v>
      </c>
      <c r="DG103" s="83" t="str">
        <f t="shared" si="66"/>
        <v>Konstrukteur 7 / Fachplaner 7 / Gruppenchef 7</v>
      </c>
      <c r="DH103" s="125">
        <v>741</v>
      </c>
      <c r="DI103" s="33">
        <f t="shared" si="67"/>
        <v>7</v>
      </c>
      <c r="DJ103" s="83" t="str">
        <f t="shared" si="68"/>
        <v>Konstrukteur 7 / Fachplaner 7 / Gruppenchef 7</v>
      </c>
      <c r="DK103" s="20"/>
      <c r="DL103" s="125">
        <v>742</v>
      </c>
      <c r="DM103" s="33">
        <f t="shared" si="69"/>
        <v>8</v>
      </c>
      <c r="DN103" s="83" t="str">
        <f t="shared" si="70"/>
        <v>Konstrukteur 8 / Fachplaner 8 / Gruppenchef 8</v>
      </c>
      <c r="DS103" s="19">
        <f t="shared" si="63"/>
        <v>9654</v>
      </c>
      <c r="DT103" s="153">
        <v>6</v>
      </c>
      <c r="DU103" s="19">
        <v>0</v>
      </c>
      <c r="DV103" s="19" t="s">
        <v>965</v>
      </c>
      <c r="EX103" s="222">
        <v>5641</v>
      </c>
      <c r="EY103" s="19" t="s">
        <v>142</v>
      </c>
    </row>
    <row r="104" spans="1:155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O104" s="262" t="e">
        <f t="shared" si="57"/>
        <v>#N/A</v>
      </c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60" t="e">
        <f t="shared" si="75"/>
        <v>#N/A</v>
      </c>
      <c r="CU104" s="222">
        <v>7711</v>
      </c>
      <c r="CV104" s="125">
        <v>741</v>
      </c>
      <c r="CW104" s="33">
        <f t="shared" si="73"/>
        <v>7</v>
      </c>
      <c r="CX104" s="83" t="str">
        <f t="shared" si="74"/>
        <v>Konstrukteur 7 / Fachplaner 7 / Gruppenchef 7</v>
      </c>
      <c r="CY104" s="125"/>
      <c r="CZ104" s="33"/>
      <c r="DA104" s="83"/>
      <c r="DB104" s="125"/>
      <c r="DC104" s="33"/>
      <c r="DD104" s="83"/>
      <c r="DE104" s="125"/>
      <c r="DF104" s="33"/>
      <c r="DG104" s="83"/>
      <c r="DH104" s="125"/>
      <c r="DI104" s="33"/>
      <c r="DJ104" s="83"/>
      <c r="DK104" s="20"/>
      <c r="DL104" s="33"/>
      <c r="DM104" s="33"/>
      <c r="DN104" s="83"/>
      <c r="DS104" s="19">
        <f>+CU104</f>
        <v>7711</v>
      </c>
      <c r="DT104" s="153">
        <v>6</v>
      </c>
      <c r="DU104" s="19">
        <v>0</v>
      </c>
      <c r="DV104" s="19" t="s">
        <v>965</v>
      </c>
      <c r="EX104" s="154">
        <v>9701</v>
      </c>
      <c r="EY104" s="19" t="s">
        <v>142</v>
      </c>
    </row>
    <row r="105" spans="1:155" s="19" customFormat="1" x14ac:dyDescent="0.2">
      <c r="A105" s="53">
        <v>0</v>
      </c>
      <c r="B105" s="53"/>
      <c r="C105" s="53">
        <f t="shared" si="58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9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O105" s="19" t="str">
        <f t="shared" si="57"/>
        <v/>
      </c>
      <c r="CP105" s="19" t="str">
        <f t="shared" si="60"/>
        <v>Delmas Marc</v>
      </c>
      <c r="CR105" s="19">
        <f t="shared" si="61"/>
        <v>16</v>
      </c>
      <c r="CS105" s="19" t="str">
        <f t="shared" si="62"/>
        <v>D</v>
      </c>
      <c r="CT105" s="260" t="str">
        <f t="shared" si="75"/>
        <v>D</v>
      </c>
      <c r="CU105" s="154">
        <v>9660</v>
      </c>
      <c r="CV105" s="125">
        <v>742</v>
      </c>
      <c r="CW105" s="33">
        <f t="shared" si="73"/>
        <v>8</v>
      </c>
      <c r="CX105" s="83" t="str">
        <f t="shared" si="74"/>
        <v>Konstrukteur 8 / Fachplaner 8 / Gruppenchef 8</v>
      </c>
      <c r="CY105" s="125">
        <v>742</v>
      </c>
      <c r="CZ105" s="33">
        <f t="shared" si="71"/>
        <v>8</v>
      </c>
      <c r="DA105" s="83" t="str">
        <f t="shared" si="72"/>
        <v>Konstrukteur 8 / Fachplaner 8 / Gruppenchef 8</v>
      </c>
      <c r="DB105" s="125">
        <v>742</v>
      </c>
      <c r="DC105" s="33">
        <f t="shared" si="54"/>
        <v>8</v>
      </c>
      <c r="DD105" s="83" t="str">
        <f t="shared" si="55"/>
        <v>Konstrukteur 8 / Fachplaner 8 / Gruppenchef 8</v>
      </c>
      <c r="DE105" s="125">
        <v>741</v>
      </c>
      <c r="DF105" s="33">
        <f t="shared" si="65"/>
        <v>7</v>
      </c>
      <c r="DG105" s="83" t="str">
        <f t="shared" si="66"/>
        <v>Konstrukteur 7 / Fachplaner 7 / Gruppenchef 7</v>
      </c>
      <c r="DH105" s="125">
        <v>733</v>
      </c>
      <c r="DI105" s="33">
        <f t="shared" si="67"/>
        <v>6</v>
      </c>
      <c r="DJ105" s="83" t="str">
        <f t="shared" si="68"/>
        <v>Konstrukteur 6 / -planer 6 / Gruppenchef 6</v>
      </c>
      <c r="DK105" s="20"/>
      <c r="DL105" s="125">
        <v>733</v>
      </c>
      <c r="DM105" s="125">
        <f t="shared" si="69"/>
        <v>6</v>
      </c>
      <c r="DN105" s="83" t="str">
        <f t="shared" si="70"/>
        <v>Konstrukteur 6 / -planer 6 / Gruppenchef 6</v>
      </c>
      <c r="DS105" s="19">
        <f t="shared" si="63"/>
        <v>9660</v>
      </c>
      <c r="DT105" s="153">
        <v>6</v>
      </c>
      <c r="DU105" s="19">
        <v>0</v>
      </c>
      <c r="DV105" s="19" t="s">
        <v>965</v>
      </c>
      <c r="EX105" s="154">
        <v>9733</v>
      </c>
      <c r="EY105" s="19" t="s">
        <v>147</v>
      </c>
    </row>
    <row r="106" spans="1:155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O106" s="263" t="str">
        <f t="shared" si="57"/>
        <v>anders</v>
      </c>
      <c r="CP106" s="19" t="str">
        <f>+S106</f>
        <v>Iten Vanessa</v>
      </c>
      <c r="CQ106" s="259"/>
      <c r="CR106" s="19">
        <f>+Z106</f>
        <v>16</v>
      </c>
      <c r="CS106" s="19" t="str">
        <f>+AB106</f>
        <v>D</v>
      </c>
      <c r="CT106" s="260" t="str">
        <f t="shared" si="75"/>
        <v>E</v>
      </c>
      <c r="CU106" s="154">
        <v>9661</v>
      </c>
      <c r="CV106" s="125">
        <v>741</v>
      </c>
      <c r="CW106" s="33">
        <f t="shared" si="73"/>
        <v>7</v>
      </c>
      <c r="CX106" s="83" t="str">
        <f t="shared" si="74"/>
        <v>Konstrukteur 7 / Fachplaner 7 / Gruppenchef 7</v>
      </c>
      <c r="CY106" s="125">
        <v>733</v>
      </c>
      <c r="CZ106" s="33">
        <f>VLOOKUP($CY106,Funktionsbezeichnungen,3,0)</f>
        <v>6</v>
      </c>
      <c r="DA106" s="83" t="str">
        <f>VLOOKUP($CY106,Funktionsbezeichnungen,2,0)</f>
        <v>Konstrukteur 6 / -planer 6 / Gruppenchef 6</v>
      </c>
      <c r="DB106" s="125"/>
      <c r="DC106" s="33"/>
      <c r="DD106" s="83"/>
      <c r="DE106" s="125"/>
      <c r="DF106" s="33"/>
      <c r="DG106" s="83"/>
      <c r="DH106" s="125"/>
      <c r="DI106" s="33"/>
      <c r="DJ106" s="83"/>
      <c r="DK106" s="20"/>
      <c r="DL106" s="125"/>
      <c r="DM106" s="33"/>
      <c r="DN106" s="83"/>
      <c r="DS106" s="19">
        <f>+CU106</f>
        <v>9661</v>
      </c>
      <c r="DT106" s="153">
        <v>6</v>
      </c>
      <c r="DU106" s="19">
        <v>0</v>
      </c>
      <c r="DV106" s="19" t="s">
        <v>965</v>
      </c>
      <c r="EX106" s="154">
        <v>9715</v>
      </c>
      <c r="EY106" s="19" t="s">
        <v>147</v>
      </c>
    </row>
    <row r="107" spans="1:155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O107" s="262" t="str">
        <f t="shared" si="57"/>
        <v>anders</v>
      </c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260" t="str">
        <f t="shared" si="75"/>
        <v>E</v>
      </c>
      <c r="CU107" s="154">
        <v>9664</v>
      </c>
      <c r="CV107" s="125">
        <v>748</v>
      </c>
      <c r="CW107" s="33">
        <f t="shared" si="73"/>
        <v>6</v>
      </c>
      <c r="CX107" s="83" t="str">
        <f t="shared" si="74"/>
        <v>Geomatiker 6</v>
      </c>
      <c r="CY107" s="125">
        <v>733</v>
      </c>
      <c r="CZ107" s="33">
        <f>VLOOKUP($CY107,Funktionsbezeichnungen,3,0)</f>
        <v>6</v>
      </c>
      <c r="DA107" s="83" t="str">
        <f>VLOOKUP($CY107,Funktionsbezeichnungen,2,0)</f>
        <v>Konstrukteur 6 / -planer 6 / Gruppenchef 6</v>
      </c>
      <c r="DB107" s="125"/>
      <c r="DC107" s="33"/>
      <c r="DD107" s="83"/>
      <c r="DE107" s="125"/>
      <c r="DF107" s="33"/>
      <c r="DG107" s="83"/>
      <c r="DH107" s="125"/>
      <c r="DI107" s="33"/>
      <c r="DJ107" s="83"/>
      <c r="DK107" s="20"/>
      <c r="DL107" s="125"/>
      <c r="DM107" s="33"/>
      <c r="DN107" s="83"/>
      <c r="DS107" s="19">
        <f>+CU107</f>
        <v>9664</v>
      </c>
      <c r="DT107" s="153">
        <v>6</v>
      </c>
      <c r="DU107" s="19">
        <v>0</v>
      </c>
      <c r="DV107" s="19" t="s">
        <v>965</v>
      </c>
      <c r="EX107" s="154">
        <v>9726</v>
      </c>
      <c r="EY107" s="19" t="s">
        <v>147</v>
      </c>
    </row>
    <row r="108" spans="1:155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O108" s="262" t="str">
        <f t="shared" si="57"/>
        <v>anders</v>
      </c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260" t="str">
        <f t="shared" si="75"/>
        <v>E</v>
      </c>
      <c r="CU108" s="154">
        <v>9687</v>
      </c>
      <c r="CV108" s="125">
        <v>741</v>
      </c>
      <c r="CW108" s="33">
        <f t="shared" si="73"/>
        <v>7</v>
      </c>
      <c r="CX108" s="83" t="str">
        <f t="shared" si="74"/>
        <v>Konstrukteur 7 / Fachplaner 7 / Gruppenchef 7</v>
      </c>
      <c r="CY108" s="125">
        <v>733</v>
      </c>
      <c r="CZ108" s="33">
        <f>VLOOKUP($CY108,Funktionsbezeichnungen,3,0)</f>
        <v>6</v>
      </c>
      <c r="DA108" s="83" t="str">
        <f>VLOOKUP($CY108,Funktionsbezeichnungen,2,0)</f>
        <v>Konstrukteur 6 / -planer 6 / Gruppenchef 6</v>
      </c>
      <c r="DB108" s="125">
        <v>733</v>
      </c>
      <c r="DC108" s="33">
        <f>VLOOKUP($DB108,Funktionsbezeichnungen,3,0)</f>
        <v>6</v>
      </c>
      <c r="DD108" s="83" t="str">
        <f>VLOOKUP($DB108,Funktionsbezeichnungen,2,0)</f>
        <v>Konstrukteur 6 / -planer 6 / Gruppenchef 6</v>
      </c>
      <c r="DE108" s="125">
        <v>732</v>
      </c>
      <c r="DF108" s="33">
        <f>VLOOKUP($DE108,Funktionsbezeichnungen,3,0)</f>
        <v>5</v>
      </c>
      <c r="DG108" s="83" t="str">
        <f>VLOOKUP($DE108,Funktionsbezeichnungen,2,0)</f>
        <v>Konstrukteur 5 / -planer 5</v>
      </c>
      <c r="DH108" s="125">
        <v>732</v>
      </c>
      <c r="DI108" s="33">
        <f>VLOOKUP($DH108,Funktionsbezeichnungen,3,0)</f>
        <v>5</v>
      </c>
      <c r="DJ108" s="83" t="str">
        <f>VLOOKUP($DH108,Funktionsbezeichnungen,2,0)</f>
        <v>Konstrukteur 5 / -planer 5</v>
      </c>
      <c r="DK108" s="20"/>
      <c r="DL108" s="33">
        <v>732</v>
      </c>
      <c r="DM108" s="33">
        <f>VLOOKUP($DL108,Funktionsbezeichnungen,3,0)</f>
        <v>5</v>
      </c>
      <c r="DN108" s="83" t="str">
        <f>VLOOKUP($DL108,Funktionsbezeichnungen,2,0)</f>
        <v>Konstrukteur 5 / -planer 5</v>
      </c>
      <c r="DS108" s="19">
        <f>+CU108</f>
        <v>9687</v>
      </c>
      <c r="DT108" s="153">
        <v>6</v>
      </c>
      <c r="DU108" s="19">
        <v>0</v>
      </c>
      <c r="DV108" s="19" t="s">
        <v>964</v>
      </c>
      <c r="EX108" s="222">
        <v>9740</v>
      </c>
      <c r="EY108" s="19" t="s">
        <v>149</v>
      </c>
    </row>
    <row r="109" spans="1:155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O109" s="262" t="str">
        <f t="shared" si="57"/>
        <v>anders</v>
      </c>
      <c r="CP109" s="192" t="str">
        <f>+S109</f>
        <v>Grabherr Mathieu</v>
      </c>
      <c r="CR109" s="19">
        <f>+Z109</f>
        <v>9</v>
      </c>
      <c r="CS109" s="19" t="str">
        <f>+AB109</f>
        <v>D</v>
      </c>
      <c r="CT109" s="260" t="str">
        <f t="shared" si="75"/>
        <v>E</v>
      </c>
      <c r="CU109" s="222">
        <v>5641</v>
      </c>
      <c r="CV109" s="125">
        <v>741</v>
      </c>
      <c r="CW109" s="33">
        <f t="shared" si="73"/>
        <v>7</v>
      </c>
      <c r="CX109" s="83" t="str">
        <f t="shared" si="74"/>
        <v>Konstrukteur 7 / Fachplaner 7 / Gruppenchef 7</v>
      </c>
      <c r="CY109" s="125"/>
      <c r="CZ109" s="33"/>
      <c r="DA109" s="83"/>
      <c r="DB109" s="125"/>
      <c r="DC109" s="33"/>
      <c r="DD109" s="83"/>
      <c r="DE109" s="125"/>
      <c r="DF109" s="33"/>
      <c r="DG109" s="83"/>
      <c r="DH109" s="33"/>
      <c r="DI109" s="33"/>
      <c r="DJ109" s="83"/>
      <c r="DL109" s="33"/>
      <c r="DM109" s="33"/>
      <c r="DN109" s="83"/>
      <c r="DS109" s="19">
        <f>+CU109</f>
        <v>5641</v>
      </c>
      <c r="DT109" s="153">
        <v>6</v>
      </c>
      <c r="DU109" s="19">
        <v>0</v>
      </c>
      <c r="DV109" s="19" t="s">
        <v>965</v>
      </c>
      <c r="EX109" s="154">
        <v>6753</v>
      </c>
      <c r="EY109" s="19" t="s">
        <v>105</v>
      </c>
    </row>
    <row r="110" spans="1:155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O110" s="262" t="str">
        <f t="shared" si="57"/>
        <v>anders</v>
      </c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260" t="str">
        <f t="shared" si="75"/>
        <v>F</v>
      </c>
      <c r="CU110" s="154">
        <v>9733</v>
      </c>
      <c r="CV110" s="125">
        <v>771</v>
      </c>
      <c r="CW110" s="33">
        <f t="shared" si="73"/>
        <v>7</v>
      </c>
      <c r="CX110" s="83" t="str">
        <f t="shared" si="74"/>
        <v>Projektingenieur 7 (Bau)</v>
      </c>
      <c r="CY110" s="125">
        <v>732</v>
      </c>
      <c r="CZ110" s="33">
        <f>VLOOKUP($CY110,Funktionsbezeichnungen,3,0)</f>
        <v>5</v>
      </c>
      <c r="DA110" s="83" t="str">
        <f>VLOOKUP($CY110,Funktionsbezeichnungen,2,0)</f>
        <v>Konstrukteur 5 / -planer 5</v>
      </c>
      <c r="DB110" s="125">
        <v>731</v>
      </c>
      <c r="DC110" s="33">
        <f>VLOOKUP($DB110,Funktionsbezeichnungen,3,0)</f>
        <v>4</v>
      </c>
      <c r="DD110" s="83" t="str">
        <f>VLOOKUP($DB110,Funktionsbezeichnungen,2,0)</f>
        <v>Konstrukteur 4 / -planer 4</v>
      </c>
      <c r="DE110" s="125"/>
      <c r="DF110" s="33"/>
      <c r="DG110" s="83"/>
      <c r="DH110" s="125"/>
      <c r="DI110" s="33"/>
      <c r="DJ110" s="83"/>
      <c r="DK110" s="20"/>
      <c r="DL110" s="33">
        <v>731</v>
      </c>
      <c r="DM110" s="33">
        <f>VLOOKUP($DL110,Funktionsbezeichnungen,3,0)</f>
        <v>4</v>
      </c>
      <c r="DN110" s="83" t="str">
        <f>VLOOKUP($DL110,Funktionsbezeichnungen,2,0)</f>
        <v>Konstrukteur 4 / -planer 4</v>
      </c>
      <c r="DS110" s="19">
        <f>+CU110</f>
        <v>9733</v>
      </c>
      <c r="DT110" s="153">
        <v>7</v>
      </c>
      <c r="DU110" s="19">
        <v>0</v>
      </c>
      <c r="DV110" s="19" t="s">
        <v>964</v>
      </c>
      <c r="EX110" s="154">
        <v>4245</v>
      </c>
      <c r="EY110" s="19" t="s">
        <v>121</v>
      </c>
    </row>
    <row r="111" spans="1:155" s="19" customFormat="1" x14ac:dyDescent="0.2">
      <c r="A111" s="53">
        <v>0</v>
      </c>
      <c r="B111" s="53"/>
      <c r="C111" s="53">
        <f t="shared" si="58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9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O111" s="19" t="str">
        <f t="shared" si="57"/>
        <v/>
      </c>
      <c r="CP111" s="19" t="str">
        <f t="shared" si="60"/>
        <v>Dettwiler Markus</v>
      </c>
      <c r="CR111" s="19">
        <f t="shared" si="61"/>
        <v>30</v>
      </c>
      <c r="CS111" s="19" t="str">
        <f t="shared" si="62"/>
        <v>E</v>
      </c>
      <c r="CT111" s="260" t="str">
        <f t="shared" si="75"/>
        <v>E</v>
      </c>
      <c r="CU111" s="154">
        <v>5639</v>
      </c>
      <c r="CV111" s="125">
        <v>741</v>
      </c>
      <c r="CW111" s="33">
        <f t="shared" si="73"/>
        <v>7</v>
      </c>
      <c r="CX111" s="83" t="str">
        <f t="shared" si="74"/>
        <v>Konstrukteur 7 / Fachplaner 7 / Gruppenchef 7</v>
      </c>
      <c r="CY111" s="125">
        <v>741</v>
      </c>
      <c r="CZ111" s="33">
        <f t="shared" si="71"/>
        <v>7</v>
      </c>
      <c r="DA111" s="83" t="str">
        <f t="shared" si="72"/>
        <v>Konstrukteur 7 / Fachplaner 7 / Gruppenchef 7</v>
      </c>
      <c r="DB111" s="125">
        <v>741</v>
      </c>
      <c r="DC111" s="33">
        <f t="shared" ref="DC111:DC134" si="76">VLOOKUP($DB111,Funktionsbezeichnungen,3,0)</f>
        <v>7</v>
      </c>
      <c r="DD111" s="83" t="str">
        <f t="shared" ref="DD111:DD134" si="77">VLOOKUP($DB111,Funktionsbezeichnungen,2,0)</f>
        <v>Konstrukteur 7 / Fachplaner 7 / Gruppenchef 7</v>
      </c>
      <c r="DE111" s="125">
        <v>741</v>
      </c>
      <c r="DF111" s="33">
        <f t="shared" si="65"/>
        <v>7</v>
      </c>
      <c r="DG111" s="83" t="str">
        <f t="shared" si="66"/>
        <v>Konstrukteur 7 / Fachplaner 7 / Gruppenchef 7</v>
      </c>
      <c r="DH111" s="125">
        <v>741</v>
      </c>
      <c r="DI111" s="33">
        <f t="shared" si="67"/>
        <v>7</v>
      </c>
      <c r="DJ111" s="83" t="str">
        <f t="shared" si="68"/>
        <v>Konstrukteur 7 / Fachplaner 7 / Gruppenchef 7</v>
      </c>
      <c r="DK111" s="20"/>
      <c r="DL111" s="125">
        <v>741</v>
      </c>
      <c r="DM111" s="33">
        <f t="shared" si="69"/>
        <v>7</v>
      </c>
      <c r="DN111" s="83" t="str">
        <f t="shared" si="70"/>
        <v>Konstrukteur 7 / Fachplaner 7 / Gruppenchef 7</v>
      </c>
      <c r="DS111" s="19">
        <f t="shared" si="63"/>
        <v>5639</v>
      </c>
      <c r="DT111" s="153">
        <v>6</v>
      </c>
      <c r="DU111" s="19">
        <v>0</v>
      </c>
      <c r="DV111" s="19" t="s">
        <v>965</v>
      </c>
      <c r="EX111" s="154">
        <v>4266</v>
      </c>
      <c r="EY111" s="19" t="s">
        <v>121</v>
      </c>
    </row>
    <row r="112" spans="1:155" s="19" customFormat="1" x14ac:dyDescent="0.2">
      <c r="A112" s="53">
        <v>0</v>
      </c>
      <c r="B112" s="53"/>
      <c r="C112" s="53">
        <f t="shared" si="58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9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O112" s="19" t="str">
        <f t="shared" si="57"/>
        <v/>
      </c>
      <c r="CP112" s="19" t="str">
        <f t="shared" si="60"/>
        <v>Breiter Michael</v>
      </c>
      <c r="CR112" s="19">
        <f t="shared" si="61"/>
        <v>10</v>
      </c>
      <c r="CS112" s="19" t="str">
        <f t="shared" si="62"/>
        <v>E</v>
      </c>
      <c r="CT112" s="260" t="str">
        <f t="shared" si="75"/>
        <v>E</v>
      </c>
      <c r="CU112" s="154">
        <v>7702</v>
      </c>
      <c r="CV112" s="125">
        <v>733</v>
      </c>
      <c r="CW112" s="33">
        <f t="shared" si="73"/>
        <v>6</v>
      </c>
      <c r="CX112" s="83" t="str">
        <f t="shared" si="74"/>
        <v>Konstrukteur 6 / -planer 6 / Gruppenchef 6</v>
      </c>
      <c r="CY112" s="125">
        <v>733</v>
      </c>
      <c r="CZ112" s="33">
        <f t="shared" si="71"/>
        <v>6</v>
      </c>
      <c r="DA112" s="83" t="str">
        <f t="shared" si="72"/>
        <v>Konstrukteur 6 / -planer 6 / Gruppenchef 6</v>
      </c>
      <c r="DB112" s="125"/>
      <c r="DC112" s="33"/>
      <c r="DD112" s="83"/>
      <c r="DE112" s="125">
        <v>732</v>
      </c>
      <c r="DF112" s="33">
        <f>VLOOKUP($DE112,Funktionsbezeichnungen,3,0)</f>
        <v>5</v>
      </c>
      <c r="DG112" s="83" t="str">
        <f>VLOOKUP($DE112,Funktionsbezeichnungen,2,0)</f>
        <v>Konstrukteur 5 / -planer 5</v>
      </c>
      <c r="DH112" s="33">
        <v>732</v>
      </c>
      <c r="DI112" s="33">
        <f>VLOOKUP($DH112,Funktionsbezeichnungen,3,0)</f>
        <v>5</v>
      </c>
      <c r="DJ112" s="83" t="str">
        <f>VLOOKUP($DH112,Funktionsbezeichnungen,2,0)</f>
        <v>Konstrukteur 5 / -planer 5</v>
      </c>
      <c r="DL112" s="33">
        <v>732</v>
      </c>
      <c r="DM112" s="33">
        <f t="shared" ref="DM112:DM132" si="78">VLOOKUP($DL112,Funktionsbezeichnungen,3,0)</f>
        <v>5</v>
      </c>
      <c r="DN112" s="83" t="str">
        <f t="shared" ref="DN112:DN132" si="79">VLOOKUP($DL112,Funktionsbezeichnungen,2,0)</f>
        <v>Konstrukteur 5 / -planer 5</v>
      </c>
      <c r="DS112" s="19">
        <f t="shared" si="63"/>
        <v>7702</v>
      </c>
      <c r="DT112" s="153">
        <v>6</v>
      </c>
      <c r="DU112" s="19">
        <v>0</v>
      </c>
      <c r="DV112" s="19" t="s">
        <v>964</v>
      </c>
      <c r="EX112" s="154">
        <v>4216</v>
      </c>
      <c r="EY112" s="19" t="s">
        <v>121</v>
      </c>
    </row>
    <row r="113" spans="1:155" s="19" customFormat="1" x14ac:dyDescent="0.2">
      <c r="A113" s="53">
        <v>0</v>
      </c>
      <c r="B113" s="53"/>
      <c r="C113" s="53">
        <f t="shared" si="58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9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O113" s="19" t="str">
        <f t="shared" si="57"/>
        <v/>
      </c>
      <c r="CP113" s="19" t="str">
        <f t="shared" si="60"/>
        <v>Niederberger Benjamin</v>
      </c>
      <c r="CR113" s="19">
        <f t="shared" si="61"/>
        <v>8</v>
      </c>
      <c r="CS113" s="19" t="str">
        <f t="shared" si="62"/>
        <v>E</v>
      </c>
      <c r="CT113" s="260" t="str">
        <f t="shared" si="75"/>
        <v>E</v>
      </c>
      <c r="CU113" s="154">
        <v>9701</v>
      </c>
      <c r="CV113" s="125">
        <v>733</v>
      </c>
      <c r="CW113" s="33">
        <f t="shared" si="73"/>
        <v>6</v>
      </c>
      <c r="CX113" s="83" t="str">
        <f t="shared" si="74"/>
        <v>Konstrukteur 6 / -planer 6 / Gruppenchef 6</v>
      </c>
      <c r="CY113" s="125">
        <v>733</v>
      </c>
      <c r="CZ113" s="33">
        <f t="shared" si="71"/>
        <v>6</v>
      </c>
      <c r="DA113" s="83" t="str">
        <f t="shared" si="72"/>
        <v>Konstrukteur 6 / -planer 6 / Gruppenchef 6</v>
      </c>
      <c r="DB113" s="125">
        <v>732</v>
      </c>
      <c r="DC113" s="33">
        <f t="shared" si="76"/>
        <v>5</v>
      </c>
      <c r="DD113" s="83" t="str">
        <f t="shared" si="77"/>
        <v>Konstrukteur 5 / -planer 5</v>
      </c>
      <c r="DE113" s="125">
        <v>731</v>
      </c>
      <c r="DF113" s="33">
        <f t="shared" ref="DF113:DF132" si="80">VLOOKUP($DE113,Funktionsbezeichnungen,3,0)</f>
        <v>4</v>
      </c>
      <c r="DG113" s="83" t="str">
        <f t="shared" ref="DG113:DG132" si="81">VLOOKUP($DE113,Funktionsbezeichnungen,2,0)</f>
        <v>Konstrukteur 4 / -planer 4</v>
      </c>
      <c r="DH113" s="125">
        <v>731</v>
      </c>
      <c r="DI113" s="33">
        <f t="shared" si="67"/>
        <v>4</v>
      </c>
      <c r="DJ113" s="83" t="str">
        <f t="shared" si="68"/>
        <v>Konstrukteur 4 / -planer 4</v>
      </c>
      <c r="DK113" s="20"/>
      <c r="DL113" s="33">
        <v>731</v>
      </c>
      <c r="DM113" s="33">
        <f t="shared" si="78"/>
        <v>4</v>
      </c>
      <c r="DN113" s="83" t="str">
        <f t="shared" si="79"/>
        <v>Konstrukteur 4 / -planer 4</v>
      </c>
      <c r="DS113" s="19">
        <f t="shared" si="63"/>
        <v>9701</v>
      </c>
      <c r="DT113" s="153">
        <v>6</v>
      </c>
      <c r="DU113" s="19">
        <v>0</v>
      </c>
      <c r="DV113" s="19" t="s">
        <v>964</v>
      </c>
      <c r="EX113" s="154">
        <v>4320</v>
      </c>
      <c r="EY113" s="19" t="s">
        <v>121</v>
      </c>
    </row>
    <row r="114" spans="1:155" s="19" customFormat="1" x14ac:dyDescent="0.2">
      <c r="A114" s="53">
        <v>0</v>
      </c>
      <c r="B114" s="53"/>
      <c r="C114" s="53">
        <f t="shared" si="58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si="59"/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O114" s="19" t="str">
        <f t="shared" si="57"/>
        <v/>
      </c>
      <c r="CP114" s="19" t="str">
        <f t="shared" si="60"/>
        <v>Schär Cedric</v>
      </c>
      <c r="CR114" s="19">
        <f t="shared" si="61"/>
        <v>5</v>
      </c>
      <c r="CS114" s="19" t="str">
        <f t="shared" si="62"/>
        <v>F</v>
      </c>
      <c r="CT114" s="260" t="str">
        <f t="shared" si="75"/>
        <v>F</v>
      </c>
      <c r="CU114" s="154">
        <v>9715</v>
      </c>
      <c r="CV114" s="125">
        <v>732</v>
      </c>
      <c r="CW114" s="33">
        <f t="shared" si="73"/>
        <v>5</v>
      </c>
      <c r="CX114" s="83" t="str">
        <f t="shared" si="74"/>
        <v>Konstrukteur 5 / -planer 5</v>
      </c>
      <c r="CY114" s="125">
        <v>732</v>
      </c>
      <c r="CZ114" s="33">
        <f t="shared" si="71"/>
        <v>5</v>
      </c>
      <c r="DA114" s="83" t="str">
        <f t="shared" si="72"/>
        <v>Konstrukteur 5 / -planer 5</v>
      </c>
      <c r="DB114" s="125">
        <v>731</v>
      </c>
      <c r="DC114" s="33">
        <f t="shared" si="76"/>
        <v>4</v>
      </c>
      <c r="DD114" s="83" t="str">
        <f t="shared" si="77"/>
        <v>Konstrukteur 4 / -planer 4</v>
      </c>
      <c r="DE114" s="125"/>
      <c r="DF114" s="33"/>
      <c r="DG114" s="83"/>
      <c r="DH114" s="125"/>
      <c r="DI114" s="33"/>
      <c r="DJ114" s="83"/>
      <c r="DK114" s="20"/>
      <c r="DL114" s="33">
        <v>731</v>
      </c>
      <c r="DM114" s="33">
        <f t="shared" si="78"/>
        <v>4</v>
      </c>
      <c r="DN114" s="83" t="str">
        <f t="shared" si="79"/>
        <v>Konstrukteur 4 / -planer 4</v>
      </c>
      <c r="DS114" s="19">
        <f t="shared" si="63"/>
        <v>9715</v>
      </c>
      <c r="DT114" s="153">
        <v>6</v>
      </c>
      <c r="DU114" s="19">
        <v>0</v>
      </c>
      <c r="DV114" s="19" t="s">
        <v>964</v>
      </c>
      <c r="EX114" s="154">
        <v>5581</v>
      </c>
      <c r="EY114" s="19" t="s">
        <v>121</v>
      </c>
    </row>
    <row r="115" spans="1:155" s="19" customFormat="1" x14ac:dyDescent="0.2">
      <c r="A115" s="53">
        <v>0</v>
      </c>
      <c r="B115" s="53"/>
      <c r="C115" s="53">
        <f t="shared" si="58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59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O115" s="262" t="str">
        <f t="shared" si="57"/>
        <v>anders</v>
      </c>
      <c r="CP115" s="192" t="str">
        <f t="shared" si="60"/>
        <v>Boschung Jan</v>
      </c>
      <c r="CR115" s="19">
        <f t="shared" si="61"/>
        <v>2</v>
      </c>
      <c r="CS115" s="19" t="str">
        <f t="shared" si="62"/>
        <v>F</v>
      </c>
      <c r="CT115" s="260" t="str">
        <f t="shared" si="75"/>
        <v>G</v>
      </c>
      <c r="CU115" s="154">
        <v>9740</v>
      </c>
      <c r="CV115" s="125">
        <v>731</v>
      </c>
      <c r="CW115" s="33">
        <f t="shared" si="73"/>
        <v>4</v>
      </c>
      <c r="CX115" s="83" t="str">
        <f t="shared" si="74"/>
        <v>Konstrukteur 4 / -planer 4</v>
      </c>
      <c r="CY115" s="125"/>
      <c r="CZ115" s="33"/>
      <c r="DA115" s="83" t="e">
        <f t="shared" ref="DA115:DA142" si="82">VLOOKUP($CY115,Funktionsbezeichnungen,2,0)</f>
        <v>#N/A</v>
      </c>
      <c r="DB115" s="125"/>
      <c r="DC115" s="33"/>
      <c r="DD115" s="83"/>
      <c r="DE115" s="125"/>
      <c r="DF115" s="33"/>
      <c r="DG115" s="83"/>
      <c r="DH115" s="125"/>
      <c r="DI115" s="33"/>
      <c r="DJ115" s="83"/>
      <c r="DK115" s="20"/>
      <c r="DL115" s="33"/>
      <c r="DM115" s="33"/>
      <c r="DN115" s="83"/>
      <c r="DS115" s="19">
        <f t="shared" si="63"/>
        <v>9740</v>
      </c>
      <c r="DT115" s="153">
        <v>8</v>
      </c>
      <c r="DU115" s="19">
        <v>0</v>
      </c>
      <c r="DV115" s="185" t="s">
        <v>976</v>
      </c>
      <c r="EX115" s="154">
        <v>4352</v>
      </c>
      <c r="EY115" s="19" t="s">
        <v>121</v>
      </c>
    </row>
    <row r="116" spans="1:155" s="19" customFormat="1" x14ac:dyDescent="0.2">
      <c r="A116" s="53">
        <v>0</v>
      </c>
      <c r="B116" s="53"/>
      <c r="C116" s="53">
        <f t="shared" si="5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O116" s="262" t="e">
        <f t="shared" si="57"/>
        <v>#N/A</v>
      </c>
      <c r="CP116" s="192" t="str">
        <f t="shared" si="60"/>
        <v>Stucki Tizian</v>
      </c>
      <c r="CR116" s="19">
        <f t="shared" si="61"/>
        <v>1</v>
      </c>
      <c r="CS116" s="19" t="str">
        <f t="shared" si="62"/>
        <v>F</v>
      </c>
      <c r="CT116" s="260" t="e">
        <f t="shared" si="75"/>
        <v>#N/A</v>
      </c>
      <c r="CU116" s="222">
        <v>9743</v>
      </c>
      <c r="CV116" s="125">
        <v>731</v>
      </c>
      <c r="CW116" s="33">
        <f t="shared" si="73"/>
        <v>4</v>
      </c>
      <c r="CX116" s="83" t="str">
        <f t="shared" si="74"/>
        <v>Konstrukteur 4 / -planer 4</v>
      </c>
      <c r="CY116" s="125"/>
      <c r="CZ116" s="33"/>
      <c r="DA116" s="83"/>
      <c r="DB116" s="125"/>
      <c r="DC116" s="33"/>
      <c r="DD116" s="83"/>
      <c r="DE116" s="125"/>
      <c r="DF116" s="33"/>
      <c r="DG116" s="83"/>
      <c r="DH116" s="125"/>
      <c r="DI116" s="33"/>
      <c r="DJ116" s="83"/>
      <c r="DK116" s="20"/>
      <c r="DL116" s="33"/>
      <c r="DM116" s="33"/>
      <c r="DN116" s="83"/>
      <c r="DS116" s="19">
        <f t="shared" si="63"/>
        <v>9743</v>
      </c>
      <c r="DT116" s="153">
        <v>8</v>
      </c>
      <c r="DU116" s="19">
        <v>0</v>
      </c>
      <c r="DV116" s="185" t="s">
        <v>976</v>
      </c>
      <c r="EX116" s="154">
        <v>5604</v>
      </c>
      <c r="EY116" s="19" t="s">
        <v>121</v>
      </c>
    </row>
    <row r="117" spans="1:155" s="19" customFormat="1" ht="40.5" x14ac:dyDescent="0.2">
      <c r="A117" s="53">
        <v>0</v>
      </c>
      <c r="B117" s="53"/>
      <c r="C117" s="53">
        <f t="shared" si="5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9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9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O117" s="19" t="str">
        <f t="shared" si="57"/>
        <v/>
      </c>
      <c r="CP117" s="19" t="str">
        <f t="shared" si="60"/>
        <v>Kiefer Patrick</v>
      </c>
      <c r="CR117" s="19">
        <f t="shared" si="61"/>
        <v>16</v>
      </c>
      <c r="CS117" s="19" t="str">
        <f t="shared" si="62"/>
        <v>C</v>
      </c>
      <c r="CT117" s="260" t="str">
        <f t="shared" si="75"/>
        <v>C</v>
      </c>
      <c r="CU117" s="154">
        <v>6753</v>
      </c>
      <c r="CV117" s="125">
        <v>223</v>
      </c>
      <c r="CW117" s="33">
        <f t="shared" si="73"/>
        <v>10</v>
      </c>
      <c r="CX117" s="83" t="str">
        <f t="shared" si="74"/>
        <v>Finanz-Fachspezialist / Controller 10</v>
      </c>
      <c r="CY117" s="125">
        <v>223</v>
      </c>
      <c r="CZ117" s="33">
        <f t="shared" ref="CZ117:CZ142" si="83">VLOOKUP($CY117,Funktionsbezeichnungen,3,0)</f>
        <v>10</v>
      </c>
      <c r="DA117" s="83" t="str">
        <f t="shared" si="82"/>
        <v>Finanz-Fachspezialist / Controller 10</v>
      </c>
      <c r="DB117" s="125">
        <v>223</v>
      </c>
      <c r="DC117" s="33">
        <f>VLOOKUP($DB117,Funktionsbezeichnungen,3,0)</f>
        <v>10</v>
      </c>
      <c r="DD117" s="83" t="str">
        <f>VLOOKUP($DB117,Funktionsbezeichnungen,2,0)</f>
        <v>Finanz-Fachspezialist / Controller 10</v>
      </c>
      <c r="DE117" s="125">
        <v>223</v>
      </c>
      <c r="DF117" s="33">
        <f>VLOOKUP($DE117,Funktionsbezeichnungen,3,0)</f>
        <v>10</v>
      </c>
      <c r="DG117" s="83" t="str">
        <f>VLOOKUP($DE117,Funktionsbezeichnungen,2,0)</f>
        <v>Finanz-Fachspezialist / Controller 10</v>
      </c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10</v>
      </c>
      <c r="DK117" s="20"/>
      <c r="DL117" s="125">
        <v>223</v>
      </c>
      <c r="DM117" s="33">
        <f>VLOOKUP($DL117,Funktionsbezeichnungen,3,0)</f>
        <v>10</v>
      </c>
      <c r="DN117" s="83" t="str">
        <f>VLOOKUP($DL117,Funktionsbezeichnungen,2,0)</f>
        <v>Finanz-Fachspezialist / Controller 10</v>
      </c>
      <c r="DS117" s="19">
        <f t="shared" si="63"/>
        <v>6753</v>
      </c>
      <c r="DT117" s="153">
        <v>3</v>
      </c>
      <c r="DU117" s="19">
        <v>0</v>
      </c>
      <c r="DV117" s="185" t="s">
        <v>972</v>
      </c>
      <c r="EX117" s="154">
        <v>8655</v>
      </c>
      <c r="EY117" s="19" t="s">
        <v>121</v>
      </c>
    </row>
    <row r="118" spans="1:155" s="19" customFormat="1" x14ac:dyDescent="0.2">
      <c r="A118" s="53">
        <v>0</v>
      </c>
      <c r="B118" s="53">
        <v>1</v>
      </c>
      <c r="C118" s="53">
        <f t="shared" si="5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9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O118" s="19" t="str">
        <f t="shared" si="57"/>
        <v/>
      </c>
      <c r="CP118" s="19" t="str">
        <f t="shared" si="60"/>
        <v>Meister Christine</v>
      </c>
      <c r="CR118" s="19">
        <f t="shared" si="61"/>
        <v>47</v>
      </c>
      <c r="CS118" s="19" t="str">
        <f t="shared" si="62"/>
        <v>D</v>
      </c>
      <c r="CT118" s="260" t="str">
        <f t="shared" si="75"/>
        <v>D</v>
      </c>
      <c r="CU118" s="154">
        <v>4245</v>
      </c>
      <c r="CV118" s="125">
        <v>134</v>
      </c>
      <c r="CW118" s="33">
        <f t="shared" ref="CW118:CW142" si="84">VLOOKUP($CV118,Funktionsbezeichnungen,3,0)</f>
        <v>7</v>
      </c>
      <c r="CX118" s="83" t="str">
        <f t="shared" ref="CX118:CX142" si="85">VLOOKUP($CV118,Funktionsbezeichnungen,2,0)</f>
        <v>Kaufmännischer Mitarbeiter 7 / Gruppenchef 7</v>
      </c>
      <c r="CY118" s="125">
        <v>134</v>
      </c>
      <c r="CZ118" s="33">
        <f t="shared" si="83"/>
        <v>7</v>
      </c>
      <c r="DA118" s="83" t="str">
        <f t="shared" si="82"/>
        <v>Kaufmännischer Mitarbeiter 7 / Gruppenchef 7</v>
      </c>
      <c r="DB118" s="125">
        <v>134</v>
      </c>
      <c r="DC118" s="33">
        <f t="shared" si="76"/>
        <v>7</v>
      </c>
      <c r="DD118" s="83" t="str">
        <f t="shared" si="77"/>
        <v>Kaufmännischer Mitarbeiter 7 / Gruppenchef 7</v>
      </c>
      <c r="DE118" s="125">
        <v>134</v>
      </c>
      <c r="DF118" s="33">
        <f t="shared" si="80"/>
        <v>7</v>
      </c>
      <c r="DG118" s="83" t="str">
        <f t="shared" si="81"/>
        <v>Kaufmännischer Mitarbeiter 7 / Gruppenchef 7</v>
      </c>
      <c r="DH118" s="125">
        <v>134</v>
      </c>
      <c r="DI118" s="33">
        <f t="shared" ref="DI118:DI132" si="86">VLOOKUP($DH118,Funktionsbezeichnungen,3,0)</f>
        <v>7</v>
      </c>
      <c r="DJ118" s="83" t="str">
        <f t="shared" ref="DJ118:DJ132" si="87">VLOOKUP($DH118,Funktionsbezeichnungen,2,0)</f>
        <v>Kaufmännischer Mitarbeiter 7 / Gruppenchef 7</v>
      </c>
      <c r="DK118" s="20"/>
      <c r="DL118" s="125">
        <v>134</v>
      </c>
      <c r="DM118" s="33">
        <f t="shared" si="78"/>
        <v>7</v>
      </c>
      <c r="DN118" s="83" t="str">
        <f t="shared" si="79"/>
        <v>Kaufmännischer Mitarbeiter 7 / Gruppenchef 7</v>
      </c>
      <c r="DS118" s="19">
        <f t="shared" si="63"/>
        <v>4245</v>
      </c>
      <c r="DT118" s="153">
        <v>6</v>
      </c>
      <c r="DU118" s="19">
        <v>0</v>
      </c>
      <c r="DV118" s="19" t="s">
        <v>955</v>
      </c>
      <c r="EX118" s="154">
        <v>5637</v>
      </c>
      <c r="EY118" s="19" t="s">
        <v>142</v>
      </c>
    </row>
    <row r="119" spans="1:155" s="19" customFormat="1" x14ac:dyDescent="0.2">
      <c r="A119" s="53">
        <v>0</v>
      </c>
      <c r="B119" s="53">
        <v>1</v>
      </c>
      <c r="C119" s="53">
        <f t="shared" si="58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9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O119" s="19" t="str">
        <f t="shared" si="57"/>
        <v/>
      </c>
      <c r="CP119" s="19" t="str">
        <f t="shared" si="60"/>
        <v>Derezynski Françoise</v>
      </c>
      <c r="CR119" s="19">
        <f t="shared" si="61"/>
        <v>47</v>
      </c>
      <c r="CS119" s="19" t="str">
        <f t="shared" si="62"/>
        <v>D</v>
      </c>
      <c r="CT119" s="260" t="str">
        <f t="shared" si="75"/>
        <v>D</v>
      </c>
      <c r="CU119" s="154">
        <v>4266</v>
      </c>
      <c r="CV119" s="125">
        <v>141</v>
      </c>
      <c r="CW119" s="33">
        <f t="shared" si="84"/>
        <v>8</v>
      </c>
      <c r="CX119" s="83" t="str">
        <f t="shared" si="85"/>
        <v>Kaufmännischer Fachspezialist 8</v>
      </c>
      <c r="CY119" s="125">
        <v>141</v>
      </c>
      <c r="CZ119" s="33">
        <f t="shared" si="83"/>
        <v>8</v>
      </c>
      <c r="DA119" s="83" t="str">
        <f t="shared" si="82"/>
        <v>Kaufmännischer Fachspezialist 8</v>
      </c>
      <c r="DB119" s="125">
        <v>141</v>
      </c>
      <c r="DC119" s="33">
        <f>VLOOKUP($DB119,Funktionsbezeichnungen,3,0)</f>
        <v>8</v>
      </c>
      <c r="DD119" s="83" t="str">
        <f>VLOOKUP($DB119,Funktionsbezeichnungen,2,0)</f>
        <v>Kaufmännischer Fachspezialist 8</v>
      </c>
      <c r="DE119" s="125">
        <v>134</v>
      </c>
      <c r="DF119" s="33">
        <f>VLOOKUP($DE119,Funktionsbezeichnungen,3,0)</f>
        <v>7</v>
      </c>
      <c r="DG119" s="83" t="str">
        <f>VLOOKUP($DE119,Funktionsbezeichnungen,2,0)</f>
        <v>Kaufmännischer Mitarbeiter 7 / Gruppenchef 7</v>
      </c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7 / Gruppenchef 7</v>
      </c>
      <c r="DK119" s="20"/>
      <c r="DL119" s="125">
        <v>134</v>
      </c>
      <c r="DM119" s="33">
        <f>VLOOKUP($DL119,Funktionsbezeichnungen,3,0)</f>
        <v>7</v>
      </c>
      <c r="DN119" s="83" t="str">
        <f>VLOOKUP($DL119,Funktionsbezeichnungen,2,0)</f>
        <v>Kaufmännischer Mitarbeiter 7 / Gruppenchef 7</v>
      </c>
      <c r="DS119" s="19">
        <f t="shared" si="63"/>
        <v>4266</v>
      </c>
      <c r="DT119" s="153">
        <v>6</v>
      </c>
      <c r="DU119" s="19">
        <v>0</v>
      </c>
      <c r="DV119" s="185" t="s">
        <v>955</v>
      </c>
      <c r="EX119" s="154">
        <v>5629</v>
      </c>
      <c r="EY119" s="19" t="s">
        <v>142</v>
      </c>
    </row>
    <row r="120" spans="1:155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9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O120" s="19" t="str">
        <f t="shared" si="57"/>
        <v/>
      </c>
      <c r="CP120" s="19" t="str">
        <f t="shared" si="60"/>
        <v>Szirt Madeleine</v>
      </c>
      <c r="CR120" s="19">
        <f t="shared" si="61"/>
        <v>41</v>
      </c>
      <c r="CS120" s="19" t="str">
        <f t="shared" si="62"/>
        <v>D</v>
      </c>
      <c r="CT120" s="260" t="str">
        <f t="shared" si="75"/>
        <v>D</v>
      </c>
      <c r="CU120" s="154">
        <v>4216</v>
      </c>
      <c r="CV120" s="125">
        <v>162</v>
      </c>
      <c r="CW120" s="33">
        <f t="shared" si="84"/>
        <v>9</v>
      </c>
      <c r="CX120" s="83" t="str">
        <f t="shared" si="85"/>
        <v>Personal-Fachspezialist 9</v>
      </c>
      <c r="CY120" s="125">
        <v>162</v>
      </c>
      <c r="CZ120" s="33">
        <f t="shared" si="83"/>
        <v>9</v>
      </c>
      <c r="DA120" s="83" t="str">
        <f t="shared" si="82"/>
        <v>Personal-Fachspezialist 9</v>
      </c>
      <c r="DB120" s="125">
        <v>162</v>
      </c>
      <c r="DC120" s="33">
        <f>VLOOKUP($DB120,Funktionsbezeichnungen,3,0)</f>
        <v>9</v>
      </c>
      <c r="DD120" s="83" t="str">
        <f>VLOOKUP($DB120,Funktionsbezeichnungen,2,0)</f>
        <v>Personal-Fachspezialist 9</v>
      </c>
      <c r="DE120" s="125">
        <v>162</v>
      </c>
      <c r="DF120" s="33">
        <f>VLOOKUP($DE120,Funktionsbezeichnungen,3,0)</f>
        <v>9</v>
      </c>
      <c r="DG120" s="83" t="str">
        <f>VLOOKUP($DE120,Funktionsbezeichnungen,2,0)</f>
        <v>Personal-Fachspezialist 9</v>
      </c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9</v>
      </c>
      <c r="DK120" s="20"/>
      <c r="DL120" s="125">
        <v>162</v>
      </c>
      <c r="DM120" s="33">
        <f>VLOOKUP($DL120,Funktionsbezeichnungen,3,0)</f>
        <v>9</v>
      </c>
      <c r="DN120" s="83" t="str">
        <f>VLOOKUP($DL120,Funktionsbezeichnungen,2,0)</f>
        <v>Personal-Fachspezialist 9</v>
      </c>
      <c r="DS120" s="19">
        <f t="shared" si="63"/>
        <v>4216</v>
      </c>
      <c r="DT120" s="153">
        <v>3</v>
      </c>
      <c r="DU120" s="19">
        <v>0</v>
      </c>
      <c r="DV120" s="185" t="s">
        <v>971</v>
      </c>
      <c r="EX120" s="154">
        <v>7700</v>
      </c>
      <c r="EY120" s="19" t="s">
        <v>142</v>
      </c>
    </row>
    <row r="121" spans="1:155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9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O121" s="19" t="str">
        <f t="shared" si="57"/>
        <v/>
      </c>
      <c r="CP121" s="19" t="str">
        <f t="shared" si="60"/>
        <v>Canetti Rosemarie</v>
      </c>
      <c r="CR121" s="19">
        <f t="shared" si="61"/>
        <v>41</v>
      </c>
      <c r="CS121" s="19" t="str">
        <f t="shared" si="62"/>
        <v>D</v>
      </c>
      <c r="CT121" s="260" t="str">
        <f t="shared" si="75"/>
        <v>D</v>
      </c>
      <c r="CU121" s="154">
        <v>4320</v>
      </c>
      <c r="CV121" s="125">
        <v>134</v>
      </c>
      <c r="CW121" s="33">
        <f t="shared" si="84"/>
        <v>7</v>
      </c>
      <c r="CX121" s="83" t="str">
        <f t="shared" si="85"/>
        <v>Kaufmännischer Mitarbeiter 7 / Gruppenchef 7</v>
      </c>
      <c r="CY121" s="125">
        <v>134</v>
      </c>
      <c r="CZ121" s="33">
        <f t="shared" si="83"/>
        <v>7</v>
      </c>
      <c r="DA121" s="83" t="str">
        <f t="shared" si="82"/>
        <v>Kaufmännischer Mitarbeiter 7 / Gruppenchef 7</v>
      </c>
      <c r="DB121" s="125"/>
      <c r="DC121" s="33"/>
      <c r="DD121" s="83"/>
      <c r="DE121" s="125">
        <v>134</v>
      </c>
      <c r="DF121" s="33">
        <f t="shared" si="80"/>
        <v>7</v>
      </c>
      <c r="DG121" s="83" t="str">
        <f t="shared" si="81"/>
        <v>Kaufmännischer Mitarbeiter 7 / Gruppenchef 7</v>
      </c>
      <c r="DH121" s="125">
        <v>134</v>
      </c>
      <c r="DI121" s="33">
        <f t="shared" si="86"/>
        <v>7</v>
      </c>
      <c r="DJ121" s="83" t="str">
        <f t="shared" si="87"/>
        <v>Kaufmännischer Mitarbeiter 7 / Gruppenchef 7</v>
      </c>
      <c r="DK121" s="20"/>
      <c r="DL121" s="125">
        <v>134</v>
      </c>
      <c r="DM121" s="33">
        <f t="shared" si="78"/>
        <v>7</v>
      </c>
      <c r="DN121" s="83" t="str">
        <f t="shared" si="79"/>
        <v>Kaufmännischer Mitarbeiter 7 / Gruppenchef 7</v>
      </c>
      <c r="DS121" s="19">
        <f t="shared" si="63"/>
        <v>4320</v>
      </c>
      <c r="DT121" s="153">
        <v>6</v>
      </c>
      <c r="DU121" s="19">
        <v>0</v>
      </c>
      <c r="DV121" s="19" t="s">
        <v>955</v>
      </c>
      <c r="EX121" s="154">
        <v>6762</v>
      </c>
      <c r="EY121" s="19" t="s">
        <v>142</v>
      </c>
    </row>
    <row r="122" spans="1:155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9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O122" s="19" t="str">
        <f t="shared" si="57"/>
        <v/>
      </c>
      <c r="CP122" s="19" t="str">
        <f t="shared" si="60"/>
        <v>Peier Doris</v>
      </c>
      <c r="CR122" s="19">
        <f t="shared" si="61"/>
        <v>36</v>
      </c>
      <c r="CS122" s="19" t="str">
        <f t="shared" si="62"/>
        <v>D</v>
      </c>
      <c r="CT122" s="260" t="str">
        <f t="shared" si="75"/>
        <v>D</v>
      </c>
      <c r="CU122" s="154">
        <v>5581</v>
      </c>
      <c r="CV122" s="125">
        <v>134</v>
      </c>
      <c r="CW122" s="33">
        <f t="shared" si="84"/>
        <v>7</v>
      </c>
      <c r="CX122" s="83" t="str">
        <f t="shared" si="85"/>
        <v>Kaufmännischer Mitarbeiter 7 / Gruppenchef 7</v>
      </c>
      <c r="CY122" s="125">
        <v>134</v>
      </c>
      <c r="CZ122" s="33">
        <f t="shared" si="83"/>
        <v>7</v>
      </c>
      <c r="DA122" s="83" t="str">
        <f t="shared" si="82"/>
        <v>Kaufmännischer Mitarbeiter 7 / Gruppenchef 7</v>
      </c>
      <c r="DB122" s="125">
        <v>134</v>
      </c>
      <c r="DC122" s="33">
        <f t="shared" si="76"/>
        <v>7</v>
      </c>
      <c r="DD122" s="83" t="str">
        <f t="shared" si="77"/>
        <v>Kaufmännischer Mitarbeiter 7 / Gruppenchef 7</v>
      </c>
      <c r="DE122" s="125">
        <v>134</v>
      </c>
      <c r="DF122" s="33">
        <f t="shared" si="80"/>
        <v>7</v>
      </c>
      <c r="DG122" s="83" t="str">
        <f t="shared" si="81"/>
        <v>Kaufmännischer Mitarbeiter 7 / Gruppenchef 7</v>
      </c>
      <c r="DH122" s="125">
        <v>134</v>
      </c>
      <c r="DI122" s="33">
        <f t="shared" si="86"/>
        <v>7</v>
      </c>
      <c r="DJ122" s="83" t="str">
        <f t="shared" si="87"/>
        <v>Kaufmännischer Mitarbeiter 7 / Gruppenchef 7</v>
      </c>
      <c r="DK122" s="20"/>
      <c r="DL122" s="125">
        <v>134</v>
      </c>
      <c r="DM122" s="33">
        <f t="shared" si="78"/>
        <v>7</v>
      </c>
      <c r="DN122" s="83" t="str">
        <f t="shared" si="79"/>
        <v>Kaufmännischer Mitarbeiter 7 / Gruppenchef 7</v>
      </c>
      <c r="DS122" s="19">
        <f t="shared" si="63"/>
        <v>5581</v>
      </c>
      <c r="DT122" s="153">
        <v>6</v>
      </c>
      <c r="DU122" s="19">
        <v>0</v>
      </c>
      <c r="DV122" s="19" t="s">
        <v>955</v>
      </c>
      <c r="EX122" s="154">
        <v>4226</v>
      </c>
      <c r="EY122" s="19" t="s">
        <v>105</v>
      </c>
    </row>
    <row r="123" spans="1:155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9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O123" s="19" t="str">
        <f t="shared" si="57"/>
        <v/>
      </c>
      <c r="CP123" s="19" t="str">
        <f t="shared" si="60"/>
        <v>Beuret Agnès</v>
      </c>
      <c r="CR123" s="19">
        <f t="shared" si="61"/>
        <v>33</v>
      </c>
      <c r="CS123" s="19" t="str">
        <f t="shared" si="62"/>
        <v>D</v>
      </c>
      <c r="CT123" s="260" t="str">
        <f t="shared" si="75"/>
        <v>D</v>
      </c>
      <c r="CU123" s="154">
        <v>4352</v>
      </c>
      <c r="CV123" s="125">
        <v>134</v>
      </c>
      <c r="CW123" s="33">
        <f t="shared" si="84"/>
        <v>7</v>
      </c>
      <c r="CX123" s="83" t="str">
        <f t="shared" si="85"/>
        <v>Kaufmännischer Mitarbeiter 7 / Gruppenchef 7</v>
      </c>
      <c r="CY123" s="125">
        <v>134</v>
      </c>
      <c r="CZ123" s="33">
        <f t="shared" si="83"/>
        <v>7</v>
      </c>
      <c r="DA123" s="83" t="str">
        <f t="shared" si="82"/>
        <v>Kaufmännischer Mitarbeiter 7 / Gruppenchef 7</v>
      </c>
      <c r="DB123" s="125">
        <v>134</v>
      </c>
      <c r="DC123" s="33">
        <f t="shared" si="76"/>
        <v>7</v>
      </c>
      <c r="DD123" s="83" t="str">
        <f t="shared" si="77"/>
        <v>Kaufmännischer Mitarbeiter 7 / Gruppenchef 7</v>
      </c>
      <c r="DE123" s="125">
        <v>134</v>
      </c>
      <c r="DF123" s="33">
        <f t="shared" si="80"/>
        <v>7</v>
      </c>
      <c r="DG123" s="83" t="str">
        <f t="shared" si="81"/>
        <v>Kaufmännischer Mitarbeiter 7 / Gruppenchef 7</v>
      </c>
      <c r="DH123" s="125">
        <v>134</v>
      </c>
      <c r="DI123" s="33">
        <f t="shared" si="86"/>
        <v>7</v>
      </c>
      <c r="DJ123" s="83" t="str">
        <f t="shared" si="87"/>
        <v>Kaufmännischer Mitarbeiter 7 / Gruppenchef 7</v>
      </c>
      <c r="DK123" s="20"/>
      <c r="DL123" s="125">
        <v>134</v>
      </c>
      <c r="DM123" s="33">
        <f t="shared" si="78"/>
        <v>7</v>
      </c>
      <c r="DN123" s="83" t="str">
        <f t="shared" si="79"/>
        <v>Kaufmännischer Mitarbeiter 7 / Gruppenchef 7</v>
      </c>
      <c r="DS123" s="19">
        <f t="shared" si="63"/>
        <v>4352</v>
      </c>
      <c r="DT123" s="153">
        <v>6</v>
      </c>
      <c r="DU123" s="19">
        <v>0</v>
      </c>
      <c r="DV123" s="19" t="s">
        <v>955</v>
      </c>
      <c r="EX123" s="154">
        <v>3203</v>
      </c>
      <c r="EY123" s="19" t="s">
        <v>105</v>
      </c>
    </row>
    <row r="124" spans="1:155" s="19" customFormat="1" x14ac:dyDescent="0.2">
      <c r="A124" s="53">
        <v>0</v>
      </c>
      <c r="B124" s="53">
        <v>1</v>
      </c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9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O124" s="19" t="str">
        <f t="shared" si="57"/>
        <v/>
      </c>
      <c r="CP124" s="19" t="str">
        <f t="shared" si="60"/>
        <v>Weider Noelle</v>
      </c>
      <c r="CR124" s="19">
        <f t="shared" si="61"/>
        <v>28</v>
      </c>
      <c r="CS124" s="19" t="str">
        <f t="shared" si="62"/>
        <v>D</v>
      </c>
      <c r="CT124" s="260" t="str">
        <f t="shared" si="75"/>
        <v>D</v>
      </c>
      <c r="CU124" s="154">
        <v>5604</v>
      </c>
      <c r="CV124" s="125">
        <v>134</v>
      </c>
      <c r="CW124" s="33">
        <f t="shared" si="84"/>
        <v>7</v>
      </c>
      <c r="CX124" s="83" t="str">
        <f t="shared" si="85"/>
        <v>Kaufmännischer Mitarbeiter 7 / Gruppenchef 7</v>
      </c>
      <c r="CY124" s="125">
        <v>134</v>
      </c>
      <c r="CZ124" s="33">
        <f t="shared" si="83"/>
        <v>7</v>
      </c>
      <c r="DA124" s="83" t="str">
        <f t="shared" si="82"/>
        <v>Kaufmännischer Mitarbeiter 7 / Gruppenchef 7</v>
      </c>
      <c r="DB124" s="125">
        <v>134</v>
      </c>
      <c r="DC124" s="33">
        <f t="shared" si="76"/>
        <v>7</v>
      </c>
      <c r="DD124" s="83" t="str">
        <f t="shared" si="77"/>
        <v>Kaufmännischer Mitarbeiter 7 / Gruppenchef 7</v>
      </c>
      <c r="DE124" s="125">
        <v>134</v>
      </c>
      <c r="DF124" s="33">
        <f t="shared" si="80"/>
        <v>7</v>
      </c>
      <c r="DG124" s="83" t="str">
        <f t="shared" si="81"/>
        <v>Kaufmännischer Mitarbeiter 7 / Gruppenchef 7</v>
      </c>
      <c r="DH124" s="125">
        <v>134</v>
      </c>
      <c r="DI124" s="33">
        <f t="shared" si="86"/>
        <v>7</v>
      </c>
      <c r="DJ124" s="83" t="str">
        <f t="shared" si="87"/>
        <v>Kaufmännischer Mitarbeiter 7 / Gruppenchef 7</v>
      </c>
      <c r="DK124" s="20"/>
      <c r="DL124" s="125">
        <v>134</v>
      </c>
      <c r="DM124" s="33">
        <f t="shared" si="78"/>
        <v>7</v>
      </c>
      <c r="DN124" s="83" t="str">
        <f t="shared" si="79"/>
        <v>Kaufmännischer Mitarbeiter 7 / Gruppenchef 7</v>
      </c>
      <c r="DS124" s="19">
        <f t="shared" si="63"/>
        <v>5604</v>
      </c>
      <c r="DT124" s="153">
        <v>6</v>
      </c>
      <c r="DU124" s="19">
        <v>0</v>
      </c>
      <c r="DV124" s="19" t="s">
        <v>955</v>
      </c>
      <c r="EX124" s="154">
        <v>6755</v>
      </c>
      <c r="EY124" s="19" t="s">
        <v>121</v>
      </c>
    </row>
    <row r="125" spans="1:155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9" t="s">
        <v>243</v>
      </c>
      <c r="V125" s="118">
        <v>2002</v>
      </c>
      <c r="W125" s="25"/>
      <c r="X125" s="21"/>
      <c r="Y125" s="25" t="s">
        <v>327</v>
      </c>
      <c r="Z125" s="118">
        <f t="shared" si="59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O125" s="19" t="str">
        <f t="shared" si="57"/>
        <v/>
      </c>
      <c r="CP125" s="19" t="str">
        <f t="shared" si="60"/>
        <v>Fischer Michel</v>
      </c>
      <c r="CR125" s="19">
        <f t="shared" si="61"/>
        <v>16</v>
      </c>
      <c r="CS125" s="19" t="str">
        <f t="shared" si="62"/>
        <v>D</v>
      </c>
      <c r="CT125" s="260" t="str">
        <f t="shared" si="75"/>
        <v>D</v>
      </c>
      <c r="CU125" s="154">
        <v>8655</v>
      </c>
      <c r="CV125" s="125">
        <v>542</v>
      </c>
      <c r="CW125" s="33">
        <f t="shared" si="84"/>
        <v>7</v>
      </c>
      <c r="CX125" s="83" t="str">
        <f t="shared" si="85"/>
        <v>Technischer Sachbearbeiter 7</v>
      </c>
      <c r="CY125" s="125">
        <v>542</v>
      </c>
      <c r="CZ125" s="33">
        <f t="shared" si="83"/>
        <v>7</v>
      </c>
      <c r="DA125" s="83" t="str">
        <f t="shared" si="82"/>
        <v>Technischer Sachbearbeiter 7</v>
      </c>
      <c r="DB125" s="125">
        <v>542</v>
      </c>
      <c r="DC125" s="33">
        <f t="shared" si="76"/>
        <v>7</v>
      </c>
      <c r="DD125" s="83" t="str">
        <f t="shared" si="77"/>
        <v>Technischer Sachbearbeiter 7</v>
      </c>
      <c r="DE125" s="125">
        <v>542</v>
      </c>
      <c r="DF125" s="33">
        <f t="shared" si="80"/>
        <v>7</v>
      </c>
      <c r="DG125" s="83" t="str">
        <f t="shared" si="81"/>
        <v>Technischer Sachbearbeiter 7</v>
      </c>
      <c r="DH125" s="125">
        <v>541</v>
      </c>
      <c r="DI125" s="33">
        <f t="shared" si="86"/>
        <v>6</v>
      </c>
      <c r="DJ125" s="83" t="str">
        <f t="shared" si="87"/>
        <v>Technischer Sachbearbeiter 6</v>
      </c>
      <c r="DK125" s="20"/>
      <c r="DL125" s="125">
        <v>351</v>
      </c>
      <c r="DM125" s="33">
        <f t="shared" si="78"/>
        <v>7</v>
      </c>
      <c r="DN125" s="83" t="str">
        <f t="shared" si="79"/>
        <v>Marketing - / Product - Manager 7</v>
      </c>
      <c r="DS125" s="19">
        <f t="shared" si="63"/>
        <v>8655</v>
      </c>
      <c r="DT125" s="153">
        <v>6</v>
      </c>
      <c r="DU125" s="19">
        <v>0</v>
      </c>
      <c r="DV125" s="19" t="s">
        <v>967</v>
      </c>
      <c r="EX125" s="154">
        <v>7708</v>
      </c>
      <c r="EY125" s="19" t="s">
        <v>142</v>
      </c>
    </row>
    <row r="126" spans="1:155" s="19" customFormat="1" x14ac:dyDescent="0.2">
      <c r="A126" s="53">
        <v>0</v>
      </c>
      <c r="B126" s="53">
        <v>1</v>
      </c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9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O126" s="19" t="str">
        <f t="shared" si="57"/>
        <v/>
      </c>
      <c r="CP126" s="19" t="str">
        <f t="shared" si="60"/>
        <v>Willig Martine</v>
      </c>
      <c r="CR126" s="19">
        <f t="shared" si="61"/>
        <v>42</v>
      </c>
      <c r="CS126" s="19" t="str">
        <f t="shared" si="62"/>
        <v>E</v>
      </c>
      <c r="CT126" s="260" t="str">
        <f t="shared" si="75"/>
        <v>E</v>
      </c>
      <c r="CU126" s="154">
        <v>5637</v>
      </c>
      <c r="CV126" s="125">
        <v>133</v>
      </c>
      <c r="CW126" s="33">
        <f t="shared" si="84"/>
        <v>6</v>
      </c>
      <c r="CX126" s="83" t="str">
        <f t="shared" si="85"/>
        <v>Kaufmännischer Mitarbeiter 6 / Gruppenchef 6</v>
      </c>
      <c r="CY126" s="125">
        <v>133</v>
      </c>
      <c r="CZ126" s="33">
        <f t="shared" si="83"/>
        <v>6</v>
      </c>
      <c r="DA126" s="83" t="str">
        <f t="shared" si="82"/>
        <v>Kaufmännischer Mitarbeiter 6 / Gruppenchef 6</v>
      </c>
      <c r="DB126" s="125">
        <v>133</v>
      </c>
      <c r="DC126" s="33">
        <f t="shared" si="76"/>
        <v>6</v>
      </c>
      <c r="DD126" s="83" t="str">
        <f t="shared" si="77"/>
        <v>Kaufmännischer Mitarbeiter 6 / Gruppenchef 6</v>
      </c>
      <c r="DE126" s="125">
        <v>133</v>
      </c>
      <c r="DF126" s="33">
        <f t="shared" si="80"/>
        <v>6</v>
      </c>
      <c r="DG126" s="83" t="str">
        <f t="shared" si="81"/>
        <v>Kaufmännischer Mitarbeiter 6 / Gruppenchef 6</v>
      </c>
      <c r="DH126" s="125">
        <v>133</v>
      </c>
      <c r="DI126" s="33">
        <f t="shared" si="86"/>
        <v>6</v>
      </c>
      <c r="DJ126" s="83" t="str">
        <f t="shared" si="87"/>
        <v>Kaufmännischer Mitarbeiter 6 / Gruppenchef 6</v>
      </c>
      <c r="DK126" s="20"/>
      <c r="DL126" s="125">
        <v>133</v>
      </c>
      <c r="DM126" s="33">
        <f t="shared" si="78"/>
        <v>6</v>
      </c>
      <c r="DN126" s="83" t="str">
        <f t="shared" si="79"/>
        <v>Kaufmännischer Mitarbeiter 6 / Gruppenchef 6</v>
      </c>
      <c r="DS126" s="19">
        <f t="shared" si="63"/>
        <v>5637</v>
      </c>
      <c r="DT126" s="153">
        <v>6</v>
      </c>
      <c r="DU126" s="19">
        <v>0</v>
      </c>
      <c r="DV126" s="185" t="s">
        <v>973</v>
      </c>
      <c r="EX126" s="154">
        <v>5626</v>
      </c>
      <c r="EY126" s="19" t="s">
        <v>121</v>
      </c>
    </row>
    <row r="127" spans="1:155" s="19" customFormat="1" x14ac:dyDescent="0.2">
      <c r="A127" s="53">
        <v>0</v>
      </c>
      <c r="B127" s="53">
        <v>1</v>
      </c>
      <c r="C127" s="53">
        <f t="shared" si="58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9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O127" s="19" t="str">
        <f t="shared" si="57"/>
        <v/>
      </c>
      <c r="CP127" s="19" t="str">
        <f t="shared" si="60"/>
        <v>Boschung Brigitte</v>
      </c>
      <c r="CQ127" s="259"/>
      <c r="CR127" s="19">
        <f t="shared" si="61"/>
        <v>33</v>
      </c>
      <c r="CS127" s="19" t="str">
        <f t="shared" si="62"/>
        <v>E</v>
      </c>
      <c r="CT127" s="260" t="str">
        <f t="shared" si="75"/>
        <v>E</v>
      </c>
      <c r="CU127" s="154">
        <v>7703</v>
      </c>
      <c r="CV127" s="125">
        <v>133</v>
      </c>
      <c r="CW127" s="33">
        <f t="shared" si="84"/>
        <v>6</v>
      </c>
      <c r="CX127" s="83" t="str">
        <f t="shared" si="85"/>
        <v>Kaufmännischer Mitarbeiter 6 / Gruppenchef 6</v>
      </c>
      <c r="CY127" s="125">
        <v>133</v>
      </c>
      <c r="CZ127" s="33">
        <f t="shared" si="83"/>
        <v>6</v>
      </c>
      <c r="DA127" s="83" t="str">
        <f t="shared" si="82"/>
        <v>Kaufmännischer Mitarbeiter 6 / Gruppenchef 6</v>
      </c>
      <c r="DB127" s="125">
        <v>133</v>
      </c>
      <c r="DC127" s="33">
        <f>VLOOKUP($DB127,Funktionsbezeichnungen,3,0)</f>
        <v>6</v>
      </c>
      <c r="DD127" s="83" t="str">
        <f>VLOOKUP($DB127,Funktionsbezeichnungen,2,0)</f>
        <v>Kaufmännischer Mitarbeiter 6 / Gruppenchef 6</v>
      </c>
      <c r="DE127" s="125">
        <v>112</v>
      </c>
      <c r="DF127" s="33">
        <f>VLOOKUP($DE127,Funktionsbezeichnungen,3,0)</f>
        <v>5</v>
      </c>
      <c r="DG127" s="83" t="str">
        <f>VLOOKUP($DE127,Funktionsbezeichnungen,2,0)</f>
        <v>Réceptionist / Telefonist / Service-Disponent 5</v>
      </c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5</v>
      </c>
      <c r="DK127" s="20"/>
      <c r="DL127" s="125">
        <v>112</v>
      </c>
      <c r="DM127" s="33">
        <f>VLOOKUP($DL127,Funktionsbezeichnungen,3,0)</f>
        <v>5</v>
      </c>
      <c r="DN127" s="83" t="str">
        <f>VLOOKUP($DL127,Funktionsbezeichnungen,2,0)</f>
        <v>Réceptionist / Telefonist / Service-Disponent 5</v>
      </c>
      <c r="DS127" s="19">
        <f t="shared" si="63"/>
        <v>7703</v>
      </c>
      <c r="DT127" s="153">
        <v>6</v>
      </c>
      <c r="DU127" s="19">
        <v>0</v>
      </c>
      <c r="DV127" s="19" t="s">
        <v>953</v>
      </c>
      <c r="EX127" s="154">
        <v>5633</v>
      </c>
      <c r="EY127" s="19" t="s">
        <v>121</v>
      </c>
    </row>
    <row r="128" spans="1:155" s="19" customFormat="1" x14ac:dyDescent="0.2">
      <c r="A128" s="53">
        <v>0</v>
      </c>
      <c r="B128" s="53">
        <v>1</v>
      </c>
      <c r="C128" s="53">
        <f t="shared" si="58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9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O128" s="19" t="str">
        <f t="shared" si="57"/>
        <v/>
      </c>
      <c r="CP128" s="19" t="str">
        <f t="shared" si="60"/>
        <v>Meier Jacqueline</v>
      </c>
      <c r="CR128" s="19">
        <f t="shared" si="61"/>
        <v>31</v>
      </c>
      <c r="CS128" s="19" t="str">
        <f t="shared" si="62"/>
        <v>E</v>
      </c>
      <c r="CT128" s="260" t="str">
        <f t="shared" si="75"/>
        <v>E</v>
      </c>
      <c r="CU128" s="154">
        <v>7700</v>
      </c>
      <c r="CV128" s="125">
        <v>212</v>
      </c>
      <c r="CW128" s="33">
        <f t="shared" si="84"/>
        <v>5</v>
      </c>
      <c r="CX128" s="83" t="str">
        <f t="shared" si="85"/>
        <v>Buchhalter 5</v>
      </c>
      <c r="CY128" s="125">
        <v>212</v>
      </c>
      <c r="CZ128" s="33">
        <f t="shared" si="83"/>
        <v>5</v>
      </c>
      <c r="DA128" s="83" t="str">
        <f t="shared" si="82"/>
        <v>Buchhalter 5</v>
      </c>
      <c r="DB128" s="125">
        <v>212</v>
      </c>
      <c r="DC128" s="33">
        <f t="shared" si="76"/>
        <v>5</v>
      </c>
      <c r="DD128" s="83" t="str">
        <f t="shared" si="77"/>
        <v>Buchhalter 5</v>
      </c>
      <c r="DE128" s="125">
        <v>212</v>
      </c>
      <c r="DF128" s="33">
        <f t="shared" si="80"/>
        <v>5</v>
      </c>
      <c r="DG128" s="83" t="str">
        <f t="shared" si="81"/>
        <v>Buchhalter 5</v>
      </c>
      <c r="DH128" s="125">
        <v>212</v>
      </c>
      <c r="DI128" s="33">
        <f t="shared" si="86"/>
        <v>5</v>
      </c>
      <c r="DJ128" s="83" t="str">
        <f t="shared" si="87"/>
        <v>Buchhalter 5</v>
      </c>
      <c r="DK128" s="20"/>
      <c r="DL128" s="125">
        <v>212</v>
      </c>
      <c r="DM128" s="33">
        <f t="shared" si="78"/>
        <v>5</v>
      </c>
      <c r="DN128" s="83" t="str">
        <f t="shared" si="79"/>
        <v>Buchhalter 5</v>
      </c>
      <c r="DS128" s="19">
        <f t="shared" si="63"/>
        <v>7700</v>
      </c>
      <c r="DT128" s="153">
        <v>6</v>
      </c>
      <c r="DU128" s="19">
        <v>0</v>
      </c>
      <c r="DV128" s="19" t="s">
        <v>958</v>
      </c>
      <c r="EX128" s="154">
        <v>4289</v>
      </c>
      <c r="EY128" s="19" t="s">
        <v>121</v>
      </c>
    </row>
    <row r="129" spans="1:155" s="19" customFormat="1" x14ac:dyDescent="0.2">
      <c r="A129" s="53">
        <v>0</v>
      </c>
      <c r="B129" s="53">
        <v>1</v>
      </c>
      <c r="C129" s="53">
        <f t="shared" si="58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9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O129" s="19" t="str">
        <f t="shared" si="57"/>
        <v/>
      </c>
      <c r="CP129" s="19" t="str">
        <f t="shared" si="60"/>
        <v>Oruk Makbule</v>
      </c>
      <c r="CR129" s="19">
        <f t="shared" si="61"/>
        <v>13</v>
      </c>
      <c r="CS129" s="19" t="str">
        <f t="shared" si="62"/>
        <v>E</v>
      </c>
      <c r="CT129" s="260" t="str">
        <f t="shared" si="75"/>
        <v>E</v>
      </c>
      <c r="CU129" s="154">
        <v>6762</v>
      </c>
      <c r="CV129" s="125">
        <v>212</v>
      </c>
      <c r="CW129" s="33">
        <f t="shared" si="84"/>
        <v>5</v>
      </c>
      <c r="CX129" s="83" t="str">
        <f t="shared" si="85"/>
        <v>Buchhalter 5</v>
      </c>
      <c r="CY129" s="125">
        <v>212</v>
      </c>
      <c r="CZ129" s="33">
        <f t="shared" si="83"/>
        <v>5</v>
      </c>
      <c r="DA129" s="83" t="str">
        <f t="shared" si="82"/>
        <v>Buchhalter 5</v>
      </c>
      <c r="DB129" s="125">
        <v>212</v>
      </c>
      <c r="DC129" s="33">
        <f t="shared" si="76"/>
        <v>5</v>
      </c>
      <c r="DD129" s="83" t="str">
        <f t="shared" si="77"/>
        <v>Buchhalter 5</v>
      </c>
      <c r="DE129" s="125">
        <v>212</v>
      </c>
      <c r="DF129" s="33">
        <f t="shared" si="80"/>
        <v>5</v>
      </c>
      <c r="DG129" s="83" t="str">
        <f t="shared" si="81"/>
        <v>Buchhalter 5</v>
      </c>
      <c r="DH129" s="125">
        <v>212</v>
      </c>
      <c r="DI129" s="33">
        <f t="shared" si="86"/>
        <v>5</v>
      </c>
      <c r="DJ129" s="83" t="str">
        <f t="shared" si="87"/>
        <v>Buchhalter 5</v>
      </c>
      <c r="DK129" s="20"/>
      <c r="DL129" s="125">
        <v>212</v>
      </c>
      <c r="DM129" s="33">
        <f t="shared" si="78"/>
        <v>5</v>
      </c>
      <c r="DN129" s="83" t="str">
        <f t="shared" si="79"/>
        <v>Buchhalter 5</v>
      </c>
      <c r="DS129" s="19">
        <f t="shared" si="63"/>
        <v>6762</v>
      </c>
      <c r="DT129" s="153">
        <v>6</v>
      </c>
      <c r="DU129" s="19">
        <v>0</v>
      </c>
      <c r="DV129" s="19" t="s">
        <v>958</v>
      </c>
      <c r="EX129" s="154">
        <v>7703</v>
      </c>
      <c r="EY129" s="19" t="s">
        <v>142</v>
      </c>
    </row>
    <row r="130" spans="1:155" s="19" customFormat="1" x14ac:dyDescent="0.2">
      <c r="A130" s="53">
        <v>0</v>
      </c>
      <c r="B130" s="53"/>
      <c r="C130" s="53">
        <f t="shared" si="58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9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O130" s="19" t="str">
        <f t="shared" si="57"/>
        <v/>
      </c>
      <c r="CP130" s="19" t="str">
        <f t="shared" si="60"/>
        <v>Steg Günther</v>
      </c>
      <c r="CR130" s="19">
        <f t="shared" si="61"/>
        <v>39</v>
      </c>
      <c r="CS130" s="19" t="str">
        <f t="shared" si="62"/>
        <v>C</v>
      </c>
      <c r="CT130" s="260" t="str">
        <f t="shared" si="75"/>
        <v>C</v>
      </c>
      <c r="CU130" s="154">
        <v>4226</v>
      </c>
      <c r="CV130" s="125">
        <v>413</v>
      </c>
      <c r="CW130" s="33">
        <f t="shared" si="84"/>
        <v>8</v>
      </c>
      <c r="CX130" s="83" t="str">
        <f t="shared" si="85"/>
        <v>Senior System-Controller</v>
      </c>
      <c r="CY130" s="125">
        <v>413</v>
      </c>
      <c r="CZ130" s="33">
        <f t="shared" si="83"/>
        <v>8</v>
      </c>
      <c r="DA130" s="83" t="str">
        <f t="shared" si="82"/>
        <v>Senior System-Controller</v>
      </c>
      <c r="DB130" s="125">
        <v>413</v>
      </c>
      <c r="DC130" s="33">
        <f t="shared" si="76"/>
        <v>8</v>
      </c>
      <c r="DD130" s="83" t="str">
        <f t="shared" si="77"/>
        <v>Senior System-Controller</v>
      </c>
      <c r="DE130" s="125">
        <v>413</v>
      </c>
      <c r="DF130" s="33">
        <f t="shared" si="80"/>
        <v>8</v>
      </c>
      <c r="DG130" s="83" t="str">
        <f t="shared" si="81"/>
        <v>Senior System-Controller</v>
      </c>
      <c r="DH130" s="125">
        <v>413</v>
      </c>
      <c r="DI130" s="33">
        <f t="shared" si="86"/>
        <v>8</v>
      </c>
      <c r="DJ130" s="83" t="str">
        <f t="shared" si="87"/>
        <v>Senior System-Controller</v>
      </c>
      <c r="DK130" s="20"/>
      <c r="DL130" s="125">
        <v>413</v>
      </c>
      <c r="DM130" s="33">
        <f t="shared" si="78"/>
        <v>8</v>
      </c>
      <c r="DN130" s="83" t="str">
        <f t="shared" si="79"/>
        <v>Senior System-Controller</v>
      </c>
      <c r="DS130" s="19">
        <f t="shared" si="63"/>
        <v>4226</v>
      </c>
      <c r="DT130" s="153">
        <v>6</v>
      </c>
      <c r="DU130" s="19">
        <v>0</v>
      </c>
      <c r="DV130" s="19" t="s">
        <v>961</v>
      </c>
      <c r="EX130" s="154">
        <v>5627</v>
      </c>
      <c r="EY130" s="19" t="s">
        <v>142</v>
      </c>
    </row>
    <row r="131" spans="1:155" s="19" customFormat="1" x14ac:dyDescent="0.2">
      <c r="A131" s="53">
        <v>0</v>
      </c>
      <c r="B131" s="53"/>
      <c r="C131" s="53">
        <f t="shared" si="58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9"/>
        <v>26</v>
      </c>
      <c r="AA131" s="25" t="s">
        <v>1317</v>
      </c>
      <c r="AB131" s="21" t="s">
        <v>105</v>
      </c>
      <c r="AC131" s="21"/>
      <c r="AE131" s="90" t="s">
        <v>537</v>
      </c>
      <c r="AF131" s="82"/>
      <c r="CO131" s="19" t="str">
        <f t="shared" si="57"/>
        <v/>
      </c>
      <c r="CP131" s="19" t="str">
        <f t="shared" si="60"/>
        <v>Grimm Stephan</v>
      </c>
      <c r="CR131" s="19">
        <f t="shared" si="61"/>
        <v>26</v>
      </c>
      <c r="CS131" s="19" t="str">
        <f t="shared" si="62"/>
        <v>C</v>
      </c>
      <c r="CT131" s="260" t="str">
        <f t="shared" si="75"/>
        <v>C</v>
      </c>
      <c r="CU131" s="154">
        <v>3203</v>
      </c>
      <c r="CV131" s="125">
        <v>443</v>
      </c>
      <c r="CW131" s="33">
        <f t="shared" si="84"/>
        <v>9</v>
      </c>
      <c r="CX131" s="83" t="str">
        <f t="shared" si="85"/>
        <v>System-Spezialist 9</v>
      </c>
      <c r="CY131" s="125">
        <v>443</v>
      </c>
      <c r="CZ131" s="33">
        <f t="shared" si="83"/>
        <v>9</v>
      </c>
      <c r="DA131" s="83" t="str">
        <f t="shared" si="82"/>
        <v>System-Spezialist 9</v>
      </c>
      <c r="DB131" s="125">
        <v>443</v>
      </c>
      <c r="DC131" s="33">
        <f t="shared" si="76"/>
        <v>9</v>
      </c>
      <c r="DD131" s="83" t="str">
        <f t="shared" si="77"/>
        <v>System-Spezialist 9</v>
      </c>
      <c r="DE131" s="125">
        <v>443</v>
      </c>
      <c r="DF131" s="33">
        <f t="shared" si="80"/>
        <v>9</v>
      </c>
      <c r="DG131" s="83" t="str">
        <f t="shared" si="81"/>
        <v>System-Spezialist 9</v>
      </c>
      <c r="DH131" s="125">
        <v>443</v>
      </c>
      <c r="DI131" s="33">
        <f t="shared" si="86"/>
        <v>9</v>
      </c>
      <c r="DJ131" s="83" t="str">
        <f t="shared" si="87"/>
        <v>System-Spezialist 9</v>
      </c>
      <c r="DK131" s="20"/>
      <c r="DL131" s="125">
        <v>413</v>
      </c>
      <c r="DM131" s="33">
        <f t="shared" si="78"/>
        <v>8</v>
      </c>
      <c r="DN131" s="83" t="str">
        <f t="shared" si="79"/>
        <v>Senior System-Controller</v>
      </c>
      <c r="DS131" s="19">
        <f t="shared" si="63"/>
        <v>3203</v>
      </c>
      <c r="DT131" s="153">
        <v>3</v>
      </c>
      <c r="DU131" s="19">
        <v>0</v>
      </c>
      <c r="DV131" s="19" t="s">
        <v>962</v>
      </c>
      <c r="EX131" s="154">
        <v>5605</v>
      </c>
      <c r="EY131" s="19" t="s">
        <v>142</v>
      </c>
    </row>
    <row r="132" spans="1:155" s="19" customFormat="1" x14ac:dyDescent="0.2">
      <c r="A132" s="53">
        <v>0</v>
      </c>
      <c r="B132" s="53"/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9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O132" s="19" t="str">
        <f t="shared" si="57"/>
        <v/>
      </c>
      <c r="CP132" s="19" t="str">
        <f t="shared" si="60"/>
        <v>Hänni Alexander</v>
      </c>
      <c r="CR132" s="19">
        <f t="shared" si="61"/>
        <v>19</v>
      </c>
      <c r="CS132" s="19" t="str">
        <f t="shared" si="62"/>
        <v>D</v>
      </c>
      <c r="CT132" s="260" t="str">
        <f t="shared" si="75"/>
        <v>D</v>
      </c>
      <c r="CU132" s="154">
        <v>6755</v>
      </c>
      <c r="CV132" s="125">
        <v>423</v>
      </c>
      <c r="CW132" s="33">
        <f t="shared" si="84"/>
        <v>7</v>
      </c>
      <c r="CX132" s="83" t="str">
        <f t="shared" si="85"/>
        <v>Informatiker / ICT-Suporter / -Techniker 7</v>
      </c>
      <c r="CY132" s="125">
        <v>423</v>
      </c>
      <c r="CZ132" s="33">
        <f t="shared" si="83"/>
        <v>7</v>
      </c>
      <c r="DA132" s="83" t="str">
        <f t="shared" si="82"/>
        <v>Informatiker / ICT-Suporter / -Techniker 7</v>
      </c>
      <c r="DB132" s="125">
        <v>423</v>
      </c>
      <c r="DC132" s="33">
        <f t="shared" si="76"/>
        <v>7</v>
      </c>
      <c r="DD132" s="83" t="str">
        <f t="shared" si="77"/>
        <v>Informatiker / ICT-Suporter / -Techniker 7</v>
      </c>
      <c r="DE132" s="125">
        <v>423</v>
      </c>
      <c r="DF132" s="33">
        <f t="shared" si="80"/>
        <v>7</v>
      </c>
      <c r="DG132" s="83" t="str">
        <f t="shared" si="81"/>
        <v>Informatiker / ICT-Suporter / -Techniker 7</v>
      </c>
      <c r="DH132" s="125">
        <v>422</v>
      </c>
      <c r="DI132" s="33">
        <f t="shared" si="86"/>
        <v>6</v>
      </c>
      <c r="DJ132" s="83" t="str">
        <f t="shared" si="87"/>
        <v>Informatiker / ICT-Suporter / -Techniker 6</v>
      </c>
      <c r="DK132" s="20"/>
      <c r="DL132" s="125">
        <v>422</v>
      </c>
      <c r="DM132" s="33">
        <f t="shared" si="78"/>
        <v>6</v>
      </c>
      <c r="DN132" s="83" t="str">
        <f t="shared" si="79"/>
        <v>Informatiker / ICT-Suporter / -Techniker 6</v>
      </c>
      <c r="DS132" s="19">
        <f t="shared" si="63"/>
        <v>6755</v>
      </c>
      <c r="DT132" s="153">
        <v>6</v>
      </c>
      <c r="DU132" s="19">
        <v>0</v>
      </c>
      <c r="DV132" s="19" t="s">
        <v>960</v>
      </c>
      <c r="EX132" s="154">
        <v>6758</v>
      </c>
      <c r="EY132" s="19" t="s">
        <v>142</v>
      </c>
    </row>
    <row r="133" spans="1:155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O133" s="19" t="str">
        <f t="shared" si="57"/>
        <v/>
      </c>
      <c r="CP133" s="19" t="str">
        <f t="shared" si="60"/>
        <v>Eichenberger Sylvia</v>
      </c>
      <c r="CR133" s="19">
        <f t="shared" si="61"/>
        <v>34</v>
      </c>
      <c r="CS133" s="19" t="str">
        <f t="shared" si="62"/>
        <v>D</v>
      </c>
      <c r="CT133" s="260" t="str">
        <f t="shared" ref="CT133:CT142" si="88">VLOOKUP(CU133,Kategorie,2,0)</f>
        <v>D</v>
      </c>
      <c r="CU133" s="154">
        <v>5626</v>
      </c>
      <c r="CV133" s="125">
        <v>134</v>
      </c>
      <c r="CW133" s="33">
        <f t="shared" si="84"/>
        <v>7</v>
      </c>
      <c r="CX133" s="83" t="str">
        <f t="shared" si="85"/>
        <v>Kaufmännischer Mitarbeiter 7 / Gruppenchef 7</v>
      </c>
      <c r="CY133" s="125">
        <v>134</v>
      </c>
      <c r="CZ133" s="33">
        <f t="shared" si="83"/>
        <v>7</v>
      </c>
      <c r="DA133" s="83" t="str">
        <f t="shared" si="82"/>
        <v>Kaufmännischer Mitarbeiter 7 / Gruppenchef 7</v>
      </c>
      <c r="DB133" s="125">
        <v>134</v>
      </c>
      <c r="DC133" s="33">
        <f t="shared" si="76"/>
        <v>7</v>
      </c>
      <c r="DD133" s="83" t="str">
        <f t="shared" si="77"/>
        <v>Kaufmännischer Mitarbeiter 7 / Gruppenchef 7</v>
      </c>
      <c r="DE133" s="125">
        <v>134</v>
      </c>
      <c r="DF133" s="33">
        <f t="shared" ref="DF133:DF142" si="89">VLOOKUP($DE133,Funktionsbezeichnungen,3,0)</f>
        <v>7</v>
      </c>
      <c r="DG133" s="83" t="str">
        <f t="shared" ref="DG133:DG142" si="90">VLOOKUP($DE133,Funktionsbezeichnungen,2,0)</f>
        <v>Kaufmännischer Mitarbeiter 7 / Gruppenchef 7</v>
      </c>
      <c r="DH133" s="125">
        <v>134</v>
      </c>
      <c r="DI133" s="33">
        <f t="shared" ref="DI133:DI142" si="91">VLOOKUP($DH133,Funktionsbezeichnungen,3,0)</f>
        <v>7</v>
      </c>
      <c r="DJ133" s="83" t="str">
        <f t="shared" ref="DJ133:DJ142" si="92">VLOOKUP($DH133,Funktionsbezeichnungen,2,0)</f>
        <v>Kaufmännischer Mitarbeiter 7 / Gruppenchef 7</v>
      </c>
      <c r="DK133" s="20"/>
      <c r="DL133" s="125">
        <v>134</v>
      </c>
      <c r="DM133" s="33">
        <f t="shared" ref="DM133:DM142" si="93">VLOOKUP($DL133,Funktionsbezeichnungen,3,0)</f>
        <v>7</v>
      </c>
      <c r="DN133" s="83" t="str">
        <f t="shared" ref="DN133:DN142" si="94">VLOOKUP($DL133,Funktionsbezeichnungen,2,0)</f>
        <v>Kaufmännischer Mitarbeiter 7 / Gruppenchef 7</v>
      </c>
      <c r="DS133" s="19">
        <f t="shared" si="63"/>
        <v>5626</v>
      </c>
      <c r="DT133" s="153">
        <v>6</v>
      </c>
      <c r="DU133" s="19">
        <v>0</v>
      </c>
      <c r="DV133" s="19" t="s">
        <v>955</v>
      </c>
      <c r="EX133" s="154">
        <v>6740</v>
      </c>
      <c r="EY133" s="19" t="s">
        <v>142</v>
      </c>
    </row>
    <row r="134" spans="1:155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513</v>
      </c>
      <c r="Q134" s="15">
        <v>130</v>
      </c>
      <c r="R134" s="245"/>
      <c r="S134" s="27" t="s">
        <v>272</v>
      </c>
      <c r="T134" s="21">
        <v>1967</v>
      </c>
      <c r="U134" s="28" t="s">
        <v>274</v>
      </c>
      <c r="V134" s="21">
        <v>1986</v>
      </c>
      <c r="W134" s="25" t="s">
        <v>1220</v>
      </c>
      <c r="X134" s="21">
        <v>2016</v>
      </c>
      <c r="Y134" s="25"/>
      <c r="Z134" s="21">
        <f>$AD$3-V134</f>
        <v>32</v>
      </c>
      <c r="AA134" s="25" t="s">
        <v>693</v>
      </c>
      <c r="AB134" s="21" t="s">
        <v>121</v>
      </c>
      <c r="AC134" s="21"/>
      <c r="AE134" s="90" t="s">
        <v>454</v>
      </c>
      <c r="AF134" s="82"/>
      <c r="CO134" s="19" t="str">
        <f t="shared" si="57"/>
        <v/>
      </c>
      <c r="CP134" s="19" t="str">
        <f t="shared" si="60"/>
        <v>Gerber Beatrice</v>
      </c>
      <c r="CR134" s="19">
        <f t="shared" si="61"/>
        <v>32</v>
      </c>
      <c r="CS134" s="19" t="str">
        <f t="shared" si="62"/>
        <v>D</v>
      </c>
      <c r="CT134" s="260" t="str">
        <f t="shared" si="88"/>
        <v>D</v>
      </c>
      <c r="CU134" s="154">
        <v>4289</v>
      </c>
      <c r="CV134" s="125">
        <v>141</v>
      </c>
      <c r="CW134" s="33">
        <f t="shared" si="84"/>
        <v>8</v>
      </c>
      <c r="CX134" s="83" t="str">
        <f t="shared" si="85"/>
        <v>Kaufmännischer Fachspezialist 8</v>
      </c>
      <c r="CY134" s="125">
        <v>141</v>
      </c>
      <c r="CZ134" s="33">
        <f t="shared" si="83"/>
        <v>8</v>
      </c>
      <c r="DA134" s="83" t="str">
        <f t="shared" si="82"/>
        <v>Kaufmännischer Fachspezialist 8</v>
      </c>
      <c r="DB134" s="125">
        <v>141</v>
      </c>
      <c r="DC134" s="33">
        <f t="shared" si="76"/>
        <v>8</v>
      </c>
      <c r="DD134" s="83" t="str">
        <f t="shared" si="77"/>
        <v>Kaufmännischer Fachspezialist 8</v>
      </c>
      <c r="DE134" s="125">
        <v>141</v>
      </c>
      <c r="DF134" s="33">
        <f t="shared" si="89"/>
        <v>8</v>
      </c>
      <c r="DG134" s="83" t="str">
        <f t="shared" si="90"/>
        <v>Kaufmännischer Fachspezialist 8</v>
      </c>
      <c r="DH134" s="125">
        <v>141</v>
      </c>
      <c r="DI134" s="33">
        <f t="shared" si="91"/>
        <v>8</v>
      </c>
      <c r="DJ134" s="83" t="str">
        <f t="shared" si="92"/>
        <v>Kaufmännischer Fachspezialist 8</v>
      </c>
      <c r="DK134" s="20"/>
      <c r="DL134" s="125">
        <v>141</v>
      </c>
      <c r="DM134" s="33">
        <f t="shared" si="93"/>
        <v>8</v>
      </c>
      <c r="DN134" s="83" t="str">
        <f t="shared" si="94"/>
        <v>Kaufmännischer Fachspezialist 8</v>
      </c>
      <c r="DS134" s="19">
        <f t="shared" si="63"/>
        <v>4289</v>
      </c>
      <c r="DT134" s="153">
        <v>6</v>
      </c>
      <c r="DU134" s="19">
        <v>0</v>
      </c>
      <c r="DV134" s="19" t="s">
        <v>956</v>
      </c>
      <c r="EX134" s="154">
        <v>7701</v>
      </c>
      <c r="EY134" s="19" t="s">
        <v>142</v>
      </c>
    </row>
    <row r="135" spans="1:155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1313</v>
      </c>
      <c r="Q135" s="15">
        <v>131</v>
      </c>
      <c r="R135" s="245"/>
      <c r="S135" s="27" t="s">
        <v>1314</v>
      </c>
      <c r="T135" s="21">
        <v>1976</v>
      </c>
      <c r="U135" s="28" t="s">
        <v>279</v>
      </c>
      <c r="V135" s="21">
        <v>2000</v>
      </c>
      <c r="W135" s="25"/>
      <c r="X135" s="162"/>
      <c r="Y135" s="25"/>
      <c r="Z135" s="21">
        <f>$AD$3-V135</f>
        <v>18</v>
      </c>
      <c r="AA135" s="25" t="s">
        <v>339</v>
      </c>
      <c r="AB135" s="21" t="s">
        <v>121</v>
      </c>
      <c r="AC135" s="21"/>
      <c r="AE135" s="90" t="s">
        <v>425</v>
      </c>
      <c r="AF135" s="82"/>
      <c r="CO135" s="262" t="e">
        <f t="shared" ref="CO135:CO163" si="95">IF(CS135=CT135,"","anders")</f>
        <v>#N/A</v>
      </c>
      <c r="CP135" s="192" t="str">
        <f>+S135</f>
        <v>Suter Sarah</v>
      </c>
      <c r="CQ135" s="192"/>
      <c r="CR135" s="19">
        <f>+Z135</f>
        <v>18</v>
      </c>
      <c r="CS135" s="19" t="str">
        <f>+AB135</f>
        <v>D</v>
      </c>
      <c r="CT135" s="260" t="e">
        <f t="shared" si="88"/>
        <v>#N/A</v>
      </c>
      <c r="CU135" s="222">
        <v>4332</v>
      </c>
      <c r="CV135" s="125">
        <v>134</v>
      </c>
      <c r="CW135" s="33">
        <f t="shared" si="84"/>
        <v>7</v>
      </c>
      <c r="CX135" s="83" t="str">
        <f t="shared" si="85"/>
        <v>Kaufmännischer Mitarbeiter 7 / Gruppenchef 7</v>
      </c>
      <c r="CY135" s="125"/>
      <c r="CZ135" s="33"/>
      <c r="DA135" s="83"/>
      <c r="DB135" s="125"/>
      <c r="DC135" s="33"/>
      <c r="DD135" s="83"/>
      <c r="DE135" s="125"/>
      <c r="DF135" s="33"/>
      <c r="DG135" s="83"/>
      <c r="DH135" s="125"/>
      <c r="DI135" s="33"/>
      <c r="DJ135" s="83"/>
      <c r="DK135" s="20"/>
      <c r="DL135" s="125"/>
      <c r="DM135" s="33"/>
      <c r="DN135" s="83"/>
      <c r="DS135" s="19">
        <f>+CU135</f>
        <v>4332</v>
      </c>
      <c r="DT135" s="153">
        <v>6</v>
      </c>
      <c r="DU135" s="19">
        <v>0</v>
      </c>
      <c r="DV135" s="19" t="s">
        <v>955</v>
      </c>
      <c r="EX135" s="154">
        <v>7654</v>
      </c>
      <c r="EY135" s="19" t="s">
        <v>147</v>
      </c>
    </row>
    <row r="136" spans="1:155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O136" s="19" t="str">
        <f t="shared" si="95"/>
        <v/>
      </c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260" t="str">
        <f t="shared" si="88"/>
        <v>E</v>
      </c>
      <c r="CU136" s="154">
        <v>5605</v>
      </c>
      <c r="CV136" s="125">
        <v>132</v>
      </c>
      <c r="CW136" s="33">
        <f t="shared" si="84"/>
        <v>5</v>
      </c>
      <c r="CX136" s="83" t="str">
        <f t="shared" si="85"/>
        <v>Kaufmännischer Mitarbeiter 5</v>
      </c>
      <c r="CY136" s="125">
        <v>132</v>
      </c>
      <c r="CZ136" s="33">
        <f>VLOOKUP($CY136,Funktionsbezeichnungen,3,0)</f>
        <v>5</v>
      </c>
      <c r="DA136" s="83" t="str">
        <f>VLOOKUP($CY136,Funktionsbezeichnungen,2,0)</f>
        <v>Kaufmännischer Mitarbeiter 5</v>
      </c>
      <c r="DB136" s="125">
        <v>132</v>
      </c>
      <c r="DC136" s="33">
        <f>VLOOKUP($DB136,Funktionsbezeichnungen,3,0)</f>
        <v>5</v>
      </c>
      <c r="DD136" s="83" t="str">
        <f>VLOOKUP($DB136,Funktionsbezeichnungen,2,0)</f>
        <v>Kaufmännischer Mitarbeiter 5</v>
      </c>
      <c r="DE136" s="125">
        <v>132</v>
      </c>
      <c r="DF136" s="33">
        <f>VLOOKUP($DE136,Funktionsbezeichnungen,3,0)</f>
        <v>5</v>
      </c>
      <c r="DG136" s="83" t="str">
        <f>VLOOKUP($DE136,Funktionsbezeichnungen,2,0)</f>
        <v>Kaufmännischer Mitarbeiter 5</v>
      </c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5</v>
      </c>
      <c r="DK136" s="20"/>
      <c r="DL136" s="125">
        <v>132</v>
      </c>
      <c r="DM136" s="33">
        <f>VLOOKUP($DL136,Funktionsbezeichnungen,3,0)</f>
        <v>5</v>
      </c>
      <c r="DN136" s="83" t="str">
        <f>VLOOKUP($DL136,Funktionsbezeichnungen,2,0)</f>
        <v>Kaufmännischer Mitarbeiter 5</v>
      </c>
      <c r="DS136" s="19">
        <f>+CU136</f>
        <v>5605</v>
      </c>
      <c r="DT136" s="153">
        <v>7</v>
      </c>
      <c r="DU136" s="19">
        <v>0</v>
      </c>
      <c r="DV136" s="19" t="s">
        <v>955</v>
      </c>
      <c r="EX136" s="154">
        <v>9765</v>
      </c>
    </row>
    <row r="137" spans="1:155" s="19" customFormat="1" x14ac:dyDescent="0.2">
      <c r="A137" s="53">
        <v>0</v>
      </c>
      <c r="B137" s="53">
        <v>1</v>
      </c>
      <c r="C137" s="53">
        <f t="shared" ref="C137:C154" si="96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9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O137" s="262" t="e">
        <f t="shared" si="95"/>
        <v>#N/A</v>
      </c>
      <c r="CP137" s="192" t="str">
        <f t="shared" si="60"/>
        <v>Halbeisen Gisela</v>
      </c>
      <c r="CQ137" s="192"/>
      <c r="CR137" s="192">
        <f t="shared" si="61"/>
        <v>35</v>
      </c>
      <c r="CS137" s="192" t="str">
        <f t="shared" si="62"/>
        <v>E</v>
      </c>
      <c r="CT137" s="260" t="e">
        <f t="shared" si="88"/>
        <v>#N/A</v>
      </c>
      <c r="CU137" s="222">
        <v>7710</v>
      </c>
      <c r="CV137" s="125">
        <v>112</v>
      </c>
      <c r="CW137" s="33">
        <f t="shared" si="84"/>
        <v>5</v>
      </c>
      <c r="CX137" s="83" t="str">
        <f t="shared" si="85"/>
        <v>Réceptionist / Telefonist / Service-Disponent 5</v>
      </c>
      <c r="CY137" s="125"/>
      <c r="CZ137" s="33"/>
      <c r="DA137" s="83"/>
      <c r="DB137" s="125"/>
      <c r="DC137" s="33"/>
      <c r="DD137" s="83"/>
      <c r="DE137" s="125"/>
      <c r="DF137" s="33"/>
      <c r="DG137" s="83"/>
      <c r="DH137" s="125"/>
      <c r="DI137" s="33"/>
      <c r="DJ137" s="83"/>
      <c r="DK137" s="20"/>
      <c r="DL137" s="125"/>
      <c r="DM137" s="33"/>
      <c r="DN137" s="83"/>
      <c r="DS137" s="19">
        <f t="shared" si="63"/>
        <v>7710</v>
      </c>
      <c r="DT137" s="153">
        <v>6</v>
      </c>
      <c r="DU137" s="19">
        <v>0</v>
      </c>
      <c r="DV137" s="19" t="s">
        <v>953</v>
      </c>
      <c r="EX137" s="154">
        <v>9740</v>
      </c>
    </row>
    <row r="138" spans="1:155" s="19" customFormat="1" x14ac:dyDescent="0.2">
      <c r="A138" s="53">
        <v>0</v>
      </c>
      <c r="B138" s="53">
        <v>1</v>
      </c>
      <c r="C138" s="53">
        <f t="shared" si="96"/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7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O138" s="19" t="str">
        <f t="shared" si="95"/>
        <v/>
      </c>
      <c r="CP138" s="19" t="str">
        <f t="shared" si="60"/>
        <v>Wirtz Christine</v>
      </c>
      <c r="CR138" s="19">
        <f t="shared" ref="CR138" si="98">+Z138</f>
        <v>31</v>
      </c>
      <c r="CS138" s="19" t="str">
        <f t="shared" ref="CS138" si="99">+AB138</f>
        <v>E</v>
      </c>
      <c r="CT138" s="260" t="str">
        <f t="shared" si="88"/>
        <v>E</v>
      </c>
      <c r="CU138" s="154">
        <v>5627</v>
      </c>
      <c r="CV138" s="125">
        <v>112</v>
      </c>
      <c r="CW138" s="33">
        <f t="shared" si="84"/>
        <v>5</v>
      </c>
      <c r="CX138" s="83" t="str">
        <f t="shared" si="85"/>
        <v>Réceptionist / Telefonist / Service-Disponent 5</v>
      </c>
      <c r="CY138" s="125">
        <v>112</v>
      </c>
      <c r="CZ138" s="33">
        <f t="shared" si="83"/>
        <v>5</v>
      </c>
      <c r="DA138" s="83" t="str">
        <f t="shared" si="82"/>
        <v>Réceptionist / Telefonist / Service-Disponent 5</v>
      </c>
      <c r="DB138" s="125">
        <v>112</v>
      </c>
      <c r="DC138" s="33">
        <f t="shared" ref="DC138:DC142" si="100">VLOOKUP($DB138,Funktionsbezeichnungen,3,0)</f>
        <v>5</v>
      </c>
      <c r="DD138" s="83" t="str">
        <f t="shared" ref="DD138:DD142" si="101">VLOOKUP($DB138,Funktionsbezeichnungen,2,0)</f>
        <v>Réceptionist / Telefonist / Service-Disponent 5</v>
      </c>
      <c r="DE138" s="125">
        <v>112</v>
      </c>
      <c r="DF138" s="33">
        <f t="shared" si="89"/>
        <v>5</v>
      </c>
      <c r="DG138" s="83" t="str">
        <f t="shared" si="90"/>
        <v>Réceptionist / Telefonist / Service-Disponent 5</v>
      </c>
      <c r="DH138" s="125">
        <v>112</v>
      </c>
      <c r="DI138" s="33">
        <f t="shared" si="91"/>
        <v>5</v>
      </c>
      <c r="DJ138" s="83" t="str">
        <f t="shared" si="92"/>
        <v>Réceptionist / Telefonist / Service-Disponent 5</v>
      </c>
      <c r="DK138" s="20"/>
      <c r="DL138" s="125">
        <v>112</v>
      </c>
      <c r="DM138" s="33">
        <f t="shared" si="93"/>
        <v>5</v>
      </c>
      <c r="DN138" s="83" t="str">
        <f t="shared" si="94"/>
        <v>Réceptionist / Telefonist / Service-Disponent 5</v>
      </c>
      <c r="DS138" s="19">
        <f t="shared" si="63"/>
        <v>5627</v>
      </c>
      <c r="DT138" s="153">
        <v>6</v>
      </c>
      <c r="DU138" s="19">
        <v>0</v>
      </c>
      <c r="DV138" s="19" t="s">
        <v>953</v>
      </c>
      <c r="EX138" s="154">
        <v>9739</v>
      </c>
    </row>
    <row r="139" spans="1:155" s="19" customFormat="1" x14ac:dyDescent="0.25">
      <c r="A139" s="53">
        <v>0</v>
      </c>
      <c r="B139" s="53">
        <v>1</v>
      </c>
      <c r="C139" s="53">
        <f t="shared" ref="C139" si="102">IF(Z139&gt;=10,1,0)</f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O139" s="262" t="e">
        <f t="shared" si="95"/>
        <v>#N/A</v>
      </c>
      <c r="CP139" s="192" t="str">
        <f t="shared" ref="CP139" si="103">+S139</f>
        <v>Lazar Sonja</v>
      </c>
      <c r="CQ139" s="192"/>
      <c r="CR139" s="19">
        <f>+Z139</f>
        <v>6</v>
      </c>
      <c r="CS139" s="19" t="str">
        <f>+AB139</f>
        <v>E</v>
      </c>
      <c r="CT139" s="260" t="e">
        <f t="shared" si="88"/>
        <v>#N/A</v>
      </c>
      <c r="CU139" s="222">
        <v>6767</v>
      </c>
      <c r="CV139" s="125">
        <v>133</v>
      </c>
      <c r="CW139" s="33">
        <f t="shared" si="84"/>
        <v>6</v>
      </c>
      <c r="CX139" s="83" t="str">
        <f t="shared" si="85"/>
        <v>Kaufmännischer Mitarbeiter 6 / Gruppenchef 6</v>
      </c>
      <c r="CY139" s="125"/>
      <c r="CZ139" s="33"/>
      <c r="DA139" s="83"/>
      <c r="DB139" s="125"/>
      <c r="DC139" s="33"/>
      <c r="DD139" s="83"/>
      <c r="DE139" s="125"/>
      <c r="DF139" s="33"/>
      <c r="DG139" s="83"/>
      <c r="DH139" s="125"/>
      <c r="DI139" s="33"/>
      <c r="DJ139" s="83"/>
      <c r="DK139" s="20"/>
      <c r="DL139" s="125"/>
      <c r="DM139" s="33"/>
      <c r="DN139" s="83"/>
      <c r="DS139" s="19">
        <f t="shared" ref="DS139" si="104">+CU139</f>
        <v>6767</v>
      </c>
      <c r="DT139" s="153">
        <v>6</v>
      </c>
      <c r="DU139" s="19">
        <v>0</v>
      </c>
      <c r="DV139" s="19" t="s">
        <v>955</v>
      </c>
      <c r="EX139" s="154">
        <v>9740</v>
      </c>
      <c r="EY139" s="11"/>
    </row>
    <row r="140" spans="1:155" s="19" customFormat="1" x14ac:dyDescent="0.2">
      <c r="A140" s="53">
        <v>0</v>
      </c>
      <c r="B140" s="53">
        <v>1</v>
      </c>
      <c r="C140" s="53">
        <f t="shared" si="96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O140" s="19" t="str">
        <f t="shared" si="95"/>
        <v/>
      </c>
      <c r="CP140" s="19" t="str">
        <f t="shared" si="60"/>
        <v>Eilers Brigitte</v>
      </c>
      <c r="CR140" s="19">
        <f>+Z140</f>
        <v>38</v>
      </c>
      <c r="CS140" s="19" t="str">
        <f>+AB140</f>
        <v>E</v>
      </c>
      <c r="CT140" s="260" t="str">
        <f t="shared" si="88"/>
        <v>E</v>
      </c>
      <c r="CU140" s="154">
        <v>6740</v>
      </c>
      <c r="CV140" s="125">
        <v>133</v>
      </c>
      <c r="CW140" s="33">
        <f t="shared" si="84"/>
        <v>6</v>
      </c>
      <c r="CX140" s="83" t="str">
        <f t="shared" si="85"/>
        <v>Kaufmännischer Mitarbeiter 6 / Gruppenchef 6</v>
      </c>
      <c r="CY140" s="125">
        <v>133</v>
      </c>
      <c r="CZ140" s="33">
        <f t="shared" si="83"/>
        <v>6</v>
      </c>
      <c r="DA140" s="83" t="str">
        <f t="shared" si="82"/>
        <v>Kaufmännischer Mitarbeiter 6 / Gruppenchef 6</v>
      </c>
      <c r="DB140" s="125">
        <v>133</v>
      </c>
      <c r="DC140" s="33">
        <f t="shared" si="100"/>
        <v>6</v>
      </c>
      <c r="DD140" s="83" t="str">
        <f t="shared" si="101"/>
        <v>Kaufmännischer Mitarbeiter 6 / Gruppenchef 6</v>
      </c>
      <c r="DE140" s="125">
        <v>133</v>
      </c>
      <c r="DF140" s="33">
        <f t="shared" si="89"/>
        <v>6</v>
      </c>
      <c r="DG140" s="83" t="str">
        <f t="shared" si="90"/>
        <v>Kaufmännischer Mitarbeiter 6 / Gruppenchef 6</v>
      </c>
      <c r="DH140" s="125">
        <v>133</v>
      </c>
      <c r="DI140" s="33">
        <f t="shared" si="91"/>
        <v>6</v>
      </c>
      <c r="DJ140" s="83" t="str">
        <f t="shared" si="92"/>
        <v>Kaufmännischer Mitarbeiter 6 / Gruppenchef 6</v>
      </c>
      <c r="DK140" s="20"/>
      <c r="DL140" s="125">
        <v>133</v>
      </c>
      <c r="DM140" s="33">
        <f t="shared" si="93"/>
        <v>6</v>
      </c>
      <c r="DN140" s="83" t="str">
        <f t="shared" si="94"/>
        <v>Kaufmännischer Mitarbeiter 6 / Gruppenchef 6</v>
      </c>
      <c r="DS140" s="19">
        <f t="shared" si="63"/>
        <v>6740</v>
      </c>
      <c r="DT140" s="153">
        <v>6</v>
      </c>
      <c r="DU140" s="19">
        <v>0</v>
      </c>
      <c r="DV140" s="185" t="s">
        <v>977</v>
      </c>
      <c r="EX140" s="154">
        <v>9742</v>
      </c>
    </row>
    <row r="141" spans="1:155" s="19" customFormat="1" x14ac:dyDescent="0.2">
      <c r="A141" s="53">
        <v>0</v>
      </c>
      <c r="B141" s="53">
        <v>1</v>
      </c>
      <c r="C141" s="53">
        <f t="shared" si="96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O141" s="19" t="str">
        <f t="shared" si="95"/>
        <v/>
      </c>
      <c r="CP141" s="19" t="str">
        <f t="shared" ref="CP141:CP154" si="105">+S141</f>
        <v>Barth Sandra</v>
      </c>
      <c r="CR141" s="19">
        <f>+Z141</f>
        <v>30</v>
      </c>
      <c r="CS141" s="19" t="str">
        <f>+AB141</f>
        <v>E</v>
      </c>
      <c r="CT141" s="260" t="str">
        <f t="shared" si="88"/>
        <v>E</v>
      </c>
      <c r="CU141" s="154">
        <v>7701</v>
      </c>
      <c r="CV141" s="125">
        <v>132</v>
      </c>
      <c r="CW141" s="33">
        <f t="shared" si="84"/>
        <v>5</v>
      </c>
      <c r="CX141" s="83" t="str">
        <f t="shared" si="85"/>
        <v>Kaufmännischer Mitarbeiter 5</v>
      </c>
      <c r="CY141" s="125">
        <v>132</v>
      </c>
      <c r="CZ141" s="33">
        <f t="shared" si="83"/>
        <v>5</v>
      </c>
      <c r="DA141" s="83" t="str">
        <f t="shared" si="82"/>
        <v>Kaufmännischer Mitarbeiter 5</v>
      </c>
      <c r="DB141" s="125">
        <v>132</v>
      </c>
      <c r="DC141" s="33">
        <f t="shared" si="100"/>
        <v>5</v>
      </c>
      <c r="DD141" s="83" t="str">
        <f t="shared" si="101"/>
        <v>Kaufmännischer Mitarbeiter 5</v>
      </c>
      <c r="DE141" s="125">
        <v>132</v>
      </c>
      <c r="DF141" s="33">
        <f t="shared" si="89"/>
        <v>5</v>
      </c>
      <c r="DG141" s="83" t="str">
        <f t="shared" si="90"/>
        <v>Kaufmännischer Mitarbeiter 5</v>
      </c>
      <c r="DH141" s="125">
        <v>132</v>
      </c>
      <c r="DI141" s="33">
        <f t="shared" si="91"/>
        <v>5</v>
      </c>
      <c r="DJ141" s="83" t="str">
        <f t="shared" si="92"/>
        <v>Kaufmännischer Mitarbeiter 5</v>
      </c>
      <c r="DK141" s="20"/>
      <c r="DL141" s="125">
        <v>132</v>
      </c>
      <c r="DM141" s="33">
        <f t="shared" si="93"/>
        <v>5</v>
      </c>
      <c r="DN141" s="83" t="str">
        <f t="shared" si="94"/>
        <v>Kaufmännischer Mitarbeiter 5</v>
      </c>
      <c r="DS141" s="19">
        <f t="shared" ref="DS141:DS142" si="106">+CU141</f>
        <v>7701</v>
      </c>
      <c r="DT141" s="153">
        <v>7</v>
      </c>
      <c r="DU141" s="19">
        <v>0</v>
      </c>
      <c r="DV141" s="185" t="s">
        <v>977</v>
      </c>
      <c r="EX141" s="154">
        <v>9740</v>
      </c>
    </row>
    <row r="142" spans="1:155" s="19" customFormat="1" x14ac:dyDescent="0.2">
      <c r="A142" s="53">
        <v>0</v>
      </c>
      <c r="B142" s="53"/>
      <c r="C142" s="53">
        <f t="shared" si="96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O142" s="19" t="str">
        <f t="shared" si="95"/>
        <v/>
      </c>
      <c r="CP142" s="19" t="str">
        <f t="shared" si="105"/>
        <v>Schurrer Gabriel</v>
      </c>
      <c r="CR142" s="19">
        <f>+Z142</f>
        <v>34</v>
      </c>
      <c r="CS142" s="19" t="str">
        <f>+AB142</f>
        <v>F</v>
      </c>
      <c r="CT142" s="260" t="str">
        <f t="shared" si="88"/>
        <v>F</v>
      </c>
      <c r="CU142" s="154">
        <v>7654</v>
      </c>
      <c r="CV142" s="125">
        <v>614</v>
      </c>
      <c r="CW142" s="33">
        <f t="shared" si="84"/>
        <v>4</v>
      </c>
      <c r="CX142" s="83" t="str">
        <f t="shared" si="85"/>
        <v>Laborassistenz 4</v>
      </c>
      <c r="CY142" s="125">
        <v>614</v>
      </c>
      <c r="CZ142" s="33">
        <f t="shared" si="83"/>
        <v>4</v>
      </c>
      <c r="DA142" s="83" t="str">
        <f t="shared" si="82"/>
        <v>Laborassistenz 4</v>
      </c>
      <c r="DB142" s="125">
        <v>614</v>
      </c>
      <c r="DC142" s="33">
        <f t="shared" si="100"/>
        <v>4</v>
      </c>
      <c r="DD142" s="83" t="str">
        <f t="shared" si="101"/>
        <v>Laborassistenz 4</v>
      </c>
      <c r="DE142" s="125">
        <v>614</v>
      </c>
      <c r="DF142" s="33">
        <f t="shared" si="89"/>
        <v>4</v>
      </c>
      <c r="DG142" s="83" t="str">
        <f t="shared" si="90"/>
        <v>Laborassistenz 4</v>
      </c>
      <c r="DH142" s="125">
        <v>614</v>
      </c>
      <c r="DI142" s="33">
        <f t="shared" si="91"/>
        <v>4</v>
      </c>
      <c r="DJ142" s="83" t="str">
        <f t="shared" si="92"/>
        <v>Laborassistenz 4</v>
      </c>
      <c r="DK142" s="20"/>
      <c r="DL142" s="125">
        <v>614</v>
      </c>
      <c r="DM142" s="33">
        <f t="shared" si="93"/>
        <v>4</v>
      </c>
      <c r="DN142" s="83" t="str">
        <f t="shared" si="94"/>
        <v>Laborassistenz 4</v>
      </c>
      <c r="DS142" s="19">
        <f t="shared" si="106"/>
        <v>7654</v>
      </c>
      <c r="DT142" s="153">
        <v>7</v>
      </c>
      <c r="DU142" s="19">
        <v>0</v>
      </c>
      <c r="DV142" s="19" t="s">
        <v>963</v>
      </c>
      <c r="EX142" s="154">
        <v>9740</v>
      </c>
    </row>
    <row r="143" spans="1:155" x14ac:dyDescent="0.25">
      <c r="A143" s="53">
        <v>0</v>
      </c>
      <c r="B143" s="53"/>
      <c r="C143" s="53">
        <f t="shared" ref="C143" si="107">IF(Z143&gt;=10,1,0)</f>
        <v>0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/>
      <c r="N143" s="59">
        <v>1</v>
      </c>
      <c r="O143" s="19" t="s">
        <v>1301</v>
      </c>
      <c r="P143" s="15" t="s">
        <v>1315</v>
      </c>
      <c r="Q143" s="15">
        <v>139</v>
      </c>
      <c r="R143" s="245" t="s">
        <v>365</v>
      </c>
      <c r="S143" s="27" t="s">
        <v>1316</v>
      </c>
      <c r="T143" s="21">
        <v>1996</v>
      </c>
      <c r="U143" s="28" t="s">
        <v>265</v>
      </c>
      <c r="V143" s="21"/>
      <c r="W143" s="25"/>
      <c r="X143" s="21"/>
      <c r="Y143" s="25"/>
      <c r="Z143" s="21"/>
      <c r="AA143" s="25" t="s">
        <v>265</v>
      </c>
      <c r="AB143" s="21" t="s">
        <v>149</v>
      </c>
      <c r="AC143" s="21"/>
      <c r="AD143" s="19"/>
      <c r="AE143" s="90" t="s">
        <v>380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 t="str">
        <f t="shared" si="95"/>
        <v/>
      </c>
      <c r="CP143" s="19" t="str">
        <f t="shared" ref="CP143" si="108">+S143</f>
        <v>Redlich Moritz</v>
      </c>
      <c r="CQ143" s="19"/>
      <c r="CT143" s="260"/>
      <c r="CU143" s="154">
        <v>9740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125"/>
      <c r="DI143" s="33"/>
      <c r="DJ143" s="83"/>
      <c r="DK143" s="20"/>
      <c r="DL143" s="33"/>
      <c r="DM143" s="33"/>
      <c r="DN143" s="83"/>
      <c r="EX143" s="154">
        <v>9739</v>
      </c>
      <c r="EY143" s="19"/>
    </row>
    <row r="144" spans="1:155" x14ac:dyDescent="0.25">
      <c r="A144" s="53">
        <v>0</v>
      </c>
      <c r="B144" s="53"/>
      <c r="C144" s="53">
        <f t="shared" si="96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 t="str">
        <f t="shared" si="95"/>
        <v/>
      </c>
      <c r="CP144" s="19" t="str">
        <f t="shared" si="105"/>
        <v>Berger Noah</v>
      </c>
      <c r="CQ144" s="19"/>
      <c r="CT144" s="260"/>
      <c r="CU144" s="154">
        <v>9740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125"/>
      <c r="DI144" s="33"/>
      <c r="DJ144" s="83"/>
      <c r="DK144" s="20"/>
      <c r="DL144" s="33"/>
      <c r="DM144" s="33"/>
      <c r="DN144" s="83"/>
      <c r="EX144" s="154">
        <v>9751</v>
      </c>
      <c r="EY144" s="19"/>
    </row>
    <row r="145" spans="1:155" s="19" customFormat="1" x14ac:dyDescent="0.2">
      <c r="A145" s="53">
        <v>0</v>
      </c>
      <c r="B145" s="53"/>
      <c r="C145" s="53">
        <f t="shared" si="96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O145" s="19" t="str">
        <f t="shared" si="95"/>
        <v/>
      </c>
      <c r="CP145" s="19" t="str">
        <f t="shared" si="105"/>
        <v>Pertoldi Noeh</v>
      </c>
      <c r="CT145" s="260"/>
      <c r="CU145" s="154">
        <v>9742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125"/>
      <c r="DI145" s="33"/>
      <c r="DJ145" s="83"/>
      <c r="DK145" s="20"/>
      <c r="DL145" s="33"/>
      <c r="DM145" s="33"/>
      <c r="DN145" s="83"/>
      <c r="DS145" s="19">
        <f t="shared" ref="DS145:DS154" si="109">+CU145</f>
        <v>9742</v>
      </c>
      <c r="DT145" s="153">
        <v>8</v>
      </c>
      <c r="DU145" s="19">
        <v>0</v>
      </c>
      <c r="DV145" s="185" t="s">
        <v>976</v>
      </c>
      <c r="EX145" s="154">
        <v>9750</v>
      </c>
    </row>
    <row r="146" spans="1:155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O146" s="19" t="str">
        <f t="shared" si="95"/>
        <v/>
      </c>
      <c r="CP146" s="19" t="str">
        <f t="shared" si="105"/>
        <v>Thahiri Florian</v>
      </c>
      <c r="CT146" s="260"/>
      <c r="CU146" s="154">
        <v>9740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125"/>
      <c r="DI146" s="33"/>
      <c r="DJ146" s="83"/>
      <c r="DK146" s="20"/>
      <c r="DL146" s="33"/>
      <c r="DM146" s="33"/>
      <c r="DN146" s="83"/>
      <c r="DS146" s="19">
        <f>+CU146</f>
        <v>9740</v>
      </c>
      <c r="DT146" s="153">
        <v>8</v>
      </c>
      <c r="DU146" s="19">
        <v>0</v>
      </c>
      <c r="DV146" s="185" t="s">
        <v>976</v>
      </c>
      <c r="EX146" s="154">
        <v>9750</v>
      </c>
    </row>
    <row r="147" spans="1:155" s="19" customFormat="1" x14ac:dyDescent="0.2">
      <c r="A147" s="53">
        <v>0</v>
      </c>
      <c r="B147" s="53"/>
      <c r="C147" s="53">
        <f t="shared" si="96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O147" s="19" t="str">
        <f t="shared" si="95"/>
        <v/>
      </c>
      <c r="CP147" s="19" t="str">
        <f t="shared" si="105"/>
        <v>Hirsbrunner Nico</v>
      </c>
      <c r="CT147" s="260"/>
      <c r="CU147" s="154">
        <v>9740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125"/>
      <c r="DI147" s="33"/>
      <c r="DJ147" s="83"/>
      <c r="DK147" s="20"/>
      <c r="DL147" s="33"/>
      <c r="DM147" s="33"/>
      <c r="DN147" s="83"/>
      <c r="DS147" s="19">
        <f t="shared" si="109"/>
        <v>9740</v>
      </c>
      <c r="DT147" s="153">
        <v>8</v>
      </c>
      <c r="DU147" s="19">
        <v>0</v>
      </c>
      <c r="DV147" s="185" t="s">
        <v>976</v>
      </c>
      <c r="EX147" s="154">
        <v>9752</v>
      </c>
    </row>
    <row r="148" spans="1:155" s="19" customFormat="1" x14ac:dyDescent="0.2">
      <c r="A148" s="53">
        <v>0</v>
      </c>
      <c r="B148" s="53"/>
      <c r="C148" s="53">
        <f t="shared" si="96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O148" s="19" t="str">
        <f t="shared" si="95"/>
        <v/>
      </c>
      <c r="CP148" s="19" t="str">
        <f t="shared" si="105"/>
        <v>Christ Florian</v>
      </c>
      <c r="CT148" s="260"/>
      <c r="CU148" s="154">
        <v>9739</v>
      </c>
      <c r="CV148" s="125"/>
      <c r="CW148" s="33"/>
      <c r="CX148" s="83"/>
      <c r="CY148" s="125"/>
      <c r="CZ148" s="33"/>
      <c r="DA148" s="83"/>
      <c r="DB148" s="125"/>
      <c r="DC148" s="33"/>
      <c r="DD148" s="83"/>
      <c r="DE148" s="125"/>
      <c r="DF148" s="33"/>
      <c r="DG148" s="83"/>
      <c r="DH148" s="125"/>
      <c r="DI148" s="33"/>
      <c r="DJ148" s="83"/>
      <c r="DK148" s="20"/>
      <c r="DL148" s="33"/>
      <c r="DM148" s="33"/>
      <c r="DN148" s="83"/>
      <c r="DS148" s="19">
        <f t="shared" si="109"/>
        <v>9739</v>
      </c>
      <c r="DT148" s="153">
        <v>8</v>
      </c>
      <c r="DU148" s="19">
        <v>0</v>
      </c>
      <c r="DV148" s="185" t="s">
        <v>976</v>
      </c>
      <c r="EO148"/>
      <c r="EX148" s="126"/>
    </row>
    <row r="149" spans="1:155" s="19" customFormat="1" x14ac:dyDescent="0.25">
      <c r="A149" s="53">
        <v>0</v>
      </c>
      <c r="B149" s="53"/>
      <c r="C149" s="53">
        <f t="shared" si="96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O149" s="19" t="str">
        <f t="shared" si="95"/>
        <v/>
      </c>
      <c r="CP149" s="19" t="str">
        <f t="shared" si="105"/>
        <v>Sivasundaram Aschveni</v>
      </c>
      <c r="CT149" s="260"/>
      <c r="CU149" s="154">
        <v>9751</v>
      </c>
      <c r="CV149" s="125"/>
      <c r="CW149" s="33"/>
      <c r="CX149" s="83"/>
      <c r="CY149" s="125"/>
      <c r="CZ149" s="33"/>
      <c r="DA149" s="83"/>
      <c r="DB149" s="125"/>
      <c r="DC149" s="33"/>
      <c r="DD149" s="83"/>
      <c r="DE149" s="125"/>
      <c r="DF149" s="33"/>
      <c r="DG149" s="83"/>
      <c r="DH149" s="125"/>
      <c r="DI149" s="33"/>
      <c r="DJ149" s="83"/>
      <c r="DK149" s="20"/>
      <c r="DL149" s="33"/>
      <c r="DM149" s="33"/>
      <c r="DN149" s="83"/>
      <c r="DS149" s="19">
        <f>+CU149</f>
        <v>9751</v>
      </c>
      <c r="DT149" s="153">
        <v>8</v>
      </c>
      <c r="DU149" s="19">
        <v>0</v>
      </c>
      <c r="DV149" s="185" t="s">
        <v>976</v>
      </c>
      <c r="EO149"/>
      <c r="EX149" s="11"/>
      <c r="EY149" s="11"/>
    </row>
    <row r="150" spans="1:155" s="19" customFormat="1" x14ac:dyDescent="0.25">
      <c r="A150" s="53">
        <v>0</v>
      </c>
      <c r="B150" s="53"/>
      <c r="C150" s="53">
        <f t="shared" si="96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O150" s="19" t="str">
        <f t="shared" si="95"/>
        <v/>
      </c>
      <c r="CP150" s="19" t="str">
        <f>+S150</f>
        <v>Leuch Georges</v>
      </c>
      <c r="CT150" s="260"/>
      <c r="CU150" s="154">
        <v>9750</v>
      </c>
      <c r="CV150" s="125"/>
      <c r="CW150" s="33"/>
      <c r="CX150" s="83"/>
      <c r="CY150" s="125"/>
      <c r="CZ150" s="33"/>
      <c r="DA150" s="83"/>
      <c r="DB150" s="125"/>
      <c r="DC150" s="33"/>
      <c r="DD150" s="83"/>
      <c r="DE150" s="125"/>
      <c r="DF150" s="33"/>
      <c r="DG150" s="83"/>
      <c r="DH150" s="125"/>
      <c r="DI150" s="33"/>
      <c r="DJ150" s="83"/>
      <c r="DK150" s="20"/>
      <c r="DL150" s="33"/>
      <c r="DM150" s="33"/>
      <c r="DN150" s="83"/>
      <c r="DS150" s="19">
        <f>+CU150</f>
        <v>9750</v>
      </c>
      <c r="DT150" s="153">
        <v>8</v>
      </c>
      <c r="DU150" s="19">
        <v>0</v>
      </c>
      <c r="DV150" s="185" t="s">
        <v>976</v>
      </c>
      <c r="EO150"/>
      <c r="EX150" s="11"/>
      <c r="EY150" s="11"/>
    </row>
    <row r="151" spans="1:155" s="19" customFormat="1" x14ac:dyDescent="0.25">
      <c r="A151" s="53">
        <v>0</v>
      </c>
      <c r="B151" s="53"/>
      <c r="C151" s="53">
        <f t="shared" si="96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O151" s="19" t="str">
        <f t="shared" si="95"/>
        <v/>
      </c>
      <c r="CP151" s="19" t="str">
        <f t="shared" ref="CP151:CP152" si="110">+S151</f>
        <v>Boser Florian</v>
      </c>
      <c r="CT151" s="260"/>
      <c r="CU151" s="154">
        <v>9750</v>
      </c>
      <c r="CV151" s="125"/>
      <c r="CW151" s="33"/>
      <c r="CX151" s="83"/>
      <c r="CY151" s="125"/>
      <c r="CZ151" s="33"/>
      <c r="DA151" s="83"/>
      <c r="DB151" s="125"/>
      <c r="DC151" s="33"/>
      <c r="DD151" s="83"/>
      <c r="DE151" s="125"/>
      <c r="DF151" s="33"/>
      <c r="DG151" s="83"/>
      <c r="DH151" s="125"/>
      <c r="DI151" s="33"/>
      <c r="DJ151" s="83"/>
      <c r="DK151" s="20"/>
      <c r="DL151" s="33"/>
      <c r="DM151" s="33"/>
      <c r="DN151" s="83"/>
      <c r="DS151" s="19">
        <f t="shared" ref="DS151:DS152" si="111">+CU151</f>
        <v>9750</v>
      </c>
      <c r="DT151" s="153">
        <v>8</v>
      </c>
      <c r="DU151" s="19">
        <v>0</v>
      </c>
      <c r="DV151" s="185" t="s">
        <v>976</v>
      </c>
      <c r="EO151"/>
      <c r="EX151" s="11"/>
      <c r="EY151" s="11"/>
    </row>
    <row r="152" spans="1:155" s="19" customFormat="1" x14ac:dyDescent="0.25">
      <c r="A152" s="53">
        <v>0</v>
      </c>
      <c r="B152" s="53"/>
      <c r="C152" s="53">
        <f t="shared" si="96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O152" s="19" t="str">
        <f t="shared" si="95"/>
        <v/>
      </c>
      <c r="CP152" s="19" t="str">
        <f t="shared" si="110"/>
        <v>Kaupp Nicolas</v>
      </c>
      <c r="CT152" s="260"/>
      <c r="CU152" s="154">
        <v>9752</v>
      </c>
      <c r="CV152" s="125"/>
      <c r="CW152" s="33"/>
      <c r="CX152" s="83"/>
      <c r="CY152" s="125"/>
      <c r="CZ152" s="33"/>
      <c r="DA152" s="83"/>
      <c r="DB152" s="125"/>
      <c r="DC152" s="33"/>
      <c r="DD152" s="83"/>
      <c r="DE152" s="125"/>
      <c r="DF152" s="33"/>
      <c r="DG152" s="83"/>
      <c r="DH152" s="125"/>
      <c r="DI152" s="33"/>
      <c r="DJ152" s="83"/>
      <c r="DK152" s="20"/>
      <c r="DL152" s="33"/>
      <c r="DM152" s="33"/>
      <c r="DN152" s="83"/>
      <c r="DS152" s="19">
        <f t="shared" si="111"/>
        <v>9752</v>
      </c>
      <c r="DT152" s="153">
        <v>8</v>
      </c>
      <c r="DU152" s="19">
        <v>0</v>
      </c>
      <c r="DV152" s="185" t="s">
        <v>976</v>
      </c>
      <c r="EO152"/>
      <c r="EX152" s="11"/>
      <c r="EY152" s="11"/>
    </row>
    <row r="153" spans="1:155" s="19" customFormat="1" x14ac:dyDescent="0.25">
      <c r="A153" s="53">
        <v>0</v>
      </c>
      <c r="B153" s="53"/>
      <c r="C153" s="53">
        <f t="shared" si="96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O153" s="19" t="str">
        <f t="shared" si="95"/>
        <v/>
      </c>
      <c r="CP153" s="192" t="str">
        <f t="shared" si="105"/>
        <v>Tesan Laila</v>
      </c>
      <c r="CQ153" s="192"/>
      <c r="CR153" s="192"/>
      <c r="CS153" s="192"/>
      <c r="CT153" s="260"/>
      <c r="CU153" s="222">
        <v>9776</v>
      </c>
      <c r="CV153" s="125"/>
      <c r="CW153" s="33"/>
      <c r="CX153" s="83"/>
      <c r="CY153" s="125"/>
      <c r="CZ153" s="33"/>
      <c r="DA153" s="83"/>
      <c r="DB153" s="125"/>
      <c r="DC153" s="33"/>
      <c r="DD153" s="83"/>
      <c r="DE153" s="125"/>
      <c r="DF153" s="33"/>
      <c r="DG153" s="83"/>
      <c r="DH153" s="125"/>
      <c r="DI153" s="33"/>
      <c r="DJ153" s="83"/>
      <c r="DK153" s="20"/>
      <c r="DL153" s="33"/>
      <c r="DM153" s="33"/>
      <c r="DN153" s="83"/>
      <c r="DS153" s="19">
        <f t="shared" si="109"/>
        <v>9776</v>
      </c>
      <c r="DT153" s="153">
        <v>8</v>
      </c>
      <c r="DU153" s="19">
        <v>0</v>
      </c>
      <c r="DV153" s="185" t="s">
        <v>976</v>
      </c>
      <c r="EO153"/>
      <c r="EX153" s="11"/>
      <c r="EY153" s="11"/>
    </row>
    <row r="154" spans="1:155" s="19" customFormat="1" x14ac:dyDescent="0.25">
      <c r="A154" s="53">
        <v>0</v>
      </c>
      <c r="B154" s="53"/>
      <c r="C154" s="53">
        <f t="shared" si="96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O154" s="19" t="str">
        <f t="shared" si="95"/>
        <v/>
      </c>
      <c r="CP154" s="192" t="str">
        <f t="shared" si="105"/>
        <v>Davet Kilian</v>
      </c>
      <c r="CQ154" s="192"/>
      <c r="CR154" s="192"/>
      <c r="CS154" s="192"/>
      <c r="CT154" s="260"/>
      <c r="CU154" s="222">
        <v>9775</v>
      </c>
      <c r="CV154" s="125"/>
      <c r="CW154" s="33"/>
      <c r="CX154" s="83"/>
      <c r="CY154" s="125"/>
      <c r="CZ154" s="33"/>
      <c r="DA154" s="83"/>
      <c r="DB154" s="125"/>
      <c r="DC154" s="33"/>
      <c r="DD154" s="83"/>
      <c r="DE154" s="125"/>
      <c r="DF154" s="33"/>
      <c r="DG154" s="83"/>
      <c r="DH154" s="125"/>
      <c r="DI154" s="33"/>
      <c r="DJ154" s="83"/>
      <c r="DK154" s="20"/>
      <c r="DL154" s="33"/>
      <c r="DM154" s="33"/>
      <c r="DN154" s="83"/>
      <c r="DS154" s="19">
        <f t="shared" si="109"/>
        <v>9775</v>
      </c>
      <c r="DT154" s="153">
        <v>8</v>
      </c>
      <c r="DU154" s="19">
        <v>0</v>
      </c>
      <c r="DV154" s="185" t="s">
        <v>976</v>
      </c>
      <c r="EO154"/>
      <c r="EX154" s="11"/>
      <c r="EY154" s="11"/>
    </row>
    <row r="155" spans="1:155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O155" s="19" t="str">
        <f t="shared" si="95"/>
        <v/>
      </c>
      <c r="CT155" s="260"/>
      <c r="CU155" s="126"/>
      <c r="CV155" s="141"/>
      <c r="CW155" s="141"/>
      <c r="CX155" s="126"/>
      <c r="CY155" s="141"/>
      <c r="CZ155" s="141"/>
      <c r="DA155" s="126"/>
      <c r="DB155" s="141"/>
      <c r="DC155" s="141"/>
      <c r="DD155" s="126"/>
      <c r="DE155" s="141"/>
      <c r="DF155" s="141"/>
      <c r="DG155" s="126"/>
      <c r="DH155" s="141"/>
      <c r="DI155" s="141"/>
      <c r="DJ155" s="126"/>
      <c r="DK155" s="126"/>
      <c r="DL155" s="138"/>
      <c r="DM155" s="138"/>
      <c r="EO155"/>
      <c r="EX155" s="11"/>
      <c r="EY155" s="11"/>
    </row>
    <row r="156" spans="1:155" customFormat="1" x14ac:dyDescent="0.25">
      <c r="A156" s="48">
        <f t="shared" ref="A156:N156" si="112">SUM(A5:A154)</f>
        <v>8</v>
      </c>
      <c r="B156" s="48">
        <f t="shared" si="112"/>
        <v>36</v>
      </c>
      <c r="C156" s="48">
        <f t="shared" si="112"/>
        <v>108</v>
      </c>
      <c r="D156" s="48">
        <f t="shared" si="112"/>
        <v>28</v>
      </c>
      <c r="E156" s="48">
        <f t="shared" si="112"/>
        <v>47</v>
      </c>
      <c r="F156" s="48">
        <f t="shared" si="112"/>
        <v>5</v>
      </c>
      <c r="G156" s="48">
        <f t="shared" si="112"/>
        <v>4</v>
      </c>
      <c r="H156" s="48">
        <f t="shared" si="112"/>
        <v>34</v>
      </c>
      <c r="I156" s="48">
        <f t="shared" si="112"/>
        <v>32</v>
      </c>
      <c r="J156" s="48">
        <f t="shared" si="112"/>
        <v>13</v>
      </c>
      <c r="K156" s="48">
        <f t="shared" si="112"/>
        <v>11</v>
      </c>
      <c r="L156" s="48">
        <f t="shared" si="112"/>
        <v>20</v>
      </c>
      <c r="M156" s="48">
        <f t="shared" si="112"/>
        <v>6</v>
      </c>
      <c r="N156" s="48">
        <f t="shared" si="112"/>
        <v>1</v>
      </c>
      <c r="O156" s="64">
        <f>SUM(D156+E156+F156+I156+K156+L156+M156)</f>
        <v>149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 t="str">
        <f t="shared" si="95"/>
        <v/>
      </c>
      <c r="CP156" s="11"/>
      <c r="CQ156" s="11"/>
      <c r="CR156" s="11"/>
      <c r="CS156" s="11"/>
      <c r="CT156" s="13"/>
      <c r="CU156" s="11"/>
      <c r="CV156" s="49"/>
      <c r="CW156" s="49"/>
      <c r="CX156" s="11"/>
      <c r="CY156" s="49"/>
      <c r="CZ156" s="49"/>
      <c r="DA156" s="11"/>
      <c r="DB156" s="49"/>
      <c r="DC156" s="49"/>
      <c r="DD156" s="11"/>
      <c r="DE156" s="49"/>
      <c r="DF156" s="49"/>
      <c r="DG156" s="11"/>
      <c r="DH156" s="49"/>
      <c r="DI156" s="49"/>
      <c r="DJ156" s="11"/>
      <c r="DK156" s="115"/>
      <c r="DL156" s="13"/>
      <c r="DM156" s="13"/>
      <c r="DN156" s="11"/>
      <c r="DQ156" s="11"/>
      <c r="DR156" s="11"/>
      <c r="DS156" s="11"/>
      <c r="DZ156" s="19"/>
      <c r="EX156" s="11"/>
      <c r="EY156" s="11"/>
    </row>
    <row r="157" spans="1:155" customFormat="1" x14ac:dyDescent="0.25">
      <c r="A157" s="11">
        <f t="shared" ref="A157:N157" si="113">SUBTOTAL(9,A5:A154)</f>
        <v>8</v>
      </c>
      <c r="B157" s="11">
        <f t="shared" si="113"/>
        <v>36</v>
      </c>
      <c r="C157" s="11">
        <f t="shared" si="113"/>
        <v>108</v>
      </c>
      <c r="D157" s="11">
        <f t="shared" si="113"/>
        <v>28</v>
      </c>
      <c r="E157" s="11">
        <f t="shared" si="113"/>
        <v>47</v>
      </c>
      <c r="F157" s="11">
        <f t="shared" si="113"/>
        <v>5</v>
      </c>
      <c r="G157" s="11">
        <f t="shared" si="113"/>
        <v>4</v>
      </c>
      <c r="H157" s="11">
        <f t="shared" si="113"/>
        <v>34</v>
      </c>
      <c r="I157" s="11">
        <f t="shared" si="113"/>
        <v>32</v>
      </c>
      <c r="J157" s="11">
        <f t="shared" si="113"/>
        <v>13</v>
      </c>
      <c r="K157" s="11">
        <f t="shared" si="113"/>
        <v>11</v>
      </c>
      <c r="L157" s="11">
        <f t="shared" si="113"/>
        <v>20</v>
      </c>
      <c r="M157" s="11">
        <f t="shared" si="113"/>
        <v>6</v>
      </c>
      <c r="N157" s="11">
        <f t="shared" si="113"/>
        <v>1</v>
      </c>
      <c r="O157" s="64">
        <f>SUM(D157+E157+F157+I157+K157+L157+M157)</f>
        <v>149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 t="str">
        <f t="shared" si="95"/>
        <v/>
      </c>
      <c r="CP157" s="11"/>
      <c r="CQ157" s="11"/>
      <c r="CR157" s="11"/>
      <c r="CS157" s="11"/>
      <c r="CT157" s="13"/>
      <c r="CU157" s="11"/>
      <c r="CV157" s="49"/>
      <c r="CW157" s="49"/>
      <c r="CX157" s="11"/>
      <c r="CY157" s="49"/>
      <c r="CZ157" s="49"/>
      <c r="DA157" s="11"/>
      <c r="DB157" s="49"/>
      <c r="DC157" s="49"/>
      <c r="DD157" s="11"/>
      <c r="DE157" s="49"/>
      <c r="DF157" s="49"/>
      <c r="DG157" s="11"/>
      <c r="DH157" s="49"/>
      <c r="DI157" s="49"/>
      <c r="DJ157" s="11"/>
      <c r="DK157" s="115"/>
      <c r="DL157" s="13"/>
      <c r="DM157" s="13"/>
      <c r="DN157" s="11"/>
      <c r="DQ157" s="11"/>
      <c r="DR157" s="11"/>
      <c r="DS157" s="11"/>
      <c r="DT157" s="45" t="s">
        <v>980</v>
      </c>
      <c r="DZ157" s="19"/>
      <c r="EX157" s="11"/>
      <c r="EY157" s="11"/>
    </row>
    <row r="158" spans="1:155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 t="str">
        <f t="shared" si="95"/>
        <v/>
      </c>
      <c r="CP158" s="11"/>
      <c r="CQ158" s="11"/>
      <c r="CR158" s="11"/>
      <c r="CS158" s="11"/>
      <c r="CT158" s="13"/>
      <c r="CU158" s="11"/>
      <c r="CV158" s="49"/>
      <c r="CW158" s="49"/>
      <c r="CX158" s="11"/>
      <c r="CY158" s="49"/>
      <c r="CZ158" s="49"/>
      <c r="DA158" s="11"/>
      <c r="DB158" s="49"/>
      <c r="DC158" s="49"/>
      <c r="DD158" s="11"/>
      <c r="DE158" s="49"/>
      <c r="DF158" s="49"/>
      <c r="DG158" s="11"/>
      <c r="DH158" s="49"/>
      <c r="DI158" s="49"/>
      <c r="DJ158" s="11"/>
      <c r="DK158" s="115"/>
      <c r="DL158" s="13"/>
      <c r="DM158" s="13"/>
      <c r="DN158" s="11"/>
      <c r="DQ158" s="11"/>
      <c r="DR158" s="11"/>
      <c r="DS158" s="11"/>
      <c r="DT158" s="11" t="s">
        <v>986</v>
      </c>
      <c r="DZ158" s="19"/>
      <c r="EO158" s="11"/>
      <c r="EX158" s="11"/>
      <c r="EY158" s="11"/>
    </row>
    <row r="159" spans="1:155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 t="str">
        <f t="shared" si="95"/>
        <v/>
      </c>
      <c r="CP159" s="11"/>
      <c r="CQ159" s="11"/>
      <c r="CR159" s="11"/>
      <c r="CS159" s="11"/>
      <c r="CT159" s="13"/>
      <c r="CU159" s="11"/>
      <c r="CV159" s="49"/>
      <c r="CW159" s="49"/>
      <c r="CX159" s="11"/>
      <c r="CY159" s="49"/>
      <c r="CZ159" s="49"/>
      <c r="DA159" s="11"/>
      <c r="DB159" s="49"/>
      <c r="DC159" s="49"/>
      <c r="DD159" s="11"/>
      <c r="DE159" s="49"/>
      <c r="DF159" s="49"/>
      <c r="DG159" s="11"/>
      <c r="DH159" s="49"/>
      <c r="DI159" s="49"/>
      <c r="DJ159" s="11"/>
      <c r="DK159" s="115"/>
      <c r="DL159" s="13"/>
      <c r="DM159" s="13"/>
      <c r="DN159" s="11"/>
      <c r="DQ159" s="11"/>
      <c r="DR159" s="11"/>
      <c r="DS159" s="11"/>
      <c r="DT159" s="11" t="s">
        <v>987</v>
      </c>
      <c r="DZ159" s="19"/>
      <c r="EO159" s="11"/>
      <c r="EX159" s="11"/>
      <c r="EY159" s="11"/>
    </row>
    <row r="160" spans="1:155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 t="str">
        <f t="shared" si="95"/>
        <v/>
      </c>
      <c r="CP160" s="11"/>
      <c r="CQ160" s="11"/>
      <c r="CR160" s="11"/>
      <c r="CS160" s="11"/>
      <c r="CT160" s="13"/>
      <c r="CU160" s="11"/>
      <c r="CV160" s="49"/>
      <c r="CW160" s="49"/>
      <c r="CX160" s="11"/>
      <c r="CY160" s="49"/>
      <c r="CZ160" s="49"/>
      <c r="DA160" s="11"/>
      <c r="DB160" s="49"/>
      <c r="DC160" s="49"/>
      <c r="DD160" s="11"/>
      <c r="DE160" s="49"/>
      <c r="DF160" s="49"/>
      <c r="DG160" s="11"/>
      <c r="DH160" s="49"/>
      <c r="DI160" s="49"/>
      <c r="DJ160" s="11"/>
      <c r="DK160" s="115"/>
      <c r="DL160" s="13"/>
      <c r="DM160" s="13"/>
      <c r="DN160" s="11"/>
      <c r="DQ160" s="11"/>
      <c r="DR160" s="11"/>
      <c r="DS160" s="11"/>
      <c r="DT160" s="11" t="s">
        <v>988</v>
      </c>
      <c r="DZ160" s="19"/>
      <c r="EO160" s="11"/>
      <c r="EX160" s="11"/>
      <c r="EY160" s="11"/>
    </row>
    <row r="161" spans="15:130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 t="str">
        <f t="shared" si="95"/>
        <v/>
      </c>
      <c r="DT161" s="11" t="s">
        <v>981</v>
      </c>
      <c r="DZ161" s="19"/>
    </row>
    <row r="162" spans="15:130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 t="str">
        <f t="shared" si="95"/>
        <v/>
      </c>
      <c r="DT162" s="11" t="s">
        <v>982</v>
      </c>
      <c r="DZ162" s="19"/>
    </row>
    <row r="163" spans="15:130" x14ac:dyDescent="0.25">
      <c r="AE163" s="91" t="s">
        <v>365</v>
      </c>
      <c r="AF163" s="89" t="s">
        <v>249</v>
      </c>
      <c r="CN163" s="19"/>
      <c r="CO163" s="19" t="str">
        <f t="shared" si="95"/>
        <v/>
      </c>
      <c r="DT163" s="11" t="s">
        <v>989</v>
      </c>
      <c r="DZ163" s="19"/>
    </row>
    <row r="164" spans="15:130" x14ac:dyDescent="0.25">
      <c r="AE164" s="80"/>
      <c r="DT164" s="11" t="s">
        <v>990</v>
      </c>
    </row>
    <row r="165" spans="15:130" x14ac:dyDescent="0.25">
      <c r="AE165" s="80" t="s">
        <v>408</v>
      </c>
      <c r="DT165" s="11" t="s">
        <v>991</v>
      </c>
    </row>
    <row r="166" spans="15:130" x14ac:dyDescent="0.25">
      <c r="O166" s="109"/>
      <c r="P166" s="110"/>
      <c r="Q166" s="111"/>
      <c r="R166" s="112"/>
      <c r="S166" s="113"/>
      <c r="AE166" s="80" t="s">
        <v>410</v>
      </c>
      <c r="DT166" s="11" t="s">
        <v>983</v>
      </c>
    </row>
    <row r="167" spans="15:130" x14ac:dyDescent="0.25">
      <c r="O167" s="109"/>
      <c r="P167" s="110"/>
      <c r="Q167" s="111"/>
      <c r="R167" s="112"/>
      <c r="S167" s="113"/>
      <c r="AE167" s="80" t="s">
        <v>409</v>
      </c>
      <c r="DT167" s="11" t="s">
        <v>984</v>
      </c>
    </row>
    <row r="168" spans="15:130" x14ac:dyDescent="0.25">
      <c r="O168" s="109"/>
      <c r="P168" s="110"/>
      <c r="Q168" s="111"/>
      <c r="R168" s="112"/>
      <c r="S168" s="113"/>
      <c r="AE168" s="80"/>
      <c r="DT168" s="11" t="s">
        <v>992</v>
      </c>
    </row>
    <row r="169" spans="15:130" x14ac:dyDescent="0.25">
      <c r="O169" s="114"/>
      <c r="P169" s="111"/>
      <c r="Q169" s="111"/>
      <c r="R169" s="112"/>
      <c r="S169" s="115"/>
      <c r="AE169" s="80" t="s">
        <v>411</v>
      </c>
      <c r="DT169" s="11" t="s">
        <v>985</v>
      </c>
    </row>
    <row r="170" spans="15:130" x14ac:dyDescent="0.25">
      <c r="AE170" s="80" t="s">
        <v>413</v>
      </c>
    </row>
    <row r="171" spans="15:130" x14ac:dyDescent="0.25">
      <c r="AE171" s="80" t="s">
        <v>412</v>
      </c>
      <c r="DU171" s="45" t="s">
        <v>993</v>
      </c>
    </row>
    <row r="172" spans="15:130" x14ac:dyDescent="0.25">
      <c r="AE172" s="80"/>
      <c r="DU172" s="11" t="s">
        <v>994</v>
      </c>
    </row>
    <row r="173" spans="15:130" x14ac:dyDescent="0.25">
      <c r="AE173" s="80"/>
      <c r="DU173" s="11" t="s">
        <v>995</v>
      </c>
    </row>
    <row r="174" spans="15:130" x14ac:dyDescent="0.25">
      <c r="AE174" s="80"/>
      <c r="DU174" s="11" t="s">
        <v>996</v>
      </c>
    </row>
    <row r="175" spans="15:130" x14ac:dyDescent="0.25">
      <c r="AE175" s="80"/>
      <c r="DU175" s="11" t="s">
        <v>997</v>
      </c>
    </row>
    <row r="176" spans="15:130" x14ac:dyDescent="0.25">
      <c r="AE176" s="80"/>
    </row>
    <row r="177" spans="31:128" x14ac:dyDescent="0.25">
      <c r="AE177" s="80"/>
    </row>
    <row r="178" spans="31:128" x14ac:dyDescent="0.25">
      <c r="AE178" s="80"/>
    </row>
    <row r="179" spans="31:128" x14ac:dyDescent="0.25">
      <c r="AE179" s="80"/>
    </row>
    <row r="180" spans="31:128" x14ac:dyDescent="0.25">
      <c r="AE180" s="80"/>
      <c r="DX180" s="11" t="s">
        <v>998</v>
      </c>
    </row>
    <row r="181" spans="31:128" x14ac:dyDescent="0.25">
      <c r="AE181" s="80"/>
    </row>
    <row r="182" spans="31:128" x14ac:dyDescent="0.25">
      <c r="AE182" s="80"/>
    </row>
    <row r="183" spans="31:128" x14ac:dyDescent="0.25">
      <c r="AE183" s="80"/>
      <c r="DQ183" s="872" t="s">
        <v>78</v>
      </c>
      <c r="DR183" s="873"/>
      <c r="DS183" s="874"/>
      <c r="DT183" s="173" t="s">
        <v>950</v>
      </c>
    </row>
    <row r="184" spans="31:128" x14ac:dyDescent="0.25">
      <c r="AE184" s="80"/>
      <c r="DQ184" s="174" t="s">
        <v>76</v>
      </c>
      <c r="DR184" s="175" t="s">
        <v>77</v>
      </c>
      <c r="DS184" s="176" t="s">
        <v>701</v>
      </c>
      <c r="DT184" s="171"/>
    </row>
    <row r="185" spans="31:128" x14ac:dyDescent="0.25">
      <c r="AE185" s="80"/>
      <c r="DQ185" s="177">
        <v>101</v>
      </c>
      <c r="DR185" s="178" t="s">
        <v>713</v>
      </c>
      <c r="DS185" s="179">
        <v>2</v>
      </c>
      <c r="DT185" s="171"/>
    </row>
    <row r="186" spans="31:128" x14ac:dyDescent="0.25">
      <c r="AE186" s="80"/>
      <c r="DQ186" s="177">
        <v>102</v>
      </c>
      <c r="DR186" s="178" t="s">
        <v>714</v>
      </c>
      <c r="DS186" s="179">
        <v>3</v>
      </c>
      <c r="DT186" s="171"/>
    </row>
    <row r="187" spans="31:128" x14ac:dyDescent="0.25">
      <c r="AE187" s="80"/>
      <c r="DQ187" s="177">
        <v>103</v>
      </c>
      <c r="DR187" s="178" t="s">
        <v>715</v>
      </c>
      <c r="DS187" s="179">
        <v>4</v>
      </c>
      <c r="DT187" s="171"/>
    </row>
    <row r="188" spans="31:128" x14ac:dyDescent="0.25">
      <c r="AE188" s="80"/>
      <c r="DQ188" s="177">
        <v>104</v>
      </c>
      <c r="DR188" s="178" t="s">
        <v>1323</v>
      </c>
      <c r="DS188" s="179">
        <v>5</v>
      </c>
      <c r="DT188" s="171"/>
    </row>
    <row r="189" spans="31:128" x14ac:dyDescent="0.25">
      <c r="AE189" s="80"/>
      <c r="DQ189" s="177">
        <v>111</v>
      </c>
      <c r="DR189" s="178" t="s">
        <v>1324</v>
      </c>
      <c r="DS189" s="179">
        <v>4</v>
      </c>
      <c r="DT189" s="171" t="s">
        <v>953</v>
      </c>
    </row>
    <row r="190" spans="31:128" x14ac:dyDescent="0.25">
      <c r="AE190" s="80"/>
      <c r="DQ190" s="177">
        <v>112</v>
      </c>
      <c r="DR190" s="178" t="s">
        <v>1325</v>
      </c>
      <c r="DS190" s="179">
        <v>5</v>
      </c>
      <c r="DT190" s="171" t="s">
        <v>953</v>
      </c>
    </row>
    <row r="191" spans="31:128" x14ac:dyDescent="0.25">
      <c r="AE191" s="80"/>
      <c r="DQ191" s="177">
        <v>121</v>
      </c>
      <c r="DR191" s="178" t="s">
        <v>721</v>
      </c>
      <c r="DS191" s="179">
        <v>4</v>
      </c>
      <c r="DT191" s="171" t="s">
        <v>954</v>
      </c>
    </row>
    <row r="192" spans="31:128" x14ac:dyDescent="0.25">
      <c r="AE192" s="80"/>
      <c r="DQ192" s="177">
        <v>122</v>
      </c>
      <c r="DR192" s="178" t="s">
        <v>1326</v>
      </c>
      <c r="DS192" s="179">
        <v>5</v>
      </c>
      <c r="DT192" s="171" t="s">
        <v>954</v>
      </c>
    </row>
    <row r="193" spans="121:124" x14ac:dyDescent="0.25">
      <c r="DQ193" s="177">
        <v>123</v>
      </c>
      <c r="DR193" s="178" t="s">
        <v>1327</v>
      </c>
      <c r="DS193" s="179">
        <v>6</v>
      </c>
      <c r="DT193" s="171" t="s">
        <v>954</v>
      </c>
    </row>
    <row r="194" spans="121:124" x14ac:dyDescent="0.25">
      <c r="DQ194" s="177">
        <v>124</v>
      </c>
      <c r="DR194" s="178" t="s">
        <v>1328</v>
      </c>
      <c r="DS194" s="179">
        <v>7</v>
      </c>
      <c r="DT194" s="171" t="s">
        <v>954</v>
      </c>
    </row>
    <row r="195" spans="121:124" x14ac:dyDescent="0.25">
      <c r="DQ195" s="177">
        <v>131</v>
      </c>
      <c r="DR195" s="178" t="s">
        <v>1329</v>
      </c>
      <c r="DS195" s="179">
        <v>4</v>
      </c>
      <c r="DT195" s="171" t="s">
        <v>955</v>
      </c>
    </row>
    <row r="196" spans="121:124" x14ac:dyDescent="0.25">
      <c r="DQ196" s="177">
        <v>132</v>
      </c>
      <c r="DR196" s="178" t="s">
        <v>1330</v>
      </c>
      <c r="DS196" s="179">
        <v>5</v>
      </c>
      <c r="DT196" s="171" t="s">
        <v>955</v>
      </c>
    </row>
    <row r="197" spans="121:124" x14ac:dyDescent="0.25">
      <c r="DQ197" s="177">
        <v>133</v>
      </c>
      <c r="DR197" s="178" t="s">
        <v>1331</v>
      </c>
      <c r="DS197" s="179">
        <v>6</v>
      </c>
      <c r="DT197" s="171" t="s">
        <v>955</v>
      </c>
    </row>
    <row r="198" spans="121:124" x14ac:dyDescent="0.25">
      <c r="DQ198" s="177">
        <v>134</v>
      </c>
      <c r="DR198" s="178" t="s">
        <v>1332</v>
      </c>
      <c r="DS198" s="179">
        <v>7</v>
      </c>
      <c r="DT198" s="171" t="s">
        <v>955</v>
      </c>
    </row>
    <row r="199" spans="121:124" x14ac:dyDescent="0.25">
      <c r="DQ199" s="177">
        <v>138</v>
      </c>
      <c r="DR199" s="178" t="s">
        <v>1333</v>
      </c>
      <c r="DS199" s="179">
        <v>6</v>
      </c>
      <c r="DT199" s="171"/>
    </row>
    <row r="200" spans="121:124" x14ac:dyDescent="0.25">
      <c r="DQ200" s="177">
        <v>139</v>
      </c>
      <c r="DR200" s="178" t="s">
        <v>1334</v>
      </c>
      <c r="DS200" s="179">
        <v>7</v>
      </c>
      <c r="DT200" s="171"/>
    </row>
    <row r="201" spans="121:124" x14ac:dyDescent="0.25">
      <c r="DQ201" s="177">
        <v>141</v>
      </c>
      <c r="DR201" s="178" t="s">
        <v>1335</v>
      </c>
      <c r="DS201" s="179">
        <v>8</v>
      </c>
      <c r="DT201" s="171" t="s">
        <v>956</v>
      </c>
    </row>
    <row r="202" spans="121:124" x14ac:dyDescent="0.25">
      <c r="DQ202" s="177">
        <v>142</v>
      </c>
      <c r="DR202" s="178" t="s">
        <v>1336</v>
      </c>
      <c r="DS202" s="179">
        <v>9</v>
      </c>
      <c r="DT202" s="171" t="s">
        <v>956</v>
      </c>
    </row>
    <row r="203" spans="121:124" x14ac:dyDescent="0.25">
      <c r="DQ203" s="177">
        <v>143</v>
      </c>
      <c r="DR203" s="178" t="s">
        <v>1337</v>
      </c>
      <c r="DS203" s="179">
        <v>10</v>
      </c>
      <c r="DT203" s="171" t="s">
        <v>956</v>
      </c>
    </row>
    <row r="204" spans="121:124" x14ac:dyDescent="0.25">
      <c r="DQ204" s="177">
        <v>144</v>
      </c>
      <c r="DR204" s="178" t="s">
        <v>1338</v>
      </c>
      <c r="DS204" s="179">
        <v>11</v>
      </c>
      <c r="DT204" s="171" t="s">
        <v>956</v>
      </c>
    </row>
    <row r="205" spans="121:124" x14ac:dyDescent="0.25">
      <c r="DQ205" s="177">
        <v>150</v>
      </c>
      <c r="DR205" s="178" t="s">
        <v>1491</v>
      </c>
      <c r="DS205" s="179">
        <v>8</v>
      </c>
      <c r="DT205" s="171"/>
    </row>
    <row r="206" spans="121:124" x14ac:dyDescent="0.25">
      <c r="DQ206" s="177">
        <v>151</v>
      </c>
      <c r="DR206" s="178" t="s">
        <v>1492</v>
      </c>
      <c r="DS206" s="179">
        <v>9</v>
      </c>
      <c r="DT206" s="171"/>
    </row>
    <row r="207" spans="121:124" x14ac:dyDescent="0.25">
      <c r="DQ207" s="177">
        <v>152</v>
      </c>
      <c r="DR207" s="178" t="s">
        <v>1493</v>
      </c>
      <c r="DS207" s="179">
        <v>10</v>
      </c>
      <c r="DT207" s="171"/>
    </row>
    <row r="208" spans="121:124" x14ac:dyDescent="0.25">
      <c r="DQ208" s="177">
        <v>153</v>
      </c>
      <c r="DR208" s="178" t="s">
        <v>1494</v>
      </c>
      <c r="DS208" s="179">
        <v>11</v>
      </c>
      <c r="DT208" s="171"/>
    </row>
    <row r="209" spans="121:124" x14ac:dyDescent="0.25">
      <c r="DQ209" s="177">
        <v>154</v>
      </c>
      <c r="DR209" s="178" t="s">
        <v>1495</v>
      </c>
      <c r="DS209" s="179">
        <v>12</v>
      </c>
      <c r="DT209" s="171"/>
    </row>
    <row r="210" spans="121:124" x14ac:dyDescent="0.25">
      <c r="DQ210" s="177">
        <v>161</v>
      </c>
      <c r="DR210" s="178" t="s">
        <v>1339</v>
      </c>
      <c r="DS210" s="179">
        <v>8</v>
      </c>
      <c r="DT210" s="171" t="s">
        <v>957</v>
      </c>
    </row>
    <row r="211" spans="121:124" x14ac:dyDescent="0.25">
      <c r="DQ211" s="177">
        <v>162</v>
      </c>
      <c r="DR211" s="178" t="s">
        <v>1340</v>
      </c>
      <c r="DS211" s="179">
        <v>9</v>
      </c>
      <c r="DT211" s="171" t="s">
        <v>957</v>
      </c>
    </row>
    <row r="212" spans="121:124" x14ac:dyDescent="0.25">
      <c r="DQ212" s="177">
        <v>163</v>
      </c>
      <c r="DR212" s="178" t="s">
        <v>739</v>
      </c>
      <c r="DS212" s="179">
        <v>10</v>
      </c>
      <c r="DT212" s="171"/>
    </row>
    <row r="213" spans="121:124" x14ac:dyDescent="0.25">
      <c r="DQ213" s="177">
        <v>164</v>
      </c>
      <c r="DR213" s="178" t="s">
        <v>740</v>
      </c>
      <c r="DS213" s="179">
        <v>11</v>
      </c>
      <c r="DT213" s="171"/>
    </row>
    <row r="214" spans="121:124" x14ac:dyDescent="0.25">
      <c r="DQ214" s="177">
        <v>171</v>
      </c>
      <c r="DR214" s="178" t="s">
        <v>741</v>
      </c>
      <c r="DS214" s="179">
        <v>9</v>
      </c>
      <c r="DT214" s="171"/>
    </row>
    <row r="215" spans="121:124" x14ac:dyDescent="0.25">
      <c r="DQ215" s="177">
        <v>172</v>
      </c>
      <c r="DR215" s="178" t="s">
        <v>1341</v>
      </c>
      <c r="DS215" s="179">
        <v>10</v>
      </c>
      <c r="DT215" s="171"/>
    </row>
    <row r="216" spans="121:124" x14ac:dyDescent="0.25">
      <c r="DQ216" s="177">
        <v>173</v>
      </c>
      <c r="DR216" s="178" t="s">
        <v>1342</v>
      </c>
      <c r="DS216" s="179">
        <v>11</v>
      </c>
      <c r="DT216" s="171"/>
    </row>
    <row r="217" spans="121:124" x14ac:dyDescent="0.25">
      <c r="DQ217" s="177">
        <v>174</v>
      </c>
      <c r="DR217" s="178" t="s">
        <v>1343</v>
      </c>
      <c r="DS217" s="179">
        <v>12</v>
      </c>
      <c r="DT217" s="171"/>
    </row>
    <row r="218" spans="121:124" x14ac:dyDescent="0.25">
      <c r="DQ218" s="177">
        <v>181</v>
      </c>
      <c r="DR218" s="178" t="s">
        <v>745</v>
      </c>
      <c r="DS218" s="179">
        <v>10</v>
      </c>
      <c r="DT218" s="171"/>
    </row>
    <row r="219" spans="121:124" x14ac:dyDescent="0.25">
      <c r="DQ219" s="177">
        <v>183</v>
      </c>
      <c r="DR219" s="178" t="s">
        <v>746</v>
      </c>
      <c r="DS219" s="179">
        <v>12</v>
      </c>
      <c r="DT219" s="171"/>
    </row>
    <row r="220" spans="121:124" x14ac:dyDescent="0.25">
      <c r="DQ220" s="177">
        <v>191</v>
      </c>
      <c r="DR220" s="178" t="s">
        <v>1344</v>
      </c>
      <c r="DS220" s="179">
        <v>7</v>
      </c>
      <c r="DT220" s="171"/>
    </row>
    <row r="221" spans="121:124" x14ac:dyDescent="0.25">
      <c r="DQ221" s="177">
        <v>192</v>
      </c>
      <c r="DR221" s="178" t="s">
        <v>1345</v>
      </c>
      <c r="DS221" s="179">
        <v>8</v>
      </c>
      <c r="DT221" s="171"/>
    </row>
    <row r="222" spans="121:124" x14ac:dyDescent="0.25">
      <c r="DQ222" s="177">
        <v>193</v>
      </c>
      <c r="DR222" s="178" t="s">
        <v>1346</v>
      </c>
      <c r="DS222" s="179">
        <v>9</v>
      </c>
      <c r="DT222" s="171"/>
    </row>
    <row r="223" spans="121:124" x14ac:dyDescent="0.25">
      <c r="DQ223" s="177">
        <v>201</v>
      </c>
      <c r="DR223" s="178" t="s">
        <v>751</v>
      </c>
      <c r="DS223" s="179">
        <v>2</v>
      </c>
      <c r="DT223" s="171"/>
    </row>
    <row r="224" spans="121:124" x14ac:dyDescent="0.25">
      <c r="DQ224" s="177">
        <v>202</v>
      </c>
      <c r="DR224" s="178" t="s">
        <v>1347</v>
      </c>
      <c r="DS224" s="179">
        <v>3</v>
      </c>
      <c r="DT224" s="171"/>
    </row>
    <row r="225" spans="121:124" x14ac:dyDescent="0.25">
      <c r="DQ225" s="177">
        <v>211</v>
      </c>
      <c r="DR225" s="178" t="s">
        <v>1348</v>
      </c>
      <c r="DS225" s="179">
        <v>4</v>
      </c>
      <c r="DT225" s="171" t="s">
        <v>958</v>
      </c>
    </row>
    <row r="226" spans="121:124" x14ac:dyDescent="0.25">
      <c r="DQ226" s="177">
        <v>212</v>
      </c>
      <c r="DR226" s="178" t="s">
        <v>1349</v>
      </c>
      <c r="DS226" s="179">
        <v>5</v>
      </c>
      <c r="DT226" s="171" t="s">
        <v>958</v>
      </c>
    </row>
    <row r="227" spans="121:124" x14ac:dyDescent="0.25">
      <c r="DQ227" s="177">
        <v>213</v>
      </c>
      <c r="DR227" s="178" t="s">
        <v>1350</v>
      </c>
      <c r="DS227" s="179">
        <v>6</v>
      </c>
      <c r="DT227" s="171" t="s">
        <v>958</v>
      </c>
    </row>
    <row r="228" spans="121:124" x14ac:dyDescent="0.25">
      <c r="DQ228" s="177">
        <v>214</v>
      </c>
      <c r="DR228" s="178" t="s">
        <v>1351</v>
      </c>
      <c r="DS228" s="179">
        <v>7</v>
      </c>
      <c r="DT228" s="171" t="s">
        <v>958</v>
      </c>
    </row>
    <row r="229" spans="121:124" x14ac:dyDescent="0.25">
      <c r="DQ229" s="177">
        <v>221</v>
      </c>
      <c r="DR229" s="178" t="s">
        <v>1352</v>
      </c>
      <c r="DS229" s="179">
        <v>8</v>
      </c>
      <c r="DT229" s="171" t="s">
        <v>959</v>
      </c>
    </row>
    <row r="230" spans="121:124" x14ac:dyDescent="0.25">
      <c r="DQ230" s="177">
        <v>222</v>
      </c>
      <c r="DR230" s="178" t="s">
        <v>1353</v>
      </c>
      <c r="DS230" s="179">
        <v>9</v>
      </c>
      <c r="DT230" s="171" t="s">
        <v>959</v>
      </c>
    </row>
    <row r="231" spans="121:124" x14ac:dyDescent="0.25">
      <c r="DQ231" s="177">
        <v>223</v>
      </c>
      <c r="DR231" s="178" t="s">
        <v>1354</v>
      </c>
      <c r="DS231" s="179">
        <v>10</v>
      </c>
      <c r="DT231" s="171" t="s">
        <v>959</v>
      </c>
    </row>
    <row r="232" spans="121:124" x14ac:dyDescent="0.25">
      <c r="DQ232" s="177">
        <v>224</v>
      </c>
      <c r="DR232" s="178" t="s">
        <v>1355</v>
      </c>
      <c r="DS232" s="179">
        <v>11</v>
      </c>
      <c r="DT232" s="171" t="s">
        <v>959</v>
      </c>
    </row>
    <row r="233" spans="121:124" x14ac:dyDescent="0.25">
      <c r="DQ233" s="177">
        <v>241</v>
      </c>
      <c r="DR233" s="178" t="s">
        <v>1356</v>
      </c>
      <c r="DS233" s="179">
        <v>8</v>
      </c>
      <c r="DT233" s="171"/>
    </row>
    <row r="234" spans="121:124" x14ac:dyDescent="0.25">
      <c r="DQ234" s="177">
        <v>242</v>
      </c>
      <c r="DR234" s="178" t="s">
        <v>1357</v>
      </c>
      <c r="DS234" s="179">
        <v>9</v>
      </c>
      <c r="DT234" s="171"/>
    </row>
    <row r="235" spans="121:124" x14ac:dyDescent="0.25">
      <c r="DQ235" s="177">
        <v>243</v>
      </c>
      <c r="DR235" s="178" t="s">
        <v>1358</v>
      </c>
      <c r="DS235" s="179">
        <v>10</v>
      </c>
      <c r="DT235" s="171"/>
    </row>
    <row r="236" spans="121:124" x14ac:dyDescent="0.25">
      <c r="DQ236" s="177">
        <v>244</v>
      </c>
      <c r="DR236" s="178" t="s">
        <v>1359</v>
      </c>
      <c r="DS236" s="179">
        <v>11</v>
      </c>
      <c r="DT236" s="171"/>
    </row>
    <row r="237" spans="121:124" x14ac:dyDescent="0.25">
      <c r="DQ237" s="177">
        <v>250</v>
      </c>
      <c r="DR237" s="178" t="s">
        <v>764</v>
      </c>
      <c r="DS237" s="179">
        <v>8</v>
      </c>
      <c r="DT237" s="171"/>
    </row>
    <row r="238" spans="121:124" x14ac:dyDescent="0.25">
      <c r="DQ238" s="177">
        <v>251</v>
      </c>
      <c r="DR238" s="178" t="s">
        <v>1496</v>
      </c>
      <c r="DS238" s="179">
        <v>9</v>
      </c>
      <c r="DT238" s="171"/>
    </row>
    <row r="239" spans="121:124" x14ac:dyDescent="0.25">
      <c r="DQ239" s="177">
        <v>252</v>
      </c>
      <c r="DR239" s="178" t="s">
        <v>1497</v>
      </c>
      <c r="DS239" s="179">
        <v>10</v>
      </c>
      <c r="DT239" s="171"/>
    </row>
    <row r="240" spans="121:124" x14ac:dyDescent="0.25">
      <c r="DQ240" s="177">
        <v>253</v>
      </c>
      <c r="DR240" s="178" t="s">
        <v>1498</v>
      </c>
      <c r="DS240" s="179">
        <v>11</v>
      </c>
      <c r="DT240" s="171"/>
    </row>
    <row r="241" spans="121:124" x14ac:dyDescent="0.25">
      <c r="DQ241" s="177">
        <v>254</v>
      </c>
      <c r="DR241" s="178" t="s">
        <v>1499</v>
      </c>
      <c r="DS241" s="179">
        <v>12</v>
      </c>
      <c r="DT241" s="171"/>
    </row>
    <row r="242" spans="121:124" x14ac:dyDescent="0.25">
      <c r="DQ242" s="177">
        <v>351</v>
      </c>
      <c r="DR242" s="178" t="s">
        <v>1360</v>
      </c>
      <c r="DS242" s="179">
        <v>7</v>
      </c>
      <c r="DT242" s="171"/>
    </row>
    <row r="243" spans="121:124" x14ac:dyDescent="0.25">
      <c r="DQ243" s="177">
        <v>352</v>
      </c>
      <c r="DR243" s="178" t="s">
        <v>1361</v>
      </c>
      <c r="DS243" s="179">
        <v>8</v>
      </c>
      <c r="DT243" s="171"/>
    </row>
    <row r="244" spans="121:124" x14ac:dyDescent="0.25">
      <c r="DQ244" s="177">
        <v>353</v>
      </c>
      <c r="DR244" s="178" t="s">
        <v>1362</v>
      </c>
      <c r="DS244" s="179">
        <v>9</v>
      </c>
      <c r="DT244" s="171"/>
    </row>
    <row r="245" spans="121:124" x14ac:dyDescent="0.25">
      <c r="DQ245" s="177">
        <v>354</v>
      </c>
      <c r="DR245" s="178" t="s">
        <v>1363</v>
      </c>
      <c r="DS245" s="179">
        <v>10</v>
      </c>
      <c r="DT245" s="171"/>
    </row>
    <row r="246" spans="121:124" x14ac:dyDescent="0.25">
      <c r="DQ246" s="177">
        <v>355</v>
      </c>
      <c r="DR246" s="178" t="s">
        <v>1364</v>
      </c>
      <c r="DS246" s="179">
        <v>11</v>
      </c>
      <c r="DT246" s="171"/>
    </row>
    <row r="247" spans="121:124" x14ac:dyDescent="0.25">
      <c r="DQ247" s="177">
        <v>356</v>
      </c>
      <c r="DR247" s="178" t="s">
        <v>774</v>
      </c>
      <c r="DS247" s="179">
        <v>12</v>
      </c>
      <c r="DT247" s="171"/>
    </row>
    <row r="248" spans="121:124" x14ac:dyDescent="0.25">
      <c r="DQ248" s="177">
        <v>361</v>
      </c>
      <c r="DR248" s="178" t="s">
        <v>1365</v>
      </c>
      <c r="DS248" s="179">
        <v>6</v>
      </c>
      <c r="DT248" s="171"/>
    </row>
    <row r="249" spans="121:124" x14ac:dyDescent="0.25">
      <c r="DQ249" s="177">
        <v>362</v>
      </c>
      <c r="DR249" s="178" t="s">
        <v>1366</v>
      </c>
      <c r="DS249" s="179">
        <v>7</v>
      </c>
      <c r="DT249" s="171"/>
    </row>
    <row r="250" spans="121:124" x14ac:dyDescent="0.25">
      <c r="DQ250" s="177">
        <v>363</v>
      </c>
      <c r="DR250" s="178" t="s">
        <v>1367</v>
      </c>
      <c r="DS250" s="179">
        <v>8</v>
      </c>
      <c r="DT250" s="171"/>
    </row>
    <row r="251" spans="121:124" x14ac:dyDescent="0.25">
      <c r="DQ251" s="177">
        <v>364</v>
      </c>
      <c r="DR251" s="178" t="s">
        <v>1368</v>
      </c>
      <c r="DS251" s="179">
        <v>9</v>
      </c>
      <c r="DT251" s="171"/>
    </row>
    <row r="252" spans="121:124" x14ac:dyDescent="0.25">
      <c r="DQ252" s="177">
        <v>366</v>
      </c>
      <c r="DR252" s="178" t="s">
        <v>1369</v>
      </c>
      <c r="DS252" s="179">
        <v>8</v>
      </c>
      <c r="DT252" s="171"/>
    </row>
    <row r="253" spans="121:124" x14ac:dyDescent="0.25">
      <c r="DQ253" s="177">
        <v>367</v>
      </c>
      <c r="DR253" s="178" t="s">
        <v>1370</v>
      </c>
      <c r="DS253" s="179">
        <v>9</v>
      </c>
      <c r="DT253" s="171"/>
    </row>
    <row r="254" spans="121:124" x14ac:dyDescent="0.25">
      <c r="DQ254" s="177">
        <v>368</v>
      </c>
      <c r="DR254" s="178" t="s">
        <v>781</v>
      </c>
      <c r="DS254" s="179">
        <v>10</v>
      </c>
      <c r="DT254" s="171"/>
    </row>
    <row r="255" spans="121:124" x14ac:dyDescent="0.25">
      <c r="DQ255" s="177">
        <v>371</v>
      </c>
      <c r="DR255" s="178" t="s">
        <v>1371</v>
      </c>
      <c r="DS255" s="179">
        <v>7</v>
      </c>
      <c r="DT255" s="171"/>
    </row>
    <row r="256" spans="121:124" x14ac:dyDescent="0.25">
      <c r="DQ256" s="177">
        <v>372</v>
      </c>
      <c r="DR256" s="178" t="s">
        <v>1372</v>
      </c>
      <c r="DS256" s="179">
        <v>8</v>
      </c>
      <c r="DT256" s="171"/>
    </row>
    <row r="257" spans="121:124" x14ac:dyDescent="0.25">
      <c r="DQ257" s="177">
        <v>373</v>
      </c>
      <c r="DR257" s="178" t="s">
        <v>1373</v>
      </c>
      <c r="DS257" s="179">
        <v>9</v>
      </c>
      <c r="DT257" s="171"/>
    </row>
    <row r="258" spans="121:124" x14ac:dyDescent="0.25">
      <c r="DQ258" s="177">
        <v>374</v>
      </c>
      <c r="DR258" s="178" t="s">
        <v>1374</v>
      </c>
      <c r="DS258" s="179">
        <v>10</v>
      </c>
      <c r="DT258" s="171"/>
    </row>
    <row r="259" spans="121:124" x14ac:dyDescent="0.25">
      <c r="DQ259" s="177">
        <v>375</v>
      </c>
      <c r="DR259" s="178" t="s">
        <v>786</v>
      </c>
      <c r="DS259" s="179">
        <v>11</v>
      </c>
      <c r="DT259" s="171"/>
    </row>
    <row r="260" spans="121:124" x14ac:dyDescent="0.25">
      <c r="DQ260" s="177">
        <v>376</v>
      </c>
      <c r="DR260" s="178" t="s">
        <v>1375</v>
      </c>
      <c r="DS260" s="179">
        <v>8</v>
      </c>
      <c r="DT260" s="171"/>
    </row>
    <row r="261" spans="121:124" x14ac:dyDescent="0.25">
      <c r="DQ261" s="177">
        <v>377</v>
      </c>
      <c r="DR261" s="178" t="s">
        <v>1376</v>
      </c>
      <c r="DS261" s="179">
        <v>9</v>
      </c>
      <c r="DT261" s="171"/>
    </row>
    <row r="262" spans="121:124" x14ac:dyDescent="0.25">
      <c r="DQ262" s="177">
        <v>378</v>
      </c>
      <c r="DR262" s="178" t="s">
        <v>789</v>
      </c>
      <c r="DS262" s="179">
        <v>11</v>
      </c>
      <c r="DT262" s="171"/>
    </row>
    <row r="263" spans="121:124" x14ac:dyDescent="0.25">
      <c r="DQ263" s="177">
        <v>381</v>
      </c>
      <c r="DR263" s="178" t="s">
        <v>1493</v>
      </c>
      <c r="DS263" s="179">
        <v>10</v>
      </c>
      <c r="DT263" s="171"/>
    </row>
    <row r="264" spans="121:124" x14ac:dyDescent="0.25">
      <c r="DQ264" s="177">
        <v>382</v>
      </c>
      <c r="DR264" s="178" t="s">
        <v>1494</v>
      </c>
      <c r="DS264" s="179">
        <v>11</v>
      </c>
      <c r="DT264" s="171"/>
    </row>
    <row r="265" spans="121:124" x14ac:dyDescent="0.25">
      <c r="DQ265" s="177">
        <v>383</v>
      </c>
      <c r="DR265" s="178" t="s">
        <v>1495</v>
      </c>
      <c r="DS265" s="179">
        <v>12</v>
      </c>
      <c r="DT265" s="171"/>
    </row>
    <row r="266" spans="121:124" x14ac:dyDescent="0.25">
      <c r="DQ266" s="177">
        <v>410</v>
      </c>
      <c r="DR266" s="178" t="s">
        <v>1377</v>
      </c>
      <c r="DS266" s="179">
        <v>5</v>
      </c>
      <c r="DT266" s="171"/>
    </row>
    <row r="267" spans="121:124" x14ac:dyDescent="0.25">
      <c r="DQ267" s="177">
        <v>411</v>
      </c>
      <c r="DR267" s="178" t="s">
        <v>1378</v>
      </c>
      <c r="DS267" s="179">
        <v>6</v>
      </c>
      <c r="DT267" s="171" t="s">
        <v>961</v>
      </c>
    </row>
    <row r="268" spans="121:124" x14ac:dyDescent="0.25">
      <c r="DQ268" s="177">
        <v>412</v>
      </c>
      <c r="DR268" s="178" t="s">
        <v>1379</v>
      </c>
      <c r="DS268" s="179">
        <v>7</v>
      </c>
      <c r="DT268" s="171" t="s">
        <v>961</v>
      </c>
    </row>
    <row r="269" spans="121:124" x14ac:dyDescent="0.25">
      <c r="DQ269" s="177">
        <v>413</v>
      </c>
      <c r="DR269" s="178" t="s">
        <v>793</v>
      </c>
      <c r="DS269" s="179">
        <v>8</v>
      </c>
      <c r="DT269" s="171" t="s">
        <v>961</v>
      </c>
    </row>
    <row r="270" spans="121:124" x14ac:dyDescent="0.25">
      <c r="DQ270" s="177">
        <v>420</v>
      </c>
      <c r="DR270" s="178" t="s">
        <v>794</v>
      </c>
      <c r="DS270" s="179">
        <v>4</v>
      </c>
      <c r="DT270" s="171" t="s">
        <v>960</v>
      </c>
    </row>
    <row r="271" spans="121:124" x14ac:dyDescent="0.25">
      <c r="DQ271" s="177">
        <v>421</v>
      </c>
      <c r="DR271" s="178" t="s">
        <v>1380</v>
      </c>
      <c r="DS271" s="179">
        <v>5</v>
      </c>
      <c r="DT271" s="171" t="s">
        <v>960</v>
      </c>
    </row>
    <row r="272" spans="121:124" x14ac:dyDescent="0.25">
      <c r="DQ272" s="177">
        <v>422</v>
      </c>
      <c r="DR272" s="178" t="s">
        <v>1381</v>
      </c>
      <c r="DS272" s="179">
        <v>6</v>
      </c>
      <c r="DT272" s="171" t="s">
        <v>960</v>
      </c>
    </row>
    <row r="273" spans="121:124" x14ac:dyDescent="0.25">
      <c r="DQ273" s="177">
        <v>423</v>
      </c>
      <c r="DR273" s="178" t="s">
        <v>1382</v>
      </c>
      <c r="DS273" s="179">
        <v>7</v>
      </c>
      <c r="DT273" s="171" t="s">
        <v>960</v>
      </c>
    </row>
    <row r="274" spans="121:124" x14ac:dyDescent="0.25">
      <c r="DQ274" s="177">
        <v>424</v>
      </c>
      <c r="DR274" s="178" t="s">
        <v>1383</v>
      </c>
      <c r="DS274" s="179">
        <v>8</v>
      </c>
      <c r="DT274" s="171" t="s">
        <v>960</v>
      </c>
    </row>
    <row r="275" spans="121:124" x14ac:dyDescent="0.25">
      <c r="DQ275" s="177">
        <v>430</v>
      </c>
      <c r="DR275" s="178" t="s">
        <v>1384</v>
      </c>
      <c r="DS275" s="179">
        <v>6</v>
      </c>
      <c r="DT275" s="171"/>
    </row>
    <row r="276" spans="121:124" x14ac:dyDescent="0.25">
      <c r="DQ276" s="177">
        <v>431</v>
      </c>
      <c r="DR276" s="178" t="s">
        <v>1385</v>
      </c>
      <c r="DS276" s="179">
        <v>7</v>
      </c>
      <c r="DT276" s="171"/>
    </row>
    <row r="277" spans="121:124" x14ac:dyDescent="0.25">
      <c r="DQ277" s="177">
        <v>432</v>
      </c>
      <c r="DR277" s="178" t="s">
        <v>1386</v>
      </c>
      <c r="DS277" s="179">
        <v>8</v>
      </c>
      <c r="DT277" s="171"/>
    </row>
    <row r="278" spans="121:124" x14ac:dyDescent="0.25">
      <c r="DQ278" s="177">
        <v>433</v>
      </c>
      <c r="DR278" s="178" t="s">
        <v>1387</v>
      </c>
      <c r="DS278" s="179">
        <v>9</v>
      </c>
      <c r="DT278" s="171"/>
    </row>
    <row r="279" spans="121:124" x14ac:dyDescent="0.25">
      <c r="DQ279" s="177">
        <v>434</v>
      </c>
      <c r="DR279" s="178" t="s">
        <v>803</v>
      </c>
      <c r="DS279" s="179">
        <v>10</v>
      </c>
      <c r="DT279" s="171"/>
    </row>
    <row r="280" spans="121:124" x14ac:dyDescent="0.25">
      <c r="DQ280" s="177">
        <v>441</v>
      </c>
      <c r="DR280" s="178" t="s">
        <v>1388</v>
      </c>
      <c r="DS280" s="179">
        <v>7</v>
      </c>
      <c r="DT280" s="171" t="s">
        <v>962</v>
      </c>
    </row>
    <row r="281" spans="121:124" x14ac:dyDescent="0.25">
      <c r="DQ281" s="177">
        <v>442</v>
      </c>
      <c r="DR281" s="178" t="s">
        <v>1389</v>
      </c>
      <c r="DS281" s="179">
        <v>8</v>
      </c>
      <c r="DT281" s="171" t="s">
        <v>962</v>
      </c>
    </row>
    <row r="282" spans="121:124" x14ac:dyDescent="0.25">
      <c r="DQ282" s="177">
        <v>443</v>
      </c>
      <c r="DR282" s="178" t="s">
        <v>1390</v>
      </c>
      <c r="DS282" s="179">
        <v>9</v>
      </c>
      <c r="DT282" s="171" t="s">
        <v>962</v>
      </c>
    </row>
    <row r="283" spans="121:124" x14ac:dyDescent="0.25">
      <c r="DQ283" s="177">
        <v>444</v>
      </c>
      <c r="DR283" s="178" t="s">
        <v>807</v>
      </c>
      <c r="DS283" s="179">
        <v>10</v>
      </c>
      <c r="DT283" s="171" t="s">
        <v>962</v>
      </c>
    </row>
    <row r="284" spans="121:124" x14ac:dyDescent="0.25">
      <c r="DQ284" s="177">
        <v>451</v>
      </c>
      <c r="DR284" s="178" t="s">
        <v>1391</v>
      </c>
      <c r="DS284" s="179">
        <v>7</v>
      </c>
      <c r="DT284" s="171"/>
    </row>
    <row r="285" spans="121:124" x14ac:dyDescent="0.25">
      <c r="DQ285" s="177">
        <v>452</v>
      </c>
      <c r="DR285" s="178" t="s">
        <v>1392</v>
      </c>
      <c r="DS285" s="179">
        <v>8</v>
      </c>
      <c r="DT285" s="171"/>
    </row>
    <row r="286" spans="121:124" x14ac:dyDescent="0.25">
      <c r="DQ286" s="177">
        <v>453</v>
      </c>
      <c r="DR286" s="178" t="s">
        <v>1393</v>
      </c>
      <c r="DS286" s="179">
        <v>9</v>
      </c>
      <c r="DT286" s="171"/>
    </row>
    <row r="287" spans="121:124" x14ac:dyDescent="0.25">
      <c r="DQ287" s="177">
        <v>454</v>
      </c>
      <c r="DR287" s="178" t="s">
        <v>811</v>
      </c>
      <c r="DS287" s="179">
        <v>10</v>
      </c>
      <c r="DT287" s="171"/>
    </row>
    <row r="288" spans="121:124" x14ac:dyDescent="0.25">
      <c r="DQ288" s="177">
        <v>460</v>
      </c>
      <c r="DR288" s="178" t="s">
        <v>812</v>
      </c>
      <c r="DS288" s="179">
        <v>6</v>
      </c>
      <c r="DT288" s="171"/>
    </row>
    <row r="289" spans="121:124" x14ac:dyDescent="0.25">
      <c r="DQ289" s="177">
        <v>461</v>
      </c>
      <c r="DR289" s="178" t="s">
        <v>1394</v>
      </c>
      <c r="DS289" s="179">
        <v>7</v>
      </c>
      <c r="DT289" s="171"/>
    </row>
    <row r="290" spans="121:124" x14ac:dyDescent="0.25">
      <c r="DQ290" s="177">
        <v>462</v>
      </c>
      <c r="DR290" s="178" t="s">
        <v>1395</v>
      </c>
      <c r="DS290" s="179">
        <v>8</v>
      </c>
      <c r="DT290" s="171"/>
    </row>
    <row r="291" spans="121:124" x14ac:dyDescent="0.25">
      <c r="DQ291" s="177">
        <v>463</v>
      </c>
      <c r="DR291" s="178" t="s">
        <v>1396</v>
      </c>
      <c r="DS291" s="179">
        <v>9</v>
      </c>
      <c r="DT291" s="171"/>
    </row>
    <row r="292" spans="121:124" x14ac:dyDescent="0.25">
      <c r="DQ292" s="177">
        <v>464</v>
      </c>
      <c r="DR292" s="178" t="s">
        <v>816</v>
      </c>
      <c r="DS292" s="179">
        <v>10</v>
      </c>
      <c r="DT292" s="171"/>
    </row>
    <row r="293" spans="121:124" x14ac:dyDescent="0.25">
      <c r="DQ293" s="177">
        <v>490</v>
      </c>
      <c r="DR293" s="178" t="s">
        <v>1491</v>
      </c>
      <c r="DS293" s="179">
        <v>8</v>
      </c>
      <c r="DT293" s="171"/>
    </row>
    <row r="294" spans="121:124" x14ac:dyDescent="0.25">
      <c r="DQ294" s="177">
        <v>491</v>
      </c>
      <c r="DR294" s="178" t="s">
        <v>1492</v>
      </c>
      <c r="DS294" s="179">
        <v>9</v>
      </c>
      <c r="DT294" s="171"/>
    </row>
    <row r="295" spans="121:124" x14ac:dyDescent="0.25">
      <c r="DQ295" s="177">
        <v>492</v>
      </c>
      <c r="DR295" s="178" t="s">
        <v>1493</v>
      </c>
      <c r="DS295" s="179">
        <v>10</v>
      </c>
      <c r="DT295" s="171"/>
    </row>
    <row r="296" spans="121:124" x14ac:dyDescent="0.25">
      <c r="DQ296" s="177">
        <v>493</v>
      </c>
      <c r="DR296" s="178" t="s">
        <v>1494</v>
      </c>
      <c r="DS296" s="179">
        <v>11</v>
      </c>
      <c r="DT296" s="171"/>
    </row>
    <row r="297" spans="121:124" x14ac:dyDescent="0.25">
      <c r="DQ297" s="177">
        <v>494</v>
      </c>
      <c r="DR297" s="178" t="s">
        <v>1495</v>
      </c>
      <c r="DS297" s="179">
        <v>12</v>
      </c>
      <c r="DT297" s="171"/>
    </row>
    <row r="298" spans="121:124" x14ac:dyDescent="0.25">
      <c r="DQ298" s="177">
        <v>501</v>
      </c>
      <c r="DR298" s="178" t="s">
        <v>818</v>
      </c>
      <c r="DS298" s="179">
        <v>1</v>
      </c>
      <c r="DT298" s="171"/>
    </row>
    <row r="299" spans="121:124" x14ac:dyDescent="0.25">
      <c r="DQ299" s="177">
        <v>502</v>
      </c>
      <c r="DR299" s="178" t="s">
        <v>819</v>
      </c>
      <c r="DS299" s="179">
        <v>2</v>
      </c>
      <c r="DT299" s="171"/>
    </row>
    <row r="300" spans="121:124" x14ac:dyDescent="0.25">
      <c r="DQ300" s="177">
        <v>504</v>
      </c>
      <c r="DR300" s="178" t="s">
        <v>821</v>
      </c>
      <c r="DS300" s="179">
        <v>4</v>
      </c>
      <c r="DT300" s="171"/>
    </row>
    <row r="301" spans="121:124" x14ac:dyDescent="0.25">
      <c r="DQ301" s="177">
        <v>506</v>
      </c>
      <c r="DR301" s="178" t="s">
        <v>1397</v>
      </c>
      <c r="DS301" s="179">
        <v>3</v>
      </c>
      <c r="DT301" s="171"/>
    </row>
    <row r="302" spans="121:124" x14ac:dyDescent="0.25">
      <c r="DQ302" s="177">
        <v>507</v>
      </c>
      <c r="DR302" s="178" t="s">
        <v>1398</v>
      </c>
      <c r="DS302" s="179">
        <v>4</v>
      </c>
      <c r="DT302" s="171"/>
    </row>
    <row r="303" spans="121:124" x14ac:dyDescent="0.25">
      <c r="DQ303" s="177">
        <v>503</v>
      </c>
      <c r="DR303" s="178" t="s">
        <v>820</v>
      </c>
      <c r="DS303" s="179">
        <v>3</v>
      </c>
      <c r="DT303" s="171"/>
    </row>
    <row r="304" spans="121:124" x14ac:dyDescent="0.25">
      <c r="DQ304" s="177">
        <v>508</v>
      </c>
      <c r="DR304" s="178" t="s">
        <v>1399</v>
      </c>
      <c r="DS304" s="179">
        <v>5</v>
      </c>
      <c r="DT304" s="171"/>
    </row>
    <row r="305" spans="121:124" x14ac:dyDescent="0.25">
      <c r="DQ305" s="177">
        <v>509</v>
      </c>
      <c r="DR305" s="178" t="s">
        <v>1400</v>
      </c>
      <c r="DS305" s="179">
        <v>6</v>
      </c>
      <c r="DT305" s="171"/>
    </row>
    <row r="306" spans="121:124" x14ac:dyDescent="0.25">
      <c r="DQ306" s="177">
        <v>511</v>
      </c>
      <c r="DR306" s="178" t="s">
        <v>1401</v>
      </c>
      <c r="DS306" s="179">
        <v>4</v>
      </c>
      <c r="DT306" s="171"/>
    </row>
    <row r="307" spans="121:124" x14ac:dyDescent="0.25">
      <c r="DQ307" s="177">
        <v>512</v>
      </c>
      <c r="DR307" s="178" t="s">
        <v>1402</v>
      </c>
      <c r="DS307" s="179">
        <v>5</v>
      </c>
      <c r="DT307" s="171"/>
    </row>
    <row r="308" spans="121:124" x14ac:dyDescent="0.25">
      <c r="DQ308" s="177">
        <v>513</v>
      </c>
      <c r="DR308" s="178" t="s">
        <v>1403</v>
      </c>
      <c r="DS308" s="179">
        <v>6</v>
      </c>
      <c r="DT308" s="171"/>
    </row>
    <row r="309" spans="121:124" x14ac:dyDescent="0.25">
      <c r="DQ309" s="177">
        <v>514</v>
      </c>
      <c r="DR309" s="178" t="s">
        <v>1404</v>
      </c>
      <c r="DS309" s="179">
        <v>7</v>
      </c>
      <c r="DT309" s="171"/>
    </row>
    <row r="310" spans="121:124" x14ac:dyDescent="0.25">
      <c r="DQ310" s="177">
        <v>516</v>
      </c>
      <c r="DR310" s="178" t="s">
        <v>1405</v>
      </c>
      <c r="DS310" s="179">
        <v>4</v>
      </c>
      <c r="DT310" s="171"/>
    </row>
    <row r="311" spans="121:124" x14ac:dyDescent="0.25">
      <c r="DQ311" s="177">
        <v>517</v>
      </c>
      <c r="DR311" s="178" t="s">
        <v>1406</v>
      </c>
      <c r="DS311" s="179">
        <v>5</v>
      </c>
      <c r="DT311" s="171"/>
    </row>
    <row r="312" spans="121:124" x14ac:dyDescent="0.25">
      <c r="DQ312" s="177">
        <v>518</v>
      </c>
      <c r="DR312" s="178" t="s">
        <v>1407</v>
      </c>
      <c r="DS312" s="179">
        <v>6</v>
      </c>
      <c r="DT312" s="171"/>
    </row>
    <row r="313" spans="121:124" x14ac:dyDescent="0.25">
      <c r="DQ313" s="177">
        <v>521</v>
      </c>
      <c r="DR313" s="178" t="s">
        <v>1408</v>
      </c>
      <c r="DS313" s="179">
        <v>4</v>
      </c>
      <c r="DT313" s="171"/>
    </row>
    <row r="314" spans="121:124" x14ac:dyDescent="0.25">
      <c r="DQ314" s="177">
        <v>522</v>
      </c>
      <c r="DR314" s="178" t="s">
        <v>1409</v>
      </c>
      <c r="DS314" s="179">
        <v>5</v>
      </c>
      <c r="DT314" s="171"/>
    </row>
    <row r="315" spans="121:124" x14ac:dyDescent="0.25">
      <c r="DQ315" s="177">
        <v>523</v>
      </c>
      <c r="DR315" s="178" t="s">
        <v>1410</v>
      </c>
      <c r="DS315" s="179">
        <v>6</v>
      </c>
      <c r="DT315" s="171"/>
    </row>
    <row r="316" spans="121:124" x14ac:dyDescent="0.25">
      <c r="DQ316" s="177">
        <v>524</v>
      </c>
      <c r="DR316" s="178" t="s">
        <v>1411</v>
      </c>
      <c r="DS316" s="179">
        <v>7</v>
      </c>
      <c r="DT316" s="171"/>
    </row>
    <row r="317" spans="121:124" x14ac:dyDescent="0.25">
      <c r="DQ317" s="177">
        <v>531</v>
      </c>
      <c r="DR317" s="178" t="s">
        <v>1412</v>
      </c>
      <c r="DS317" s="179">
        <v>5</v>
      </c>
      <c r="DT317" s="171"/>
    </row>
    <row r="318" spans="121:124" x14ac:dyDescent="0.25">
      <c r="DQ318" s="177">
        <v>532</v>
      </c>
      <c r="DR318" s="178" t="s">
        <v>1413</v>
      </c>
      <c r="DS318" s="179">
        <v>6</v>
      </c>
      <c r="DT318" s="171"/>
    </row>
    <row r="319" spans="121:124" x14ac:dyDescent="0.25">
      <c r="DQ319" s="177">
        <v>533</v>
      </c>
      <c r="DR319" s="178" t="s">
        <v>1414</v>
      </c>
      <c r="DS319" s="179">
        <v>6</v>
      </c>
      <c r="DT319" s="171"/>
    </row>
    <row r="320" spans="121:124" x14ac:dyDescent="0.25">
      <c r="DQ320" s="177">
        <v>534</v>
      </c>
      <c r="DR320" s="178" t="s">
        <v>1415</v>
      </c>
      <c r="DS320" s="179">
        <v>7</v>
      </c>
      <c r="DT320" s="171"/>
    </row>
    <row r="321" spans="121:124" x14ac:dyDescent="0.25">
      <c r="DQ321" s="177">
        <v>541</v>
      </c>
      <c r="DR321" s="178" t="s">
        <v>1416</v>
      </c>
      <c r="DS321" s="179">
        <v>6</v>
      </c>
      <c r="DT321" s="171"/>
    </row>
    <row r="322" spans="121:124" x14ac:dyDescent="0.25">
      <c r="DQ322" s="177">
        <v>542</v>
      </c>
      <c r="DR322" s="178" t="s">
        <v>1417</v>
      </c>
      <c r="DS322" s="179">
        <v>7</v>
      </c>
      <c r="DT322" s="171" t="s">
        <v>967</v>
      </c>
    </row>
    <row r="323" spans="121:124" x14ac:dyDescent="0.25">
      <c r="DQ323" s="177">
        <v>543</v>
      </c>
      <c r="DR323" s="178" t="s">
        <v>1418</v>
      </c>
      <c r="DS323" s="179">
        <v>8</v>
      </c>
      <c r="DT323" s="171"/>
    </row>
    <row r="324" spans="121:124" x14ac:dyDescent="0.25">
      <c r="DQ324" s="177">
        <v>544</v>
      </c>
      <c r="DR324" s="178" t="s">
        <v>1419</v>
      </c>
      <c r="DS324" s="179">
        <v>9</v>
      </c>
      <c r="DT324" s="171"/>
    </row>
    <row r="325" spans="121:124" x14ac:dyDescent="0.25">
      <c r="DQ325" s="177">
        <v>545</v>
      </c>
      <c r="DR325" s="178" t="s">
        <v>1420</v>
      </c>
      <c r="DS325" s="179">
        <v>10</v>
      </c>
      <c r="DT325" s="171"/>
    </row>
    <row r="326" spans="121:124" x14ac:dyDescent="0.25">
      <c r="DQ326" s="177">
        <v>550</v>
      </c>
      <c r="DR326" s="178" t="s">
        <v>846</v>
      </c>
      <c r="DS326" s="179">
        <v>7</v>
      </c>
      <c r="DT326" s="171"/>
    </row>
    <row r="327" spans="121:124" x14ac:dyDescent="0.25">
      <c r="DQ327" s="177">
        <v>551</v>
      </c>
      <c r="DR327" s="178" t="s">
        <v>1491</v>
      </c>
      <c r="DS327" s="179">
        <v>8</v>
      </c>
      <c r="DT327" s="171"/>
    </row>
    <row r="328" spans="121:124" x14ac:dyDescent="0.25">
      <c r="DQ328" s="177">
        <v>552</v>
      </c>
      <c r="DR328" s="178" t="s">
        <v>1492</v>
      </c>
      <c r="DS328" s="179">
        <v>9</v>
      </c>
      <c r="DT328" s="171"/>
    </row>
    <row r="329" spans="121:124" x14ac:dyDescent="0.25">
      <c r="DQ329" s="177">
        <v>553</v>
      </c>
      <c r="DR329" s="178" t="s">
        <v>1493</v>
      </c>
      <c r="DS329" s="179">
        <v>10</v>
      </c>
      <c r="DT329" s="171"/>
    </row>
    <row r="330" spans="121:124" x14ac:dyDescent="0.25">
      <c r="DQ330" s="177">
        <v>554</v>
      </c>
      <c r="DR330" s="178" t="s">
        <v>1494</v>
      </c>
      <c r="DS330" s="179">
        <v>11</v>
      </c>
      <c r="DT330" s="171"/>
    </row>
    <row r="331" spans="121:124" x14ac:dyDescent="0.25">
      <c r="DQ331" s="177">
        <v>555</v>
      </c>
      <c r="DR331" s="180" t="s">
        <v>1495</v>
      </c>
      <c r="DS331" s="179">
        <v>12</v>
      </c>
      <c r="DT331" s="171"/>
    </row>
    <row r="332" spans="121:124" x14ac:dyDescent="0.25">
      <c r="DQ332" s="177">
        <v>561</v>
      </c>
      <c r="DR332" s="178" t="s">
        <v>847</v>
      </c>
      <c r="DS332" s="179">
        <v>3</v>
      </c>
      <c r="DT332" s="171"/>
    </row>
    <row r="333" spans="121:124" x14ac:dyDescent="0.25">
      <c r="DQ333" s="177">
        <v>562</v>
      </c>
      <c r="DR333" s="178" t="s">
        <v>1421</v>
      </c>
      <c r="DS333" s="179">
        <v>4</v>
      </c>
      <c r="DT333" s="171"/>
    </row>
    <row r="334" spans="121:124" x14ac:dyDescent="0.25">
      <c r="DQ334" s="177">
        <v>563</v>
      </c>
      <c r="DR334" s="178" t="s">
        <v>1422</v>
      </c>
      <c r="DS334" s="179">
        <v>5</v>
      </c>
      <c r="DT334" s="171"/>
    </row>
    <row r="335" spans="121:124" x14ac:dyDescent="0.25">
      <c r="DQ335" s="177">
        <v>564</v>
      </c>
      <c r="DR335" s="178" t="s">
        <v>1423</v>
      </c>
      <c r="DS335" s="179">
        <v>6</v>
      </c>
      <c r="DT335" s="171"/>
    </row>
    <row r="336" spans="121:124" x14ac:dyDescent="0.25">
      <c r="DQ336" s="177">
        <v>565</v>
      </c>
      <c r="DR336" s="178" t="s">
        <v>1424</v>
      </c>
      <c r="DS336" s="179">
        <v>7</v>
      </c>
      <c r="DT336" s="171"/>
    </row>
    <row r="337" spans="121:124" x14ac:dyDescent="0.25">
      <c r="DQ337" s="177">
        <v>566</v>
      </c>
      <c r="DR337" s="178" t="s">
        <v>1425</v>
      </c>
      <c r="DS337" s="179">
        <v>8</v>
      </c>
      <c r="DT337" s="171"/>
    </row>
    <row r="338" spans="121:124" x14ac:dyDescent="0.25">
      <c r="DQ338" s="177">
        <v>571</v>
      </c>
      <c r="DR338" s="178" t="s">
        <v>1</v>
      </c>
      <c r="DS338" s="179">
        <v>3</v>
      </c>
      <c r="DT338" s="171"/>
    </row>
    <row r="339" spans="121:124" x14ac:dyDescent="0.25">
      <c r="DQ339" s="177">
        <v>572</v>
      </c>
      <c r="DR339" s="178" t="s">
        <v>1426</v>
      </c>
      <c r="DS339" s="179">
        <v>4</v>
      </c>
      <c r="DT339" s="171"/>
    </row>
    <row r="340" spans="121:124" x14ac:dyDescent="0.25">
      <c r="DQ340" s="177">
        <v>573</v>
      </c>
      <c r="DR340" s="178" t="s">
        <v>1427</v>
      </c>
      <c r="DS340" s="179">
        <v>5</v>
      </c>
      <c r="DT340" s="171"/>
    </row>
    <row r="341" spans="121:124" x14ac:dyDescent="0.25">
      <c r="DQ341" s="177">
        <v>574</v>
      </c>
      <c r="DR341" s="178" t="s">
        <v>1428</v>
      </c>
      <c r="DS341" s="179">
        <v>6</v>
      </c>
      <c r="DT341" s="171"/>
    </row>
    <row r="342" spans="121:124" x14ac:dyDescent="0.25">
      <c r="DQ342" s="177">
        <v>575</v>
      </c>
      <c r="DR342" s="178" t="s">
        <v>1429</v>
      </c>
      <c r="DS342" s="179">
        <v>7</v>
      </c>
      <c r="DT342" s="171"/>
    </row>
    <row r="343" spans="121:124" x14ac:dyDescent="0.25">
      <c r="DQ343" s="177">
        <v>576</v>
      </c>
      <c r="DR343" s="178" t="s">
        <v>6</v>
      </c>
      <c r="DS343" s="179">
        <v>8</v>
      </c>
      <c r="DT343" s="171"/>
    </row>
    <row r="344" spans="121:124" x14ac:dyDescent="0.25">
      <c r="DQ344" s="177">
        <v>577</v>
      </c>
      <c r="DR344" s="178" t="s">
        <v>7</v>
      </c>
      <c r="DS344" s="181"/>
      <c r="DT344" s="171"/>
    </row>
    <row r="345" spans="121:124" x14ac:dyDescent="0.25">
      <c r="DQ345" s="177">
        <v>578</v>
      </c>
      <c r="DR345" s="178" t="s">
        <v>8</v>
      </c>
      <c r="DS345" s="179">
        <v>7</v>
      </c>
      <c r="DT345" s="171"/>
    </row>
    <row r="346" spans="121:124" x14ac:dyDescent="0.25">
      <c r="DQ346" s="177">
        <v>580</v>
      </c>
      <c r="DR346" s="178" t="s">
        <v>9</v>
      </c>
      <c r="DS346" s="179">
        <v>2</v>
      </c>
      <c r="DT346" s="171"/>
    </row>
    <row r="347" spans="121:124" x14ac:dyDescent="0.25">
      <c r="DQ347" s="177">
        <v>581</v>
      </c>
      <c r="DR347" s="178" t="s">
        <v>10</v>
      </c>
      <c r="DS347" s="179">
        <v>3</v>
      </c>
      <c r="DT347" s="171"/>
    </row>
    <row r="348" spans="121:124" x14ac:dyDescent="0.25">
      <c r="DQ348" s="177">
        <v>582</v>
      </c>
      <c r="DR348" s="178" t="s">
        <v>11</v>
      </c>
      <c r="DS348" s="179">
        <v>4</v>
      </c>
      <c r="DT348" s="171"/>
    </row>
    <row r="349" spans="121:124" x14ac:dyDescent="0.25">
      <c r="DQ349" s="177">
        <v>583</v>
      </c>
      <c r="DR349" s="178" t="s">
        <v>12</v>
      </c>
      <c r="DS349" s="179">
        <v>4</v>
      </c>
      <c r="DT349" s="171"/>
    </row>
    <row r="350" spans="121:124" x14ac:dyDescent="0.25">
      <c r="DQ350" s="177">
        <v>584</v>
      </c>
      <c r="DR350" s="178" t="s">
        <v>13</v>
      </c>
      <c r="DS350" s="179">
        <v>5</v>
      </c>
      <c r="DT350" s="171"/>
    </row>
    <row r="351" spans="121:124" x14ac:dyDescent="0.25">
      <c r="DQ351" s="177">
        <v>585</v>
      </c>
      <c r="DR351" s="178" t="s">
        <v>14</v>
      </c>
      <c r="DS351" s="179">
        <v>6</v>
      </c>
      <c r="DT351" s="171"/>
    </row>
    <row r="352" spans="121:124" x14ac:dyDescent="0.25">
      <c r="DQ352" s="177">
        <v>586</v>
      </c>
      <c r="DR352" s="178" t="s">
        <v>1430</v>
      </c>
      <c r="DS352" s="179">
        <v>7</v>
      </c>
      <c r="DT352" s="171"/>
    </row>
    <row r="353" spans="121:124" x14ac:dyDescent="0.25">
      <c r="DQ353" s="177">
        <v>587</v>
      </c>
      <c r="DR353" s="178" t="s">
        <v>1431</v>
      </c>
      <c r="DS353" s="179">
        <v>8</v>
      </c>
      <c r="DT353" s="171"/>
    </row>
    <row r="354" spans="121:124" x14ac:dyDescent="0.25">
      <c r="DQ354" s="177">
        <v>590</v>
      </c>
      <c r="DR354" s="178" t="s">
        <v>846</v>
      </c>
      <c r="DS354" s="179">
        <v>7</v>
      </c>
      <c r="DT354" s="171"/>
    </row>
    <row r="355" spans="121:124" x14ac:dyDescent="0.25">
      <c r="DQ355" s="177">
        <v>591</v>
      </c>
      <c r="DR355" s="178" t="s">
        <v>17</v>
      </c>
      <c r="DS355" s="179">
        <v>8</v>
      </c>
      <c r="DT355" s="171"/>
    </row>
    <row r="356" spans="121:124" x14ac:dyDescent="0.25">
      <c r="DQ356" s="177">
        <v>592</v>
      </c>
      <c r="DR356" s="178" t="s">
        <v>18</v>
      </c>
      <c r="DS356" s="179">
        <v>9</v>
      </c>
      <c r="DT356" s="171"/>
    </row>
    <row r="357" spans="121:124" x14ac:dyDescent="0.25">
      <c r="DQ357" s="177">
        <v>593</v>
      </c>
      <c r="DR357" s="178" t="s">
        <v>19</v>
      </c>
      <c r="DS357" s="179">
        <v>10</v>
      </c>
      <c r="DT357" s="171"/>
    </row>
    <row r="358" spans="121:124" x14ac:dyDescent="0.25">
      <c r="DQ358" s="177">
        <v>594</v>
      </c>
      <c r="DR358" s="178" t="s">
        <v>20</v>
      </c>
      <c r="DS358" s="179">
        <v>11</v>
      </c>
      <c r="DT358" s="171"/>
    </row>
    <row r="359" spans="121:124" x14ac:dyDescent="0.25">
      <c r="DQ359" s="177">
        <v>601</v>
      </c>
      <c r="DR359" s="178" t="s">
        <v>1432</v>
      </c>
      <c r="DS359" s="179">
        <v>4</v>
      </c>
      <c r="DT359" s="171"/>
    </row>
    <row r="360" spans="121:124" x14ac:dyDescent="0.25">
      <c r="DQ360" s="177">
        <v>602</v>
      </c>
      <c r="DR360" s="178" t="s">
        <v>1433</v>
      </c>
      <c r="DS360" s="179">
        <v>5</v>
      </c>
      <c r="DT360" s="171"/>
    </row>
    <row r="361" spans="121:124" x14ac:dyDescent="0.25">
      <c r="DQ361" s="177">
        <v>603</v>
      </c>
      <c r="DR361" s="178" t="s">
        <v>1434</v>
      </c>
      <c r="DS361" s="179">
        <v>6</v>
      </c>
      <c r="DT361" s="171"/>
    </row>
    <row r="362" spans="121:124" x14ac:dyDescent="0.25">
      <c r="DQ362" s="177">
        <v>604</v>
      </c>
      <c r="DR362" s="178" t="s">
        <v>1435</v>
      </c>
      <c r="DS362" s="179">
        <v>7</v>
      </c>
      <c r="DT362" s="171"/>
    </row>
    <row r="363" spans="121:124" x14ac:dyDescent="0.25">
      <c r="DQ363" s="177">
        <v>611</v>
      </c>
      <c r="DR363" s="178" t="s">
        <v>25</v>
      </c>
      <c r="DS363" s="179">
        <v>1</v>
      </c>
      <c r="DT363" s="171"/>
    </row>
    <row r="364" spans="121:124" x14ac:dyDescent="0.25">
      <c r="DQ364" s="177">
        <v>612</v>
      </c>
      <c r="DR364" s="178" t="s">
        <v>26</v>
      </c>
      <c r="DS364" s="179">
        <v>2</v>
      </c>
      <c r="DT364" s="171"/>
    </row>
    <row r="365" spans="121:124" x14ac:dyDescent="0.25">
      <c r="DQ365" s="177">
        <v>613</v>
      </c>
      <c r="DR365" s="178" t="s">
        <v>1436</v>
      </c>
      <c r="DS365" s="179">
        <v>3</v>
      </c>
      <c r="DT365" s="171" t="s">
        <v>963</v>
      </c>
    </row>
    <row r="366" spans="121:124" x14ac:dyDescent="0.25">
      <c r="DQ366" s="177">
        <v>614</v>
      </c>
      <c r="DR366" s="178" t="s">
        <v>1437</v>
      </c>
      <c r="DS366" s="179">
        <v>4</v>
      </c>
      <c r="DT366" s="171" t="s">
        <v>963</v>
      </c>
    </row>
    <row r="367" spans="121:124" x14ac:dyDescent="0.25">
      <c r="DQ367" s="177">
        <v>631</v>
      </c>
      <c r="DR367" s="178" t="s">
        <v>29</v>
      </c>
      <c r="DS367" s="179">
        <v>8</v>
      </c>
      <c r="DT367" s="171"/>
    </row>
    <row r="368" spans="121:124" x14ac:dyDescent="0.25">
      <c r="DQ368" s="177">
        <v>632</v>
      </c>
      <c r="DR368" s="178" t="s">
        <v>30</v>
      </c>
      <c r="DS368" s="179">
        <v>9</v>
      </c>
      <c r="DT368" s="171"/>
    </row>
    <row r="369" spans="121:124" x14ac:dyDescent="0.25">
      <c r="DQ369" s="177">
        <v>633</v>
      </c>
      <c r="DR369" s="178" t="s">
        <v>31</v>
      </c>
      <c r="DS369" s="179">
        <v>10</v>
      </c>
      <c r="DT369" s="171"/>
    </row>
    <row r="370" spans="121:124" x14ac:dyDescent="0.25">
      <c r="DQ370" s="177">
        <v>634</v>
      </c>
      <c r="DR370" s="178" t="s">
        <v>32</v>
      </c>
      <c r="DS370" s="179">
        <v>11</v>
      </c>
      <c r="DT370" s="171"/>
    </row>
    <row r="371" spans="121:124" x14ac:dyDescent="0.25">
      <c r="DQ371" s="177">
        <v>690</v>
      </c>
      <c r="DR371" s="178" t="s">
        <v>1491</v>
      </c>
      <c r="DS371" s="179">
        <v>8</v>
      </c>
      <c r="DT371" s="171"/>
    </row>
    <row r="372" spans="121:124" x14ac:dyDescent="0.25">
      <c r="DQ372" s="177">
        <v>691</v>
      </c>
      <c r="DR372" s="178" t="s">
        <v>1492</v>
      </c>
      <c r="DS372" s="179">
        <v>9</v>
      </c>
      <c r="DT372" s="171"/>
    </row>
    <row r="373" spans="121:124" x14ac:dyDescent="0.25">
      <c r="DQ373" s="177">
        <v>692</v>
      </c>
      <c r="DR373" s="178" t="s">
        <v>1493</v>
      </c>
      <c r="DS373" s="179">
        <v>10</v>
      </c>
      <c r="DT373" s="171"/>
    </row>
    <row r="374" spans="121:124" x14ac:dyDescent="0.25">
      <c r="DQ374" s="177">
        <v>693</v>
      </c>
      <c r="DR374" s="178" t="s">
        <v>1494</v>
      </c>
      <c r="DS374" s="179">
        <v>11</v>
      </c>
      <c r="DT374" s="171"/>
    </row>
    <row r="375" spans="121:124" x14ac:dyDescent="0.25">
      <c r="DQ375" s="177">
        <v>694</v>
      </c>
      <c r="DR375" s="178" t="s">
        <v>1495</v>
      </c>
      <c r="DS375" s="179">
        <v>12</v>
      </c>
      <c r="DT375" s="171"/>
    </row>
    <row r="376" spans="121:124" x14ac:dyDescent="0.25">
      <c r="DQ376" s="177">
        <v>706</v>
      </c>
      <c r="DR376" s="178" t="s">
        <v>1438</v>
      </c>
      <c r="DS376" s="179">
        <v>4</v>
      </c>
      <c r="DT376" s="171"/>
    </row>
    <row r="377" spans="121:124" x14ac:dyDescent="0.25">
      <c r="DQ377" s="177">
        <v>707</v>
      </c>
      <c r="DR377" s="178" t="s">
        <v>1439</v>
      </c>
      <c r="DS377" s="179">
        <v>5</v>
      </c>
      <c r="DT377" s="171"/>
    </row>
    <row r="378" spans="121:124" x14ac:dyDescent="0.25">
      <c r="DQ378" s="177">
        <v>708</v>
      </c>
      <c r="DR378" s="178" t="s">
        <v>1440</v>
      </c>
      <c r="DS378" s="179">
        <v>6</v>
      </c>
      <c r="DT378" s="171"/>
    </row>
    <row r="379" spans="121:124" x14ac:dyDescent="0.25">
      <c r="DQ379" s="177">
        <v>709</v>
      </c>
      <c r="DR379" s="178" t="s">
        <v>1441</v>
      </c>
      <c r="DS379" s="179">
        <v>7</v>
      </c>
      <c r="DT379" s="171"/>
    </row>
    <row r="380" spans="121:124" x14ac:dyDescent="0.25">
      <c r="DQ380" s="177">
        <v>710</v>
      </c>
      <c r="DR380" s="178" t="s">
        <v>37</v>
      </c>
      <c r="DS380" s="179">
        <v>6</v>
      </c>
      <c r="DT380" s="171"/>
    </row>
    <row r="381" spans="121:124" x14ac:dyDescent="0.25">
      <c r="DQ381" s="177">
        <v>711</v>
      </c>
      <c r="DR381" s="178" t="s">
        <v>1442</v>
      </c>
      <c r="DS381" s="179">
        <v>7</v>
      </c>
      <c r="DT381" s="171"/>
    </row>
    <row r="382" spans="121:124" x14ac:dyDescent="0.25">
      <c r="DQ382" s="177">
        <v>712</v>
      </c>
      <c r="DR382" s="178" t="s">
        <v>1443</v>
      </c>
      <c r="DS382" s="179">
        <v>8</v>
      </c>
      <c r="DT382" s="171"/>
    </row>
    <row r="383" spans="121:124" x14ac:dyDescent="0.25">
      <c r="DQ383" s="177">
        <v>713</v>
      </c>
      <c r="DR383" s="178" t="s">
        <v>1444</v>
      </c>
      <c r="DS383" s="179">
        <v>9</v>
      </c>
      <c r="DT383" s="171"/>
    </row>
    <row r="384" spans="121:124" x14ac:dyDescent="0.25">
      <c r="DQ384" s="177">
        <v>714</v>
      </c>
      <c r="DR384" s="178" t="s">
        <v>41</v>
      </c>
      <c r="DS384" s="179">
        <v>10</v>
      </c>
      <c r="DT384" s="171"/>
    </row>
    <row r="385" spans="121:124" x14ac:dyDescent="0.25">
      <c r="DQ385" s="177">
        <v>720</v>
      </c>
      <c r="DR385" s="178" t="s">
        <v>1445</v>
      </c>
      <c r="DS385" s="179">
        <v>6</v>
      </c>
      <c r="DT385" s="171"/>
    </row>
    <row r="386" spans="121:124" x14ac:dyDescent="0.25">
      <c r="DQ386" s="177">
        <v>721</v>
      </c>
      <c r="DR386" s="178" t="s">
        <v>1446</v>
      </c>
      <c r="DS386" s="179">
        <v>7</v>
      </c>
      <c r="DT386" s="171"/>
    </row>
    <row r="387" spans="121:124" x14ac:dyDescent="0.25">
      <c r="DQ387" s="177">
        <v>722</v>
      </c>
      <c r="DR387" s="178" t="s">
        <v>1447</v>
      </c>
      <c r="DS387" s="179">
        <v>8</v>
      </c>
      <c r="DT387" s="171"/>
    </row>
    <row r="388" spans="121:124" x14ac:dyDescent="0.25">
      <c r="DQ388" s="177">
        <v>723</v>
      </c>
      <c r="DR388" s="178" t="s">
        <v>1448</v>
      </c>
      <c r="DS388" s="179">
        <v>9</v>
      </c>
      <c r="DT388" s="171"/>
    </row>
    <row r="389" spans="121:124" x14ac:dyDescent="0.25">
      <c r="DQ389" s="177">
        <v>724</v>
      </c>
      <c r="DR389" s="178" t="s">
        <v>1449</v>
      </c>
      <c r="DS389" s="179">
        <v>10</v>
      </c>
      <c r="DT389" s="171"/>
    </row>
    <row r="390" spans="121:124" x14ac:dyDescent="0.25">
      <c r="DQ390" s="177">
        <v>731</v>
      </c>
      <c r="DR390" s="178" t="s">
        <v>1450</v>
      </c>
      <c r="DS390" s="179">
        <v>4</v>
      </c>
      <c r="DT390" s="171" t="s">
        <v>964</v>
      </c>
    </row>
    <row r="391" spans="121:124" x14ac:dyDescent="0.25">
      <c r="DQ391" s="177">
        <v>732</v>
      </c>
      <c r="DR391" s="178" t="s">
        <v>1451</v>
      </c>
      <c r="DS391" s="179">
        <v>5</v>
      </c>
      <c r="DT391" s="171" t="s">
        <v>964</v>
      </c>
    </row>
    <row r="392" spans="121:124" x14ac:dyDescent="0.25">
      <c r="DQ392" s="177">
        <v>733</v>
      </c>
      <c r="DR392" s="178" t="s">
        <v>1452</v>
      </c>
      <c r="DS392" s="179">
        <v>6</v>
      </c>
      <c r="DT392" s="171" t="s">
        <v>964</v>
      </c>
    </row>
    <row r="393" spans="121:124" x14ac:dyDescent="0.25">
      <c r="DQ393" s="177">
        <v>741</v>
      </c>
      <c r="DR393" s="178" t="s">
        <v>1453</v>
      </c>
      <c r="DS393" s="179">
        <v>7</v>
      </c>
      <c r="DT393" s="171" t="s">
        <v>965</v>
      </c>
    </row>
    <row r="394" spans="121:124" x14ac:dyDescent="0.25">
      <c r="DQ394" s="177">
        <v>742</v>
      </c>
      <c r="DR394" s="178" t="s">
        <v>1454</v>
      </c>
      <c r="DS394" s="179">
        <v>8</v>
      </c>
      <c r="DT394" s="171" t="s">
        <v>966</v>
      </c>
    </row>
    <row r="395" spans="121:124" x14ac:dyDescent="0.25">
      <c r="DQ395" s="177">
        <v>743</v>
      </c>
      <c r="DR395" s="178" t="s">
        <v>52</v>
      </c>
      <c r="DS395" s="179">
        <v>9</v>
      </c>
      <c r="DT395" s="171"/>
    </row>
    <row r="396" spans="121:124" x14ac:dyDescent="0.25">
      <c r="DQ396" s="177">
        <v>746</v>
      </c>
      <c r="DR396" s="178" t="s">
        <v>1455</v>
      </c>
      <c r="DS396" s="179">
        <v>4</v>
      </c>
      <c r="DT396" s="171"/>
    </row>
    <row r="397" spans="121:124" x14ac:dyDescent="0.25">
      <c r="DQ397" s="177">
        <v>747</v>
      </c>
      <c r="DR397" s="178" t="s">
        <v>1456</v>
      </c>
      <c r="DS397" s="179">
        <v>5</v>
      </c>
      <c r="DT397" s="171"/>
    </row>
    <row r="398" spans="121:124" x14ac:dyDescent="0.25">
      <c r="DQ398" s="177">
        <v>748</v>
      </c>
      <c r="DR398" s="178" t="s">
        <v>1457</v>
      </c>
      <c r="DS398" s="179">
        <v>6</v>
      </c>
      <c r="DT398" s="171"/>
    </row>
    <row r="399" spans="121:124" x14ac:dyDescent="0.25">
      <c r="DQ399" s="177">
        <v>749</v>
      </c>
      <c r="DR399" s="178" t="s">
        <v>1458</v>
      </c>
      <c r="DS399" s="179">
        <v>7</v>
      </c>
      <c r="DT399" s="171"/>
    </row>
    <row r="400" spans="121:124" x14ac:dyDescent="0.25">
      <c r="DQ400" s="177">
        <v>750</v>
      </c>
      <c r="DR400" s="178" t="s">
        <v>1492</v>
      </c>
      <c r="DS400" s="179">
        <v>9</v>
      </c>
      <c r="DT400" s="171" t="s">
        <v>951</v>
      </c>
    </row>
    <row r="401" spans="121:124" x14ac:dyDescent="0.25">
      <c r="DQ401" s="177">
        <v>751</v>
      </c>
      <c r="DR401" s="178" t="s">
        <v>1493</v>
      </c>
      <c r="DS401" s="179">
        <v>10</v>
      </c>
      <c r="DT401" s="171" t="s">
        <v>951</v>
      </c>
    </row>
    <row r="402" spans="121:124" x14ac:dyDescent="0.25">
      <c r="DQ402" s="177">
        <v>752</v>
      </c>
      <c r="DR402" s="178" t="s">
        <v>1494</v>
      </c>
      <c r="DS402" s="179">
        <v>11</v>
      </c>
      <c r="DT402" s="171" t="s">
        <v>951</v>
      </c>
    </row>
    <row r="403" spans="121:124" x14ac:dyDescent="0.25">
      <c r="DQ403" s="177">
        <v>753</v>
      </c>
      <c r="DR403" s="178" t="s">
        <v>1495</v>
      </c>
      <c r="DS403" s="179">
        <v>12</v>
      </c>
      <c r="DT403" s="171" t="s">
        <v>951</v>
      </c>
    </row>
    <row r="404" spans="121:124" x14ac:dyDescent="0.25">
      <c r="DQ404" s="177">
        <v>755</v>
      </c>
      <c r="DR404" s="178" t="s">
        <v>1459</v>
      </c>
      <c r="DS404" s="179">
        <v>6</v>
      </c>
      <c r="DT404" s="171"/>
    </row>
    <row r="405" spans="121:124" x14ac:dyDescent="0.25">
      <c r="DQ405" s="177">
        <v>756</v>
      </c>
      <c r="DR405" s="178" t="s">
        <v>1460</v>
      </c>
      <c r="DS405" s="179">
        <v>7</v>
      </c>
      <c r="DT405" s="171"/>
    </row>
    <row r="406" spans="121:124" x14ac:dyDescent="0.25">
      <c r="DQ406" s="177">
        <v>757</v>
      </c>
      <c r="DR406" s="178" t="s">
        <v>1461</v>
      </c>
      <c r="DS406" s="179">
        <v>8</v>
      </c>
      <c r="DT406" s="171"/>
    </row>
    <row r="407" spans="121:124" x14ac:dyDescent="0.25">
      <c r="DQ407" s="177">
        <v>758</v>
      </c>
      <c r="DR407" s="178" t="s">
        <v>1462</v>
      </c>
      <c r="DS407" s="179">
        <v>9</v>
      </c>
      <c r="DT407" s="171"/>
    </row>
    <row r="408" spans="121:124" x14ac:dyDescent="0.25">
      <c r="DQ408" s="177">
        <v>759</v>
      </c>
      <c r="DR408" s="178" t="s">
        <v>1463</v>
      </c>
      <c r="DS408" s="179">
        <v>10</v>
      </c>
      <c r="DT408" s="171"/>
    </row>
    <row r="409" spans="121:124" x14ac:dyDescent="0.25">
      <c r="DQ409" s="177">
        <v>760</v>
      </c>
      <c r="DR409" s="178" t="s">
        <v>1464</v>
      </c>
      <c r="DS409" s="179">
        <v>6</v>
      </c>
      <c r="DT409" s="171"/>
    </row>
    <row r="410" spans="121:124" x14ac:dyDescent="0.25">
      <c r="DQ410" s="177">
        <v>761</v>
      </c>
      <c r="DR410" s="178" t="s">
        <v>1465</v>
      </c>
      <c r="DS410" s="179">
        <v>7</v>
      </c>
      <c r="DT410" s="171"/>
    </row>
    <row r="411" spans="121:124" x14ac:dyDescent="0.25">
      <c r="DQ411" s="177">
        <v>762</v>
      </c>
      <c r="DR411" s="178" t="s">
        <v>1466</v>
      </c>
      <c r="DS411" s="179">
        <v>8</v>
      </c>
      <c r="DT411" s="171"/>
    </row>
    <row r="412" spans="121:124" x14ac:dyDescent="0.25">
      <c r="DQ412" s="177">
        <v>763</v>
      </c>
      <c r="DR412" s="178" t="s">
        <v>1467</v>
      </c>
      <c r="DS412" s="179">
        <v>9</v>
      </c>
      <c r="DT412" s="171"/>
    </row>
    <row r="413" spans="121:124" x14ac:dyDescent="0.25">
      <c r="DQ413" s="177">
        <v>764</v>
      </c>
      <c r="DR413" s="178" t="s">
        <v>1468</v>
      </c>
      <c r="DS413" s="179">
        <v>10</v>
      </c>
      <c r="DT413" s="171"/>
    </row>
    <row r="414" spans="121:124" x14ac:dyDescent="0.25">
      <c r="DQ414" s="177">
        <v>770</v>
      </c>
      <c r="DR414" s="178" t="s">
        <v>1469</v>
      </c>
      <c r="DS414" s="179">
        <v>6</v>
      </c>
      <c r="DT414" s="171"/>
    </row>
    <row r="415" spans="121:124" x14ac:dyDescent="0.25">
      <c r="DQ415" s="177">
        <v>771</v>
      </c>
      <c r="DR415" s="178" t="s">
        <v>1470</v>
      </c>
      <c r="DS415" s="179">
        <v>7</v>
      </c>
      <c r="DT415" s="171" t="s">
        <v>951</v>
      </c>
    </row>
    <row r="416" spans="121:124" x14ac:dyDescent="0.25">
      <c r="DQ416" s="177">
        <v>772</v>
      </c>
      <c r="DR416" s="178" t="s">
        <v>1471</v>
      </c>
      <c r="DS416" s="179">
        <v>8</v>
      </c>
      <c r="DT416" s="171" t="s">
        <v>951</v>
      </c>
    </row>
    <row r="417" spans="121:124" x14ac:dyDescent="0.25">
      <c r="DQ417" s="177">
        <v>773</v>
      </c>
      <c r="DR417" s="178" t="s">
        <v>1472</v>
      </c>
      <c r="DS417" s="179">
        <v>9</v>
      </c>
      <c r="DT417" s="171" t="s">
        <v>951</v>
      </c>
    </row>
    <row r="418" spans="121:124" x14ac:dyDescent="0.25">
      <c r="DQ418" s="177">
        <v>774</v>
      </c>
      <c r="DR418" s="178" t="s">
        <v>1473</v>
      </c>
      <c r="DS418" s="179">
        <v>10</v>
      </c>
      <c r="DT418" s="171" t="s">
        <v>951</v>
      </c>
    </row>
    <row r="419" spans="121:124" x14ac:dyDescent="0.25">
      <c r="DQ419" s="177">
        <v>775</v>
      </c>
      <c r="DR419" s="178" t="s">
        <v>1474</v>
      </c>
      <c r="DS419" s="179">
        <v>11</v>
      </c>
      <c r="DT419" s="171" t="s">
        <v>951</v>
      </c>
    </row>
    <row r="420" spans="121:124" x14ac:dyDescent="0.25">
      <c r="DQ420" s="177">
        <v>780</v>
      </c>
      <c r="DR420" s="178" t="s">
        <v>1475</v>
      </c>
      <c r="DS420" s="179">
        <v>6</v>
      </c>
      <c r="DT420" s="171"/>
    </row>
    <row r="421" spans="121:124" x14ac:dyDescent="0.25">
      <c r="DQ421" s="177">
        <v>781</v>
      </c>
      <c r="DR421" s="178" t="s">
        <v>1476</v>
      </c>
      <c r="DS421" s="179">
        <v>7</v>
      </c>
      <c r="DT421" s="171" t="s">
        <v>952</v>
      </c>
    </row>
    <row r="422" spans="121:124" x14ac:dyDescent="0.25">
      <c r="DQ422" s="177">
        <v>782</v>
      </c>
      <c r="DR422" s="178" t="s">
        <v>1477</v>
      </c>
      <c r="DS422" s="179">
        <v>8</v>
      </c>
      <c r="DT422" s="171" t="s">
        <v>952</v>
      </c>
    </row>
    <row r="423" spans="121:124" x14ac:dyDescent="0.25">
      <c r="DQ423" s="177">
        <v>783</v>
      </c>
      <c r="DR423" s="178" t="s">
        <v>1478</v>
      </c>
      <c r="DS423" s="179">
        <v>9</v>
      </c>
      <c r="DT423" s="171" t="s">
        <v>952</v>
      </c>
    </row>
    <row r="424" spans="121:124" x14ac:dyDescent="0.25">
      <c r="DQ424" s="177">
        <v>784</v>
      </c>
      <c r="DR424" s="178" t="s">
        <v>1479</v>
      </c>
      <c r="DS424" s="179">
        <v>10</v>
      </c>
      <c r="DT424" s="171" t="s">
        <v>952</v>
      </c>
    </row>
    <row r="425" spans="121:124" x14ac:dyDescent="0.25">
      <c r="DQ425" s="177">
        <v>785</v>
      </c>
      <c r="DR425" s="178" t="s">
        <v>1480</v>
      </c>
      <c r="DS425" s="179">
        <v>11</v>
      </c>
      <c r="DT425" s="171" t="s">
        <v>952</v>
      </c>
    </row>
    <row r="426" spans="121:124" x14ac:dyDescent="0.25">
      <c r="DQ426" s="177">
        <v>811</v>
      </c>
      <c r="DR426" s="178" t="s">
        <v>1481</v>
      </c>
      <c r="DS426" s="179">
        <v>4</v>
      </c>
      <c r="DT426" s="171"/>
    </row>
    <row r="427" spans="121:124" x14ac:dyDescent="0.25">
      <c r="DQ427" s="177">
        <v>812</v>
      </c>
      <c r="DR427" s="178" t="s">
        <v>1482</v>
      </c>
      <c r="DS427" s="179">
        <v>5</v>
      </c>
      <c r="DT427" s="171"/>
    </row>
    <row r="428" spans="121:124" x14ac:dyDescent="0.25">
      <c r="DQ428" s="177">
        <v>813</v>
      </c>
      <c r="DR428" s="178" t="s">
        <v>1483</v>
      </c>
      <c r="DS428" s="179">
        <v>6</v>
      </c>
      <c r="DT428" s="171"/>
    </row>
    <row r="429" spans="121:124" x14ac:dyDescent="0.25">
      <c r="DQ429" s="177">
        <v>814</v>
      </c>
      <c r="DR429" s="178" t="s">
        <v>1484</v>
      </c>
      <c r="DS429" s="179">
        <v>7</v>
      </c>
      <c r="DT429" s="171"/>
    </row>
    <row r="430" spans="121:124" x14ac:dyDescent="0.25">
      <c r="DQ430" s="177">
        <v>821</v>
      </c>
      <c r="DR430" s="178" t="s">
        <v>1485</v>
      </c>
      <c r="DS430" s="179">
        <v>7</v>
      </c>
      <c r="DT430" s="171"/>
    </row>
    <row r="431" spans="121:124" x14ac:dyDescent="0.25">
      <c r="DQ431" s="177">
        <v>822</v>
      </c>
      <c r="DR431" s="178" t="s">
        <v>1486</v>
      </c>
      <c r="DS431" s="179">
        <v>8</v>
      </c>
      <c r="DT431" s="171"/>
    </row>
    <row r="432" spans="121:124" x14ac:dyDescent="0.25">
      <c r="DQ432" s="177">
        <v>823</v>
      </c>
      <c r="DR432" s="178" t="s">
        <v>1487</v>
      </c>
      <c r="DS432" s="179">
        <v>9</v>
      </c>
      <c r="DT432" s="171"/>
    </row>
    <row r="433" spans="121:124" x14ac:dyDescent="0.25">
      <c r="DQ433" s="177">
        <v>824</v>
      </c>
      <c r="DR433" s="178" t="s">
        <v>1488</v>
      </c>
      <c r="DS433" s="179">
        <v>10</v>
      </c>
      <c r="DT433" s="171"/>
    </row>
    <row r="434" spans="121:124" x14ac:dyDescent="0.25">
      <c r="DQ434" s="177">
        <v>850</v>
      </c>
      <c r="DR434" s="178" t="s">
        <v>1491</v>
      </c>
      <c r="DS434" s="179">
        <v>8</v>
      </c>
      <c r="DT434" s="171"/>
    </row>
    <row r="435" spans="121:124" x14ac:dyDescent="0.25">
      <c r="DQ435" s="177">
        <v>851</v>
      </c>
      <c r="DR435" s="178" t="s">
        <v>1492</v>
      </c>
      <c r="DS435" s="179">
        <v>9</v>
      </c>
      <c r="DT435" s="171"/>
    </row>
    <row r="436" spans="121:124" x14ac:dyDescent="0.25">
      <c r="DQ436" s="177">
        <v>852</v>
      </c>
      <c r="DR436" s="178" t="s">
        <v>1493</v>
      </c>
      <c r="DS436" s="179">
        <v>10</v>
      </c>
      <c r="DT436" s="171"/>
    </row>
    <row r="437" spans="121:124" x14ac:dyDescent="0.25">
      <c r="DQ437" s="177">
        <v>853</v>
      </c>
      <c r="DR437" s="178" t="s">
        <v>1494</v>
      </c>
      <c r="DS437" s="179">
        <v>11</v>
      </c>
      <c r="DT437" s="171"/>
    </row>
    <row r="438" spans="121:124" x14ac:dyDescent="0.25">
      <c r="DQ438" s="177">
        <v>951</v>
      </c>
      <c r="DR438" s="178" t="s">
        <v>66</v>
      </c>
      <c r="DS438" s="179">
        <v>6</v>
      </c>
      <c r="DT438" s="171"/>
    </row>
    <row r="439" spans="121:124" x14ac:dyDescent="0.25">
      <c r="DQ439" s="177">
        <v>952</v>
      </c>
      <c r="DR439" s="178" t="s">
        <v>67</v>
      </c>
      <c r="DS439" s="179">
        <v>7</v>
      </c>
      <c r="DT439" s="171"/>
    </row>
    <row r="440" spans="121:124" x14ac:dyDescent="0.25">
      <c r="DQ440" s="177">
        <v>953</v>
      </c>
      <c r="DR440" s="178" t="s">
        <v>68</v>
      </c>
      <c r="DS440" s="179">
        <v>8</v>
      </c>
      <c r="DT440" s="171"/>
    </row>
    <row r="441" spans="121:124" x14ac:dyDescent="0.25">
      <c r="DQ441" s="177">
        <v>954</v>
      </c>
      <c r="DR441" s="178" t="s">
        <v>1489</v>
      </c>
      <c r="DS441" s="179">
        <v>8</v>
      </c>
      <c r="DT441" s="171"/>
    </row>
    <row r="442" spans="121:124" x14ac:dyDescent="0.25">
      <c r="DQ442" s="177">
        <v>955</v>
      </c>
      <c r="DR442" s="178" t="s">
        <v>1490</v>
      </c>
      <c r="DS442" s="179">
        <v>9</v>
      </c>
      <c r="DT442" s="171"/>
    </row>
    <row r="443" spans="121:124" x14ac:dyDescent="0.25">
      <c r="DQ443" s="177">
        <v>961</v>
      </c>
      <c r="DR443" s="178" t="s">
        <v>71</v>
      </c>
      <c r="DS443" s="179">
        <v>6</v>
      </c>
      <c r="DT443" s="171"/>
    </row>
    <row r="444" spans="121:124" x14ac:dyDescent="0.25">
      <c r="DQ444" s="177">
        <v>962</v>
      </c>
      <c r="DR444" s="178" t="s">
        <v>72</v>
      </c>
      <c r="DS444" s="179">
        <v>7</v>
      </c>
      <c r="DT444" s="171"/>
    </row>
    <row r="445" spans="121:124" x14ac:dyDescent="0.25">
      <c r="DQ445" s="177">
        <v>963</v>
      </c>
      <c r="DR445" s="178" t="s">
        <v>73</v>
      </c>
      <c r="DS445" s="179">
        <v>8</v>
      </c>
      <c r="DT445" s="171"/>
    </row>
    <row r="446" spans="121:124" x14ac:dyDescent="0.25">
      <c r="DQ446" s="177">
        <v>971</v>
      </c>
      <c r="DR446" s="178" t="s">
        <v>74</v>
      </c>
      <c r="DS446" s="179">
        <v>6</v>
      </c>
      <c r="DT446" s="171"/>
    </row>
    <row r="447" spans="121:124" x14ac:dyDescent="0.25">
      <c r="DQ447" s="182">
        <v>972</v>
      </c>
      <c r="DR447" s="183" t="s">
        <v>75</v>
      </c>
      <c r="DS447" s="184">
        <v>7</v>
      </c>
      <c r="DT447" s="172"/>
    </row>
  </sheetData>
  <autoFilter ref="A4:EP163"/>
  <mergeCells count="18">
    <mergeCell ref="DQ183:DS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E12 DE145 DH120 DH122:DH124 DH72 DH145:DH149 DH117 DE116 DH74:DH76 DH153:DH154 DE24 DH59:DH65 DH126:DH132 DH20:DH33 DH8:DH10 DH12:DH17 DH113:DH114 DH67:DH69 DH110:DH111 DH86:DH94 DH36:DH57 DH82:DH84 DH96:DH108 DH140:DH142 DH135:DH138 DE147:DE154">
    <cfRule type="cellIs" dxfId="1263" priority="173" stopIfTrue="1" operator="notEqual">
      <formula>$DL8</formula>
    </cfRule>
  </conditionalFormatting>
  <conditionalFormatting sqref="DE14:DE17 DE120 DE122:DE124 DE117 DE72 DE74:DE76 DE20:DE23 DE59:DE65 DE126:DE132 DE25:DE33 DE8:DE10 DE67:DE69 DE86:DE94 DE35:DE57 DE82:DE84 DE96:DE114 DE140:DE142 DE135:DE138">
    <cfRule type="cellIs" dxfId="1262" priority="174" stopIfTrue="1" operator="notEqual">
      <formula>$DH8</formula>
    </cfRule>
  </conditionalFormatting>
  <conditionalFormatting sqref="DH34">
    <cfRule type="cellIs" dxfId="1261" priority="171" stopIfTrue="1" operator="notEqual">
      <formula>$DL34</formula>
    </cfRule>
  </conditionalFormatting>
  <conditionalFormatting sqref="DE34">
    <cfRule type="cellIs" dxfId="1260" priority="172" stopIfTrue="1" operator="notEqual">
      <formula>$DH34</formula>
    </cfRule>
  </conditionalFormatting>
  <conditionalFormatting sqref="DH66">
    <cfRule type="cellIs" dxfId="1259" priority="169" stopIfTrue="1" operator="notEqual">
      <formula>$DL66</formula>
    </cfRule>
  </conditionalFormatting>
  <conditionalFormatting sqref="DE66">
    <cfRule type="cellIs" dxfId="1258" priority="170" stopIfTrue="1" operator="notEqual">
      <formula>$DH66</formula>
    </cfRule>
  </conditionalFormatting>
  <conditionalFormatting sqref="DE13">
    <cfRule type="cellIs" dxfId="1257" priority="166" stopIfTrue="1" operator="notEqual">
      <formula>$DL13</formula>
    </cfRule>
  </conditionalFormatting>
  <conditionalFormatting sqref="DB120:DB124 DB72:DB76 DB126 DB6:DB17 DB59:DB69 DB86:DB94 DB19:DB57 DB79:DB84 DB96:DB118 DB140:DB142 DB128:DB138">
    <cfRule type="cellIs" dxfId="1256" priority="168" operator="notEqual">
      <formula>$DB6</formula>
    </cfRule>
  </conditionalFormatting>
  <conditionalFormatting sqref="DB145 CY147:CY149 CY153:CY154 DB147:DB154 CV153:CV154">
    <cfRule type="cellIs" dxfId="1255" priority="167" stopIfTrue="1" operator="notEqual">
      <formula>$DE145</formula>
    </cfRule>
  </conditionalFormatting>
  <conditionalFormatting sqref="DH73">
    <cfRule type="cellIs" dxfId="1254" priority="164" stopIfTrue="1" operator="notEqual">
      <formula>$DL73</formula>
    </cfRule>
  </conditionalFormatting>
  <conditionalFormatting sqref="DE73">
    <cfRule type="cellIs" dxfId="1253" priority="165" stopIfTrue="1" operator="notEqual">
      <formula>$DH73</formula>
    </cfRule>
  </conditionalFormatting>
  <conditionalFormatting sqref="DE148">
    <cfRule type="cellIs" dxfId="1252" priority="163" stopIfTrue="1" operator="notEqual">
      <formula>$DL148</formula>
    </cfRule>
  </conditionalFormatting>
  <conditionalFormatting sqref="DH115">
    <cfRule type="cellIs" dxfId="1251" priority="161" stopIfTrue="1" operator="notEqual">
      <formula>$DL115</formula>
    </cfRule>
  </conditionalFormatting>
  <conditionalFormatting sqref="DE115">
    <cfRule type="cellIs" dxfId="1250" priority="162" stopIfTrue="1" operator="notEqual">
      <formula>$DH115</formula>
    </cfRule>
  </conditionalFormatting>
  <conditionalFormatting sqref="DH144">
    <cfRule type="cellIs" dxfId="1249" priority="160" stopIfTrue="1" operator="notEqual">
      <formula>$DL144</formula>
    </cfRule>
  </conditionalFormatting>
  <conditionalFormatting sqref="DE144">
    <cfRule type="cellIs" dxfId="1248" priority="159" stopIfTrue="1" operator="notEqual">
      <formula>$DL144</formula>
    </cfRule>
  </conditionalFormatting>
  <conditionalFormatting sqref="DB144">
    <cfRule type="cellIs" dxfId="1247" priority="158" stopIfTrue="1" operator="notEqual">
      <formula>$DE144</formula>
    </cfRule>
  </conditionalFormatting>
  <conditionalFormatting sqref="DH81">
    <cfRule type="cellIs" dxfId="1246" priority="156" stopIfTrue="1" operator="notEqual">
      <formula>$DL81</formula>
    </cfRule>
  </conditionalFormatting>
  <conditionalFormatting sqref="DE81">
    <cfRule type="cellIs" dxfId="1245" priority="157" stopIfTrue="1" operator="notEqual">
      <formula>$DH81</formula>
    </cfRule>
  </conditionalFormatting>
  <conditionalFormatting sqref="DH80">
    <cfRule type="cellIs" dxfId="1244" priority="154" stopIfTrue="1" operator="notEqual">
      <formula>$DL80</formula>
    </cfRule>
  </conditionalFormatting>
  <conditionalFormatting sqref="DE80">
    <cfRule type="cellIs" dxfId="1243" priority="155" stopIfTrue="1" operator="notEqual">
      <formula>$DH80</formula>
    </cfRule>
  </conditionalFormatting>
  <conditionalFormatting sqref="DH72">
    <cfRule type="cellIs" dxfId="1242" priority="152" stopIfTrue="1" operator="notEqual">
      <formula>$DL72</formula>
    </cfRule>
  </conditionalFormatting>
  <conditionalFormatting sqref="DE72">
    <cfRule type="cellIs" dxfId="1241" priority="153" stopIfTrue="1" operator="notEqual">
      <formula>$DH72</formula>
    </cfRule>
  </conditionalFormatting>
  <conditionalFormatting sqref="DH73">
    <cfRule type="cellIs" dxfId="1240" priority="150" stopIfTrue="1" operator="notEqual">
      <formula>$DL73</formula>
    </cfRule>
  </conditionalFormatting>
  <conditionalFormatting sqref="DE73">
    <cfRule type="cellIs" dxfId="1239" priority="151" stopIfTrue="1" operator="notEqual">
      <formula>$DH73</formula>
    </cfRule>
  </conditionalFormatting>
  <conditionalFormatting sqref="DH116">
    <cfRule type="cellIs" dxfId="1238" priority="149" stopIfTrue="1" operator="notEqual">
      <formula>$DL116</formula>
    </cfRule>
  </conditionalFormatting>
  <conditionalFormatting sqref="DH121">
    <cfRule type="cellIs" dxfId="1237" priority="147" stopIfTrue="1" operator="notEqual">
      <formula>$DL121</formula>
    </cfRule>
  </conditionalFormatting>
  <conditionalFormatting sqref="DE121">
    <cfRule type="cellIs" dxfId="1236" priority="148" stopIfTrue="1" operator="notEqual">
      <formula>$DH121</formula>
    </cfRule>
  </conditionalFormatting>
  <conditionalFormatting sqref="DE146">
    <cfRule type="cellIs" dxfId="1235" priority="146" stopIfTrue="1" operator="notEqual">
      <formula>$DL146</formula>
    </cfRule>
  </conditionalFormatting>
  <conditionalFormatting sqref="DB146">
    <cfRule type="cellIs" dxfId="1234" priority="145" stopIfTrue="1" operator="notEqual">
      <formula>$DE146</formula>
    </cfRule>
  </conditionalFormatting>
  <conditionalFormatting sqref="DH134">
    <cfRule type="cellIs" dxfId="1233" priority="143" stopIfTrue="1" operator="notEqual">
      <formula>$DL134</formula>
    </cfRule>
  </conditionalFormatting>
  <conditionalFormatting sqref="DE134">
    <cfRule type="cellIs" dxfId="1232" priority="144" stopIfTrue="1" operator="notEqual">
      <formula>$DH134</formula>
    </cfRule>
  </conditionalFormatting>
  <conditionalFormatting sqref="DH133">
    <cfRule type="cellIs" dxfId="1231" priority="141" stopIfTrue="1" operator="notEqual">
      <formula>$DL133</formula>
    </cfRule>
  </conditionalFormatting>
  <conditionalFormatting sqref="DE133">
    <cfRule type="cellIs" dxfId="1230" priority="142" stopIfTrue="1" operator="notEqual">
      <formula>$DH133</formula>
    </cfRule>
  </conditionalFormatting>
  <conditionalFormatting sqref="DH75:DH76">
    <cfRule type="cellIs" dxfId="1229" priority="139" stopIfTrue="1" operator="notEqual">
      <formula>$DL75</formula>
    </cfRule>
  </conditionalFormatting>
  <conditionalFormatting sqref="DE75:DE76">
    <cfRule type="cellIs" dxfId="1228" priority="140" stopIfTrue="1" operator="notEqual">
      <formula>$DH75</formula>
    </cfRule>
  </conditionalFormatting>
  <conditionalFormatting sqref="DH75:DH76">
    <cfRule type="cellIs" dxfId="1227" priority="137" stopIfTrue="1" operator="notEqual">
      <formula>$DL75</formula>
    </cfRule>
  </conditionalFormatting>
  <conditionalFormatting sqref="DE75:DE76">
    <cfRule type="cellIs" dxfId="1226" priority="138" stopIfTrue="1" operator="notEqual">
      <formula>$DH75</formula>
    </cfRule>
  </conditionalFormatting>
  <conditionalFormatting sqref="DH79">
    <cfRule type="cellIs" dxfId="1225" priority="135" stopIfTrue="1" operator="notEqual">
      <formula>$DL79</formula>
    </cfRule>
  </conditionalFormatting>
  <conditionalFormatting sqref="DE79">
    <cfRule type="cellIs" dxfId="1224" priority="136" stopIfTrue="1" operator="notEqual">
      <formula>$DH79</formula>
    </cfRule>
  </conditionalFormatting>
  <conditionalFormatting sqref="DH118">
    <cfRule type="cellIs" dxfId="1223" priority="133" stopIfTrue="1" operator="notEqual">
      <formula>$DL118</formula>
    </cfRule>
  </conditionalFormatting>
  <conditionalFormatting sqref="DE118">
    <cfRule type="cellIs" dxfId="1222" priority="134" stopIfTrue="1" operator="notEqual">
      <formula>$DH118</formula>
    </cfRule>
  </conditionalFormatting>
  <conditionalFormatting sqref="DH19">
    <cfRule type="cellIs" dxfId="1221" priority="131" stopIfTrue="1" operator="notEqual">
      <formula>$DL19</formula>
    </cfRule>
  </conditionalFormatting>
  <conditionalFormatting sqref="DE19">
    <cfRule type="cellIs" dxfId="1220" priority="132" stopIfTrue="1" operator="notEqual">
      <formula>$DH19</formula>
    </cfRule>
  </conditionalFormatting>
  <conditionalFormatting sqref="CY145">
    <cfRule type="cellIs" dxfId="1219" priority="130" stopIfTrue="1" operator="notEqual">
      <formula>$DE145</formula>
    </cfRule>
  </conditionalFormatting>
  <conditionalFormatting sqref="CY144">
    <cfRule type="cellIs" dxfId="1218" priority="129" stopIfTrue="1" operator="notEqual">
      <formula>$DE144</formula>
    </cfRule>
  </conditionalFormatting>
  <conditionalFormatting sqref="CY146">
    <cfRule type="cellIs" dxfId="1217" priority="128" stopIfTrue="1" operator="notEqual">
      <formula>$DE146</formula>
    </cfRule>
  </conditionalFormatting>
  <conditionalFormatting sqref="CY120:CY124 CY72:CY76 CY6:CY17 CY59:CY69 CY86:CY94 CY19:CY57 CY79:CY84 CY96:CY118 CY140:CY142 CY126:CY138">
    <cfRule type="expression" dxfId="1216" priority="126" stopIfTrue="1">
      <formula>$DB6=""</formula>
    </cfRule>
    <cfRule type="cellIs" dxfId="1215" priority="127" stopIfTrue="1" operator="notEqual">
      <formula>$DB6</formula>
    </cfRule>
  </conditionalFormatting>
  <conditionalFormatting sqref="CY5">
    <cfRule type="expression" dxfId="1214" priority="123" stopIfTrue="1">
      <formula>$DB5=""</formula>
    </cfRule>
    <cfRule type="cellIs" dxfId="1213" priority="124" stopIfTrue="1" operator="notEqual">
      <formula>$DB5</formula>
    </cfRule>
  </conditionalFormatting>
  <conditionalFormatting sqref="DB5">
    <cfRule type="cellIs" dxfId="1212" priority="125" operator="notEqual">
      <formula>$DB5</formula>
    </cfRule>
  </conditionalFormatting>
  <conditionalFormatting sqref="DH70">
    <cfRule type="cellIs" dxfId="1211" priority="121" stopIfTrue="1" operator="notEqual">
      <formula>$DL70</formula>
    </cfRule>
  </conditionalFormatting>
  <conditionalFormatting sqref="DE70">
    <cfRule type="cellIs" dxfId="1210" priority="122" stopIfTrue="1" operator="notEqual">
      <formula>$DH70</formula>
    </cfRule>
  </conditionalFormatting>
  <conditionalFormatting sqref="DB70">
    <cfRule type="cellIs" dxfId="1209" priority="120" operator="notEqual">
      <formula>$DB70</formula>
    </cfRule>
  </conditionalFormatting>
  <conditionalFormatting sqref="CY70">
    <cfRule type="expression" dxfId="1208" priority="118" stopIfTrue="1">
      <formula>$DB70=""</formula>
    </cfRule>
    <cfRule type="cellIs" dxfId="1207" priority="119" stopIfTrue="1" operator="notEqual">
      <formula>$DB70</formula>
    </cfRule>
  </conditionalFormatting>
  <conditionalFormatting sqref="DH71">
    <cfRule type="cellIs" dxfId="1206" priority="116" stopIfTrue="1" operator="notEqual">
      <formula>$DL71</formula>
    </cfRule>
  </conditionalFormatting>
  <conditionalFormatting sqref="DE71">
    <cfRule type="cellIs" dxfId="1205" priority="117" stopIfTrue="1" operator="notEqual">
      <formula>$DH71</formula>
    </cfRule>
  </conditionalFormatting>
  <conditionalFormatting sqref="DB71">
    <cfRule type="cellIs" dxfId="1204" priority="115" operator="notEqual">
      <formula>$DB71</formula>
    </cfRule>
  </conditionalFormatting>
  <conditionalFormatting sqref="CY71">
    <cfRule type="expression" dxfId="1203" priority="113" stopIfTrue="1">
      <formula>$DB71=""</formula>
    </cfRule>
    <cfRule type="cellIs" dxfId="1202" priority="114" stopIfTrue="1" operator="notEqual">
      <formula>$DB71</formula>
    </cfRule>
  </conditionalFormatting>
  <conditionalFormatting sqref="DH58">
    <cfRule type="cellIs" dxfId="1201" priority="111" stopIfTrue="1" operator="notEqual">
      <formula>$DL58</formula>
    </cfRule>
  </conditionalFormatting>
  <conditionalFormatting sqref="DE58">
    <cfRule type="cellIs" dxfId="1200" priority="112" stopIfTrue="1" operator="notEqual">
      <formula>$DH58</formula>
    </cfRule>
  </conditionalFormatting>
  <conditionalFormatting sqref="DB58">
    <cfRule type="cellIs" dxfId="1199" priority="110" operator="notEqual">
      <formula>$DB58</formula>
    </cfRule>
  </conditionalFormatting>
  <conditionalFormatting sqref="CY58">
    <cfRule type="expression" dxfId="1198" priority="108" stopIfTrue="1">
      <formula>$DB58=""</formula>
    </cfRule>
    <cfRule type="cellIs" dxfId="1197" priority="109" stopIfTrue="1" operator="notEqual">
      <formula>$DB58</formula>
    </cfRule>
  </conditionalFormatting>
  <conditionalFormatting sqref="DH119">
    <cfRule type="cellIs" dxfId="1196" priority="106" stopIfTrue="1" operator="notEqual">
      <formula>$DL119</formula>
    </cfRule>
  </conditionalFormatting>
  <conditionalFormatting sqref="DE119">
    <cfRule type="cellIs" dxfId="1195" priority="107" stopIfTrue="1" operator="notEqual">
      <formula>$DH119</formula>
    </cfRule>
  </conditionalFormatting>
  <conditionalFormatting sqref="DB119">
    <cfRule type="cellIs" dxfId="1194" priority="105" operator="notEqual">
      <formula>$DB119</formula>
    </cfRule>
  </conditionalFormatting>
  <conditionalFormatting sqref="CY119">
    <cfRule type="expression" dxfId="1193" priority="103" stopIfTrue="1">
      <formula>$DB119=""</formula>
    </cfRule>
    <cfRule type="cellIs" dxfId="1192" priority="104" stopIfTrue="1" operator="notEqual">
      <formula>$DB119</formula>
    </cfRule>
  </conditionalFormatting>
  <conditionalFormatting sqref="DH125">
    <cfRule type="cellIs" dxfId="1191" priority="101" stopIfTrue="1" operator="notEqual">
      <formula>$DL125</formula>
    </cfRule>
  </conditionalFormatting>
  <conditionalFormatting sqref="DE125">
    <cfRule type="cellIs" dxfId="1190" priority="102" stopIfTrue="1" operator="notEqual">
      <formula>$DH125</formula>
    </cfRule>
  </conditionalFormatting>
  <conditionalFormatting sqref="DB125">
    <cfRule type="cellIs" dxfId="1189" priority="100" operator="notEqual">
      <formula>$DB125</formula>
    </cfRule>
  </conditionalFormatting>
  <conditionalFormatting sqref="CY125">
    <cfRule type="expression" dxfId="1188" priority="98" stopIfTrue="1">
      <formula>$DB125=""</formula>
    </cfRule>
    <cfRule type="cellIs" dxfId="1187" priority="99" stopIfTrue="1" operator="notEqual">
      <formula>$DB125</formula>
    </cfRule>
  </conditionalFormatting>
  <conditionalFormatting sqref="DB77">
    <cfRule type="cellIs" dxfId="1186" priority="97" operator="notEqual">
      <formula>$DB77</formula>
    </cfRule>
  </conditionalFormatting>
  <conditionalFormatting sqref="DH77">
    <cfRule type="cellIs" dxfId="1185" priority="95" stopIfTrue="1" operator="notEqual">
      <formula>$DL77</formula>
    </cfRule>
  </conditionalFormatting>
  <conditionalFormatting sqref="DE77">
    <cfRule type="cellIs" dxfId="1184" priority="96" stopIfTrue="1" operator="notEqual">
      <formula>$DH77</formula>
    </cfRule>
  </conditionalFormatting>
  <conditionalFormatting sqref="CY77">
    <cfRule type="expression" dxfId="1183" priority="93" stopIfTrue="1">
      <formula>$DB77=""</formula>
    </cfRule>
    <cfRule type="cellIs" dxfId="1182" priority="94" stopIfTrue="1" operator="notEqual">
      <formula>$DB77</formula>
    </cfRule>
  </conditionalFormatting>
  <conditionalFormatting sqref="DH85">
    <cfRule type="cellIs" dxfId="1181" priority="91" stopIfTrue="1" operator="notEqual">
      <formula>$DL85</formula>
    </cfRule>
  </conditionalFormatting>
  <conditionalFormatting sqref="DE85">
    <cfRule type="cellIs" dxfId="1180" priority="92" stopIfTrue="1" operator="notEqual">
      <formula>$DH85</formula>
    </cfRule>
  </conditionalFormatting>
  <conditionalFormatting sqref="DB85">
    <cfRule type="cellIs" dxfId="1179" priority="90" operator="notEqual">
      <formula>$DB85</formula>
    </cfRule>
  </conditionalFormatting>
  <conditionalFormatting sqref="CY85">
    <cfRule type="expression" dxfId="1178" priority="88" stopIfTrue="1">
      <formula>$DB85=""</formula>
    </cfRule>
    <cfRule type="cellIs" dxfId="1177" priority="89" stopIfTrue="1" operator="notEqual">
      <formula>$DB85</formula>
    </cfRule>
  </conditionalFormatting>
  <conditionalFormatting sqref="DE115">
    <cfRule type="cellIs" dxfId="1176" priority="87" stopIfTrue="1" operator="notEqual">
      <formula>$DL115</formula>
    </cfRule>
  </conditionalFormatting>
  <conditionalFormatting sqref="DH114">
    <cfRule type="cellIs" dxfId="1175" priority="85" stopIfTrue="1" operator="notEqual">
      <formula>$DL114</formula>
    </cfRule>
  </conditionalFormatting>
  <conditionalFormatting sqref="DE114">
    <cfRule type="cellIs" dxfId="1174" priority="86" stopIfTrue="1" operator="notEqual">
      <formula>$DH114</formula>
    </cfRule>
  </conditionalFormatting>
  <conditionalFormatting sqref="DH115">
    <cfRule type="cellIs" dxfId="1173" priority="84" stopIfTrue="1" operator="notEqual">
      <formula>$DL115</formula>
    </cfRule>
  </conditionalFormatting>
  <conditionalFormatting sqref="DH151:DH152">
    <cfRule type="cellIs" dxfId="1172" priority="83" stopIfTrue="1" operator="notEqual">
      <formula>$DL151</formula>
    </cfRule>
  </conditionalFormatting>
  <conditionalFormatting sqref="CY151:CY152">
    <cfRule type="cellIs" dxfId="1171" priority="82" stopIfTrue="1" operator="notEqual">
      <formula>$DE151</formula>
    </cfRule>
  </conditionalFormatting>
  <conditionalFormatting sqref="DH150">
    <cfRule type="cellIs" dxfId="1170" priority="81" stopIfTrue="1" operator="notEqual">
      <formula>$DL150</formula>
    </cfRule>
  </conditionalFormatting>
  <conditionalFormatting sqref="CY150">
    <cfRule type="cellIs" dxfId="1169" priority="80" stopIfTrue="1" operator="notEqual">
      <formula>$DE150</formula>
    </cfRule>
  </conditionalFormatting>
  <conditionalFormatting sqref="DB77">
    <cfRule type="cellIs" dxfId="1168" priority="79" operator="notEqual">
      <formula>$DB77</formula>
    </cfRule>
  </conditionalFormatting>
  <conditionalFormatting sqref="DH77">
    <cfRule type="cellIs" dxfId="1167" priority="77" stopIfTrue="1" operator="notEqual">
      <formula>$DL77</formula>
    </cfRule>
  </conditionalFormatting>
  <conditionalFormatting sqref="DE77">
    <cfRule type="cellIs" dxfId="1166" priority="78" stopIfTrue="1" operator="notEqual">
      <formula>$DH77</formula>
    </cfRule>
  </conditionalFormatting>
  <conditionalFormatting sqref="CY77">
    <cfRule type="expression" dxfId="1165" priority="75" stopIfTrue="1">
      <formula>$DB77=""</formula>
    </cfRule>
    <cfRule type="cellIs" dxfId="1164" priority="76" stopIfTrue="1" operator="notEqual">
      <formula>$DB77</formula>
    </cfRule>
  </conditionalFormatting>
  <conditionalFormatting sqref="DB76">
    <cfRule type="cellIs" dxfId="1163" priority="74" operator="notEqual">
      <formula>$DB76</formula>
    </cfRule>
  </conditionalFormatting>
  <conditionalFormatting sqref="DH76">
    <cfRule type="cellIs" dxfId="1162" priority="72" stopIfTrue="1" operator="notEqual">
      <formula>$DL76</formula>
    </cfRule>
  </conditionalFormatting>
  <conditionalFormatting sqref="DE76">
    <cfRule type="cellIs" dxfId="1161" priority="73" stopIfTrue="1" operator="notEqual">
      <formula>$DH76</formula>
    </cfRule>
  </conditionalFormatting>
  <conditionalFormatting sqref="CY76">
    <cfRule type="expression" dxfId="1160" priority="70" stopIfTrue="1">
      <formula>$DB76=""</formula>
    </cfRule>
    <cfRule type="cellIs" dxfId="1159" priority="71" stopIfTrue="1" operator="notEqual">
      <formula>$DB76</formula>
    </cfRule>
  </conditionalFormatting>
  <conditionalFormatting sqref="DB78">
    <cfRule type="cellIs" dxfId="1158" priority="69" operator="notEqual">
      <formula>$DB78</formula>
    </cfRule>
  </conditionalFormatting>
  <conditionalFormatting sqref="DH78">
    <cfRule type="cellIs" dxfId="1157" priority="67" stopIfTrue="1" operator="notEqual">
      <formula>$DL78</formula>
    </cfRule>
  </conditionalFormatting>
  <conditionalFormatting sqref="DE78">
    <cfRule type="cellIs" dxfId="1156" priority="68" stopIfTrue="1" operator="notEqual">
      <formula>$DH78</formula>
    </cfRule>
  </conditionalFormatting>
  <conditionalFormatting sqref="CY78">
    <cfRule type="expression" dxfId="1155" priority="65" stopIfTrue="1">
      <formula>$DB78=""</formula>
    </cfRule>
    <cfRule type="cellIs" dxfId="1154" priority="66" stopIfTrue="1" operator="notEqual">
      <formula>$DB78</formula>
    </cfRule>
  </conditionalFormatting>
  <conditionalFormatting sqref="DH18">
    <cfRule type="cellIs" dxfId="1153" priority="58" stopIfTrue="1" operator="notEqual">
      <formula>$DL18</formula>
    </cfRule>
  </conditionalFormatting>
  <conditionalFormatting sqref="DE18">
    <cfRule type="cellIs" dxfId="1152" priority="59" stopIfTrue="1" operator="notEqual">
      <formula>$DH18</formula>
    </cfRule>
  </conditionalFormatting>
  <conditionalFormatting sqref="DB18">
    <cfRule type="cellIs" dxfId="1151" priority="57" operator="notEqual">
      <formula>$DB18</formula>
    </cfRule>
  </conditionalFormatting>
  <conditionalFormatting sqref="CY18">
    <cfRule type="expression" dxfId="1150" priority="55" stopIfTrue="1">
      <formula>$DB18=""</formula>
    </cfRule>
    <cfRule type="cellIs" dxfId="1149" priority="56" stopIfTrue="1" operator="notEqual">
      <formula>$DB18</formula>
    </cfRule>
  </conditionalFormatting>
  <conditionalFormatting sqref="DB127">
    <cfRule type="cellIs" dxfId="1148" priority="54" operator="notEqual">
      <formula>$DB127</formula>
    </cfRule>
  </conditionalFormatting>
  <conditionalFormatting sqref="DH95">
    <cfRule type="cellIs" dxfId="1147" priority="52" stopIfTrue="1" operator="notEqual">
      <formula>$DL95</formula>
    </cfRule>
  </conditionalFormatting>
  <conditionalFormatting sqref="DE95">
    <cfRule type="cellIs" dxfId="1146" priority="53" stopIfTrue="1" operator="notEqual">
      <formula>$DH95</formula>
    </cfRule>
  </conditionalFormatting>
  <conditionalFormatting sqref="DB95">
    <cfRule type="cellIs" dxfId="1145" priority="51" operator="notEqual">
      <formula>$DB95</formula>
    </cfRule>
  </conditionalFormatting>
  <conditionalFormatting sqref="CY95">
    <cfRule type="expression" dxfId="1144" priority="49" stopIfTrue="1">
      <formula>$DB95=""</formula>
    </cfRule>
    <cfRule type="cellIs" dxfId="1143" priority="50" stopIfTrue="1" operator="notEqual">
      <formula>$DB95</formula>
    </cfRule>
  </conditionalFormatting>
  <conditionalFormatting sqref="DH139">
    <cfRule type="cellIs" dxfId="1142" priority="47" stopIfTrue="1" operator="notEqual">
      <formula>$DL139</formula>
    </cfRule>
  </conditionalFormatting>
  <conditionalFormatting sqref="DE139">
    <cfRule type="cellIs" dxfId="1141" priority="48" stopIfTrue="1" operator="notEqual">
      <formula>$DH139</formula>
    </cfRule>
  </conditionalFormatting>
  <conditionalFormatting sqref="DB139">
    <cfRule type="cellIs" dxfId="1140" priority="46" operator="notEqual">
      <formula>$DB139</formula>
    </cfRule>
  </conditionalFormatting>
  <conditionalFormatting sqref="CY139">
    <cfRule type="expression" dxfId="1139" priority="44" stopIfTrue="1">
      <formula>$DB139=""</formula>
    </cfRule>
    <cfRule type="cellIs" dxfId="1138" priority="45" stopIfTrue="1" operator="notEqual">
      <formula>$DB139</formula>
    </cfRule>
  </conditionalFormatting>
  <conditionalFormatting sqref="DH143">
    <cfRule type="cellIs" dxfId="1137" priority="43" stopIfTrue="1" operator="notEqual">
      <formula>$DL143</formula>
    </cfRule>
  </conditionalFormatting>
  <conditionalFormatting sqref="DE143">
    <cfRule type="cellIs" dxfId="1136" priority="42" stopIfTrue="1" operator="notEqual">
      <formula>$DL143</formula>
    </cfRule>
  </conditionalFormatting>
  <conditionalFormatting sqref="DB143">
    <cfRule type="cellIs" dxfId="1135" priority="41" stopIfTrue="1" operator="notEqual">
      <formula>$DE143</formula>
    </cfRule>
  </conditionalFormatting>
  <conditionalFormatting sqref="CY143">
    <cfRule type="cellIs" dxfId="1134" priority="40" stopIfTrue="1" operator="notEqual">
      <formula>$DE143</formula>
    </cfRule>
  </conditionalFormatting>
  <conditionalFormatting sqref="CV147:CV149">
    <cfRule type="cellIs" dxfId="1133" priority="39" stopIfTrue="1" operator="notEqual">
      <formula>$DE147</formula>
    </cfRule>
  </conditionalFormatting>
  <conditionalFormatting sqref="CV145">
    <cfRule type="cellIs" dxfId="1132" priority="38" stopIfTrue="1" operator="notEqual">
      <formula>$DE145</formula>
    </cfRule>
  </conditionalFormatting>
  <conditionalFormatting sqref="CV144">
    <cfRule type="cellIs" dxfId="1131" priority="37" stopIfTrue="1" operator="notEqual">
      <formula>$DE144</formula>
    </cfRule>
  </conditionalFormatting>
  <conditionalFormatting sqref="CV146">
    <cfRule type="cellIs" dxfId="1130" priority="36" stopIfTrue="1" operator="notEqual">
      <formula>$DE146</formula>
    </cfRule>
  </conditionalFormatting>
  <conditionalFormatting sqref="CV5">
    <cfRule type="expression" dxfId="1129" priority="32" stopIfTrue="1">
      <formula>$CY5=""</formula>
    </cfRule>
    <cfRule type="cellIs" dxfId="1128" priority="33" stopIfTrue="1" operator="notEqual">
      <formula>$CY5</formula>
    </cfRule>
  </conditionalFormatting>
  <conditionalFormatting sqref="CV151:CV152">
    <cfRule type="cellIs" dxfId="1127" priority="17" stopIfTrue="1" operator="notEqual">
      <formula>$DE151</formula>
    </cfRule>
  </conditionalFormatting>
  <conditionalFormatting sqref="CV150">
    <cfRule type="cellIs" dxfId="1126" priority="16" stopIfTrue="1" operator="notEqual">
      <formula>$DE150</formula>
    </cfRule>
  </conditionalFormatting>
  <conditionalFormatting sqref="CV143">
    <cfRule type="cellIs" dxfId="1125" priority="3" stopIfTrue="1" operator="notEqual">
      <formula>$DE143</formula>
    </cfRule>
  </conditionalFormatting>
  <conditionalFormatting sqref="CV6:CV142">
    <cfRule type="expression" dxfId="1124" priority="1" stopIfTrue="1">
      <formula>$CY6=""</formula>
    </cfRule>
    <cfRule type="cellIs" dxfId="1123" priority="2" stopIfTrue="1" operator="notEqual">
      <formula>$CY6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80.0 / Gültig ab: 01.03.18 / Seite &amp;P (&amp;N)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1"/>
  <sheetViews>
    <sheetView topLeftCell="A140" zoomScaleNormal="100" zoomScaleSheetLayoutView="75" workbookViewId="0">
      <selection activeCell="I178" sqref="I17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1305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2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1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2" si="2">+S5</f>
        <v>Chiaverio Flavio</v>
      </c>
      <c r="CR5" s="19">
        <f t="shared" ref="CR5:CR72" si="3">+Z5</f>
        <v>36</v>
      </c>
      <c r="CS5" s="19" t="str">
        <f t="shared" ref="CS5:CS72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2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1311</v>
      </c>
      <c r="AB11" s="21" t="s">
        <v>1287</v>
      </c>
      <c r="AC11" s="21"/>
      <c r="AE11" s="82" t="s">
        <v>1304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si="1"/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si="2"/>
        <v>Bergmann Georg</v>
      </c>
      <c r="CR36" s="19">
        <f t="shared" si="3"/>
        <v>37</v>
      </c>
      <c r="CS36" s="19" t="str">
        <f t="shared" si="4"/>
        <v xml:space="preserve"> C/B 2)</v>
      </c>
      <c r="CT36" s="154">
        <v>4185</v>
      </c>
      <c r="CU36" s="125">
        <v>772</v>
      </c>
      <c r="CV36" s="33">
        <f t="shared" ref="CV36:CV50" si="34">VLOOKUP($CU36,Funktionsbezeichnungen,3,0)</f>
        <v>8</v>
      </c>
      <c r="CW36" s="83" t="str">
        <f t="shared" ref="CW36:CW50" si="35">VLOOKUP($CU36,Funktionsbezeichnungen,2,0)</f>
        <v>Projektingenieur 2</v>
      </c>
      <c r="CX36" s="125">
        <v>772</v>
      </c>
      <c r="CY36" s="33">
        <f t="shared" ref="CY36:CY44" si="36">VLOOKUP($CX36,Funktionsbezeichnungen,3,0)</f>
        <v>8</v>
      </c>
      <c r="CZ36" s="83" t="str">
        <f t="shared" ref="CZ36:CZ44" si="37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5"/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1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2"/>
        <v>Beck Peter</v>
      </c>
      <c r="CR37" s="19">
        <f t="shared" si="3"/>
        <v>32</v>
      </c>
      <c r="CS37" s="19" t="str">
        <f t="shared" si="4"/>
        <v xml:space="preserve"> C/B 2)</v>
      </c>
      <c r="CT37" s="154">
        <v>4269</v>
      </c>
      <c r="CU37" s="125">
        <v>773</v>
      </c>
      <c r="CV37" s="33">
        <f t="shared" si="34"/>
        <v>9</v>
      </c>
      <c r="CW37" s="83" t="str">
        <f t="shared" si="35"/>
        <v>Projektingenieur 3</v>
      </c>
      <c r="CX37" s="125">
        <v>773</v>
      </c>
      <c r="CY37" s="33">
        <f t="shared" si="36"/>
        <v>9</v>
      </c>
      <c r="CZ37" s="83" t="str">
        <f t="shared" si="37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5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1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2"/>
        <v>Wick Bernd</v>
      </c>
      <c r="CR38" s="19">
        <f t="shared" si="3"/>
        <v>28</v>
      </c>
      <c r="CS38" s="19" t="str">
        <f t="shared" si="4"/>
        <v xml:space="preserve"> C/B 2)</v>
      </c>
      <c r="CT38" s="154">
        <v>3208</v>
      </c>
      <c r="CU38" s="125">
        <v>772</v>
      </c>
      <c r="CV38" s="33">
        <f t="shared" si="34"/>
        <v>8</v>
      </c>
      <c r="CW38" s="83" t="str">
        <f t="shared" si="35"/>
        <v>Projektingenieur 2</v>
      </c>
      <c r="CX38" s="125">
        <v>772</v>
      </c>
      <c r="CY38" s="33">
        <f t="shared" si="36"/>
        <v>8</v>
      </c>
      <c r="CZ38" s="83" t="str">
        <f t="shared" si="37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5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1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2"/>
        <v>Niedermeyer Friederike</v>
      </c>
      <c r="CR39" s="19">
        <f t="shared" si="3"/>
        <v>26</v>
      </c>
      <c r="CS39" s="19" t="str">
        <f t="shared" si="4"/>
        <v xml:space="preserve"> C/B 2)</v>
      </c>
      <c r="CT39" s="154">
        <v>4307</v>
      </c>
      <c r="CU39" s="125">
        <v>782</v>
      </c>
      <c r="CV39" s="33">
        <f t="shared" si="34"/>
        <v>8</v>
      </c>
      <c r="CW39" s="83" t="str">
        <f t="shared" si="35"/>
        <v>Projektingenieur 2</v>
      </c>
      <c r="CX39" s="125">
        <v>782</v>
      </c>
      <c r="CY39" s="33">
        <f t="shared" si="36"/>
        <v>8</v>
      </c>
      <c r="CZ39" s="83" t="str">
        <f t="shared" si="37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15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38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1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2"/>
        <v>Kern Etienne</v>
      </c>
      <c r="CR40" s="19">
        <f t="shared" si="3"/>
        <v>24</v>
      </c>
      <c r="CS40" s="19" t="str">
        <f t="shared" si="4"/>
        <v xml:space="preserve"> C/B 2)</v>
      </c>
      <c r="CT40" s="154">
        <v>4246</v>
      </c>
      <c r="CU40" s="125">
        <v>772</v>
      </c>
      <c r="CV40" s="33">
        <f t="shared" si="34"/>
        <v>8</v>
      </c>
      <c r="CW40" s="83" t="str">
        <f t="shared" si="35"/>
        <v>Projektingenieur 2</v>
      </c>
      <c r="CX40" s="125">
        <v>772</v>
      </c>
      <c r="CY40" s="33">
        <f t="shared" si="36"/>
        <v>8</v>
      </c>
      <c r="CZ40" s="83" t="str">
        <f t="shared" si="37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5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38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1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2"/>
        <v>Ruff Ute</v>
      </c>
      <c r="CR41" s="19">
        <f t="shared" si="3"/>
        <v>22</v>
      </c>
      <c r="CS41" s="19" t="str">
        <f t="shared" si="4"/>
        <v xml:space="preserve"> C/B 2)</v>
      </c>
      <c r="CT41" s="154">
        <v>4277</v>
      </c>
      <c r="CU41" s="125">
        <v>783</v>
      </c>
      <c r="CV41" s="33">
        <f t="shared" si="34"/>
        <v>9</v>
      </c>
      <c r="CW41" s="83" t="str">
        <f t="shared" si="35"/>
        <v>Projektingenieur 3</v>
      </c>
      <c r="CX41" s="125">
        <v>782</v>
      </c>
      <c r="CY41" s="33">
        <f t="shared" si="36"/>
        <v>8</v>
      </c>
      <c r="CZ41" s="83" t="str">
        <f t="shared" si="37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15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38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1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2"/>
        <v>Knoll Bernd</v>
      </c>
      <c r="CR42" s="19">
        <f t="shared" si="3"/>
        <v>22</v>
      </c>
      <c r="CS42" s="19" t="str">
        <f t="shared" si="4"/>
        <v xml:space="preserve"> C/B 2)</v>
      </c>
      <c r="CT42" s="154">
        <v>4291</v>
      </c>
      <c r="CU42" s="125">
        <v>772</v>
      </c>
      <c r="CV42" s="33">
        <f t="shared" si="34"/>
        <v>8</v>
      </c>
      <c r="CW42" s="83" t="str">
        <f t="shared" si="35"/>
        <v>Projektingenieur 2</v>
      </c>
      <c r="CX42" s="125">
        <v>772</v>
      </c>
      <c r="CY42" s="33">
        <f t="shared" si="36"/>
        <v>8</v>
      </c>
      <c r="CZ42" s="83" t="str">
        <f t="shared" si="37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15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38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1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2"/>
        <v>Martin Dirk</v>
      </c>
      <c r="CR43" s="19">
        <f t="shared" si="3"/>
        <v>20</v>
      </c>
      <c r="CS43" s="19" t="str">
        <f t="shared" si="4"/>
        <v xml:space="preserve"> C/B 2)</v>
      </c>
      <c r="CT43" s="154">
        <v>7696</v>
      </c>
      <c r="CU43" s="125">
        <v>772</v>
      </c>
      <c r="CV43" s="33">
        <f t="shared" si="34"/>
        <v>8</v>
      </c>
      <c r="CW43" s="83" t="str">
        <f t="shared" si="35"/>
        <v>Projektingenieur 2</v>
      </c>
      <c r="CX43" s="125">
        <v>772</v>
      </c>
      <c r="CY43" s="33">
        <f t="shared" si="36"/>
        <v>8</v>
      </c>
      <c r="CZ43" s="83" t="str">
        <f t="shared" si="37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15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38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1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19</v>
      </c>
      <c r="CS44" s="19" t="str">
        <f t="shared" si="4"/>
        <v xml:space="preserve"> C/B 2)</v>
      </c>
      <c r="CT44" s="154">
        <v>4306</v>
      </c>
      <c r="CU44" s="125">
        <v>782</v>
      </c>
      <c r="CV44" s="33">
        <f t="shared" si="34"/>
        <v>8</v>
      </c>
      <c r="CW44" s="83" t="str">
        <f t="shared" si="35"/>
        <v>Projektingenieur 2</v>
      </c>
      <c r="CX44" s="125">
        <v>782</v>
      </c>
      <c r="CY44" s="33">
        <f t="shared" si="36"/>
        <v>8</v>
      </c>
      <c r="CZ44" s="83" t="str">
        <f t="shared" si="37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15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38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17</v>
      </c>
      <c r="CS45" s="19" t="str">
        <f t="shared" si="4"/>
        <v xml:space="preserve"> C/B 2)</v>
      </c>
      <c r="CT45" s="154">
        <v>3215</v>
      </c>
      <c r="CU45" s="125">
        <v>772</v>
      </c>
      <c r="CV45" s="33">
        <f t="shared" si="34"/>
        <v>8</v>
      </c>
      <c r="CW45" s="83" t="str">
        <f t="shared" si="3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5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38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1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2"/>
        <v>Hausammann Cédric</v>
      </c>
      <c r="CR46" s="19">
        <f t="shared" si="3"/>
        <v>14</v>
      </c>
      <c r="CS46" s="19" t="str">
        <f t="shared" si="4"/>
        <v xml:space="preserve"> C/B 2)</v>
      </c>
      <c r="CT46" s="154">
        <v>9648</v>
      </c>
      <c r="CU46" s="125">
        <v>772</v>
      </c>
      <c r="CV46" s="33">
        <f t="shared" si="34"/>
        <v>8</v>
      </c>
      <c r="CW46" s="83" t="str">
        <f t="shared" si="35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15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38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1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2"/>
        <v>Titz Markus</v>
      </c>
      <c r="CR47" s="153">
        <f t="shared" si="3"/>
        <v>14</v>
      </c>
      <c r="CS47" s="19" t="str">
        <f t="shared" si="4"/>
        <v xml:space="preserve"> C/B 2)</v>
      </c>
      <c r="CT47" s="154">
        <v>4912</v>
      </c>
      <c r="CU47" s="125">
        <v>772</v>
      </c>
      <c r="CV47" s="33">
        <f t="shared" si="34"/>
        <v>8</v>
      </c>
      <c r="CW47" s="83" t="str">
        <f t="shared" si="35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15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38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13</v>
      </c>
      <c r="CS48" s="19" t="str">
        <f t="shared" si="4"/>
        <v xml:space="preserve"> C/B 2)</v>
      </c>
      <c r="CT48" s="154">
        <v>4353</v>
      </c>
      <c r="CU48" s="125">
        <v>772</v>
      </c>
      <c r="CV48" s="33">
        <f t="shared" si="34"/>
        <v>8</v>
      </c>
      <c r="CW48" s="83" t="str">
        <f t="shared" si="35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5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1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2"/>
        <v>Dick David</v>
      </c>
      <c r="CR49" s="19">
        <f t="shared" si="3"/>
        <v>13</v>
      </c>
      <c r="CS49" s="19" t="str">
        <f t="shared" si="4"/>
        <v xml:space="preserve"> C/B 2)</v>
      </c>
      <c r="CT49" s="154">
        <v>4909</v>
      </c>
      <c r="CU49" s="125">
        <v>772</v>
      </c>
      <c r="CV49" s="33">
        <f t="shared" si="34"/>
        <v>8</v>
      </c>
      <c r="CW49" s="83" t="str">
        <f t="shared" si="35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5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12</v>
      </c>
      <c r="CS50" s="19" t="str">
        <f t="shared" si="4"/>
        <v xml:space="preserve"> C/B 2)</v>
      </c>
      <c r="CT50" s="154">
        <v>4293</v>
      </c>
      <c r="CU50" s="125">
        <v>772</v>
      </c>
      <c r="CV50" s="33">
        <f t="shared" si="34"/>
        <v>8</v>
      </c>
      <c r="CW50" s="83" t="str">
        <f t="shared" si="35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5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6" si="39">VLOOKUP($CU51,Funktionsbezeichnungen,3,0)</f>
        <v>8</v>
      </c>
      <c r="CW51" s="83" t="str">
        <f t="shared" ref="CW51:CW66" si="40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39"/>
        <v>8</v>
      </c>
      <c r="CW55" s="83" t="str">
        <f t="shared" si="40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39"/>
        <v>8</v>
      </c>
      <c r="CW56" s="83" t="str">
        <f t="shared" si="40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39"/>
        <v>8</v>
      </c>
      <c r="CW57" s="83" t="str">
        <f t="shared" si="40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39"/>
        <v>8</v>
      </c>
      <c r="CW58" s="83" t="str">
        <f t="shared" si="40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9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9</v>
      </c>
      <c r="CS59" s="19" t="str">
        <f t="shared" si="4"/>
        <v>C</v>
      </c>
      <c r="CT59" s="154">
        <v>4311</v>
      </c>
      <c r="CU59" s="125">
        <v>782</v>
      </c>
      <c r="CV59" s="33">
        <f t="shared" si="39"/>
        <v>8</v>
      </c>
      <c r="CW59" s="83" t="str">
        <f t="shared" si="40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5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1301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9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9</v>
      </c>
      <c r="CS60" s="19" t="str">
        <f t="shared" si="4"/>
        <v>C</v>
      </c>
      <c r="CT60" s="154">
        <v>8565</v>
      </c>
      <c r="CU60" s="125">
        <v>772</v>
      </c>
      <c r="CV60" s="33">
        <f t="shared" si="39"/>
        <v>8</v>
      </c>
      <c r="CW60" s="83" t="str">
        <f t="shared" si="40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5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1140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9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9</v>
      </c>
      <c r="CS61" s="19" t="str">
        <f t="shared" si="4"/>
        <v>C</v>
      </c>
      <c r="CT61" s="154">
        <v>8569</v>
      </c>
      <c r="CU61" s="125">
        <v>772</v>
      </c>
      <c r="CV61" s="33">
        <f t="shared" si="39"/>
        <v>8</v>
      </c>
      <c r="CW61" s="83" t="str">
        <f t="shared" si="40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1301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8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8</v>
      </c>
      <c r="CS62" s="153" t="str">
        <f t="shared" si="4"/>
        <v>C</v>
      </c>
      <c r="CT62" s="154">
        <v>4911</v>
      </c>
      <c r="CU62" s="125">
        <v>772</v>
      </c>
      <c r="CV62" s="33">
        <f t="shared" si="39"/>
        <v>8</v>
      </c>
      <c r="CW62" s="83" t="str">
        <f t="shared" si="40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5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8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8</v>
      </c>
      <c r="CS63" s="153" t="str">
        <f t="shared" si="4"/>
        <v>C</v>
      </c>
      <c r="CT63" s="154">
        <v>7706</v>
      </c>
      <c r="CU63" s="125">
        <v>772</v>
      </c>
      <c r="CV63" s="33">
        <f t="shared" si="39"/>
        <v>8</v>
      </c>
      <c r="CW63" s="83" t="str">
        <f t="shared" si="40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5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8</v>
      </c>
      <c r="CS64" s="153" t="str">
        <f t="shared" si="4"/>
        <v>C</v>
      </c>
      <c r="CT64" s="154">
        <v>4910</v>
      </c>
      <c r="CU64" s="125">
        <v>772</v>
      </c>
      <c r="CV64" s="33">
        <f t="shared" si="39"/>
        <v>8</v>
      </c>
      <c r="CW64" s="83" t="str">
        <f t="shared" si="40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8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8</v>
      </c>
      <c r="CS65" s="153" t="str">
        <f t="shared" si="4"/>
        <v>C</v>
      </c>
      <c r="CT65" s="154">
        <v>4901</v>
      </c>
      <c r="CU65" s="125">
        <v>772</v>
      </c>
      <c r="CV65" s="33">
        <f t="shared" si="39"/>
        <v>8</v>
      </c>
      <c r="CW65" s="83" t="str">
        <f t="shared" si="40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7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7</v>
      </c>
      <c r="CS66" s="153" t="str">
        <f t="shared" si="4"/>
        <v>C</v>
      </c>
      <c r="CT66" s="154">
        <v>4356</v>
      </c>
      <c r="CU66" s="125">
        <v>772</v>
      </c>
      <c r="CV66" s="33">
        <f t="shared" si="39"/>
        <v>8</v>
      </c>
      <c r="CW66" s="83" t="str">
        <f t="shared" si="40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5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7</v>
      </c>
      <c r="CS67" s="153" t="str">
        <f t="shared" si="4"/>
        <v>C</v>
      </c>
      <c r="CT67" s="154">
        <v>4907</v>
      </c>
      <c r="CU67" s="125">
        <v>772</v>
      </c>
      <c r="CV67" s="33">
        <f t="shared" ref="CV67:CV82" si="41">VLOOKUP($CU67,Funktionsbezeichnungen,3,0)</f>
        <v>8</v>
      </c>
      <c r="CW67" s="83" t="str">
        <f t="shared" ref="CW67:CW82" si="42">VLOOKUP($CU67,Funktionsbezeichnungen,2,0)</f>
        <v>Projektingenieur 2</v>
      </c>
      <c r="CX67" s="125">
        <v>771</v>
      </c>
      <c r="CY67" s="33">
        <f t="shared" ref="CY67:CY106" si="43">VLOOKUP($CX67,Funktionsbezeichnungen,3,0)</f>
        <v>7</v>
      </c>
      <c r="CZ67" s="83" t="str">
        <f t="shared" ref="CZ67:CZ106" si="44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>IF(Z68&gt;=10,1,0)</f>
        <v>0</v>
      </c>
      <c r="D68" s="55"/>
      <c r="E68" s="55"/>
      <c r="F68" s="56">
        <v>1</v>
      </c>
      <c r="G68" s="54">
        <v>1</v>
      </c>
      <c r="H68" s="54"/>
      <c r="I68" s="56"/>
      <c r="J68" s="54"/>
      <c r="K68" s="56"/>
      <c r="L68" s="56"/>
      <c r="M68" s="56"/>
      <c r="N68" s="58"/>
      <c r="O68" s="52" t="s">
        <v>1140</v>
      </c>
      <c r="P68" s="15" t="s">
        <v>1244</v>
      </c>
      <c r="Q68" s="15">
        <v>64</v>
      </c>
      <c r="R68" s="42"/>
      <c r="S68" s="20" t="s">
        <v>1245</v>
      </c>
      <c r="T68" s="21">
        <v>1976</v>
      </c>
      <c r="U68" s="28" t="s">
        <v>1252</v>
      </c>
      <c r="V68" s="21">
        <v>2012</v>
      </c>
      <c r="W68" s="25"/>
      <c r="X68" s="21"/>
      <c r="Y68" s="28"/>
      <c r="Z68" s="118">
        <f>$AD$3-V68</f>
        <v>6</v>
      </c>
      <c r="AA68" s="25" t="s">
        <v>1246</v>
      </c>
      <c r="AB68" s="118" t="s">
        <v>105</v>
      </c>
      <c r="AC68" s="21"/>
      <c r="AE68" s="90" t="s">
        <v>1247</v>
      </c>
      <c r="AF68" s="82"/>
      <c r="CP68" s="192" t="str">
        <f>+S68</f>
        <v>Armando Martin</v>
      </c>
      <c r="CQ68" s="192"/>
      <c r="CR68" s="242">
        <f>+Z68</f>
        <v>6</v>
      </c>
      <c r="CS68" s="242" t="str">
        <f>+AB68</f>
        <v>C</v>
      </c>
      <c r="CT68" s="222">
        <v>4324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>+CT68</f>
        <v>4324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909</v>
      </c>
      <c r="Q69" s="15">
        <v>65</v>
      </c>
      <c r="R69" s="42"/>
      <c r="S69" s="20" t="s">
        <v>910</v>
      </c>
      <c r="T69" s="21">
        <v>1987</v>
      </c>
      <c r="U69" s="28" t="s">
        <v>1006</v>
      </c>
      <c r="V69" s="206">
        <v>2012</v>
      </c>
      <c r="W69" s="25"/>
      <c r="X69" s="21"/>
      <c r="Y69" s="28"/>
      <c r="Z69" s="118">
        <f>$AD$3-V69</f>
        <v>6</v>
      </c>
      <c r="AA69" s="25" t="s">
        <v>698</v>
      </c>
      <c r="AB69" s="118" t="s">
        <v>105</v>
      </c>
      <c r="AC69" s="21"/>
      <c r="AE69" s="90" t="s">
        <v>375</v>
      </c>
      <c r="AF69" s="82"/>
      <c r="CP69" s="19" t="str">
        <f>+S69</f>
        <v>Frei Lukas</v>
      </c>
      <c r="CR69" s="153">
        <f>+Z69</f>
        <v>6</v>
      </c>
      <c r="CS69" s="153" t="str">
        <f>+AB69</f>
        <v>C</v>
      </c>
      <c r="CT69" s="154">
        <v>4308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>
        <v>771</v>
      </c>
      <c r="CY69" s="33">
        <f>VLOOKUP($CX69,Funktionsbezeichnungen,3,0)</f>
        <v>7</v>
      </c>
      <c r="CZ69" s="83" t="str">
        <f>VLOOKUP($CX69,Funktionsbezeichnungen,2,0)</f>
        <v>Projektingenieur 1</v>
      </c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4308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1301</v>
      </c>
      <c r="P70" s="15" t="s">
        <v>912</v>
      </c>
      <c r="Q70" s="15">
        <v>66</v>
      </c>
      <c r="R70" s="42"/>
      <c r="S70" s="20" t="s">
        <v>913</v>
      </c>
      <c r="T70" s="21">
        <v>1987</v>
      </c>
      <c r="U70" s="28" t="s">
        <v>1006</v>
      </c>
      <c r="V70" s="21">
        <v>2012</v>
      </c>
      <c r="W70" s="25" t="s">
        <v>1182</v>
      </c>
      <c r="X70" s="21">
        <v>2015</v>
      </c>
      <c r="Y70" s="28" t="s">
        <v>91</v>
      </c>
      <c r="Z70" s="118">
        <f>$AD$3-V70</f>
        <v>6</v>
      </c>
      <c r="AA70" s="25" t="s">
        <v>108</v>
      </c>
      <c r="AB70" s="118" t="s">
        <v>105</v>
      </c>
      <c r="AC70" s="21"/>
      <c r="AE70" s="90" t="s">
        <v>375</v>
      </c>
      <c r="AF70" s="82"/>
      <c r="CP70" s="19" t="str">
        <f>+S70</f>
        <v>D'Arco Marcel</v>
      </c>
      <c r="CR70" s="153">
        <f>+Z70</f>
        <v>6</v>
      </c>
      <c r="CS70" s="153" t="str">
        <f>+AB70</f>
        <v>C</v>
      </c>
      <c r="CT70" s="154">
        <v>4310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4310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>
        <v>1</v>
      </c>
      <c r="G71" s="54">
        <v>1</v>
      </c>
      <c r="H71" s="54"/>
      <c r="I71" s="56"/>
      <c r="J71" s="54"/>
      <c r="K71" s="56"/>
      <c r="L71" s="56"/>
      <c r="M71" s="56"/>
      <c r="N71" s="58"/>
      <c r="O71" s="52" t="s">
        <v>1140</v>
      </c>
      <c r="P71" s="15" t="s">
        <v>1248</v>
      </c>
      <c r="Q71" s="15">
        <v>67</v>
      </c>
      <c r="R71" s="42"/>
      <c r="S71" s="20" t="s">
        <v>1249</v>
      </c>
      <c r="T71" s="21">
        <v>1967</v>
      </c>
      <c r="U71" s="28" t="s">
        <v>1252</v>
      </c>
      <c r="V71" s="21">
        <v>2002</v>
      </c>
      <c r="W71" s="25"/>
      <c r="X71" s="21"/>
      <c r="Y71" s="28"/>
      <c r="Z71" s="118">
        <f t="shared" si="1"/>
        <v>16</v>
      </c>
      <c r="AA71" s="25" t="s">
        <v>1250</v>
      </c>
      <c r="AB71" s="118" t="s">
        <v>121</v>
      </c>
      <c r="AC71" s="21"/>
      <c r="AE71" s="90" t="s">
        <v>375</v>
      </c>
      <c r="AF71" s="82"/>
      <c r="CP71" s="192" t="str">
        <f t="shared" si="2"/>
        <v>Gustin Patrick</v>
      </c>
      <c r="CQ71" s="192"/>
      <c r="CR71" s="242">
        <f t="shared" si="3"/>
        <v>16</v>
      </c>
      <c r="CS71" s="242" t="str">
        <f t="shared" si="4"/>
        <v>D</v>
      </c>
      <c r="CT71" s="222">
        <v>4338</v>
      </c>
      <c r="CU71" s="125">
        <v>772</v>
      </c>
      <c r="CV71" s="33">
        <f t="shared" si="41"/>
        <v>8</v>
      </c>
      <c r="CW71" s="83" t="str">
        <f t="shared" si="42"/>
        <v>Projektingenieur 2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5"/>
        <v>4338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>
        <v>1</v>
      </c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1301</v>
      </c>
      <c r="P72" s="15" t="s">
        <v>1014</v>
      </c>
      <c r="Q72" s="15">
        <v>68</v>
      </c>
      <c r="R72" s="42"/>
      <c r="S72" s="20" t="s">
        <v>1015</v>
      </c>
      <c r="T72" s="21">
        <v>1980</v>
      </c>
      <c r="U72" s="28" t="s">
        <v>1050</v>
      </c>
      <c r="V72" s="21">
        <v>2002</v>
      </c>
      <c r="W72" s="25" t="s">
        <v>1006</v>
      </c>
      <c r="X72" s="21">
        <v>2013</v>
      </c>
      <c r="Y72" s="28"/>
      <c r="Z72" s="118">
        <f>$AD$3-X72</f>
        <v>5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2"/>
        <v>Hochuli Antonina</v>
      </c>
      <c r="CR72" s="153">
        <f t="shared" si="3"/>
        <v>5</v>
      </c>
      <c r="CS72" s="153" t="str">
        <f t="shared" si="4"/>
        <v>D</v>
      </c>
      <c r="CT72" s="154">
        <v>8579</v>
      </c>
      <c r="CU72" s="125">
        <v>771</v>
      </c>
      <c r="CV72" s="33">
        <f t="shared" si="41"/>
        <v>7</v>
      </c>
      <c r="CW72" s="83" t="str">
        <f t="shared" si="42"/>
        <v>Projektingenieur 1</v>
      </c>
      <c r="CX72" s="125">
        <v>770</v>
      </c>
      <c r="CY72" s="33">
        <f t="shared" si="43"/>
        <v>6</v>
      </c>
      <c r="CZ72" s="83" t="str">
        <f t="shared" si="44"/>
        <v>Vorstufe Projektingenieur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8579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ref="C73:C133" si="45"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1074</v>
      </c>
      <c r="Q73" s="15">
        <v>69</v>
      </c>
      <c r="R73" s="42"/>
      <c r="S73" s="20" t="s">
        <v>1075</v>
      </c>
      <c r="T73" s="21">
        <v>1987</v>
      </c>
      <c r="U73" s="28" t="s">
        <v>1302</v>
      </c>
      <c r="V73" s="21">
        <v>2013</v>
      </c>
      <c r="W73" s="25"/>
      <c r="X73" s="21"/>
      <c r="Y73" s="28"/>
      <c r="Z73" s="118">
        <f t="shared" ref="Z73:Z138" si="46">$AD$3-V73</f>
        <v>5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ref="CP73:CP141" si="47">+S73</f>
        <v>Meisch Raoul</v>
      </c>
      <c r="CR73" s="153">
        <f t="shared" ref="CR73:CR138" si="48">+Z73</f>
        <v>5</v>
      </c>
      <c r="CS73" s="153" t="str">
        <f t="shared" ref="CS73:CS138" si="49">+AB73</f>
        <v>D</v>
      </c>
      <c r="CT73" s="154">
        <v>4315</v>
      </c>
      <c r="CU73" s="125">
        <v>771</v>
      </c>
      <c r="CV73" s="33">
        <f t="shared" si="41"/>
        <v>7</v>
      </c>
      <c r="CW73" s="83" t="str">
        <f t="shared" si="42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ref="DO73:DO141" si="50">+CT73</f>
        <v>4315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>
        <v>1</v>
      </c>
      <c r="C74" s="53">
        <f t="shared" si="45"/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1029</v>
      </c>
      <c r="Q74" s="15">
        <v>70</v>
      </c>
      <c r="R74" s="42"/>
      <c r="S74" s="20" t="s">
        <v>1030</v>
      </c>
      <c r="T74" s="21">
        <v>1989</v>
      </c>
      <c r="U74" s="28" t="s">
        <v>1006</v>
      </c>
      <c r="V74" s="21">
        <v>2013</v>
      </c>
      <c r="W74" s="25"/>
      <c r="X74" s="21"/>
      <c r="Y74" s="28"/>
      <c r="Z74" s="118">
        <f t="shared" si="46"/>
        <v>5</v>
      </c>
      <c r="AA74" s="25" t="s">
        <v>916</v>
      </c>
      <c r="AB74" s="21" t="s">
        <v>121</v>
      </c>
      <c r="AC74" s="21"/>
      <c r="AE74" s="90" t="s">
        <v>375</v>
      </c>
      <c r="AF74" s="82"/>
      <c r="CP74" s="19" t="str">
        <f t="shared" si="47"/>
        <v>Stöhr Jessica</v>
      </c>
      <c r="CR74" s="153">
        <f t="shared" si="48"/>
        <v>5</v>
      </c>
      <c r="CS74" s="153" t="str">
        <f t="shared" si="49"/>
        <v>D</v>
      </c>
      <c r="CT74" s="154">
        <v>4313</v>
      </c>
      <c r="CU74" s="125">
        <v>771</v>
      </c>
      <c r="CV74" s="33">
        <f t="shared" si="41"/>
        <v>7</v>
      </c>
      <c r="CW74" s="83" t="str">
        <f t="shared" si="42"/>
        <v>Projektingenieur 1</v>
      </c>
      <c r="CX74" s="125">
        <v>770</v>
      </c>
      <c r="CY74" s="33">
        <f t="shared" si="43"/>
        <v>6</v>
      </c>
      <c r="CZ74" s="83" t="str">
        <f t="shared" si="44"/>
        <v>Vorstufe Projektingenieur</v>
      </c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si="50"/>
        <v>4313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/>
      <c r="C75" s="53">
        <f t="shared" si="45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361</v>
      </c>
      <c r="P75" s="15" t="s">
        <v>1153</v>
      </c>
      <c r="Q75" s="15">
        <v>71</v>
      </c>
      <c r="R75" s="42"/>
      <c r="S75" s="20" t="s">
        <v>1154</v>
      </c>
      <c r="T75" s="21">
        <v>1984</v>
      </c>
      <c r="U75" s="28" t="s">
        <v>1061</v>
      </c>
      <c r="V75" s="21">
        <v>2014</v>
      </c>
      <c r="W75" s="25"/>
      <c r="X75" s="21"/>
      <c r="Y75" s="28"/>
      <c r="Z75" s="118">
        <f t="shared" si="46"/>
        <v>4</v>
      </c>
      <c r="AA75" s="25" t="s">
        <v>698</v>
      </c>
      <c r="AB75" s="21" t="s">
        <v>121</v>
      </c>
      <c r="AC75" s="21"/>
      <c r="AE75" s="90" t="s">
        <v>375</v>
      </c>
      <c r="AF75" s="82"/>
      <c r="CP75" s="19" t="str">
        <f t="shared" si="47"/>
        <v>Vitt Bernhard</v>
      </c>
      <c r="CR75" s="153">
        <f t="shared" si="48"/>
        <v>4</v>
      </c>
      <c r="CS75" s="153" t="str">
        <f t="shared" si="49"/>
        <v>D</v>
      </c>
      <c r="CT75" s="154">
        <v>4318</v>
      </c>
      <c r="CU75" s="125">
        <v>770</v>
      </c>
      <c r="CV75" s="33">
        <f t="shared" si="41"/>
        <v>6</v>
      </c>
      <c r="CW75" s="83" t="str">
        <f t="shared" si="42"/>
        <v>Vorstufe Projektingenieur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0"/>
        <v>4318</v>
      </c>
      <c r="DP75" s="153">
        <v>2</v>
      </c>
      <c r="DQ75" s="19">
        <v>3</v>
      </c>
      <c r="DR75" s="19" t="s">
        <v>951</v>
      </c>
    </row>
    <row r="76" spans="1:122" s="19" customFormat="1" ht="25.5" x14ac:dyDescent="0.25">
      <c r="A76" s="53">
        <v>0</v>
      </c>
      <c r="B76" s="53"/>
      <c r="C76" s="53">
        <f>IF(Z76&gt;=10,1,0)</f>
        <v>0</v>
      </c>
      <c r="D76" s="55"/>
      <c r="E76" s="55">
        <v>1</v>
      </c>
      <c r="F76" s="56"/>
      <c r="G76" s="54"/>
      <c r="H76" s="54">
        <v>1</v>
      </c>
      <c r="I76" s="56"/>
      <c r="J76" s="54"/>
      <c r="K76" s="56"/>
      <c r="L76" s="56"/>
      <c r="M76" s="56"/>
      <c r="N76" s="58"/>
      <c r="O76" s="52" t="s">
        <v>358</v>
      </c>
      <c r="P76" s="15" t="s">
        <v>1173</v>
      </c>
      <c r="Q76" s="15">
        <v>72</v>
      </c>
      <c r="R76" s="42"/>
      <c r="S76" s="20" t="s">
        <v>1172</v>
      </c>
      <c r="T76" s="21">
        <v>1986</v>
      </c>
      <c r="U76" s="208" t="s">
        <v>1231</v>
      </c>
      <c r="V76" s="224">
        <v>2015</v>
      </c>
      <c r="W76" s="28"/>
      <c r="X76" s="21"/>
      <c r="Y76" s="28"/>
      <c r="Z76" s="163">
        <f t="shared" si="46"/>
        <v>3</v>
      </c>
      <c r="AA76" s="25" t="s">
        <v>1176</v>
      </c>
      <c r="AB76" s="21" t="s">
        <v>121</v>
      </c>
      <c r="AC76" s="21"/>
      <c r="AE76" s="90" t="s">
        <v>376</v>
      </c>
      <c r="AF76" s="82"/>
      <c r="CP76" s="19" t="str">
        <f t="shared" si="47"/>
        <v>Völlmin Daniel</v>
      </c>
      <c r="CR76" s="153">
        <f t="shared" si="48"/>
        <v>3</v>
      </c>
      <c r="CS76" s="153" t="str">
        <f t="shared" si="49"/>
        <v>D</v>
      </c>
      <c r="CT76" s="154">
        <v>4319</v>
      </c>
      <c r="CU76" s="125">
        <v>771</v>
      </c>
      <c r="CV76" s="33">
        <f t="shared" si="41"/>
        <v>7</v>
      </c>
      <c r="CW76" s="83" t="str">
        <f t="shared" si="42"/>
        <v>Projektingenieur 1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0"/>
        <v>4319</v>
      </c>
      <c r="DP76" s="153">
        <v>2</v>
      </c>
      <c r="DQ76" s="19">
        <v>3</v>
      </c>
      <c r="DR76" s="19" t="s">
        <v>951</v>
      </c>
    </row>
    <row r="77" spans="1:122" s="19" customFormat="1" x14ac:dyDescent="0.2">
      <c r="A77" s="53">
        <v>0</v>
      </c>
      <c r="B77" s="53"/>
      <c r="C77" s="53">
        <f t="shared" ref="C77:C79" si="51">IF(Z77&gt;=10,1,0)</f>
        <v>0</v>
      </c>
      <c r="D77" s="55">
        <v>1</v>
      </c>
      <c r="E77" s="55"/>
      <c r="F77" s="56"/>
      <c r="G77" s="54"/>
      <c r="H77" s="54"/>
      <c r="I77" s="56"/>
      <c r="J77" s="54"/>
      <c r="K77" s="56"/>
      <c r="L77" s="56"/>
      <c r="M77" s="56"/>
      <c r="N77" s="58"/>
      <c r="O77" s="52" t="s">
        <v>1301</v>
      </c>
      <c r="P77" s="15" t="s">
        <v>1016</v>
      </c>
      <c r="Q77" s="15">
        <v>73</v>
      </c>
      <c r="R77" s="164"/>
      <c r="S77" s="20" t="s">
        <v>1017</v>
      </c>
      <c r="T77" s="21">
        <v>1988</v>
      </c>
      <c r="U77" s="28" t="s">
        <v>1230</v>
      </c>
      <c r="V77" s="21">
        <v>2016</v>
      </c>
      <c r="W77" s="25"/>
      <c r="X77" s="21"/>
      <c r="Y77" s="28"/>
      <c r="Z77" s="118">
        <f t="shared" si="46"/>
        <v>2</v>
      </c>
      <c r="AA77" s="25" t="s">
        <v>698</v>
      </c>
      <c r="AB77" s="21" t="s">
        <v>121</v>
      </c>
      <c r="AC77" s="21"/>
      <c r="AE77" s="90" t="s">
        <v>375</v>
      </c>
      <c r="AF77" s="82"/>
      <c r="CP77" s="19" t="str">
        <f t="shared" si="47"/>
        <v>Burger Stefan</v>
      </c>
      <c r="CR77" s="19">
        <f t="shared" si="48"/>
        <v>2</v>
      </c>
      <c r="CS77" s="19" t="str">
        <f t="shared" si="49"/>
        <v>D</v>
      </c>
      <c r="CT77" s="154">
        <v>9748</v>
      </c>
      <c r="CU77" s="125">
        <v>771</v>
      </c>
      <c r="CV77" s="33">
        <f t="shared" si="41"/>
        <v>7</v>
      </c>
      <c r="CW77" s="83" t="str">
        <f t="shared" si="42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125"/>
      <c r="DI77" s="33"/>
      <c r="DJ77" s="83"/>
      <c r="DO77" s="19">
        <f t="shared" si="50"/>
        <v>9748</v>
      </c>
      <c r="DP77" s="153">
        <v>2</v>
      </c>
      <c r="DQ77" s="19">
        <v>3</v>
      </c>
      <c r="DR77" s="185" t="s">
        <v>951</v>
      </c>
    </row>
    <row r="78" spans="1:122" s="19" customFormat="1" x14ac:dyDescent="0.2">
      <c r="A78" s="53">
        <v>0</v>
      </c>
      <c r="B78" s="53"/>
      <c r="C78" s="53">
        <f t="shared" si="51"/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1255</v>
      </c>
      <c r="Q78" s="15">
        <v>74</v>
      </c>
      <c r="R78" s="164"/>
      <c r="S78" s="20" t="s">
        <v>1256</v>
      </c>
      <c r="T78" s="21">
        <v>1984</v>
      </c>
      <c r="U78" s="28" t="s">
        <v>1216</v>
      </c>
      <c r="V78" s="21">
        <v>2016</v>
      </c>
      <c r="W78" s="25"/>
      <c r="X78" s="21"/>
      <c r="Y78" s="28"/>
      <c r="Z78" s="118">
        <f t="shared" si="46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47"/>
        <v>Aleinikov Dimitri</v>
      </c>
      <c r="CR78" s="19">
        <f t="shared" si="48"/>
        <v>2</v>
      </c>
      <c r="CS78" s="19" t="str">
        <f t="shared" si="49"/>
        <v>D</v>
      </c>
      <c r="CT78" s="222">
        <v>4327</v>
      </c>
      <c r="CU78" s="125">
        <v>771</v>
      </c>
      <c r="CV78" s="33">
        <f t="shared" si="41"/>
        <v>7</v>
      </c>
      <c r="CW78" s="83" t="str">
        <f t="shared" si="42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0"/>
        <v>4327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1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359</v>
      </c>
      <c r="P79" s="15" t="s">
        <v>897</v>
      </c>
      <c r="Q79" s="15">
        <v>75</v>
      </c>
      <c r="R79" s="164"/>
      <c r="S79" s="20" t="s">
        <v>896</v>
      </c>
      <c r="T79" s="21">
        <v>1990</v>
      </c>
      <c r="U79" s="28" t="s">
        <v>1216</v>
      </c>
      <c r="V79" s="21">
        <v>2017</v>
      </c>
      <c r="W79" s="25"/>
      <c r="X79" s="21"/>
      <c r="Y79" s="28"/>
      <c r="Z79" s="118">
        <f t="shared" si="46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2" t="str">
        <f t="shared" si="47"/>
        <v>Lüthi Tobias</v>
      </c>
      <c r="CR79" s="19">
        <f t="shared" si="48"/>
        <v>1</v>
      </c>
      <c r="CS79" s="19" t="str">
        <f t="shared" si="49"/>
        <v>D</v>
      </c>
      <c r="CT79" s="222">
        <v>8580</v>
      </c>
      <c r="CU79" s="125">
        <v>771</v>
      </c>
      <c r="CV79" s="33">
        <f t="shared" si="41"/>
        <v>7</v>
      </c>
      <c r="CW79" s="83" t="str">
        <f t="shared" si="42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0"/>
        <v>8580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>
        <v>1</v>
      </c>
      <c r="C80" s="53">
        <f t="shared" si="45"/>
        <v>0</v>
      </c>
      <c r="D80" s="55"/>
      <c r="E80" s="55">
        <v>1</v>
      </c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1271</v>
      </c>
      <c r="Q80" s="15">
        <v>76</v>
      </c>
      <c r="R80" s="164"/>
      <c r="S80" s="20" t="s">
        <v>1272</v>
      </c>
      <c r="T80" s="21">
        <v>1990</v>
      </c>
      <c r="U80" s="28" t="s">
        <v>1273</v>
      </c>
      <c r="V80" s="21">
        <v>2017</v>
      </c>
      <c r="W80" s="25"/>
      <c r="X80" s="21"/>
      <c r="Y80" s="28"/>
      <c r="Z80" s="118">
        <f t="shared" si="46"/>
        <v>1</v>
      </c>
      <c r="AA80" s="25" t="s">
        <v>916</v>
      </c>
      <c r="AB80" s="21" t="s">
        <v>121</v>
      </c>
      <c r="AC80" s="21"/>
      <c r="AE80" s="90" t="s">
        <v>375</v>
      </c>
      <c r="AF80" s="82"/>
      <c r="CP80" s="192" t="str">
        <f t="shared" si="47"/>
        <v>Schilliger Raphaela</v>
      </c>
      <c r="CR80" s="19">
        <f t="shared" si="48"/>
        <v>1</v>
      </c>
      <c r="CS80" s="19" t="str">
        <f t="shared" si="49"/>
        <v>D</v>
      </c>
      <c r="CT80" s="222">
        <v>4325</v>
      </c>
      <c r="CU80" s="125">
        <v>771</v>
      </c>
      <c r="CV80" s="33">
        <f t="shared" si="41"/>
        <v>7</v>
      </c>
      <c r="CW80" s="83" t="str">
        <f t="shared" si="42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0"/>
        <v>4325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/>
      <c r="C81" s="53">
        <f t="shared" si="45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1125</v>
      </c>
      <c r="Q81" s="15">
        <v>77</v>
      </c>
      <c r="R81" s="246" t="s">
        <v>928</v>
      </c>
      <c r="S81" s="20" t="s">
        <v>1126</v>
      </c>
      <c r="T81" s="21">
        <v>1954</v>
      </c>
      <c r="U81" s="28" t="s">
        <v>126</v>
      </c>
      <c r="V81" s="21">
        <v>1973</v>
      </c>
      <c r="W81" s="25" t="s">
        <v>1127</v>
      </c>
      <c r="X81" s="21">
        <v>1979</v>
      </c>
      <c r="Y81" s="28"/>
      <c r="Z81" s="21">
        <f t="shared" si="46"/>
        <v>45</v>
      </c>
      <c r="AA81" s="25" t="s">
        <v>110</v>
      </c>
      <c r="AB81" s="21" t="s">
        <v>105</v>
      </c>
      <c r="AC81" s="21"/>
      <c r="AE81" s="90" t="s">
        <v>376</v>
      </c>
      <c r="AF81" s="82"/>
      <c r="CP81" s="19" t="str">
        <f t="shared" si="47"/>
        <v>Reber Erich</v>
      </c>
      <c r="CR81" s="19">
        <f t="shared" si="48"/>
        <v>45</v>
      </c>
      <c r="CS81" s="19" t="str">
        <f t="shared" si="49"/>
        <v>C</v>
      </c>
      <c r="CT81" s="154">
        <v>3211</v>
      </c>
      <c r="CU81" s="125">
        <v>772</v>
      </c>
      <c r="CV81" s="33">
        <f t="shared" si="41"/>
        <v>8</v>
      </c>
      <c r="CW81" s="83" t="str">
        <f t="shared" si="42"/>
        <v>Projektingenieur 2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0"/>
        <v>3211</v>
      </c>
      <c r="DP81" s="153">
        <v>6</v>
      </c>
      <c r="DQ81" s="19">
        <v>0</v>
      </c>
      <c r="DR81" s="185" t="s">
        <v>968</v>
      </c>
    </row>
    <row r="82" spans="1:122" s="19" customFormat="1" x14ac:dyDescent="0.2">
      <c r="A82" s="53">
        <v>0</v>
      </c>
      <c r="B82" s="53"/>
      <c r="C82" s="53">
        <f t="shared" si="45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476</v>
      </c>
      <c r="Q82" s="15">
        <v>78</v>
      </c>
      <c r="R82" s="164"/>
      <c r="S82" s="29" t="s">
        <v>127</v>
      </c>
      <c r="T82" s="21">
        <v>1956</v>
      </c>
      <c r="U82" s="28" t="s">
        <v>126</v>
      </c>
      <c r="V82" s="21">
        <v>1976</v>
      </c>
      <c r="W82" s="25"/>
      <c r="X82" s="21"/>
      <c r="Y82" s="28" t="s">
        <v>242</v>
      </c>
      <c r="Z82" s="21">
        <f>$AD$3-V82</f>
        <v>42</v>
      </c>
      <c r="AA82" s="25" t="s">
        <v>686</v>
      </c>
      <c r="AB82" s="21" t="s">
        <v>105</v>
      </c>
      <c r="AC82" s="21"/>
      <c r="AE82" s="90" t="s">
        <v>423</v>
      </c>
      <c r="AF82" s="82"/>
      <c r="CP82" s="19" t="str">
        <f t="shared" si="47"/>
        <v>Aebi Roger</v>
      </c>
      <c r="CR82" s="19">
        <f t="shared" si="48"/>
        <v>42</v>
      </c>
      <c r="CS82" s="19" t="str">
        <f t="shared" si="49"/>
        <v>C</v>
      </c>
      <c r="CT82" s="154">
        <v>6622</v>
      </c>
      <c r="CU82" s="125">
        <v>772</v>
      </c>
      <c r="CV82" s="33">
        <f t="shared" si="41"/>
        <v>8</v>
      </c>
      <c r="CW82" s="83" t="str">
        <f t="shared" si="42"/>
        <v>Projektingenieur 2</v>
      </c>
      <c r="CX82" s="125">
        <v>772</v>
      </c>
      <c r="CY82" s="33">
        <f t="shared" si="43"/>
        <v>8</v>
      </c>
      <c r="CZ82" s="83" t="str">
        <f t="shared" si="44"/>
        <v>Projektingenieur 2</v>
      </c>
      <c r="DA82" s="125">
        <v>772</v>
      </c>
      <c r="DB82" s="33">
        <f t="shared" ref="DB82:DB112" si="52">VLOOKUP($DA82,Funktionsbezeichnungen,3,0)</f>
        <v>8</v>
      </c>
      <c r="DC82" s="83" t="str">
        <f t="shared" ref="DC82:DC112" si="53">VLOOKUP($DA82,Funktionsbezeichnungen,2,0)</f>
        <v>Projektingenieur 2</v>
      </c>
      <c r="DD82" s="125">
        <v>772</v>
      </c>
      <c r="DE82" s="33">
        <f t="shared" ref="DE82:DE114" si="54">VLOOKUP($DD82,Funktionsbezeichnungen,3,0)</f>
        <v>8</v>
      </c>
      <c r="DF82" s="83" t="str">
        <f t="shared" ref="DF82:DF114" si="55">VLOOKUP($DD82,Funktionsbezeichnungen,2,0)</f>
        <v>Projektingenieur 2</v>
      </c>
      <c r="DG82" s="20"/>
      <c r="DH82" s="33">
        <v>772</v>
      </c>
      <c r="DI82" s="33">
        <f t="shared" ref="DI82:DI112" si="56">VLOOKUP($DH82,Funktionsbezeichnungen,3,0)</f>
        <v>8</v>
      </c>
      <c r="DJ82" s="83" t="str">
        <f t="shared" ref="DJ82:DJ112" si="57">VLOOKUP($DH82,Funktionsbezeichnungen,2,0)</f>
        <v>Projektingenieur 2</v>
      </c>
      <c r="DO82" s="19">
        <f t="shared" si="50"/>
        <v>6622</v>
      </c>
      <c r="DP82" s="153">
        <v>6</v>
      </c>
      <c r="DQ82" s="19">
        <v>0</v>
      </c>
      <c r="DR82" s="185" t="s">
        <v>969</v>
      </c>
    </row>
    <row r="83" spans="1:122" s="19" customFormat="1" x14ac:dyDescent="0.2">
      <c r="A83" s="53">
        <v>0</v>
      </c>
      <c r="B83" s="53"/>
      <c r="C83" s="53">
        <f t="shared" si="45"/>
        <v>1</v>
      </c>
      <c r="D83" s="55"/>
      <c r="E83" s="55"/>
      <c r="F83" s="56"/>
      <c r="G83" s="54"/>
      <c r="H83" s="54">
        <v>1</v>
      </c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486</v>
      </c>
      <c r="Q83" s="15">
        <v>79</v>
      </c>
      <c r="R83" s="16"/>
      <c r="S83" s="20" t="s">
        <v>138</v>
      </c>
      <c r="T83" s="21">
        <v>1964</v>
      </c>
      <c r="U83" s="28" t="s">
        <v>126</v>
      </c>
      <c r="V83" s="21">
        <v>1985</v>
      </c>
      <c r="W83" s="25"/>
      <c r="X83" s="21"/>
      <c r="Y83" s="28" t="s">
        <v>203</v>
      </c>
      <c r="Z83" s="21">
        <f t="shared" si="46"/>
        <v>33</v>
      </c>
      <c r="AA83" s="25" t="s">
        <v>110</v>
      </c>
      <c r="AB83" s="21" t="s">
        <v>105</v>
      </c>
      <c r="AC83" s="21"/>
      <c r="AE83" s="90" t="s">
        <v>376</v>
      </c>
      <c r="AF83" s="82"/>
      <c r="CP83" s="19" t="str">
        <f t="shared" si="47"/>
        <v>Oehen Beat</v>
      </c>
      <c r="CR83" s="19">
        <f t="shared" si="48"/>
        <v>33</v>
      </c>
      <c r="CS83" s="19" t="str">
        <f t="shared" si="49"/>
        <v>C</v>
      </c>
      <c r="CT83" s="154">
        <v>7622</v>
      </c>
      <c r="CU83" s="125">
        <v>772</v>
      </c>
      <c r="CV83" s="33">
        <f t="shared" ref="CV83:CV115" si="58">VLOOKUP($CU83,Funktionsbezeichnungen,3,0)</f>
        <v>8</v>
      </c>
      <c r="CW83" s="83" t="str">
        <f t="shared" ref="CW83:CW115" si="59">VLOOKUP($CU83,Funktionsbezeichnungen,2,0)</f>
        <v>Projektingenieur 2</v>
      </c>
      <c r="CX83" s="125">
        <v>772</v>
      </c>
      <c r="CY83" s="33">
        <f t="shared" si="43"/>
        <v>8</v>
      </c>
      <c r="CZ83" s="83" t="str">
        <f t="shared" si="44"/>
        <v>Projektingenieur 2</v>
      </c>
      <c r="DA83" s="125">
        <v>772</v>
      </c>
      <c r="DB83" s="33">
        <f t="shared" si="52"/>
        <v>8</v>
      </c>
      <c r="DC83" s="83" t="str">
        <f t="shared" si="53"/>
        <v>Projektingenieur 2</v>
      </c>
      <c r="DD83" s="125">
        <v>772</v>
      </c>
      <c r="DE83" s="33">
        <f t="shared" si="54"/>
        <v>8</v>
      </c>
      <c r="DF83" s="83" t="str">
        <f t="shared" si="55"/>
        <v>Projektingenieur 2</v>
      </c>
      <c r="DG83" s="20"/>
      <c r="DH83" s="125">
        <v>772</v>
      </c>
      <c r="DI83" s="33">
        <f t="shared" si="56"/>
        <v>8</v>
      </c>
      <c r="DJ83" s="83" t="str">
        <f t="shared" si="57"/>
        <v>Projektingenieur 2</v>
      </c>
      <c r="DO83" s="19">
        <f t="shared" si="50"/>
        <v>7622</v>
      </c>
      <c r="DP83" s="153">
        <v>6</v>
      </c>
      <c r="DQ83" s="19">
        <v>0</v>
      </c>
      <c r="DR83" s="185" t="s">
        <v>968</v>
      </c>
    </row>
    <row r="84" spans="1:122" s="19" customFormat="1" x14ac:dyDescent="0.2">
      <c r="A84" s="53">
        <v>0</v>
      </c>
      <c r="B84" s="53"/>
      <c r="C84" s="53">
        <f t="shared" ref="C84" si="60">IF(Z84&gt;=10,1,0)</f>
        <v>1</v>
      </c>
      <c r="D84" s="55"/>
      <c r="E84" s="55">
        <v>1</v>
      </c>
      <c r="F84" s="56"/>
      <c r="G84" s="54"/>
      <c r="H84" s="54">
        <v>1</v>
      </c>
      <c r="I84" s="56"/>
      <c r="J84" s="54"/>
      <c r="K84" s="56"/>
      <c r="L84" s="56"/>
      <c r="M84" s="56"/>
      <c r="N84" s="58"/>
      <c r="O84" s="52" t="s">
        <v>358</v>
      </c>
      <c r="P84" s="15" t="s">
        <v>1306</v>
      </c>
      <c r="Q84" s="15">
        <v>80</v>
      </c>
      <c r="R84" s="164"/>
      <c r="S84" s="29" t="s">
        <v>1307</v>
      </c>
      <c r="T84" s="21">
        <v>1961</v>
      </c>
      <c r="U84" s="28" t="s">
        <v>1308</v>
      </c>
      <c r="V84" s="21">
        <v>1997</v>
      </c>
      <c r="W84" s="25"/>
      <c r="X84" s="21"/>
      <c r="Y84" s="28"/>
      <c r="Z84" s="21">
        <f>$AD$3-V84</f>
        <v>21</v>
      </c>
      <c r="AA84" s="25" t="s">
        <v>110</v>
      </c>
      <c r="AB84" s="21" t="s">
        <v>105</v>
      </c>
      <c r="AC84" s="21"/>
      <c r="AE84" s="90" t="s">
        <v>376</v>
      </c>
      <c r="AF84" s="82"/>
      <c r="CP84" s="192" t="str">
        <f t="shared" ref="CP84" si="61">+S84</f>
        <v>Blehs Claudio</v>
      </c>
      <c r="CR84" s="19">
        <f t="shared" ref="CR84" si="62">+Z84</f>
        <v>21</v>
      </c>
      <c r="CS84" s="19" t="str">
        <f t="shared" ref="CS84" si="63">+AB84</f>
        <v>C</v>
      </c>
      <c r="CT84" s="222">
        <v>4331</v>
      </c>
      <c r="CU84" s="125">
        <v>772</v>
      </c>
      <c r="CV84" s="33">
        <f>VLOOKUP($CU84,Funktionsbezeichnungen,3,0)</f>
        <v>8</v>
      </c>
      <c r="CW84" s="83" t="str">
        <f>VLOOKUP($CU84,Funktionsbezeichnungen,2,0)</f>
        <v>Projektingenieur 2</v>
      </c>
      <c r="CX84" s="125">
        <v>772</v>
      </c>
      <c r="CY84" s="33">
        <f>VLOOKUP($CX84,Funktionsbezeichnungen,3,0)</f>
        <v>8</v>
      </c>
      <c r="CZ84" s="83" t="str">
        <f>VLOOKUP($CX84,Funktionsbezeichnungen,2,0)</f>
        <v>Projektingenieur 2</v>
      </c>
      <c r="DA84" s="125">
        <v>772</v>
      </c>
      <c r="DB84" s="33">
        <f>VLOOKUP($DA84,Funktionsbezeichnungen,3,0)</f>
        <v>8</v>
      </c>
      <c r="DC84" s="83" t="str">
        <f>VLOOKUP($DA84,Funktionsbezeichnungen,2,0)</f>
        <v>Projektingenieur 2</v>
      </c>
      <c r="DD84" s="125">
        <v>772</v>
      </c>
      <c r="DE84" s="33">
        <f>VLOOKUP($DD84,Funktionsbezeichnungen,3,0)</f>
        <v>8</v>
      </c>
      <c r="DF84" s="83" t="str">
        <f>VLOOKUP($DD84,Funktionsbezeichnungen,2,0)</f>
        <v>Projektingenieur 2</v>
      </c>
      <c r="DG84" s="20"/>
      <c r="DH84" s="33">
        <v>772</v>
      </c>
      <c r="DI84" s="33">
        <f>VLOOKUP($DH84,Funktionsbezeichnungen,3,0)</f>
        <v>8</v>
      </c>
      <c r="DJ84" s="83" t="str">
        <f>VLOOKUP($DH84,Funktionsbezeichnungen,2,0)</f>
        <v>Projektingenieur 2</v>
      </c>
      <c r="DO84" s="19">
        <f t="shared" ref="DO84" si="64">+CT84</f>
        <v>4331</v>
      </c>
      <c r="DP84" s="153">
        <v>6</v>
      </c>
      <c r="DQ84" s="19">
        <v>0</v>
      </c>
      <c r="DR84" s="185" t="s">
        <v>969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47"/>
        <v>Thalmann Patric</v>
      </c>
      <c r="CR85" s="19">
        <f t="shared" si="48"/>
        <v>17</v>
      </c>
      <c r="CS85" s="19" t="str">
        <f t="shared" si="49"/>
        <v>C</v>
      </c>
      <c r="CT85" s="154">
        <v>9658</v>
      </c>
      <c r="CU85" s="125">
        <v>772</v>
      </c>
      <c r="CV85" s="33">
        <f t="shared" si="58"/>
        <v>8</v>
      </c>
      <c r="CW85" s="83" t="str">
        <f t="shared" si="59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0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47"/>
        <v>Hagmann Andreas</v>
      </c>
      <c r="CR86" s="226">
        <f t="shared" si="48"/>
        <v>9</v>
      </c>
      <c r="CS86" s="226" t="str">
        <f t="shared" si="49"/>
        <v>C</v>
      </c>
      <c r="CT86" s="257">
        <v>3216</v>
      </c>
      <c r="CU86" s="250">
        <v>772</v>
      </c>
      <c r="CV86" s="251">
        <f t="shared" si="58"/>
        <v>8</v>
      </c>
      <c r="CW86" s="252" t="str">
        <f t="shared" si="59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0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45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46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47"/>
        <v>Imesch Robert</v>
      </c>
      <c r="CR87" s="19">
        <f t="shared" si="48"/>
        <v>44</v>
      </c>
      <c r="CS87" s="19" t="str">
        <f t="shared" si="49"/>
        <v xml:space="preserve"> D/C 2)</v>
      </c>
      <c r="CT87" s="154">
        <v>4249</v>
      </c>
      <c r="CU87" s="125">
        <v>772</v>
      </c>
      <c r="CV87" s="33">
        <f t="shared" si="58"/>
        <v>8</v>
      </c>
      <c r="CW87" s="83" t="str">
        <f t="shared" si="59"/>
        <v>Projektingenieur 2</v>
      </c>
      <c r="CX87" s="125">
        <v>772</v>
      </c>
      <c r="CY87" s="33">
        <f t="shared" si="43"/>
        <v>8</v>
      </c>
      <c r="CZ87" s="83" t="str">
        <f t="shared" si="44"/>
        <v>Projektingenieur 2</v>
      </c>
      <c r="DA87" s="125">
        <v>772</v>
      </c>
      <c r="DB87" s="33">
        <f t="shared" si="52"/>
        <v>8</v>
      </c>
      <c r="DC87" s="83" t="str">
        <f t="shared" si="53"/>
        <v>Projektingenieur 2</v>
      </c>
      <c r="DD87" s="125">
        <v>772</v>
      </c>
      <c r="DE87" s="33">
        <f t="shared" si="54"/>
        <v>8</v>
      </c>
      <c r="DF87" s="83" t="str">
        <f t="shared" si="55"/>
        <v>Projektingenieur 2</v>
      </c>
      <c r="DG87" s="20"/>
      <c r="DH87" s="33">
        <v>772</v>
      </c>
      <c r="DI87" s="33">
        <f t="shared" si="56"/>
        <v>8</v>
      </c>
      <c r="DJ87" s="83" t="str">
        <f t="shared" si="57"/>
        <v>Projektingenieur 2</v>
      </c>
      <c r="DO87" s="19">
        <f t="shared" si="50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45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46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47"/>
        <v>Flückiger Hans Peter</v>
      </c>
      <c r="CR88" s="19">
        <f t="shared" si="48"/>
        <v>43</v>
      </c>
      <c r="CS88" s="19" t="str">
        <f t="shared" si="49"/>
        <v xml:space="preserve"> D/C 2)</v>
      </c>
      <c r="CT88" s="154">
        <v>4250</v>
      </c>
      <c r="CU88" s="125">
        <v>772</v>
      </c>
      <c r="CV88" s="33">
        <f t="shared" si="58"/>
        <v>8</v>
      </c>
      <c r="CW88" s="83" t="str">
        <f t="shared" si="59"/>
        <v>Projektingenieur 2</v>
      </c>
      <c r="CX88" s="125">
        <v>772</v>
      </c>
      <c r="CY88" s="33">
        <f t="shared" si="43"/>
        <v>8</v>
      </c>
      <c r="CZ88" s="83" t="str">
        <f t="shared" si="44"/>
        <v>Projektingenieur 2</v>
      </c>
      <c r="DA88" s="125">
        <v>772</v>
      </c>
      <c r="DB88" s="33">
        <f t="shared" si="52"/>
        <v>8</v>
      </c>
      <c r="DC88" s="83" t="str">
        <f t="shared" si="53"/>
        <v>Projektingenieur 2</v>
      </c>
      <c r="DD88" s="125">
        <v>772</v>
      </c>
      <c r="DE88" s="33">
        <f t="shared" si="54"/>
        <v>8</v>
      </c>
      <c r="DF88" s="83" t="str">
        <f t="shared" si="55"/>
        <v>Projektingenieur 2</v>
      </c>
      <c r="DG88" s="20"/>
      <c r="DH88" s="33">
        <v>772</v>
      </c>
      <c r="DI88" s="33">
        <f t="shared" si="56"/>
        <v>8</v>
      </c>
      <c r="DJ88" s="83" t="str">
        <f t="shared" si="57"/>
        <v>Projektingenieur 2</v>
      </c>
      <c r="DO88" s="19">
        <f t="shared" si="50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>
        <v>1</v>
      </c>
      <c r="F89" s="56"/>
      <c r="G89" s="54"/>
      <c r="H89" s="54"/>
      <c r="I89" s="56"/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47"/>
        <v>Zeltner Viktor</v>
      </c>
      <c r="CR89" s="19">
        <f t="shared" si="48"/>
        <v>12</v>
      </c>
      <c r="CS89" s="19" t="str">
        <f t="shared" si="49"/>
        <v>D</v>
      </c>
      <c r="CT89" s="154">
        <v>6765</v>
      </c>
      <c r="CU89" s="125">
        <v>771</v>
      </c>
      <c r="CV89" s="33">
        <f t="shared" si="58"/>
        <v>7</v>
      </c>
      <c r="CW89" s="83" t="str">
        <f t="shared" si="59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0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45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46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47"/>
        <v>Allemann  Bertrand</v>
      </c>
      <c r="CR90" s="19">
        <f t="shared" si="48"/>
        <v>45</v>
      </c>
      <c r="CS90" s="19" t="str">
        <f t="shared" si="49"/>
        <v>D</v>
      </c>
      <c r="CT90" s="154">
        <v>5631</v>
      </c>
      <c r="CU90" s="125">
        <v>741</v>
      </c>
      <c r="CV90" s="33">
        <f t="shared" si="58"/>
        <v>7</v>
      </c>
      <c r="CW90" s="83" t="str">
        <f t="shared" si="59"/>
        <v>Konstrukteur 4 / Fachplaner 4 / Gruppenchef 2</v>
      </c>
      <c r="CX90" s="125">
        <v>741</v>
      </c>
      <c r="CY90" s="33">
        <f t="shared" si="43"/>
        <v>7</v>
      </c>
      <c r="CZ90" s="83" t="str">
        <f t="shared" si="44"/>
        <v>Konstrukteur 4 / Fachplaner 4 / Gruppenchef 2</v>
      </c>
      <c r="DA90" s="125">
        <v>741</v>
      </c>
      <c r="DB90" s="33">
        <f t="shared" si="52"/>
        <v>7</v>
      </c>
      <c r="DC90" s="83" t="str">
        <f t="shared" si="53"/>
        <v>Konstrukteur 4 / Fachplaner 4 / Gruppenchef 2</v>
      </c>
      <c r="DD90" s="125">
        <v>741</v>
      </c>
      <c r="DE90" s="33">
        <f t="shared" si="54"/>
        <v>7</v>
      </c>
      <c r="DF90" s="83" t="str">
        <f t="shared" si="55"/>
        <v>Konstrukteur 4 / Fachplaner 4 / Gruppenchef 2</v>
      </c>
      <c r="DG90" s="20"/>
      <c r="DH90" s="33">
        <v>742</v>
      </c>
      <c r="DI90" s="33">
        <f t="shared" si="56"/>
        <v>8</v>
      </c>
      <c r="DJ90" s="83" t="str">
        <f t="shared" si="57"/>
        <v>Konstrukteur 5  / Fachplaner 5 / Gruppenchef 3</v>
      </c>
      <c r="DO90" s="19">
        <f t="shared" si="50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5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46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7"/>
        <v>Lenherr Paul</v>
      </c>
      <c r="CR92" s="19">
        <f t="shared" si="48"/>
        <v>41</v>
      </c>
      <c r="CS92" s="19" t="str">
        <f t="shared" si="49"/>
        <v>D</v>
      </c>
      <c r="CT92" s="154">
        <v>6628</v>
      </c>
      <c r="CU92" s="125">
        <v>741</v>
      </c>
      <c r="CV92" s="33">
        <f t="shared" si="58"/>
        <v>7</v>
      </c>
      <c r="CW92" s="83" t="str">
        <f t="shared" si="59"/>
        <v>Konstrukteur 4 / Fachplaner 4 / Gruppenchef 2</v>
      </c>
      <c r="CX92" s="125">
        <v>741</v>
      </c>
      <c r="CY92" s="33">
        <f t="shared" si="43"/>
        <v>7</v>
      </c>
      <c r="CZ92" s="83" t="str">
        <f t="shared" si="44"/>
        <v>Konstrukteur 4 / Fachplaner 4 / Gruppenchef 2</v>
      </c>
      <c r="DA92" s="125">
        <v>741</v>
      </c>
      <c r="DB92" s="33">
        <f t="shared" si="52"/>
        <v>7</v>
      </c>
      <c r="DC92" s="83" t="str">
        <f t="shared" si="53"/>
        <v>Konstrukteur 4 / Fachplaner 4 / Gruppenchef 2</v>
      </c>
      <c r="DD92" s="125">
        <v>741</v>
      </c>
      <c r="DE92" s="33">
        <f t="shared" si="54"/>
        <v>7</v>
      </c>
      <c r="DF92" s="83" t="str">
        <f t="shared" si="55"/>
        <v>Konstrukteur 4 / Fachplaner 4 / Gruppenchef 2</v>
      </c>
      <c r="DG92" s="20"/>
      <c r="DH92" s="33">
        <v>742</v>
      </c>
      <c r="DI92" s="33">
        <f t="shared" si="56"/>
        <v>8</v>
      </c>
      <c r="DJ92" s="83" t="str">
        <f t="shared" si="57"/>
        <v>Konstrukteur 5  / Fachplaner 5 / Gruppenchef 3</v>
      </c>
      <c r="DO92" s="19">
        <f t="shared" si="50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5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46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47"/>
        <v>von Schallen Urs</v>
      </c>
      <c r="CR93" s="19">
        <f t="shared" si="48"/>
        <v>40</v>
      </c>
      <c r="CS93" s="19" t="str">
        <f t="shared" si="49"/>
        <v>D</v>
      </c>
      <c r="CT93" s="154">
        <v>6659</v>
      </c>
      <c r="CU93" s="125">
        <v>742</v>
      </c>
      <c r="CV93" s="33">
        <f t="shared" si="58"/>
        <v>8</v>
      </c>
      <c r="CW93" s="83" t="str">
        <f t="shared" si="59"/>
        <v>Konstrukteur 5  / Fachplaner 5 / Gruppenchef 3</v>
      </c>
      <c r="CX93" s="125">
        <v>742</v>
      </c>
      <c r="CY93" s="33">
        <f t="shared" si="43"/>
        <v>8</v>
      </c>
      <c r="CZ93" s="83" t="str">
        <f t="shared" si="44"/>
        <v>Konstrukteur 5  / Fachplaner 5 / Gruppenchef 3</v>
      </c>
      <c r="DA93" s="125">
        <v>742</v>
      </c>
      <c r="DB93" s="33">
        <f t="shared" si="52"/>
        <v>8</v>
      </c>
      <c r="DC93" s="83" t="str">
        <f t="shared" si="53"/>
        <v>Konstrukteur 5  / Fachplaner 5 / Gruppenchef 3</v>
      </c>
      <c r="DD93" s="125">
        <v>742</v>
      </c>
      <c r="DE93" s="33">
        <f t="shared" si="54"/>
        <v>8</v>
      </c>
      <c r="DF93" s="83" t="str">
        <f t="shared" si="55"/>
        <v>Konstrukteur 5  / Fachplaner 5 / Gruppenchef 3</v>
      </c>
      <c r="DG93" s="20"/>
      <c r="DH93" s="33">
        <v>742</v>
      </c>
      <c r="DI93" s="33">
        <f t="shared" si="56"/>
        <v>8</v>
      </c>
      <c r="DJ93" s="83" t="str">
        <f t="shared" si="57"/>
        <v>Konstrukteur 5  / Fachplaner 5 / Gruppenchef 3</v>
      </c>
      <c r="DO93" s="19">
        <f t="shared" si="50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45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46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47"/>
        <v>Schneider Martin</v>
      </c>
      <c r="CR94" s="19">
        <f t="shared" si="48"/>
        <v>38</v>
      </c>
      <c r="CS94" s="19" t="str">
        <f t="shared" si="49"/>
        <v>D</v>
      </c>
      <c r="CT94" s="154">
        <v>4354</v>
      </c>
      <c r="CU94" s="125">
        <v>741</v>
      </c>
      <c r="CV94" s="33">
        <f t="shared" si="58"/>
        <v>7</v>
      </c>
      <c r="CW94" s="83" t="str">
        <f t="shared" si="59"/>
        <v>Konstrukteur 4 / Fachplaner 4 / Gruppenchef 2</v>
      </c>
      <c r="CX94" s="125">
        <v>741</v>
      </c>
      <c r="CY94" s="33">
        <f t="shared" si="43"/>
        <v>7</v>
      </c>
      <c r="CZ94" s="83" t="str">
        <f t="shared" si="44"/>
        <v>Konstrukteur 4 / Fachplaner 4 / Gruppenchef 2</v>
      </c>
      <c r="DA94" s="125">
        <v>741</v>
      </c>
      <c r="DB94" s="33">
        <f t="shared" si="52"/>
        <v>7</v>
      </c>
      <c r="DC94" s="83" t="str">
        <f t="shared" si="53"/>
        <v>Konstrukteur 4 / Fachplaner 4 / Gruppenchef 2</v>
      </c>
      <c r="DD94" s="125">
        <v>741</v>
      </c>
      <c r="DE94" s="33">
        <f t="shared" si="54"/>
        <v>7</v>
      </c>
      <c r="DF94" s="83" t="str">
        <f t="shared" si="55"/>
        <v>Konstrukteur 4 / Fachplaner 4 / Gruppenchef 2</v>
      </c>
      <c r="DG94" s="20"/>
      <c r="DH94" s="33">
        <v>742</v>
      </c>
      <c r="DI94" s="33">
        <f t="shared" si="56"/>
        <v>8</v>
      </c>
      <c r="DJ94" s="83" t="str">
        <f t="shared" si="57"/>
        <v>Konstrukteur 5  / Fachplaner 5 / Gruppenchef 3</v>
      </c>
      <c r="DO94" s="19">
        <f t="shared" si="50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45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46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47"/>
        <v>Ortlieb Hans-Rudi</v>
      </c>
      <c r="CR95" s="19">
        <f t="shared" si="48"/>
        <v>37</v>
      </c>
      <c r="CS95" s="19" t="str">
        <f t="shared" si="49"/>
        <v>D</v>
      </c>
      <c r="CT95" s="154">
        <v>5630</v>
      </c>
      <c r="CU95" s="125">
        <v>771</v>
      </c>
      <c r="CV95" s="33">
        <f t="shared" si="58"/>
        <v>7</v>
      </c>
      <c r="CW95" s="83" t="str">
        <f t="shared" si="59"/>
        <v>Projektingenieur 1</v>
      </c>
      <c r="CX95" s="125">
        <v>771</v>
      </c>
      <c r="CY95" s="33">
        <f t="shared" si="43"/>
        <v>7</v>
      </c>
      <c r="CZ95" s="83" t="str">
        <f t="shared" si="44"/>
        <v>Projektingenieur 1</v>
      </c>
      <c r="DA95" s="125">
        <v>771</v>
      </c>
      <c r="DB95" s="33">
        <f t="shared" si="52"/>
        <v>7</v>
      </c>
      <c r="DC95" s="83" t="str">
        <f t="shared" si="53"/>
        <v>Projektingenieur 1</v>
      </c>
      <c r="DD95" s="125">
        <v>741</v>
      </c>
      <c r="DE95" s="33">
        <f t="shared" si="54"/>
        <v>7</v>
      </c>
      <c r="DF95" s="83" t="str">
        <f t="shared" si="55"/>
        <v>Konstrukteur 4 / Fachplaner 4 / Gruppenchef 2</v>
      </c>
      <c r="DG95" s="20"/>
      <c r="DH95" s="33">
        <v>742</v>
      </c>
      <c r="DI95" s="33">
        <f t="shared" si="56"/>
        <v>8</v>
      </c>
      <c r="DJ95" s="83" t="str">
        <f t="shared" si="57"/>
        <v>Konstrukteur 5  / Fachplaner 5 / Gruppenchef 3</v>
      </c>
      <c r="DO95" s="19">
        <f t="shared" si="50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65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358</v>
      </c>
      <c r="P96" s="15" t="s">
        <v>1309</v>
      </c>
      <c r="Q96" s="15">
        <v>92</v>
      </c>
      <c r="R96" s="16"/>
      <c r="S96" s="20" t="s">
        <v>1310</v>
      </c>
      <c r="T96" s="21">
        <v>1961</v>
      </c>
      <c r="U96" s="28" t="s">
        <v>126</v>
      </c>
      <c r="V96" s="21">
        <v>1985</v>
      </c>
      <c r="W96" s="25"/>
      <c r="X96" s="21"/>
      <c r="Y96" s="28" t="s">
        <v>1224</v>
      </c>
      <c r="Z96" s="21">
        <f t="shared" ref="Z96" si="66">$AD$3-V96</f>
        <v>33</v>
      </c>
      <c r="AA96" s="25" t="s">
        <v>129</v>
      </c>
      <c r="AB96" s="21" t="s">
        <v>121</v>
      </c>
      <c r="AC96" s="21"/>
      <c r="AE96" s="90" t="s">
        <v>377</v>
      </c>
      <c r="AF96" s="82"/>
      <c r="CP96" s="192" t="str">
        <f t="shared" ref="CP96" si="67">+S96</f>
        <v>Di Maria Marcello</v>
      </c>
      <c r="CR96" s="19">
        <f t="shared" ref="CR96" si="68">+Z96</f>
        <v>33</v>
      </c>
      <c r="CS96" s="19" t="str">
        <f t="shared" ref="CS96" si="69">+AB96</f>
        <v>D</v>
      </c>
      <c r="CT96" s="222">
        <v>8585</v>
      </c>
      <c r="CU96" s="125">
        <v>741</v>
      </c>
      <c r="CV96" s="33">
        <f t="shared" si="58"/>
        <v>7</v>
      </c>
      <c r="CW96" s="83" t="str">
        <f t="shared" si="59"/>
        <v>Konstrukteur 4 / Fachplaner 4 / Gruppenchef 2</v>
      </c>
      <c r="CX96" s="125">
        <v>741</v>
      </c>
      <c r="CY96" s="33">
        <f t="shared" si="43"/>
        <v>7</v>
      </c>
      <c r="CZ96" s="83" t="str">
        <f t="shared" si="44"/>
        <v>Konstrukteur 4 / Fachplaner 4 / Gruppenchef 2</v>
      </c>
      <c r="DA96" s="125">
        <v>741</v>
      </c>
      <c r="DB96" s="33">
        <f t="shared" si="52"/>
        <v>7</v>
      </c>
      <c r="DC96" s="83" t="str">
        <f t="shared" si="53"/>
        <v>Konstrukteur 4 / Fachplaner 4 / Gruppenchef 2</v>
      </c>
      <c r="DD96" s="125">
        <v>741</v>
      </c>
      <c r="DE96" s="33">
        <f t="shared" si="54"/>
        <v>7</v>
      </c>
      <c r="DF96" s="83" t="str">
        <f t="shared" si="55"/>
        <v>Konstrukteur 4 / Fachplaner 4 / Gruppenchef 2</v>
      </c>
      <c r="DG96" s="20"/>
      <c r="DH96" s="125">
        <v>742</v>
      </c>
      <c r="DI96" s="33">
        <f t="shared" si="56"/>
        <v>8</v>
      </c>
      <c r="DJ96" s="83" t="str">
        <f t="shared" si="57"/>
        <v>Konstrukteur 5  / Fachplaner 5 / Gruppenchef 3</v>
      </c>
      <c r="DO96" s="19">
        <f t="shared" ref="DO96" si="70">+CT96</f>
        <v>8585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5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1140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46"/>
        <v>30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47"/>
        <v>Bucher Oliver</v>
      </c>
      <c r="CR97" s="19">
        <f t="shared" si="48"/>
        <v>30</v>
      </c>
      <c r="CS97" s="19" t="str">
        <f t="shared" si="49"/>
        <v>D</v>
      </c>
      <c r="CT97" s="154">
        <v>7641</v>
      </c>
      <c r="CU97" s="125">
        <v>741</v>
      </c>
      <c r="CV97" s="33">
        <f t="shared" si="58"/>
        <v>7</v>
      </c>
      <c r="CW97" s="83" t="str">
        <f t="shared" si="59"/>
        <v>Konstrukteur 4 / Fachplaner 4 / Gruppenchef 2</v>
      </c>
      <c r="CX97" s="125">
        <v>741</v>
      </c>
      <c r="CY97" s="33">
        <f t="shared" si="43"/>
        <v>7</v>
      </c>
      <c r="CZ97" s="83" t="str">
        <f t="shared" si="44"/>
        <v>Konstrukteur 4 / Fachplaner 4 / Gruppenchef 2</v>
      </c>
      <c r="DA97" s="125">
        <v>741</v>
      </c>
      <c r="DB97" s="33">
        <f t="shared" si="52"/>
        <v>7</v>
      </c>
      <c r="DC97" s="83" t="str">
        <f t="shared" si="53"/>
        <v>Konstrukteur 4 / Fachplaner 4 / Gruppenchef 2</v>
      </c>
      <c r="DD97" s="125">
        <v>741</v>
      </c>
      <c r="DE97" s="33">
        <f t="shared" si="54"/>
        <v>7</v>
      </c>
      <c r="DF97" s="83" t="str">
        <f t="shared" si="55"/>
        <v>Konstrukteur 4 / Fachplaner 4 / Gruppenchef 2</v>
      </c>
      <c r="DG97" s="20"/>
      <c r="DH97" s="125">
        <v>742</v>
      </c>
      <c r="DI97" s="33">
        <f t="shared" si="56"/>
        <v>8</v>
      </c>
      <c r="DJ97" s="83" t="str">
        <f t="shared" si="57"/>
        <v>Konstrukteur 5  / Fachplaner 5 / Gruppenchef 3</v>
      </c>
      <c r="DO97" s="19">
        <f t="shared" si="50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45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46"/>
        <v>29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47"/>
        <v>Hagen Stefan</v>
      </c>
      <c r="CR98" s="19">
        <f t="shared" si="48"/>
        <v>29</v>
      </c>
      <c r="CS98" s="19" t="str">
        <f t="shared" si="49"/>
        <v>D</v>
      </c>
      <c r="CT98" s="154">
        <v>6741</v>
      </c>
      <c r="CU98" s="125">
        <v>741</v>
      </c>
      <c r="CV98" s="33">
        <f t="shared" si="58"/>
        <v>7</v>
      </c>
      <c r="CW98" s="83" t="str">
        <f t="shared" si="59"/>
        <v>Konstrukteur 4 / Fachplaner 4 / Gruppenchef 2</v>
      </c>
      <c r="CX98" s="125">
        <v>741</v>
      </c>
      <c r="CY98" s="33">
        <f t="shared" si="43"/>
        <v>7</v>
      </c>
      <c r="CZ98" s="83" t="str">
        <f t="shared" si="44"/>
        <v>Konstrukteur 4 / Fachplaner 4 / Gruppenchef 2</v>
      </c>
      <c r="DA98" s="125">
        <v>741</v>
      </c>
      <c r="DB98" s="33">
        <f t="shared" si="52"/>
        <v>7</v>
      </c>
      <c r="DC98" s="83" t="str">
        <f t="shared" si="53"/>
        <v>Konstrukteur 4 / Fachplaner 4 / Gruppenchef 2</v>
      </c>
      <c r="DD98" s="125">
        <v>741</v>
      </c>
      <c r="DE98" s="33">
        <f t="shared" si="54"/>
        <v>7</v>
      </c>
      <c r="DF98" s="83" t="str">
        <f t="shared" si="55"/>
        <v>Konstrukteur 4 / Fachplaner 4 / Gruppenchef 2</v>
      </c>
      <c r="DG98" s="20"/>
      <c r="DH98" s="125">
        <v>742</v>
      </c>
      <c r="DI98" s="33">
        <f t="shared" si="56"/>
        <v>8</v>
      </c>
      <c r="DJ98" s="83" t="str">
        <f t="shared" si="57"/>
        <v>Konstrukteur 5  / Fachplaner 5 / Gruppenchef 3</v>
      </c>
      <c r="DO98" s="19">
        <f t="shared" si="50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29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29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5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46"/>
        <v>27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47"/>
        <v>Hardmeyer Christian</v>
      </c>
      <c r="CR100" s="19">
        <f t="shared" si="48"/>
        <v>27</v>
      </c>
      <c r="CS100" s="19" t="str">
        <f t="shared" si="49"/>
        <v>D</v>
      </c>
      <c r="CT100" s="154">
        <v>9618</v>
      </c>
      <c r="CU100" s="125">
        <v>741</v>
      </c>
      <c r="CV100" s="33">
        <f t="shared" si="58"/>
        <v>7</v>
      </c>
      <c r="CW100" s="83" t="str">
        <f t="shared" si="59"/>
        <v>Konstrukteur 4 / Fachplaner 4 / Gruppenchef 2</v>
      </c>
      <c r="CX100" s="125">
        <v>741</v>
      </c>
      <c r="CY100" s="33">
        <f t="shared" si="43"/>
        <v>7</v>
      </c>
      <c r="CZ100" s="83" t="str">
        <f t="shared" si="44"/>
        <v>Konstrukteur 4 / Fachplaner 4 / Gruppenchef 2</v>
      </c>
      <c r="DA100" s="125">
        <v>741</v>
      </c>
      <c r="DB100" s="33">
        <f t="shared" si="52"/>
        <v>7</v>
      </c>
      <c r="DC100" s="83" t="str">
        <f t="shared" si="53"/>
        <v>Konstrukteur 4 / Fachplaner 4 / Gruppenchef 2</v>
      </c>
      <c r="DD100" s="125">
        <v>741</v>
      </c>
      <c r="DE100" s="33">
        <f t="shared" si="54"/>
        <v>7</v>
      </c>
      <c r="DF100" s="83" t="str">
        <f t="shared" si="55"/>
        <v>Konstrukteur 4 / Fachplaner 4 / Gruppenchef 2</v>
      </c>
      <c r="DG100" s="20"/>
      <c r="DH100" s="125">
        <v>742</v>
      </c>
      <c r="DI100" s="33">
        <f t="shared" si="56"/>
        <v>8</v>
      </c>
      <c r="DJ100" s="83" t="str">
        <f t="shared" si="57"/>
        <v>Konstrukteur 5  / Fachplaner 5 / Gruppenchef 3</v>
      </c>
      <c r="DO100" s="19">
        <f t="shared" si="50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45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46"/>
        <v>26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47"/>
        <v>Wira Stephane</v>
      </c>
      <c r="CR101" s="19">
        <f t="shared" si="48"/>
        <v>26</v>
      </c>
      <c r="CS101" s="19" t="str">
        <f t="shared" si="49"/>
        <v>D</v>
      </c>
      <c r="CT101" s="154">
        <v>9623</v>
      </c>
      <c r="CU101" s="125">
        <v>742</v>
      </c>
      <c r="CV101" s="33">
        <f t="shared" si="58"/>
        <v>8</v>
      </c>
      <c r="CW101" s="83" t="str">
        <f t="shared" si="59"/>
        <v>Konstrukteur 5  / Fachplaner 5 / Gruppenchef 3</v>
      </c>
      <c r="CX101" s="125">
        <v>742</v>
      </c>
      <c r="CY101" s="33">
        <f t="shared" si="43"/>
        <v>8</v>
      </c>
      <c r="CZ101" s="83" t="str">
        <f t="shared" si="44"/>
        <v>Konstrukteur 5  / Fachplaner 5 / Gruppenchef 3</v>
      </c>
      <c r="DA101" s="125">
        <v>742</v>
      </c>
      <c r="DB101" s="33">
        <f t="shared" si="52"/>
        <v>8</v>
      </c>
      <c r="DC101" s="83" t="str">
        <f t="shared" si="53"/>
        <v>Konstrukteur 5  / Fachplaner 5 / Gruppenchef 3</v>
      </c>
      <c r="DD101" s="125">
        <v>742</v>
      </c>
      <c r="DE101" s="33">
        <f t="shared" si="54"/>
        <v>8</v>
      </c>
      <c r="DF101" s="83" t="str">
        <f t="shared" si="55"/>
        <v>Konstrukteur 5  / Fachplaner 5 / Gruppenchef 3</v>
      </c>
      <c r="DG101" s="20"/>
      <c r="DH101" s="125">
        <v>742</v>
      </c>
      <c r="DI101" s="33">
        <f t="shared" si="56"/>
        <v>8</v>
      </c>
      <c r="DJ101" s="83" t="str">
        <f t="shared" si="57"/>
        <v>Konstrukteur 5  / Fachplaner 5 / Gruppenchef 3</v>
      </c>
      <c r="DO101" s="19">
        <f t="shared" si="50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45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1301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46"/>
        <v>25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47"/>
        <v>Heiniger Christoph</v>
      </c>
      <c r="CR102" s="19">
        <f t="shared" si="48"/>
        <v>25</v>
      </c>
      <c r="CS102" s="19" t="str">
        <f t="shared" si="49"/>
        <v>D</v>
      </c>
      <c r="CT102" s="154">
        <v>4346</v>
      </c>
      <c r="CU102" s="125">
        <v>741</v>
      </c>
      <c r="CV102" s="33">
        <f t="shared" si="58"/>
        <v>7</v>
      </c>
      <c r="CW102" s="83" t="str">
        <f t="shared" si="59"/>
        <v>Konstrukteur 4 / Fachplaner 4 / Gruppenchef 2</v>
      </c>
      <c r="CX102" s="125">
        <v>741</v>
      </c>
      <c r="CY102" s="33">
        <f t="shared" si="43"/>
        <v>7</v>
      </c>
      <c r="CZ102" s="83" t="str">
        <f t="shared" si="44"/>
        <v>Konstrukteur 4 / Fachplaner 4 / Gruppenchef 2</v>
      </c>
      <c r="DA102" s="125">
        <v>741</v>
      </c>
      <c r="DB102" s="33">
        <f t="shared" si="52"/>
        <v>7</v>
      </c>
      <c r="DC102" s="83" t="str">
        <f t="shared" si="53"/>
        <v>Konstrukteur 4 / Fachplaner 4 / Gruppenchef 2</v>
      </c>
      <c r="DD102" s="125">
        <v>741</v>
      </c>
      <c r="DE102" s="33">
        <f t="shared" si="54"/>
        <v>7</v>
      </c>
      <c r="DF102" s="83" t="str">
        <f t="shared" si="55"/>
        <v>Konstrukteur 4 / Fachplaner 4 / Gruppenchef 2</v>
      </c>
      <c r="DG102" s="20"/>
      <c r="DH102" s="125">
        <v>742</v>
      </c>
      <c r="DI102" s="33">
        <f t="shared" si="56"/>
        <v>8</v>
      </c>
      <c r="DJ102" s="83" t="str">
        <f t="shared" si="57"/>
        <v>Konstrukteur 5  / Fachplaner 5 / Gruppenchef 3</v>
      </c>
      <c r="DO102" s="19">
        <f t="shared" si="50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24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24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5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46"/>
        <v>20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47"/>
        <v>Humbel Sven</v>
      </c>
      <c r="CR104" s="19">
        <f t="shared" si="48"/>
        <v>20</v>
      </c>
      <c r="CS104" s="19" t="str">
        <f t="shared" si="49"/>
        <v>D</v>
      </c>
      <c r="CT104" s="154">
        <v>9654</v>
      </c>
      <c r="CU104" s="125">
        <v>741</v>
      </c>
      <c r="CV104" s="33">
        <f t="shared" si="58"/>
        <v>7</v>
      </c>
      <c r="CW104" s="83" t="str">
        <f t="shared" si="59"/>
        <v>Konstrukteur 4 / Fachplaner 4 / Gruppenchef 2</v>
      </c>
      <c r="CX104" s="125">
        <v>741</v>
      </c>
      <c r="CY104" s="33">
        <f t="shared" si="43"/>
        <v>7</v>
      </c>
      <c r="CZ104" s="83" t="str">
        <f t="shared" si="44"/>
        <v>Konstrukteur 4 / Fachplaner 4 / Gruppenchef 2</v>
      </c>
      <c r="DA104" s="125">
        <v>741</v>
      </c>
      <c r="DB104" s="33">
        <f t="shared" si="52"/>
        <v>7</v>
      </c>
      <c r="DC104" s="83" t="str">
        <f t="shared" si="53"/>
        <v>Konstrukteur 4 / Fachplaner 4 / Gruppenchef 2</v>
      </c>
      <c r="DD104" s="125">
        <v>741</v>
      </c>
      <c r="DE104" s="33">
        <f t="shared" si="54"/>
        <v>7</v>
      </c>
      <c r="DF104" s="83" t="str">
        <f t="shared" si="55"/>
        <v>Konstrukteur 4 / Fachplaner 4 / Gruppenchef 2</v>
      </c>
      <c r="DG104" s="20"/>
      <c r="DH104" s="125">
        <v>742</v>
      </c>
      <c r="DI104" s="33">
        <f t="shared" si="56"/>
        <v>8</v>
      </c>
      <c r="DJ104" s="83" t="str">
        <f t="shared" si="57"/>
        <v>Konstrukteur 5  / Fachplaner 5 / Gruppenchef 3</v>
      </c>
      <c r="DO104" s="19">
        <f t="shared" si="50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>IF(Z105&gt;=10,1,0)</f>
        <v>1</v>
      </c>
      <c r="D105" s="55"/>
      <c r="E105" s="55"/>
      <c r="F105" s="56"/>
      <c r="G105" s="54"/>
      <c r="H105" s="54"/>
      <c r="I105" s="56">
        <v>1</v>
      </c>
      <c r="J105" s="54">
        <v>1</v>
      </c>
      <c r="K105" s="56"/>
      <c r="L105" s="56"/>
      <c r="M105" s="56"/>
      <c r="N105" s="58"/>
      <c r="O105" s="52" t="s">
        <v>1301</v>
      </c>
      <c r="P105" s="15" t="s">
        <v>1274</v>
      </c>
      <c r="Q105" s="15">
        <v>101</v>
      </c>
      <c r="R105" s="16"/>
      <c r="S105" s="20" t="s">
        <v>1275</v>
      </c>
      <c r="T105" s="21">
        <v>1960</v>
      </c>
      <c r="U105" s="28" t="s">
        <v>1276</v>
      </c>
      <c r="V105" s="21">
        <v>2001</v>
      </c>
      <c r="W105" s="25"/>
      <c r="X105" s="21"/>
      <c r="Y105" s="28"/>
      <c r="Z105" s="21">
        <f>$AD$3-V105</f>
        <v>17</v>
      </c>
      <c r="AA105" s="25" t="s">
        <v>139</v>
      </c>
      <c r="AB105" s="21" t="s">
        <v>121</v>
      </c>
      <c r="AC105" s="21"/>
      <c r="AE105" s="90" t="s">
        <v>377</v>
      </c>
      <c r="AF105" s="82"/>
      <c r="CP105" s="192" t="str">
        <f>+S105</f>
        <v>Widrig Daniel</v>
      </c>
      <c r="CQ105" s="192"/>
      <c r="CR105" s="192">
        <f>+Z105</f>
        <v>17</v>
      </c>
      <c r="CS105" s="192" t="str">
        <f>+AB105</f>
        <v>D</v>
      </c>
      <c r="CT105" s="222">
        <v>7711</v>
      </c>
      <c r="CU105" s="125">
        <v>741</v>
      </c>
      <c r="CV105" s="33">
        <f>VLOOKUP($CU105,Funktionsbezeichnungen,3,0)</f>
        <v>7</v>
      </c>
      <c r="CW105" s="83" t="str">
        <f>VLOOKUP($CU105,Funktionsbezeichnungen,2,0)</f>
        <v>Konstrukteur 4 / Fachplaner 4 / Gruppenchef 2</v>
      </c>
      <c r="CX105" s="125">
        <v>741</v>
      </c>
      <c r="CY105" s="33">
        <f>VLOOKUP($CX105,Funktionsbezeichnungen,3,0)</f>
        <v>7</v>
      </c>
      <c r="CZ105" s="83" t="str">
        <f>VLOOKUP($CX105,Funktionsbezeichnungen,2,0)</f>
        <v>Konstrukteur 4 / Fachplaner 4 / Gruppenchef 2</v>
      </c>
      <c r="DA105" s="125">
        <v>741</v>
      </c>
      <c r="DB105" s="33">
        <f>VLOOKUP($DA105,Funktionsbezeichnungen,3,0)</f>
        <v>7</v>
      </c>
      <c r="DC105" s="83" t="str">
        <f>VLOOKUP($DA105,Funktionsbezeichnungen,2,0)</f>
        <v>Konstrukteur 4 / Fachplaner 4 / Gruppenchef 2</v>
      </c>
      <c r="DD105" s="125">
        <v>741</v>
      </c>
      <c r="DE105" s="33">
        <f>VLOOKUP($DD105,Funktionsbezeichnungen,3,0)</f>
        <v>7</v>
      </c>
      <c r="DF105" s="83" t="str">
        <f>VLOOKUP($DD105,Funktionsbezeichnungen,2,0)</f>
        <v>Konstrukteur 4 / Fachplaner 4 / Gruppenchef 2</v>
      </c>
      <c r="DG105" s="20"/>
      <c r="DH105" s="33">
        <v>742</v>
      </c>
      <c r="DI105" s="33">
        <f>VLOOKUP($DH105,Funktionsbezeichnungen,3,0)</f>
        <v>8</v>
      </c>
      <c r="DJ105" s="83" t="str">
        <f>VLOOKUP($DH105,Funktionsbezeichnungen,2,0)</f>
        <v>Konstrukteur 5  / Fachplaner 5 / Gruppenchef 3</v>
      </c>
      <c r="DO105" s="19">
        <f>+CT105</f>
        <v>7711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/>
      <c r="C106" s="53">
        <f t="shared" si="45"/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361</v>
      </c>
      <c r="P106" s="15" t="s">
        <v>497</v>
      </c>
      <c r="Q106" s="15">
        <v>102</v>
      </c>
      <c r="R106" s="16"/>
      <c r="S106" s="20" t="s">
        <v>179</v>
      </c>
      <c r="T106" s="21">
        <v>1982</v>
      </c>
      <c r="U106" s="28" t="s">
        <v>235</v>
      </c>
      <c r="V106" s="21">
        <v>2002</v>
      </c>
      <c r="W106" s="25"/>
      <c r="X106" s="21"/>
      <c r="Y106" s="25"/>
      <c r="Z106" s="21">
        <f t="shared" si="46"/>
        <v>16</v>
      </c>
      <c r="AA106" s="25" t="s">
        <v>129</v>
      </c>
      <c r="AB106" s="21" t="s">
        <v>121</v>
      </c>
      <c r="AC106" s="21"/>
      <c r="AE106" s="187" t="s">
        <v>894</v>
      </c>
      <c r="AF106" s="82"/>
      <c r="CP106" s="19" t="str">
        <f t="shared" si="47"/>
        <v>Delmas Marc</v>
      </c>
      <c r="CR106" s="19">
        <f t="shared" si="48"/>
        <v>16</v>
      </c>
      <c r="CS106" s="19" t="str">
        <f t="shared" si="49"/>
        <v>D</v>
      </c>
      <c r="CT106" s="154">
        <v>9660</v>
      </c>
      <c r="CU106" s="125">
        <v>742</v>
      </c>
      <c r="CV106" s="33">
        <f t="shared" si="58"/>
        <v>8</v>
      </c>
      <c r="CW106" s="83" t="str">
        <f t="shared" si="59"/>
        <v>Konstrukteur 5  / Fachplaner 5 / Gruppenchef 3</v>
      </c>
      <c r="CX106" s="125">
        <v>742</v>
      </c>
      <c r="CY106" s="33">
        <f t="shared" si="43"/>
        <v>8</v>
      </c>
      <c r="CZ106" s="83" t="str">
        <f t="shared" si="44"/>
        <v>Konstrukteur 5  / Fachplaner 5 / Gruppenchef 3</v>
      </c>
      <c r="DA106" s="125">
        <v>741</v>
      </c>
      <c r="DB106" s="33">
        <f t="shared" si="52"/>
        <v>7</v>
      </c>
      <c r="DC106" s="83" t="str">
        <f t="shared" si="53"/>
        <v>Konstrukteur 4 / Fachplaner 4 / Gruppenchef 2</v>
      </c>
      <c r="DD106" s="125">
        <v>733</v>
      </c>
      <c r="DE106" s="33">
        <f t="shared" si="54"/>
        <v>6</v>
      </c>
      <c r="DF106" s="83" t="str">
        <f t="shared" si="55"/>
        <v>Konstrukteur 3 / -planer 3 / Gruppenchef 1</v>
      </c>
      <c r="DG106" s="20"/>
      <c r="DH106" s="125">
        <v>733</v>
      </c>
      <c r="DI106" s="125">
        <f t="shared" si="56"/>
        <v>6</v>
      </c>
      <c r="DJ106" s="83" t="str">
        <f t="shared" si="57"/>
        <v>Konstrukteur 3 / -planer 3 / Gruppenchef 1</v>
      </c>
      <c r="DO106" s="19">
        <f t="shared" si="50"/>
        <v>9660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/>
      <c r="F107" s="56"/>
      <c r="G107" s="54"/>
      <c r="H107" s="54"/>
      <c r="I107" s="56">
        <v>1</v>
      </c>
      <c r="J107" s="54"/>
      <c r="K107" s="56"/>
      <c r="L107" s="56"/>
      <c r="M107" s="56"/>
      <c r="N107" s="58"/>
      <c r="O107" s="52" t="s">
        <v>358</v>
      </c>
      <c r="P107" s="15" t="s">
        <v>1116</v>
      </c>
      <c r="Q107" s="15">
        <v>103</v>
      </c>
      <c r="R107" s="16"/>
      <c r="S107" s="20" t="s">
        <v>1117</v>
      </c>
      <c r="T107" s="21">
        <v>1981</v>
      </c>
      <c r="U107" s="28" t="s">
        <v>239</v>
      </c>
      <c r="V107" s="21">
        <v>2002</v>
      </c>
      <c r="W107" s="25"/>
      <c r="X107" s="21"/>
      <c r="Y107" s="28"/>
      <c r="Z107" s="21">
        <f>$AD$3-V107</f>
        <v>16</v>
      </c>
      <c r="AA107" s="25" t="s">
        <v>239</v>
      </c>
      <c r="AB107" s="21" t="s">
        <v>121</v>
      </c>
      <c r="AC107" s="21"/>
      <c r="AE107" s="187" t="s">
        <v>378</v>
      </c>
      <c r="AF107" s="82"/>
      <c r="CP107" s="19" t="str">
        <f>+S107</f>
        <v>Iten Vanessa</v>
      </c>
      <c r="CR107" s="19">
        <f>+Z107</f>
        <v>16</v>
      </c>
      <c r="CS107" s="19" t="str">
        <f>+AB107</f>
        <v>D</v>
      </c>
      <c r="CT107" s="154">
        <v>9661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>
        <v>1</v>
      </c>
      <c r="C108" s="53">
        <f>IF(Z108&gt;=10,1,0)</f>
        <v>1</v>
      </c>
      <c r="D108" s="55"/>
      <c r="E108" s="55">
        <v>1</v>
      </c>
      <c r="F108" s="56"/>
      <c r="G108" s="54"/>
      <c r="H108" s="54"/>
      <c r="I108" s="56"/>
      <c r="J108" s="54"/>
      <c r="K108" s="56"/>
      <c r="L108" s="56"/>
      <c r="M108" s="56"/>
      <c r="N108" s="58"/>
      <c r="O108" s="52" t="s">
        <v>359</v>
      </c>
      <c r="P108" s="15" t="s">
        <v>1183</v>
      </c>
      <c r="Q108" s="15">
        <v>104</v>
      </c>
      <c r="R108" s="16"/>
      <c r="S108" s="20" t="s">
        <v>1184</v>
      </c>
      <c r="T108" s="21">
        <v>1982</v>
      </c>
      <c r="U108" s="28" t="s">
        <v>239</v>
      </c>
      <c r="V108" s="21">
        <v>2007</v>
      </c>
      <c r="W108" s="25" t="s">
        <v>1185</v>
      </c>
      <c r="X108" s="21">
        <v>2012</v>
      </c>
      <c r="Y108" s="28"/>
      <c r="Z108" s="21">
        <f>$AD$3-V108</f>
        <v>11</v>
      </c>
      <c r="AA108" s="25" t="s">
        <v>1300</v>
      </c>
      <c r="AB108" s="118" t="s">
        <v>121</v>
      </c>
      <c r="AC108" s="21"/>
      <c r="AE108" s="187" t="s">
        <v>378</v>
      </c>
      <c r="AF108" s="82"/>
      <c r="CP108" s="19" t="str">
        <f>+S108</f>
        <v>Schaub Anja</v>
      </c>
      <c r="CR108" s="19">
        <f>+Z108</f>
        <v>11</v>
      </c>
      <c r="CS108" s="19" t="str">
        <f>+AB108</f>
        <v>D</v>
      </c>
      <c r="CT108" s="154">
        <v>9664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125"/>
      <c r="DI108" s="33"/>
      <c r="DJ108" s="83"/>
      <c r="DO108" s="19">
        <f>+CT108</f>
        <v>9664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/>
      <c r="C109" s="53">
        <f>IF(Z109&gt;=10,1,0)</f>
        <v>1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1303</v>
      </c>
      <c r="P109" s="15" t="s">
        <v>499</v>
      </c>
      <c r="Q109" s="15">
        <v>105</v>
      </c>
      <c r="R109" s="42"/>
      <c r="S109" s="20" t="s">
        <v>250</v>
      </c>
      <c r="T109" s="21">
        <v>1987</v>
      </c>
      <c r="U109" s="28" t="s">
        <v>235</v>
      </c>
      <c r="V109" s="21">
        <v>2007</v>
      </c>
      <c r="W109" s="25"/>
      <c r="X109" s="21"/>
      <c r="Y109" s="25"/>
      <c r="Z109" s="21">
        <f>$AD$3-V109</f>
        <v>11</v>
      </c>
      <c r="AA109" s="25" t="s">
        <v>129</v>
      </c>
      <c r="AB109" s="118" t="s">
        <v>121</v>
      </c>
      <c r="AC109" s="21"/>
      <c r="AE109" s="90" t="s">
        <v>378</v>
      </c>
      <c r="AF109" s="82"/>
      <c r="CP109" s="19" t="str">
        <f>+S109</f>
        <v>Wernli Sebastian</v>
      </c>
      <c r="CR109" s="19">
        <f>+Z109</f>
        <v>11</v>
      </c>
      <c r="CS109" s="19" t="str">
        <f>+AB109</f>
        <v>D</v>
      </c>
      <c r="CT109" s="154">
        <v>9687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>
        <v>733</v>
      </c>
      <c r="CY109" s="33">
        <f>VLOOKUP($CX109,Funktionsbezeichnungen,3,0)</f>
        <v>6</v>
      </c>
      <c r="CZ109" s="83" t="str">
        <f>VLOOKUP($CX109,Funktionsbezeichnungen,2,0)</f>
        <v>Konstrukteur 3 / -planer 3 / Gruppenchef 1</v>
      </c>
      <c r="DA109" s="125">
        <v>732</v>
      </c>
      <c r="DB109" s="33">
        <f>VLOOKUP($DA109,Funktionsbezeichnungen,3,0)</f>
        <v>5</v>
      </c>
      <c r="DC109" s="83" t="str">
        <f>VLOOKUP($DA109,Funktionsbezeichnungen,2,0)</f>
        <v>Konstrukteur 2 / -planer 2</v>
      </c>
      <c r="DD109" s="125">
        <v>732</v>
      </c>
      <c r="DE109" s="33">
        <f>VLOOKUP($DD109,Funktionsbezeichnungen,3,0)</f>
        <v>5</v>
      </c>
      <c r="DF109" s="83" t="str">
        <f>VLOOKUP($DD109,Funktionsbezeichnungen,2,0)</f>
        <v>Konstrukteur 2 / -planer 2</v>
      </c>
      <c r="DG109" s="20"/>
      <c r="DH109" s="33">
        <v>732</v>
      </c>
      <c r="DI109" s="33">
        <f>VLOOKUP($DH109,Funktionsbezeichnungen,3,0)</f>
        <v>5</v>
      </c>
      <c r="DJ109" s="83" t="str">
        <f>VLOOKUP($DH109,Funktionsbezeichnungen,2,0)</f>
        <v>Konstrukteur 2 / -planer 2</v>
      </c>
      <c r="DO109" s="19">
        <f>+CT109</f>
        <v>9687</v>
      </c>
      <c r="DP109" s="153">
        <v>6</v>
      </c>
      <c r="DQ109" s="19">
        <v>0</v>
      </c>
      <c r="DR109" s="19" t="s">
        <v>964</v>
      </c>
    </row>
    <row r="110" spans="1:122" s="19" customFormat="1" ht="27" x14ac:dyDescent="0.2">
      <c r="A110" s="218">
        <v>0</v>
      </c>
      <c r="B110" s="218"/>
      <c r="C110" s="218">
        <f>IF(Z110&gt;=10,1,0)</f>
        <v>0</v>
      </c>
      <c r="D110" s="219"/>
      <c r="E110" s="219">
        <v>1</v>
      </c>
      <c r="F110" s="220"/>
      <c r="G110" s="221"/>
      <c r="H110" s="221"/>
      <c r="I110" s="220"/>
      <c r="J110" s="221">
        <v>1</v>
      </c>
      <c r="K110" s="220"/>
      <c r="L110" s="220"/>
      <c r="M110" s="220"/>
      <c r="N110" s="211"/>
      <c r="O110" s="215" t="s">
        <v>1301</v>
      </c>
      <c r="P110" s="212" t="s">
        <v>1200</v>
      </c>
      <c r="Q110" s="15">
        <v>106</v>
      </c>
      <c r="R110" s="213"/>
      <c r="S110" s="20" t="s">
        <v>1201</v>
      </c>
      <c r="T110" s="118">
        <v>1985</v>
      </c>
      <c r="U110" s="120" t="s">
        <v>1202</v>
      </c>
      <c r="V110" s="118">
        <v>2009</v>
      </c>
      <c r="W110" s="214"/>
      <c r="X110" s="118"/>
      <c r="Y110" s="214"/>
      <c r="Z110" s="118">
        <f>$AD$3-V110</f>
        <v>9</v>
      </c>
      <c r="AA110" s="120" t="s">
        <v>129</v>
      </c>
      <c r="AB110" s="118" t="s">
        <v>121</v>
      </c>
      <c r="AC110" s="118"/>
      <c r="AD110" s="210"/>
      <c r="AE110" s="217" t="s">
        <v>377</v>
      </c>
      <c r="AF110" s="82"/>
      <c r="CP110" s="19" t="str">
        <f>+S110</f>
        <v>Grabherr Mathieu</v>
      </c>
      <c r="CR110" s="19">
        <f>+Z110</f>
        <v>9</v>
      </c>
      <c r="CS110" s="19" t="str">
        <f>+AB110</f>
        <v>D</v>
      </c>
      <c r="CT110" s="154">
        <v>5641</v>
      </c>
      <c r="CU110" s="125">
        <v>733</v>
      </c>
      <c r="CV110" s="33">
        <f>VLOOKUP($CU110,Funktionsbezeichnungen,3,0)</f>
        <v>6</v>
      </c>
      <c r="CW110" s="83" t="str">
        <f>VLOOKUP($CU110,Funktionsbezeichnungen,2,0)</f>
        <v>Konstrukteur 3 / -planer 3 / Gruppenchef 1</v>
      </c>
      <c r="CX110" s="125"/>
      <c r="CY110" s="33"/>
      <c r="CZ110" s="83"/>
      <c r="DA110" s="125"/>
      <c r="DB110" s="33"/>
      <c r="DC110" s="83"/>
      <c r="DD110" s="33"/>
      <c r="DE110" s="33"/>
      <c r="DF110" s="83"/>
      <c r="DH110" s="33"/>
      <c r="DI110" s="33"/>
      <c r="DJ110" s="83"/>
      <c r="DO110" s="19">
        <f>+CT110</f>
        <v>5641</v>
      </c>
      <c r="DP110" s="153">
        <v>6</v>
      </c>
      <c r="DQ110" s="19">
        <v>0</v>
      </c>
      <c r="DR110" s="19" t="s">
        <v>965</v>
      </c>
    </row>
    <row r="111" spans="1:122" s="19" customFormat="1" ht="15.75" x14ac:dyDescent="0.2">
      <c r="A111" s="53">
        <v>0</v>
      </c>
      <c r="B111" s="53">
        <v>1</v>
      </c>
      <c r="C111" s="53">
        <f>IF(Z111&gt;=10,1,0)</f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905</v>
      </c>
      <c r="Q111" s="15">
        <v>107</v>
      </c>
      <c r="R111" s="42"/>
      <c r="S111" s="20" t="s">
        <v>906</v>
      </c>
      <c r="T111" s="21">
        <v>1990</v>
      </c>
      <c r="U111" s="28" t="s">
        <v>239</v>
      </c>
      <c r="V111" s="21">
        <v>2012</v>
      </c>
      <c r="W111" s="25" t="s">
        <v>1290</v>
      </c>
      <c r="X111" s="21">
        <v>2016</v>
      </c>
      <c r="Y111" s="25"/>
      <c r="Z111" s="21">
        <f>$AD$3-V111</f>
        <v>6</v>
      </c>
      <c r="AA111" s="25" t="s">
        <v>1291</v>
      </c>
      <c r="AB111" s="21" t="s">
        <v>1289</v>
      </c>
      <c r="AC111" s="21"/>
      <c r="AE111" s="90" t="s">
        <v>1211</v>
      </c>
      <c r="AF111" s="82"/>
      <c r="CP111" s="19" t="str">
        <f>+S111</f>
        <v>Zymeri Shaha</v>
      </c>
      <c r="CR111" s="19">
        <f>+Z111</f>
        <v>6</v>
      </c>
      <c r="CS111" s="19" t="str">
        <f>+AB111</f>
        <v xml:space="preserve"> D/E 4)</v>
      </c>
      <c r="CT111" s="154">
        <v>9733</v>
      </c>
      <c r="CU111" s="125">
        <v>732</v>
      </c>
      <c r="CV111" s="33">
        <f>VLOOKUP($CU111,Funktionsbezeichnungen,3,0)</f>
        <v>5</v>
      </c>
      <c r="CW111" s="83" t="str">
        <f>VLOOKUP($CU111,Funktionsbezeichnungen,2,0)</f>
        <v>Konstrukteur 2 / -planer 2</v>
      </c>
      <c r="CX111" s="125">
        <v>731</v>
      </c>
      <c r="CY111" s="33">
        <f>VLOOKUP($CX111,Funktionsbezeichnungen,3,0)</f>
        <v>4</v>
      </c>
      <c r="CZ111" s="83" t="str">
        <f>VLOOKUP($CX111,Funktionsbezeichnungen,2,0)</f>
        <v>Konstrukteur 1 / -planer 1</v>
      </c>
      <c r="DA111" s="125"/>
      <c r="DB111" s="33"/>
      <c r="DC111" s="83"/>
      <c r="DD111" s="125"/>
      <c r="DE111" s="33"/>
      <c r="DF111" s="83"/>
      <c r="DG111" s="20"/>
      <c r="DH111" s="33">
        <v>731</v>
      </c>
      <c r="DI111" s="33">
        <f>VLOOKUP($DH111,Funktionsbezeichnungen,3,0)</f>
        <v>4</v>
      </c>
      <c r="DJ111" s="83" t="str">
        <f>VLOOKUP($DH111,Funktionsbezeichnungen,2,0)</f>
        <v>Konstrukteur 1 / -planer 1</v>
      </c>
      <c r="DO111" s="19">
        <f>+CT111</f>
        <v>9733</v>
      </c>
      <c r="DP111" s="153">
        <v>7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45"/>
        <v>1</v>
      </c>
      <c r="D112" s="55"/>
      <c r="E112" s="55"/>
      <c r="F112" s="56"/>
      <c r="G112" s="54"/>
      <c r="H112" s="54"/>
      <c r="I112" s="56">
        <v>1</v>
      </c>
      <c r="J112" s="54"/>
      <c r="K112" s="56"/>
      <c r="L112" s="56"/>
      <c r="M112" s="56"/>
      <c r="N112" s="58"/>
      <c r="O112" s="52" t="s">
        <v>358</v>
      </c>
      <c r="P112" s="15" t="s">
        <v>652</v>
      </c>
      <c r="Q112" s="15">
        <v>108</v>
      </c>
      <c r="R112" s="16"/>
      <c r="S112" s="20" t="s">
        <v>651</v>
      </c>
      <c r="T112" s="21">
        <v>1967</v>
      </c>
      <c r="U112" s="28" t="s">
        <v>653</v>
      </c>
      <c r="V112" s="21">
        <v>1988</v>
      </c>
      <c r="W112" s="25"/>
      <c r="X112" s="21"/>
      <c r="Y112" s="28"/>
      <c r="Z112" s="21">
        <f t="shared" si="46"/>
        <v>30</v>
      </c>
      <c r="AA112" s="25" t="s">
        <v>653</v>
      </c>
      <c r="AB112" s="21" t="s">
        <v>142</v>
      </c>
      <c r="AC112" s="21"/>
      <c r="AE112" s="187" t="s">
        <v>378</v>
      </c>
      <c r="AF112" s="82"/>
      <c r="CP112" s="19" t="str">
        <f t="shared" si="47"/>
        <v>Dettwiler Markus</v>
      </c>
      <c r="CR112" s="19">
        <f t="shared" si="48"/>
        <v>30</v>
      </c>
      <c r="CS112" s="19" t="str">
        <f t="shared" si="49"/>
        <v>E</v>
      </c>
      <c r="CT112" s="154">
        <v>5639</v>
      </c>
      <c r="CU112" s="125">
        <v>741</v>
      </c>
      <c r="CV112" s="33">
        <f t="shared" si="58"/>
        <v>7</v>
      </c>
      <c r="CW112" s="83" t="str">
        <f t="shared" si="59"/>
        <v>Konstrukteur 4 / Fachplaner 4 / Gruppenchef 2</v>
      </c>
      <c r="CX112" s="125">
        <v>741</v>
      </c>
      <c r="CY112" s="33">
        <f t="shared" ref="CY112:CY136" si="71">VLOOKUP($CX112,Funktionsbezeichnungen,3,0)</f>
        <v>7</v>
      </c>
      <c r="CZ112" s="83" t="str">
        <f t="shared" ref="CZ112:CZ136" si="72">VLOOKUP($CX112,Funktionsbezeichnungen,2,0)</f>
        <v>Konstrukteur 4 / Fachplaner 4 / Gruppenchef 2</v>
      </c>
      <c r="DA112" s="125">
        <v>741</v>
      </c>
      <c r="DB112" s="33">
        <f t="shared" si="52"/>
        <v>7</v>
      </c>
      <c r="DC112" s="83" t="str">
        <f t="shared" si="53"/>
        <v>Konstrukteur 4 / Fachplaner 4 / Gruppenchef 2</v>
      </c>
      <c r="DD112" s="125">
        <v>741</v>
      </c>
      <c r="DE112" s="33">
        <f t="shared" si="54"/>
        <v>7</v>
      </c>
      <c r="DF112" s="83" t="str">
        <f t="shared" si="55"/>
        <v>Konstrukteur 4 / Fachplaner 4 / Gruppenchef 2</v>
      </c>
      <c r="DG112" s="20"/>
      <c r="DH112" s="125">
        <v>741</v>
      </c>
      <c r="DI112" s="33">
        <f t="shared" si="56"/>
        <v>7</v>
      </c>
      <c r="DJ112" s="83" t="str">
        <f t="shared" si="57"/>
        <v>Konstrukteur 4 / Fachplaner 4 / Gruppenchef 2</v>
      </c>
      <c r="DO112" s="19">
        <f t="shared" si="50"/>
        <v>5639</v>
      </c>
      <c r="DP112" s="153">
        <v>6</v>
      </c>
      <c r="DQ112" s="19">
        <v>0</v>
      </c>
      <c r="DR112" s="19" t="s">
        <v>965</v>
      </c>
    </row>
    <row r="113" spans="1:122" s="19" customFormat="1" x14ac:dyDescent="0.2">
      <c r="A113" s="53">
        <v>0</v>
      </c>
      <c r="B113" s="53"/>
      <c r="C113" s="53">
        <f t="shared" si="45"/>
        <v>1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358</v>
      </c>
      <c r="P113" s="15" t="s">
        <v>556</v>
      </c>
      <c r="Q113" s="15">
        <v>109</v>
      </c>
      <c r="R113" s="42"/>
      <c r="S113" s="20" t="s">
        <v>557</v>
      </c>
      <c r="T113" s="21">
        <v>1987</v>
      </c>
      <c r="U113" s="28" t="s">
        <v>235</v>
      </c>
      <c r="V113" s="21">
        <v>2008</v>
      </c>
      <c r="W113" s="25"/>
      <c r="X113" s="21"/>
      <c r="Y113" s="25"/>
      <c r="Z113" s="21">
        <f t="shared" si="46"/>
        <v>10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47"/>
        <v>Breiter Michael</v>
      </c>
      <c r="CR113" s="19">
        <f t="shared" si="48"/>
        <v>10</v>
      </c>
      <c r="CS113" s="19" t="str">
        <f t="shared" si="49"/>
        <v>E</v>
      </c>
      <c r="CT113" s="154">
        <v>7702</v>
      </c>
      <c r="CU113" s="125">
        <v>733</v>
      </c>
      <c r="CV113" s="33">
        <f t="shared" si="58"/>
        <v>6</v>
      </c>
      <c r="CW113" s="83" t="str">
        <f t="shared" si="59"/>
        <v>Konstrukteur 3 / -planer 3 / Gruppenchef 1</v>
      </c>
      <c r="CX113" s="125"/>
      <c r="CY113" s="33"/>
      <c r="CZ113" s="83"/>
      <c r="DA113" s="125">
        <v>732</v>
      </c>
      <c r="DB113" s="33">
        <f>VLOOKUP($DA113,Funktionsbezeichnungen,3,0)</f>
        <v>5</v>
      </c>
      <c r="DC113" s="83" t="str">
        <f>VLOOKUP($DA113,Funktionsbezeichnungen,2,0)</f>
        <v>Konstrukteur 2 / -planer 2</v>
      </c>
      <c r="DD113" s="33">
        <v>732</v>
      </c>
      <c r="DE113" s="33">
        <f>VLOOKUP($DD113,Funktionsbezeichnungen,3,0)</f>
        <v>5</v>
      </c>
      <c r="DF113" s="83" t="str">
        <f>VLOOKUP($DD113,Funktionsbezeichnungen,2,0)</f>
        <v>Konstrukteur 2 / -planer 2</v>
      </c>
      <c r="DH113" s="33">
        <v>732</v>
      </c>
      <c r="DI113" s="33">
        <f t="shared" ref="DI113:DI133" si="73">VLOOKUP($DH113,Funktionsbezeichnungen,3,0)</f>
        <v>5</v>
      </c>
      <c r="DJ113" s="83" t="str">
        <f t="shared" ref="DJ113:DJ133" si="74">VLOOKUP($DH113,Funktionsbezeichnungen,2,0)</f>
        <v>Konstrukteur 2 / -planer 2</v>
      </c>
      <c r="DO113" s="19">
        <f t="shared" si="50"/>
        <v>7702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si="45"/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1140</v>
      </c>
      <c r="P114" s="15" t="s">
        <v>524</v>
      </c>
      <c r="Q114" s="15">
        <v>110</v>
      </c>
      <c r="R114" s="42"/>
      <c r="S114" s="20" t="s">
        <v>283</v>
      </c>
      <c r="T114" s="21">
        <v>1988</v>
      </c>
      <c r="U114" s="28" t="s">
        <v>235</v>
      </c>
      <c r="V114" s="21">
        <v>2010</v>
      </c>
      <c r="W114" s="25"/>
      <c r="X114" s="21"/>
      <c r="Y114" s="25"/>
      <c r="Z114" s="21">
        <f t="shared" si="46"/>
        <v>8</v>
      </c>
      <c r="AA114" s="25" t="s">
        <v>235</v>
      </c>
      <c r="AB114" s="21" t="s">
        <v>142</v>
      </c>
      <c r="AC114" s="21"/>
      <c r="AE114" s="90" t="s">
        <v>378</v>
      </c>
      <c r="AF114" s="82"/>
      <c r="CP114" s="19" t="str">
        <f t="shared" si="47"/>
        <v>Niederberger Benjamin</v>
      </c>
      <c r="CR114" s="19">
        <f t="shared" si="48"/>
        <v>8</v>
      </c>
      <c r="CS114" s="19" t="str">
        <f t="shared" si="49"/>
        <v>E</v>
      </c>
      <c r="CT114" s="154">
        <v>9701</v>
      </c>
      <c r="CU114" s="125">
        <v>733</v>
      </c>
      <c r="CV114" s="33">
        <f t="shared" si="58"/>
        <v>6</v>
      </c>
      <c r="CW114" s="83" t="str">
        <f t="shared" si="59"/>
        <v>Konstrukteur 3 / -planer 3 / Gruppenchef 1</v>
      </c>
      <c r="CX114" s="125">
        <v>732</v>
      </c>
      <c r="CY114" s="33">
        <f t="shared" si="71"/>
        <v>5</v>
      </c>
      <c r="CZ114" s="83" t="str">
        <f t="shared" si="72"/>
        <v>Konstrukteur 2 / -planer 2</v>
      </c>
      <c r="DA114" s="125">
        <v>731</v>
      </c>
      <c r="DB114" s="33">
        <f t="shared" ref="DB114:DB133" si="75">VLOOKUP($DA114,Funktionsbezeichnungen,3,0)</f>
        <v>4</v>
      </c>
      <c r="DC114" s="83" t="str">
        <f t="shared" ref="DC114:DC133" si="76">VLOOKUP($DA114,Funktionsbezeichnungen,2,0)</f>
        <v>Konstrukteur 1 / -planer 1</v>
      </c>
      <c r="DD114" s="125">
        <v>731</v>
      </c>
      <c r="DE114" s="33">
        <f t="shared" si="54"/>
        <v>4</v>
      </c>
      <c r="DF114" s="83" t="str">
        <f t="shared" si="55"/>
        <v>Konstrukteur 1 / -planer 1</v>
      </c>
      <c r="DG114" s="20"/>
      <c r="DH114" s="33">
        <v>731</v>
      </c>
      <c r="DI114" s="33">
        <f t="shared" si="73"/>
        <v>4</v>
      </c>
      <c r="DJ114" s="83" t="str">
        <f t="shared" si="74"/>
        <v>Konstrukteur 1 / -planer 1</v>
      </c>
      <c r="DO114" s="19">
        <f t="shared" si="50"/>
        <v>9701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45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si="46"/>
        <v>5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47"/>
        <v>Schär Cedric</v>
      </c>
      <c r="CR115" s="19">
        <f t="shared" si="48"/>
        <v>5</v>
      </c>
      <c r="CS115" s="19" t="str">
        <f t="shared" si="49"/>
        <v>F</v>
      </c>
      <c r="CT115" s="154">
        <v>9715</v>
      </c>
      <c r="CU115" s="125">
        <v>732</v>
      </c>
      <c r="CV115" s="33">
        <f t="shared" si="58"/>
        <v>5</v>
      </c>
      <c r="CW115" s="83" t="str">
        <f t="shared" si="59"/>
        <v>Konstrukteur 2 / -planer 2</v>
      </c>
      <c r="CX115" s="125">
        <v>731</v>
      </c>
      <c r="CY115" s="33">
        <f t="shared" si="71"/>
        <v>4</v>
      </c>
      <c r="CZ115" s="83" t="str">
        <f t="shared" si="72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73"/>
        <v>4</v>
      </c>
      <c r="DJ115" s="83" t="str">
        <f t="shared" si="74"/>
        <v>Konstrukteur 1 / -planer 1</v>
      </c>
      <c r="DO115" s="19">
        <f t="shared" si="50"/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45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46"/>
        <v>2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47"/>
        <v>Boschung Jan</v>
      </c>
      <c r="CR116" s="19">
        <f t="shared" si="48"/>
        <v>2</v>
      </c>
      <c r="CS116" s="19" t="str">
        <f t="shared" si="49"/>
        <v>F</v>
      </c>
      <c r="CT116" s="154">
        <v>9740</v>
      </c>
      <c r="CU116" s="125">
        <v>731</v>
      </c>
      <c r="CV116" s="33">
        <f t="shared" ref="CV116:CV143" si="77">VLOOKUP($CU116,Funktionsbezeichnungen,3,0)</f>
        <v>4</v>
      </c>
      <c r="CW116" s="83" t="str">
        <f t="shared" ref="CW116:CW143" si="78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0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45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46"/>
        <v>1</v>
      </c>
      <c r="AA117" s="25" t="s">
        <v>235</v>
      </c>
      <c r="AB117" s="21" t="s">
        <v>147</v>
      </c>
      <c r="AC117" s="21"/>
      <c r="AE117" s="90" t="s">
        <v>378</v>
      </c>
      <c r="AF117" s="82"/>
      <c r="CP117" s="19" t="str">
        <f t="shared" si="47"/>
        <v>Stucki Tizian</v>
      </c>
      <c r="CR117" s="19">
        <f t="shared" si="48"/>
        <v>1</v>
      </c>
      <c r="CS117" s="19" t="str">
        <f t="shared" si="49"/>
        <v>F</v>
      </c>
      <c r="CT117" s="222">
        <v>9743</v>
      </c>
      <c r="CU117" s="125">
        <v>731</v>
      </c>
      <c r="CV117" s="33">
        <f t="shared" si="77"/>
        <v>4</v>
      </c>
      <c r="CW117" s="83" t="str">
        <f t="shared" si="78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50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45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119" t="s">
        <v>157</v>
      </c>
      <c r="T118" s="118">
        <v>1976</v>
      </c>
      <c r="U118" s="11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46"/>
        <v>16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47"/>
        <v>Kiefer Patrick</v>
      </c>
      <c r="CR118" s="19">
        <f t="shared" si="48"/>
        <v>16</v>
      </c>
      <c r="CS118" s="19" t="str">
        <f t="shared" si="49"/>
        <v>C</v>
      </c>
      <c r="CT118" s="154">
        <v>6753</v>
      </c>
      <c r="CU118" s="125">
        <v>223</v>
      </c>
      <c r="CV118" s="33">
        <f t="shared" si="77"/>
        <v>10</v>
      </c>
      <c r="CW118" s="83" t="str">
        <f t="shared" si="78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50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45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46"/>
        <v>47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47"/>
        <v>Meister Christine</v>
      </c>
      <c r="CR119" s="19">
        <f t="shared" si="48"/>
        <v>47</v>
      </c>
      <c r="CS119" s="19" t="str">
        <f t="shared" si="49"/>
        <v>D</v>
      </c>
      <c r="CT119" s="154">
        <v>4245</v>
      </c>
      <c r="CU119" s="125">
        <v>134</v>
      </c>
      <c r="CV119" s="33">
        <f t="shared" si="77"/>
        <v>7</v>
      </c>
      <c r="CW119" s="83" t="str">
        <f t="shared" si="78"/>
        <v>Kaufmännischer Mitarbeiter 4 / Gruppenchef 2</v>
      </c>
      <c r="CX119" s="125">
        <v>134</v>
      </c>
      <c r="CY119" s="33">
        <f t="shared" si="71"/>
        <v>7</v>
      </c>
      <c r="CZ119" s="83" t="str">
        <f t="shared" si="72"/>
        <v>Kaufmännischer Mitarbeiter 4 / Gruppenchef 2</v>
      </c>
      <c r="DA119" s="125">
        <v>134</v>
      </c>
      <c r="DB119" s="33">
        <f t="shared" si="75"/>
        <v>7</v>
      </c>
      <c r="DC119" s="83" t="str">
        <f t="shared" si="76"/>
        <v>Kaufmännischer Mitarbeiter 4 / Gruppenchef 2</v>
      </c>
      <c r="DD119" s="125">
        <v>134</v>
      </c>
      <c r="DE119" s="33">
        <f t="shared" ref="DE119:DE133" si="79">VLOOKUP($DD119,Funktionsbezeichnungen,3,0)</f>
        <v>7</v>
      </c>
      <c r="DF119" s="83" t="str">
        <f t="shared" ref="DF119:DF133" si="80">VLOOKUP($DD119,Funktionsbezeichnungen,2,0)</f>
        <v>Kaufmännischer Mitarbeiter 4 / Gruppenchef 2</v>
      </c>
      <c r="DG119" s="20"/>
      <c r="DH119" s="125">
        <v>134</v>
      </c>
      <c r="DI119" s="33">
        <f t="shared" si="73"/>
        <v>7</v>
      </c>
      <c r="DJ119" s="83" t="str">
        <f t="shared" si="74"/>
        <v>Kaufmännischer Mitarbeiter 4 / Gruppenchef 2</v>
      </c>
      <c r="DO119" s="19">
        <f t="shared" si="50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5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46"/>
        <v>47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47"/>
        <v>Derezynski Françoise</v>
      </c>
      <c r="CR120" s="19">
        <f t="shared" si="48"/>
        <v>47</v>
      </c>
      <c r="CS120" s="19" t="str">
        <f t="shared" si="49"/>
        <v>D</v>
      </c>
      <c r="CT120" s="154">
        <v>4266</v>
      </c>
      <c r="CU120" s="125">
        <v>141</v>
      </c>
      <c r="CV120" s="33">
        <f t="shared" si="77"/>
        <v>8</v>
      </c>
      <c r="CW120" s="83" t="str">
        <f t="shared" si="78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50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45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46"/>
        <v>41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47"/>
        <v>Szirt Madeleine</v>
      </c>
      <c r="CR121" s="19">
        <f t="shared" si="48"/>
        <v>41</v>
      </c>
      <c r="CS121" s="19" t="str">
        <f t="shared" si="49"/>
        <v>D</v>
      </c>
      <c r="CT121" s="154">
        <v>4216</v>
      </c>
      <c r="CU121" s="125">
        <v>162</v>
      </c>
      <c r="CV121" s="33">
        <f t="shared" si="77"/>
        <v>9</v>
      </c>
      <c r="CW121" s="83" t="str">
        <f t="shared" si="78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50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45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46"/>
        <v>41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47"/>
        <v>Canetti Rosemarie</v>
      </c>
      <c r="CR122" s="19">
        <f t="shared" si="48"/>
        <v>41</v>
      </c>
      <c r="CS122" s="19" t="str">
        <f t="shared" si="49"/>
        <v>D</v>
      </c>
      <c r="CT122" s="154">
        <v>4320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/>
      <c r="CY122" s="33"/>
      <c r="CZ122" s="83"/>
      <c r="DA122" s="125">
        <v>134</v>
      </c>
      <c r="DB122" s="33">
        <f t="shared" si="75"/>
        <v>7</v>
      </c>
      <c r="DC122" s="83" t="str">
        <f t="shared" si="76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73"/>
        <v>7</v>
      </c>
      <c r="DJ122" s="83" t="str">
        <f t="shared" si="74"/>
        <v>Kaufmännischer Mitarbeiter 4 / Gruppenchef 2</v>
      </c>
      <c r="DO122" s="19">
        <f t="shared" si="50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45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46"/>
        <v>36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47"/>
        <v>Peier Doris</v>
      </c>
      <c r="CR123" s="19">
        <f t="shared" si="48"/>
        <v>36</v>
      </c>
      <c r="CS123" s="19" t="str">
        <f t="shared" si="49"/>
        <v>D</v>
      </c>
      <c r="CT123" s="154">
        <v>5581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71"/>
        <v>7</v>
      </c>
      <c r="CZ123" s="83" t="str">
        <f t="shared" si="72"/>
        <v>Kaufmännischer Mitarbeiter 4 / Gruppenchef 2</v>
      </c>
      <c r="DA123" s="125">
        <v>134</v>
      </c>
      <c r="DB123" s="33">
        <f t="shared" si="75"/>
        <v>7</v>
      </c>
      <c r="DC123" s="83" t="str">
        <f t="shared" si="76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73"/>
        <v>7</v>
      </c>
      <c r="DJ123" s="83" t="str">
        <f t="shared" si="74"/>
        <v>Kaufmännischer Mitarbeiter 4 / Gruppenchef 2</v>
      </c>
      <c r="DO123" s="19">
        <f t="shared" si="50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45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46"/>
        <v>33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47"/>
        <v>Beuret Agnès</v>
      </c>
      <c r="CR124" s="19">
        <f t="shared" si="48"/>
        <v>33</v>
      </c>
      <c r="CS124" s="19" t="str">
        <f t="shared" si="49"/>
        <v>D</v>
      </c>
      <c r="CT124" s="154">
        <v>4352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71"/>
        <v>7</v>
      </c>
      <c r="CZ124" s="83" t="str">
        <f t="shared" si="72"/>
        <v>Kaufmännischer Mitarbeiter 4 / Gruppenchef 2</v>
      </c>
      <c r="DA124" s="125">
        <v>134</v>
      </c>
      <c r="DB124" s="33">
        <f t="shared" si="75"/>
        <v>7</v>
      </c>
      <c r="DC124" s="83" t="str">
        <f t="shared" si="76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73"/>
        <v>7</v>
      </c>
      <c r="DJ124" s="83" t="str">
        <f t="shared" si="74"/>
        <v>Kaufmännischer Mitarbeiter 4 / Gruppenchef 2</v>
      </c>
      <c r="DO124" s="19">
        <f t="shared" si="50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45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46"/>
        <v>28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47"/>
        <v>Weider Noelle</v>
      </c>
      <c r="CR125" s="19">
        <f t="shared" si="48"/>
        <v>28</v>
      </c>
      <c r="CS125" s="19" t="str">
        <f t="shared" si="49"/>
        <v>D</v>
      </c>
      <c r="CT125" s="154">
        <v>5604</v>
      </c>
      <c r="CU125" s="125">
        <v>134</v>
      </c>
      <c r="CV125" s="33">
        <f t="shared" si="77"/>
        <v>7</v>
      </c>
      <c r="CW125" s="83" t="str">
        <f t="shared" si="78"/>
        <v>Kaufmännischer Mitarbeiter 4 / Gruppenchef 2</v>
      </c>
      <c r="CX125" s="125">
        <v>134</v>
      </c>
      <c r="CY125" s="33">
        <f t="shared" si="71"/>
        <v>7</v>
      </c>
      <c r="CZ125" s="83" t="str">
        <f t="shared" si="72"/>
        <v>Kaufmännischer Mitarbeiter 4 / Gruppenchef 2</v>
      </c>
      <c r="DA125" s="125">
        <v>134</v>
      </c>
      <c r="DB125" s="33">
        <f t="shared" si="75"/>
        <v>7</v>
      </c>
      <c r="DC125" s="83" t="str">
        <f t="shared" si="76"/>
        <v>Kaufmännischer Mitarbeiter 4 / Gruppenchef 2</v>
      </c>
      <c r="DD125" s="125">
        <v>134</v>
      </c>
      <c r="DE125" s="33">
        <f t="shared" si="79"/>
        <v>7</v>
      </c>
      <c r="DF125" s="83" t="str">
        <f t="shared" si="80"/>
        <v>Kaufmännischer Mitarbeiter 4 / Gruppenchef 2</v>
      </c>
      <c r="DG125" s="20"/>
      <c r="DH125" s="125">
        <v>134</v>
      </c>
      <c r="DI125" s="33">
        <f t="shared" si="73"/>
        <v>7</v>
      </c>
      <c r="DJ125" s="83" t="str">
        <f t="shared" si="74"/>
        <v>Kaufmännischer Mitarbeiter 4 / Gruppenchef 2</v>
      </c>
      <c r="DO125" s="19">
        <f t="shared" si="50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45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119" t="s">
        <v>244</v>
      </c>
      <c r="T126" s="118">
        <v>1976</v>
      </c>
      <c r="U126" s="118" t="s">
        <v>243</v>
      </c>
      <c r="V126" s="21">
        <v>2002</v>
      </c>
      <c r="W126" s="25"/>
      <c r="X126" s="21"/>
      <c r="Y126" s="25" t="s">
        <v>327</v>
      </c>
      <c r="Z126" s="21">
        <f t="shared" si="46"/>
        <v>16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47"/>
        <v>Fischer Michel</v>
      </c>
      <c r="CR126" s="19">
        <f t="shared" si="48"/>
        <v>16</v>
      </c>
      <c r="CS126" s="19" t="str">
        <f t="shared" si="49"/>
        <v>D</v>
      </c>
      <c r="CT126" s="154">
        <v>8655</v>
      </c>
      <c r="CU126" s="125">
        <v>542</v>
      </c>
      <c r="CV126" s="33">
        <f t="shared" si="77"/>
        <v>7</v>
      </c>
      <c r="CW126" s="83" t="str">
        <f t="shared" si="78"/>
        <v>Technischer Sachbearbeiter 2</v>
      </c>
      <c r="CX126" s="125">
        <v>542</v>
      </c>
      <c r="CY126" s="33">
        <f t="shared" si="71"/>
        <v>7</v>
      </c>
      <c r="CZ126" s="83" t="str">
        <f t="shared" si="72"/>
        <v>Technischer Sachbearbeiter 2</v>
      </c>
      <c r="DA126" s="125">
        <v>542</v>
      </c>
      <c r="DB126" s="33">
        <f t="shared" si="75"/>
        <v>7</v>
      </c>
      <c r="DC126" s="83" t="str">
        <f t="shared" si="76"/>
        <v>Technischer Sachbearbeiter 2</v>
      </c>
      <c r="DD126" s="125">
        <v>541</v>
      </c>
      <c r="DE126" s="33">
        <f t="shared" si="79"/>
        <v>6</v>
      </c>
      <c r="DF126" s="83" t="str">
        <f t="shared" si="80"/>
        <v>Technischer Sachbearbeiter 1</v>
      </c>
      <c r="DG126" s="20"/>
      <c r="DH126" s="125">
        <v>351</v>
      </c>
      <c r="DI126" s="33">
        <f t="shared" si="73"/>
        <v>7</v>
      </c>
      <c r="DJ126" s="83" t="str">
        <f t="shared" si="74"/>
        <v>Marketing - / Product - Manager 1</v>
      </c>
      <c r="DO126" s="19">
        <f t="shared" si="50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45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1301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46"/>
        <v>42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47"/>
        <v>Willig Martine</v>
      </c>
      <c r="CR127" s="19">
        <f t="shared" si="48"/>
        <v>42</v>
      </c>
      <c r="CS127" s="19" t="str">
        <f t="shared" si="49"/>
        <v>E</v>
      </c>
      <c r="CT127" s="154">
        <v>5637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 t="shared" si="71"/>
        <v>6</v>
      </c>
      <c r="CZ127" s="83" t="str">
        <f t="shared" si="72"/>
        <v>Kaufmännischer Mitarbeiter 3 / Gruppenchef 1</v>
      </c>
      <c r="DA127" s="125">
        <v>133</v>
      </c>
      <c r="DB127" s="33">
        <f t="shared" si="75"/>
        <v>6</v>
      </c>
      <c r="DC127" s="83" t="str">
        <f t="shared" si="76"/>
        <v>Kaufmännischer Mitarbeiter 3 / Gruppenchef 1</v>
      </c>
      <c r="DD127" s="125">
        <v>133</v>
      </c>
      <c r="DE127" s="33">
        <f t="shared" si="79"/>
        <v>6</v>
      </c>
      <c r="DF127" s="83" t="str">
        <f t="shared" si="80"/>
        <v>Kaufmännischer Mitarbeiter 3 / Gruppenchef 1</v>
      </c>
      <c r="DG127" s="20"/>
      <c r="DH127" s="125">
        <v>133</v>
      </c>
      <c r="DI127" s="33">
        <f t="shared" si="73"/>
        <v>6</v>
      </c>
      <c r="DJ127" s="83" t="str">
        <f t="shared" si="74"/>
        <v>Kaufmännischer Mitarbeiter 3 / Gruppenchef 1</v>
      </c>
      <c r="DO127" s="19">
        <f t="shared" si="50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si="45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46"/>
        <v>33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si="47"/>
        <v>Boschung Brigitte</v>
      </c>
      <c r="CQ128" s="259"/>
      <c r="CR128" s="19">
        <f t="shared" si="48"/>
        <v>33</v>
      </c>
      <c r="CS128" s="19" t="str">
        <f t="shared" si="49"/>
        <v>E</v>
      </c>
      <c r="CT128" s="154">
        <v>7703</v>
      </c>
      <c r="CU128" s="125">
        <v>133</v>
      </c>
      <c r="CV128" s="33">
        <f t="shared" si="77"/>
        <v>6</v>
      </c>
      <c r="CW128" s="83" t="str">
        <f t="shared" si="78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si="50"/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45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1167</v>
      </c>
      <c r="Q129" s="15">
        <v>125</v>
      </c>
      <c r="R129" s="42"/>
      <c r="S129" s="27" t="s">
        <v>1005</v>
      </c>
      <c r="T129" s="21">
        <v>1967</v>
      </c>
      <c r="U129" s="28" t="s">
        <v>151</v>
      </c>
      <c r="V129" s="21">
        <v>1987</v>
      </c>
      <c r="W129" s="25"/>
      <c r="X129" s="21"/>
      <c r="Y129" s="25"/>
      <c r="Z129" s="21">
        <f t="shared" si="46"/>
        <v>31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47"/>
        <v>Meier Jacqueline</v>
      </c>
      <c r="CR129" s="19">
        <f t="shared" si="48"/>
        <v>31</v>
      </c>
      <c r="CS129" s="19" t="str">
        <f t="shared" si="49"/>
        <v>E</v>
      </c>
      <c r="CT129" s="154">
        <v>7700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71"/>
        <v>5</v>
      </c>
      <c r="CZ129" s="83" t="str">
        <f t="shared" si="72"/>
        <v>Buchhalter 2</v>
      </c>
      <c r="DA129" s="125">
        <v>212</v>
      </c>
      <c r="DB129" s="33">
        <f t="shared" si="75"/>
        <v>5</v>
      </c>
      <c r="DC129" s="83" t="str">
        <f t="shared" si="76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73"/>
        <v>5</v>
      </c>
      <c r="DJ129" s="83" t="str">
        <f t="shared" si="74"/>
        <v>Buchhalter 2</v>
      </c>
      <c r="DO129" s="19">
        <f t="shared" si="50"/>
        <v>7700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>
        <v>1</v>
      </c>
      <c r="C130" s="53">
        <f t="shared" si="45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510</v>
      </c>
      <c r="Q130" s="15">
        <v>126</v>
      </c>
      <c r="R130" s="42"/>
      <c r="S130" s="27" t="s">
        <v>278</v>
      </c>
      <c r="T130" s="21">
        <v>1985</v>
      </c>
      <c r="U130" s="28" t="s">
        <v>279</v>
      </c>
      <c r="V130" s="21">
        <v>2005</v>
      </c>
      <c r="W130" s="25"/>
      <c r="X130" s="21"/>
      <c r="Y130" s="25"/>
      <c r="Z130" s="21">
        <f t="shared" si="46"/>
        <v>13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47"/>
        <v>Oruk Makbule</v>
      </c>
      <c r="CR130" s="19">
        <f t="shared" si="48"/>
        <v>13</v>
      </c>
      <c r="CS130" s="19" t="str">
        <f t="shared" si="49"/>
        <v>E</v>
      </c>
      <c r="CT130" s="154">
        <v>6762</v>
      </c>
      <c r="CU130" s="125">
        <v>212</v>
      </c>
      <c r="CV130" s="33">
        <f t="shared" si="77"/>
        <v>5</v>
      </c>
      <c r="CW130" s="83" t="str">
        <f t="shared" si="78"/>
        <v>Buchhalter 2</v>
      </c>
      <c r="CX130" s="125">
        <v>212</v>
      </c>
      <c r="CY130" s="33">
        <f t="shared" si="71"/>
        <v>5</v>
      </c>
      <c r="CZ130" s="83" t="str">
        <f t="shared" si="72"/>
        <v>Buchhalter 2</v>
      </c>
      <c r="DA130" s="125">
        <v>212</v>
      </c>
      <c r="DB130" s="33">
        <f t="shared" si="75"/>
        <v>5</v>
      </c>
      <c r="DC130" s="83" t="str">
        <f t="shared" si="76"/>
        <v>Buchhalter 2</v>
      </c>
      <c r="DD130" s="125">
        <v>212</v>
      </c>
      <c r="DE130" s="33">
        <f t="shared" si="79"/>
        <v>5</v>
      </c>
      <c r="DF130" s="83" t="str">
        <f t="shared" si="80"/>
        <v>Buchhalter 2</v>
      </c>
      <c r="DG130" s="20"/>
      <c r="DH130" s="125">
        <v>212</v>
      </c>
      <c r="DI130" s="33">
        <f t="shared" si="73"/>
        <v>5</v>
      </c>
      <c r="DJ130" s="83" t="str">
        <f t="shared" si="74"/>
        <v>Buchhalter 2</v>
      </c>
      <c r="DO130" s="19">
        <f t="shared" si="50"/>
        <v>6762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/>
      <c r="C131" s="53">
        <f t="shared" si="45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511</v>
      </c>
      <c r="Q131" s="15">
        <v>127</v>
      </c>
      <c r="R131" s="245" t="s">
        <v>341</v>
      </c>
      <c r="S131" s="27" t="s">
        <v>159</v>
      </c>
      <c r="T131" s="21">
        <v>1959</v>
      </c>
      <c r="U131" s="28" t="s">
        <v>126</v>
      </c>
      <c r="V131" s="21">
        <v>1979</v>
      </c>
      <c r="W131" s="25"/>
      <c r="X131" s="21"/>
      <c r="Y131" s="25" t="s">
        <v>340</v>
      </c>
      <c r="Z131" s="21">
        <f t="shared" si="46"/>
        <v>39</v>
      </c>
      <c r="AA131" s="25" t="s">
        <v>160</v>
      </c>
      <c r="AB131" s="21" t="s">
        <v>105</v>
      </c>
      <c r="AC131" s="21"/>
      <c r="AE131" s="90" t="s">
        <v>426</v>
      </c>
      <c r="AF131" s="82"/>
      <c r="CP131" s="19" t="str">
        <f t="shared" si="47"/>
        <v>Steg Günther</v>
      </c>
      <c r="CR131" s="19">
        <f t="shared" si="48"/>
        <v>39</v>
      </c>
      <c r="CS131" s="19" t="str">
        <f t="shared" si="49"/>
        <v>C</v>
      </c>
      <c r="CT131" s="154">
        <v>4226</v>
      </c>
      <c r="CU131" s="125">
        <v>413</v>
      </c>
      <c r="CV131" s="33">
        <f t="shared" si="77"/>
        <v>8</v>
      </c>
      <c r="CW131" s="83" t="str">
        <f t="shared" si="78"/>
        <v>Senior System-Controller</v>
      </c>
      <c r="CX131" s="125">
        <v>413</v>
      </c>
      <c r="CY131" s="33">
        <f t="shared" si="71"/>
        <v>8</v>
      </c>
      <c r="CZ131" s="83" t="str">
        <f t="shared" si="72"/>
        <v>Senior System-Controller</v>
      </c>
      <c r="DA131" s="125">
        <v>413</v>
      </c>
      <c r="DB131" s="33">
        <f t="shared" si="75"/>
        <v>8</v>
      </c>
      <c r="DC131" s="83" t="str">
        <f t="shared" si="76"/>
        <v>Senior System-Controller</v>
      </c>
      <c r="DD131" s="125">
        <v>413</v>
      </c>
      <c r="DE131" s="33">
        <f t="shared" si="79"/>
        <v>8</v>
      </c>
      <c r="DF131" s="83" t="str">
        <f t="shared" si="80"/>
        <v>Senior System-Controller</v>
      </c>
      <c r="DG131" s="20"/>
      <c r="DH131" s="125">
        <v>413</v>
      </c>
      <c r="DI131" s="33">
        <f t="shared" si="73"/>
        <v>8</v>
      </c>
      <c r="DJ131" s="83" t="str">
        <f t="shared" si="74"/>
        <v>Senior System-Controller</v>
      </c>
      <c r="DO131" s="19">
        <f t="shared" si="50"/>
        <v>4226</v>
      </c>
      <c r="DP131" s="153">
        <v>6</v>
      </c>
      <c r="DQ131" s="19">
        <v>0</v>
      </c>
      <c r="DR131" s="19" t="s">
        <v>961</v>
      </c>
    </row>
    <row r="132" spans="1:122" s="19" customFormat="1" ht="27" x14ac:dyDescent="0.2">
      <c r="A132" s="53">
        <v>0</v>
      </c>
      <c r="B132" s="53"/>
      <c r="C132" s="53">
        <f t="shared" si="45"/>
        <v>1</v>
      </c>
      <c r="D132" s="55"/>
      <c r="E132" s="55"/>
      <c r="F132" s="55"/>
      <c r="G132" s="53">
        <v>1</v>
      </c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533</v>
      </c>
      <c r="Q132" s="15">
        <v>128</v>
      </c>
      <c r="R132" s="42"/>
      <c r="S132" s="20" t="s">
        <v>532</v>
      </c>
      <c r="T132" s="21">
        <v>1966</v>
      </c>
      <c r="U132" s="28" t="s">
        <v>534</v>
      </c>
      <c r="V132" s="21">
        <v>1992</v>
      </c>
      <c r="W132" s="25" t="s">
        <v>535</v>
      </c>
      <c r="X132" s="21">
        <v>1995</v>
      </c>
      <c r="Y132" s="28" t="s">
        <v>211</v>
      </c>
      <c r="Z132" s="118">
        <f t="shared" si="46"/>
        <v>26</v>
      </c>
      <c r="AA132" s="25" t="s">
        <v>692</v>
      </c>
      <c r="AB132" s="21" t="s">
        <v>105</v>
      </c>
      <c r="AC132" s="21"/>
      <c r="AE132" s="90" t="s">
        <v>537</v>
      </c>
      <c r="AF132" s="82"/>
      <c r="CP132" s="19" t="str">
        <f t="shared" si="47"/>
        <v>Grimm Stephan</v>
      </c>
      <c r="CR132" s="19">
        <f t="shared" si="48"/>
        <v>26</v>
      </c>
      <c r="CS132" s="19" t="str">
        <f t="shared" si="49"/>
        <v>C</v>
      </c>
      <c r="CT132" s="154">
        <v>3203</v>
      </c>
      <c r="CU132" s="125">
        <v>443</v>
      </c>
      <c r="CV132" s="33">
        <f t="shared" si="77"/>
        <v>9</v>
      </c>
      <c r="CW132" s="83" t="str">
        <f t="shared" si="78"/>
        <v>System-Spezialist 3</v>
      </c>
      <c r="CX132" s="125">
        <v>443</v>
      </c>
      <c r="CY132" s="33">
        <f t="shared" si="71"/>
        <v>9</v>
      </c>
      <c r="CZ132" s="83" t="str">
        <f t="shared" si="72"/>
        <v>System-Spezialist 3</v>
      </c>
      <c r="DA132" s="125">
        <v>443</v>
      </c>
      <c r="DB132" s="33">
        <f t="shared" si="75"/>
        <v>9</v>
      </c>
      <c r="DC132" s="83" t="str">
        <f t="shared" si="76"/>
        <v>System-Spezialist 3</v>
      </c>
      <c r="DD132" s="125">
        <v>443</v>
      </c>
      <c r="DE132" s="33">
        <f t="shared" si="79"/>
        <v>9</v>
      </c>
      <c r="DF132" s="83" t="str">
        <f t="shared" si="80"/>
        <v>System-Spezialist 3</v>
      </c>
      <c r="DG132" s="20"/>
      <c r="DH132" s="125">
        <v>413</v>
      </c>
      <c r="DI132" s="33">
        <f t="shared" si="73"/>
        <v>8</v>
      </c>
      <c r="DJ132" s="83" t="str">
        <f t="shared" si="74"/>
        <v>Senior System-Controller</v>
      </c>
      <c r="DO132" s="19">
        <f t="shared" si="50"/>
        <v>3203</v>
      </c>
      <c r="DP132" s="153">
        <v>3</v>
      </c>
      <c r="DQ132" s="19">
        <v>0</v>
      </c>
      <c r="DR132" s="19" t="s">
        <v>962</v>
      </c>
    </row>
    <row r="133" spans="1:122" s="19" customFormat="1" x14ac:dyDescent="0.2">
      <c r="A133" s="53">
        <v>0</v>
      </c>
      <c r="B133" s="53"/>
      <c r="C133" s="53">
        <f t="shared" si="45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512</v>
      </c>
      <c r="Q133" s="15">
        <v>129</v>
      </c>
      <c r="R133" s="42"/>
      <c r="S133" s="27" t="s">
        <v>204</v>
      </c>
      <c r="T133" s="21">
        <v>1978</v>
      </c>
      <c r="U133" s="28" t="s">
        <v>277</v>
      </c>
      <c r="V133" s="21">
        <v>1999</v>
      </c>
      <c r="W133" s="25"/>
      <c r="X133" s="21"/>
      <c r="Y133" s="25" t="s">
        <v>316</v>
      </c>
      <c r="Z133" s="21">
        <f t="shared" si="46"/>
        <v>19</v>
      </c>
      <c r="AA133" s="25" t="s">
        <v>205</v>
      </c>
      <c r="AB133" s="21" t="s">
        <v>121</v>
      </c>
      <c r="AC133" s="21"/>
      <c r="AE133" s="90" t="s">
        <v>427</v>
      </c>
      <c r="AF133" s="82"/>
      <c r="CP133" s="19" t="str">
        <f t="shared" si="47"/>
        <v>Hänni Alexander</v>
      </c>
      <c r="CR133" s="19">
        <f t="shared" si="48"/>
        <v>19</v>
      </c>
      <c r="CS133" s="19" t="str">
        <f t="shared" si="49"/>
        <v>D</v>
      </c>
      <c r="CT133" s="154">
        <v>6755</v>
      </c>
      <c r="CU133" s="125">
        <v>423</v>
      </c>
      <c r="CV133" s="33">
        <f t="shared" si="77"/>
        <v>7</v>
      </c>
      <c r="CW133" s="83" t="str">
        <f t="shared" si="78"/>
        <v>IC-Berater / -Techniker 3 / LAN-Supporter</v>
      </c>
      <c r="CX133" s="125">
        <v>423</v>
      </c>
      <c r="CY133" s="33">
        <f t="shared" si="71"/>
        <v>7</v>
      </c>
      <c r="CZ133" s="83" t="str">
        <f t="shared" si="72"/>
        <v>IC-Berater / -Techniker 3 / LAN-Supporter</v>
      </c>
      <c r="DA133" s="125">
        <v>423</v>
      </c>
      <c r="DB133" s="33">
        <f t="shared" si="75"/>
        <v>7</v>
      </c>
      <c r="DC133" s="83" t="str">
        <f t="shared" si="76"/>
        <v>IC-Berater / -Techniker 3 / LAN-Supporter</v>
      </c>
      <c r="DD133" s="125">
        <v>422</v>
      </c>
      <c r="DE133" s="33">
        <f t="shared" si="79"/>
        <v>6</v>
      </c>
      <c r="DF133" s="83" t="str">
        <f t="shared" si="80"/>
        <v>IC-Berater / -Techniker 2 / LAN-Grundstufe</v>
      </c>
      <c r="DG133" s="20"/>
      <c r="DH133" s="125">
        <v>422</v>
      </c>
      <c r="DI133" s="33">
        <f t="shared" si="73"/>
        <v>6</v>
      </c>
      <c r="DJ133" s="83" t="str">
        <f t="shared" si="74"/>
        <v>IC-Berater / -Techniker 2 / LAN-Grundstufe</v>
      </c>
      <c r="DO133" s="19">
        <f t="shared" si="50"/>
        <v>6755</v>
      </c>
      <c r="DP133" s="153">
        <v>6</v>
      </c>
      <c r="DQ133" s="19">
        <v>0</v>
      </c>
      <c r="DR133" s="19" t="s">
        <v>960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1301</v>
      </c>
      <c r="P134" s="15" t="s">
        <v>514</v>
      </c>
      <c r="Q134" s="15">
        <v>130</v>
      </c>
      <c r="R134" s="245" t="s">
        <v>344</v>
      </c>
      <c r="S134" s="27" t="s">
        <v>230</v>
      </c>
      <c r="T134" s="21">
        <v>1965</v>
      </c>
      <c r="U134" s="28" t="s">
        <v>151</v>
      </c>
      <c r="V134" s="21">
        <v>1984</v>
      </c>
      <c r="W134" s="25"/>
      <c r="X134" s="21"/>
      <c r="Y134" s="25"/>
      <c r="Z134" s="21">
        <f>$AD$3-V134</f>
        <v>34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47"/>
        <v>Eichenberger Sylvia</v>
      </c>
      <c r="CR134" s="19">
        <f t="shared" si="48"/>
        <v>34</v>
      </c>
      <c r="CS134" s="19" t="str">
        <f t="shared" si="49"/>
        <v>D</v>
      </c>
      <c r="CT134" s="154">
        <v>5626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 t="shared" si="71"/>
        <v>7</v>
      </c>
      <c r="CZ134" s="83" t="str">
        <f t="shared" si="72"/>
        <v>Kaufmännischer Mitarbeiter 4 / Gruppenchef 2</v>
      </c>
      <c r="DA134" s="125">
        <v>134</v>
      </c>
      <c r="DB134" s="33">
        <f t="shared" ref="DB134:DB143" si="81">VLOOKUP($DA134,Funktionsbezeichnungen,3,0)</f>
        <v>7</v>
      </c>
      <c r="DC134" s="83" t="str">
        <f t="shared" ref="DC134:DC143" si="82">VLOOKUP($DA134,Funktionsbezeichnungen,2,0)</f>
        <v>Kaufmännischer Mitarbeiter 4 / Gruppenchef 2</v>
      </c>
      <c r="DD134" s="125">
        <v>134</v>
      </c>
      <c r="DE134" s="33">
        <f t="shared" ref="DE134:DE143" si="83">VLOOKUP($DD134,Funktionsbezeichnungen,3,0)</f>
        <v>7</v>
      </c>
      <c r="DF134" s="83" t="str">
        <f t="shared" ref="DF134:DF143" si="84">VLOOKUP($DD134,Funktionsbezeichnungen,2,0)</f>
        <v>Kaufmännischer Mitarbeiter 4 / Gruppenchef 2</v>
      </c>
      <c r="DG134" s="20"/>
      <c r="DH134" s="125">
        <v>134</v>
      </c>
      <c r="DI134" s="33">
        <f t="shared" ref="DI134:DI143" si="85">VLOOKUP($DH134,Funktionsbezeichnungen,3,0)</f>
        <v>7</v>
      </c>
      <c r="DJ134" s="83" t="str">
        <f t="shared" ref="DJ134:DJ143" si="86">VLOOKUP($DH134,Funktionsbezeichnungen,2,0)</f>
        <v>Kaufmännischer Mitarbeiter 4 / Gruppenchef 2</v>
      </c>
      <c r="DO134" s="19">
        <f t="shared" si="50"/>
        <v>5626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505</v>
      </c>
      <c r="Q135" s="15">
        <v>131</v>
      </c>
      <c r="R135" s="245"/>
      <c r="S135" s="27" t="s">
        <v>396</v>
      </c>
      <c r="T135" s="21">
        <v>1965</v>
      </c>
      <c r="U135" s="28" t="s">
        <v>397</v>
      </c>
      <c r="V135" s="21">
        <v>1985</v>
      </c>
      <c r="W135" s="25"/>
      <c r="X135" s="21"/>
      <c r="Y135" s="25"/>
      <c r="Z135" s="21">
        <f>$AD$3-V135</f>
        <v>33</v>
      </c>
      <c r="AA135" s="25" t="s">
        <v>339</v>
      </c>
      <c r="AB135" s="21" t="s">
        <v>121</v>
      </c>
      <c r="AC135" s="21"/>
      <c r="AE135" s="90" t="s">
        <v>425</v>
      </c>
      <c r="AF135" s="82"/>
      <c r="CP135" s="19" t="str">
        <f t="shared" si="47"/>
        <v>Ehret-Kreutz Elke</v>
      </c>
      <c r="CR135" s="19">
        <f t="shared" si="48"/>
        <v>33</v>
      </c>
      <c r="CS135" s="19" t="str">
        <f t="shared" si="49"/>
        <v>D</v>
      </c>
      <c r="CT135" s="154">
        <v>5633</v>
      </c>
      <c r="CU135" s="125">
        <v>134</v>
      </c>
      <c r="CV135" s="33">
        <f t="shared" si="77"/>
        <v>7</v>
      </c>
      <c r="CW135" s="83" t="str">
        <f t="shared" si="78"/>
        <v>Kaufmännischer Mitarbeiter 4 / Gruppenchef 2</v>
      </c>
      <c r="CX135" s="125">
        <v>134</v>
      </c>
      <c r="CY135" s="33">
        <f>VLOOKUP($CX135,Funktionsbezeichnungen,3,0)</f>
        <v>7</v>
      </c>
      <c r="CZ135" s="83" t="str">
        <f>VLOOKUP($CX135,Funktionsbezeichnungen,2,0)</f>
        <v>Kaufmännischer Mitarbeiter 4 / Gruppenchef 2</v>
      </c>
      <c r="DA135" s="125">
        <v>134</v>
      </c>
      <c r="DB135" s="33">
        <f>VLOOKUP($DA135,Funktionsbezeichnungen,3,0)</f>
        <v>7</v>
      </c>
      <c r="DC135" s="83" t="str">
        <f>VLOOKUP($DA135,Funktionsbezeichnungen,2,0)</f>
        <v>Kaufmännischer Mitarbeiter 4 / Gruppenchef 2</v>
      </c>
      <c r="DD135" s="125">
        <v>134</v>
      </c>
      <c r="DE135" s="33">
        <f>VLOOKUP($DD135,Funktionsbezeichnungen,3,0)</f>
        <v>7</v>
      </c>
      <c r="DF135" s="83" t="str">
        <f>VLOOKUP($DD135,Funktionsbezeichnungen,2,0)</f>
        <v>Kaufmännischer Mitarbeiter 4 / Gruppenchef 2</v>
      </c>
      <c r="DG135" s="20"/>
      <c r="DH135" s="125">
        <v>134</v>
      </c>
      <c r="DI135" s="33">
        <f>VLOOKUP($DH135,Funktionsbezeichnungen,3,0)</f>
        <v>7</v>
      </c>
      <c r="DJ135" s="83" t="str">
        <f>VLOOKUP($DH135,Funktionsbezeichnungen,2,0)</f>
        <v>Kaufmännischer Mitarbeiter 4 / Gruppenchef 2</v>
      </c>
      <c r="DO135" s="19">
        <f t="shared" si="50"/>
        <v>5633</v>
      </c>
      <c r="DP135" s="153">
        <v>6</v>
      </c>
      <c r="DQ135" s="19">
        <v>0</v>
      </c>
      <c r="DR135" s="19" t="s">
        <v>955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357</v>
      </c>
      <c r="P136" s="15" t="s">
        <v>513</v>
      </c>
      <c r="Q136" s="15">
        <v>132</v>
      </c>
      <c r="R136" s="245"/>
      <c r="S136" s="27" t="s">
        <v>272</v>
      </c>
      <c r="T136" s="21">
        <v>1967</v>
      </c>
      <c r="U136" s="28" t="s">
        <v>274</v>
      </c>
      <c r="V136" s="21">
        <v>1986</v>
      </c>
      <c r="W136" s="25" t="s">
        <v>1220</v>
      </c>
      <c r="X136" s="21">
        <v>2016</v>
      </c>
      <c r="Y136" s="25"/>
      <c r="Z136" s="21">
        <f>$AD$3-V136</f>
        <v>32</v>
      </c>
      <c r="AA136" s="25" t="s">
        <v>693</v>
      </c>
      <c r="AB136" s="21" t="s">
        <v>121</v>
      </c>
      <c r="AC136" s="21"/>
      <c r="AE136" s="90" t="s">
        <v>454</v>
      </c>
      <c r="AF136" s="82"/>
      <c r="CP136" s="19" t="str">
        <f t="shared" si="47"/>
        <v>Gerber Beatrice</v>
      </c>
      <c r="CR136" s="19">
        <f t="shared" si="48"/>
        <v>32</v>
      </c>
      <c r="CS136" s="19" t="str">
        <f t="shared" si="49"/>
        <v>D</v>
      </c>
      <c r="CT136" s="154">
        <v>4289</v>
      </c>
      <c r="CU136" s="125">
        <v>141</v>
      </c>
      <c r="CV136" s="33">
        <f t="shared" si="77"/>
        <v>8</v>
      </c>
      <c r="CW136" s="83" t="str">
        <f t="shared" si="78"/>
        <v>Kaufmännischer Fachspezialist 1</v>
      </c>
      <c r="CX136" s="125">
        <v>141</v>
      </c>
      <c r="CY136" s="33">
        <f t="shared" si="71"/>
        <v>8</v>
      </c>
      <c r="CZ136" s="83" t="str">
        <f t="shared" si="72"/>
        <v>Kaufmännischer Fachspezialist 1</v>
      </c>
      <c r="DA136" s="125">
        <v>141</v>
      </c>
      <c r="DB136" s="33">
        <f t="shared" si="81"/>
        <v>8</v>
      </c>
      <c r="DC136" s="83" t="str">
        <f t="shared" si="82"/>
        <v>Kaufmännischer Fachspezialist 1</v>
      </c>
      <c r="DD136" s="125">
        <v>141</v>
      </c>
      <c r="DE136" s="33">
        <f t="shared" si="83"/>
        <v>8</v>
      </c>
      <c r="DF136" s="83" t="str">
        <f t="shared" si="84"/>
        <v>Kaufmännischer Fachspezialist 1</v>
      </c>
      <c r="DG136" s="20"/>
      <c r="DH136" s="125">
        <v>141</v>
      </c>
      <c r="DI136" s="33">
        <f t="shared" si="85"/>
        <v>8</v>
      </c>
      <c r="DJ136" s="83" t="str">
        <f t="shared" si="86"/>
        <v>Kaufmännischer Fachspezialist 1</v>
      </c>
      <c r="DO136" s="19">
        <f t="shared" si="50"/>
        <v>4289</v>
      </c>
      <c r="DP136" s="153">
        <v>6</v>
      </c>
      <c r="DQ136" s="19">
        <v>0</v>
      </c>
      <c r="DR136" s="19" t="s">
        <v>956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1303</v>
      </c>
      <c r="P137" s="15" t="s">
        <v>515</v>
      </c>
      <c r="Q137" s="15">
        <v>133</v>
      </c>
      <c r="R137" s="245"/>
      <c r="S137" s="27" t="s">
        <v>163</v>
      </c>
      <c r="T137" s="21">
        <v>1956</v>
      </c>
      <c r="U137" s="28"/>
      <c r="V137" s="21">
        <v>1989</v>
      </c>
      <c r="W137" s="25"/>
      <c r="X137" s="21"/>
      <c r="Y137" s="25"/>
      <c r="Z137" s="21">
        <f>$AD$3-V137</f>
        <v>29</v>
      </c>
      <c r="AA137" s="25" t="s">
        <v>339</v>
      </c>
      <c r="AB137" s="21" t="s">
        <v>142</v>
      </c>
      <c r="AC137" s="21"/>
      <c r="AE137" s="90" t="s">
        <v>425</v>
      </c>
      <c r="AF137" s="82"/>
      <c r="CP137" s="19" t="str">
        <f>+S137</f>
        <v>Körkel Agnes</v>
      </c>
      <c r="CR137" s="19">
        <f>+Z137</f>
        <v>29</v>
      </c>
      <c r="CS137" s="19" t="str">
        <f>+AB137</f>
        <v>E</v>
      </c>
      <c r="CT137" s="154">
        <v>5605</v>
      </c>
      <c r="CU137" s="125">
        <v>132</v>
      </c>
      <c r="CV137" s="33">
        <f>VLOOKUP($CU137,Funktionsbezeichnungen,3,0)</f>
        <v>5</v>
      </c>
      <c r="CW137" s="83" t="str">
        <f>VLOOKUP($CU137,Funktionsbezeichnungen,2,0)</f>
        <v>Kaufmännischer Mitarbeiter 2</v>
      </c>
      <c r="CX137" s="125">
        <v>132</v>
      </c>
      <c r="CY137" s="33">
        <f>VLOOKUP($CX137,Funktionsbezeichnungen,3,0)</f>
        <v>5</v>
      </c>
      <c r="CZ137" s="83" t="str">
        <f>VLOOKUP($CX137,Funktionsbezeichnungen,2,0)</f>
        <v>Kaufmännischer Mitarbeiter 2</v>
      </c>
      <c r="DA137" s="125">
        <v>132</v>
      </c>
      <c r="DB137" s="33">
        <f>VLOOKUP($DA137,Funktionsbezeichnungen,3,0)</f>
        <v>5</v>
      </c>
      <c r="DC137" s="83" t="str">
        <f>VLOOKUP($DA137,Funktionsbezeichnungen,2,0)</f>
        <v>Kaufmännischer Mitarbeiter 2</v>
      </c>
      <c r="DD137" s="125">
        <v>132</v>
      </c>
      <c r="DE137" s="33">
        <f>VLOOKUP($DD137,Funktionsbezeichnungen,3,0)</f>
        <v>5</v>
      </c>
      <c r="DF137" s="83" t="str">
        <f>VLOOKUP($DD137,Funktionsbezeichnungen,2,0)</f>
        <v>Kaufmännischer Mitarbeiter 2</v>
      </c>
      <c r="DG137" s="20"/>
      <c r="DH137" s="125">
        <v>132</v>
      </c>
      <c r="DI137" s="33">
        <f>VLOOKUP($DH137,Funktionsbezeichnungen,3,0)</f>
        <v>5</v>
      </c>
      <c r="DJ137" s="83" t="str">
        <f>VLOOKUP($DH137,Funktionsbezeichnungen,2,0)</f>
        <v>Kaufmännischer Mitarbeiter 2</v>
      </c>
      <c r="DO137" s="19">
        <f>+CT137</f>
        <v>5605</v>
      </c>
      <c r="DP137" s="153">
        <v>7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 t="shared" ref="C138:C154" si="87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1278</v>
      </c>
      <c r="Q138" s="15">
        <v>134</v>
      </c>
      <c r="R138" s="245"/>
      <c r="S138" s="27" t="s">
        <v>1277</v>
      </c>
      <c r="T138" s="21">
        <v>1964</v>
      </c>
      <c r="U138" s="28" t="s">
        <v>151</v>
      </c>
      <c r="V138" s="21">
        <v>1983</v>
      </c>
      <c r="W138" s="28"/>
      <c r="X138" s="21"/>
      <c r="Y138" s="25"/>
      <c r="Z138" s="21">
        <f t="shared" si="46"/>
        <v>35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2" t="str">
        <f t="shared" si="47"/>
        <v>Halbeisen Gisela</v>
      </c>
      <c r="CQ138" s="192"/>
      <c r="CR138" s="192">
        <f t="shared" si="48"/>
        <v>35</v>
      </c>
      <c r="CS138" s="192" t="str">
        <f t="shared" si="49"/>
        <v>E</v>
      </c>
      <c r="CT138" s="222">
        <v>7710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ref="CY138:CY143" si="88">VLOOKUP($CX138,Funktionsbezeichnungen,3,0)</f>
        <v>5</v>
      </c>
      <c r="CZ138" s="83" t="str">
        <f t="shared" ref="CZ138:CZ143" si="89">VLOOKUP($CX138,Funktionsbezeichnungen,2,0)</f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si="50"/>
        <v>7710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87"/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357</v>
      </c>
      <c r="P139" s="15" t="s">
        <v>884</v>
      </c>
      <c r="Q139" s="15">
        <v>135</v>
      </c>
      <c r="R139" s="245"/>
      <c r="S139" s="27" t="s">
        <v>883</v>
      </c>
      <c r="T139" s="21">
        <v>1970</v>
      </c>
      <c r="U139" s="28" t="s">
        <v>264</v>
      </c>
      <c r="V139" s="21">
        <v>1987</v>
      </c>
      <c r="W139" s="25"/>
      <c r="X139" s="21"/>
      <c r="Y139" s="25"/>
      <c r="Z139" s="21">
        <f t="shared" ref="Z139" si="90">$AD$3-V139</f>
        <v>31</v>
      </c>
      <c r="AA139" s="25" t="s">
        <v>414</v>
      </c>
      <c r="AB139" s="21" t="s">
        <v>142</v>
      </c>
      <c r="AC139" s="21"/>
      <c r="AE139" s="90" t="s">
        <v>428</v>
      </c>
      <c r="AF139" s="82"/>
      <c r="CP139" s="19" t="str">
        <f t="shared" si="47"/>
        <v>Wirtz Christine</v>
      </c>
      <c r="CR139" s="19">
        <f t="shared" ref="CR139" si="91">+Z139</f>
        <v>31</v>
      </c>
      <c r="CS139" s="19" t="str">
        <f t="shared" ref="CS139" si="92">+AB139</f>
        <v>E</v>
      </c>
      <c r="CT139" s="154">
        <v>5627</v>
      </c>
      <c r="CU139" s="125">
        <v>112</v>
      </c>
      <c r="CV139" s="33">
        <f t="shared" si="77"/>
        <v>5</v>
      </c>
      <c r="CW139" s="83" t="str">
        <f t="shared" si="78"/>
        <v>Réceptionist / Telefonist / Service-Disponent 2</v>
      </c>
      <c r="CX139" s="125">
        <v>112</v>
      </c>
      <c r="CY139" s="33">
        <f t="shared" si="88"/>
        <v>5</v>
      </c>
      <c r="CZ139" s="83" t="str">
        <f t="shared" si="89"/>
        <v>Réceptionist / Telefonist / Service-Disponent 2</v>
      </c>
      <c r="DA139" s="125">
        <v>112</v>
      </c>
      <c r="DB139" s="33">
        <f t="shared" si="81"/>
        <v>5</v>
      </c>
      <c r="DC139" s="83" t="str">
        <f t="shared" si="82"/>
        <v>Réceptionist / Telefonist / Service-Disponent 2</v>
      </c>
      <c r="DD139" s="125">
        <v>112</v>
      </c>
      <c r="DE139" s="33">
        <f t="shared" si="83"/>
        <v>5</v>
      </c>
      <c r="DF139" s="83" t="str">
        <f t="shared" si="84"/>
        <v>Réceptionist / Telefonist / Service-Disponent 2</v>
      </c>
      <c r="DG139" s="20"/>
      <c r="DH139" s="125">
        <v>112</v>
      </c>
      <c r="DI139" s="33">
        <f t="shared" si="85"/>
        <v>5</v>
      </c>
      <c r="DJ139" s="83" t="str">
        <f t="shared" si="86"/>
        <v>Réceptionist / Telefonist / Service-Disponent 2</v>
      </c>
      <c r="DO139" s="19">
        <f t="shared" si="50"/>
        <v>5627</v>
      </c>
      <c r="DP139" s="153">
        <v>6</v>
      </c>
      <c r="DQ139" s="19">
        <v>0</v>
      </c>
      <c r="DR139" s="19" t="s">
        <v>953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0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361</v>
      </c>
      <c r="P140" s="15" t="s">
        <v>1237</v>
      </c>
      <c r="Q140" s="15">
        <v>136</v>
      </c>
      <c r="R140" s="245"/>
      <c r="S140" s="27" t="s">
        <v>1238</v>
      </c>
      <c r="T140" s="21">
        <v>1971</v>
      </c>
      <c r="U140" s="28" t="s">
        <v>1239</v>
      </c>
      <c r="V140" s="21">
        <v>1995</v>
      </c>
      <c r="W140" s="25" t="s">
        <v>1240</v>
      </c>
      <c r="X140" s="162">
        <v>2012</v>
      </c>
      <c r="Y140" s="25"/>
      <c r="Z140" s="162">
        <f>$AD$3-X140</f>
        <v>6</v>
      </c>
      <c r="AA140" s="25" t="s">
        <v>339</v>
      </c>
      <c r="AB140" s="21" t="s">
        <v>142</v>
      </c>
      <c r="AC140" s="21"/>
      <c r="AE140" s="90" t="s">
        <v>425</v>
      </c>
      <c r="AF140" s="82"/>
      <c r="CP140" s="192" t="str">
        <f t="shared" si="47"/>
        <v>Lazar Sonja</v>
      </c>
      <c r="CQ140" s="192"/>
      <c r="CR140" s="19">
        <f>+Z140</f>
        <v>6</v>
      </c>
      <c r="CS140" s="19" t="str">
        <f>+AB140</f>
        <v>E</v>
      </c>
      <c r="CT140" s="222">
        <v>6767</v>
      </c>
      <c r="CU140" s="125">
        <v>132</v>
      </c>
      <c r="CV140" s="33">
        <f t="shared" si="77"/>
        <v>5</v>
      </c>
      <c r="CW140" s="83" t="str">
        <f t="shared" si="78"/>
        <v>Kaufmännischer Mitarbeiter 2</v>
      </c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125"/>
      <c r="DI140" s="33"/>
      <c r="DJ140" s="83"/>
      <c r="DO140" s="19">
        <f t="shared" si="50"/>
        <v>6767</v>
      </c>
      <c r="DP140" s="153">
        <v>6</v>
      </c>
      <c r="DQ140" s="19">
        <v>0</v>
      </c>
      <c r="DR140" s="19" t="s">
        <v>955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521</v>
      </c>
      <c r="Q141" s="15">
        <v>137</v>
      </c>
      <c r="R141" s="245" t="s">
        <v>345</v>
      </c>
      <c r="S141" s="27" t="s">
        <v>170</v>
      </c>
      <c r="T141" s="21">
        <v>1961</v>
      </c>
      <c r="U141" s="28" t="s">
        <v>169</v>
      </c>
      <c r="V141" s="21">
        <v>1980</v>
      </c>
      <c r="W141" s="25"/>
      <c r="X141" s="21"/>
      <c r="Y141" s="25"/>
      <c r="Z141" s="21">
        <f>$AD$3-V141</f>
        <v>38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si="47"/>
        <v>Eilers Brigitte</v>
      </c>
      <c r="CR141" s="19">
        <f>+Z141</f>
        <v>38</v>
      </c>
      <c r="CS141" s="19" t="str">
        <f>+AB141</f>
        <v>E</v>
      </c>
      <c r="CT141" s="154">
        <v>6740</v>
      </c>
      <c r="CU141" s="125">
        <v>133</v>
      </c>
      <c r="CV141" s="33">
        <f t="shared" si="77"/>
        <v>6</v>
      </c>
      <c r="CW141" s="83" t="str">
        <f t="shared" si="78"/>
        <v>Kaufmännischer Mitarbeiter 3 / Gruppenchef 1</v>
      </c>
      <c r="CX141" s="125">
        <v>133</v>
      </c>
      <c r="CY141" s="33">
        <f t="shared" si="88"/>
        <v>6</v>
      </c>
      <c r="CZ141" s="83" t="str">
        <f t="shared" si="89"/>
        <v>Kaufmännischer Mitarbeiter 3 / Gruppenchef 1</v>
      </c>
      <c r="DA141" s="125">
        <v>133</v>
      </c>
      <c r="DB141" s="33">
        <f t="shared" si="81"/>
        <v>6</v>
      </c>
      <c r="DC141" s="83" t="str">
        <f t="shared" si="82"/>
        <v>Kaufmännischer Mitarbeiter 3 / Gruppenchef 1</v>
      </c>
      <c r="DD141" s="125">
        <v>133</v>
      </c>
      <c r="DE141" s="33">
        <f t="shared" si="83"/>
        <v>6</v>
      </c>
      <c r="DF141" s="83" t="str">
        <f t="shared" si="84"/>
        <v>Kaufmännischer Mitarbeiter 3 / Gruppenchef 1</v>
      </c>
      <c r="DG141" s="20"/>
      <c r="DH141" s="125">
        <v>133</v>
      </c>
      <c r="DI141" s="33">
        <f t="shared" si="85"/>
        <v>6</v>
      </c>
      <c r="DJ141" s="83" t="str">
        <f t="shared" si="86"/>
        <v>Kaufmännischer Mitarbeiter 3 / Gruppenchef 1</v>
      </c>
      <c r="DO141" s="19">
        <f t="shared" si="50"/>
        <v>6740</v>
      </c>
      <c r="DP141" s="153">
        <v>6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>
        <v>1</v>
      </c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361</v>
      </c>
      <c r="P142" s="15" t="s">
        <v>519</v>
      </c>
      <c r="Q142" s="15">
        <v>138</v>
      </c>
      <c r="R142" s="245"/>
      <c r="S142" s="27" t="s">
        <v>911</v>
      </c>
      <c r="T142" s="21">
        <v>1969</v>
      </c>
      <c r="U142" s="28" t="s">
        <v>245</v>
      </c>
      <c r="V142" s="21">
        <v>1988</v>
      </c>
      <c r="W142" s="25"/>
      <c r="X142" s="21"/>
      <c r="Y142" s="25"/>
      <c r="Z142" s="21">
        <f>$AD$3-V142</f>
        <v>30</v>
      </c>
      <c r="AA142" s="25" t="s">
        <v>169</v>
      </c>
      <c r="AB142" s="21" t="s">
        <v>142</v>
      </c>
      <c r="AC142" s="21"/>
      <c r="AE142" s="90" t="s">
        <v>429</v>
      </c>
      <c r="AF142" s="82"/>
      <c r="CP142" s="19" t="str">
        <f t="shared" ref="CP142:CP154" si="93">+S142</f>
        <v>Barth Sandra</v>
      </c>
      <c r="CR142" s="19">
        <f>+Z142</f>
        <v>30</v>
      </c>
      <c r="CS142" s="19" t="str">
        <f>+AB142</f>
        <v>E</v>
      </c>
      <c r="CT142" s="154">
        <v>7701</v>
      </c>
      <c r="CU142" s="125">
        <v>132</v>
      </c>
      <c r="CV142" s="33">
        <f t="shared" si="77"/>
        <v>5</v>
      </c>
      <c r="CW142" s="83" t="str">
        <f t="shared" si="78"/>
        <v>Kaufmännischer Mitarbeiter 2</v>
      </c>
      <c r="CX142" s="125">
        <v>132</v>
      </c>
      <c r="CY142" s="33">
        <f t="shared" si="88"/>
        <v>5</v>
      </c>
      <c r="CZ142" s="83" t="str">
        <f t="shared" si="89"/>
        <v>Kaufmännischer Mitarbeiter 2</v>
      </c>
      <c r="DA142" s="125">
        <v>132</v>
      </c>
      <c r="DB142" s="33">
        <f t="shared" si="81"/>
        <v>5</v>
      </c>
      <c r="DC142" s="83" t="str">
        <f t="shared" si="82"/>
        <v>Kaufmännischer Mitarbeiter 2</v>
      </c>
      <c r="DD142" s="125">
        <v>132</v>
      </c>
      <c r="DE142" s="33">
        <f t="shared" si="83"/>
        <v>5</v>
      </c>
      <c r="DF142" s="83" t="str">
        <f t="shared" si="84"/>
        <v>Kaufmännischer Mitarbeiter 2</v>
      </c>
      <c r="DG142" s="20"/>
      <c r="DH142" s="125">
        <v>132</v>
      </c>
      <c r="DI142" s="33">
        <f t="shared" si="85"/>
        <v>5</v>
      </c>
      <c r="DJ142" s="83" t="str">
        <f t="shared" si="86"/>
        <v>Kaufmännischer Mitarbeiter 2</v>
      </c>
      <c r="DO142" s="19">
        <f t="shared" ref="DO142:DO143" si="94">+CT142</f>
        <v>7701</v>
      </c>
      <c r="DP142" s="153">
        <v>7</v>
      </c>
      <c r="DQ142" s="19">
        <v>0</v>
      </c>
      <c r="DR142" s="185" t="s">
        <v>977</v>
      </c>
    </row>
    <row r="143" spans="1:122" s="19" customFormat="1" x14ac:dyDescent="0.2">
      <c r="A143" s="53">
        <v>0</v>
      </c>
      <c r="B143" s="53"/>
      <c r="C143" s="53">
        <f t="shared" si="87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359</v>
      </c>
      <c r="P143" s="15" t="s">
        <v>522</v>
      </c>
      <c r="Q143" s="15">
        <v>139</v>
      </c>
      <c r="R143" s="245"/>
      <c r="S143" s="27" t="s">
        <v>171</v>
      </c>
      <c r="T143" s="21">
        <v>1960</v>
      </c>
      <c r="U143" s="28"/>
      <c r="V143" s="21">
        <v>1984</v>
      </c>
      <c r="W143" s="25"/>
      <c r="X143" s="21"/>
      <c r="Y143" s="25"/>
      <c r="Z143" s="21">
        <f>$AD$3-V143</f>
        <v>34</v>
      </c>
      <c r="AA143" s="25" t="s">
        <v>172</v>
      </c>
      <c r="AB143" s="21" t="s">
        <v>147</v>
      </c>
      <c r="AC143" s="21"/>
      <c r="AE143" s="90" t="s">
        <v>430</v>
      </c>
      <c r="AF143" s="82"/>
      <c r="CP143" s="19" t="str">
        <f t="shared" si="93"/>
        <v>Schurrer Gabriel</v>
      </c>
      <c r="CR143" s="19">
        <f>+Z143</f>
        <v>34</v>
      </c>
      <c r="CS143" s="19" t="str">
        <f>+AB143</f>
        <v>F</v>
      </c>
      <c r="CT143" s="154">
        <v>7654</v>
      </c>
      <c r="CU143" s="125">
        <v>614</v>
      </c>
      <c r="CV143" s="33">
        <f t="shared" si="77"/>
        <v>4</v>
      </c>
      <c r="CW143" s="83" t="str">
        <f t="shared" si="78"/>
        <v>Laborassistenz 2</v>
      </c>
      <c r="CX143" s="125">
        <v>614</v>
      </c>
      <c r="CY143" s="33">
        <f t="shared" si="88"/>
        <v>4</v>
      </c>
      <c r="CZ143" s="83" t="str">
        <f t="shared" si="89"/>
        <v>Laborassistenz 2</v>
      </c>
      <c r="DA143" s="125">
        <v>614</v>
      </c>
      <c r="DB143" s="33">
        <f t="shared" si="81"/>
        <v>4</v>
      </c>
      <c r="DC143" s="83" t="str">
        <f t="shared" si="82"/>
        <v>Laborassistenz 2</v>
      </c>
      <c r="DD143" s="125">
        <v>614</v>
      </c>
      <c r="DE143" s="33">
        <f t="shared" si="83"/>
        <v>4</v>
      </c>
      <c r="DF143" s="83" t="str">
        <f t="shared" si="84"/>
        <v>Laborassistenz 2</v>
      </c>
      <c r="DG143" s="20"/>
      <c r="DH143" s="125">
        <v>614</v>
      </c>
      <c r="DI143" s="33">
        <f t="shared" si="85"/>
        <v>4</v>
      </c>
      <c r="DJ143" s="83" t="str">
        <f t="shared" si="86"/>
        <v>Laborassistenz 2</v>
      </c>
      <c r="DO143" s="19">
        <f t="shared" si="94"/>
        <v>7654</v>
      </c>
      <c r="DP143" s="153">
        <v>7</v>
      </c>
      <c r="DQ143" s="19">
        <v>0</v>
      </c>
      <c r="DR143" s="19" t="s">
        <v>963</v>
      </c>
    </row>
    <row r="144" spans="1:122" x14ac:dyDescent="0.25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1087</v>
      </c>
      <c r="Q144" s="15">
        <v>140</v>
      </c>
      <c r="R144" s="245" t="s">
        <v>365</v>
      </c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D144" s="19"/>
      <c r="AE144" s="90" t="s">
        <v>381</v>
      </c>
      <c r="AF144" s="82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  <c r="BP144" s="19"/>
      <c r="BQ144" s="19"/>
      <c r="BR144" s="19"/>
      <c r="BS144" s="19"/>
      <c r="BT144" s="19"/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 t="str">
        <f t="shared" si="93"/>
        <v>Berger Noah</v>
      </c>
      <c r="CQ144" s="19"/>
      <c r="CT144" s="154">
        <v>9740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</row>
    <row r="145" spans="1:141" s="19" customFormat="1" x14ac:dyDescent="0.2">
      <c r="A145" s="53">
        <v>0</v>
      </c>
      <c r="B145" s="53"/>
      <c r="C145" s="53">
        <f t="shared" si="87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3"/>
        <v>Pertoldi Noeh</v>
      </c>
      <c r="CT145" s="154">
        <v>9742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ref="DO145:DO154" si="95">+CT145</f>
        <v>9742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1301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3"/>
        <v>Thahiri Florian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>+CT146</f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3"/>
        <v>Hirsbrunner Nico</v>
      </c>
      <c r="CT147" s="154">
        <v>9740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5"/>
        <v>9740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3"/>
        <v>Christ Florian</v>
      </c>
      <c r="CT148" s="154">
        <v>9739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 t="shared" si="95"/>
        <v>9739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93"/>
        <v>Sivasundaram Aschveni</v>
      </c>
      <c r="CT149" s="154">
        <v>9751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9751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358</v>
      </c>
      <c r="P150" s="15" t="s">
        <v>1208</v>
      </c>
      <c r="Q150" s="15">
        <v>146</v>
      </c>
      <c r="R150" s="42"/>
      <c r="S150" s="27" t="s">
        <v>1205</v>
      </c>
      <c r="T150" s="21">
        <v>1996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>+S150</f>
        <v>Leuch Georges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359</v>
      </c>
      <c r="P151" s="15" t="s">
        <v>1209</v>
      </c>
      <c r="Q151" s="15">
        <v>147</v>
      </c>
      <c r="R151" s="42"/>
      <c r="S151" s="27" t="s">
        <v>1206</v>
      </c>
      <c r="T151" s="21">
        <v>2000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ref="CP151:CP152" si="96">+S151</f>
        <v>Boser Florian</v>
      </c>
      <c r="CT151" s="154">
        <v>9750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ref="DO151:DO152" si="97">+CT151</f>
        <v>9750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1303</v>
      </c>
      <c r="P152" s="15" t="s">
        <v>1210</v>
      </c>
      <c r="Q152" s="15">
        <v>148</v>
      </c>
      <c r="R152" s="42"/>
      <c r="S152" s="27" t="s">
        <v>1207</v>
      </c>
      <c r="T152" s="21">
        <v>1999</v>
      </c>
      <c r="U152" s="28" t="s">
        <v>628</v>
      </c>
      <c r="V152" s="21"/>
      <c r="W152" s="25"/>
      <c r="X152" s="21"/>
      <c r="Y152" s="25" t="s">
        <v>180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" t="str">
        <f t="shared" si="96"/>
        <v>Kaupp Nicolas</v>
      </c>
      <c r="CT152" s="154">
        <v>9752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7"/>
        <v>9752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1266</v>
      </c>
      <c r="Q153" s="15">
        <v>149</v>
      </c>
      <c r="R153" s="42"/>
      <c r="S153" s="27" t="s">
        <v>1264</v>
      </c>
      <c r="T153" s="21">
        <v>2000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3"/>
        <v>Tesan Laila</v>
      </c>
      <c r="CQ153" s="192"/>
      <c r="CR153" s="192"/>
      <c r="CS153" s="192"/>
      <c r="CT153" s="222">
        <v>9776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5"/>
        <v>9776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87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361</v>
      </c>
      <c r="P154" s="15" t="s">
        <v>1267</v>
      </c>
      <c r="Q154" s="15">
        <v>150</v>
      </c>
      <c r="R154" s="42"/>
      <c r="S154" s="27" t="s">
        <v>1265</v>
      </c>
      <c r="T154" s="21">
        <v>2001</v>
      </c>
      <c r="U154" s="28" t="s">
        <v>628</v>
      </c>
      <c r="V154" s="21"/>
      <c r="W154" s="25"/>
      <c r="X154" s="21"/>
      <c r="Y154" s="25" t="s">
        <v>182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2" t="str">
        <f t="shared" si="93"/>
        <v>Davet Kilian</v>
      </c>
      <c r="CQ154" s="192"/>
      <c r="CR154" s="192"/>
      <c r="CS154" s="192"/>
      <c r="CT154" s="222">
        <v>9775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95"/>
        <v>9775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5">
      <c r="A155" s="66"/>
      <c r="B155" s="66"/>
      <c r="C155" s="66"/>
      <c r="D155" s="66"/>
      <c r="E155" s="66"/>
      <c r="F155" s="60"/>
      <c r="G155" s="60"/>
      <c r="H155" s="60"/>
      <c r="I155" s="60"/>
      <c r="J155" s="60"/>
      <c r="K155" s="60"/>
      <c r="L155" s="60"/>
      <c r="M155" s="60"/>
      <c r="N155" s="60"/>
      <c r="O155" s="67"/>
      <c r="P155" s="68"/>
      <c r="Q155" s="68"/>
      <c r="R155" s="44"/>
      <c r="S155" s="30" t="s">
        <v>183</v>
      </c>
      <c r="T155" s="31">
        <f>+Q154</f>
        <v>150</v>
      </c>
      <c r="U155" s="65" t="s">
        <v>700</v>
      </c>
      <c r="V155" s="32"/>
      <c r="W155" s="34"/>
      <c r="X155" s="32"/>
      <c r="Y155" s="40"/>
      <c r="Z155" s="33"/>
      <c r="AA155" s="34"/>
      <c r="AB155" s="33"/>
      <c r="AC155" s="35"/>
      <c r="AE155" s="84"/>
      <c r="AF155" s="83"/>
      <c r="CT155" s="126"/>
      <c r="CU155" s="141"/>
      <c r="CV155" s="141"/>
      <c r="CW155" s="126"/>
      <c r="CX155" s="141"/>
      <c r="CY155" s="141"/>
      <c r="CZ155" s="126"/>
      <c r="DA155" s="141"/>
      <c r="DB155" s="141"/>
      <c r="DC155" s="126"/>
      <c r="DD155" s="141"/>
      <c r="DE155" s="141"/>
      <c r="DF155" s="126"/>
      <c r="DG155" s="126"/>
      <c r="DH155" s="138"/>
      <c r="DI155" s="138"/>
      <c r="EK155"/>
    </row>
    <row r="156" spans="1:141" customFormat="1" x14ac:dyDescent="0.25">
      <c r="A156" s="48">
        <f t="shared" ref="A156:N156" si="98">SUM(A5:A154)</f>
        <v>8</v>
      </c>
      <c r="B156" s="48">
        <f t="shared" si="98"/>
        <v>36</v>
      </c>
      <c r="C156" s="48">
        <f t="shared" si="98"/>
        <v>109</v>
      </c>
      <c r="D156" s="48">
        <f t="shared" si="98"/>
        <v>29</v>
      </c>
      <c r="E156" s="48">
        <f t="shared" si="98"/>
        <v>48</v>
      </c>
      <c r="F156" s="48">
        <f t="shared" si="98"/>
        <v>4</v>
      </c>
      <c r="G156" s="48">
        <f t="shared" si="98"/>
        <v>4</v>
      </c>
      <c r="H156" s="48">
        <f t="shared" si="98"/>
        <v>34</v>
      </c>
      <c r="I156" s="48">
        <f t="shared" si="98"/>
        <v>32</v>
      </c>
      <c r="J156" s="48">
        <f t="shared" si="98"/>
        <v>13</v>
      </c>
      <c r="K156" s="48">
        <f t="shared" si="98"/>
        <v>11</v>
      </c>
      <c r="L156" s="48">
        <f t="shared" si="98"/>
        <v>20</v>
      </c>
      <c r="M156" s="48">
        <f t="shared" si="98"/>
        <v>6</v>
      </c>
      <c r="N156" s="48">
        <f t="shared" si="98"/>
        <v>0</v>
      </c>
      <c r="O156" s="64">
        <f>SUM(D156+E156+F156+I156+K156+L156+M156)</f>
        <v>150</v>
      </c>
      <c r="P156" s="12"/>
      <c r="Q156" s="12" t="s">
        <v>224</v>
      </c>
      <c r="R156" s="45" t="s">
        <v>342</v>
      </c>
      <c r="S156" s="11" t="s">
        <v>88</v>
      </c>
      <c r="T156" s="13"/>
      <c r="U156" s="37"/>
      <c r="V156" s="13"/>
      <c r="W156" s="123"/>
      <c r="X156" s="13"/>
      <c r="Y156" s="37"/>
      <c r="Z156" s="13"/>
      <c r="AA156" s="14" t="s">
        <v>1036</v>
      </c>
      <c r="AB156" s="13"/>
      <c r="AC156" s="13"/>
      <c r="AD156" s="11"/>
      <c r="AE156" s="87" t="s">
        <v>382</v>
      </c>
      <c r="AF156" s="88" t="s">
        <v>385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V156" s="19"/>
    </row>
    <row r="157" spans="1:141" customFormat="1" x14ac:dyDescent="0.25">
      <c r="A157" s="11">
        <f t="shared" ref="A157:N157" si="99">SUBTOTAL(9,A5:A154)</f>
        <v>8</v>
      </c>
      <c r="B157" s="11">
        <f t="shared" si="99"/>
        <v>36</v>
      </c>
      <c r="C157" s="11">
        <f t="shared" si="99"/>
        <v>109</v>
      </c>
      <c r="D157" s="11">
        <f t="shared" si="99"/>
        <v>29</v>
      </c>
      <c r="E157" s="11">
        <f t="shared" si="99"/>
        <v>48</v>
      </c>
      <c r="F157" s="11">
        <f t="shared" si="99"/>
        <v>4</v>
      </c>
      <c r="G157" s="11">
        <f t="shared" si="99"/>
        <v>4</v>
      </c>
      <c r="H157" s="11">
        <f t="shared" si="99"/>
        <v>34</v>
      </c>
      <c r="I157" s="11">
        <f t="shared" si="99"/>
        <v>32</v>
      </c>
      <c r="J157" s="11">
        <f t="shared" si="99"/>
        <v>13</v>
      </c>
      <c r="K157" s="11">
        <f t="shared" si="99"/>
        <v>11</v>
      </c>
      <c r="L157" s="11">
        <f t="shared" si="99"/>
        <v>20</v>
      </c>
      <c r="M157" s="11">
        <f t="shared" si="99"/>
        <v>6</v>
      </c>
      <c r="N157" s="11">
        <f t="shared" si="99"/>
        <v>0</v>
      </c>
      <c r="O157" s="64">
        <f>SUM(D157+E157+F157+I157+K157+L157+M157)</f>
        <v>150</v>
      </c>
      <c r="P157" s="12"/>
      <c r="Q157" s="12" t="s">
        <v>224</v>
      </c>
      <c r="R157" s="45" t="s">
        <v>370</v>
      </c>
      <c r="S157" s="11" t="s">
        <v>371</v>
      </c>
      <c r="T157" s="13"/>
      <c r="U157" s="37"/>
      <c r="V157" s="13"/>
      <c r="W157" s="123"/>
      <c r="X157" s="13"/>
      <c r="Y157" s="37"/>
      <c r="Z157" s="13" t="s">
        <v>185</v>
      </c>
      <c r="AA157" s="14" t="s">
        <v>886</v>
      </c>
      <c r="AB157" s="13"/>
      <c r="AC157" s="13"/>
      <c r="AD157" s="11"/>
      <c r="AE157" s="87" t="s">
        <v>373</v>
      </c>
      <c r="AF157" s="88" t="s">
        <v>97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45" t="s">
        <v>980</v>
      </c>
      <c r="DV157" s="19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51"/>
      <c r="K158" s="50"/>
      <c r="L158" s="50"/>
      <c r="M158" s="50"/>
      <c r="N158" s="50"/>
      <c r="O158" s="48"/>
      <c r="P158" s="12"/>
      <c r="Q158" s="12"/>
      <c r="R158" s="45" t="s">
        <v>369</v>
      </c>
      <c r="S158" s="11" t="s">
        <v>150</v>
      </c>
      <c r="T158" s="13"/>
      <c r="U158" s="37"/>
      <c r="V158" s="13"/>
      <c r="W158" s="123"/>
      <c r="X158" s="13"/>
      <c r="Y158" s="37"/>
      <c r="Z158" s="13" t="s">
        <v>186</v>
      </c>
      <c r="AA158" s="14" t="s">
        <v>1226</v>
      </c>
      <c r="AB158" s="13"/>
      <c r="AC158" s="13"/>
      <c r="AD158" s="11"/>
      <c r="AE158" s="87" t="s">
        <v>375</v>
      </c>
      <c r="AF158" s="88" t="s">
        <v>386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986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69" t="s">
        <v>366</v>
      </c>
      <c r="Q159" s="69" t="s">
        <v>366</v>
      </c>
      <c r="R159" s="45" t="s">
        <v>341</v>
      </c>
      <c r="S159" s="11" t="s">
        <v>158</v>
      </c>
      <c r="T159" s="13"/>
      <c r="U159" s="37"/>
      <c r="V159" s="13"/>
      <c r="W159" s="123"/>
      <c r="X159" s="13"/>
      <c r="Y159" s="37"/>
      <c r="Z159" s="13" t="s">
        <v>189</v>
      </c>
      <c r="AA159" s="14" t="s">
        <v>888</v>
      </c>
      <c r="AB159" s="13"/>
      <c r="AC159" s="13"/>
      <c r="AD159" s="11"/>
      <c r="AE159" s="87" t="s">
        <v>376</v>
      </c>
      <c r="AF159" s="88" t="s">
        <v>110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987</v>
      </c>
      <c r="DV159" s="19"/>
      <c r="EK159" s="11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11"/>
      <c r="K160" s="50"/>
      <c r="L160" s="50"/>
      <c r="M160" s="50"/>
      <c r="N160" s="50"/>
      <c r="O160" s="48"/>
      <c r="P160" s="12"/>
      <c r="Q160" s="12"/>
      <c r="R160" s="45" t="s">
        <v>368</v>
      </c>
      <c r="S160" s="11" t="s">
        <v>161</v>
      </c>
      <c r="T160" s="13"/>
      <c r="U160" s="37"/>
      <c r="V160" s="13"/>
      <c r="W160" s="123"/>
      <c r="X160" s="13"/>
      <c r="Y160" s="37"/>
      <c r="Z160" s="13" t="s">
        <v>876</v>
      </c>
      <c r="AA160" s="14" t="s">
        <v>1227</v>
      </c>
      <c r="AB160" s="13"/>
      <c r="AC160" s="13"/>
      <c r="AD160" s="11"/>
      <c r="AE160" s="87" t="s">
        <v>379</v>
      </c>
      <c r="AF160" s="88" t="s">
        <v>387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988</v>
      </c>
      <c r="DV160" s="19"/>
      <c r="EK160" s="11"/>
    </row>
    <row r="161" spans="15:126" x14ac:dyDescent="0.25">
      <c r="R161" s="45" t="s">
        <v>367</v>
      </c>
      <c r="S161" s="11" t="s">
        <v>166</v>
      </c>
      <c r="Z161" s="13" t="s">
        <v>887</v>
      </c>
      <c r="AA161" s="14" t="s">
        <v>1288</v>
      </c>
      <c r="AE161" s="87" t="s">
        <v>394</v>
      </c>
      <c r="AF161" s="88" t="s">
        <v>395</v>
      </c>
      <c r="CN161" s="19"/>
      <c r="CO161" s="19"/>
      <c r="DP161" s="11" t="s">
        <v>981</v>
      </c>
      <c r="DV161" s="19"/>
    </row>
    <row r="162" spans="15:126" x14ac:dyDescent="0.25">
      <c r="R162" s="45" t="s">
        <v>365</v>
      </c>
      <c r="S162" s="11" t="s">
        <v>249</v>
      </c>
      <c r="Z162" s="223" t="s">
        <v>1228</v>
      </c>
      <c r="AA162" s="14" t="s">
        <v>1229</v>
      </c>
      <c r="AE162" s="87" t="s">
        <v>383</v>
      </c>
      <c r="AF162" s="88" t="s">
        <v>388</v>
      </c>
      <c r="CN162" s="19"/>
      <c r="CO162" s="19"/>
      <c r="DP162" s="11" t="s">
        <v>982</v>
      </c>
      <c r="DV162" s="19"/>
    </row>
    <row r="163" spans="15:126" x14ac:dyDescent="0.25">
      <c r="AE163" s="91" t="s">
        <v>365</v>
      </c>
      <c r="AF163" s="89" t="s">
        <v>249</v>
      </c>
      <c r="CN163" s="19"/>
      <c r="CO163" s="19"/>
      <c r="DP163" s="11" t="s">
        <v>989</v>
      </c>
      <c r="DV163" s="19"/>
    </row>
    <row r="164" spans="15:126" x14ac:dyDescent="0.25">
      <c r="AE164" s="80"/>
      <c r="DP164" s="11" t="s">
        <v>990</v>
      </c>
    </row>
    <row r="165" spans="15:126" x14ac:dyDescent="0.25">
      <c r="AE165" s="80" t="s">
        <v>408</v>
      </c>
      <c r="DP165" s="11" t="s">
        <v>991</v>
      </c>
    </row>
    <row r="166" spans="15:126" x14ac:dyDescent="0.25">
      <c r="O166" s="109"/>
      <c r="P166" s="110"/>
      <c r="Q166" s="111"/>
      <c r="R166" s="112"/>
      <c r="S166" s="113"/>
      <c r="AE166" s="80" t="s">
        <v>410</v>
      </c>
      <c r="DP166" s="11" t="s">
        <v>983</v>
      </c>
    </row>
    <row r="167" spans="15:126" x14ac:dyDescent="0.25">
      <c r="O167" s="109"/>
      <c r="P167" s="110"/>
      <c r="Q167" s="111"/>
      <c r="R167" s="112"/>
      <c r="S167" s="113"/>
      <c r="AE167" s="80" t="s">
        <v>409</v>
      </c>
      <c r="DP167" s="11" t="s">
        <v>984</v>
      </c>
    </row>
    <row r="168" spans="15:126" x14ac:dyDescent="0.25">
      <c r="O168" s="109"/>
      <c r="P168" s="110"/>
      <c r="Q168" s="111"/>
      <c r="R168" s="112"/>
      <c r="S168" s="113"/>
      <c r="AE168" s="80"/>
      <c r="DP168" s="11" t="s">
        <v>992</v>
      </c>
    </row>
    <row r="169" spans="15:126" x14ac:dyDescent="0.25">
      <c r="O169" s="114"/>
      <c r="P169" s="111"/>
      <c r="Q169" s="111"/>
      <c r="R169" s="112"/>
      <c r="S169" s="115"/>
      <c r="AE169" s="80" t="s">
        <v>411</v>
      </c>
      <c r="DP169" s="11" t="s">
        <v>985</v>
      </c>
    </row>
    <row r="170" spans="15:126" x14ac:dyDescent="0.25">
      <c r="AE170" s="80" t="s">
        <v>413</v>
      </c>
    </row>
    <row r="171" spans="15:126" x14ac:dyDescent="0.25">
      <c r="AE171" s="80" t="s">
        <v>412</v>
      </c>
      <c r="DQ171" s="45" t="s">
        <v>993</v>
      </c>
    </row>
    <row r="172" spans="15:126" x14ac:dyDescent="0.25">
      <c r="AE172" s="80"/>
      <c r="DQ172" s="11" t="s">
        <v>994</v>
      </c>
    </row>
    <row r="173" spans="15:126" x14ac:dyDescent="0.25">
      <c r="AE173" s="80"/>
      <c r="DQ173" s="11" t="s">
        <v>995</v>
      </c>
    </row>
    <row r="174" spans="15:126" x14ac:dyDescent="0.25">
      <c r="AE174" s="80"/>
      <c r="DQ174" s="11" t="s">
        <v>996</v>
      </c>
    </row>
    <row r="175" spans="15:126" x14ac:dyDescent="0.25">
      <c r="AE175" s="80"/>
      <c r="DQ175" s="11" t="s">
        <v>997</v>
      </c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  <c r="DT180" s="11" t="s">
        <v>998</v>
      </c>
    </row>
    <row r="181" spans="31:124" x14ac:dyDescent="0.25">
      <c r="AE181" s="80"/>
    </row>
    <row r="182" spans="31:124" x14ac:dyDescent="0.25">
      <c r="AE182" s="80"/>
    </row>
    <row r="183" spans="31:124" x14ac:dyDescent="0.25">
      <c r="AE183" s="80"/>
      <c r="DM183" s="872" t="s">
        <v>78</v>
      </c>
      <c r="DN183" s="873"/>
      <c r="DO183" s="874"/>
      <c r="DP183" s="173" t="s">
        <v>950</v>
      </c>
    </row>
    <row r="184" spans="31:124" x14ac:dyDescent="0.25">
      <c r="AE184" s="80"/>
      <c r="DM184" s="174" t="s">
        <v>76</v>
      </c>
      <c r="DN184" s="175" t="s">
        <v>77</v>
      </c>
      <c r="DO184" s="176" t="s">
        <v>701</v>
      </c>
      <c r="DP184" s="171"/>
    </row>
    <row r="185" spans="31:124" x14ac:dyDescent="0.25">
      <c r="AE185" s="80"/>
      <c r="DM185" s="177">
        <v>101</v>
      </c>
      <c r="DN185" s="178" t="s">
        <v>712</v>
      </c>
      <c r="DO185" s="179">
        <v>2</v>
      </c>
      <c r="DP185" s="171"/>
    </row>
    <row r="186" spans="31:124" x14ac:dyDescent="0.25">
      <c r="AE186" s="80"/>
      <c r="DM186" s="177">
        <v>102</v>
      </c>
      <c r="DN186" s="178" t="s">
        <v>713</v>
      </c>
      <c r="DO186" s="179">
        <v>3</v>
      </c>
      <c r="DP186" s="171"/>
    </row>
    <row r="187" spans="31:124" x14ac:dyDescent="0.25">
      <c r="AE187" s="80"/>
      <c r="DM187" s="177">
        <v>103</v>
      </c>
      <c r="DN187" s="178" t="s">
        <v>714</v>
      </c>
      <c r="DO187" s="179">
        <v>4</v>
      </c>
      <c r="DP187" s="171"/>
    </row>
    <row r="188" spans="31:124" x14ac:dyDescent="0.25">
      <c r="AE188" s="80"/>
      <c r="DM188" s="177">
        <v>104</v>
      </c>
      <c r="DN188" s="178" t="s">
        <v>715</v>
      </c>
      <c r="DO188" s="179">
        <v>5</v>
      </c>
      <c r="DP188" s="171"/>
    </row>
    <row r="189" spans="31:124" x14ac:dyDescent="0.25">
      <c r="AE189" s="80"/>
      <c r="DM189" s="177">
        <v>111</v>
      </c>
      <c r="DN189" s="178" t="s">
        <v>716</v>
      </c>
      <c r="DO189" s="179">
        <v>4</v>
      </c>
      <c r="DP189" s="171" t="s">
        <v>953</v>
      </c>
    </row>
    <row r="190" spans="31:124" x14ac:dyDescent="0.25">
      <c r="AE190" s="80"/>
      <c r="DM190" s="177">
        <v>112</v>
      </c>
      <c r="DN190" s="178" t="s">
        <v>717</v>
      </c>
      <c r="DO190" s="179">
        <v>5</v>
      </c>
      <c r="DP190" s="171" t="s">
        <v>953</v>
      </c>
    </row>
    <row r="191" spans="31:124" x14ac:dyDescent="0.25">
      <c r="AE191" s="80"/>
      <c r="DM191" s="177">
        <v>121</v>
      </c>
      <c r="DN191" s="178" t="s">
        <v>718</v>
      </c>
      <c r="DO191" s="179">
        <v>4</v>
      </c>
      <c r="DP191" s="171" t="s">
        <v>954</v>
      </c>
    </row>
    <row r="192" spans="31:124" x14ac:dyDescent="0.25">
      <c r="AE192" s="80"/>
      <c r="DM192" s="177">
        <v>122</v>
      </c>
      <c r="DN192" s="178" t="s">
        <v>719</v>
      </c>
      <c r="DO192" s="179">
        <v>5</v>
      </c>
      <c r="DP192" s="171" t="s">
        <v>954</v>
      </c>
    </row>
    <row r="193" spans="117:120" x14ac:dyDescent="0.25">
      <c r="DM193" s="177">
        <v>123</v>
      </c>
      <c r="DN193" s="178" t="s">
        <v>720</v>
      </c>
      <c r="DO193" s="179">
        <v>6</v>
      </c>
      <c r="DP193" s="171" t="s">
        <v>954</v>
      </c>
    </row>
    <row r="194" spans="117:120" x14ac:dyDescent="0.25">
      <c r="DM194" s="177">
        <v>124</v>
      </c>
      <c r="DN194" s="178" t="s">
        <v>721</v>
      </c>
      <c r="DO194" s="179">
        <v>7</v>
      </c>
      <c r="DP194" s="171" t="s">
        <v>954</v>
      </c>
    </row>
    <row r="195" spans="117:120" x14ac:dyDescent="0.25">
      <c r="DM195" s="177">
        <v>131</v>
      </c>
      <c r="DN195" s="178" t="s">
        <v>722</v>
      </c>
      <c r="DO195" s="179">
        <v>4</v>
      </c>
      <c r="DP195" s="171" t="s">
        <v>955</v>
      </c>
    </row>
    <row r="196" spans="117:120" x14ac:dyDescent="0.25">
      <c r="DM196" s="177">
        <v>132</v>
      </c>
      <c r="DN196" s="178" t="s">
        <v>723</v>
      </c>
      <c r="DO196" s="179">
        <v>5</v>
      </c>
      <c r="DP196" s="171" t="s">
        <v>955</v>
      </c>
    </row>
    <row r="197" spans="117:120" x14ac:dyDescent="0.25">
      <c r="DM197" s="177">
        <v>133</v>
      </c>
      <c r="DN197" s="178" t="s">
        <v>724</v>
      </c>
      <c r="DO197" s="179">
        <v>6</v>
      </c>
      <c r="DP197" s="171" t="s">
        <v>955</v>
      </c>
    </row>
    <row r="198" spans="117:120" x14ac:dyDescent="0.25">
      <c r="DM198" s="177">
        <v>134</v>
      </c>
      <c r="DN198" s="178" t="s">
        <v>725</v>
      </c>
      <c r="DO198" s="179">
        <v>7</v>
      </c>
      <c r="DP198" s="171" t="s">
        <v>955</v>
      </c>
    </row>
    <row r="199" spans="117:120" x14ac:dyDescent="0.25">
      <c r="DM199" s="177">
        <v>138</v>
      </c>
      <c r="DN199" s="178" t="s">
        <v>726</v>
      </c>
      <c r="DO199" s="179">
        <v>6</v>
      </c>
      <c r="DP199" s="171"/>
    </row>
    <row r="200" spans="117:120" x14ac:dyDescent="0.25">
      <c r="DM200" s="177">
        <v>139</v>
      </c>
      <c r="DN200" s="178" t="s">
        <v>727</v>
      </c>
      <c r="DO200" s="179">
        <v>7</v>
      </c>
      <c r="DP200" s="171"/>
    </row>
    <row r="201" spans="117:120" x14ac:dyDescent="0.25">
      <c r="DM201" s="177">
        <v>141</v>
      </c>
      <c r="DN201" s="178" t="s">
        <v>728</v>
      </c>
      <c r="DO201" s="179">
        <v>8</v>
      </c>
      <c r="DP201" s="171" t="s">
        <v>956</v>
      </c>
    </row>
    <row r="202" spans="117:120" x14ac:dyDescent="0.25">
      <c r="DM202" s="177">
        <v>142</v>
      </c>
      <c r="DN202" s="178" t="s">
        <v>729</v>
      </c>
      <c r="DO202" s="179">
        <v>9</v>
      </c>
      <c r="DP202" s="171" t="s">
        <v>956</v>
      </c>
    </row>
    <row r="203" spans="117:120" x14ac:dyDescent="0.25">
      <c r="DM203" s="177">
        <v>143</v>
      </c>
      <c r="DN203" s="178" t="s">
        <v>730</v>
      </c>
      <c r="DO203" s="179">
        <v>10</v>
      </c>
      <c r="DP203" s="171" t="s">
        <v>956</v>
      </c>
    </row>
    <row r="204" spans="117:120" x14ac:dyDescent="0.25">
      <c r="DM204" s="177">
        <v>144</v>
      </c>
      <c r="DN204" s="178" t="s">
        <v>731</v>
      </c>
      <c r="DO204" s="179">
        <v>11</v>
      </c>
      <c r="DP204" s="171" t="s">
        <v>956</v>
      </c>
    </row>
    <row r="205" spans="117:120" x14ac:dyDescent="0.25">
      <c r="DM205" s="177">
        <v>150</v>
      </c>
      <c r="DN205" s="178" t="s">
        <v>732</v>
      </c>
      <c r="DO205" s="179">
        <v>8</v>
      </c>
      <c r="DP205" s="171"/>
    </row>
    <row r="206" spans="117:120" x14ac:dyDescent="0.25">
      <c r="DM206" s="177">
        <v>151</v>
      </c>
      <c r="DN206" s="178" t="s">
        <v>733</v>
      </c>
      <c r="DO206" s="179">
        <v>9</v>
      </c>
      <c r="DP206" s="171"/>
    </row>
    <row r="207" spans="117:120" x14ac:dyDescent="0.25">
      <c r="DM207" s="177">
        <v>152</v>
      </c>
      <c r="DN207" s="178" t="s">
        <v>734</v>
      </c>
      <c r="DO207" s="179">
        <v>10</v>
      </c>
      <c r="DP207" s="171"/>
    </row>
    <row r="208" spans="117:120" x14ac:dyDescent="0.25">
      <c r="DM208" s="177">
        <v>153</v>
      </c>
      <c r="DN208" s="178" t="s">
        <v>735</v>
      </c>
      <c r="DO208" s="179">
        <v>11</v>
      </c>
      <c r="DP208" s="171"/>
    </row>
    <row r="209" spans="117:120" x14ac:dyDescent="0.25">
      <c r="DM209" s="177">
        <v>154</v>
      </c>
      <c r="DN209" s="178" t="s">
        <v>736</v>
      </c>
      <c r="DO209" s="179">
        <v>12</v>
      </c>
      <c r="DP209" s="171"/>
    </row>
    <row r="210" spans="117:120" x14ac:dyDescent="0.25">
      <c r="DM210" s="177">
        <v>161</v>
      </c>
      <c r="DN210" s="178" t="s">
        <v>737</v>
      </c>
      <c r="DO210" s="179">
        <v>8</v>
      </c>
      <c r="DP210" s="171" t="s">
        <v>957</v>
      </c>
    </row>
    <row r="211" spans="117:120" x14ac:dyDescent="0.25">
      <c r="DM211" s="177">
        <v>162</v>
      </c>
      <c r="DN211" s="178" t="s">
        <v>738</v>
      </c>
      <c r="DO211" s="179">
        <v>9</v>
      </c>
      <c r="DP211" s="171" t="s">
        <v>957</v>
      </c>
    </row>
    <row r="212" spans="117:120" x14ac:dyDescent="0.25">
      <c r="DM212" s="177">
        <v>163</v>
      </c>
      <c r="DN212" s="178" t="s">
        <v>739</v>
      </c>
      <c r="DO212" s="179">
        <v>10</v>
      </c>
      <c r="DP212" s="171"/>
    </row>
    <row r="213" spans="117:120" x14ac:dyDescent="0.25">
      <c r="DM213" s="177">
        <v>164</v>
      </c>
      <c r="DN213" s="178" t="s">
        <v>740</v>
      </c>
      <c r="DO213" s="179">
        <v>11</v>
      </c>
      <c r="DP213" s="171"/>
    </row>
    <row r="214" spans="117:120" x14ac:dyDescent="0.25">
      <c r="DM214" s="177">
        <v>171</v>
      </c>
      <c r="DN214" s="178" t="s">
        <v>741</v>
      </c>
      <c r="DO214" s="179">
        <v>9</v>
      </c>
      <c r="DP214" s="171"/>
    </row>
    <row r="215" spans="117:120" x14ac:dyDescent="0.25">
      <c r="DM215" s="177">
        <v>172</v>
      </c>
      <c r="DN215" s="178" t="s">
        <v>742</v>
      </c>
      <c r="DO215" s="179">
        <v>10</v>
      </c>
      <c r="DP215" s="171"/>
    </row>
    <row r="216" spans="117:120" x14ac:dyDescent="0.25">
      <c r="DM216" s="177">
        <v>173</v>
      </c>
      <c r="DN216" s="178" t="s">
        <v>743</v>
      </c>
      <c r="DO216" s="179">
        <v>11</v>
      </c>
      <c r="DP216" s="171"/>
    </row>
    <row r="217" spans="117:120" x14ac:dyDescent="0.25">
      <c r="DM217" s="177">
        <v>174</v>
      </c>
      <c r="DN217" s="178" t="s">
        <v>744</v>
      </c>
      <c r="DO217" s="179">
        <v>12</v>
      </c>
      <c r="DP217" s="171"/>
    </row>
    <row r="218" spans="117:120" x14ac:dyDescent="0.25">
      <c r="DM218" s="177">
        <v>181</v>
      </c>
      <c r="DN218" s="178" t="s">
        <v>745</v>
      </c>
      <c r="DO218" s="179">
        <v>10</v>
      </c>
      <c r="DP218" s="171"/>
    </row>
    <row r="219" spans="117:120" x14ac:dyDescent="0.25">
      <c r="DM219" s="177">
        <v>183</v>
      </c>
      <c r="DN219" s="178" t="s">
        <v>746</v>
      </c>
      <c r="DO219" s="179">
        <v>12</v>
      </c>
      <c r="DP219" s="171"/>
    </row>
    <row r="220" spans="117:120" x14ac:dyDescent="0.25">
      <c r="DM220" s="177">
        <v>191</v>
      </c>
      <c r="DN220" s="178" t="s">
        <v>747</v>
      </c>
      <c r="DO220" s="179">
        <v>7</v>
      </c>
      <c r="DP220" s="171"/>
    </row>
    <row r="221" spans="117:120" x14ac:dyDescent="0.25">
      <c r="DM221" s="177">
        <v>192</v>
      </c>
      <c r="DN221" s="178" t="s">
        <v>748</v>
      </c>
      <c r="DO221" s="179">
        <v>8</v>
      </c>
      <c r="DP221" s="171"/>
    </row>
    <row r="222" spans="117:120" x14ac:dyDescent="0.25">
      <c r="DM222" s="177">
        <v>193</v>
      </c>
      <c r="DN222" s="178" t="s">
        <v>749</v>
      </c>
      <c r="DO222" s="179">
        <v>9</v>
      </c>
      <c r="DP222" s="171"/>
    </row>
    <row r="223" spans="117:120" x14ac:dyDescent="0.25">
      <c r="DM223" s="177">
        <v>201</v>
      </c>
      <c r="DN223" s="178" t="s">
        <v>750</v>
      </c>
      <c r="DO223" s="179">
        <v>2</v>
      </c>
      <c r="DP223" s="171"/>
    </row>
    <row r="224" spans="117:120" x14ac:dyDescent="0.25">
      <c r="DM224" s="177">
        <v>202</v>
      </c>
      <c r="DN224" s="178" t="s">
        <v>751</v>
      </c>
      <c r="DO224" s="179">
        <v>3</v>
      </c>
      <c r="DP224" s="171"/>
    </row>
    <row r="225" spans="117:120" x14ac:dyDescent="0.25">
      <c r="DM225" s="177">
        <v>211</v>
      </c>
      <c r="DN225" s="178" t="s">
        <v>752</v>
      </c>
      <c r="DO225" s="179">
        <v>4</v>
      </c>
      <c r="DP225" s="171" t="s">
        <v>958</v>
      </c>
    </row>
    <row r="226" spans="117:120" x14ac:dyDescent="0.25">
      <c r="DM226" s="177">
        <v>212</v>
      </c>
      <c r="DN226" s="178" t="s">
        <v>753</v>
      </c>
      <c r="DO226" s="179">
        <v>5</v>
      </c>
      <c r="DP226" s="171" t="s">
        <v>958</v>
      </c>
    </row>
    <row r="227" spans="117:120" x14ac:dyDescent="0.25">
      <c r="DM227" s="177">
        <v>213</v>
      </c>
      <c r="DN227" s="178" t="s">
        <v>754</v>
      </c>
      <c r="DO227" s="179">
        <v>6</v>
      </c>
      <c r="DP227" s="171" t="s">
        <v>958</v>
      </c>
    </row>
    <row r="228" spans="117:120" x14ac:dyDescent="0.25">
      <c r="DM228" s="177">
        <v>214</v>
      </c>
      <c r="DN228" s="178" t="s">
        <v>755</v>
      </c>
      <c r="DO228" s="179">
        <v>7</v>
      </c>
      <c r="DP228" s="171" t="s">
        <v>958</v>
      </c>
    </row>
    <row r="229" spans="117:120" x14ac:dyDescent="0.25">
      <c r="DM229" s="177">
        <v>221</v>
      </c>
      <c r="DN229" s="178" t="s">
        <v>756</v>
      </c>
      <c r="DO229" s="179">
        <v>8</v>
      </c>
      <c r="DP229" s="171" t="s">
        <v>959</v>
      </c>
    </row>
    <row r="230" spans="117:120" x14ac:dyDescent="0.25">
      <c r="DM230" s="177">
        <v>222</v>
      </c>
      <c r="DN230" s="178" t="s">
        <v>757</v>
      </c>
      <c r="DO230" s="179">
        <v>9</v>
      </c>
      <c r="DP230" s="171" t="s">
        <v>959</v>
      </c>
    </row>
    <row r="231" spans="117:120" x14ac:dyDescent="0.25">
      <c r="DM231" s="177">
        <v>223</v>
      </c>
      <c r="DN231" s="178" t="s">
        <v>758</v>
      </c>
      <c r="DO231" s="179">
        <v>10</v>
      </c>
      <c r="DP231" s="171" t="s">
        <v>959</v>
      </c>
    </row>
    <row r="232" spans="117:120" x14ac:dyDescent="0.25">
      <c r="DM232" s="177">
        <v>224</v>
      </c>
      <c r="DN232" s="178" t="s">
        <v>759</v>
      </c>
      <c r="DO232" s="179">
        <v>11</v>
      </c>
      <c r="DP232" s="171" t="s">
        <v>959</v>
      </c>
    </row>
    <row r="233" spans="117:120" x14ac:dyDescent="0.25">
      <c r="DM233" s="177">
        <v>241</v>
      </c>
      <c r="DN233" s="178" t="s">
        <v>760</v>
      </c>
      <c r="DO233" s="179">
        <v>8</v>
      </c>
      <c r="DP233" s="171"/>
    </row>
    <row r="234" spans="117:120" x14ac:dyDescent="0.25">
      <c r="DM234" s="177">
        <v>242</v>
      </c>
      <c r="DN234" s="178" t="s">
        <v>761</v>
      </c>
      <c r="DO234" s="179">
        <v>9</v>
      </c>
      <c r="DP234" s="171"/>
    </row>
    <row r="235" spans="117:120" x14ac:dyDescent="0.25">
      <c r="DM235" s="177">
        <v>243</v>
      </c>
      <c r="DN235" s="178" t="s">
        <v>762</v>
      </c>
      <c r="DO235" s="179">
        <v>10</v>
      </c>
      <c r="DP235" s="171"/>
    </row>
    <row r="236" spans="117:120" x14ac:dyDescent="0.25">
      <c r="DM236" s="177">
        <v>244</v>
      </c>
      <c r="DN236" s="178" t="s">
        <v>763</v>
      </c>
      <c r="DO236" s="179">
        <v>11</v>
      </c>
      <c r="DP236" s="171"/>
    </row>
    <row r="237" spans="117:120" x14ac:dyDescent="0.25">
      <c r="DM237" s="177">
        <v>250</v>
      </c>
      <c r="DN237" s="178" t="s">
        <v>764</v>
      </c>
      <c r="DO237" s="179">
        <v>8</v>
      </c>
      <c r="DP237" s="171"/>
    </row>
    <row r="238" spans="117:120" x14ac:dyDescent="0.25">
      <c r="DM238" s="177">
        <v>251</v>
      </c>
      <c r="DN238" s="178" t="s">
        <v>765</v>
      </c>
      <c r="DO238" s="179">
        <v>9</v>
      </c>
      <c r="DP238" s="171"/>
    </row>
    <row r="239" spans="117:120" x14ac:dyDescent="0.25">
      <c r="DM239" s="177">
        <v>252</v>
      </c>
      <c r="DN239" s="178" t="s">
        <v>766</v>
      </c>
      <c r="DO239" s="179">
        <v>10</v>
      </c>
      <c r="DP239" s="171"/>
    </row>
    <row r="240" spans="117:120" x14ac:dyDescent="0.25">
      <c r="DM240" s="177">
        <v>253</v>
      </c>
      <c r="DN240" s="178" t="s">
        <v>767</v>
      </c>
      <c r="DO240" s="179">
        <v>11</v>
      </c>
      <c r="DP240" s="171"/>
    </row>
    <row r="241" spans="117:120" x14ac:dyDescent="0.25">
      <c r="DM241" s="177">
        <v>254</v>
      </c>
      <c r="DN241" s="178" t="s">
        <v>768</v>
      </c>
      <c r="DO241" s="179">
        <v>12</v>
      </c>
      <c r="DP241" s="171"/>
    </row>
    <row r="242" spans="117:120" x14ac:dyDescent="0.25">
      <c r="DM242" s="177">
        <v>351</v>
      </c>
      <c r="DN242" s="178" t="s">
        <v>769</v>
      </c>
      <c r="DO242" s="179">
        <v>7</v>
      </c>
      <c r="DP242" s="171"/>
    </row>
    <row r="243" spans="117:120" x14ac:dyDescent="0.25">
      <c r="DM243" s="177">
        <v>352</v>
      </c>
      <c r="DN243" s="178" t="s">
        <v>770</v>
      </c>
      <c r="DO243" s="179">
        <v>8</v>
      </c>
      <c r="DP243" s="171"/>
    </row>
    <row r="244" spans="117:120" x14ac:dyDescent="0.25">
      <c r="DM244" s="177">
        <v>353</v>
      </c>
      <c r="DN244" s="178" t="s">
        <v>771</v>
      </c>
      <c r="DO244" s="179">
        <v>9</v>
      </c>
      <c r="DP244" s="171"/>
    </row>
    <row r="245" spans="117:120" x14ac:dyDescent="0.25">
      <c r="DM245" s="177">
        <v>354</v>
      </c>
      <c r="DN245" s="178" t="s">
        <v>772</v>
      </c>
      <c r="DO245" s="179">
        <v>10</v>
      </c>
      <c r="DP245" s="171"/>
    </row>
    <row r="246" spans="117:120" x14ac:dyDescent="0.25">
      <c r="DM246" s="177">
        <v>355</v>
      </c>
      <c r="DN246" s="178" t="s">
        <v>773</v>
      </c>
      <c r="DO246" s="179">
        <v>11</v>
      </c>
      <c r="DP246" s="171"/>
    </row>
    <row r="247" spans="117:120" x14ac:dyDescent="0.25">
      <c r="DM247" s="177">
        <v>356</v>
      </c>
      <c r="DN247" s="178" t="s">
        <v>774</v>
      </c>
      <c r="DO247" s="179">
        <v>12</v>
      </c>
      <c r="DP247" s="171"/>
    </row>
    <row r="248" spans="117:120" x14ac:dyDescent="0.25">
      <c r="DM248" s="177">
        <v>361</v>
      </c>
      <c r="DN248" s="178" t="s">
        <v>775</v>
      </c>
      <c r="DO248" s="179">
        <v>6</v>
      </c>
      <c r="DP248" s="171"/>
    </row>
    <row r="249" spans="117:120" x14ac:dyDescent="0.25">
      <c r="DM249" s="177">
        <v>362</v>
      </c>
      <c r="DN249" s="178" t="s">
        <v>776</v>
      </c>
      <c r="DO249" s="179">
        <v>7</v>
      </c>
      <c r="DP249" s="171"/>
    </row>
    <row r="250" spans="117:120" x14ac:dyDescent="0.25">
      <c r="DM250" s="177">
        <v>363</v>
      </c>
      <c r="DN250" s="178" t="s">
        <v>777</v>
      </c>
      <c r="DO250" s="179">
        <v>8</v>
      </c>
      <c r="DP250" s="171"/>
    </row>
    <row r="251" spans="117:120" x14ac:dyDescent="0.25">
      <c r="DM251" s="177">
        <v>364</v>
      </c>
      <c r="DN251" s="178" t="s">
        <v>778</v>
      </c>
      <c r="DO251" s="179">
        <v>9</v>
      </c>
      <c r="DP251" s="171"/>
    </row>
    <row r="252" spans="117:120" x14ac:dyDescent="0.25">
      <c r="DM252" s="177">
        <v>366</v>
      </c>
      <c r="DN252" s="178" t="s">
        <v>779</v>
      </c>
      <c r="DO252" s="179">
        <v>8</v>
      </c>
      <c r="DP252" s="171"/>
    </row>
    <row r="253" spans="117:120" x14ac:dyDescent="0.25">
      <c r="DM253" s="177">
        <v>367</v>
      </c>
      <c r="DN253" s="178" t="s">
        <v>780</v>
      </c>
      <c r="DO253" s="179">
        <v>9</v>
      </c>
      <c r="DP253" s="171"/>
    </row>
    <row r="254" spans="117:120" x14ac:dyDescent="0.25">
      <c r="DM254" s="177">
        <v>368</v>
      </c>
      <c r="DN254" s="178" t="s">
        <v>781</v>
      </c>
      <c r="DO254" s="179">
        <v>10</v>
      </c>
      <c r="DP254" s="171"/>
    </row>
    <row r="255" spans="117:120" x14ac:dyDescent="0.25">
      <c r="DM255" s="177">
        <v>371</v>
      </c>
      <c r="DN255" s="178" t="s">
        <v>782</v>
      </c>
      <c r="DO255" s="179">
        <v>7</v>
      </c>
      <c r="DP255" s="171"/>
    </row>
    <row r="256" spans="117:120" x14ac:dyDescent="0.25">
      <c r="DM256" s="177">
        <v>372</v>
      </c>
      <c r="DN256" s="178" t="s">
        <v>783</v>
      </c>
      <c r="DO256" s="179">
        <v>8</v>
      </c>
      <c r="DP256" s="171"/>
    </row>
    <row r="257" spans="117:120" x14ac:dyDescent="0.25">
      <c r="DM257" s="177">
        <v>373</v>
      </c>
      <c r="DN257" s="178" t="s">
        <v>784</v>
      </c>
      <c r="DO257" s="179">
        <v>9</v>
      </c>
      <c r="DP257" s="171"/>
    </row>
    <row r="258" spans="117:120" x14ac:dyDescent="0.25">
      <c r="DM258" s="177">
        <v>374</v>
      </c>
      <c r="DN258" s="178" t="s">
        <v>785</v>
      </c>
      <c r="DO258" s="179">
        <v>10</v>
      </c>
      <c r="DP258" s="171"/>
    </row>
    <row r="259" spans="117:120" x14ac:dyDescent="0.25">
      <c r="DM259" s="177">
        <v>375</v>
      </c>
      <c r="DN259" s="178" t="s">
        <v>786</v>
      </c>
      <c r="DO259" s="179">
        <v>11</v>
      </c>
      <c r="DP259" s="171"/>
    </row>
    <row r="260" spans="117:120" x14ac:dyDescent="0.25">
      <c r="DM260" s="177">
        <v>376</v>
      </c>
      <c r="DN260" s="178" t="s">
        <v>787</v>
      </c>
      <c r="DO260" s="179">
        <v>8</v>
      </c>
      <c r="DP260" s="171"/>
    </row>
    <row r="261" spans="117:120" x14ac:dyDescent="0.25">
      <c r="DM261" s="177">
        <v>377</v>
      </c>
      <c r="DN261" s="178" t="s">
        <v>788</v>
      </c>
      <c r="DO261" s="179">
        <v>9</v>
      </c>
      <c r="DP261" s="171"/>
    </row>
    <row r="262" spans="117:120" x14ac:dyDescent="0.25">
      <c r="DM262" s="177">
        <v>378</v>
      </c>
      <c r="DN262" s="178" t="s">
        <v>789</v>
      </c>
      <c r="DO262" s="179">
        <v>11</v>
      </c>
      <c r="DP262" s="171"/>
    </row>
    <row r="263" spans="117:120" x14ac:dyDescent="0.25">
      <c r="DM263" s="177">
        <v>381</v>
      </c>
      <c r="DN263" s="178" t="s">
        <v>732</v>
      </c>
      <c r="DO263" s="179">
        <v>10</v>
      </c>
      <c r="DP263" s="171"/>
    </row>
    <row r="264" spans="117:120" x14ac:dyDescent="0.25">
      <c r="DM264" s="177">
        <v>382</v>
      </c>
      <c r="DN264" s="178" t="s">
        <v>733</v>
      </c>
      <c r="DO264" s="179">
        <v>11</v>
      </c>
      <c r="DP264" s="171"/>
    </row>
    <row r="265" spans="117:120" x14ac:dyDescent="0.25">
      <c r="DM265" s="177">
        <v>383</v>
      </c>
      <c r="DN265" s="178" t="s">
        <v>734</v>
      </c>
      <c r="DO265" s="179">
        <v>12</v>
      </c>
      <c r="DP265" s="171"/>
    </row>
    <row r="266" spans="117:120" x14ac:dyDescent="0.25">
      <c r="DM266" s="177">
        <v>410</v>
      </c>
      <c r="DN266" s="178" t="s">
        <v>790</v>
      </c>
      <c r="DO266" s="179">
        <v>5</v>
      </c>
      <c r="DP266" s="171"/>
    </row>
    <row r="267" spans="117:120" x14ac:dyDescent="0.25">
      <c r="DM267" s="177">
        <v>411</v>
      </c>
      <c r="DN267" s="178" t="s">
        <v>791</v>
      </c>
      <c r="DO267" s="179">
        <v>6</v>
      </c>
      <c r="DP267" s="171" t="s">
        <v>961</v>
      </c>
    </row>
    <row r="268" spans="117:120" x14ac:dyDescent="0.25">
      <c r="DM268" s="177">
        <v>412</v>
      </c>
      <c r="DN268" s="178" t="s">
        <v>792</v>
      </c>
      <c r="DO268" s="179">
        <v>7</v>
      </c>
      <c r="DP268" s="171" t="s">
        <v>961</v>
      </c>
    </row>
    <row r="269" spans="117:120" x14ac:dyDescent="0.25">
      <c r="DM269" s="177">
        <v>413</v>
      </c>
      <c r="DN269" s="178" t="s">
        <v>793</v>
      </c>
      <c r="DO269" s="179">
        <v>8</v>
      </c>
      <c r="DP269" s="171" t="s">
        <v>961</v>
      </c>
    </row>
    <row r="270" spans="117:120" x14ac:dyDescent="0.25">
      <c r="DM270" s="177">
        <v>420</v>
      </c>
      <c r="DN270" s="178" t="s">
        <v>794</v>
      </c>
      <c r="DO270" s="179">
        <v>4</v>
      </c>
      <c r="DP270" s="171" t="s">
        <v>960</v>
      </c>
    </row>
    <row r="271" spans="117:120" x14ac:dyDescent="0.25">
      <c r="DM271" s="177">
        <v>421</v>
      </c>
      <c r="DN271" s="178" t="s">
        <v>795</v>
      </c>
      <c r="DO271" s="179">
        <v>5</v>
      </c>
      <c r="DP271" s="171" t="s">
        <v>960</v>
      </c>
    </row>
    <row r="272" spans="117:120" x14ac:dyDescent="0.25">
      <c r="DM272" s="177">
        <v>422</v>
      </c>
      <c r="DN272" s="178" t="s">
        <v>796</v>
      </c>
      <c r="DO272" s="179">
        <v>6</v>
      </c>
      <c r="DP272" s="171" t="s">
        <v>960</v>
      </c>
    </row>
    <row r="273" spans="117:120" x14ac:dyDescent="0.25">
      <c r="DM273" s="177">
        <v>423</v>
      </c>
      <c r="DN273" s="178" t="s">
        <v>797</v>
      </c>
      <c r="DO273" s="179">
        <v>7</v>
      </c>
      <c r="DP273" s="171" t="s">
        <v>960</v>
      </c>
    </row>
    <row r="274" spans="117:120" x14ac:dyDescent="0.25">
      <c r="DM274" s="177">
        <v>424</v>
      </c>
      <c r="DN274" s="178" t="s">
        <v>798</v>
      </c>
      <c r="DO274" s="179">
        <v>8</v>
      </c>
      <c r="DP274" s="171" t="s">
        <v>960</v>
      </c>
    </row>
    <row r="275" spans="117:120" x14ac:dyDescent="0.25">
      <c r="DM275" s="177">
        <v>430</v>
      </c>
      <c r="DN275" s="178" t="s">
        <v>799</v>
      </c>
      <c r="DO275" s="179">
        <v>6</v>
      </c>
      <c r="DP275" s="171"/>
    </row>
    <row r="276" spans="117:120" x14ac:dyDescent="0.25">
      <c r="DM276" s="177">
        <v>431</v>
      </c>
      <c r="DN276" s="178" t="s">
        <v>800</v>
      </c>
      <c r="DO276" s="179">
        <v>7</v>
      </c>
      <c r="DP276" s="171"/>
    </row>
    <row r="277" spans="117:120" x14ac:dyDescent="0.25">
      <c r="DM277" s="177">
        <v>432</v>
      </c>
      <c r="DN277" s="178" t="s">
        <v>801</v>
      </c>
      <c r="DO277" s="179">
        <v>8</v>
      </c>
      <c r="DP277" s="171"/>
    </row>
    <row r="278" spans="117:120" x14ac:dyDescent="0.25">
      <c r="DM278" s="177">
        <v>433</v>
      </c>
      <c r="DN278" s="178" t="s">
        <v>802</v>
      </c>
      <c r="DO278" s="179">
        <v>9</v>
      </c>
      <c r="DP278" s="171"/>
    </row>
    <row r="279" spans="117:120" x14ac:dyDescent="0.25">
      <c r="DM279" s="177">
        <v>434</v>
      </c>
      <c r="DN279" s="178" t="s">
        <v>803</v>
      </c>
      <c r="DO279" s="179">
        <v>10</v>
      </c>
      <c r="DP279" s="171"/>
    </row>
    <row r="280" spans="117:120" x14ac:dyDescent="0.25">
      <c r="DM280" s="177">
        <v>441</v>
      </c>
      <c r="DN280" s="178" t="s">
        <v>804</v>
      </c>
      <c r="DO280" s="179">
        <v>7</v>
      </c>
      <c r="DP280" s="171" t="s">
        <v>962</v>
      </c>
    </row>
    <row r="281" spans="117:120" x14ac:dyDescent="0.25">
      <c r="DM281" s="177">
        <v>442</v>
      </c>
      <c r="DN281" s="178" t="s">
        <v>805</v>
      </c>
      <c r="DO281" s="179">
        <v>8</v>
      </c>
      <c r="DP281" s="171" t="s">
        <v>962</v>
      </c>
    </row>
    <row r="282" spans="117:120" x14ac:dyDescent="0.25">
      <c r="DM282" s="177">
        <v>443</v>
      </c>
      <c r="DN282" s="178" t="s">
        <v>806</v>
      </c>
      <c r="DO282" s="179">
        <v>9</v>
      </c>
      <c r="DP282" s="171" t="s">
        <v>962</v>
      </c>
    </row>
    <row r="283" spans="117:120" x14ac:dyDescent="0.25">
      <c r="DM283" s="177">
        <v>444</v>
      </c>
      <c r="DN283" s="178" t="s">
        <v>807</v>
      </c>
      <c r="DO283" s="179">
        <v>10</v>
      </c>
      <c r="DP283" s="171" t="s">
        <v>962</v>
      </c>
    </row>
    <row r="284" spans="117:120" x14ac:dyDescent="0.25">
      <c r="DM284" s="177">
        <v>451</v>
      </c>
      <c r="DN284" s="178" t="s">
        <v>808</v>
      </c>
      <c r="DO284" s="179">
        <v>7</v>
      </c>
      <c r="DP284" s="171"/>
    </row>
    <row r="285" spans="117:120" x14ac:dyDescent="0.25">
      <c r="DM285" s="177">
        <v>452</v>
      </c>
      <c r="DN285" s="178" t="s">
        <v>809</v>
      </c>
      <c r="DO285" s="179">
        <v>8</v>
      </c>
      <c r="DP285" s="171"/>
    </row>
    <row r="286" spans="117:120" x14ac:dyDescent="0.25">
      <c r="DM286" s="177">
        <v>453</v>
      </c>
      <c r="DN286" s="178" t="s">
        <v>810</v>
      </c>
      <c r="DO286" s="179">
        <v>9</v>
      </c>
      <c r="DP286" s="171"/>
    </row>
    <row r="287" spans="117:120" x14ac:dyDescent="0.25">
      <c r="DM287" s="177">
        <v>454</v>
      </c>
      <c r="DN287" s="178" t="s">
        <v>811</v>
      </c>
      <c r="DO287" s="179">
        <v>10</v>
      </c>
      <c r="DP287" s="171"/>
    </row>
    <row r="288" spans="117:120" x14ac:dyDescent="0.25">
      <c r="DM288" s="177">
        <v>460</v>
      </c>
      <c r="DN288" s="178" t="s">
        <v>812</v>
      </c>
      <c r="DO288" s="179">
        <v>6</v>
      </c>
      <c r="DP288" s="171"/>
    </row>
    <row r="289" spans="117:120" x14ac:dyDescent="0.25">
      <c r="DM289" s="177">
        <v>461</v>
      </c>
      <c r="DN289" s="178" t="s">
        <v>813</v>
      </c>
      <c r="DO289" s="179">
        <v>7</v>
      </c>
      <c r="DP289" s="171"/>
    </row>
    <row r="290" spans="117:120" x14ac:dyDescent="0.25">
      <c r="DM290" s="177">
        <v>462</v>
      </c>
      <c r="DN290" s="178" t="s">
        <v>814</v>
      </c>
      <c r="DO290" s="179">
        <v>8</v>
      </c>
      <c r="DP290" s="171"/>
    </row>
    <row r="291" spans="117:120" x14ac:dyDescent="0.25">
      <c r="DM291" s="177">
        <v>463</v>
      </c>
      <c r="DN291" s="178" t="s">
        <v>815</v>
      </c>
      <c r="DO291" s="179">
        <v>9</v>
      </c>
      <c r="DP291" s="171"/>
    </row>
    <row r="292" spans="117:120" x14ac:dyDescent="0.25">
      <c r="DM292" s="177">
        <v>464</v>
      </c>
      <c r="DN292" s="178" t="s">
        <v>816</v>
      </c>
      <c r="DO292" s="179">
        <v>10</v>
      </c>
      <c r="DP292" s="171"/>
    </row>
    <row r="293" spans="117:120" x14ac:dyDescent="0.25">
      <c r="DM293" s="177">
        <v>490</v>
      </c>
      <c r="DN293" s="178" t="s">
        <v>732</v>
      </c>
      <c r="DO293" s="179">
        <v>8</v>
      </c>
      <c r="DP293" s="171"/>
    </row>
    <row r="294" spans="117:120" x14ac:dyDescent="0.25">
      <c r="DM294" s="177">
        <v>491</v>
      </c>
      <c r="DN294" s="178" t="s">
        <v>733</v>
      </c>
      <c r="DO294" s="179">
        <v>9</v>
      </c>
      <c r="DP294" s="171"/>
    </row>
    <row r="295" spans="117:120" x14ac:dyDescent="0.25">
      <c r="DM295" s="177">
        <v>492</v>
      </c>
      <c r="DN295" s="178" t="s">
        <v>734</v>
      </c>
      <c r="DO295" s="179">
        <v>10</v>
      </c>
      <c r="DP295" s="171"/>
    </row>
    <row r="296" spans="117:120" x14ac:dyDescent="0.25">
      <c r="DM296" s="177">
        <v>493</v>
      </c>
      <c r="DN296" s="178" t="s">
        <v>817</v>
      </c>
      <c r="DO296" s="179">
        <v>11</v>
      </c>
      <c r="DP296" s="171"/>
    </row>
    <row r="297" spans="117:120" x14ac:dyDescent="0.25">
      <c r="DM297" s="177">
        <v>494</v>
      </c>
      <c r="DN297" s="178" t="s">
        <v>736</v>
      </c>
      <c r="DO297" s="179">
        <v>12</v>
      </c>
      <c r="DP297" s="171"/>
    </row>
    <row r="298" spans="117:120" x14ac:dyDescent="0.25">
      <c r="DM298" s="177">
        <v>501</v>
      </c>
      <c r="DN298" s="178" t="s">
        <v>818</v>
      </c>
      <c r="DO298" s="179">
        <v>1</v>
      </c>
      <c r="DP298" s="171"/>
    </row>
    <row r="299" spans="117:120" x14ac:dyDescent="0.25">
      <c r="DM299" s="177">
        <v>502</v>
      </c>
      <c r="DN299" s="178" t="s">
        <v>819</v>
      </c>
      <c r="DO299" s="179">
        <v>2</v>
      </c>
      <c r="DP299" s="171"/>
    </row>
    <row r="300" spans="117:120" x14ac:dyDescent="0.25">
      <c r="DM300" s="177">
        <v>504</v>
      </c>
      <c r="DN300" s="178" t="s">
        <v>821</v>
      </c>
      <c r="DO300" s="179">
        <v>4</v>
      </c>
      <c r="DP300" s="171"/>
    </row>
    <row r="301" spans="117:120" x14ac:dyDescent="0.25">
      <c r="DM301" s="177">
        <v>506</v>
      </c>
      <c r="DN301" s="178" t="s">
        <v>822</v>
      </c>
      <c r="DO301" s="179">
        <v>3</v>
      </c>
      <c r="DP301" s="171"/>
    </row>
    <row r="302" spans="117:120" x14ac:dyDescent="0.25">
      <c r="DM302" s="177">
        <v>507</v>
      </c>
      <c r="DN302" s="178" t="s">
        <v>823</v>
      </c>
      <c r="DO302" s="179">
        <v>4</v>
      </c>
      <c r="DP302" s="171"/>
    </row>
    <row r="303" spans="117:120" x14ac:dyDescent="0.25">
      <c r="DM303" s="177">
        <v>503</v>
      </c>
      <c r="DN303" s="178" t="s">
        <v>820</v>
      </c>
      <c r="DO303" s="179">
        <v>3</v>
      </c>
      <c r="DP303" s="171"/>
    </row>
    <row r="304" spans="117:120" x14ac:dyDescent="0.25">
      <c r="DM304" s="177">
        <v>508</v>
      </c>
      <c r="DN304" s="178" t="s">
        <v>824</v>
      </c>
      <c r="DO304" s="179">
        <v>5</v>
      </c>
      <c r="DP304" s="171"/>
    </row>
    <row r="305" spans="117:120" x14ac:dyDescent="0.25">
      <c r="DM305" s="177">
        <v>509</v>
      </c>
      <c r="DN305" s="178" t="s">
        <v>825</v>
      </c>
      <c r="DO305" s="179">
        <v>6</v>
      </c>
      <c r="DP305" s="171"/>
    </row>
    <row r="306" spans="117:120" x14ac:dyDescent="0.25">
      <c r="DM306" s="177">
        <v>511</v>
      </c>
      <c r="DN306" s="178" t="s">
        <v>826</v>
      </c>
      <c r="DO306" s="179">
        <v>4</v>
      </c>
      <c r="DP306" s="171"/>
    </row>
    <row r="307" spans="117:120" x14ac:dyDescent="0.25">
      <c r="DM307" s="177">
        <v>512</v>
      </c>
      <c r="DN307" s="178" t="s">
        <v>827</v>
      </c>
      <c r="DO307" s="179">
        <v>5</v>
      </c>
      <c r="DP307" s="171"/>
    </row>
    <row r="308" spans="117:120" x14ac:dyDescent="0.25">
      <c r="DM308" s="177">
        <v>513</v>
      </c>
      <c r="DN308" s="178" t="s">
        <v>828</v>
      </c>
      <c r="DO308" s="179">
        <v>6</v>
      </c>
      <c r="DP308" s="171"/>
    </row>
    <row r="309" spans="117:120" x14ac:dyDescent="0.25">
      <c r="DM309" s="177">
        <v>514</v>
      </c>
      <c r="DN309" s="178" t="s">
        <v>829</v>
      </c>
      <c r="DO309" s="179">
        <v>7</v>
      </c>
      <c r="DP309" s="171"/>
    </row>
    <row r="310" spans="117:120" x14ac:dyDescent="0.25">
      <c r="DM310" s="177">
        <v>516</v>
      </c>
      <c r="DN310" s="178" t="s">
        <v>830</v>
      </c>
      <c r="DO310" s="179">
        <v>4</v>
      </c>
      <c r="DP310" s="171"/>
    </row>
    <row r="311" spans="117:120" x14ac:dyDescent="0.25">
      <c r="DM311" s="177">
        <v>517</v>
      </c>
      <c r="DN311" s="178" t="s">
        <v>831</v>
      </c>
      <c r="DO311" s="179">
        <v>5</v>
      </c>
      <c r="DP311" s="171"/>
    </row>
    <row r="312" spans="117:120" x14ac:dyDescent="0.25">
      <c r="DM312" s="177">
        <v>518</v>
      </c>
      <c r="DN312" s="178" t="s">
        <v>832</v>
      </c>
      <c r="DO312" s="179">
        <v>6</v>
      </c>
      <c r="DP312" s="171"/>
    </row>
    <row r="313" spans="117:120" x14ac:dyDescent="0.25">
      <c r="DM313" s="177">
        <v>521</v>
      </c>
      <c r="DN313" s="178" t="s">
        <v>833</v>
      </c>
      <c r="DO313" s="179">
        <v>4</v>
      </c>
      <c r="DP313" s="171"/>
    </row>
    <row r="314" spans="117:120" x14ac:dyDescent="0.25">
      <c r="DM314" s="177">
        <v>522</v>
      </c>
      <c r="DN314" s="178" t="s">
        <v>834</v>
      </c>
      <c r="DO314" s="179">
        <v>5</v>
      </c>
      <c r="DP314" s="171"/>
    </row>
    <row r="315" spans="117:120" x14ac:dyDescent="0.25">
      <c r="DM315" s="177">
        <v>523</v>
      </c>
      <c r="DN315" s="178" t="s">
        <v>835</v>
      </c>
      <c r="DO315" s="179">
        <v>6</v>
      </c>
      <c r="DP315" s="171"/>
    </row>
    <row r="316" spans="117:120" x14ac:dyDescent="0.25">
      <c r="DM316" s="177">
        <v>524</v>
      </c>
      <c r="DN316" s="178" t="s">
        <v>836</v>
      </c>
      <c r="DO316" s="179">
        <v>7</v>
      </c>
      <c r="DP316" s="171"/>
    </row>
    <row r="317" spans="117:120" x14ac:dyDescent="0.25">
      <c r="DM317" s="177">
        <v>531</v>
      </c>
      <c r="DN317" s="178" t="s">
        <v>837</v>
      </c>
      <c r="DO317" s="179">
        <v>5</v>
      </c>
      <c r="DP317" s="171"/>
    </row>
    <row r="318" spans="117:120" x14ac:dyDescent="0.25">
      <c r="DM318" s="177">
        <v>532</v>
      </c>
      <c r="DN318" s="178" t="s">
        <v>838</v>
      </c>
      <c r="DO318" s="179">
        <v>6</v>
      </c>
      <c r="DP318" s="171"/>
    </row>
    <row r="319" spans="117:120" x14ac:dyDescent="0.25">
      <c r="DM319" s="177">
        <v>533</v>
      </c>
      <c r="DN319" s="178" t="s">
        <v>839</v>
      </c>
      <c r="DO319" s="179">
        <v>6</v>
      </c>
      <c r="DP319" s="171"/>
    </row>
    <row r="320" spans="117:120" x14ac:dyDescent="0.25">
      <c r="DM320" s="177">
        <v>534</v>
      </c>
      <c r="DN320" s="178" t="s">
        <v>840</v>
      </c>
      <c r="DO320" s="179">
        <v>7</v>
      </c>
      <c r="DP320" s="171"/>
    </row>
    <row r="321" spans="117:120" x14ac:dyDescent="0.25">
      <c r="DM321" s="177">
        <v>541</v>
      </c>
      <c r="DN321" s="178" t="s">
        <v>841</v>
      </c>
      <c r="DO321" s="179">
        <v>6</v>
      </c>
      <c r="DP321" s="171"/>
    </row>
    <row r="322" spans="117:120" x14ac:dyDescent="0.25">
      <c r="DM322" s="177">
        <v>542</v>
      </c>
      <c r="DN322" s="178" t="s">
        <v>842</v>
      </c>
      <c r="DO322" s="179">
        <v>7</v>
      </c>
      <c r="DP322" s="171" t="s">
        <v>967</v>
      </c>
    </row>
    <row r="323" spans="117:120" x14ac:dyDescent="0.25">
      <c r="DM323" s="177">
        <v>543</v>
      </c>
      <c r="DN323" s="178" t="s">
        <v>843</v>
      </c>
      <c r="DO323" s="179">
        <v>8</v>
      </c>
      <c r="DP323" s="171"/>
    </row>
    <row r="324" spans="117:120" x14ac:dyDescent="0.25">
      <c r="DM324" s="177">
        <v>544</v>
      </c>
      <c r="DN324" s="178" t="s">
        <v>844</v>
      </c>
      <c r="DO324" s="179">
        <v>9</v>
      </c>
      <c r="DP324" s="171"/>
    </row>
    <row r="325" spans="117:120" x14ac:dyDescent="0.25">
      <c r="DM325" s="177">
        <v>545</v>
      </c>
      <c r="DN325" s="178" t="s">
        <v>845</v>
      </c>
      <c r="DO325" s="179">
        <v>10</v>
      </c>
      <c r="DP325" s="171"/>
    </row>
    <row r="326" spans="117:120" x14ac:dyDescent="0.25">
      <c r="DM326" s="177">
        <v>550</v>
      </c>
      <c r="DN326" s="178" t="s">
        <v>846</v>
      </c>
      <c r="DO326" s="179">
        <v>7</v>
      </c>
      <c r="DP326" s="171"/>
    </row>
    <row r="327" spans="117:120" x14ac:dyDescent="0.25">
      <c r="DM327" s="177">
        <v>551</v>
      </c>
      <c r="DN327" s="178" t="s">
        <v>732</v>
      </c>
      <c r="DO327" s="179">
        <v>8</v>
      </c>
      <c r="DP327" s="171"/>
    </row>
    <row r="328" spans="117:120" x14ac:dyDescent="0.25">
      <c r="DM328" s="177">
        <v>552</v>
      </c>
      <c r="DN328" s="178" t="s">
        <v>733</v>
      </c>
      <c r="DO328" s="179">
        <v>9</v>
      </c>
      <c r="DP328" s="171"/>
    </row>
    <row r="329" spans="117:120" x14ac:dyDescent="0.25">
      <c r="DM329" s="177">
        <v>553</v>
      </c>
      <c r="DN329" s="178" t="s">
        <v>734</v>
      </c>
      <c r="DO329" s="179">
        <v>10</v>
      </c>
      <c r="DP329" s="171"/>
    </row>
    <row r="330" spans="117:120" x14ac:dyDescent="0.25">
      <c r="DM330" s="177">
        <v>554</v>
      </c>
      <c r="DN330" s="178" t="s">
        <v>817</v>
      </c>
      <c r="DO330" s="179">
        <v>11</v>
      </c>
      <c r="DP330" s="171"/>
    </row>
    <row r="331" spans="117:120" x14ac:dyDescent="0.25">
      <c r="DM331" s="177">
        <v>555</v>
      </c>
      <c r="DN331" s="180" t="s">
        <v>736</v>
      </c>
      <c r="DO331" s="179">
        <v>12</v>
      </c>
      <c r="DP331" s="171"/>
    </row>
    <row r="332" spans="117:120" x14ac:dyDescent="0.25">
      <c r="DM332" s="177">
        <v>561</v>
      </c>
      <c r="DN332" s="178" t="s">
        <v>847</v>
      </c>
      <c r="DO332" s="179">
        <v>3</v>
      </c>
      <c r="DP332" s="171"/>
    </row>
    <row r="333" spans="117:120" x14ac:dyDescent="0.25">
      <c r="DM333" s="177">
        <v>562</v>
      </c>
      <c r="DN333" s="178" t="s">
        <v>848</v>
      </c>
      <c r="DO333" s="179">
        <v>4</v>
      </c>
      <c r="DP333" s="171"/>
    </row>
    <row r="334" spans="117:120" x14ac:dyDescent="0.25">
      <c r="DM334" s="177">
        <v>563</v>
      </c>
      <c r="DN334" s="178" t="s">
        <v>849</v>
      </c>
      <c r="DO334" s="179">
        <v>5</v>
      </c>
      <c r="DP334" s="171"/>
    </row>
    <row r="335" spans="117:120" x14ac:dyDescent="0.25">
      <c r="DM335" s="177">
        <v>564</v>
      </c>
      <c r="DN335" s="178" t="s">
        <v>850</v>
      </c>
      <c r="DO335" s="179">
        <v>6</v>
      </c>
      <c r="DP335" s="171"/>
    </row>
    <row r="336" spans="117:120" x14ac:dyDescent="0.25">
      <c r="DM336" s="177">
        <v>565</v>
      </c>
      <c r="DN336" s="178" t="s">
        <v>851</v>
      </c>
      <c r="DO336" s="179">
        <v>7</v>
      </c>
      <c r="DP336" s="171"/>
    </row>
    <row r="337" spans="117:120" x14ac:dyDescent="0.25">
      <c r="DM337" s="177">
        <v>566</v>
      </c>
      <c r="DN337" s="178" t="s">
        <v>0</v>
      </c>
      <c r="DO337" s="179">
        <v>8</v>
      </c>
      <c r="DP337" s="171"/>
    </row>
    <row r="338" spans="117:120" x14ac:dyDescent="0.25">
      <c r="DM338" s="177">
        <v>571</v>
      </c>
      <c r="DN338" s="178" t="s">
        <v>1</v>
      </c>
      <c r="DO338" s="179">
        <v>3</v>
      </c>
      <c r="DP338" s="171"/>
    </row>
    <row r="339" spans="117:120" x14ac:dyDescent="0.25">
      <c r="DM339" s="177">
        <v>572</v>
      </c>
      <c r="DN339" s="178" t="s">
        <v>2</v>
      </c>
      <c r="DO339" s="179">
        <v>4</v>
      </c>
      <c r="DP339" s="171"/>
    </row>
    <row r="340" spans="117:120" x14ac:dyDescent="0.25">
      <c r="DM340" s="177">
        <v>573</v>
      </c>
      <c r="DN340" s="178" t="s">
        <v>3</v>
      </c>
      <c r="DO340" s="179">
        <v>5</v>
      </c>
      <c r="DP340" s="171"/>
    </row>
    <row r="341" spans="117:120" x14ac:dyDescent="0.25">
      <c r="DM341" s="177">
        <v>574</v>
      </c>
      <c r="DN341" s="178" t="s">
        <v>4</v>
      </c>
      <c r="DO341" s="179">
        <v>6</v>
      </c>
      <c r="DP341" s="171"/>
    </row>
    <row r="342" spans="117:120" x14ac:dyDescent="0.25">
      <c r="DM342" s="177">
        <v>575</v>
      </c>
      <c r="DN342" s="178" t="s">
        <v>5</v>
      </c>
      <c r="DO342" s="179">
        <v>7</v>
      </c>
      <c r="DP342" s="171"/>
    </row>
    <row r="343" spans="117:120" x14ac:dyDescent="0.25">
      <c r="DM343" s="177">
        <v>576</v>
      </c>
      <c r="DN343" s="178" t="s">
        <v>6</v>
      </c>
      <c r="DO343" s="179">
        <v>8</v>
      </c>
      <c r="DP343" s="171"/>
    </row>
    <row r="344" spans="117:120" x14ac:dyDescent="0.25">
      <c r="DM344" s="177">
        <v>577</v>
      </c>
      <c r="DN344" s="178" t="s">
        <v>7</v>
      </c>
      <c r="DO344" s="181"/>
      <c r="DP344" s="171"/>
    </row>
    <row r="345" spans="117:120" x14ac:dyDescent="0.25">
      <c r="DM345" s="177">
        <v>578</v>
      </c>
      <c r="DN345" s="178" t="s">
        <v>8</v>
      </c>
      <c r="DO345" s="179">
        <v>7</v>
      </c>
      <c r="DP345" s="171"/>
    </row>
    <row r="346" spans="117:120" x14ac:dyDescent="0.25">
      <c r="DM346" s="177">
        <v>580</v>
      </c>
      <c r="DN346" s="178" t="s">
        <v>9</v>
      </c>
      <c r="DO346" s="179">
        <v>2</v>
      </c>
      <c r="DP346" s="171"/>
    </row>
    <row r="347" spans="117:120" x14ac:dyDescent="0.25">
      <c r="DM347" s="177">
        <v>581</v>
      </c>
      <c r="DN347" s="178" t="s">
        <v>10</v>
      </c>
      <c r="DO347" s="179">
        <v>3</v>
      </c>
      <c r="DP347" s="171"/>
    </row>
    <row r="348" spans="117:120" x14ac:dyDescent="0.25">
      <c r="DM348" s="177">
        <v>582</v>
      </c>
      <c r="DN348" s="178" t="s">
        <v>11</v>
      </c>
      <c r="DO348" s="179">
        <v>4</v>
      </c>
      <c r="DP348" s="171"/>
    </row>
    <row r="349" spans="117:120" x14ac:dyDescent="0.25">
      <c r="DM349" s="177">
        <v>583</v>
      </c>
      <c r="DN349" s="178" t="s">
        <v>12</v>
      </c>
      <c r="DO349" s="179">
        <v>4</v>
      </c>
      <c r="DP349" s="171"/>
    </row>
    <row r="350" spans="117:120" x14ac:dyDescent="0.25">
      <c r="DM350" s="177">
        <v>584</v>
      </c>
      <c r="DN350" s="178" t="s">
        <v>13</v>
      </c>
      <c r="DO350" s="179">
        <v>5</v>
      </c>
      <c r="DP350" s="171"/>
    </row>
    <row r="351" spans="117:120" x14ac:dyDescent="0.25">
      <c r="DM351" s="177">
        <v>585</v>
      </c>
      <c r="DN351" s="178" t="s">
        <v>14</v>
      </c>
      <c r="DO351" s="179">
        <v>6</v>
      </c>
      <c r="DP351" s="171"/>
    </row>
    <row r="352" spans="117:120" x14ac:dyDescent="0.25">
      <c r="DM352" s="177">
        <v>586</v>
      </c>
      <c r="DN352" s="178" t="s">
        <v>15</v>
      </c>
      <c r="DO352" s="179">
        <v>7</v>
      </c>
      <c r="DP352" s="171"/>
    </row>
    <row r="353" spans="117:120" x14ac:dyDescent="0.25">
      <c r="DM353" s="177">
        <v>587</v>
      </c>
      <c r="DN353" s="178" t="s">
        <v>16</v>
      </c>
      <c r="DO353" s="179">
        <v>8</v>
      </c>
      <c r="DP353" s="171"/>
    </row>
    <row r="354" spans="117:120" x14ac:dyDescent="0.25">
      <c r="DM354" s="177">
        <v>590</v>
      </c>
      <c r="DN354" s="178" t="s">
        <v>846</v>
      </c>
      <c r="DO354" s="179">
        <v>7</v>
      </c>
      <c r="DP354" s="171"/>
    </row>
    <row r="355" spans="117:120" x14ac:dyDescent="0.25">
      <c r="DM355" s="177">
        <v>591</v>
      </c>
      <c r="DN355" s="178" t="s">
        <v>17</v>
      </c>
      <c r="DO355" s="179">
        <v>8</v>
      </c>
      <c r="DP355" s="171"/>
    </row>
    <row r="356" spans="117:120" x14ac:dyDescent="0.25">
      <c r="DM356" s="177">
        <v>592</v>
      </c>
      <c r="DN356" s="178" t="s">
        <v>18</v>
      </c>
      <c r="DO356" s="179">
        <v>9</v>
      </c>
      <c r="DP356" s="171"/>
    </row>
    <row r="357" spans="117:120" x14ac:dyDescent="0.25">
      <c r="DM357" s="177">
        <v>593</v>
      </c>
      <c r="DN357" s="178" t="s">
        <v>19</v>
      </c>
      <c r="DO357" s="179">
        <v>10</v>
      </c>
      <c r="DP357" s="171"/>
    </row>
    <row r="358" spans="117:120" x14ac:dyDescent="0.25">
      <c r="DM358" s="177">
        <v>594</v>
      </c>
      <c r="DN358" s="178" t="s">
        <v>20</v>
      </c>
      <c r="DO358" s="179">
        <v>11</v>
      </c>
      <c r="DP358" s="171"/>
    </row>
    <row r="359" spans="117:120" x14ac:dyDescent="0.25">
      <c r="DM359" s="177">
        <v>601</v>
      </c>
      <c r="DN359" s="178" t="s">
        <v>21</v>
      </c>
      <c r="DO359" s="179">
        <v>4</v>
      </c>
      <c r="DP359" s="171"/>
    </row>
    <row r="360" spans="117:120" x14ac:dyDescent="0.25">
      <c r="DM360" s="177">
        <v>602</v>
      </c>
      <c r="DN360" s="178" t="s">
        <v>22</v>
      </c>
      <c r="DO360" s="179">
        <v>5</v>
      </c>
      <c r="DP360" s="171"/>
    </row>
    <row r="361" spans="117:120" x14ac:dyDescent="0.25">
      <c r="DM361" s="177">
        <v>603</v>
      </c>
      <c r="DN361" s="178" t="s">
        <v>23</v>
      </c>
      <c r="DO361" s="179">
        <v>6</v>
      </c>
      <c r="DP361" s="171"/>
    </row>
    <row r="362" spans="117:120" x14ac:dyDescent="0.25">
      <c r="DM362" s="177">
        <v>604</v>
      </c>
      <c r="DN362" s="178" t="s">
        <v>24</v>
      </c>
      <c r="DO362" s="179">
        <v>7</v>
      </c>
      <c r="DP362" s="171"/>
    </row>
    <row r="363" spans="117:120" x14ac:dyDescent="0.25">
      <c r="DM363" s="177">
        <v>611</v>
      </c>
      <c r="DN363" s="178" t="s">
        <v>25</v>
      </c>
      <c r="DO363" s="179">
        <v>1</v>
      </c>
      <c r="DP363" s="171"/>
    </row>
    <row r="364" spans="117:120" x14ac:dyDescent="0.25">
      <c r="DM364" s="177">
        <v>612</v>
      </c>
      <c r="DN364" s="178" t="s">
        <v>26</v>
      </c>
      <c r="DO364" s="179">
        <v>2</v>
      </c>
      <c r="DP364" s="171"/>
    </row>
    <row r="365" spans="117:120" x14ac:dyDescent="0.25">
      <c r="DM365" s="177">
        <v>613</v>
      </c>
      <c r="DN365" s="178" t="s">
        <v>27</v>
      </c>
      <c r="DO365" s="179">
        <v>3</v>
      </c>
      <c r="DP365" s="171" t="s">
        <v>963</v>
      </c>
    </row>
    <row r="366" spans="117:120" x14ac:dyDescent="0.25">
      <c r="DM366" s="177">
        <v>614</v>
      </c>
      <c r="DN366" s="178" t="s">
        <v>28</v>
      </c>
      <c r="DO366" s="179">
        <v>4</v>
      </c>
      <c r="DP366" s="171" t="s">
        <v>963</v>
      </c>
    </row>
    <row r="367" spans="117:120" x14ac:dyDescent="0.25">
      <c r="DM367" s="177">
        <v>631</v>
      </c>
      <c r="DN367" s="178" t="s">
        <v>29</v>
      </c>
      <c r="DO367" s="179">
        <v>8</v>
      </c>
      <c r="DP367" s="171"/>
    </row>
    <row r="368" spans="117:120" x14ac:dyDescent="0.25">
      <c r="DM368" s="177">
        <v>632</v>
      </c>
      <c r="DN368" s="178" t="s">
        <v>30</v>
      </c>
      <c r="DO368" s="179">
        <v>9</v>
      </c>
      <c r="DP368" s="171"/>
    </row>
    <row r="369" spans="117:120" x14ac:dyDescent="0.25">
      <c r="DM369" s="177">
        <v>633</v>
      </c>
      <c r="DN369" s="178" t="s">
        <v>31</v>
      </c>
      <c r="DO369" s="179">
        <v>10</v>
      </c>
      <c r="DP369" s="171"/>
    </row>
    <row r="370" spans="117:120" x14ac:dyDescent="0.25">
      <c r="DM370" s="177">
        <v>634</v>
      </c>
      <c r="DN370" s="178" t="s">
        <v>32</v>
      </c>
      <c r="DO370" s="179">
        <v>11</v>
      </c>
      <c r="DP370" s="171"/>
    </row>
    <row r="371" spans="117:120" x14ac:dyDescent="0.25">
      <c r="DM371" s="177">
        <v>690</v>
      </c>
      <c r="DN371" s="178" t="s">
        <v>732</v>
      </c>
      <c r="DO371" s="179">
        <v>8</v>
      </c>
      <c r="DP371" s="171"/>
    </row>
    <row r="372" spans="117:120" x14ac:dyDescent="0.25">
      <c r="DM372" s="177">
        <v>691</v>
      </c>
      <c r="DN372" s="178" t="s">
        <v>733</v>
      </c>
      <c r="DO372" s="179">
        <v>9</v>
      </c>
      <c r="DP372" s="171"/>
    </row>
    <row r="373" spans="117:120" x14ac:dyDescent="0.25">
      <c r="DM373" s="177">
        <v>692</v>
      </c>
      <c r="DN373" s="178" t="s">
        <v>734</v>
      </c>
      <c r="DO373" s="179">
        <v>10</v>
      </c>
      <c r="DP373" s="171"/>
    </row>
    <row r="374" spans="117:120" x14ac:dyDescent="0.25">
      <c r="DM374" s="177">
        <v>693</v>
      </c>
      <c r="DN374" s="178" t="s">
        <v>817</v>
      </c>
      <c r="DO374" s="179">
        <v>11</v>
      </c>
      <c r="DP374" s="171"/>
    </row>
    <row r="375" spans="117:120" x14ac:dyDescent="0.25">
      <c r="DM375" s="177">
        <v>694</v>
      </c>
      <c r="DN375" s="178" t="s">
        <v>736</v>
      </c>
      <c r="DO375" s="179">
        <v>12</v>
      </c>
      <c r="DP375" s="171"/>
    </row>
    <row r="376" spans="117:120" x14ac:dyDescent="0.25">
      <c r="DM376" s="177">
        <v>706</v>
      </c>
      <c r="DN376" s="178" t="s">
        <v>33</v>
      </c>
      <c r="DO376" s="179">
        <v>4</v>
      </c>
      <c r="DP376" s="171"/>
    </row>
    <row r="377" spans="117:120" x14ac:dyDescent="0.25">
      <c r="DM377" s="177">
        <v>707</v>
      </c>
      <c r="DN377" s="178" t="s">
        <v>34</v>
      </c>
      <c r="DO377" s="179">
        <v>5</v>
      </c>
      <c r="DP377" s="171"/>
    </row>
    <row r="378" spans="117:120" x14ac:dyDescent="0.25">
      <c r="DM378" s="177">
        <v>708</v>
      </c>
      <c r="DN378" s="178" t="s">
        <v>35</v>
      </c>
      <c r="DO378" s="179">
        <v>6</v>
      </c>
      <c r="DP378" s="171"/>
    </row>
    <row r="379" spans="117:120" x14ac:dyDescent="0.25">
      <c r="DM379" s="177">
        <v>709</v>
      </c>
      <c r="DN379" s="178" t="s">
        <v>36</v>
      </c>
      <c r="DO379" s="179">
        <v>7</v>
      </c>
      <c r="DP379" s="171"/>
    </row>
    <row r="380" spans="117:120" x14ac:dyDescent="0.25">
      <c r="DM380" s="177">
        <v>710</v>
      </c>
      <c r="DN380" s="178" t="s">
        <v>37</v>
      </c>
      <c r="DO380" s="179">
        <v>6</v>
      </c>
      <c r="DP380" s="171"/>
    </row>
    <row r="381" spans="117:120" x14ac:dyDescent="0.25">
      <c r="DM381" s="177">
        <v>711</v>
      </c>
      <c r="DN381" s="178" t="s">
        <v>38</v>
      </c>
      <c r="DO381" s="179">
        <v>7</v>
      </c>
      <c r="DP381" s="171"/>
    </row>
    <row r="382" spans="117:120" x14ac:dyDescent="0.25">
      <c r="DM382" s="177">
        <v>712</v>
      </c>
      <c r="DN382" s="178" t="s">
        <v>39</v>
      </c>
      <c r="DO382" s="179">
        <v>8</v>
      </c>
      <c r="DP382" s="171"/>
    </row>
    <row r="383" spans="117:120" x14ac:dyDescent="0.25">
      <c r="DM383" s="177">
        <v>713</v>
      </c>
      <c r="DN383" s="178" t="s">
        <v>40</v>
      </c>
      <c r="DO383" s="179">
        <v>9</v>
      </c>
      <c r="DP383" s="171"/>
    </row>
    <row r="384" spans="117:120" x14ac:dyDescent="0.25">
      <c r="DM384" s="177">
        <v>714</v>
      </c>
      <c r="DN384" s="178" t="s">
        <v>41</v>
      </c>
      <c r="DO384" s="179">
        <v>10</v>
      </c>
      <c r="DP384" s="171"/>
    </row>
    <row r="385" spans="117:120" x14ac:dyDescent="0.25">
      <c r="DM385" s="177">
        <v>720</v>
      </c>
      <c r="DN385" s="178" t="s">
        <v>42</v>
      </c>
      <c r="DO385" s="179">
        <v>6</v>
      </c>
      <c r="DP385" s="171"/>
    </row>
    <row r="386" spans="117:120" x14ac:dyDescent="0.25">
      <c r="DM386" s="177">
        <v>721</v>
      </c>
      <c r="DN386" s="178" t="s">
        <v>43</v>
      </c>
      <c r="DO386" s="179">
        <v>7</v>
      </c>
      <c r="DP386" s="171"/>
    </row>
    <row r="387" spans="117:120" x14ac:dyDescent="0.25">
      <c r="DM387" s="177">
        <v>722</v>
      </c>
      <c r="DN387" s="178" t="s">
        <v>44</v>
      </c>
      <c r="DO387" s="179">
        <v>8</v>
      </c>
      <c r="DP387" s="171"/>
    </row>
    <row r="388" spans="117:120" x14ac:dyDescent="0.25">
      <c r="DM388" s="177">
        <v>723</v>
      </c>
      <c r="DN388" s="178" t="s">
        <v>45</v>
      </c>
      <c r="DO388" s="179">
        <v>9</v>
      </c>
      <c r="DP388" s="171"/>
    </row>
    <row r="389" spans="117:120" x14ac:dyDescent="0.25">
      <c r="DM389" s="177">
        <v>724</v>
      </c>
      <c r="DN389" s="178" t="s">
        <v>46</v>
      </c>
      <c r="DO389" s="179">
        <v>10</v>
      </c>
      <c r="DP389" s="171"/>
    </row>
    <row r="390" spans="117:120" x14ac:dyDescent="0.25">
      <c r="DM390" s="177">
        <v>731</v>
      </c>
      <c r="DN390" s="178" t="s">
        <v>47</v>
      </c>
      <c r="DO390" s="179">
        <v>4</v>
      </c>
      <c r="DP390" s="171" t="s">
        <v>964</v>
      </c>
    </row>
    <row r="391" spans="117:120" x14ac:dyDescent="0.25">
      <c r="DM391" s="177">
        <v>732</v>
      </c>
      <c r="DN391" s="178" t="s">
        <v>48</v>
      </c>
      <c r="DO391" s="179">
        <v>5</v>
      </c>
      <c r="DP391" s="171" t="s">
        <v>964</v>
      </c>
    </row>
    <row r="392" spans="117:120" x14ac:dyDescent="0.25">
      <c r="DM392" s="177">
        <v>733</v>
      </c>
      <c r="DN392" s="178" t="s">
        <v>49</v>
      </c>
      <c r="DO392" s="179">
        <v>6</v>
      </c>
      <c r="DP392" s="171" t="s">
        <v>964</v>
      </c>
    </row>
    <row r="393" spans="117:120" x14ac:dyDescent="0.25">
      <c r="DM393" s="177">
        <v>741</v>
      </c>
      <c r="DN393" s="178" t="s">
        <v>50</v>
      </c>
      <c r="DO393" s="179">
        <v>7</v>
      </c>
      <c r="DP393" s="171" t="s">
        <v>965</v>
      </c>
    </row>
    <row r="394" spans="117:120" x14ac:dyDescent="0.25">
      <c r="DM394" s="177">
        <v>742</v>
      </c>
      <c r="DN394" s="178" t="s">
        <v>51</v>
      </c>
      <c r="DO394" s="179">
        <v>8</v>
      </c>
      <c r="DP394" s="171" t="s">
        <v>966</v>
      </c>
    </row>
    <row r="395" spans="117:120" x14ac:dyDescent="0.25">
      <c r="DM395" s="177">
        <v>743</v>
      </c>
      <c r="DN395" s="178" t="s">
        <v>52</v>
      </c>
      <c r="DO395" s="179">
        <v>9</v>
      </c>
      <c r="DP395" s="171"/>
    </row>
    <row r="396" spans="117:120" x14ac:dyDescent="0.25">
      <c r="DM396" s="177">
        <v>750</v>
      </c>
      <c r="DN396" s="178" t="s">
        <v>732</v>
      </c>
      <c r="DO396" s="179">
        <v>9</v>
      </c>
      <c r="DP396" s="171" t="s">
        <v>951</v>
      </c>
    </row>
    <row r="397" spans="117:120" x14ac:dyDescent="0.25">
      <c r="DM397" s="177">
        <v>751</v>
      </c>
      <c r="DN397" s="178" t="s">
        <v>733</v>
      </c>
      <c r="DO397" s="179">
        <v>10</v>
      </c>
      <c r="DP397" s="171" t="s">
        <v>951</v>
      </c>
    </row>
    <row r="398" spans="117:120" x14ac:dyDescent="0.25">
      <c r="DM398" s="177">
        <v>752</v>
      </c>
      <c r="DN398" s="178" t="s">
        <v>734</v>
      </c>
      <c r="DO398" s="179">
        <v>11</v>
      </c>
      <c r="DP398" s="171" t="s">
        <v>951</v>
      </c>
    </row>
    <row r="399" spans="117:120" x14ac:dyDescent="0.25">
      <c r="DM399" s="177">
        <v>753</v>
      </c>
      <c r="DN399" s="178" t="s">
        <v>735</v>
      </c>
      <c r="DO399" s="179">
        <v>12</v>
      </c>
      <c r="DP399" s="171" t="s">
        <v>951</v>
      </c>
    </row>
    <row r="400" spans="117:120" x14ac:dyDescent="0.25">
      <c r="DM400" s="177">
        <v>760</v>
      </c>
      <c r="DN400" s="178" t="s">
        <v>53</v>
      </c>
      <c r="DO400" s="179">
        <v>6</v>
      </c>
      <c r="DP400" s="171"/>
    </row>
    <row r="401" spans="117:120" x14ac:dyDescent="0.25">
      <c r="DM401" s="177">
        <v>761</v>
      </c>
      <c r="DN401" s="178" t="s">
        <v>54</v>
      </c>
      <c r="DO401" s="179">
        <v>7</v>
      </c>
      <c r="DP401" s="171"/>
    </row>
    <row r="402" spans="117:120" x14ac:dyDescent="0.25">
      <c r="DM402" s="177">
        <v>762</v>
      </c>
      <c r="DN402" s="178" t="s">
        <v>55</v>
      </c>
      <c r="DO402" s="179">
        <v>8</v>
      </c>
      <c r="DP402" s="171"/>
    </row>
    <row r="403" spans="117:120" x14ac:dyDescent="0.25">
      <c r="DM403" s="177">
        <v>763</v>
      </c>
      <c r="DN403" s="178" t="s">
        <v>56</v>
      </c>
      <c r="DO403" s="179">
        <v>9</v>
      </c>
      <c r="DP403" s="171"/>
    </row>
    <row r="404" spans="117:120" x14ac:dyDescent="0.25">
      <c r="DM404" s="177">
        <v>764</v>
      </c>
      <c r="DN404" s="178" t="s">
        <v>57</v>
      </c>
      <c r="DO404" s="179">
        <v>10</v>
      </c>
      <c r="DP404" s="171"/>
    </row>
    <row r="405" spans="117:120" x14ac:dyDescent="0.25">
      <c r="DM405" s="177">
        <v>770</v>
      </c>
      <c r="DN405" s="178" t="s">
        <v>53</v>
      </c>
      <c r="DO405" s="179">
        <v>6</v>
      </c>
      <c r="DP405" s="171"/>
    </row>
    <row r="406" spans="117:120" x14ac:dyDescent="0.25">
      <c r="DM406" s="177">
        <v>771</v>
      </c>
      <c r="DN406" s="178" t="s">
        <v>54</v>
      </c>
      <c r="DO406" s="179">
        <v>7</v>
      </c>
      <c r="DP406" s="171" t="s">
        <v>951</v>
      </c>
    </row>
    <row r="407" spans="117:120" x14ac:dyDescent="0.25">
      <c r="DM407" s="177">
        <v>772</v>
      </c>
      <c r="DN407" s="178" t="s">
        <v>55</v>
      </c>
      <c r="DO407" s="179">
        <v>8</v>
      </c>
      <c r="DP407" s="171" t="s">
        <v>951</v>
      </c>
    </row>
    <row r="408" spans="117:120" x14ac:dyDescent="0.25">
      <c r="DM408" s="177">
        <v>773</v>
      </c>
      <c r="DN408" s="178" t="s">
        <v>56</v>
      </c>
      <c r="DO408" s="179">
        <v>9</v>
      </c>
      <c r="DP408" s="171" t="s">
        <v>951</v>
      </c>
    </row>
    <row r="409" spans="117:120" x14ac:dyDescent="0.25">
      <c r="DM409" s="177">
        <v>774</v>
      </c>
      <c r="DN409" s="178" t="s">
        <v>57</v>
      </c>
      <c r="DO409" s="179">
        <v>10</v>
      </c>
      <c r="DP409" s="171" t="s">
        <v>951</v>
      </c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780</v>
      </c>
      <c r="DN411" s="178" t="s">
        <v>53</v>
      </c>
      <c r="DO411" s="179">
        <v>6</v>
      </c>
      <c r="DP411" s="171"/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781</v>
      </c>
      <c r="DN413" s="178" t="s">
        <v>54</v>
      </c>
      <c r="DO413" s="179">
        <v>7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782</v>
      </c>
      <c r="DN415" s="178" t="s">
        <v>55</v>
      </c>
      <c r="DO415" s="179">
        <v>8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783</v>
      </c>
      <c r="DN417" s="178" t="s">
        <v>56</v>
      </c>
      <c r="DO417" s="179">
        <v>9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784</v>
      </c>
      <c r="DN419" s="178" t="s">
        <v>57</v>
      </c>
      <c r="DO419" s="179">
        <v>10</v>
      </c>
      <c r="DP419" s="171" t="s">
        <v>952</v>
      </c>
    </row>
    <row r="420" spans="117:120" x14ac:dyDescent="0.25">
      <c r="DM420" s="177">
        <v>811</v>
      </c>
      <c r="DN420" s="178" t="s">
        <v>58</v>
      </c>
      <c r="DO420" s="179">
        <v>4</v>
      </c>
      <c r="DP420" s="171"/>
    </row>
    <row r="421" spans="117:120" x14ac:dyDescent="0.25">
      <c r="DM421" s="177">
        <v>812</v>
      </c>
      <c r="DN421" s="178" t="s">
        <v>59</v>
      </c>
      <c r="DO421" s="179">
        <v>5</v>
      </c>
      <c r="DP421" s="171"/>
    </row>
    <row r="422" spans="117:120" x14ac:dyDescent="0.25">
      <c r="DM422" s="177">
        <v>813</v>
      </c>
      <c r="DN422" s="178" t="s">
        <v>60</v>
      </c>
      <c r="DO422" s="179">
        <v>6</v>
      </c>
      <c r="DP422" s="171"/>
    </row>
    <row r="423" spans="117:120" x14ac:dyDescent="0.25">
      <c r="DM423" s="177">
        <v>814</v>
      </c>
      <c r="DN423" s="178" t="s">
        <v>61</v>
      </c>
      <c r="DO423" s="179">
        <v>7</v>
      </c>
      <c r="DP423" s="171"/>
    </row>
    <row r="424" spans="117:120" x14ac:dyDescent="0.25">
      <c r="DM424" s="177">
        <v>821</v>
      </c>
      <c r="DN424" s="178" t="s">
        <v>62</v>
      </c>
      <c r="DO424" s="179">
        <v>7</v>
      </c>
      <c r="DP424" s="171"/>
    </row>
    <row r="425" spans="117:120" x14ac:dyDescent="0.25">
      <c r="DM425" s="177">
        <v>822</v>
      </c>
      <c r="DN425" s="178" t="s">
        <v>63</v>
      </c>
      <c r="DO425" s="179">
        <v>8</v>
      </c>
      <c r="DP425" s="171"/>
    </row>
    <row r="426" spans="117:120" x14ac:dyDescent="0.25">
      <c r="DM426" s="177">
        <v>823</v>
      </c>
      <c r="DN426" s="178" t="s">
        <v>64</v>
      </c>
      <c r="DO426" s="179">
        <v>9</v>
      </c>
      <c r="DP426" s="171"/>
    </row>
    <row r="427" spans="117:120" x14ac:dyDescent="0.25">
      <c r="DM427" s="177">
        <v>824</v>
      </c>
      <c r="DN427" s="178" t="s">
        <v>65</v>
      </c>
      <c r="DO427" s="179">
        <v>10</v>
      </c>
      <c r="DP427" s="171"/>
    </row>
    <row r="428" spans="117:120" x14ac:dyDescent="0.25">
      <c r="DM428" s="177">
        <v>850</v>
      </c>
      <c r="DN428" s="178" t="s">
        <v>732</v>
      </c>
      <c r="DO428" s="179">
        <v>8</v>
      </c>
      <c r="DP428" s="171"/>
    </row>
    <row r="429" spans="117:120" x14ac:dyDescent="0.25">
      <c r="DM429" s="177">
        <v>851</v>
      </c>
      <c r="DN429" s="178" t="s">
        <v>733</v>
      </c>
      <c r="DO429" s="179">
        <v>9</v>
      </c>
      <c r="DP429" s="171"/>
    </row>
    <row r="430" spans="117:120" x14ac:dyDescent="0.25">
      <c r="DM430" s="177">
        <v>852</v>
      </c>
      <c r="DN430" s="178" t="s">
        <v>734</v>
      </c>
      <c r="DO430" s="179">
        <v>10</v>
      </c>
      <c r="DP430" s="171"/>
    </row>
    <row r="431" spans="117:120" x14ac:dyDescent="0.25">
      <c r="DM431" s="177">
        <v>853</v>
      </c>
      <c r="DN431" s="178" t="s">
        <v>735</v>
      </c>
      <c r="DO431" s="179">
        <v>11</v>
      </c>
      <c r="DP431" s="171"/>
    </row>
    <row r="432" spans="117:120" x14ac:dyDescent="0.25">
      <c r="DM432" s="177">
        <v>951</v>
      </c>
      <c r="DN432" s="178" t="s">
        <v>66</v>
      </c>
      <c r="DO432" s="179">
        <v>6</v>
      </c>
      <c r="DP432" s="171"/>
    </row>
    <row r="433" spans="117:120" x14ac:dyDescent="0.25">
      <c r="DM433" s="177">
        <v>952</v>
      </c>
      <c r="DN433" s="178" t="s">
        <v>67</v>
      </c>
      <c r="DO433" s="179">
        <v>7</v>
      </c>
      <c r="DP433" s="171"/>
    </row>
    <row r="434" spans="117:120" x14ac:dyDescent="0.25">
      <c r="DM434" s="177">
        <v>953</v>
      </c>
      <c r="DN434" s="178" t="s">
        <v>68</v>
      </c>
      <c r="DO434" s="179">
        <v>8</v>
      </c>
      <c r="DP434" s="171"/>
    </row>
    <row r="435" spans="117:120" x14ac:dyDescent="0.25">
      <c r="DM435" s="177">
        <v>954</v>
      </c>
      <c r="DN435" s="178" t="s">
        <v>69</v>
      </c>
      <c r="DO435" s="179">
        <v>8</v>
      </c>
      <c r="DP435" s="171"/>
    </row>
    <row r="436" spans="117:120" x14ac:dyDescent="0.25">
      <c r="DM436" s="177">
        <v>955</v>
      </c>
      <c r="DN436" s="178" t="s">
        <v>70</v>
      </c>
      <c r="DO436" s="179">
        <v>9</v>
      </c>
      <c r="DP436" s="171"/>
    </row>
    <row r="437" spans="117:120" x14ac:dyDescent="0.25">
      <c r="DM437" s="177">
        <v>961</v>
      </c>
      <c r="DN437" s="178" t="s">
        <v>71</v>
      </c>
      <c r="DO437" s="179">
        <v>6</v>
      </c>
      <c r="DP437" s="171"/>
    </row>
    <row r="438" spans="117:120" x14ac:dyDescent="0.25">
      <c r="DM438" s="177">
        <v>962</v>
      </c>
      <c r="DN438" s="178" t="s">
        <v>72</v>
      </c>
      <c r="DO438" s="179">
        <v>7</v>
      </c>
      <c r="DP438" s="171"/>
    </row>
    <row r="439" spans="117:120" x14ac:dyDescent="0.25">
      <c r="DM439" s="177">
        <v>963</v>
      </c>
      <c r="DN439" s="178" t="s">
        <v>73</v>
      </c>
      <c r="DO439" s="179">
        <v>8</v>
      </c>
      <c r="DP439" s="171"/>
    </row>
    <row r="440" spans="117:120" x14ac:dyDescent="0.25">
      <c r="DM440" s="177">
        <v>971</v>
      </c>
      <c r="DN440" s="178" t="s">
        <v>74</v>
      </c>
      <c r="DO440" s="179">
        <v>6</v>
      </c>
      <c r="DP440" s="171"/>
    </row>
    <row r="441" spans="117:120" x14ac:dyDescent="0.25">
      <c r="DM441" s="182">
        <v>972</v>
      </c>
      <c r="DN441" s="183" t="s">
        <v>75</v>
      </c>
      <c r="DO441" s="184">
        <v>7</v>
      </c>
      <c r="DP441" s="172"/>
    </row>
  </sheetData>
  <autoFilter ref="A4:EL163"/>
  <mergeCells count="18">
    <mergeCell ref="F3:F4"/>
    <mergeCell ref="A3:A4"/>
    <mergeCell ref="B3:B4"/>
    <mergeCell ref="C3:C4"/>
    <mergeCell ref="D3:D4"/>
    <mergeCell ref="E3:E4"/>
    <mergeCell ref="DM183:DO183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5 DD135 DD121 DD123:DD125 DD73 DA147:DA149 DD145:DD149 DD118 DA117 DD75:DD77 DD153:DD154 DA153:DA154 DA24 DD60:DD66 DD127:DD133 DD20:DD33 DD8:DD10 DD12:DD17 DD114:DD115 DD68:DD70 DD36:DD54 DD111:DD112 DD87:DD95 DD137:DD143 DD56:DD58 DD83:DD85 DD97:DD109">
    <cfRule type="cellIs" dxfId="1122" priority="130" stopIfTrue="1" operator="notEqual">
      <formula>$DH8</formula>
    </cfRule>
  </conditionalFormatting>
  <conditionalFormatting sqref="DA14:DA17 DA135 DA121 DA123:DA125 DA118 DA73 DA75:DA77 DA20:DA23 DA60:DA66 DA127:DA133 DA25:DA33 DA8:DA10 DA68:DA70 DA35:DA54 DA87:DA95 DA137:DA143 DA56:DA58 DA83:DA85 DA97:DA115">
    <cfRule type="cellIs" dxfId="1121" priority="131" stopIfTrue="1" operator="notEqual">
      <formula>$DD8</formula>
    </cfRule>
  </conditionalFormatting>
  <conditionalFormatting sqref="DD34">
    <cfRule type="cellIs" dxfId="1120" priority="128" stopIfTrue="1" operator="notEqual">
      <formula>$DH34</formula>
    </cfRule>
  </conditionalFormatting>
  <conditionalFormatting sqref="DA34">
    <cfRule type="cellIs" dxfId="1119" priority="129" stopIfTrue="1" operator="notEqual">
      <formula>$DD34</formula>
    </cfRule>
  </conditionalFormatting>
  <conditionalFormatting sqref="DD67">
    <cfRule type="cellIs" dxfId="1118" priority="126" stopIfTrue="1" operator="notEqual">
      <formula>$DH67</formula>
    </cfRule>
  </conditionalFormatting>
  <conditionalFormatting sqref="DA67">
    <cfRule type="cellIs" dxfId="1117" priority="127" stopIfTrue="1" operator="notEqual">
      <formula>$DD67</formula>
    </cfRule>
  </conditionalFormatting>
  <conditionalFormatting sqref="DA13">
    <cfRule type="cellIs" dxfId="1116" priority="123" stopIfTrue="1" operator="notEqual">
      <formula>$DH13</formula>
    </cfRule>
  </conditionalFormatting>
  <conditionalFormatting sqref="CX121:CX125 CX73:CX77 CX127 CX6:CX17 CX60:CX70 CX19:CX54 CX87:CX95 CX129:CX143 CX56:CX58 CX80:CX85 CX97:CX119">
    <cfRule type="cellIs" dxfId="1115" priority="125" operator="notEqual">
      <formula>$CX6</formula>
    </cfRule>
  </conditionalFormatting>
  <conditionalFormatting sqref="CX145 CX147:CX149 CU147:CU149 CU153:CU154 CX153:CX154">
    <cfRule type="cellIs" dxfId="1114" priority="124" stopIfTrue="1" operator="notEqual">
      <formula>$DA145</formula>
    </cfRule>
  </conditionalFormatting>
  <conditionalFormatting sqref="DD74">
    <cfRule type="cellIs" dxfId="1113" priority="121" stopIfTrue="1" operator="notEqual">
      <formula>$DH74</formula>
    </cfRule>
  </conditionalFormatting>
  <conditionalFormatting sqref="DA74">
    <cfRule type="cellIs" dxfId="1112" priority="122" stopIfTrue="1" operator="notEqual">
      <formula>$DD74</formula>
    </cfRule>
  </conditionalFormatting>
  <conditionalFormatting sqref="DA148">
    <cfRule type="cellIs" dxfId="1111" priority="120" stopIfTrue="1" operator="notEqual">
      <formula>$DH148</formula>
    </cfRule>
  </conditionalFormatting>
  <conditionalFormatting sqref="DD116">
    <cfRule type="cellIs" dxfId="1110" priority="118" stopIfTrue="1" operator="notEqual">
      <formula>$DH116</formula>
    </cfRule>
  </conditionalFormatting>
  <conditionalFormatting sqref="DA116">
    <cfRule type="cellIs" dxfId="1109" priority="119" stopIfTrue="1" operator="notEqual">
      <formula>$DD116</formula>
    </cfRule>
  </conditionalFormatting>
  <conditionalFormatting sqref="DD144">
    <cfRule type="cellIs" dxfId="1108" priority="117" stopIfTrue="1" operator="notEqual">
      <formula>$DH144</formula>
    </cfRule>
  </conditionalFormatting>
  <conditionalFormatting sqref="DA144">
    <cfRule type="cellIs" dxfId="1107" priority="116" stopIfTrue="1" operator="notEqual">
      <formula>$DH144</formula>
    </cfRule>
  </conditionalFormatting>
  <conditionalFormatting sqref="CX144">
    <cfRule type="cellIs" dxfId="1106" priority="115" stopIfTrue="1" operator="notEqual">
      <formula>$DA144</formula>
    </cfRule>
  </conditionalFormatting>
  <conditionalFormatting sqref="DD82">
    <cfRule type="cellIs" dxfId="1105" priority="113" stopIfTrue="1" operator="notEqual">
      <formula>$DH82</formula>
    </cfRule>
  </conditionalFormatting>
  <conditionalFormatting sqref="DA82">
    <cfRule type="cellIs" dxfId="1104" priority="114" stopIfTrue="1" operator="notEqual">
      <formula>$DD82</formula>
    </cfRule>
  </conditionalFormatting>
  <conditionalFormatting sqref="DD81">
    <cfRule type="cellIs" dxfId="1103" priority="111" stopIfTrue="1" operator="notEqual">
      <formula>$DH81</formula>
    </cfRule>
  </conditionalFormatting>
  <conditionalFormatting sqref="DA81">
    <cfRule type="cellIs" dxfId="1102" priority="112" stopIfTrue="1" operator="notEqual">
      <formula>$DD81</formula>
    </cfRule>
  </conditionalFormatting>
  <conditionalFormatting sqref="DD73">
    <cfRule type="cellIs" dxfId="1101" priority="109" stopIfTrue="1" operator="notEqual">
      <formula>$DH73</formula>
    </cfRule>
  </conditionalFormatting>
  <conditionalFormatting sqref="DA73">
    <cfRule type="cellIs" dxfId="1100" priority="110" stopIfTrue="1" operator="notEqual">
      <formula>$DD73</formula>
    </cfRule>
  </conditionalFormatting>
  <conditionalFormatting sqref="DD74">
    <cfRule type="cellIs" dxfId="1099" priority="107" stopIfTrue="1" operator="notEqual">
      <formula>$DH74</formula>
    </cfRule>
  </conditionalFormatting>
  <conditionalFormatting sqref="DA74">
    <cfRule type="cellIs" dxfId="1098" priority="108" stopIfTrue="1" operator="notEqual">
      <formula>$DD74</formula>
    </cfRule>
  </conditionalFormatting>
  <conditionalFormatting sqref="DD117">
    <cfRule type="cellIs" dxfId="1097" priority="106" stopIfTrue="1" operator="notEqual">
      <formula>$DH117</formula>
    </cfRule>
  </conditionalFormatting>
  <conditionalFormatting sqref="DD122">
    <cfRule type="cellIs" dxfId="1096" priority="104" stopIfTrue="1" operator="notEqual">
      <formula>$DH122</formula>
    </cfRule>
  </conditionalFormatting>
  <conditionalFormatting sqref="DA122">
    <cfRule type="cellIs" dxfId="1095" priority="105" stopIfTrue="1" operator="notEqual">
      <formula>$DD122</formula>
    </cfRule>
  </conditionalFormatting>
  <conditionalFormatting sqref="DA146">
    <cfRule type="cellIs" dxfId="1094" priority="103" stopIfTrue="1" operator="notEqual">
      <formula>$DH146</formula>
    </cfRule>
  </conditionalFormatting>
  <conditionalFormatting sqref="CX146">
    <cfRule type="cellIs" dxfId="1093" priority="102" stopIfTrue="1" operator="notEqual">
      <formula>$DA146</formula>
    </cfRule>
  </conditionalFormatting>
  <conditionalFormatting sqref="DD136">
    <cfRule type="cellIs" dxfId="1092" priority="100" stopIfTrue="1" operator="notEqual">
      <formula>$DH136</formula>
    </cfRule>
  </conditionalFormatting>
  <conditionalFormatting sqref="DA136">
    <cfRule type="cellIs" dxfId="1091" priority="101" stopIfTrue="1" operator="notEqual">
      <formula>$DD136</formula>
    </cfRule>
  </conditionalFormatting>
  <conditionalFormatting sqref="DD134">
    <cfRule type="cellIs" dxfId="1090" priority="98" stopIfTrue="1" operator="notEqual">
      <formula>$DH134</formula>
    </cfRule>
  </conditionalFormatting>
  <conditionalFormatting sqref="DA134">
    <cfRule type="cellIs" dxfId="1089" priority="99" stopIfTrue="1" operator="notEqual">
      <formula>$DD134</formula>
    </cfRule>
  </conditionalFormatting>
  <conditionalFormatting sqref="DD76:DD77">
    <cfRule type="cellIs" dxfId="1088" priority="96" stopIfTrue="1" operator="notEqual">
      <formula>$DH76</formula>
    </cfRule>
  </conditionalFormatting>
  <conditionalFormatting sqref="DA76:DA77">
    <cfRule type="cellIs" dxfId="1087" priority="97" stopIfTrue="1" operator="notEqual">
      <formula>$DD76</formula>
    </cfRule>
  </conditionalFormatting>
  <conditionalFormatting sqref="DD76:DD77">
    <cfRule type="cellIs" dxfId="1086" priority="94" stopIfTrue="1" operator="notEqual">
      <formula>$DH76</formula>
    </cfRule>
  </conditionalFormatting>
  <conditionalFormatting sqref="DA76:DA77">
    <cfRule type="cellIs" dxfId="1085" priority="95" stopIfTrue="1" operator="notEqual">
      <formula>$DD76</formula>
    </cfRule>
  </conditionalFormatting>
  <conditionalFormatting sqref="DD80">
    <cfRule type="cellIs" dxfId="1084" priority="92" stopIfTrue="1" operator="notEqual">
      <formula>$DH80</formula>
    </cfRule>
  </conditionalFormatting>
  <conditionalFormatting sqref="DA80">
    <cfRule type="cellIs" dxfId="1083" priority="93" stopIfTrue="1" operator="notEqual">
      <formula>$DD80</formula>
    </cfRule>
  </conditionalFormatting>
  <conditionalFormatting sqref="DD119">
    <cfRule type="cellIs" dxfId="1082" priority="90" stopIfTrue="1" operator="notEqual">
      <formula>$DH119</formula>
    </cfRule>
  </conditionalFormatting>
  <conditionalFormatting sqref="DA119">
    <cfRule type="cellIs" dxfId="1081" priority="91" stopIfTrue="1" operator="notEqual">
      <formula>$DD119</formula>
    </cfRule>
  </conditionalFormatting>
  <conditionalFormatting sqref="DD19">
    <cfRule type="cellIs" dxfId="1080" priority="88" stopIfTrue="1" operator="notEqual">
      <formula>$DH19</formula>
    </cfRule>
  </conditionalFormatting>
  <conditionalFormatting sqref="DA19">
    <cfRule type="cellIs" dxfId="1079" priority="89" stopIfTrue="1" operator="notEqual">
      <formula>$DD19</formula>
    </cfRule>
  </conditionalFormatting>
  <conditionalFormatting sqref="CU145">
    <cfRule type="cellIs" dxfId="1078" priority="87" stopIfTrue="1" operator="notEqual">
      <formula>$DA145</formula>
    </cfRule>
  </conditionalFormatting>
  <conditionalFormatting sqref="CU144">
    <cfRule type="cellIs" dxfId="1077" priority="86" stopIfTrue="1" operator="notEqual">
      <formula>$DA144</formula>
    </cfRule>
  </conditionalFormatting>
  <conditionalFormatting sqref="CU146">
    <cfRule type="cellIs" dxfId="1076" priority="85" stopIfTrue="1" operator="notEqual">
      <formula>$DA146</formula>
    </cfRule>
  </conditionalFormatting>
  <conditionalFormatting sqref="CU121:CU125 CU73:CU77 CU6:CU17 CU60:CU70 CU19:CU54 CU87:CU95 CU127:CU143 CU56:CU58 CU80:CU85 CU97:CU119">
    <cfRule type="expression" dxfId="1075" priority="83" stopIfTrue="1">
      <formula>$CX6=""</formula>
    </cfRule>
    <cfRule type="cellIs" dxfId="1074" priority="84" stopIfTrue="1" operator="notEqual">
      <formula>$CX6</formula>
    </cfRule>
  </conditionalFormatting>
  <conditionalFormatting sqref="CU5">
    <cfRule type="expression" dxfId="1073" priority="80" stopIfTrue="1">
      <formula>$CX5=""</formula>
    </cfRule>
    <cfRule type="cellIs" dxfId="1072" priority="81" stopIfTrue="1" operator="notEqual">
      <formula>$CX5</formula>
    </cfRule>
  </conditionalFormatting>
  <conditionalFormatting sqref="CX5">
    <cfRule type="cellIs" dxfId="1071" priority="82" operator="notEqual">
      <formula>$CX5</formula>
    </cfRule>
  </conditionalFormatting>
  <conditionalFormatting sqref="DD71">
    <cfRule type="cellIs" dxfId="1070" priority="78" stopIfTrue="1" operator="notEqual">
      <formula>$DH71</formula>
    </cfRule>
  </conditionalFormatting>
  <conditionalFormatting sqref="DA71">
    <cfRule type="cellIs" dxfId="1069" priority="79" stopIfTrue="1" operator="notEqual">
      <formula>$DD71</formula>
    </cfRule>
  </conditionalFormatting>
  <conditionalFormatting sqref="CX71">
    <cfRule type="cellIs" dxfId="1068" priority="77" operator="notEqual">
      <formula>$CX71</formula>
    </cfRule>
  </conditionalFormatting>
  <conditionalFormatting sqref="CU71">
    <cfRule type="expression" dxfId="1067" priority="75" stopIfTrue="1">
      <formula>$CX71=""</formula>
    </cfRule>
    <cfRule type="cellIs" dxfId="1066" priority="76" stopIfTrue="1" operator="notEqual">
      <formula>$CX71</formula>
    </cfRule>
  </conditionalFormatting>
  <conditionalFormatting sqref="DD72">
    <cfRule type="cellIs" dxfId="1065" priority="73" stopIfTrue="1" operator="notEqual">
      <formula>$DH72</formula>
    </cfRule>
  </conditionalFormatting>
  <conditionalFormatting sqref="DA72">
    <cfRule type="cellIs" dxfId="1064" priority="74" stopIfTrue="1" operator="notEqual">
      <formula>$DD72</formula>
    </cfRule>
  </conditionalFormatting>
  <conditionalFormatting sqref="CX72">
    <cfRule type="cellIs" dxfId="1063" priority="72" operator="notEqual">
      <formula>$CX72</formula>
    </cfRule>
  </conditionalFormatting>
  <conditionalFormatting sqref="CU72">
    <cfRule type="expression" dxfId="1062" priority="70" stopIfTrue="1">
      <formula>$CX72=""</formula>
    </cfRule>
    <cfRule type="cellIs" dxfId="1061" priority="71" stopIfTrue="1" operator="notEqual">
      <formula>$CX72</formula>
    </cfRule>
  </conditionalFormatting>
  <conditionalFormatting sqref="DD59">
    <cfRule type="cellIs" dxfId="1060" priority="68" stopIfTrue="1" operator="notEqual">
      <formula>$DH59</formula>
    </cfRule>
  </conditionalFormatting>
  <conditionalFormatting sqref="DA59">
    <cfRule type="cellIs" dxfId="1059" priority="69" stopIfTrue="1" operator="notEqual">
      <formula>$DD59</formula>
    </cfRule>
  </conditionalFormatting>
  <conditionalFormatting sqref="CX59">
    <cfRule type="cellIs" dxfId="1058" priority="67" operator="notEqual">
      <formula>$CX59</formula>
    </cfRule>
  </conditionalFormatting>
  <conditionalFormatting sqref="CU59">
    <cfRule type="expression" dxfId="1057" priority="65" stopIfTrue="1">
      <formula>$CX59=""</formula>
    </cfRule>
    <cfRule type="cellIs" dxfId="1056" priority="66" stopIfTrue="1" operator="notEqual">
      <formula>$CX59</formula>
    </cfRule>
  </conditionalFormatting>
  <conditionalFormatting sqref="DD120">
    <cfRule type="cellIs" dxfId="1055" priority="63" stopIfTrue="1" operator="notEqual">
      <formula>$DH120</formula>
    </cfRule>
  </conditionalFormatting>
  <conditionalFormatting sqref="DA120">
    <cfRule type="cellIs" dxfId="1054" priority="64" stopIfTrue="1" operator="notEqual">
      <formula>$DD120</formula>
    </cfRule>
  </conditionalFormatting>
  <conditionalFormatting sqref="CX120">
    <cfRule type="cellIs" dxfId="1053" priority="62" operator="notEqual">
      <formula>$CX120</formula>
    </cfRule>
  </conditionalFormatting>
  <conditionalFormatting sqref="CU120">
    <cfRule type="expression" dxfId="1052" priority="60" stopIfTrue="1">
      <formula>$CX120=""</formula>
    </cfRule>
    <cfRule type="cellIs" dxfId="1051" priority="61" stopIfTrue="1" operator="notEqual">
      <formula>$CX120</formula>
    </cfRule>
  </conditionalFormatting>
  <conditionalFormatting sqref="DD126">
    <cfRule type="cellIs" dxfId="1050" priority="58" stopIfTrue="1" operator="notEqual">
      <formula>$DH126</formula>
    </cfRule>
  </conditionalFormatting>
  <conditionalFormatting sqref="DA126">
    <cfRule type="cellIs" dxfId="1049" priority="59" stopIfTrue="1" operator="notEqual">
      <formula>$DD126</formula>
    </cfRule>
  </conditionalFormatting>
  <conditionalFormatting sqref="CX126">
    <cfRule type="cellIs" dxfId="1048" priority="57" operator="notEqual">
      <formula>$CX126</formula>
    </cfRule>
  </conditionalFormatting>
  <conditionalFormatting sqref="CU126">
    <cfRule type="expression" dxfId="1047" priority="55" stopIfTrue="1">
      <formula>$CX126=""</formula>
    </cfRule>
    <cfRule type="cellIs" dxfId="1046" priority="56" stopIfTrue="1" operator="notEqual">
      <formula>$CX126</formula>
    </cfRule>
  </conditionalFormatting>
  <conditionalFormatting sqref="CX78">
    <cfRule type="cellIs" dxfId="1045" priority="54" operator="notEqual">
      <formula>$CX78</formula>
    </cfRule>
  </conditionalFormatting>
  <conditionalFormatting sqref="DD78">
    <cfRule type="cellIs" dxfId="1044" priority="52" stopIfTrue="1" operator="notEqual">
      <formula>$DH78</formula>
    </cfRule>
  </conditionalFormatting>
  <conditionalFormatting sqref="DA78">
    <cfRule type="cellIs" dxfId="1043" priority="53" stopIfTrue="1" operator="notEqual">
      <formula>$DD78</formula>
    </cfRule>
  </conditionalFormatting>
  <conditionalFormatting sqref="CU78">
    <cfRule type="expression" dxfId="1042" priority="50" stopIfTrue="1">
      <formula>$CX78=""</formula>
    </cfRule>
    <cfRule type="cellIs" dxfId="1041" priority="51" stopIfTrue="1" operator="notEqual">
      <formula>$CX78</formula>
    </cfRule>
  </conditionalFormatting>
  <conditionalFormatting sqref="DD86">
    <cfRule type="cellIs" dxfId="1040" priority="48" stopIfTrue="1" operator="notEqual">
      <formula>$DH86</formula>
    </cfRule>
  </conditionalFormatting>
  <conditionalFormatting sqref="DA86">
    <cfRule type="cellIs" dxfId="1039" priority="49" stopIfTrue="1" operator="notEqual">
      <formula>$DD86</formula>
    </cfRule>
  </conditionalFormatting>
  <conditionalFormatting sqref="CX86">
    <cfRule type="cellIs" dxfId="1038" priority="47" operator="notEqual">
      <formula>$CX86</formula>
    </cfRule>
  </conditionalFormatting>
  <conditionalFormatting sqref="CU86">
    <cfRule type="expression" dxfId="1037" priority="45" stopIfTrue="1">
      <formula>$CX86=""</formula>
    </cfRule>
    <cfRule type="cellIs" dxfId="1036" priority="46" stopIfTrue="1" operator="notEqual">
      <formula>$CX86</formula>
    </cfRule>
  </conditionalFormatting>
  <conditionalFormatting sqref="DA116">
    <cfRule type="cellIs" dxfId="1035" priority="44" stopIfTrue="1" operator="notEqual">
      <formula>$DH116</formula>
    </cfRule>
  </conditionalFormatting>
  <conditionalFormatting sqref="DD115">
    <cfRule type="cellIs" dxfId="1034" priority="42" stopIfTrue="1" operator="notEqual">
      <formula>$DH115</formula>
    </cfRule>
  </conditionalFormatting>
  <conditionalFormatting sqref="DA115">
    <cfRule type="cellIs" dxfId="1033" priority="43" stopIfTrue="1" operator="notEqual">
      <formula>$DD115</formula>
    </cfRule>
  </conditionalFormatting>
  <conditionalFormatting sqref="DD116">
    <cfRule type="cellIs" dxfId="1032" priority="41" stopIfTrue="1" operator="notEqual">
      <formula>$DH116</formula>
    </cfRule>
  </conditionalFormatting>
  <conditionalFormatting sqref="DD151:DD152 DA151:DA152">
    <cfRule type="cellIs" dxfId="1031" priority="40" stopIfTrue="1" operator="notEqual">
      <formula>$DH151</formula>
    </cfRule>
  </conditionalFormatting>
  <conditionalFormatting sqref="CU151:CU152 CX151:CX152">
    <cfRule type="cellIs" dxfId="1030" priority="39" stopIfTrue="1" operator="notEqual">
      <formula>$DA151</formula>
    </cfRule>
  </conditionalFormatting>
  <conditionalFormatting sqref="DD150 DA150">
    <cfRule type="cellIs" dxfId="1029" priority="38" stopIfTrue="1" operator="notEqual">
      <formula>$DH150</formula>
    </cfRule>
  </conditionalFormatting>
  <conditionalFormatting sqref="CU150 CX150">
    <cfRule type="cellIs" dxfId="1028" priority="37" stopIfTrue="1" operator="notEqual">
      <formula>$DA150</formula>
    </cfRule>
  </conditionalFormatting>
  <conditionalFormatting sqref="CX78">
    <cfRule type="cellIs" dxfId="1027" priority="36" operator="notEqual">
      <formula>$CX78</formula>
    </cfRule>
  </conditionalFormatting>
  <conditionalFormatting sqref="DD78">
    <cfRule type="cellIs" dxfId="1026" priority="34" stopIfTrue="1" operator="notEqual">
      <formula>$DH78</formula>
    </cfRule>
  </conditionalFormatting>
  <conditionalFormatting sqref="DA78">
    <cfRule type="cellIs" dxfId="1025" priority="35" stopIfTrue="1" operator="notEqual">
      <formula>$DD78</formula>
    </cfRule>
  </conditionalFormatting>
  <conditionalFormatting sqref="CU78">
    <cfRule type="expression" dxfId="1024" priority="32" stopIfTrue="1">
      <formula>$CX78=""</formula>
    </cfRule>
    <cfRule type="cellIs" dxfId="1023" priority="33" stopIfTrue="1" operator="notEqual">
      <formula>$CX78</formula>
    </cfRule>
  </conditionalFormatting>
  <conditionalFormatting sqref="CX77">
    <cfRule type="cellIs" dxfId="1022" priority="31" operator="notEqual">
      <formula>$CX77</formula>
    </cfRule>
  </conditionalFormatting>
  <conditionalFormatting sqref="DD77">
    <cfRule type="cellIs" dxfId="1021" priority="29" stopIfTrue="1" operator="notEqual">
      <formula>$DH77</formula>
    </cfRule>
  </conditionalFormatting>
  <conditionalFormatting sqref="DA77">
    <cfRule type="cellIs" dxfId="1020" priority="30" stopIfTrue="1" operator="notEqual">
      <formula>$DD77</formula>
    </cfRule>
  </conditionalFormatting>
  <conditionalFormatting sqref="CU77">
    <cfRule type="expression" dxfId="1019" priority="27" stopIfTrue="1">
      <formula>$CX77=""</formula>
    </cfRule>
    <cfRule type="cellIs" dxfId="1018" priority="28" stopIfTrue="1" operator="notEqual">
      <formula>$CX77</formula>
    </cfRule>
  </conditionalFormatting>
  <conditionalFormatting sqref="CX79">
    <cfRule type="cellIs" dxfId="1017" priority="26" operator="notEqual">
      <formula>$CX79</formula>
    </cfRule>
  </conditionalFormatting>
  <conditionalFormatting sqref="DD79">
    <cfRule type="cellIs" dxfId="1016" priority="24" stopIfTrue="1" operator="notEqual">
      <formula>$DH79</formula>
    </cfRule>
  </conditionalFormatting>
  <conditionalFormatting sqref="DA79">
    <cfRule type="cellIs" dxfId="1015" priority="25" stopIfTrue="1" operator="notEqual">
      <formula>$DD79</formula>
    </cfRule>
  </conditionalFormatting>
  <conditionalFormatting sqref="CU79">
    <cfRule type="expression" dxfId="1014" priority="22" stopIfTrue="1">
      <formula>$CX79=""</formula>
    </cfRule>
    <cfRule type="cellIs" dxfId="1013" priority="23" stopIfTrue="1" operator="notEqual">
      <formula>$CX79</formula>
    </cfRule>
  </conditionalFormatting>
  <conditionalFormatting sqref="DD55">
    <cfRule type="cellIs" dxfId="1012" priority="20" stopIfTrue="1" operator="notEqual">
      <formula>$DH55</formula>
    </cfRule>
  </conditionalFormatting>
  <conditionalFormatting sqref="DA55">
    <cfRule type="cellIs" dxfId="1011" priority="21" stopIfTrue="1" operator="notEqual">
      <formula>$DD55</formula>
    </cfRule>
  </conditionalFormatting>
  <conditionalFormatting sqref="CX55">
    <cfRule type="cellIs" dxfId="1010" priority="19" operator="notEqual">
      <formula>$CX55</formula>
    </cfRule>
  </conditionalFormatting>
  <conditionalFormatting sqref="CU55">
    <cfRule type="expression" dxfId="1009" priority="17" stopIfTrue="1">
      <formula>$CX55=""</formula>
    </cfRule>
    <cfRule type="cellIs" dxfId="1008" priority="18" stopIfTrue="1" operator="notEqual">
      <formula>$CX55</formula>
    </cfRule>
  </conditionalFormatting>
  <conditionalFormatting sqref="DD18">
    <cfRule type="cellIs" dxfId="1007" priority="15" stopIfTrue="1" operator="notEqual">
      <formula>$DH18</formula>
    </cfRule>
  </conditionalFormatting>
  <conditionalFormatting sqref="DA18">
    <cfRule type="cellIs" dxfId="1006" priority="16" stopIfTrue="1" operator="notEqual">
      <formula>$DD18</formula>
    </cfRule>
  </conditionalFormatting>
  <conditionalFormatting sqref="CX18">
    <cfRule type="cellIs" dxfId="1005" priority="14" operator="notEqual">
      <formula>$CX18</formula>
    </cfRule>
  </conditionalFormatting>
  <conditionalFormatting sqref="CU18">
    <cfRule type="expression" dxfId="1004" priority="12" stopIfTrue="1">
      <formula>$CX18=""</formula>
    </cfRule>
    <cfRule type="cellIs" dxfId="1003" priority="13" stopIfTrue="1" operator="notEqual">
      <formula>$CX18</formula>
    </cfRule>
  </conditionalFormatting>
  <conditionalFormatting sqref="CX128">
    <cfRule type="cellIs" dxfId="1002" priority="11" operator="notEqual">
      <formula>$CX128</formula>
    </cfRule>
  </conditionalFormatting>
  <conditionalFormatting sqref="DD96">
    <cfRule type="cellIs" dxfId="1001" priority="4" stopIfTrue="1" operator="notEqual">
      <formula>$DH96</formula>
    </cfRule>
  </conditionalFormatting>
  <conditionalFormatting sqref="DA96">
    <cfRule type="cellIs" dxfId="1000" priority="5" stopIfTrue="1" operator="notEqual">
      <formula>$DD96</formula>
    </cfRule>
  </conditionalFormatting>
  <conditionalFormatting sqref="CX96">
    <cfRule type="cellIs" dxfId="999" priority="3" operator="notEqual">
      <formula>$CX96</formula>
    </cfRule>
  </conditionalFormatting>
  <conditionalFormatting sqref="CU96">
    <cfRule type="expression" dxfId="998" priority="1" stopIfTrue="1">
      <formula>$CX96=""</formula>
    </cfRule>
    <cfRule type="cellIs" dxfId="997" priority="2" stopIfTrue="1" operator="notEqual">
      <formula>$CX96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79.0 / Gültig ab: 01.02.18 / Seite &amp;P (&amp;N)</oddFoot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0"/>
  <sheetViews>
    <sheetView zoomScaleNormal="100" zoomScaleSheetLayoutView="75" workbookViewId="0">
      <selection activeCell="AA9" sqref="AA9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1285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2018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357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36</v>
      </c>
      <c r="AA5" s="25" t="s">
        <v>1292</v>
      </c>
      <c r="AB5" s="21" t="s">
        <v>1286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36</v>
      </c>
      <c r="CS5" s="19" t="str">
        <f t="shared" ref="CS5:CS73" si="4">+AB5</f>
        <v>B/A 5)</v>
      </c>
      <c r="CT5" s="154">
        <v>5558</v>
      </c>
      <c r="CU5" s="125">
        <v>753</v>
      </c>
      <c r="CV5" s="33">
        <f t="shared" ref="CV5:CV11" si="5">VLOOKUP($CU5,Funktionsbezeichnungen,3,0)</f>
        <v>12</v>
      </c>
      <c r="CW5" s="83" t="str">
        <f t="shared" ref="CW5:CW11" si="6">VLOOKUP($CU5,Funktionsbezeichnungen,2,0)</f>
        <v>Vorgesetzter  -  4 . Stufe</v>
      </c>
      <c r="CX5" s="125">
        <v>753</v>
      </c>
      <c r="CY5" s="33">
        <f t="shared" ref="CY5:CY8" si="7">VLOOKUP($CX5,Funktionsbezeichnungen,3,0)</f>
        <v>12</v>
      </c>
      <c r="CZ5" s="83" t="str">
        <f t="shared" ref="CZ5:CZ8" si="8">VLOOKUP($CX5,Funktionsbezeichnungen,2,0)</f>
        <v>Vorgesetzter  -  4 . Stufe</v>
      </c>
      <c r="DA5" s="125">
        <v>753</v>
      </c>
      <c r="DB5" s="33">
        <f t="shared" ref="DB5:DB8" si="9">VLOOKUP($DA5,Funktionsbezeichnungen,3,0)</f>
        <v>12</v>
      </c>
      <c r="DC5" s="83" t="str">
        <f t="shared" ref="DC5:DC8" si="10">VLOOKUP($DA5,Funktionsbezeichnungen,2,0)</f>
        <v>Vorgesetzter  -  4 . Stufe</v>
      </c>
      <c r="DD5" s="124">
        <v>753</v>
      </c>
      <c r="DE5" s="33">
        <f t="shared" ref="DE5:DE8" si="11">VLOOKUP($DD5,Funktionsbezeichnungen,3,0)</f>
        <v>12</v>
      </c>
      <c r="DF5" s="83" t="str">
        <f t="shared" ref="DF5:DF8" si="12">VLOOKUP($DD5,Funktionsbezeichnungen,2,0)</f>
        <v>Vorgesetzter  -  4 . Stufe</v>
      </c>
      <c r="DG5" s="20"/>
      <c r="DH5" s="124">
        <v>753</v>
      </c>
      <c r="DI5" s="33">
        <f t="shared" ref="DI5:DI8" si="13">VLOOKUP($DH5,Funktionsbezeichnungen,3,0)</f>
        <v>12</v>
      </c>
      <c r="DJ5" s="83" t="str">
        <f t="shared" ref="DJ5:DJ8" si="14">VLOOKUP($DH5,Funktionsbezeichnungen,2,0)</f>
        <v>Vorgesetzter  -  4 . Stufe</v>
      </c>
      <c r="DO5" s="19">
        <f t="shared" ref="DO5:DO73" si="15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35</v>
      </c>
      <c r="AA6" s="25" t="s">
        <v>1293</v>
      </c>
      <c r="AB6" s="21" t="s">
        <v>1286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35</v>
      </c>
      <c r="CS6" s="19" t="str">
        <f t="shared" si="4"/>
        <v>B/A 5)</v>
      </c>
      <c r="CT6" s="154">
        <v>4155</v>
      </c>
      <c r="CU6" s="125">
        <v>753</v>
      </c>
      <c r="CV6" s="33">
        <f t="shared" si="5"/>
        <v>12</v>
      </c>
      <c r="CW6" s="83" t="str">
        <f t="shared" si="6"/>
        <v>Vorgesetzter  -  4 . Stufe</v>
      </c>
      <c r="CX6" s="125">
        <v>753</v>
      </c>
      <c r="CY6" s="33">
        <f t="shared" si="7"/>
        <v>12</v>
      </c>
      <c r="CZ6" s="83" t="str">
        <f t="shared" si="8"/>
        <v>Vorgesetzter  -  4 . Stufe</v>
      </c>
      <c r="DA6" s="125">
        <v>753</v>
      </c>
      <c r="DB6" s="33">
        <f t="shared" si="9"/>
        <v>12</v>
      </c>
      <c r="DC6" s="83" t="str">
        <f t="shared" si="10"/>
        <v>Vorgesetzter  -  4 . Stufe</v>
      </c>
      <c r="DD6" s="124">
        <v>753</v>
      </c>
      <c r="DE6" s="33">
        <f t="shared" si="11"/>
        <v>12</v>
      </c>
      <c r="DF6" s="83" t="str">
        <f t="shared" si="12"/>
        <v>Vorgesetzter  -  4 . Stufe</v>
      </c>
      <c r="DG6" s="20"/>
      <c r="DH6" s="124">
        <v>753</v>
      </c>
      <c r="DI6" s="33">
        <f t="shared" si="13"/>
        <v>12</v>
      </c>
      <c r="DJ6" s="83" t="str">
        <f t="shared" si="14"/>
        <v>Vorgesetzter  -  4 . Stufe</v>
      </c>
      <c r="DO6" s="19">
        <f t="shared" si="15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52" t="s">
        <v>361</v>
      </c>
      <c r="P7" s="15" t="s">
        <v>436</v>
      </c>
      <c r="Q7" s="15">
        <v>3</v>
      </c>
      <c r="R7" s="16"/>
      <c r="S7" s="20" t="s">
        <v>101</v>
      </c>
      <c r="T7" s="21">
        <v>1961</v>
      </c>
      <c r="U7" s="28" t="s">
        <v>197</v>
      </c>
      <c r="V7" s="21">
        <v>1987</v>
      </c>
      <c r="W7" s="25"/>
      <c r="X7" s="21"/>
      <c r="Y7" s="28" t="s">
        <v>102</v>
      </c>
      <c r="Z7" s="118">
        <f t="shared" si="1"/>
        <v>31</v>
      </c>
      <c r="AA7" s="25" t="s">
        <v>1294</v>
      </c>
      <c r="AB7" s="21" t="s">
        <v>1286</v>
      </c>
      <c r="AC7" s="21"/>
      <c r="AE7" s="90" t="s">
        <v>401</v>
      </c>
      <c r="AF7" s="82"/>
      <c r="CP7" s="19" t="str">
        <f t="shared" si="2"/>
        <v>Zenners Guy</v>
      </c>
      <c r="CR7" s="19">
        <f t="shared" si="3"/>
        <v>31</v>
      </c>
      <c r="CS7" s="19" t="str">
        <f t="shared" si="4"/>
        <v>B/A 5)</v>
      </c>
      <c r="CT7" s="154">
        <v>4182</v>
      </c>
      <c r="CU7" s="125">
        <v>753</v>
      </c>
      <c r="CV7" s="33">
        <f t="shared" si="5"/>
        <v>12</v>
      </c>
      <c r="CW7" s="83" t="str">
        <f t="shared" si="6"/>
        <v>Vorgesetzter  -  4 . Stufe</v>
      </c>
      <c r="CX7" s="125">
        <v>753</v>
      </c>
      <c r="CY7" s="33">
        <f t="shared" si="7"/>
        <v>12</v>
      </c>
      <c r="CZ7" s="83" t="str">
        <f t="shared" si="8"/>
        <v>Vorgesetzter  -  4 . Stufe</v>
      </c>
      <c r="DA7" s="125">
        <v>753</v>
      </c>
      <c r="DB7" s="33">
        <f t="shared" si="9"/>
        <v>12</v>
      </c>
      <c r="DC7" s="83" t="str">
        <f t="shared" si="10"/>
        <v>Vorgesetzter  -  4 . Stufe</v>
      </c>
      <c r="DD7" s="124">
        <v>753</v>
      </c>
      <c r="DE7" s="33">
        <f t="shared" si="11"/>
        <v>12</v>
      </c>
      <c r="DF7" s="83" t="str">
        <f t="shared" si="12"/>
        <v>Vorgesetzter  -  4 . Stufe</v>
      </c>
      <c r="DG7" s="20"/>
      <c r="DH7" s="124">
        <v>753</v>
      </c>
      <c r="DI7" s="33">
        <f t="shared" si="13"/>
        <v>12</v>
      </c>
      <c r="DJ7" s="83" t="str">
        <f t="shared" si="14"/>
        <v>Vorgesetzter  -  4 . Stufe</v>
      </c>
      <c r="DO7" s="19">
        <f t="shared" si="15"/>
        <v>4182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0</v>
      </c>
      <c r="B8" s="53"/>
      <c r="C8" s="53">
        <f>IF(Z8&gt;=10,1,0)</f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1301</v>
      </c>
      <c r="P8" s="15" t="s">
        <v>443</v>
      </c>
      <c r="Q8" s="15">
        <v>4</v>
      </c>
      <c r="R8" s="42"/>
      <c r="S8" s="20" t="s">
        <v>253</v>
      </c>
      <c r="T8" s="21">
        <v>1967</v>
      </c>
      <c r="U8" s="28" t="s">
        <v>194</v>
      </c>
      <c r="V8" s="21">
        <v>1992</v>
      </c>
      <c r="W8" s="25" t="s">
        <v>314</v>
      </c>
      <c r="X8" s="21">
        <v>1999</v>
      </c>
      <c r="Y8" s="28" t="s">
        <v>315</v>
      </c>
      <c r="Z8" s="21">
        <f t="shared" si="1"/>
        <v>26</v>
      </c>
      <c r="AA8" s="25" t="s">
        <v>1295</v>
      </c>
      <c r="AB8" s="21" t="s">
        <v>1286</v>
      </c>
      <c r="AC8" s="21"/>
      <c r="AE8" s="90" t="s">
        <v>399</v>
      </c>
      <c r="AF8" s="82"/>
      <c r="CP8" s="19" t="str">
        <f t="shared" si="2"/>
        <v>Suter Thomas</v>
      </c>
      <c r="CR8" s="19">
        <f t="shared" si="3"/>
        <v>26</v>
      </c>
      <c r="CS8" s="19" t="str">
        <f t="shared" si="4"/>
        <v>B/A 5)</v>
      </c>
      <c r="CT8" s="154">
        <v>3201</v>
      </c>
      <c r="CU8" s="125">
        <v>753</v>
      </c>
      <c r="CV8" s="33">
        <f t="shared" si="5"/>
        <v>12</v>
      </c>
      <c r="CW8" s="83" t="str">
        <f t="shared" si="6"/>
        <v>Vorgesetzter  -  4 . Stufe</v>
      </c>
      <c r="CX8" s="125">
        <v>774</v>
      </c>
      <c r="CY8" s="33">
        <f t="shared" si="7"/>
        <v>10</v>
      </c>
      <c r="CZ8" s="83" t="str">
        <f t="shared" si="8"/>
        <v>Senior Projektingenieur</v>
      </c>
      <c r="DA8" s="125">
        <v>774</v>
      </c>
      <c r="DB8" s="33">
        <f t="shared" si="9"/>
        <v>10</v>
      </c>
      <c r="DC8" s="83" t="str">
        <f t="shared" si="10"/>
        <v>Senior Projektingenieur</v>
      </c>
      <c r="DD8" s="125">
        <v>774</v>
      </c>
      <c r="DE8" s="33">
        <f t="shared" si="11"/>
        <v>10</v>
      </c>
      <c r="DF8" s="83" t="str">
        <f t="shared" si="12"/>
        <v>Senior Projektingenieur</v>
      </c>
      <c r="DG8" s="20"/>
      <c r="DH8" s="33">
        <v>773</v>
      </c>
      <c r="DI8" s="33">
        <f t="shared" si="13"/>
        <v>9</v>
      </c>
      <c r="DJ8" s="83" t="str">
        <f t="shared" si="14"/>
        <v>Projektingenieur 3</v>
      </c>
      <c r="DO8" s="19">
        <f t="shared" si="15"/>
        <v>3201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207" t="s">
        <v>1140</v>
      </c>
      <c r="P9" s="52" t="s">
        <v>467</v>
      </c>
      <c r="Q9" s="15">
        <v>5</v>
      </c>
      <c r="R9" s="16"/>
      <c r="S9" s="20" t="s">
        <v>124</v>
      </c>
      <c r="T9" s="21">
        <v>1971</v>
      </c>
      <c r="U9" s="28" t="s">
        <v>197</v>
      </c>
      <c r="V9" s="21">
        <v>1997</v>
      </c>
      <c r="W9" s="25" t="s">
        <v>324</v>
      </c>
      <c r="X9" s="21">
        <v>2007</v>
      </c>
      <c r="Y9" s="28" t="s">
        <v>317</v>
      </c>
      <c r="Z9" s="170">
        <f>$AD$3-V9</f>
        <v>21</v>
      </c>
      <c r="AA9" s="25" t="s">
        <v>1298</v>
      </c>
      <c r="AB9" s="21" t="s">
        <v>1286</v>
      </c>
      <c r="AC9" s="21"/>
      <c r="AE9" s="90" t="s">
        <v>399</v>
      </c>
      <c r="AF9" s="82" t="s">
        <v>1083</v>
      </c>
      <c r="CP9" s="19" t="str">
        <f>+S9</f>
        <v>Brunkhorst Marc</v>
      </c>
      <c r="CR9" s="19">
        <f>+Z9</f>
        <v>21</v>
      </c>
      <c r="CS9" s="19" t="str">
        <f>+AB9</f>
        <v>B/A 5)</v>
      </c>
      <c r="CT9" s="154">
        <v>7679</v>
      </c>
      <c r="CU9" s="125">
        <v>774</v>
      </c>
      <c r="CV9" s="33">
        <f t="shared" si="5"/>
        <v>10</v>
      </c>
      <c r="CW9" s="83" t="str">
        <f t="shared" si="6"/>
        <v>Senior Projektingenieur</v>
      </c>
      <c r="CX9" s="125">
        <v>774</v>
      </c>
      <c r="CY9" s="33">
        <f>VLOOKUP($CX9,Funktionsbezeichnungen,3,0)</f>
        <v>10</v>
      </c>
      <c r="CZ9" s="83" t="str">
        <f>VLOOKUP($CX9,Funktionsbezeichnungen,2,0)</f>
        <v>Senior Projektingenieur</v>
      </c>
      <c r="DA9" s="125">
        <v>773</v>
      </c>
      <c r="DB9" s="33">
        <f>VLOOKUP($DA9,Funktionsbezeichnungen,3,0)</f>
        <v>9</v>
      </c>
      <c r="DC9" s="83" t="str">
        <f>VLOOKUP($DA9,Funktionsbezeichnungen,2,0)</f>
        <v>Projektingenieur 3</v>
      </c>
      <c r="DD9" s="125">
        <v>773</v>
      </c>
      <c r="DE9" s="33">
        <f>VLOOKUP($DD9,Funktionsbezeichnungen,3,0)</f>
        <v>9</v>
      </c>
      <c r="DF9" s="83" t="str">
        <f>VLOOKUP($DD9,Funktionsbezeichnungen,2,0)</f>
        <v>Projektingenieur 3</v>
      </c>
      <c r="DG9" s="20"/>
      <c r="DH9" s="33">
        <v>772</v>
      </c>
      <c r="DI9" s="33">
        <f>VLOOKUP($DH9,Funktionsbezeichnungen,3,0)</f>
        <v>8</v>
      </c>
      <c r="DJ9" s="83" t="str">
        <f>VLOOKUP($DH9,Funktionsbezeichnungen,2,0)</f>
        <v>Projektingenieur 2</v>
      </c>
      <c r="DO9" s="19">
        <f>+CT9</f>
        <v>7679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463</v>
      </c>
      <c r="Q10" s="15">
        <v>6</v>
      </c>
      <c r="R10" s="42"/>
      <c r="S10" s="20" t="s">
        <v>190</v>
      </c>
      <c r="T10" s="21">
        <v>1972</v>
      </c>
      <c r="U10" s="28" t="s">
        <v>194</v>
      </c>
      <c r="V10" s="21">
        <v>1997</v>
      </c>
      <c r="W10" s="25"/>
      <c r="X10" s="21"/>
      <c r="Y10" s="28" t="s">
        <v>1021</v>
      </c>
      <c r="Z10" s="118">
        <f>$AD$3-V10</f>
        <v>21</v>
      </c>
      <c r="AA10" s="25" t="s">
        <v>1299</v>
      </c>
      <c r="AB10" s="21" t="s">
        <v>1286</v>
      </c>
      <c r="AC10" s="21"/>
      <c r="AE10" s="90" t="s">
        <v>399</v>
      </c>
      <c r="AF10" s="82"/>
      <c r="CP10" s="19" t="str">
        <f>+S10</f>
        <v>Stoffel Patric</v>
      </c>
      <c r="CR10" s="19">
        <f>+Z10</f>
        <v>21</v>
      </c>
      <c r="CS10" s="19" t="str">
        <f>+AB10</f>
        <v>B/A 5)</v>
      </c>
      <c r="CT10" s="154">
        <v>4258</v>
      </c>
      <c r="CU10" s="125">
        <v>774</v>
      </c>
      <c r="CV10" s="33">
        <f t="shared" si="5"/>
        <v>10</v>
      </c>
      <c r="CW10" s="83" t="str">
        <f t="shared" si="6"/>
        <v>Senior Projektingenieur</v>
      </c>
      <c r="CX10" s="125">
        <v>773</v>
      </c>
      <c r="CY10" s="33">
        <f>VLOOKUP($CX10,Funktionsbezeichnungen,3,0)</f>
        <v>9</v>
      </c>
      <c r="CZ10" s="83" t="str">
        <f>VLOOKUP($CX10,Funktionsbezeichnungen,2,0)</f>
        <v>Projektingenieur 3</v>
      </c>
      <c r="DA10" s="125">
        <v>773</v>
      </c>
      <c r="DB10" s="33">
        <f>VLOOKUP($DA10,Funktionsbezeichnungen,3,0)</f>
        <v>9</v>
      </c>
      <c r="DC10" s="83" t="str">
        <f>VLOOKUP($DA10,Funktionsbezeichnungen,2,0)</f>
        <v>Projektingenieur 3</v>
      </c>
      <c r="DD10" s="125">
        <v>773</v>
      </c>
      <c r="DE10" s="33">
        <f>VLOOKUP($DD10,Funktionsbezeichnungen,3,0)</f>
        <v>9</v>
      </c>
      <c r="DF10" s="83" t="str">
        <f>VLOOKUP($DD10,Funktionsbezeichnungen,2,0)</f>
        <v>Projektingenieur 3</v>
      </c>
      <c r="DG10" s="20"/>
      <c r="DH10" s="33">
        <v>772</v>
      </c>
      <c r="DI10" s="33">
        <f>VLOOKUP($DH10,Funktionsbezeichnungen,3,0)</f>
        <v>8</v>
      </c>
      <c r="DJ10" s="83" t="str">
        <f>VLOOKUP($DH10,Funktionsbezeichnungen,2,0)</f>
        <v>Projektingenieur 2</v>
      </c>
      <c r="DO10" s="19">
        <f>+CT10</f>
        <v>4258</v>
      </c>
      <c r="DP10" s="153">
        <v>1</v>
      </c>
      <c r="DQ10" s="19">
        <v>2</v>
      </c>
      <c r="DR10" s="19" t="s">
        <v>951</v>
      </c>
    </row>
    <row r="11" spans="1:142" s="19" customFormat="1" ht="27" x14ac:dyDescent="0.2">
      <c r="A11" s="53">
        <v>1</v>
      </c>
      <c r="B11" s="53"/>
      <c r="C11" s="53">
        <f>IF(Z11&gt;=10,1,0)</f>
        <v>1</v>
      </c>
      <c r="D11" s="55">
        <v>1</v>
      </c>
      <c r="E11" s="55"/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435</v>
      </c>
      <c r="Q11" s="15">
        <v>7</v>
      </c>
      <c r="R11" s="16"/>
      <c r="S11" s="20" t="s">
        <v>94</v>
      </c>
      <c r="T11" s="21">
        <v>1962</v>
      </c>
      <c r="U11" s="28" t="s">
        <v>194</v>
      </c>
      <c r="V11" s="21">
        <v>1987</v>
      </c>
      <c r="W11" s="25" t="s">
        <v>314</v>
      </c>
      <c r="X11" s="21">
        <v>2000</v>
      </c>
      <c r="Y11" s="28" t="s">
        <v>333</v>
      </c>
      <c r="Z11" s="118">
        <f>$AD$3-V11</f>
        <v>31</v>
      </c>
      <c r="AA11" s="25" t="s">
        <v>1304</v>
      </c>
      <c r="AB11" s="21" t="s">
        <v>1287</v>
      </c>
      <c r="AC11" s="21"/>
      <c r="AE11" s="90" t="s">
        <v>400</v>
      </c>
      <c r="AF11" s="82"/>
      <c r="CP11" s="19" t="str">
        <f>+S11</f>
        <v>Rentsch Lucas</v>
      </c>
      <c r="CR11" s="19">
        <f>+Z11</f>
        <v>31</v>
      </c>
      <c r="CS11" s="19" t="str">
        <f>+AB11</f>
        <v xml:space="preserve">B/A </v>
      </c>
      <c r="CT11" s="154">
        <v>5574</v>
      </c>
      <c r="CU11" s="125">
        <v>753</v>
      </c>
      <c r="CV11" s="33">
        <f t="shared" si="5"/>
        <v>12</v>
      </c>
      <c r="CW11" s="83" t="str">
        <f t="shared" si="6"/>
        <v>Vorgesetzter  -  4 . Stufe</v>
      </c>
      <c r="CX11" s="125">
        <v>753</v>
      </c>
      <c r="CY11" s="33">
        <f>VLOOKUP($CX11,Funktionsbezeichnungen,3,0)</f>
        <v>12</v>
      </c>
      <c r="CZ11" s="83" t="str">
        <f>VLOOKUP($CX11,Funktionsbezeichnungen,2,0)</f>
        <v>Vorgesetzter  -  4 . Stufe</v>
      </c>
      <c r="DA11" s="125">
        <v>753</v>
      </c>
      <c r="DB11" s="33">
        <f>VLOOKUP($DA11,Funktionsbezeichnungen,3,0)</f>
        <v>12</v>
      </c>
      <c r="DC11" s="83" t="str">
        <f>VLOOKUP($DA11,Funktionsbezeichnungen,2,0)</f>
        <v>Vorgesetzter  -  4 . Stufe</v>
      </c>
      <c r="DD11" s="124">
        <v>753</v>
      </c>
      <c r="DE11" s="33">
        <f>VLOOKUP($DD11,Funktionsbezeichnungen,3,0)</f>
        <v>12</v>
      </c>
      <c r="DF11" s="83" t="str">
        <f>VLOOKUP($DD11,Funktionsbezeichnungen,2,0)</f>
        <v>Vorgesetzter  -  4 . Stufe</v>
      </c>
      <c r="DG11" s="20"/>
      <c r="DH11" s="124">
        <v>753</v>
      </c>
      <c r="DI11" s="33">
        <f>VLOOKUP($DH11,Funktionsbezeichnungen,3,0)</f>
        <v>12</v>
      </c>
      <c r="DJ11" s="83" t="str">
        <f>VLOOKUP($DH11,Funktionsbezeichnungen,2,0)</f>
        <v>Vorgesetzter  -  4 . Stufe</v>
      </c>
      <c r="DO11" s="19">
        <f>+CT11</f>
        <v>5574</v>
      </c>
      <c r="DP11" s="153">
        <v>1</v>
      </c>
      <c r="DQ11" s="19">
        <v>2</v>
      </c>
      <c r="DR11" s="19" t="s">
        <v>951</v>
      </c>
    </row>
    <row r="12" spans="1:142" s="19" customFormat="1" ht="15.75" x14ac:dyDescent="0.2">
      <c r="A12" s="53">
        <v>1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1301</v>
      </c>
      <c r="P12" s="15" t="s">
        <v>437</v>
      </c>
      <c r="Q12" s="15">
        <v>8</v>
      </c>
      <c r="R12" s="16"/>
      <c r="S12" s="20" t="s">
        <v>96</v>
      </c>
      <c r="T12" s="21">
        <v>1944</v>
      </c>
      <c r="U12" s="28" t="s">
        <v>196</v>
      </c>
      <c r="V12" s="21">
        <v>1969</v>
      </c>
      <c r="W12" s="25"/>
      <c r="X12" s="21"/>
      <c r="Y12" s="26" t="s">
        <v>91</v>
      </c>
      <c r="Z12" s="21">
        <f t="shared" si="1"/>
        <v>49</v>
      </c>
      <c r="AA12" s="25" t="s">
        <v>659</v>
      </c>
      <c r="AB12" s="21" t="s">
        <v>1037</v>
      </c>
      <c r="AC12" s="21"/>
      <c r="AE12" s="193" t="s">
        <v>1078</v>
      </c>
      <c r="AF12" s="82"/>
      <c r="CP12" s="19" t="str">
        <f t="shared" si="2"/>
        <v>Kalak Josef</v>
      </c>
      <c r="CR12" s="19">
        <f t="shared" si="3"/>
        <v>49</v>
      </c>
      <c r="CS12" s="19" t="str">
        <f t="shared" si="4"/>
        <v>B/A 1)</v>
      </c>
      <c r="CT12" s="154">
        <v>3136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 t="s">
        <v>711</v>
      </c>
      <c r="DE12" s="33"/>
      <c r="DF12" s="83"/>
      <c r="DG12" s="20"/>
      <c r="DH12" s="125" t="s">
        <v>711</v>
      </c>
      <c r="DI12" s="125" t="s">
        <v>711</v>
      </c>
      <c r="DJ12" s="83"/>
      <c r="DO12" s="19">
        <f t="shared" si="15"/>
        <v>3136</v>
      </c>
      <c r="DP12" s="153">
        <v>1</v>
      </c>
      <c r="DQ12" s="19">
        <v>2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 t="shared" si="0"/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438</v>
      </c>
      <c r="Q13" s="15">
        <v>9</v>
      </c>
      <c r="R13" s="16"/>
      <c r="S13" s="20" t="s">
        <v>98</v>
      </c>
      <c r="T13" s="21">
        <v>1948</v>
      </c>
      <c r="U13" s="28" t="s">
        <v>195</v>
      </c>
      <c r="V13" s="21">
        <v>1974</v>
      </c>
      <c r="W13" s="25"/>
      <c r="X13" s="21"/>
      <c r="Y13" s="26" t="s">
        <v>668</v>
      </c>
      <c r="Z13" s="206">
        <f t="shared" si="1"/>
        <v>44</v>
      </c>
      <c r="AA13" s="25" t="s">
        <v>97</v>
      </c>
      <c r="AB13" s="21" t="s">
        <v>95</v>
      </c>
      <c r="AC13" s="21"/>
      <c r="AE13" s="193" t="s">
        <v>1078</v>
      </c>
      <c r="AF13" s="82"/>
      <c r="CP13" s="19" t="str">
        <f t="shared" si="2"/>
        <v>Hausammann Erich</v>
      </c>
      <c r="CR13" s="19">
        <f t="shared" si="3"/>
        <v>44</v>
      </c>
      <c r="CS13" s="19" t="str">
        <f t="shared" si="4"/>
        <v>B</v>
      </c>
      <c r="CT13" s="154">
        <v>3148</v>
      </c>
      <c r="CU13" s="125" t="s">
        <v>711</v>
      </c>
      <c r="CV13" s="33"/>
      <c r="CW13" s="83"/>
      <c r="CX13" s="125" t="s">
        <v>711</v>
      </c>
      <c r="CY13" s="33"/>
      <c r="CZ13" s="83"/>
      <c r="DA13" s="125" t="s">
        <v>711</v>
      </c>
      <c r="DB13" s="33"/>
      <c r="DC13" s="83"/>
      <c r="DD13" s="125">
        <v>774</v>
      </c>
      <c r="DE13" s="33">
        <f t="shared" ref="DE13:DE28" si="16">VLOOKUP($DD13,Funktionsbezeichnungen,3,0)</f>
        <v>10</v>
      </c>
      <c r="DF13" s="83" t="str">
        <f t="shared" ref="DF13:DF28" si="17">VLOOKUP($DD13,Funktionsbezeichnungen,2,0)</f>
        <v>Senior Projektingenieur</v>
      </c>
      <c r="DG13" s="20"/>
      <c r="DH13" s="125">
        <v>773</v>
      </c>
      <c r="DI13" s="33">
        <f t="shared" ref="DI13:DI28" si="18">VLOOKUP($DH13,Funktionsbezeichnungen,3,0)</f>
        <v>9</v>
      </c>
      <c r="DJ13" s="83" t="str">
        <f t="shared" ref="DJ13:DJ28" si="19">VLOOKUP($DH13,Funktionsbezeichnungen,2,0)</f>
        <v>Projektingenieur 3</v>
      </c>
      <c r="DO13" s="19">
        <f t="shared" si="15"/>
        <v>3148</v>
      </c>
      <c r="DP13" s="153">
        <v>2</v>
      </c>
      <c r="DQ13" s="19">
        <v>3</v>
      </c>
      <c r="DR13" s="185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574</v>
      </c>
      <c r="Q14" s="15">
        <v>10</v>
      </c>
      <c r="R14" s="16"/>
      <c r="S14" s="20" t="s">
        <v>571</v>
      </c>
      <c r="T14" s="21">
        <v>1953</v>
      </c>
      <c r="U14" s="28" t="s">
        <v>572</v>
      </c>
      <c r="V14" s="21">
        <v>1978</v>
      </c>
      <c r="W14" s="25"/>
      <c r="X14" s="21"/>
      <c r="Y14" s="28" t="s">
        <v>573</v>
      </c>
      <c r="Z14" s="21">
        <f t="shared" si="1"/>
        <v>40</v>
      </c>
      <c r="AA14" s="25" t="s">
        <v>97</v>
      </c>
      <c r="AB14" s="21" t="s">
        <v>95</v>
      </c>
      <c r="AC14" s="21"/>
      <c r="AE14" s="90" t="s">
        <v>373</v>
      </c>
      <c r="AF14" s="82"/>
      <c r="CP14" s="19" t="str">
        <f t="shared" si="2"/>
        <v>Bosshard Heinz</v>
      </c>
      <c r="CR14" s="19">
        <f t="shared" si="3"/>
        <v>40</v>
      </c>
      <c r="CS14" s="19" t="str">
        <f t="shared" si="4"/>
        <v>B</v>
      </c>
      <c r="CT14" s="154">
        <v>3205</v>
      </c>
      <c r="CU14" s="125">
        <v>773</v>
      </c>
      <c r="CV14" s="33">
        <f t="shared" ref="CV14:CV28" si="20">VLOOKUP($CU14,Funktionsbezeichnungen,3,0)</f>
        <v>9</v>
      </c>
      <c r="CW14" s="83" t="str">
        <f t="shared" ref="CW14:CW28" si="21">VLOOKUP($CU14,Funktionsbezeichnungen,2,0)</f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ref="DB14:DB28" si="22">VLOOKUP($DA14,Funktionsbezeichnungen,3,0)</f>
        <v>9</v>
      </c>
      <c r="DC14" s="83" t="str">
        <f t="shared" ref="DC14:DC28" si="23">VLOOKUP($DA14,Funktionsbezeichnungen,2,0)</f>
        <v>Projektingenieur 3</v>
      </c>
      <c r="DD14" s="125">
        <v>773</v>
      </c>
      <c r="DE14" s="33">
        <f t="shared" si="16"/>
        <v>9</v>
      </c>
      <c r="DF14" s="83" t="str">
        <f t="shared" si="17"/>
        <v>Projektingenieur 3</v>
      </c>
      <c r="DG14" s="20"/>
      <c r="DH14" s="33">
        <v>772</v>
      </c>
      <c r="DI14" s="33">
        <f t="shared" si="18"/>
        <v>8</v>
      </c>
      <c r="DJ14" s="83" t="str">
        <f t="shared" si="19"/>
        <v>Projektingenieur 2</v>
      </c>
      <c r="DO14" s="19">
        <f t="shared" si="15"/>
        <v>3205</v>
      </c>
      <c r="DP14" s="153">
        <v>1</v>
      </c>
      <c r="DQ14" s="19">
        <v>2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37</v>
      </c>
      <c r="AA15" s="25" t="s">
        <v>1253</v>
      </c>
      <c r="AB15" s="21" t="s">
        <v>95</v>
      </c>
      <c r="AC15" s="21"/>
      <c r="AE15" s="90" t="s">
        <v>402</v>
      </c>
      <c r="AF15" s="82"/>
      <c r="CP15" s="19" t="str">
        <f t="shared" si="2"/>
        <v>Schär Robert</v>
      </c>
      <c r="CR15" s="19">
        <f t="shared" si="3"/>
        <v>37</v>
      </c>
      <c r="CS15" s="19" t="str">
        <f t="shared" si="4"/>
        <v>B</v>
      </c>
      <c r="CT15" s="154">
        <v>5557</v>
      </c>
      <c r="CU15" s="125">
        <v>773</v>
      </c>
      <c r="CV15" s="33">
        <f t="shared" si="20"/>
        <v>9</v>
      </c>
      <c r="CW15" s="83" t="str">
        <f t="shared" si="21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2"/>
        <v>9</v>
      </c>
      <c r="DC15" s="83" t="str">
        <f t="shared" si="23"/>
        <v>Projektingenieur 3</v>
      </c>
      <c r="DD15" s="125">
        <v>773</v>
      </c>
      <c r="DE15" s="33">
        <f t="shared" si="16"/>
        <v>9</v>
      </c>
      <c r="DF15" s="83" t="str">
        <f t="shared" si="17"/>
        <v>Projektingenieur 3</v>
      </c>
      <c r="DG15" s="20"/>
      <c r="DH15" s="33">
        <v>773</v>
      </c>
      <c r="DI15" s="33">
        <f t="shared" si="18"/>
        <v>9</v>
      </c>
      <c r="DJ15" s="83" t="str">
        <f t="shared" si="19"/>
        <v>Projektingenieur 3</v>
      </c>
      <c r="DO15" s="19">
        <f t="shared" si="15"/>
        <v>5557</v>
      </c>
      <c r="DP15" s="153">
        <v>2</v>
      </c>
      <c r="DQ15" s="19">
        <v>3</v>
      </c>
      <c r="DR15" s="19" t="s">
        <v>951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8" t="s">
        <v>90</v>
      </c>
      <c r="Z16" s="21">
        <f t="shared" si="1"/>
        <v>34</v>
      </c>
      <c r="AA16" s="25" t="s">
        <v>663</v>
      </c>
      <c r="AB16" s="21" t="s">
        <v>95</v>
      </c>
      <c r="AC16" s="21"/>
      <c r="AE16" s="90" t="s">
        <v>1212</v>
      </c>
      <c r="AF16" s="82"/>
      <c r="CP16" s="19" t="str">
        <f t="shared" si="2"/>
        <v xml:space="preserve">Spieler Daniel </v>
      </c>
      <c r="CR16" s="19">
        <f t="shared" si="3"/>
        <v>34</v>
      </c>
      <c r="CS16" s="19" t="str">
        <f t="shared" si="4"/>
        <v>B</v>
      </c>
      <c r="CT16" s="154">
        <v>4209</v>
      </c>
      <c r="CU16" s="125">
        <v>773</v>
      </c>
      <c r="CV16" s="33">
        <f t="shared" si="20"/>
        <v>9</v>
      </c>
      <c r="CW16" s="83" t="str">
        <f t="shared" si="21"/>
        <v>Projektingenieur 3</v>
      </c>
      <c r="CX16" s="125">
        <v>773</v>
      </c>
      <c r="CY16" s="33">
        <f>VLOOKUP($CX16,Funktionsbezeichnungen,3,0)</f>
        <v>9</v>
      </c>
      <c r="CZ16" s="83" t="str">
        <f>VLOOKUP($CX16,Funktionsbezeichnungen,2,0)</f>
        <v>Projektingenieur 3</v>
      </c>
      <c r="DA16" s="125">
        <v>773</v>
      </c>
      <c r="DB16" s="33">
        <f t="shared" si="22"/>
        <v>9</v>
      </c>
      <c r="DC16" s="83" t="str">
        <f t="shared" si="23"/>
        <v>Projektingenieur 3</v>
      </c>
      <c r="DD16" s="125">
        <v>773</v>
      </c>
      <c r="DE16" s="33">
        <f t="shared" si="16"/>
        <v>9</v>
      </c>
      <c r="DF16" s="83" t="str">
        <f t="shared" si="17"/>
        <v>Projektingenieur 3</v>
      </c>
      <c r="DG16" s="20"/>
      <c r="DH16" s="33">
        <v>773</v>
      </c>
      <c r="DI16" s="33">
        <f t="shared" si="18"/>
        <v>9</v>
      </c>
      <c r="DJ16" s="83" t="str">
        <f t="shared" si="19"/>
        <v>Projektingenieur 3</v>
      </c>
      <c r="DO16" s="19">
        <f t="shared" si="15"/>
        <v>4209</v>
      </c>
      <c r="DP16" s="153">
        <v>2</v>
      </c>
      <c r="DQ16" s="19">
        <v>3</v>
      </c>
      <c r="DR16" s="19" t="s">
        <v>951</v>
      </c>
    </row>
    <row r="17" spans="1:122" s="19" customFormat="1" ht="27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439</v>
      </c>
      <c r="Q17" s="15">
        <v>13</v>
      </c>
      <c r="R17" s="16"/>
      <c r="S17" s="20" t="s">
        <v>115</v>
      </c>
      <c r="T17" s="21">
        <v>1959</v>
      </c>
      <c r="U17" s="28" t="s">
        <v>100</v>
      </c>
      <c r="V17" s="21">
        <v>1985</v>
      </c>
      <c r="W17" s="25"/>
      <c r="X17" s="21"/>
      <c r="Y17" s="28" t="s">
        <v>335</v>
      </c>
      <c r="Z17" s="118">
        <f t="shared" si="1"/>
        <v>33</v>
      </c>
      <c r="AA17" s="25" t="s">
        <v>946</v>
      </c>
      <c r="AB17" s="21" t="s">
        <v>95</v>
      </c>
      <c r="AC17" s="21"/>
      <c r="AE17" s="90" t="s">
        <v>373</v>
      </c>
      <c r="AF17" s="82"/>
      <c r="CP17" s="19" t="str">
        <f t="shared" si="2"/>
        <v>Gysin Daniel</v>
      </c>
      <c r="CR17" s="19">
        <f t="shared" si="3"/>
        <v>33</v>
      </c>
      <c r="CS17" s="19" t="str">
        <f t="shared" si="4"/>
        <v>B</v>
      </c>
      <c r="CT17" s="154">
        <v>5625</v>
      </c>
      <c r="CU17" s="125">
        <v>784</v>
      </c>
      <c r="CV17" s="33">
        <f t="shared" si="20"/>
        <v>10</v>
      </c>
      <c r="CW17" s="83" t="str">
        <f t="shared" si="21"/>
        <v>Senior Projektingenieur</v>
      </c>
      <c r="CX17" s="125">
        <v>784</v>
      </c>
      <c r="CY17" s="33">
        <f t="shared" ref="CY17:CY23" si="24">VLOOKUP($CX17,Funktionsbezeichnungen,3,0)</f>
        <v>10</v>
      </c>
      <c r="CZ17" s="83" t="str">
        <f t="shared" ref="CZ17:CZ23" si="25">VLOOKUP($CX17,Funktionsbezeichnungen,2,0)</f>
        <v>Senior Projektingenieur</v>
      </c>
      <c r="DA17" s="125">
        <v>784</v>
      </c>
      <c r="DB17" s="33">
        <f t="shared" si="22"/>
        <v>10</v>
      </c>
      <c r="DC17" s="83" t="str">
        <f t="shared" si="23"/>
        <v>Senior Projektingenieur</v>
      </c>
      <c r="DD17" s="125">
        <v>784</v>
      </c>
      <c r="DE17" s="33">
        <f t="shared" si="16"/>
        <v>10</v>
      </c>
      <c r="DF17" s="83" t="str">
        <f t="shared" si="17"/>
        <v>Senior Projektingenieur</v>
      </c>
      <c r="DG17" s="20"/>
      <c r="DH17" s="33">
        <v>783</v>
      </c>
      <c r="DI17" s="33">
        <f t="shared" si="18"/>
        <v>9</v>
      </c>
      <c r="DJ17" s="83" t="str">
        <f t="shared" si="19"/>
        <v>Projektingenieur 3</v>
      </c>
      <c r="DO17" s="19">
        <f t="shared" si="15"/>
        <v>5625</v>
      </c>
      <c r="DP17" s="153">
        <v>1</v>
      </c>
      <c r="DQ17" s="19">
        <v>2</v>
      </c>
      <c r="DR17" s="19" t="s">
        <v>952</v>
      </c>
    </row>
    <row r="18" spans="1:122" s="19" customForma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/>
      <c r="I18" s="56"/>
      <c r="J18" s="54"/>
      <c r="K18" s="56"/>
      <c r="L18" s="56"/>
      <c r="M18" s="56"/>
      <c r="N18" s="58"/>
      <c r="O18" s="52" t="s">
        <v>1301</v>
      </c>
      <c r="P18" s="15" t="s">
        <v>1281</v>
      </c>
      <c r="Q18" s="15">
        <v>14</v>
      </c>
      <c r="R18" s="16"/>
      <c r="S18" s="20" t="s">
        <v>1282</v>
      </c>
      <c r="T18" s="21">
        <v>1959</v>
      </c>
      <c r="U18" s="28" t="s">
        <v>194</v>
      </c>
      <c r="V18" s="21">
        <v>1985</v>
      </c>
      <c r="W18" s="25"/>
      <c r="X18" s="21"/>
      <c r="Y18" s="28" t="s">
        <v>1284</v>
      </c>
      <c r="Z18" s="118">
        <f t="shared" si="1"/>
        <v>33</v>
      </c>
      <c r="AA18" s="25" t="s">
        <v>1283</v>
      </c>
      <c r="AB18" s="21" t="s">
        <v>95</v>
      </c>
      <c r="AC18" s="21"/>
      <c r="AE18" s="90" t="s">
        <v>373</v>
      </c>
      <c r="AF18" s="82"/>
      <c r="CP18" s="192" t="str">
        <f t="shared" si="2"/>
        <v>Koch Urs-Martin</v>
      </c>
      <c r="CQ18" s="192"/>
      <c r="CR18" s="192">
        <f t="shared" si="3"/>
        <v>33</v>
      </c>
      <c r="CS18" s="192" t="str">
        <f t="shared" si="4"/>
        <v>B</v>
      </c>
      <c r="CT18" s="222">
        <v>3218</v>
      </c>
      <c r="CU18" s="125">
        <v>784</v>
      </c>
      <c r="CV18" s="33">
        <f t="shared" si="20"/>
        <v>10</v>
      </c>
      <c r="CW18" s="83" t="str">
        <f t="shared" si="21"/>
        <v>Senior Projektingenieur</v>
      </c>
      <c r="CX18" s="125">
        <v>784</v>
      </c>
      <c r="CY18" s="33">
        <f t="shared" si="24"/>
        <v>10</v>
      </c>
      <c r="CZ18" s="83" t="str">
        <f t="shared" si="25"/>
        <v>Senior Projektingenieur</v>
      </c>
      <c r="DA18" s="125">
        <v>784</v>
      </c>
      <c r="DB18" s="33">
        <f t="shared" si="22"/>
        <v>10</v>
      </c>
      <c r="DC18" s="83" t="str">
        <f t="shared" si="23"/>
        <v>Senior Projektingenieur</v>
      </c>
      <c r="DD18" s="125">
        <v>784</v>
      </c>
      <c r="DE18" s="33">
        <f t="shared" si="16"/>
        <v>10</v>
      </c>
      <c r="DF18" s="83" t="str">
        <f t="shared" si="17"/>
        <v>Senior Projektingenieur</v>
      </c>
      <c r="DG18" s="20"/>
      <c r="DH18" s="33">
        <v>783</v>
      </c>
      <c r="DI18" s="33">
        <f t="shared" si="18"/>
        <v>9</v>
      </c>
      <c r="DJ18" s="83" t="str">
        <f t="shared" si="19"/>
        <v>Projektingenieur 3</v>
      </c>
      <c r="DO18" s="19">
        <f t="shared" si="15"/>
        <v>3218</v>
      </c>
      <c r="DP18" s="153">
        <v>1</v>
      </c>
      <c r="DQ18" s="19">
        <v>2</v>
      </c>
      <c r="DR18" s="19" t="s">
        <v>952</v>
      </c>
    </row>
    <row r="19" spans="1:122" s="19" customFormat="1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1140</v>
      </c>
      <c r="P19" s="15" t="s">
        <v>1193</v>
      </c>
      <c r="Q19" s="15">
        <v>15</v>
      </c>
      <c r="R19" s="16"/>
      <c r="S19" s="20" t="s">
        <v>1194</v>
      </c>
      <c r="T19" s="21">
        <v>1962</v>
      </c>
      <c r="U19" s="28" t="s">
        <v>195</v>
      </c>
      <c r="V19" s="21">
        <v>1986</v>
      </c>
      <c r="W19" s="25"/>
      <c r="X19" s="21"/>
      <c r="Y19" s="28" t="s">
        <v>1196</v>
      </c>
      <c r="Z19" s="21">
        <f>$AD$3-V19</f>
        <v>32</v>
      </c>
      <c r="AA19" s="25" t="s">
        <v>1195</v>
      </c>
      <c r="AB19" s="21" t="s">
        <v>95</v>
      </c>
      <c r="AC19" s="21"/>
      <c r="AE19" s="90" t="s">
        <v>373</v>
      </c>
      <c r="AF19" s="82"/>
      <c r="CP19" s="19" t="str">
        <f t="shared" si="2"/>
        <v>Jann Roger</v>
      </c>
      <c r="CR19" s="19">
        <f t="shared" si="3"/>
        <v>32</v>
      </c>
      <c r="CS19" s="19" t="str">
        <f t="shared" si="4"/>
        <v>B</v>
      </c>
      <c r="CT19" s="154">
        <v>3214</v>
      </c>
      <c r="CU19" s="125">
        <v>774</v>
      </c>
      <c r="CV19" s="33">
        <f t="shared" si="20"/>
        <v>10</v>
      </c>
      <c r="CW19" s="83" t="str">
        <f t="shared" si="21"/>
        <v>Senior Projektingenieur</v>
      </c>
      <c r="CX19" s="125"/>
      <c r="CY19" s="33"/>
      <c r="CZ19" s="83"/>
      <c r="DA19" s="125"/>
      <c r="DB19" s="33"/>
      <c r="DC19" s="83"/>
      <c r="DD19" s="125"/>
      <c r="DE19" s="33"/>
      <c r="DF19" s="83"/>
      <c r="DG19" s="20"/>
      <c r="DH19" s="33"/>
      <c r="DI19" s="33"/>
      <c r="DJ19" s="83"/>
      <c r="DO19" s="19">
        <f t="shared" si="15"/>
        <v>3214</v>
      </c>
      <c r="DP19" s="153">
        <v>2</v>
      </c>
      <c r="DQ19" s="19">
        <v>3</v>
      </c>
      <c r="DR19" s="19" t="s">
        <v>951</v>
      </c>
    </row>
    <row r="20" spans="1:122" s="19" customFormat="1" x14ac:dyDescent="0.2">
      <c r="A20" s="53">
        <v>0</v>
      </c>
      <c r="B20" s="53"/>
      <c r="C20" s="53">
        <f>IF(Z20&gt;=10,1,0)</f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31</v>
      </c>
      <c r="AA20" s="25" t="s">
        <v>664</v>
      </c>
      <c r="AB20" s="21" t="s">
        <v>95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31</v>
      </c>
      <c r="CS20" s="19" t="str">
        <f t="shared" si="4"/>
        <v>B</v>
      </c>
      <c r="CT20" s="154">
        <v>4187</v>
      </c>
      <c r="CU20" s="125">
        <v>774</v>
      </c>
      <c r="CV20" s="33">
        <f t="shared" si="20"/>
        <v>10</v>
      </c>
      <c r="CW20" s="83" t="str">
        <f t="shared" si="21"/>
        <v>Senior Projektingenieur</v>
      </c>
      <c r="CX20" s="125">
        <v>774</v>
      </c>
      <c r="CY20" s="33">
        <f>VLOOKUP($CX20,Funktionsbezeichnungen,3,0)</f>
        <v>10</v>
      </c>
      <c r="CZ20" s="83" t="str">
        <f>VLOOKUP($CX20,Funktionsbezeichnungen,2,0)</f>
        <v>Senior Projektingenieur</v>
      </c>
      <c r="DA20" s="125">
        <v>774</v>
      </c>
      <c r="DB20" s="33">
        <f t="shared" si="22"/>
        <v>10</v>
      </c>
      <c r="DC20" s="83" t="str">
        <f t="shared" si="23"/>
        <v>Senior Projektingenieur</v>
      </c>
      <c r="DD20" s="125">
        <v>773</v>
      </c>
      <c r="DE20" s="33">
        <f t="shared" si="16"/>
        <v>9</v>
      </c>
      <c r="DF20" s="83" t="str">
        <f t="shared" si="17"/>
        <v>Projektingenieur 3</v>
      </c>
      <c r="DG20" s="20"/>
      <c r="DH20" s="33">
        <v>773</v>
      </c>
      <c r="DI20" s="33">
        <f t="shared" si="18"/>
        <v>9</v>
      </c>
      <c r="DJ20" s="83" t="str">
        <f t="shared" si="19"/>
        <v>Projektingenieur 3</v>
      </c>
      <c r="DO20" s="19">
        <f t="shared" si="15"/>
        <v>4187</v>
      </c>
      <c r="DP20" s="153">
        <v>2</v>
      </c>
      <c r="DQ20" s="19">
        <v>3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31</v>
      </c>
      <c r="AA21" s="25" t="s">
        <v>704</v>
      </c>
      <c r="AB21" s="21" t="s">
        <v>95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31</v>
      </c>
      <c r="CS21" s="19" t="str">
        <f t="shared" si="4"/>
        <v>B</v>
      </c>
      <c r="CT21" s="154">
        <v>4179</v>
      </c>
      <c r="CU21" s="125">
        <v>773</v>
      </c>
      <c r="CV21" s="33">
        <f t="shared" si="20"/>
        <v>9</v>
      </c>
      <c r="CW21" s="83" t="str">
        <f t="shared" si="21"/>
        <v>Projektingenieur 3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2"/>
        <v>9</v>
      </c>
      <c r="DC21" s="83" t="str">
        <f t="shared" si="23"/>
        <v>Projektingenieur 3</v>
      </c>
      <c r="DD21" s="125">
        <v>773</v>
      </c>
      <c r="DE21" s="33">
        <f t="shared" si="16"/>
        <v>9</v>
      </c>
      <c r="DF21" s="83" t="str">
        <f t="shared" si="17"/>
        <v>Projektingenieur 3</v>
      </c>
      <c r="DG21" s="20"/>
      <c r="DH21" s="33">
        <v>772</v>
      </c>
      <c r="DI21" s="33">
        <f t="shared" si="18"/>
        <v>8</v>
      </c>
      <c r="DJ21" s="83" t="str">
        <f t="shared" si="19"/>
        <v>Projektingenieur 2</v>
      </c>
      <c r="DO21" s="19">
        <f t="shared" si="15"/>
        <v>4179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440</v>
      </c>
      <c r="Q22" s="15">
        <v>18</v>
      </c>
      <c r="R22" s="16"/>
      <c r="S22" s="20" t="s">
        <v>119</v>
      </c>
      <c r="T22" s="21">
        <v>1960</v>
      </c>
      <c r="U22" s="28" t="s">
        <v>197</v>
      </c>
      <c r="V22" s="21">
        <v>1988</v>
      </c>
      <c r="W22" s="25"/>
      <c r="X22" s="21"/>
      <c r="Y22" s="28" t="s">
        <v>238</v>
      </c>
      <c r="Z22" s="118">
        <f t="shared" si="1"/>
        <v>30</v>
      </c>
      <c r="AA22" s="25" t="s">
        <v>1130</v>
      </c>
      <c r="AB22" s="21" t="s">
        <v>95</v>
      </c>
      <c r="AC22" s="21"/>
      <c r="AE22" s="90" t="s">
        <v>418</v>
      </c>
      <c r="AF22" s="82"/>
      <c r="CP22" s="19" t="str">
        <f t="shared" si="2"/>
        <v>Riecke Heino</v>
      </c>
      <c r="CR22" s="19">
        <f t="shared" si="3"/>
        <v>30</v>
      </c>
      <c r="CS22" s="19" t="str">
        <f t="shared" si="4"/>
        <v>B</v>
      </c>
      <c r="CT22" s="154">
        <v>4168</v>
      </c>
      <c r="CU22" s="125">
        <v>774</v>
      </c>
      <c r="CV22" s="33">
        <f t="shared" si="20"/>
        <v>10</v>
      </c>
      <c r="CW22" s="83" t="str">
        <f t="shared" si="21"/>
        <v>Senior Projektingenieur</v>
      </c>
      <c r="CX22" s="125">
        <v>774</v>
      </c>
      <c r="CY22" s="33">
        <f t="shared" si="24"/>
        <v>10</v>
      </c>
      <c r="CZ22" s="83" t="str">
        <f t="shared" si="25"/>
        <v>Senior Projektingenieur</v>
      </c>
      <c r="DA22" s="125">
        <v>774</v>
      </c>
      <c r="DB22" s="33">
        <f t="shared" si="22"/>
        <v>10</v>
      </c>
      <c r="DC22" s="83" t="str">
        <f t="shared" si="23"/>
        <v>Senior Projektingenieur</v>
      </c>
      <c r="DD22" s="125">
        <v>774</v>
      </c>
      <c r="DE22" s="33">
        <f t="shared" si="16"/>
        <v>10</v>
      </c>
      <c r="DF22" s="83" t="str">
        <f t="shared" si="17"/>
        <v>Senior Projektingenieur</v>
      </c>
      <c r="DG22" s="20"/>
      <c r="DH22" s="33">
        <v>773</v>
      </c>
      <c r="DI22" s="33">
        <f t="shared" si="18"/>
        <v>9</v>
      </c>
      <c r="DJ22" s="83" t="str">
        <f t="shared" si="19"/>
        <v>Projektingenieur 3</v>
      </c>
      <c r="DO22" s="19">
        <f t="shared" si="15"/>
        <v>4168</v>
      </c>
      <c r="DP22" s="153">
        <v>1</v>
      </c>
      <c r="DQ22" s="19">
        <v>2</v>
      </c>
      <c r="DR22" s="19" t="s">
        <v>951</v>
      </c>
    </row>
    <row r="23" spans="1:122" s="19" customFormat="1" x14ac:dyDescent="0.2">
      <c r="A23" s="53">
        <v>0</v>
      </c>
      <c r="B23" s="53">
        <v>1</v>
      </c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1140</v>
      </c>
      <c r="P23" s="15" t="s">
        <v>451</v>
      </c>
      <c r="Q23" s="15">
        <v>19</v>
      </c>
      <c r="R23" s="16"/>
      <c r="S23" s="20" t="s">
        <v>120</v>
      </c>
      <c r="T23" s="21">
        <v>1961</v>
      </c>
      <c r="U23" s="28" t="s">
        <v>197</v>
      </c>
      <c r="V23" s="21">
        <v>1988</v>
      </c>
      <c r="W23" s="25"/>
      <c r="X23" s="21"/>
      <c r="Y23" s="28" t="s">
        <v>91</v>
      </c>
      <c r="Z23" s="21">
        <f t="shared" si="1"/>
        <v>30</v>
      </c>
      <c r="AA23" s="25" t="s">
        <v>669</v>
      </c>
      <c r="AB23" s="21" t="s">
        <v>95</v>
      </c>
      <c r="AC23" s="21"/>
      <c r="AE23" s="90" t="s">
        <v>373</v>
      </c>
      <c r="AF23" s="82"/>
      <c r="CP23" s="19" t="str">
        <f t="shared" si="2"/>
        <v>Thomas Anette</v>
      </c>
      <c r="CR23" s="19">
        <f t="shared" si="3"/>
        <v>30</v>
      </c>
      <c r="CS23" s="19" t="str">
        <f t="shared" si="4"/>
        <v>B</v>
      </c>
      <c r="CT23" s="154">
        <v>4176</v>
      </c>
      <c r="CU23" s="125">
        <v>774</v>
      </c>
      <c r="CV23" s="33">
        <f t="shared" si="20"/>
        <v>10</v>
      </c>
      <c r="CW23" s="83" t="str">
        <f t="shared" si="21"/>
        <v>Senior Projektingenieur</v>
      </c>
      <c r="CX23" s="125">
        <v>774</v>
      </c>
      <c r="CY23" s="33">
        <f t="shared" si="24"/>
        <v>10</v>
      </c>
      <c r="CZ23" s="83" t="str">
        <f t="shared" si="25"/>
        <v>Senior Projektingenieur</v>
      </c>
      <c r="DA23" s="125">
        <v>774</v>
      </c>
      <c r="DB23" s="33">
        <f t="shared" si="22"/>
        <v>10</v>
      </c>
      <c r="DC23" s="83" t="str">
        <f t="shared" si="23"/>
        <v>Senior Projektingenieur</v>
      </c>
      <c r="DD23" s="125">
        <v>773</v>
      </c>
      <c r="DE23" s="33">
        <f t="shared" si="16"/>
        <v>9</v>
      </c>
      <c r="DF23" s="83" t="str">
        <f t="shared" si="17"/>
        <v>Projektingenieur 3</v>
      </c>
      <c r="DG23" s="20"/>
      <c r="DH23" s="33">
        <v>773</v>
      </c>
      <c r="DI23" s="33">
        <f t="shared" si="18"/>
        <v>9</v>
      </c>
      <c r="DJ23" s="83" t="str">
        <f t="shared" si="19"/>
        <v>Projektingenieur 3</v>
      </c>
      <c r="DO23" s="19">
        <f t="shared" si="15"/>
        <v>4176</v>
      </c>
      <c r="DP23" s="153">
        <v>1</v>
      </c>
      <c r="DQ23" s="19">
        <v>2</v>
      </c>
      <c r="DR23" s="19" t="s">
        <v>951</v>
      </c>
    </row>
    <row r="24" spans="1:122" s="230" customFormat="1" x14ac:dyDescent="0.2">
      <c r="A24" s="218">
        <v>0</v>
      </c>
      <c r="C24" s="218">
        <f t="shared" si="0"/>
        <v>1</v>
      </c>
      <c r="D24" s="231"/>
      <c r="E24" s="231"/>
      <c r="F24" s="220">
        <v>1</v>
      </c>
      <c r="G24" s="221">
        <v>1</v>
      </c>
      <c r="H24" s="215"/>
      <c r="I24" s="232"/>
      <c r="J24" s="215"/>
      <c r="K24" s="232"/>
      <c r="L24" s="232"/>
      <c r="M24" s="232"/>
      <c r="N24" s="233"/>
      <c r="O24" s="234" t="s">
        <v>1140</v>
      </c>
      <c r="P24" s="235" t="s">
        <v>1241</v>
      </c>
      <c r="Q24" s="15">
        <v>20</v>
      </c>
      <c r="R24" s="168"/>
      <c r="S24" s="216" t="s">
        <v>1242</v>
      </c>
      <c r="T24" s="118">
        <v>1951</v>
      </c>
      <c r="U24" s="120" t="s">
        <v>1252</v>
      </c>
      <c r="V24" s="118">
        <v>1993</v>
      </c>
      <c r="W24" s="120" t="s">
        <v>1251</v>
      </c>
      <c r="X24" s="118">
        <v>1999</v>
      </c>
      <c r="Y24" s="236"/>
      <c r="Z24" s="228">
        <f t="shared" si="1"/>
        <v>25</v>
      </c>
      <c r="AA24" s="120" t="s">
        <v>1243</v>
      </c>
      <c r="AB24" s="118" t="s">
        <v>95</v>
      </c>
      <c r="AC24" s="119"/>
      <c r="AE24" s="237" t="s">
        <v>1078</v>
      </c>
      <c r="AF24" s="216"/>
      <c r="CP24" s="243" t="str">
        <f t="shared" si="2"/>
        <v>Gmür Peter</v>
      </c>
      <c r="CR24" s="230">
        <f t="shared" si="3"/>
        <v>25</v>
      </c>
      <c r="CS24" s="230" t="str">
        <f t="shared" si="4"/>
        <v>B</v>
      </c>
      <c r="CT24" s="244">
        <v>4323</v>
      </c>
      <c r="CU24" s="229" t="s">
        <v>711</v>
      </c>
      <c r="CV24" s="239"/>
      <c r="CW24" s="239"/>
      <c r="CX24" s="238"/>
      <c r="CY24" s="239"/>
      <c r="CZ24" s="239"/>
      <c r="DA24" s="238"/>
      <c r="DB24" s="239"/>
      <c r="DC24" s="239"/>
      <c r="DD24" s="238"/>
      <c r="DE24" s="239"/>
      <c r="DF24" s="239"/>
      <c r="DG24" s="216"/>
      <c r="DH24" s="238"/>
      <c r="DI24" s="239"/>
      <c r="DJ24" s="239"/>
      <c r="DO24" s="230">
        <f t="shared" si="15"/>
        <v>4323</v>
      </c>
      <c r="DP24" s="240">
        <v>2</v>
      </c>
      <c r="DQ24" s="230">
        <v>3</v>
      </c>
      <c r="DR24" s="241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1301</v>
      </c>
      <c r="P25" s="15" t="s">
        <v>461</v>
      </c>
      <c r="Q25" s="15">
        <v>21</v>
      </c>
      <c r="R25" s="42"/>
      <c r="S25" s="20" t="s">
        <v>234</v>
      </c>
      <c r="T25" s="21">
        <v>1972</v>
      </c>
      <c r="U25" s="28" t="s">
        <v>195</v>
      </c>
      <c r="V25" s="21">
        <v>1996</v>
      </c>
      <c r="W25" s="25" t="s">
        <v>314</v>
      </c>
      <c r="X25" s="21">
        <v>2002</v>
      </c>
      <c r="Y25" s="28" t="s">
        <v>547</v>
      </c>
      <c r="Z25" s="118">
        <f t="shared" si="1"/>
        <v>22</v>
      </c>
      <c r="AA25" s="25" t="s">
        <v>676</v>
      </c>
      <c r="AB25" s="21" t="s">
        <v>95</v>
      </c>
      <c r="AC25" s="21"/>
      <c r="AE25" s="90" t="s">
        <v>373</v>
      </c>
      <c r="AF25" s="82"/>
      <c r="CP25" s="19" t="str">
        <f t="shared" si="2"/>
        <v>Müller Thomas</v>
      </c>
      <c r="CR25" s="19">
        <f t="shared" si="3"/>
        <v>22</v>
      </c>
      <c r="CS25" s="19" t="str">
        <f t="shared" si="4"/>
        <v>B</v>
      </c>
      <c r="CT25" s="154">
        <v>4276</v>
      </c>
      <c r="CU25" s="125">
        <v>774</v>
      </c>
      <c r="CV25" s="33">
        <f t="shared" si="20"/>
        <v>10</v>
      </c>
      <c r="CW25" s="83" t="str">
        <f t="shared" si="21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2"/>
        <v>9</v>
      </c>
      <c r="DC25" s="83" t="str">
        <f t="shared" si="23"/>
        <v>Projektingenieur 3</v>
      </c>
      <c r="DD25" s="125">
        <v>773</v>
      </c>
      <c r="DE25" s="33">
        <f t="shared" si="16"/>
        <v>9</v>
      </c>
      <c r="DF25" s="83" t="str">
        <f t="shared" si="17"/>
        <v>Projektingenieur 3</v>
      </c>
      <c r="DG25" s="20"/>
      <c r="DH25" s="33">
        <v>772</v>
      </c>
      <c r="DI25" s="33">
        <f t="shared" si="18"/>
        <v>8</v>
      </c>
      <c r="DJ25" s="83" t="str">
        <f t="shared" si="19"/>
        <v>Projektingenieur 2</v>
      </c>
      <c r="DO25" s="19">
        <f t="shared" si="15"/>
        <v>4276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358</v>
      </c>
      <c r="P26" s="15" t="s">
        <v>462</v>
      </c>
      <c r="Q26" s="15">
        <v>22</v>
      </c>
      <c r="R26" s="42"/>
      <c r="S26" s="20" t="s">
        <v>125</v>
      </c>
      <c r="T26" s="21">
        <v>1969</v>
      </c>
      <c r="U26" s="28" t="s">
        <v>194</v>
      </c>
      <c r="V26" s="21">
        <v>1997</v>
      </c>
      <c r="W26" s="25"/>
      <c r="X26" s="21"/>
      <c r="Y26" s="28" t="s">
        <v>336</v>
      </c>
      <c r="Z26" s="118">
        <f t="shared" si="1"/>
        <v>21</v>
      </c>
      <c r="AA26" s="25" t="s">
        <v>677</v>
      </c>
      <c r="AB26" s="21" t="s">
        <v>95</v>
      </c>
      <c r="AC26" s="21"/>
      <c r="AE26" s="90" t="s">
        <v>373</v>
      </c>
      <c r="AF26" s="82"/>
      <c r="CP26" s="19" t="str">
        <f t="shared" si="2"/>
        <v>Rauchfleisch Alexander</v>
      </c>
      <c r="CR26" s="19">
        <f t="shared" si="3"/>
        <v>21</v>
      </c>
      <c r="CS26" s="19" t="str">
        <f t="shared" si="4"/>
        <v>B</v>
      </c>
      <c r="CT26" s="154">
        <v>4254</v>
      </c>
      <c r="CU26" s="125">
        <v>774</v>
      </c>
      <c r="CV26" s="33">
        <f t="shared" si="20"/>
        <v>10</v>
      </c>
      <c r="CW26" s="83" t="str">
        <f t="shared" si="21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2"/>
        <v>9</v>
      </c>
      <c r="DC26" s="83" t="str">
        <f t="shared" si="23"/>
        <v>Projektingenieur 3</v>
      </c>
      <c r="DD26" s="125">
        <v>773</v>
      </c>
      <c r="DE26" s="33">
        <f t="shared" si="16"/>
        <v>9</v>
      </c>
      <c r="DF26" s="83" t="str">
        <f t="shared" si="17"/>
        <v>Projektingenieur 3</v>
      </c>
      <c r="DG26" s="20"/>
      <c r="DH26" s="33">
        <v>772</v>
      </c>
      <c r="DI26" s="33">
        <f t="shared" si="18"/>
        <v>8</v>
      </c>
      <c r="DJ26" s="83" t="str">
        <f t="shared" si="19"/>
        <v>Projektingenieur 2</v>
      </c>
      <c r="DO26" s="19">
        <f t="shared" si="15"/>
        <v>4254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20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20</v>
      </c>
      <c r="CS27" s="19" t="str">
        <f t="shared" si="4"/>
        <v>B</v>
      </c>
      <c r="CT27" s="154">
        <v>4288</v>
      </c>
      <c r="CU27" s="125">
        <v>784</v>
      </c>
      <c r="CV27" s="33">
        <f t="shared" si="20"/>
        <v>10</v>
      </c>
      <c r="CW27" s="83" t="str">
        <f t="shared" si="21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2"/>
        <v>8</v>
      </c>
      <c r="DC27" s="83" t="str">
        <f t="shared" si="23"/>
        <v>Projektingenieur 2</v>
      </c>
      <c r="DD27" s="125">
        <v>772</v>
      </c>
      <c r="DE27" s="33">
        <f t="shared" si="16"/>
        <v>8</v>
      </c>
      <c r="DF27" s="83" t="str">
        <f t="shared" si="17"/>
        <v>Projektingenieur 2</v>
      </c>
      <c r="DG27" s="20"/>
      <c r="DH27" s="33">
        <v>772</v>
      </c>
      <c r="DI27" s="33">
        <f t="shared" si="18"/>
        <v>8</v>
      </c>
      <c r="DJ27" s="83" t="str">
        <f t="shared" si="19"/>
        <v>Projektingenieur 2</v>
      </c>
      <c r="DO27" s="19">
        <f t="shared" si="15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20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20</v>
      </c>
      <c r="CS28" s="19" t="str">
        <f t="shared" si="4"/>
        <v>B</v>
      </c>
      <c r="CT28" s="154">
        <v>4263</v>
      </c>
      <c r="CU28" s="125">
        <v>774</v>
      </c>
      <c r="CV28" s="33">
        <f t="shared" si="20"/>
        <v>10</v>
      </c>
      <c r="CW28" s="83" t="str">
        <f t="shared" si="21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2"/>
        <v>9</v>
      </c>
      <c r="DC28" s="83" t="str">
        <f t="shared" si="23"/>
        <v>Projektingenieur 3</v>
      </c>
      <c r="DD28" s="125">
        <v>773</v>
      </c>
      <c r="DE28" s="33">
        <f t="shared" si="16"/>
        <v>9</v>
      </c>
      <c r="DF28" s="83" t="str">
        <f t="shared" si="17"/>
        <v>Projektingenieur 3</v>
      </c>
      <c r="DG28" s="20"/>
      <c r="DH28" s="33">
        <v>772</v>
      </c>
      <c r="DI28" s="33">
        <f t="shared" si="18"/>
        <v>8</v>
      </c>
      <c r="DJ28" s="83" t="str">
        <f t="shared" si="19"/>
        <v>Projektingenieur 2</v>
      </c>
      <c r="DO28" s="19">
        <f t="shared" si="15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1301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17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17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17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17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17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17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1301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17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17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1301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18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18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1301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47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47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5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1303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42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42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" si="26">VLOOKUP($CU35,Funktionsbezeichnungen,3,0)</f>
        <v>10</v>
      </c>
      <c r="CW35" s="83" t="str">
        <f t="shared" ref="CW35" si="27">VLOOKUP($CU35,Funktionsbezeichnungen,2,0)</f>
        <v>Vorgesetzter  -  2. Stufe</v>
      </c>
      <c r="CX35" s="125">
        <v>751</v>
      </c>
      <c r="CY35" s="33">
        <f t="shared" ref="CY35" si="28">VLOOKUP($CX35,Funktionsbezeichnungen,3,0)</f>
        <v>10</v>
      </c>
      <c r="CZ35" s="83" t="str">
        <f t="shared" ref="CZ35" si="29">VLOOKUP($CX35,Funktionsbezeichnungen,2,0)</f>
        <v>Vorgesetzter  -  2. Stufe</v>
      </c>
      <c r="DA35" s="125">
        <v>751</v>
      </c>
      <c r="DB35" s="33">
        <f t="shared" ref="DB35" si="30">VLOOKUP($DA35,Funktionsbezeichnungen,3,0)</f>
        <v>10</v>
      </c>
      <c r="DC35" s="83" t="str">
        <f t="shared" ref="DC35" si="31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" si="32">VLOOKUP($DH35,Funktionsbezeichnungen,3,0)</f>
        <v>10</v>
      </c>
      <c r="DJ35" s="83" t="str">
        <f t="shared" ref="DJ35" si="33">VLOOKUP($DH35,Funktionsbezeichnungen,2,0)</f>
        <v>Vorgesetzter  -  2. Stufe</v>
      </c>
      <c r="DO35" s="19">
        <f t="shared" si="15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 t="shared" ref="Z36:Z50" si="34">$AD$3-V36</f>
        <v>37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 t="shared" ref="CP36:CP50" si="35">+S36</f>
        <v>Bergmann Georg</v>
      </c>
      <c r="CR36" s="19">
        <f t="shared" ref="CR36:CR50" si="36">+Z36</f>
        <v>37</v>
      </c>
      <c r="CS36" s="19" t="str">
        <f t="shared" ref="CS36:CS50" si="37">+AB36</f>
        <v xml:space="preserve"> C/B 2)</v>
      </c>
      <c r="CT36" s="154">
        <v>4185</v>
      </c>
      <c r="CU36" s="125">
        <v>772</v>
      </c>
      <c r="CV36" s="33">
        <f t="shared" ref="CV36:CV50" si="38">VLOOKUP($CU36,Funktionsbezeichnungen,3,0)</f>
        <v>8</v>
      </c>
      <c r="CW36" s="83" t="str">
        <f t="shared" ref="CW36:CW50" si="39">VLOOKUP($CU36,Funktionsbezeichnungen,2,0)</f>
        <v>Projektingenieur 2</v>
      </c>
      <c r="CX36" s="125">
        <v>772</v>
      </c>
      <c r="CY36" s="33">
        <f t="shared" ref="CY36:CY44" si="40">VLOOKUP($CX36,Funktionsbezeichnungen,3,0)</f>
        <v>8</v>
      </c>
      <c r="CZ36" s="83" t="str">
        <f t="shared" ref="CZ36:CZ44" si="41"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ref="DO36:DO50" si="42"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15.75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/>
      <c r="I37" s="56"/>
      <c r="J37" s="54"/>
      <c r="K37" s="56"/>
      <c r="L37" s="56"/>
      <c r="M37" s="56"/>
      <c r="N37" s="58"/>
      <c r="O37" s="52" t="s">
        <v>359</v>
      </c>
      <c r="P37" s="15" t="s">
        <v>450</v>
      </c>
      <c r="Q37" s="15">
        <v>33</v>
      </c>
      <c r="R37" s="16"/>
      <c r="S37" s="20" t="s">
        <v>214</v>
      </c>
      <c r="T37" s="21">
        <v>1960</v>
      </c>
      <c r="U37" s="28" t="s">
        <v>237</v>
      </c>
      <c r="V37" s="21">
        <v>1986</v>
      </c>
      <c r="W37" s="25"/>
      <c r="X37" s="21"/>
      <c r="Y37" s="28" t="s">
        <v>228</v>
      </c>
      <c r="Z37" s="21">
        <f t="shared" si="34"/>
        <v>32</v>
      </c>
      <c r="AA37" s="25" t="s">
        <v>672</v>
      </c>
      <c r="AB37" s="162" t="s">
        <v>1043</v>
      </c>
      <c r="AC37" s="21"/>
      <c r="AE37" s="90" t="s">
        <v>1213</v>
      </c>
      <c r="AF37" s="82"/>
      <c r="CP37" s="19" t="str">
        <f t="shared" si="35"/>
        <v>Beck Peter</v>
      </c>
      <c r="CR37" s="19">
        <f t="shared" si="36"/>
        <v>32</v>
      </c>
      <c r="CS37" s="19" t="str">
        <f t="shared" si="37"/>
        <v xml:space="preserve"> C/B 2)</v>
      </c>
      <c r="CT37" s="154">
        <v>4269</v>
      </c>
      <c r="CU37" s="125">
        <v>773</v>
      </c>
      <c r="CV37" s="33">
        <f t="shared" si="38"/>
        <v>9</v>
      </c>
      <c r="CW37" s="83" t="str">
        <f t="shared" si="39"/>
        <v>Projektingenieur 3</v>
      </c>
      <c r="CX37" s="125">
        <v>773</v>
      </c>
      <c r="CY37" s="33">
        <f t="shared" si="40"/>
        <v>9</v>
      </c>
      <c r="CZ37" s="83" t="str">
        <f t="shared" si="41"/>
        <v>Projektingenieur 3</v>
      </c>
      <c r="DA37" s="125">
        <v>773</v>
      </c>
      <c r="DB37" s="33">
        <f>VLOOKUP($DA37,Funktionsbezeichnungen,3,0)</f>
        <v>9</v>
      </c>
      <c r="DC37" s="83" t="str">
        <f>VLOOKUP($DA37,Funktionsbezeichnungen,2,0)</f>
        <v>Projektingenieur 3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42"/>
        <v>4269</v>
      </c>
      <c r="DP37" s="153">
        <v>2</v>
      </c>
      <c r="DQ37" s="19">
        <v>3</v>
      </c>
      <c r="DR37" s="19" t="s">
        <v>951</v>
      </c>
    </row>
    <row r="38" spans="1:122" s="19" customFormat="1" ht="27" x14ac:dyDescent="0.2">
      <c r="A38" s="53">
        <v>0</v>
      </c>
      <c r="B38" s="53"/>
      <c r="C38" s="53">
        <f>IF(Z38&gt;=10,1,0)</f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1140</v>
      </c>
      <c r="P38" s="15" t="s">
        <v>873</v>
      </c>
      <c r="Q38" s="15">
        <v>34</v>
      </c>
      <c r="R38" s="16"/>
      <c r="S38" s="20" t="s">
        <v>874</v>
      </c>
      <c r="T38" s="21">
        <v>1959</v>
      </c>
      <c r="U38" s="26" t="s">
        <v>1070</v>
      </c>
      <c r="V38" s="21">
        <v>1990</v>
      </c>
      <c r="W38" s="25"/>
      <c r="X38" s="21"/>
      <c r="Y38" s="28" t="s">
        <v>1141</v>
      </c>
      <c r="Z38" s="21">
        <f t="shared" si="34"/>
        <v>28</v>
      </c>
      <c r="AA38" s="25" t="s">
        <v>1142</v>
      </c>
      <c r="AB38" s="162" t="s">
        <v>1043</v>
      </c>
      <c r="AC38" s="21"/>
      <c r="AE38" s="90" t="s">
        <v>389</v>
      </c>
      <c r="AF38" s="82" t="s">
        <v>1083</v>
      </c>
      <c r="CP38" s="19" t="str">
        <f t="shared" si="35"/>
        <v>Wick Bernd</v>
      </c>
      <c r="CR38" s="19">
        <f t="shared" si="36"/>
        <v>28</v>
      </c>
      <c r="CS38" s="19" t="str">
        <f t="shared" si="37"/>
        <v xml:space="preserve"> C/B 2)</v>
      </c>
      <c r="CT38" s="154">
        <v>3208</v>
      </c>
      <c r="CU38" s="125">
        <v>772</v>
      </c>
      <c r="CV38" s="33">
        <f t="shared" si="38"/>
        <v>8</v>
      </c>
      <c r="CW38" s="83" t="str">
        <f t="shared" si="39"/>
        <v>Projektingenieur 2</v>
      </c>
      <c r="CX38" s="125">
        <v>772</v>
      </c>
      <c r="CY38" s="33">
        <f t="shared" si="40"/>
        <v>8</v>
      </c>
      <c r="CZ38" s="83" t="str">
        <f t="shared" si="41"/>
        <v>Projektingenieur 2</v>
      </c>
      <c r="DA38" s="125">
        <v>772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/>
      <c r="DE38" s="33"/>
      <c r="DF38" s="83"/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42"/>
        <v>3208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0</v>
      </c>
      <c r="B39" s="53">
        <v>1</v>
      </c>
      <c r="C39" s="53"/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361</v>
      </c>
      <c r="P39" s="15" t="s">
        <v>918</v>
      </c>
      <c r="Q39" s="15">
        <v>35</v>
      </c>
      <c r="R39" s="42"/>
      <c r="S39" s="20" t="s">
        <v>919</v>
      </c>
      <c r="T39" s="21">
        <v>1962</v>
      </c>
      <c r="U39" s="28" t="s">
        <v>1058</v>
      </c>
      <c r="V39" s="21">
        <v>1992</v>
      </c>
      <c r="W39" s="25" t="s">
        <v>921</v>
      </c>
      <c r="X39" s="21">
        <v>2002</v>
      </c>
      <c r="Y39" s="28" t="s">
        <v>922</v>
      </c>
      <c r="Z39" s="118">
        <f t="shared" si="34"/>
        <v>26</v>
      </c>
      <c r="AA39" s="169" t="s">
        <v>1190</v>
      </c>
      <c r="AB39" s="162" t="s">
        <v>1043</v>
      </c>
      <c r="AC39" s="21"/>
      <c r="AE39" s="90" t="s">
        <v>373</v>
      </c>
      <c r="AF39" s="82"/>
      <c r="CP39" s="19" t="str">
        <f t="shared" si="35"/>
        <v>Niedermeyer Friederike</v>
      </c>
      <c r="CR39" s="19">
        <f t="shared" si="36"/>
        <v>26</v>
      </c>
      <c r="CS39" s="19" t="str">
        <f t="shared" si="37"/>
        <v xml:space="preserve"> C/B 2)</v>
      </c>
      <c r="CT39" s="154">
        <v>4307</v>
      </c>
      <c r="CU39" s="125">
        <v>782</v>
      </c>
      <c r="CV39" s="33">
        <f t="shared" si="38"/>
        <v>8</v>
      </c>
      <c r="CW39" s="83" t="str">
        <f t="shared" si="39"/>
        <v>Projektingenieur 2</v>
      </c>
      <c r="CX39" s="125">
        <v>782</v>
      </c>
      <c r="CY39" s="33">
        <f t="shared" si="40"/>
        <v>8</v>
      </c>
      <c r="CZ39" s="83" t="str">
        <f t="shared" si="41"/>
        <v>Projektingenieur 2</v>
      </c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 t="shared" si="42"/>
        <v>4307</v>
      </c>
      <c r="DP39" s="153">
        <v>1</v>
      </c>
      <c r="DQ39" s="19">
        <v>2</v>
      </c>
      <c r="DR39" s="19" t="s">
        <v>952</v>
      </c>
    </row>
    <row r="40" spans="1:122" s="19" customFormat="1" ht="15.75" x14ac:dyDescent="0.2">
      <c r="A40" s="53">
        <v>1</v>
      </c>
      <c r="B40" s="53"/>
      <c r="C40" s="53">
        <f t="shared" ref="C40:C50" si="43">IF(Z40&gt;=10,1,0)</f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359</v>
      </c>
      <c r="P40" s="15" t="s">
        <v>452</v>
      </c>
      <c r="Q40" s="15">
        <v>36</v>
      </c>
      <c r="R40" s="42"/>
      <c r="S40" s="27" t="s">
        <v>122</v>
      </c>
      <c r="T40" s="21">
        <v>1968</v>
      </c>
      <c r="U40" s="28" t="s">
        <v>201</v>
      </c>
      <c r="V40" s="21">
        <v>1994</v>
      </c>
      <c r="W40" s="25"/>
      <c r="X40" s="21"/>
      <c r="Y40" s="26" t="s">
        <v>123</v>
      </c>
      <c r="Z40" s="21">
        <f t="shared" si="34"/>
        <v>24</v>
      </c>
      <c r="AA40" s="25" t="s">
        <v>673</v>
      </c>
      <c r="AB40" s="162" t="s">
        <v>1043</v>
      </c>
      <c r="AC40" s="21"/>
      <c r="AE40" s="90" t="s">
        <v>1213</v>
      </c>
      <c r="AF40" s="82"/>
      <c r="CP40" s="19" t="str">
        <f t="shared" si="35"/>
        <v>Kern Etienne</v>
      </c>
      <c r="CR40" s="19">
        <f t="shared" si="36"/>
        <v>24</v>
      </c>
      <c r="CS40" s="19" t="str">
        <f t="shared" si="37"/>
        <v xml:space="preserve"> C/B 2)</v>
      </c>
      <c r="CT40" s="154">
        <v>4246</v>
      </c>
      <c r="CU40" s="125">
        <v>772</v>
      </c>
      <c r="CV40" s="33">
        <f t="shared" si="38"/>
        <v>8</v>
      </c>
      <c r="CW40" s="83" t="str">
        <f t="shared" si="39"/>
        <v>Projektingenieur 2</v>
      </c>
      <c r="CX40" s="125">
        <v>772</v>
      </c>
      <c r="CY40" s="33">
        <f t="shared" si="40"/>
        <v>8</v>
      </c>
      <c r="CZ40" s="83" t="str">
        <f t="shared" si="41"/>
        <v>Projektingenieur 2</v>
      </c>
      <c r="DA40" s="125">
        <v>772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772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772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42"/>
        <v>4246</v>
      </c>
      <c r="DP40" s="153">
        <v>1</v>
      </c>
      <c r="DQ40" s="19">
        <v>2</v>
      </c>
      <c r="DR40" s="19" t="s">
        <v>951</v>
      </c>
    </row>
    <row r="41" spans="1:122" s="19" customFormat="1" ht="27" x14ac:dyDescent="0.2">
      <c r="A41" s="53">
        <v>0</v>
      </c>
      <c r="B41" s="53">
        <v>1</v>
      </c>
      <c r="C41" s="53">
        <f t="shared" si="43"/>
        <v>1</v>
      </c>
      <c r="D41" s="55"/>
      <c r="E41" s="55"/>
      <c r="F41" s="56">
        <v>1</v>
      </c>
      <c r="G41" s="54"/>
      <c r="H41" s="54"/>
      <c r="I41" s="56"/>
      <c r="J41" s="54"/>
      <c r="K41" s="56"/>
      <c r="L41" s="56"/>
      <c r="M41" s="56"/>
      <c r="N41" s="58"/>
      <c r="O41" s="166" t="s">
        <v>359</v>
      </c>
      <c r="P41" s="167" t="s">
        <v>460</v>
      </c>
      <c r="Q41" s="15">
        <v>37</v>
      </c>
      <c r="R41" s="168"/>
      <c r="S41" s="20" t="s">
        <v>231</v>
      </c>
      <c r="T41" s="21">
        <v>1967</v>
      </c>
      <c r="U41" s="28" t="s">
        <v>1065</v>
      </c>
      <c r="V41" s="21">
        <v>1996</v>
      </c>
      <c r="W41" s="25" t="s">
        <v>1254</v>
      </c>
      <c r="X41" s="21">
        <v>2002</v>
      </c>
      <c r="Y41" s="28" t="s">
        <v>233</v>
      </c>
      <c r="Z41" s="118">
        <f t="shared" si="34"/>
        <v>22</v>
      </c>
      <c r="AA41" s="25" t="s">
        <v>675</v>
      </c>
      <c r="AB41" s="162" t="s">
        <v>1043</v>
      </c>
      <c r="AC41" s="21"/>
      <c r="AE41" s="90" t="s">
        <v>1213</v>
      </c>
      <c r="AF41" s="82"/>
      <c r="CP41" s="19" t="str">
        <f t="shared" si="35"/>
        <v>Ruff Ute</v>
      </c>
      <c r="CR41" s="19">
        <f t="shared" si="36"/>
        <v>22</v>
      </c>
      <c r="CS41" s="19" t="str">
        <f t="shared" si="37"/>
        <v xml:space="preserve"> C/B 2)</v>
      </c>
      <c r="CT41" s="154">
        <v>4277</v>
      </c>
      <c r="CU41" s="125">
        <v>783</v>
      </c>
      <c r="CV41" s="33">
        <f t="shared" si="38"/>
        <v>9</v>
      </c>
      <c r="CW41" s="83" t="str">
        <f t="shared" si="39"/>
        <v>Projektingenieur 3</v>
      </c>
      <c r="CX41" s="125">
        <v>782</v>
      </c>
      <c r="CY41" s="33">
        <f t="shared" si="40"/>
        <v>8</v>
      </c>
      <c r="CZ41" s="83" t="str">
        <f t="shared" si="41"/>
        <v>Projektingenieur 2</v>
      </c>
      <c r="DA41" s="125">
        <v>782</v>
      </c>
      <c r="DB41" s="33">
        <f>VLOOKUP($DA41,Funktionsbezeichnungen,3,0)</f>
        <v>8</v>
      </c>
      <c r="DC41" s="83" t="str">
        <f>VLOOKUP($DA41,Funktionsbezeichnungen,2,0)</f>
        <v>Projektingenieur 2</v>
      </c>
      <c r="DD41" s="125">
        <v>782</v>
      </c>
      <c r="DE41" s="33">
        <f>VLOOKUP($DD41,Funktionsbezeichnungen,3,0)</f>
        <v>8</v>
      </c>
      <c r="DF41" s="83" t="str">
        <f>VLOOKUP($DD41,Funktionsbezeichnungen,2,0)</f>
        <v>Projektingenieur 2</v>
      </c>
      <c r="DG41" s="20"/>
      <c r="DH41" s="33">
        <v>782</v>
      </c>
      <c r="DI41" s="33">
        <f>VLOOKUP($DH41,Funktionsbezeichnungen,3,0)</f>
        <v>8</v>
      </c>
      <c r="DJ41" s="83" t="str">
        <f>VLOOKUP($DH41,Funktionsbezeichnungen,2,0)</f>
        <v>Projektingenieur 2</v>
      </c>
      <c r="DO41" s="19">
        <f t="shared" si="42"/>
        <v>4277</v>
      </c>
      <c r="DP41" s="153">
        <v>3</v>
      </c>
      <c r="DQ41" s="19">
        <v>2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 t="shared" si="43"/>
        <v>1</v>
      </c>
      <c r="D42" s="55">
        <v>1</v>
      </c>
      <c r="E42" s="55"/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1301</v>
      </c>
      <c r="P42" s="15" t="s">
        <v>458</v>
      </c>
      <c r="Q42" s="15">
        <v>38</v>
      </c>
      <c r="R42" s="16"/>
      <c r="S42" s="20" t="s">
        <v>275</v>
      </c>
      <c r="T42" s="21">
        <v>1969</v>
      </c>
      <c r="U42" s="28" t="s">
        <v>299</v>
      </c>
      <c r="V42" s="21">
        <v>1996</v>
      </c>
      <c r="W42" s="25"/>
      <c r="X42" s="21"/>
      <c r="Y42" s="25" t="s">
        <v>276</v>
      </c>
      <c r="Z42" s="21">
        <f t="shared" si="34"/>
        <v>22</v>
      </c>
      <c r="AA42" s="25" t="s">
        <v>671</v>
      </c>
      <c r="AB42" s="162" t="s">
        <v>1043</v>
      </c>
      <c r="AC42" s="21"/>
      <c r="AE42" s="90" t="s">
        <v>376</v>
      </c>
      <c r="AF42" s="82"/>
      <c r="CP42" s="19" t="str">
        <f t="shared" si="35"/>
        <v>Knoll Bernd</v>
      </c>
      <c r="CR42" s="19">
        <f t="shared" si="36"/>
        <v>22</v>
      </c>
      <c r="CS42" s="19" t="str">
        <f t="shared" si="37"/>
        <v xml:space="preserve"> C/B 2)</v>
      </c>
      <c r="CT42" s="154">
        <v>4291</v>
      </c>
      <c r="CU42" s="125">
        <v>772</v>
      </c>
      <c r="CV42" s="33">
        <f t="shared" si="38"/>
        <v>8</v>
      </c>
      <c r="CW42" s="83" t="str">
        <f t="shared" si="39"/>
        <v>Projektingenieur 2</v>
      </c>
      <c r="CX42" s="125">
        <v>772</v>
      </c>
      <c r="CY42" s="33">
        <f t="shared" si="40"/>
        <v>8</v>
      </c>
      <c r="CZ42" s="83" t="str">
        <f t="shared" si="41"/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772</v>
      </c>
      <c r="DI42" s="33">
        <f>VLOOKUP($DH42,Funktionsbezeichnungen,3,0)</f>
        <v>8</v>
      </c>
      <c r="DJ42" s="83" t="str">
        <f>VLOOKUP($DH42,Funktionsbezeichnungen,2,0)</f>
        <v>Projektingenieur 2</v>
      </c>
      <c r="DO42" s="19">
        <f t="shared" si="42"/>
        <v>4291</v>
      </c>
      <c r="DP42" s="153">
        <v>1</v>
      </c>
      <c r="DQ42" s="19">
        <v>2</v>
      </c>
      <c r="DR42" s="185" t="s">
        <v>968</v>
      </c>
    </row>
    <row r="43" spans="1:122" s="19" customFormat="1" ht="15.75" x14ac:dyDescent="0.2">
      <c r="A43" s="53">
        <v>0</v>
      </c>
      <c r="B43" s="53"/>
      <c r="C43" s="53">
        <f t="shared" si="43"/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359</v>
      </c>
      <c r="P43" s="15" t="s">
        <v>466</v>
      </c>
      <c r="Q43" s="15">
        <v>39</v>
      </c>
      <c r="R43" s="42"/>
      <c r="S43" s="20" t="s">
        <v>246</v>
      </c>
      <c r="T43" s="21">
        <v>1972</v>
      </c>
      <c r="U43" s="28" t="s">
        <v>1064</v>
      </c>
      <c r="V43" s="21">
        <v>1998</v>
      </c>
      <c r="W43" s="25"/>
      <c r="X43" s="21"/>
      <c r="Y43" s="28" t="s">
        <v>247</v>
      </c>
      <c r="Z43" s="21">
        <f t="shared" si="34"/>
        <v>20</v>
      </c>
      <c r="AA43" s="25" t="s">
        <v>671</v>
      </c>
      <c r="AB43" s="162" t="s">
        <v>1043</v>
      </c>
      <c r="AC43" s="21"/>
      <c r="AE43" s="90" t="s">
        <v>404</v>
      </c>
      <c r="AF43" s="82"/>
      <c r="CP43" s="19" t="str">
        <f t="shared" si="35"/>
        <v>Martin Dirk</v>
      </c>
      <c r="CR43" s="19">
        <f t="shared" si="36"/>
        <v>20</v>
      </c>
      <c r="CS43" s="19" t="str">
        <f t="shared" si="37"/>
        <v xml:space="preserve"> C/B 2)</v>
      </c>
      <c r="CT43" s="154">
        <v>7696</v>
      </c>
      <c r="CU43" s="125">
        <v>772</v>
      </c>
      <c r="CV43" s="33">
        <f t="shared" si="38"/>
        <v>8</v>
      </c>
      <c r="CW43" s="83" t="str">
        <f t="shared" si="39"/>
        <v>Projektingenieur 2</v>
      </c>
      <c r="CX43" s="125">
        <v>772</v>
      </c>
      <c r="CY43" s="33">
        <f t="shared" si="40"/>
        <v>8</v>
      </c>
      <c r="CZ43" s="83" t="str">
        <f t="shared" si="41"/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 t="shared" si="42"/>
        <v>7696</v>
      </c>
      <c r="DP43" s="153">
        <v>2</v>
      </c>
      <c r="DQ43" s="19">
        <v>3</v>
      </c>
      <c r="DR43" s="19" t="s">
        <v>951</v>
      </c>
    </row>
    <row r="44" spans="1:122" s="19" customFormat="1" ht="27" x14ac:dyDescent="0.2">
      <c r="A44" s="53">
        <v>0</v>
      </c>
      <c r="B44" s="53"/>
      <c r="C44" s="53">
        <f t="shared" si="43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25" t="s">
        <v>1047</v>
      </c>
      <c r="X44" s="21">
        <v>2011</v>
      </c>
      <c r="Y44" s="28" t="s">
        <v>944</v>
      </c>
      <c r="Z44" s="21">
        <f t="shared" si="34"/>
        <v>19</v>
      </c>
      <c r="AA44" s="25" t="s">
        <v>1296</v>
      </c>
      <c r="AB44" s="162" t="s">
        <v>1043</v>
      </c>
      <c r="AC44" s="21"/>
      <c r="AE44" s="90" t="s">
        <v>373</v>
      </c>
      <c r="AF44" s="82"/>
      <c r="CP44" s="19" t="str">
        <f t="shared" si="35"/>
        <v>Betzold Alexander</v>
      </c>
      <c r="CR44" s="19">
        <f t="shared" si="36"/>
        <v>19</v>
      </c>
      <c r="CS44" s="19" t="str">
        <f t="shared" si="37"/>
        <v xml:space="preserve"> C/B 2)</v>
      </c>
      <c r="CT44" s="154">
        <v>4306</v>
      </c>
      <c r="CU44" s="125">
        <v>782</v>
      </c>
      <c r="CV44" s="33">
        <f t="shared" si="38"/>
        <v>8</v>
      </c>
      <c r="CW44" s="83" t="str">
        <f t="shared" si="39"/>
        <v>Projektingenieur 2</v>
      </c>
      <c r="CX44" s="125">
        <v>782</v>
      </c>
      <c r="CY44" s="33">
        <f t="shared" si="40"/>
        <v>8</v>
      </c>
      <c r="CZ44" s="83" t="str">
        <f t="shared" si="41"/>
        <v>Projektingenieur 2</v>
      </c>
      <c r="DA44" s="125">
        <v>782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782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781</v>
      </c>
      <c r="DI44" s="33">
        <f>VLOOKUP($DH44,Funktionsbezeichnungen,3,0)</f>
        <v>7</v>
      </c>
      <c r="DJ44" s="83" t="str">
        <f>VLOOKUP($DH44,Funktionsbezeichnungen,2,0)</f>
        <v>Projektingenieur 1</v>
      </c>
      <c r="DO44" s="19">
        <f t="shared" si="42"/>
        <v>4306</v>
      </c>
      <c r="DP44" s="153">
        <v>2</v>
      </c>
      <c r="DQ44" s="19">
        <v>2</v>
      </c>
      <c r="DR44" s="19" t="s">
        <v>952</v>
      </c>
    </row>
    <row r="45" spans="1:122" s="19" customFormat="1" ht="15.75" x14ac:dyDescent="0.2">
      <c r="A45" s="53">
        <v>0</v>
      </c>
      <c r="B45" s="53"/>
      <c r="C45" s="53">
        <f t="shared" si="43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1140</v>
      </c>
      <c r="P45" s="15" t="s">
        <v>1223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34"/>
        <v>17</v>
      </c>
      <c r="AA45" s="169" t="s">
        <v>1144</v>
      </c>
      <c r="AB45" s="162" t="s">
        <v>1043</v>
      </c>
      <c r="AC45" s="21"/>
      <c r="AE45" s="90" t="s">
        <v>373</v>
      </c>
      <c r="AF45" s="82"/>
      <c r="CP45" s="19" t="str">
        <f t="shared" si="35"/>
        <v>Igual Lorenzo</v>
      </c>
      <c r="CR45" s="19">
        <f t="shared" si="36"/>
        <v>17</v>
      </c>
      <c r="CS45" s="19" t="str">
        <f t="shared" si="37"/>
        <v xml:space="preserve"> C/B 2)</v>
      </c>
      <c r="CT45" s="154">
        <v>3215</v>
      </c>
      <c r="CU45" s="125">
        <v>772</v>
      </c>
      <c r="CV45" s="33">
        <f t="shared" si="38"/>
        <v>8</v>
      </c>
      <c r="CW45" s="83" t="str">
        <f t="shared" si="39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42"/>
        <v>3215</v>
      </c>
      <c r="DP45" s="153">
        <v>2</v>
      </c>
      <c r="DQ45" s="19">
        <v>3</v>
      </c>
      <c r="DR45" s="19" t="s">
        <v>952</v>
      </c>
    </row>
    <row r="46" spans="1:122" s="19" customFormat="1" ht="15.75" x14ac:dyDescent="0.2">
      <c r="A46" s="53">
        <v>0</v>
      </c>
      <c r="B46" s="53"/>
      <c r="C46" s="53">
        <f t="shared" si="43"/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 t="shared" si="34"/>
        <v>14</v>
      </c>
      <c r="AA46" s="25" t="s">
        <v>671</v>
      </c>
      <c r="AB46" s="162" t="s">
        <v>1043</v>
      </c>
      <c r="AC46" s="21"/>
      <c r="AE46" s="90" t="s">
        <v>373</v>
      </c>
      <c r="AF46" s="82"/>
      <c r="CP46" s="19" t="str">
        <f t="shared" si="35"/>
        <v>Hausammann Cédric</v>
      </c>
      <c r="CR46" s="19">
        <f t="shared" si="36"/>
        <v>14</v>
      </c>
      <c r="CS46" s="19" t="str">
        <f t="shared" si="37"/>
        <v xml:space="preserve"> C/B 2)</v>
      </c>
      <c r="CT46" s="154">
        <v>9648</v>
      </c>
      <c r="CU46" s="125">
        <v>772</v>
      </c>
      <c r="CV46" s="33">
        <f t="shared" si="38"/>
        <v>8</v>
      </c>
      <c r="CW46" s="83" t="str">
        <f t="shared" si="39"/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771</v>
      </c>
      <c r="DI46" s="33">
        <f>VLOOKUP($DH46,Funktionsbezeichnungen,3,0)</f>
        <v>7</v>
      </c>
      <c r="DJ46" s="83" t="str">
        <f>VLOOKUP($DH46,Funktionsbezeichnungen,2,0)</f>
        <v>Projektingenieur 1</v>
      </c>
      <c r="DO46" s="19">
        <f t="shared" si="42"/>
        <v>9648</v>
      </c>
      <c r="DP46" s="153">
        <v>2</v>
      </c>
      <c r="DQ46" s="19">
        <v>3</v>
      </c>
      <c r="DR46" s="19" t="s">
        <v>951</v>
      </c>
    </row>
    <row r="47" spans="1:122" s="19" customFormat="1" ht="15.75" x14ac:dyDescent="0.2">
      <c r="A47" s="53">
        <v>0</v>
      </c>
      <c r="B47" s="53"/>
      <c r="C47" s="53">
        <f t="shared" si="43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358</v>
      </c>
      <c r="P47" s="15" t="s">
        <v>1149</v>
      </c>
      <c r="Q47" s="15">
        <v>43</v>
      </c>
      <c r="R47" s="42"/>
      <c r="S47" s="20" t="s">
        <v>1150</v>
      </c>
      <c r="T47" s="21">
        <v>1976</v>
      </c>
      <c r="U47" s="28" t="s">
        <v>1069</v>
      </c>
      <c r="V47" s="21">
        <v>2004</v>
      </c>
      <c r="W47" s="25" t="s">
        <v>1151</v>
      </c>
      <c r="X47" s="21">
        <v>2011</v>
      </c>
      <c r="Y47" s="28" t="s">
        <v>1152</v>
      </c>
      <c r="Z47" s="21">
        <f t="shared" si="34"/>
        <v>14</v>
      </c>
      <c r="AA47" s="25" t="s">
        <v>671</v>
      </c>
      <c r="AB47" s="162" t="s">
        <v>1043</v>
      </c>
      <c r="AC47" s="21"/>
      <c r="AE47" s="90" t="s">
        <v>375</v>
      </c>
      <c r="AF47" s="82"/>
      <c r="CP47" s="19" t="str">
        <f t="shared" si="35"/>
        <v>Titz Markus</v>
      </c>
      <c r="CR47" s="153">
        <f t="shared" si="36"/>
        <v>14</v>
      </c>
      <c r="CS47" s="19" t="str">
        <f t="shared" si="37"/>
        <v xml:space="preserve"> C/B 2)</v>
      </c>
      <c r="CT47" s="154">
        <v>4912</v>
      </c>
      <c r="CU47" s="125">
        <v>772</v>
      </c>
      <c r="CV47" s="33">
        <f t="shared" si="38"/>
        <v>8</v>
      </c>
      <c r="CW47" s="83" t="str">
        <f t="shared" si="39"/>
        <v>Projektingenieur 2</v>
      </c>
      <c r="CX47" s="125"/>
      <c r="CY47" s="33"/>
      <c r="CZ47" s="83"/>
      <c r="DA47" s="125"/>
      <c r="DB47" s="33"/>
      <c r="DC47" s="83"/>
      <c r="DD47" s="125"/>
      <c r="DE47" s="33"/>
      <c r="DF47" s="83"/>
      <c r="DG47" s="20"/>
      <c r="DH47" s="33"/>
      <c r="DI47" s="33"/>
      <c r="DJ47" s="83"/>
      <c r="DO47" s="19">
        <f t="shared" si="42"/>
        <v>4912</v>
      </c>
      <c r="DP47" s="153">
        <v>2</v>
      </c>
      <c r="DQ47" s="19">
        <v>3</v>
      </c>
      <c r="DR47" s="19" t="s">
        <v>951</v>
      </c>
    </row>
    <row r="48" spans="1:122" s="19" customFormat="1" ht="15.75" x14ac:dyDescent="0.2">
      <c r="A48" s="53">
        <v>0</v>
      </c>
      <c r="B48" s="53">
        <v>1</v>
      </c>
      <c r="C48" s="53">
        <f t="shared" si="43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1301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34"/>
        <v>13</v>
      </c>
      <c r="AA48" s="25" t="s">
        <v>1297</v>
      </c>
      <c r="AB48" s="162" t="s">
        <v>1043</v>
      </c>
      <c r="AC48" s="21"/>
      <c r="AE48" s="90" t="s">
        <v>376</v>
      </c>
      <c r="AF48" s="82"/>
      <c r="CP48" s="19" t="str">
        <f t="shared" si="35"/>
        <v>Penning Rebecca</v>
      </c>
      <c r="CR48" s="19">
        <f t="shared" si="36"/>
        <v>13</v>
      </c>
      <c r="CS48" s="19" t="str">
        <f t="shared" si="37"/>
        <v xml:space="preserve"> C/B 2)</v>
      </c>
      <c r="CT48" s="154">
        <v>4353</v>
      </c>
      <c r="CU48" s="125">
        <v>772</v>
      </c>
      <c r="CV48" s="33">
        <f t="shared" si="38"/>
        <v>8</v>
      </c>
      <c r="CW48" s="83" t="str">
        <f t="shared" si="39"/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771</v>
      </c>
      <c r="DE48" s="33">
        <f>VLOOKUP($DD48,Funktionsbezeichnungen,3,0)</f>
        <v>7</v>
      </c>
      <c r="DF48" s="83" t="str">
        <f>VLOOKUP($DD48,Funktionsbezeichnungen,2,0)</f>
        <v>Projektingenieur 1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42"/>
        <v>4353</v>
      </c>
      <c r="DP48" s="153">
        <v>2</v>
      </c>
      <c r="DQ48" s="19">
        <v>3</v>
      </c>
      <c r="DR48" s="185" t="s">
        <v>968</v>
      </c>
    </row>
    <row r="49" spans="1:122" s="19" customFormat="1" ht="15.75" x14ac:dyDescent="0.2">
      <c r="A49" s="53">
        <v>0</v>
      </c>
      <c r="B49" s="53"/>
      <c r="C49" s="53">
        <f t="shared" si="43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1140</v>
      </c>
      <c r="P49" s="15" t="s">
        <v>1120</v>
      </c>
      <c r="Q49" s="15">
        <v>45</v>
      </c>
      <c r="R49" s="42"/>
      <c r="S49" s="20" t="s">
        <v>1118</v>
      </c>
      <c r="T49" s="21">
        <v>1976</v>
      </c>
      <c r="U49" s="28" t="s">
        <v>1119</v>
      </c>
      <c r="V49" s="21">
        <v>2005</v>
      </c>
      <c r="W49" s="25"/>
      <c r="X49" s="21"/>
      <c r="Y49" s="28"/>
      <c r="Z49" s="118">
        <f t="shared" si="34"/>
        <v>13</v>
      </c>
      <c r="AA49" s="169" t="s">
        <v>1144</v>
      </c>
      <c r="AB49" s="162" t="s">
        <v>1043</v>
      </c>
      <c r="AC49" s="21"/>
      <c r="AE49" s="90" t="s">
        <v>373</v>
      </c>
      <c r="AF49" s="82"/>
      <c r="CP49" s="19" t="str">
        <f t="shared" si="35"/>
        <v>Dick David</v>
      </c>
      <c r="CR49" s="19">
        <f t="shared" si="36"/>
        <v>13</v>
      </c>
      <c r="CS49" s="19" t="str">
        <f t="shared" si="37"/>
        <v xml:space="preserve"> C/B 2)</v>
      </c>
      <c r="CT49" s="154">
        <v>4909</v>
      </c>
      <c r="CU49" s="125">
        <v>772</v>
      </c>
      <c r="CV49" s="33">
        <f t="shared" si="38"/>
        <v>8</v>
      </c>
      <c r="CW49" s="83" t="str">
        <f t="shared" si="39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42"/>
        <v>4909</v>
      </c>
      <c r="DP49" s="153">
        <v>2</v>
      </c>
      <c r="DQ49" s="19">
        <v>3</v>
      </c>
      <c r="DR49" s="19" t="s">
        <v>952</v>
      </c>
    </row>
    <row r="50" spans="1:122" s="19" customFormat="1" ht="15.75" x14ac:dyDescent="0.2">
      <c r="A50" s="53">
        <v>0</v>
      </c>
      <c r="B50" s="53"/>
      <c r="C50" s="53">
        <f t="shared" si="43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34"/>
        <v>12</v>
      </c>
      <c r="AA50" s="25" t="s">
        <v>671</v>
      </c>
      <c r="AB50" s="162" t="s">
        <v>1043</v>
      </c>
      <c r="AC50" s="21"/>
      <c r="AE50" s="90" t="s">
        <v>373</v>
      </c>
      <c r="AF50" s="82"/>
      <c r="CP50" s="19" t="str">
        <f t="shared" si="35"/>
        <v>Akdeniz Veysel</v>
      </c>
      <c r="CR50" s="153">
        <f t="shared" si="36"/>
        <v>12</v>
      </c>
      <c r="CS50" s="19" t="str">
        <f t="shared" si="37"/>
        <v xml:space="preserve"> C/B 2)</v>
      </c>
      <c r="CT50" s="154">
        <v>4293</v>
      </c>
      <c r="CU50" s="125">
        <v>772</v>
      </c>
      <c r="CV50" s="33">
        <f t="shared" si="38"/>
        <v>8</v>
      </c>
      <c r="CW50" s="83" t="str">
        <f t="shared" si="39"/>
        <v>Projektingenieur 2</v>
      </c>
      <c r="CX50" s="125">
        <v>772</v>
      </c>
      <c r="CY50" s="33">
        <f>VLOOKUP($CX50,Funktionsbezeichnungen,3,0)</f>
        <v>8</v>
      </c>
      <c r="CZ50" s="83" t="str">
        <f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772</v>
      </c>
      <c r="DE50" s="33">
        <f>VLOOKUP($DD50,Funktionsbezeichnungen,3,0)</f>
        <v>8</v>
      </c>
      <c r="DF50" s="83" t="str">
        <f>VLOOKUP($DD50,Funktionsbezeichnungen,2,0)</f>
        <v>Projektingenieur 2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42"/>
        <v>4293</v>
      </c>
      <c r="DP50" s="153">
        <v>2</v>
      </c>
      <c r="DQ50" s="19">
        <v>3</v>
      </c>
      <c r="DR50" s="19" t="s">
        <v>951</v>
      </c>
    </row>
    <row r="51" spans="1:122" s="19" customFormat="1" ht="15.75" x14ac:dyDescent="0.2">
      <c r="A51" s="53">
        <v>0</v>
      </c>
      <c r="B51" s="53"/>
      <c r="C51" s="53">
        <f t="shared" si="0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 t="shared" si="1"/>
        <v>11</v>
      </c>
      <c r="AA51" s="25" t="s">
        <v>1079</v>
      </c>
      <c r="AB51" s="162" t="s">
        <v>1043</v>
      </c>
      <c r="AC51" s="21"/>
      <c r="AE51" s="90" t="s">
        <v>373</v>
      </c>
      <c r="AF51" s="82"/>
      <c r="CP51" s="19" t="str">
        <f t="shared" si="2"/>
        <v>Noordam Philipp</v>
      </c>
      <c r="CR51" s="153">
        <f t="shared" si="3"/>
        <v>11</v>
      </c>
      <c r="CS51" s="19" t="str">
        <f t="shared" si="4"/>
        <v xml:space="preserve"> C/B 2)</v>
      </c>
      <c r="CT51" s="154">
        <v>4312</v>
      </c>
      <c r="CU51" s="125">
        <v>772</v>
      </c>
      <c r="CV51" s="33">
        <f t="shared" ref="CV51:CV67" si="44">VLOOKUP($CU51,Funktionsbezeichnungen,3,0)</f>
        <v>8</v>
      </c>
      <c r="CW51" s="83" t="str">
        <f t="shared" ref="CW51:CW67" si="45">VLOOKUP($CU51,Funktionsbezeichnungen,2,0)</f>
        <v>Projektingenieur 2</v>
      </c>
      <c r="CX51" s="125">
        <v>772</v>
      </c>
      <c r="CY51" s="33">
        <f>VLOOKUP($CX51,Funktionsbezeichnungen,3,0)</f>
        <v>8</v>
      </c>
      <c r="CZ51" s="83" t="str">
        <f>VLOOKUP($CX51,Funktionsbezeichnungen,2,0)</f>
        <v>Projektingenieur 2</v>
      </c>
      <c r="DA51" s="125"/>
      <c r="DB51" s="33"/>
      <c r="DC51" s="83"/>
      <c r="DD51" s="125"/>
      <c r="DE51" s="33"/>
      <c r="DF51" s="83"/>
      <c r="DG51" s="20"/>
      <c r="DH51" s="33"/>
      <c r="DI51" s="33"/>
      <c r="DJ51" s="83"/>
      <c r="DO51" s="19">
        <f t="shared" si="15"/>
        <v>4312</v>
      </c>
      <c r="DP51" s="153">
        <v>2</v>
      </c>
      <c r="DQ51" s="19">
        <v>2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>IF(Z52&gt;=10,1,0)</f>
        <v>1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361</v>
      </c>
      <c r="P52" s="15" t="s">
        <v>447</v>
      </c>
      <c r="Q52" s="15">
        <v>48</v>
      </c>
      <c r="R52" s="16"/>
      <c r="S52" s="20" t="s">
        <v>111</v>
      </c>
      <c r="T52" s="21">
        <v>1954</v>
      </c>
      <c r="U52" s="28" t="s">
        <v>195</v>
      </c>
      <c r="V52" s="21">
        <v>1976</v>
      </c>
      <c r="W52" s="25"/>
      <c r="X52" s="21"/>
      <c r="Y52" s="28" t="s">
        <v>547</v>
      </c>
      <c r="Z52" s="21">
        <f>$AD$3-V52</f>
        <v>42</v>
      </c>
      <c r="AA52" s="25" t="s">
        <v>671</v>
      </c>
      <c r="AB52" s="21" t="s">
        <v>105</v>
      </c>
      <c r="AC52" s="21"/>
      <c r="AE52" s="90" t="s">
        <v>415</v>
      </c>
      <c r="AF52" s="82"/>
      <c r="CP52" s="19" t="str">
        <f>+S52</f>
        <v>Buser Edi</v>
      </c>
      <c r="CR52" s="19">
        <f>+Z52</f>
        <v>42</v>
      </c>
      <c r="CS52" s="19" t="str">
        <f>+AB52</f>
        <v>C</v>
      </c>
      <c r="CT52" s="154">
        <v>3160</v>
      </c>
      <c r="CU52" s="125">
        <v>772</v>
      </c>
      <c r="CV52" s="33">
        <f>VLOOKUP($CU52,Funktionsbezeichnungen,3,0)</f>
        <v>8</v>
      </c>
      <c r="CW52" s="83" t="str">
        <f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772</v>
      </c>
      <c r="DI52" s="33">
        <f>VLOOKUP($DH52,Funktionsbezeichnungen,3,0)</f>
        <v>8</v>
      </c>
      <c r="DJ52" s="83" t="str">
        <f>VLOOKUP($DH52,Funktionsbezeichnungen,2,0)</f>
        <v>Projektingenieur 2</v>
      </c>
      <c r="DO52" s="19">
        <f>+CT52</f>
        <v>3160</v>
      </c>
      <c r="DP52" s="153">
        <v>2</v>
      </c>
      <c r="DQ52" s="19">
        <v>3</v>
      </c>
      <c r="DR52" s="19" t="s">
        <v>951</v>
      </c>
    </row>
    <row r="53" spans="1:122" s="19" customFormat="1" ht="27" x14ac:dyDescent="0.2">
      <c r="A53" s="53">
        <v>0</v>
      </c>
      <c r="B53" s="53"/>
      <c r="C53" s="53">
        <f>IF(Z53&gt;=10,1,0)</f>
        <v>1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52" t="s">
        <v>566</v>
      </c>
      <c r="Q53" s="15">
        <v>49</v>
      </c>
      <c r="R53" s="42"/>
      <c r="S53" s="16" t="s">
        <v>561</v>
      </c>
      <c r="T53" s="21">
        <v>1975</v>
      </c>
      <c r="U53" s="28" t="s">
        <v>562</v>
      </c>
      <c r="V53" s="21">
        <v>2004</v>
      </c>
      <c r="W53" s="25"/>
      <c r="X53" s="21"/>
      <c r="Y53" s="28" t="s">
        <v>564</v>
      </c>
      <c r="Z53" s="118">
        <f>$AD$3-V53</f>
        <v>14</v>
      </c>
      <c r="AA53" s="169" t="s">
        <v>565</v>
      </c>
      <c r="AB53" s="21" t="s">
        <v>105</v>
      </c>
      <c r="AC53" s="21"/>
      <c r="AE53" s="90" t="s">
        <v>1084</v>
      </c>
      <c r="AF53" s="82"/>
      <c r="CP53" s="19" t="str">
        <f>+S53</f>
        <v>That Pueng</v>
      </c>
      <c r="CR53" s="19">
        <f>+Z53</f>
        <v>14</v>
      </c>
      <c r="CS53" s="19" t="str">
        <f>+AB53</f>
        <v>C</v>
      </c>
      <c r="CT53" s="154">
        <v>4345</v>
      </c>
      <c r="CU53" s="125" t="s">
        <v>711</v>
      </c>
      <c r="CV53" s="33"/>
      <c r="CW53" s="83"/>
      <c r="CX53" s="125">
        <v>782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>
        <v>782</v>
      </c>
      <c r="DB53" s="33">
        <f>VLOOKUP($DA53,Funktionsbezeichnungen,3,0)</f>
        <v>8</v>
      </c>
      <c r="DC53" s="83" t="str">
        <f>VLOOKUP($DA53,Funktionsbezeichnungen,2,0)</f>
        <v>Projektingenieur 2</v>
      </c>
      <c r="DD53" s="125">
        <v>782</v>
      </c>
      <c r="DE53" s="33">
        <f>VLOOKUP($DD53,Funktionsbezeichnungen,3,0)</f>
        <v>8</v>
      </c>
      <c r="DF53" s="83" t="str">
        <f>VLOOKUP($DD53,Funktionsbezeichnungen,2,0)</f>
        <v>Projektingenieur 2</v>
      </c>
      <c r="DG53" s="20"/>
      <c r="DH53" s="33">
        <v>781</v>
      </c>
      <c r="DI53" s="33">
        <f>VLOOKUP($DH53,Funktionsbezeichnungen,3,0)</f>
        <v>7</v>
      </c>
      <c r="DJ53" s="83" t="str">
        <f>VLOOKUP($DH53,Funktionsbezeichnungen,2,0)</f>
        <v>Projektingenieur 1</v>
      </c>
      <c r="DO53" s="19">
        <f>+CT53</f>
        <v>4345</v>
      </c>
      <c r="DP53" s="153">
        <v>1</v>
      </c>
      <c r="DQ53" s="19">
        <v>2</v>
      </c>
      <c r="DR53" s="19" t="s">
        <v>952</v>
      </c>
    </row>
    <row r="54" spans="1:122" s="19" customFormat="1" x14ac:dyDescent="0.2">
      <c r="A54" s="53">
        <v>0</v>
      </c>
      <c r="B54" s="53">
        <v>1</v>
      </c>
      <c r="C54" s="53">
        <f>IF(Z54&gt;=10,1,0)</f>
        <v>1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1262</v>
      </c>
      <c r="Q54" s="15">
        <v>50</v>
      </c>
      <c r="R54" s="42"/>
      <c r="S54" s="20" t="s">
        <v>1263</v>
      </c>
      <c r="T54" s="21">
        <v>1981</v>
      </c>
      <c r="U54" s="28" t="s">
        <v>1063</v>
      </c>
      <c r="V54" s="21">
        <v>2005</v>
      </c>
      <c r="W54" s="25"/>
      <c r="X54" s="21"/>
      <c r="Y54" s="28"/>
      <c r="Z54" s="118">
        <f>$AD$3-V54</f>
        <v>13</v>
      </c>
      <c r="AA54" s="25" t="s">
        <v>916</v>
      </c>
      <c r="AB54" s="118" t="s">
        <v>105</v>
      </c>
      <c r="AC54" s="21"/>
      <c r="AE54" s="90" t="s">
        <v>375</v>
      </c>
      <c r="AF54" s="82"/>
      <c r="CP54" s="192" t="str">
        <f>+S54</f>
        <v>Mendoza Maria</v>
      </c>
      <c r="CR54" s="153">
        <f>+Z54</f>
        <v>13</v>
      </c>
      <c r="CS54" s="153" t="str">
        <f>+AB54</f>
        <v>C</v>
      </c>
      <c r="CT54" s="222">
        <v>4326</v>
      </c>
      <c r="CU54" s="125">
        <v>772</v>
      </c>
      <c r="CV54" s="33">
        <f>VLOOKUP($CU54,Funktionsbezeichnungen,3,0)</f>
        <v>8</v>
      </c>
      <c r="CW54" s="83" t="str">
        <f>VLOOKUP($CU54,Funktionsbezeichnungen,2,0)</f>
        <v>Projektingenieur 2</v>
      </c>
      <c r="CX54" s="125"/>
      <c r="CY54" s="33"/>
      <c r="CZ54" s="83"/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770</v>
      </c>
      <c r="DE54" s="33">
        <f>VLOOKUP($DD54,Funktionsbezeichnungen,3,0)</f>
        <v>6</v>
      </c>
      <c r="DF54" s="83" t="str">
        <f>VLOOKUP($DD54,Funktionsbezeichnungen,2,0)</f>
        <v>Vorstufe Projektingenieur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>+CT54</f>
        <v>4326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1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1301</v>
      </c>
      <c r="P55" s="15" t="s">
        <v>1279</v>
      </c>
      <c r="Q55" s="15">
        <v>51</v>
      </c>
      <c r="R55" s="42"/>
      <c r="S55" s="20" t="s">
        <v>1280</v>
      </c>
      <c r="T55" s="21">
        <v>1983</v>
      </c>
      <c r="U55" s="28" t="s">
        <v>1230</v>
      </c>
      <c r="V55" s="21">
        <v>2008</v>
      </c>
      <c r="W55" s="25"/>
      <c r="X55" s="21"/>
      <c r="Y55" s="28"/>
      <c r="Z55" s="21">
        <f t="shared" si="1"/>
        <v>10</v>
      </c>
      <c r="AA55" s="25" t="s">
        <v>698</v>
      </c>
      <c r="AB55" s="118" t="s">
        <v>105</v>
      </c>
      <c r="AC55" s="21"/>
      <c r="AE55" s="90" t="s">
        <v>895</v>
      </c>
      <c r="AF55" s="82"/>
      <c r="CP55" s="192" t="str">
        <f t="shared" si="2"/>
        <v>Lamoth Béla</v>
      </c>
      <c r="CQ55" s="192"/>
      <c r="CR55" s="242">
        <f t="shared" si="3"/>
        <v>10</v>
      </c>
      <c r="CS55" s="192" t="str">
        <f t="shared" si="4"/>
        <v>C</v>
      </c>
      <c r="CT55" s="222">
        <v>4329</v>
      </c>
      <c r="CU55" s="125">
        <v>772</v>
      </c>
      <c r="CV55" s="33">
        <f t="shared" si="44"/>
        <v>8</v>
      </c>
      <c r="CW55" s="83" t="str">
        <f t="shared" si="45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5"/>
        <v>4329</v>
      </c>
      <c r="DP55" s="153">
        <v>2</v>
      </c>
      <c r="DQ55" s="19">
        <v>2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1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1140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10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10</v>
      </c>
      <c r="CS56" s="19" t="str">
        <f t="shared" si="4"/>
        <v>C</v>
      </c>
      <c r="CT56" s="154">
        <v>9698</v>
      </c>
      <c r="CU56" s="125">
        <v>772</v>
      </c>
      <c r="CV56" s="33">
        <f t="shared" si="44"/>
        <v>8</v>
      </c>
      <c r="CW56" s="83" t="str">
        <f t="shared" si="45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5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1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10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10</v>
      </c>
      <c r="CS57" s="153" t="str">
        <f t="shared" si="4"/>
        <v>C</v>
      </c>
      <c r="CT57" s="154">
        <v>4322</v>
      </c>
      <c r="CU57" s="125">
        <v>772</v>
      </c>
      <c r="CV57" s="33">
        <f t="shared" si="44"/>
        <v>8</v>
      </c>
      <c r="CW57" s="83" t="str">
        <f t="shared" si="45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5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1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1303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10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10</v>
      </c>
      <c r="CS58" s="19" t="str">
        <f t="shared" si="4"/>
        <v>C</v>
      </c>
      <c r="CT58" s="154">
        <v>9677</v>
      </c>
      <c r="CU58" s="125">
        <v>772</v>
      </c>
      <c r="CV58" s="33">
        <f t="shared" si="44"/>
        <v>8</v>
      </c>
      <c r="CW58" s="83" t="str">
        <f t="shared" si="45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5"/>
        <v>9677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>IF(Z59&gt;=10,1,0)</f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1301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1230</v>
      </c>
      <c r="V59" s="21">
        <v>2009</v>
      </c>
      <c r="W59" s="25"/>
      <c r="X59" s="21"/>
      <c r="Y59" s="28" t="s">
        <v>91</v>
      </c>
      <c r="Z59" s="21">
        <f>$AD$3-V59</f>
        <v>9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>+S59</f>
        <v>Vecchi Sandra</v>
      </c>
      <c r="CR59" s="153">
        <f>+Z59</f>
        <v>9</v>
      </c>
      <c r="CS59" s="19" t="str">
        <f>+AB59</f>
        <v>C</v>
      </c>
      <c r="CT59" s="154">
        <v>4906</v>
      </c>
      <c r="CU59" s="125">
        <v>772</v>
      </c>
      <c r="CV59" s="33">
        <f>VLOOKUP($CU59,Funktionsbezeichnungen,3,0)</f>
        <v>8</v>
      </c>
      <c r="CW59" s="83" t="str">
        <f>VLOOKUP($CU59,Funktionsbezeichnungen,2,0)</f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>+CT59</f>
        <v>4906</v>
      </c>
      <c r="DP59" s="153">
        <v>2</v>
      </c>
      <c r="DQ59" s="19">
        <v>1</v>
      </c>
      <c r="DR59" s="19" t="s">
        <v>951</v>
      </c>
    </row>
    <row r="60" spans="1:122" s="19" customFormat="1" ht="27" x14ac:dyDescent="0.2">
      <c r="A60" s="53">
        <v>0</v>
      </c>
      <c r="B60" s="53"/>
      <c r="C60" s="53">
        <f t="shared" si="0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1046</v>
      </c>
      <c r="Q60" s="15">
        <v>56</v>
      </c>
      <c r="R60" s="42"/>
      <c r="S60" s="20" t="s">
        <v>930</v>
      </c>
      <c r="T60" s="21">
        <v>1972</v>
      </c>
      <c r="U60" s="28" t="s">
        <v>1007</v>
      </c>
      <c r="V60" s="21">
        <v>2009</v>
      </c>
      <c r="W60" s="25" t="s">
        <v>1066</v>
      </c>
      <c r="X60" s="21">
        <v>2012</v>
      </c>
      <c r="Y60" s="28" t="s">
        <v>1180</v>
      </c>
      <c r="Z60" s="118">
        <f t="shared" si="1"/>
        <v>9</v>
      </c>
      <c r="AA60" s="25" t="s">
        <v>931</v>
      </c>
      <c r="AB60" s="118" t="s">
        <v>105</v>
      </c>
      <c r="AC60" s="21"/>
      <c r="AE60" s="90" t="s">
        <v>373</v>
      </c>
      <c r="AF60" s="82"/>
      <c r="CP60" s="19" t="str">
        <f t="shared" si="2"/>
        <v>Baschong Clemens</v>
      </c>
      <c r="CR60" s="153">
        <f t="shared" si="3"/>
        <v>9</v>
      </c>
      <c r="CS60" s="19" t="str">
        <f t="shared" si="4"/>
        <v>C</v>
      </c>
      <c r="CT60" s="154">
        <v>4311</v>
      </c>
      <c r="CU60" s="125">
        <v>782</v>
      </c>
      <c r="CV60" s="33">
        <f t="shared" si="44"/>
        <v>8</v>
      </c>
      <c r="CW60" s="83" t="str">
        <f t="shared" si="45"/>
        <v>Projektingenieur 2</v>
      </c>
      <c r="CX60" s="125">
        <v>782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5"/>
        <v>4311</v>
      </c>
      <c r="DP60" s="153">
        <v>2</v>
      </c>
      <c r="DQ60" s="19">
        <v>2</v>
      </c>
      <c r="DR60" s="19" t="s">
        <v>952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1301</v>
      </c>
      <c r="P61" s="15" t="s">
        <v>528</v>
      </c>
      <c r="Q61" s="15">
        <v>57</v>
      </c>
      <c r="R61" s="42"/>
      <c r="S61" s="20" t="s">
        <v>529</v>
      </c>
      <c r="T61" s="21">
        <v>1984</v>
      </c>
      <c r="U61" s="28" t="s">
        <v>1006</v>
      </c>
      <c r="V61" s="21">
        <v>2009</v>
      </c>
      <c r="W61" s="25"/>
      <c r="X61" s="21"/>
      <c r="Y61" s="28"/>
      <c r="Z61" s="118">
        <f t="shared" si="1"/>
        <v>9</v>
      </c>
      <c r="AA61" s="25" t="s">
        <v>1079</v>
      </c>
      <c r="AB61" s="118" t="s">
        <v>105</v>
      </c>
      <c r="AC61" s="21"/>
      <c r="AE61" s="90" t="s">
        <v>373</v>
      </c>
      <c r="AF61" s="82"/>
      <c r="CP61" s="19" t="str">
        <f t="shared" si="2"/>
        <v>Jung Roman</v>
      </c>
      <c r="CR61" s="153">
        <f t="shared" si="3"/>
        <v>9</v>
      </c>
      <c r="CS61" s="19" t="str">
        <f t="shared" si="4"/>
        <v>C</v>
      </c>
      <c r="CT61" s="154">
        <v>8565</v>
      </c>
      <c r="CU61" s="125">
        <v>772</v>
      </c>
      <c r="CV61" s="33">
        <f t="shared" si="44"/>
        <v>8</v>
      </c>
      <c r="CW61" s="83" t="str">
        <f t="shared" si="45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5"/>
        <v>8565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1140</v>
      </c>
      <c r="P62" s="15" t="s">
        <v>546</v>
      </c>
      <c r="Q62" s="15">
        <v>58</v>
      </c>
      <c r="R62" s="42"/>
      <c r="S62" s="20" t="s">
        <v>295</v>
      </c>
      <c r="T62" s="21">
        <v>1987</v>
      </c>
      <c r="U62" s="28" t="s">
        <v>1006</v>
      </c>
      <c r="V62" s="21">
        <v>2009</v>
      </c>
      <c r="W62" s="25"/>
      <c r="X62" s="21"/>
      <c r="Y62" s="28"/>
      <c r="Z62" s="21">
        <f t="shared" si="1"/>
        <v>9</v>
      </c>
      <c r="AA62" s="25" t="s">
        <v>1082</v>
      </c>
      <c r="AB62" s="118" t="s">
        <v>105</v>
      </c>
      <c r="AC62" s="21"/>
      <c r="AE62" s="90" t="s">
        <v>373</v>
      </c>
      <c r="AF62" s="82"/>
      <c r="CP62" s="19" t="str">
        <f t="shared" si="2"/>
        <v>Schoeffel Daniel</v>
      </c>
      <c r="CR62" s="153">
        <f t="shared" si="3"/>
        <v>9</v>
      </c>
      <c r="CS62" s="19" t="str">
        <f t="shared" si="4"/>
        <v>C</v>
      </c>
      <c r="CT62" s="154">
        <v>8569</v>
      </c>
      <c r="CU62" s="125">
        <v>772</v>
      </c>
      <c r="CV62" s="33">
        <f t="shared" si="44"/>
        <v>8</v>
      </c>
      <c r="CW62" s="83" t="str">
        <f t="shared" si="45"/>
        <v>Projektingenieur 2</v>
      </c>
      <c r="CX62" s="125">
        <v>772</v>
      </c>
      <c r="CY62" s="33">
        <f>VLOOKUP($CX62,Funktionsbezeichnungen,3,0)</f>
        <v>8</v>
      </c>
      <c r="CZ62" s="83" t="str">
        <f>VLOOKUP($CX62,Funktionsbezeichnungen,2,0)</f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771</v>
      </c>
      <c r="DE62" s="33">
        <f>VLOOKUP($DD62,Funktionsbezeichnungen,3,0)</f>
        <v>7</v>
      </c>
      <c r="DF62" s="83" t="str">
        <f>VLOOKUP($DD62,Funktionsbezeichnungen,2,0)</f>
        <v>Projektingenieur 1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5"/>
        <v>8569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1301</v>
      </c>
      <c r="P63" s="15" t="s">
        <v>1135</v>
      </c>
      <c r="Q63" s="15">
        <v>59</v>
      </c>
      <c r="R63" s="42"/>
      <c r="S63" s="20" t="s">
        <v>1136</v>
      </c>
      <c r="T63" s="21">
        <v>1986</v>
      </c>
      <c r="U63" s="28" t="s">
        <v>1191</v>
      </c>
      <c r="V63" s="21">
        <v>2010</v>
      </c>
      <c r="W63" s="25"/>
      <c r="X63" s="21"/>
      <c r="Y63" s="28"/>
      <c r="Z63" s="21">
        <f t="shared" si="1"/>
        <v>8</v>
      </c>
      <c r="AA63" s="25" t="s">
        <v>698</v>
      </c>
      <c r="AB63" s="118" t="s">
        <v>105</v>
      </c>
      <c r="AC63" s="21"/>
      <c r="AE63" s="90" t="s">
        <v>376</v>
      </c>
      <c r="AF63" s="82"/>
      <c r="CP63" s="19" t="str">
        <f t="shared" si="2"/>
        <v>Berzi Patrick</v>
      </c>
      <c r="CR63" s="153">
        <f t="shared" si="3"/>
        <v>8</v>
      </c>
      <c r="CS63" s="153" t="str">
        <f t="shared" si="4"/>
        <v>C</v>
      </c>
      <c r="CT63" s="154">
        <v>4911</v>
      </c>
      <c r="CU63" s="125">
        <v>772</v>
      </c>
      <c r="CV63" s="33">
        <f t="shared" si="44"/>
        <v>8</v>
      </c>
      <c r="CW63" s="83" t="str">
        <f t="shared" si="45"/>
        <v>Projektingenieur 2</v>
      </c>
      <c r="CX63" s="125"/>
      <c r="CY63" s="33"/>
      <c r="CZ63" s="83"/>
      <c r="DA63" s="125"/>
      <c r="DB63" s="33"/>
      <c r="DC63" s="83"/>
      <c r="DD63" s="125"/>
      <c r="DE63" s="33"/>
      <c r="DF63" s="83"/>
      <c r="DG63" s="20"/>
      <c r="DH63" s="33"/>
      <c r="DI63" s="33"/>
      <c r="DJ63" s="83"/>
      <c r="DO63" s="19">
        <f t="shared" si="15"/>
        <v>4911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1301</v>
      </c>
      <c r="P64" s="15" t="s">
        <v>635</v>
      </c>
      <c r="Q64" s="15">
        <v>60</v>
      </c>
      <c r="R64" s="42"/>
      <c r="S64" s="20" t="s">
        <v>636</v>
      </c>
      <c r="T64" s="21">
        <v>1986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8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Bianchi Emmanuelle</v>
      </c>
      <c r="CR64" s="153">
        <f t="shared" si="3"/>
        <v>8</v>
      </c>
      <c r="CS64" s="153" t="str">
        <f t="shared" si="4"/>
        <v>C</v>
      </c>
      <c r="CT64" s="154">
        <v>7706</v>
      </c>
      <c r="CU64" s="125">
        <v>772</v>
      </c>
      <c r="CV64" s="33">
        <f t="shared" si="44"/>
        <v>8</v>
      </c>
      <c r="CW64" s="83" t="str">
        <f t="shared" si="45"/>
        <v>Projektingenieur 2</v>
      </c>
      <c r="CX64" s="125">
        <v>772</v>
      </c>
      <c r="CY64" s="33">
        <f>VLOOKUP($CX64,Funktionsbezeichnungen,3,0)</f>
        <v>8</v>
      </c>
      <c r="CZ64" s="83" t="str">
        <f>VLOOKUP($CX64,Funktionsbezeichnungen,2,0)</f>
        <v>Projektingenieur 2</v>
      </c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5"/>
        <v>7706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>
        <v>1</v>
      </c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1301</v>
      </c>
      <c r="P65" s="15" t="s">
        <v>1138</v>
      </c>
      <c r="Q65" s="15">
        <v>61</v>
      </c>
      <c r="R65" s="42"/>
      <c r="S65" s="20" t="s">
        <v>1139</v>
      </c>
      <c r="T65" s="21">
        <v>1981</v>
      </c>
      <c r="U65" s="28" t="s">
        <v>1006</v>
      </c>
      <c r="V65" s="21">
        <v>2010</v>
      </c>
      <c r="W65" s="25"/>
      <c r="X65" s="21"/>
      <c r="Y65" s="28"/>
      <c r="Z65" s="118">
        <f t="shared" si="1"/>
        <v>8</v>
      </c>
      <c r="AA65" s="25" t="s">
        <v>916</v>
      </c>
      <c r="AB65" s="118" t="s">
        <v>105</v>
      </c>
      <c r="AC65" s="21"/>
      <c r="AE65" s="90" t="s">
        <v>375</v>
      </c>
      <c r="AF65" s="82"/>
      <c r="CP65" s="19" t="str">
        <f t="shared" si="2"/>
        <v>Kanagasabai Manoja</v>
      </c>
      <c r="CR65" s="153">
        <f t="shared" si="3"/>
        <v>8</v>
      </c>
      <c r="CS65" s="153" t="str">
        <f t="shared" si="4"/>
        <v>C</v>
      </c>
      <c r="CT65" s="154">
        <v>4910</v>
      </c>
      <c r="CU65" s="125">
        <v>772</v>
      </c>
      <c r="CV65" s="33">
        <f t="shared" si="44"/>
        <v>8</v>
      </c>
      <c r="CW65" s="83" t="str">
        <f t="shared" si="45"/>
        <v>Projektingenieur 2</v>
      </c>
      <c r="CX65" s="125"/>
      <c r="CY65" s="33"/>
      <c r="CZ65" s="83"/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5"/>
        <v>4910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699</v>
      </c>
      <c r="Q66" s="15">
        <v>62</v>
      </c>
      <c r="R66" s="42"/>
      <c r="S66" s="20" t="s">
        <v>697</v>
      </c>
      <c r="T66" s="21">
        <v>1984</v>
      </c>
      <c r="U66" s="28" t="s">
        <v>1006</v>
      </c>
      <c r="V66" s="21">
        <v>2010</v>
      </c>
      <c r="W66" s="25"/>
      <c r="X66" s="21"/>
      <c r="Y66" s="28"/>
      <c r="Z66" s="21">
        <f t="shared" si="1"/>
        <v>8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Indermitte Martin</v>
      </c>
      <c r="CR66" s="153">
        <f t="shared" si="3"/>
        <v>8</v>
      </c>
      <c r="CS66" s="153" t="str">
        <f t="shared" si="4"/>
        <v>C</v>
      </c>
      <c r="CT66" s="154">
        <v>4901</v>
      </c>
      <c r="CU66" s="125">
        <v>772</v>
      </c>
      <c r="CV66" s="33">
        <f t="shared" si="44"/>
        <v>8</v>
      </c>
      <c r="CW66" s="83" t="str">
        <f t="shared" si="45"/>
        <v>Projektingenieur 2</v>
      </c>
      <c r="CX66" s="125">
        <v>772</v>
      </c>
      <c r="CY66" s="33">
        <f>VLOOKUP($CX66,Funktionsbezeichnungen,3,0)</f>
        <v>8</v>
      </c>
      <c r="CZ66" s="83" t="str">
        <f>VLOOKUP($CX66,Funktionsbezeichnungen,2,0)</f>
        <v>Projektingenieur 2</v>
      </c>
      <c r="DA66" s="125">
        <v>771</v>
      </c>
      <c r="DB66" s="33">
        <f>VLOOKUP($DA66,Funktionsbezeichnungen,3,0)</f>
        <v>7</v>
      </c>
      <c r="DC66" s="83" t="str">
        <f>VLOOKUP($DA66,Funktionsbezeichnungen,2,0)</f>
        <v>Projektingenieur 1</v>
      </c>
      <c r="DD66" s="125">
        <v>770</v>
      </c>
      <c r="DE66" s="33">
        <f>VLOOKUP($DD66,Funktionsbezeichnungen,3,0)</f>
        <v>6</v>
      </c>
      <c r="DF66" s="83" t="str">
        <f>VLOOKUP($DD66,Funktionsbezeichnungen,2,0)</f>
        <v>Vorstufe Projektingenieur</v>
      </c>
      <c r="DG66" s="20"/>
      <c r="DH66" s="33">
        <v>771</v>
      </c>
      <c r="DI66" s="33">
        <f>VLOOKUP($DH66,Funktionsbezeichnungen,3,0)</f>
        <v>7</v>
      </c>
      <c r="DJ66" s="83" t="str">
        <f>VLOOKUP($DH66,Funktionsbezeichnungen,2,0)</f>
        <v>Projektingenieur 1</v>
      </c>
      <c r="DO66" s="19">
        <f t="shared" si="15"/>
        <v>4901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1094</v>
      </c>
      <c r="Q67" s="15">
        <v>63</v>
      </c>
      <c r="R67" s="42"/>
      <c r="S67" s="20" t="s">
        <v>1095</v>
      </c>
      <c r="T67" s="21">
        <v>1985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7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Brem Jakob</v>
      </c>
      <c r="CR67" s="153">
        <f t="shared" si="3"/>
        <v>7</v>
      </c>
      <c r="CS67" s="153" t="str">
        <f t="shared" si="4"/>
        <v>C</v>
      </c>
      <c r="CT67" s="154">
        <v>4356</v>
      </c>
      <c r="CU67" s="125">
        <v>772</v>
      </c>
      <c r="CV67" s="33">
        <f t="shared" si="44"/>
        <v>8</v>
      </c>
      <c r="CW67" s="83" t="str">
        <f t="shared" si="45"/>
        <v>Projektingenieur 2</v>
      </c>
      <c r="CX67" s="125"/>
      <c r="CY67" s="33"/>
      <c r="CZ67" s="83"/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5"/>
        <v>4356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/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1008</v>
      </c>
      <c r="Q68" s="15">
        <v>64</v>
      </c>
      <c r="R68" s="42"/>
      <c r="S68" s="20" t="s">
        <v>1009</v>
      </c>
      <c r="T68" s="21">
        <v>1987</v>
      </c>
      <c r="U68" s="28" t="s">
        <v>1006</v>
      </c>
      <c r="V68" s="21">
        <v>2011</v>
      </c>
      <c r="W68" s="25"/>
      <c r="X68" s="21"/>
      <c r="Y68" s="28"/>
      <c r="Z68" s="118">
        <f t="shared" si="1"/>
        <v>7</v>
      </c>
      <c r="AA68" s="25" t="s">
        <v>698</v>
      </c>
      <c r="AB68" s="118" t="s">
        <v>105</v>
      </c>
      <c r="AC68" s="21"/>
      <c r="AE68" s="90" t="s">
        <v>375</v>
      </c>
      <c r="AF68" s="82"/>
      <c r="CP68" s="19" t="str">
        <f t="shared" si="2"/>
        <v>Bürgin Johannes</v>
      </c>
      <c r="CR68" s="153">
        <f t="shared" si="3"/>
        <v>7</v>
      </c>
      <c r="CS68" s="153" t="str">
        <f t="shared" si="4"/>
        <v>C</v>
      </c>
      <c r="CT68" s="154">
        <v>4907</v>
      </c>
      <c r="CU68" s="125">
        <v>772</v>
      </c>
      <c r="CV68" s="33">
        <f t="shared" ref="CV68:CV83" si="46">VLOOKUP($CU68,Funktionsbezeichnungen,3,0)</f>
        <v>8</v>
      </c>
      <c r="CW68" s="83" t="str">
        <f t="shared" ref="CW68:CW83" si="47">VLOOKUP($CU68,Funktionsbezeichnungen,2,0)</f>
        <v>Projektingenieur 2</v>
      </c>
      <c r="CX68" s="125">
        <v>771</v>
      </c>
      <c r="CY68" s="33">
        <f t="shared" ref="CY68:CY105" si="48">VLOOKUP($CX68,Funktionsbezeichnungen,3,0)</f>
        <v>7</v>
      </c>
      <c r="CZ68" s="83" t="str">
        <f t="shared" ref="CZ68:CZ105" si="49">VLOOKUP($CX68,Funktionsbezeichnungen,2,0)</f>
        <v>Projektingenieur 1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5"/>
        <v>4907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1244</v>
      </c>
      <c r="Q69" s="15">
        <v>65</v>
      </c>
      <c r="R69" s="42"/>
      <c r="S69" s="20" t="s">
        <v>1245</v>
      </c>
      <c r="T69" s="21">
        <v>1976</v>
      </c>
      <c r="U69" s="28" t="s">
        <v>1252</v>
      </c>
      <c r="V69" s="21">
        <v>2012</v>
      </c>
      <c r="W69" s="25"/>
      <c r="X69" s="21"/>
      <c r="Y69" s="28"/>
      <c r="Z69" s="118">
        <f>$AD$3-V69</f>
        <v>6</v>
      </c>
      <c r="AA69" s="25" t="s">
        <v>1246</v>
      </c>
      <c r="AB69" s="118" t="s">
        <v>105</v>
      </c>
      <c r="AC69" s="21"/>
      <c r="AE69" s="90" t="s">
        <v>1247</v>
      </c>
      <c r="AF69" s="82"/>
      <c r="CP69" s="192" t="str">
        <f>+S69</f>
        <v>Armando Martin</v>
      </c>
      <c r="CQ69" s="192"/>
      <c r="CR69" s="242">
        <f>+Z69</f>
        <v>6</v>
      </c>
      <c r="CS69" s="242" t="str">
        <f>+AB69</f>
        <v>C</v>
      </c>
      <c r="CT69" s="222">
        <v>4324</v>
      </c>
      <c r="CU69" s="125">
        <v>772</v>
      </c>
      <c r="CV69" s="33">
        <f>VLOOKUP($CU69,Funktionsbezeichnungen,3,0)</f>
        <v>8</v>
      </c>
      <c r="CW69" s="83" t="str">
        <f>VLOOKUP($CU69,Funktionsbezeichnungen,2,0)</f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>+CT69</f>
        <v>4324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909</v>
      </c>
      <c r="Q70" s="15">
        <v>66</v>
      </c>
      <c r="R70" s="42"/>
      <c r="S70" s="20" t="s">
        <v>910</v>
      </c>
      <c r="T70" s="21">
        <v>1987</v>
      </c>
      <c r="U70" s="28" t="s">
        <v>1006</v>
      </c>
      <c r="V70" s="206">
        <v>2012</v>
      </c>
      <c r="W70" s="25"/>
      <c r="X70" s="21"/>
      <c r="Y70" s="28"/>
      <c r="Z70" s="118">
        <f>$AD$3-V70</f>
        <v>6</v>
      </c>
      <c r="AA70" s="25" t="s">
        <v>698</v>
      </c>
      <c r="AB70" s="118" t="s">
        <v>105</v>
      </c>
      <c r="AC70" s="21"/>
      <c r="AE70" s="90" t="s">
        <v>375</v>
      </c>
      <c r="AF70" s="82"/>
      <c r="CP70" s="19" t="str">
        <f>+S70</f>
        <v>Frei Lukas</v>
      </c>
      <c r="CR70" s="153">
        <f>+Z70</f>
        <v>6</v>
      </c>
      <c r="CS70" s="153" t="str">
        <f>+AB70</f>
        <v>C</v>
      </c>
      <c r="CT70" s="154">
        <v>4308</v>
      </c>
      <c r="CU70" s="125">
        <v>772</v>
      </c>
      <c r="CV70" s="33">
        <f>VLOOKUP($CU70,Funktionsbezeichnungen,3,0)</f>
        <v>8</v>
      </c>
      <c r="CW70" s="83" t="str">
        <f>VLOOKUP($CU70,Funktionsbezeichnungen,2,0)</f>
        <v>Projektingenieur 2</v>
      </c>
      <c r="CX70" s="125">
        <v>771</v>
      </c>
      <c r="CY70" s="33">
        <f>VLOOKUP($CX70,Funktionsbezeichnungen,3,0)</f>
        <v>7</v>
      </c>
      <c r="CZ70" s="83" t="str">
        <f>VLOOKUP($CX70,Funktionsbezeichnungen,2,0)</f>
        <v>Projektingenieur 1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>+CT70</f>
        <v>4308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>IF(Z71&gt;=10,1,0)</f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1301</v>
      </c>
      <c r="P71" s="15" t="s">
        <v>912</v>
      </c>
      <c r="Q71" s="15">
        <v>67</v>
      </c>
      <c r="R71" s="42"/>
      <c r="S71" s="20" t="s">
        <v>913</v>
      </c>
      <c r="T71" s="21">
        <v>1987</v>
      </c>
      <c r="U71" s="28" t="s">
        <v>1006</v>
      </c>
      <c r="V71" s="21">
        <v>2012</v>
      </c>
      <c r="W71" s="25" t="s">
        <v>1182</v>
      </c>
      <c r="X71" s="21">
        <v>2015</v>
      </c>
      <c r="Y71" s="28" t="s">
        <v>91</v>
      </c>
      <c r="Z71" s="118">
        <f>$AD$3-V71</f>
        <v>6</v>
      </c>
      <c r="AA71" s="25" t="s">
        <v>108</v>
      </c>
      <c r="AB71" s="118" t="s">
        <v>105</v>
      </c>
      <c r="AC71" s="21"/>
      <c r="AE71" s="90" t="s">
        <v>375</v>
      </c>
      <c r="AF71" s="82"/>
      <c r="CP71" s="19" t="str">
        <f>+S71</f>
        <v>D'Arco Marcel</v>
      </c>
      <c r="CR71" s="153">
        <f>+Z71</f>
        <v>6</v>
      </c>
      <c r="CS71" s="153" t="str">
        <f>+AB71</f>
        <v>C</v>
      </c>
      <c r="CT71" s="154">
        <v>4310</v>
      </c>
      <c r="CU71" s="125">
        <v>772</v>
      </c>
      <c r="CV71" s="33">
        <f>VLOOKUP($CU71,Funktionsbezeichnungen,3,0)</f>
        <v>8</v>
      </c>
      <c r="CW71" s="83" t="str">
        <f>VLOOKUP($CU71,Funktionsbezeichnungen,2,0)</f>
        <v>Projektingenieur 2</v>
      </c>
      <c r="CX71" s="125">
        <v>771</v>
      </c>
      <c r="CY71" s="33">
        <f>VLOOKUP($CX71,Funktionsbezeichnungen,3,0)</f>
        <v>7</v>
      </c>
      <c r="CZ71" s="83" t="str">
        <f>VLOOKUP($CX71,Funktionsbezeichnungen,2,0)</f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>+CT71</f>
        <v>4310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1</v>
      </c>
      <c r="D72" s="55"/>
      <c r="E72" s="55"/>
      <c r="F72" s="56">
        <v>1</v>
      </c>
      <c r="G72" s="54">
        <v>1</v>
      </c>
      <c r="H72" s="54"/>
      <c r="I72" s="56"/>
      <c r="J72" s="54"/>
      <c r="K72" s="56"/>
      <c r="L72" s="56"/>
      <c r="M72" s="56"/>
      <c r="N72" s="58"/>
      <c r="O72" s="52" t="s">
        <v>1140</v>
      </c>
      <c r="P72" s="15" t="s">
        <v>1248</v>
      </c>
      <c r="Q72" s="15">
        <v>68</v>
      </c>
      <c r="R72" s="42"/>
      <c r="S72" s="20" t="s">
        <v>1249</v>
      </c>
      <c r="T72" s="21">
        <v>1967</v>
      </c>
      <c r="U72" s="28" t="s">
        <v>1252</v>
      </c>
      <c r="V72" s="21">
        <v>2002</v>
      </c>
      <c r="W72" s="25"/>
      <c r="X72" s="21"/>
      <c r="Y72" s="28"/>
      <c r="Z72" s="118">
        <f t="shared" si="1"/>
        <v>16</v>
      </c>
      <c r="AA72" s="25" t="s">
        <v>1250</v>
      </c>
      <c r="AB72" s="118" t="s">
        <v>121</v>
      </c>
      <c r="AC72" s="21"/>
      <c r="AE72" s="90" t="s">
        <v>375</v>
      </c>
      <c r="AF72" s="82"/>
      <c r="CP72" s="192" t="str">
        <f t="shared" si="2"/>
        <v>Gustin Patrick</v>
      </c>
      <c r="CQ72" s="192"/>
      <c r="CR72" s="242">
        <f t="shared" si="3"/>
        <v>16</v>
      </c>
      <c r="CS72" s="242" t="str">
        <f t="shared" si="4"/>
        <v>D</v>
      </c>
      <c r="CT72" s="222">
        <v>4338</v>
      </c>
      <c r="CU72" s="125">
        <v>772</v>
      </c>
      <c r="CV72" s="33">
        <f t="shared" si="46"/>
        <v>8</v>
      </c>
      <c r="CW72" s="83" t="str">
        <f t="shared" si="47"/>
        <v>Projektingenieur 2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5"/>
        <v>4338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1301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5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5</v>
      </c>
      <c r="CS73" s="153" t="str">
        <f t="shared" si="4"/>
        <v>D</v>
      </c>
      <c r="CT73" s="154">
        <v>8579</v>
      </c>
      <c r="CU73" s="125">
        <v>771</v>
      </c>
      <c r="CV73" s="33">
        <f t="shared" si="46"/>
        <v>7</v>
      </c>
      <c r="CW73" s="83" t="str">
        <f t="shared" si="47"/>
        <v>Projektingenieur 1</v>
      </c>
      <c r="CX73" s="125">
        <v>770</v>
      </c>
      <c r="CY73" s="33">
        <f t="shared" si="48"/>
        <v>6</v>
      </c>
      <c r="CZ73" s="83" t="str">
        <f t="shared" si="49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5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2" si="50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1301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1302</v>
      </c>
      <c r="V74" s="21">
        <v>2013</v>
      </c>
      <c r="W74" s="25"/>
      <c r="X74" s="21"/>
      <c r="Y74" s="28"/>
      <c r="Z74" s="118">
        <f t="shared" ref="Z74:Z137" si="51">$AD$3-V74</f>
        <v>5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0" si="52">+S74</f>
        <v>Meisch Raoul</v>
      </c>
      <c r="CR74" s="153">
        <f t="shared" ref="CR74:CR137" si="53">+Z74</f>
        <v>5</v>
      </c>
      <c r="CS74" s="153" t="str">
        <f t="shared" ref="CS74:CS137" si="54">+AB74</f>
        <v>D</v>
      </c>
      <c r="CT74" s="154">
        <v>4315</v>
      </c>
      <c r="CU74" s="125">
        <v>771</v>
      </c>
      <c r="CV74" s="33">
        <f t="shared" si="46"/>
        <v>7</v>
      </c>
      <c r="CW74" s="83" t="str">
        <f t="shared" si="47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0" si="55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0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1"/>
        <v>5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2"/>
        <v>Stöhr Jessica</v>
      </c>
      <c r="CR75" s="153">
        <f t="shared" si="53"/>
        <v>5</v>
      </c>
      <c r="CS75" s="153" t="str">
        <f t="shared" si="54"/>
        <v>D</v>
      </c>
      <c r="CT75" s="154">
        <v>4313</v>
      </c>
      <c r="CU75" s="125">
        <v>771</v>
      </c>
      <c r="CV75" s="33">
        <f t="shared" si="46"/>
        <v>7</v>
      </c>
      <c r="CW75" s="83" t="str">
        <f t="shared" si="47"/>
        <v>Projektingenieur 1</v>
      </c>
      <c r="CX75" s="125">
        <v>770</v>
      </c>
      <c r="CY75" s="33">
        <f t="shared" si="48"/>
        <v>6</v>
      </c>
      <c r="CZ75" s="83" t="str">
        <f t="shared" si="49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55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0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1"/>
        <v>4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2"/>
        <v>Vitt Bernhard</v>
      </c>
      <c r="CR76" s="153">
        <f t="shared" si="53"/>
        <v>4</v>
      </c>
      <c r="CS76" s="153" t="str">
        <f t="shared" si="54"/>
        <v>D</v>
      </c>
      <c r="CT76" s="154">
        <v>4318</v>
      </c>
      <c r="CU76" s="125">
        <v>770</v>
      </c>
      <c r="CV76" s="33">
        <f t="shared" si="46"/>
        <v>6</v>
      </c>
      <c r="CW76" s="83" t="str">
        <f t="shared" si="47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55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1"/>
        <v>3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2"/>
        <v>Völlmin Daniel</v>
      </c>
      <c r="CR77" s="153">
        <f t="shared" si="53"/>
        <v>3</v>
      </c>
      <c r="CS77" s="153" t="str">
        <f t="shared" si="54"/>
        <v>D</v>
      </c>
      <c r="CT77" s="154">
        <v>4319</v>
      </c>
      <c r="CU77" s="125">
        <v>771</v>
      </c>
      <c r="CV77" s="33">
        <f t="shared" si="46"/>
        <v>7</v>
      </c>
      <c r="CW77" s="83" t="str">
        <f t="shared" si="47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55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56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1301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1"/>
        <v>2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2"/>
        <v>Burger Stefan</v>
      </c>
      <c r="CR78" s="19">
        <f t="shared" si="53"/>
        <v>2</v>
      </c>
      <c r="CS78" s="19" t="str">
        <f t="shared" si="54"/>
        <v>D</v>
      </c>
      <c r="CT78" s="154">
        <v>9748</v>
      </c>
      <c r="CU78" s="125">
        <v>771</v>
      </c>
      <c r="CV78" s="33">
        <f t="shared" si="46"/>
        <v>7</v>
      </c>
      <c r="CW78" s="83" t="str">
        <f t="shared" si="47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55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56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1301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1"/>
        <v>2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2"/>
        <v>Aleinikov Dimitri</v>
      </c>
      <c r="CR79" s="19">
        <f t="shared" si="53"/>
        <v>2</v>
      </c>
      <c r="CS79" s="19" t="str">
        <f t="shared" si="54"/>
        <v>D</v>
      </c>
      <c r="CT79" s="222">
        <v>4327</v>
      </c>
      <c r="CU79" s="125">
        <v>771</v>
      </c>
      <c r="CV79" s="33">
        <f t="shared" si="46"/>
        <v>7</v>
      </c>
      <c r="CW79" s="83" t="str">
        <f t="shared" si="47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55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56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si="51"/>
        <v>1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si="52"/>
        <v>Lüthi Tobias</v>
      </c>
      <c r="CR80" s="19">
        <f t="shared" si="53"/>
        <v>1</v>
      </c>
      <c r="CS80" s="19" t="str">
        <f t="shared" si="54"/>
        <v>D</v>
      </c>
      <c r="CT80" s="222">
        <v>8580</v>
      </c>
      <c r="CU80" s="125">
        <v>771</v>
      </c>
      <c r="CV80" s="33">
        <f t="shared" si="46"/>
        <v>7</v>
      </c>
      <c r="CW80" s="83" t="str">
        <f t="shared" si="47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si="55"/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0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1"/>
        <v>1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2"/>
        <v>Schilliger Raphaela</v>
      </c>
      <c r="CR81" s="19">
        <f t="shared" si="53"/>
        <v>1</v>
      </c>
      <c r="CS81" s="19" t="str">
        <f t="shared" si="54"/>
        <v>D</v>
      </c>
      <c r="CT81" s="222">
        <v>4325</v>
      </c>
      <c r="CU81" s="125">
        <v>771</v>
      </c>
      <c r="CV81" s="33">
        <f t="shared" si="46"/>
        <v>7</v>
      </c>
      <c r="CW81" s="83" t="str">
        <f t="shared" si="47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55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0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1"/>
        <v>45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2"/>
        <v>Reber Erich</v>
      </c>
      <c r="CR82" s="19">
        <f t="shared" si="53"/>
        <v>45</v>
      </c>
      <c r="CS82" s="19" t="str">
        <f t="shared" si="54"/>
        <v>C</v>
      </c>
      <c r="CT82" s="154">
        <v>3211</v>
      </c>
      <c r="CU82" s="125">
        <v>772</v>
      </c>
      <c r="CV82" s="33">
        <f t="shared" si="46"/>
        <v>8</v>
      </c>
      <c r="CW82" s="83" t="str">
        <f t="shared" si="47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55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42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2"/>
        <v>Aebi Roger</v>
      </c>
      <c r="CR83" s="19">
        <f t="shared" si="53"/>
        <v>42</v>
      </c>
      <c r="CS83" s="19" t="str">
        <f t="shared" si="54"/>
        <v>C</v>
      </c>
      <c r="CT83" s="154">
        <v>6622</v>
      </c>
      <c r="CU83" s="125">
        <v>772</v>
      </c>
      <c r="CV83" s="33">
        <f t="shared" si="46"/>
        <v>8</v>
      </c>
      <c r="CW83" s="83" t="str">
        <f t="shared" si="47"/>
        <v>Projektingenieur 2</v>
      </c>
      <c r="CX83" s="125">
        <v>772</v>
      </c>
      <c r="CY83" s="33">
        <f t="shared" si="48"/>
        <v>8</v>
      </c>
      <c r="CZ83" s="83" t="str">
        <f t="shared" si="49"/>
        <v>Projektingenieur 2</v>
      </c>
      <c r="DA83" s="125">
        <v>772</v>
      </c>
      <c r="DB83" s="33">
        <f t="shared" ref="DB83:DB111" si="57">VLOOKUP($DA83,Funktionsbezeichnungen,3,0)</f>
        <v>8</v>
      </c>
      <c r="DC83" s="83" t="str">
        <f t="shared" ref="DC83:DC111" si="58">VLOOKUP($DA83,Funktionsbezeichnungen,2,0)</f>
        <v>Projektingenieur 2</v>
      </c>
      <c r="DD83" s="125">
        <v>772</v>
      </c>
      <c r="DE83" s="33">
        <f t="shared" ref="DE83:DE113" si="59">VLOOKUP($DD83,Funktionsbezeichnungen,3,0)</f>
        <v>8</v>
      </c>
      <c r="DF83" s="83" t="str">
        <f t="shared" ref="DF83:DF113" si="60">VLOOKUP($DD83,Funktionsbezeichnungen,2,0)</f>
        <v>Projektingenieur 2</v>
      </c>
      <c r="DG83" s="20"/>
      <c r="DH83" s="33">
        <v>772</v>
      </c>
      <c r="DI83" s="33">
        <f t="shared" ref="DI83:DI111" si="61">VLOOKUP($DH83,Funktionsbezeichnungen,3,0)</f>
        <v>8</v>
      </c>
      <c r="DJ83" s="83" t="str">
        <f t="shared" ref="DJ83:DJ111" si="62">VLOOKUP($DH83,Funktionsbezeichnungen,2,0)</f>
        <v>Projektingenieur 2</v>
      </c>
      <c r="DO83" s="19">
        <f t="shared" si="55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0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1"/>
        <v>33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2"/>
        <v>Oehen Beat</v>
      </c>
      <c r="CR84" s="19">
        <f t="shared" si="53"/>
        <v>33</v>
      </c>
      <c r="CS84" s="19" t="str">
        <f t="shared" si="54"/>
        <v>C</v>
      </c>
      <c r="CT84" s="154">
        <v>7622</v>
      </c>
      <c r="CU84" s="125">
        <v>772</v>
      </c>
      <c r="CV84" s="33">
        <f t="shared" ref="CV84:CV114" si="63">VLOOKUP($CU84,Funktionsbezeichnungen,3,0)</f>
        <v>8</v>
      </c>
      <c r="CW84" s="83" t="str">
        <f t="shared" ref="CW84:CW114" si="64">VLOOKUP($CU84,Funktionsbezeichnungen,2,0)</f>
        <v>Projektingenieur 2</v>
      </c>
      <c r="CX84" s="125">
        <v>772</v>
      </c>
      <c r="CY84" s="33">
        <f t="shared" si="48"/>
        <v>8</v>
      </c>
      <c r="CZ84" s="83" t="str">
        <f t="shared" si="49"/>
        <v>Projektingenieur 2</v>
      </c>
      <c r="DA84" s="125">
        <v>772</v>
      </c>
      <c r="DB84" s="33">
        <f t="shared" si="57"/>
        <v>8</v>
      </c>
      <c r="DC84" s="83" t="str">
        <f t="shared" si="58"/>
        <v>Projektingenieur 2</v>
      </c>
      <c r="DD84" s="125">
        <v>772</v>
      </c>
      <c r="DE84" s="33">
        <f t="shared" si="59"/>
        <v>8</v>
      </c>
      <c r="DF84" s="83" t="str">
        <f t="shared" si="60"/>
        <v>Projektingenieur 2</v>
      </c>
      <c r="DG84" s="20"/>
      <c r="DH84" s="125">
        <v>772</v>
      </c>
      <c r="DI84" s="33">
        <f t="shared" si="61"/>
        <v>8</v>
      </c>
      <c r="DJ84" s="83" t="str">
        <f t="shared" si="62"/>
        <v>Projektingenieur 2</v>
      </c>
      <c r="DO84" s="19">
        <f t="shared" si="55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17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2"/>
        <v>Thalmann Patric</v>
      </c>
      <c r="CR85" s="19">
        <f t="shared" si="53"/>
        <v>17</v>
      </c>
      <c r="CS85" s="19" t="str">
        <f t="shared" si="54"/>
        <v>C</v>
      </c>
      <c r="CT85" s="154">
        <v>9658</v>
      </c>
      <c r="CU85" s="125">
        <v>772</v>
      </c>
      <c r="CV85" s="33">
        <f t="shared" si="63"/>
        <v>8</v>
      </c>
      <c r="CW85" s="83" t="str">
        <f t="shared" si="64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55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1301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9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2"/>
        <v>Hagmann Andreas</v>
      </c>
      <c r="CR86" s="226">
        <f t="shared" si="53"/>
        <v>9</v>
      </c>
      <c r="CS86" s="226" t="str">
        <f t="shared" si="54"/>
        <v>C</v>
      </c>
      <c r="CT86" s="257">
        <v>3216</v>
      </c>
      <c r="CU86" s="250">
        <v>772</v>
      </c>
      <c r="CV86" s="251">
        <f t="shared" si="63"/>
        <v>8</v>
      </c>
      <c r="CW86" s="252" t="str">
        <f t="shared" si="64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55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1303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1"/>
        <v>44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2"/>
        <v>Imesch Robert</v>
      </c>
      <c r="CR87" s="19">
        <f t="shared" si="53"/>
        <v>44</v>
      </c>
      <c r="CS87" s="19" t="str">
        <f t="shared" si="54"/>
        <v xml:space="preserve"> D/C 2)</v>
      </c>
      <c r="CT87" s="154">
        <v>4249</v>
      </c>
      <c r="CU87" s="125">
        <v>772</v>
      </c>
      <c r="CV87" s="33">
        <f t="shared" si="63"/>
        <v>8</v>
      </c>
      <c r="CW87" s="83" t="str">
        <f t="shared" si="64"/>
        <v>Projektingenieur 2</v>
      </c>
      <c r="CX87" s="125">
        <v>772</v>
      </c>
      <c r="CY87" s="33">
        <f t="shared" si="48"/>
        <v>8</v>
      </c>
      <c r="CZ87" s="83" t="str">
        <f t="shared" si="49"/>
        <v>Projektingenieur 2</v>
      </c>
      <c r="DA87" s="125">
        <v>772</v>
      </c>
      <c r="DB87" s="33">
        <f t="shared" si="57"/>
        <v>8</v>
      </c>
      <c r="DC87" s="83" t="str">
        <f t="shared" si="58"/>
        <v>Projektingenieur 2</v>
      </c>
      <c r="DD87" s="125">
        <v>772</v>
      </c>
      <c r="DE87" s="33">
        <f t="shared" si="59"/>
        <v>8</v>
      </c>
      <c r="DF87" s="83" t="str">
        <f t="shared" si="60"/>
        <v>Projektingenieur 2</v>
      </c>
      <c r="DG87" s="20"/>
      <c r="DH87" s="33">
        <v>772</v>
      </c>
      <c r="DI87" s="33">
        <f t="shared" si="61"/>
        <v>8</v>
      </c>
      <c r="DJ87" s="83" t="str">
        <f t="shared" si="62"/>
        <v>Projektingenieur 2</v>
      </c>
      <c r="DO87" s="19">
        <f t="shared" si="55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0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1303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1"/>
        <v>43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2"/>
        <v>Flückiger Hans Peter</v>
      </c>
      <c r="CR88" s="19">
        <f t="shared" si="53"/>
        <v>43</v>
      </c>
      <c r="CS88" s="19" t="str">
        <f t="shared" si="54"/>
        <v xml:space="preserve"> D/C 2)</v>
      </c>
      <c r="CT88" s="154">
        <v>4250</v>
      </c>
      <c r="CU88" s="125">
        <v>772</v>
      </c>
      <c r="CV88" s="33">
        <f t="shared" si="63"/>
        <v>8</v>
      </c>
      <c r="CW88" s="83" t="str">
        <f t="shared" si="64"/>
        <v>Projektingenieur 2</v>
      </c>
      <c r="CX88" s="125">
        <v>772</v>
      </c>
      <c r="CY88" s="33">
        <f t="shared" si="48"/>
        <v>8</v>
      </c>
      <c r="CZ88" s="83" t="str">
        <f t="shared" si="49"/>
        <v>Projektingenieur 2</v>
      </c>
      <c r="DA88" s="125">
        <v>772</v>
      </c>
      <c r="DB88" s="33">
        <f t="shared" si="57"/>
        <v>8</v>
      </c>
      <c r="DC88" s="83" t="str">
        <f t="shared" si="58"/>
        <v>Projektingenieur 2</v>
      </c>
      <c r="DD88" s="125">
        <v>772</v>
      </c>
      <c r="DE88" s="33">
        <f t="shared" si="59"/>
        <v>8</v>
      </c>
      <c r="DF88" s="83" t="str">
        <f t="shared" si="60"/>
        <v>Projektingenieur 2</v>
      </c>
      <c r="DG88" s="20"/>
      <c r="DH88" s="33">
        <v>772</v>
      </c>
      <c r="DI88" s="33">
        <f t="shared" si="61"/>
        <v>8</v>
      </c>
      <c r="DJ88" s="83" t="str">
        <f t="shared" si="62"/>
        <v>Projektingenieur 2</v>
      </c>
      <c r="DO88" s="19">
        <f t="shared" si="55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169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12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2"/>
        <v>Zeltner Viktor</v>
      </c>
      <c r="CR89" s="19">
        <f t="shared" si="53"/>
        <v>12</v>
      </c>
      <c r="CS89" s="19" t="str">
        <f t="shared" si="54"/>
        <v>D</v>
      </c>
      <c r="CT89" s="154">
        <v>6765</v>
      </c>
      <c r="CU89" s="125">
        <v>771</v>
      </c>
      <c r="CV89" s="33">
        <f t="shared" si="63"/>
        <v>7</v>
      </c>
      <c r="CW89" s="83" t="str">
        <f t="shared" si="64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55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0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1"/>
        <v>45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2"/>
        <v>Allemann  Bertrand</v>
      </c>
      <c r="CR90" s="19">
        <f t="shared" si="53"/>
        <v>45</v>
      </c>
      <c r="CS90" s="19" t="str">
        <f t="shared" si="54"/>
        <v>D</v>
      </c>
      <c r="CT90" s="154">
        <v>5631</v>
      </c>
      <c r="CU90" s="125">
        <v>741</v>
      </c>
      <c r="CV90" s="33">
        <f t="shared" si="63"/>
        <v>7</v>
      </c>
      <c r="CW90" s="83" t="str">
        <f t="shared" si="64"/>
        <v>Konstrukteur 4 / Fachplaner 4 / Gruppenchef 2</v>
      </c>
      <c r="CX90" s="125">
        <v>741</v>
      </c>
      <c r="CY90" s="33">
        <f t="shared" si="48"/>
        <v>7</v>
      </c>
      <c r="CZ90" s="83" t="str">
        <f t="shared" si="49"/>
        <v>Konstrukteur 4 / Fachplaner 4 / Gruppenchef 2</v>
      </c>
      <c r="DA90" s="125">
        <v>741</v>
      </c>
      <c r="DB90" s="33">
        <f t="shared" si="57"/>
        <v>7</v>
      </c>
      <c r="DC90" s="83" t="str">
        <f t="shared" si="58"/>
        <v>Konstrukteur 4 / Fachplaner 4 / Gruppenchef 2</v>
      </c>
      <c r="DD90" s="125">
        <v>741</v>
      </c>
      <c r="DE90" s="33">
        <f t="shared" si="59"/>
        <v>7</v>
      </c>
      <c r="DF90" s="83" t="str">
        <f t="shared" si="60"/>
        <v>Konstrukteur 4 / Fachplaner 4 / Gruppenchef 2</v>
      </c>
      <c r="DG90" s="20"/>
      <c r="DH90" s="33">
        <v>742</v>
      </c>
      <c r="DI90" s="33">
        <f t="shared" si="61"/>
        <v>8</v>
      </c>
      <c r="DJ90" s="83" t="str">
        <f t="shared" si="62"/>
        <v>Konstrukteur 5  / Fachplaner 5 / Gruppenchef 3</v>
      </c>
      <c r="DO90" s="19">
        <f t="shared" si="55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45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45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1301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1"/>
        <v>41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2"/>
        <v>Lenherr Paul</v>
      </c>
      <c r="CR92" s="19">
        <f t="shared" si="53"/>
        <v>41</v>
      </c>
      <c r="CS92" s="19" t="str">
        <f t="shared" si="54"/>
        <v>D</v>
      </c>
      <c r="CT92" s="154">
        <v>6628</v>
      </c>
      <c r="CU92" s="125">
        <v>741</v>
      </c>
      <c r="CV92" s="33">
        <f t="shared" si="63"/>
        <v>7</v>
      </c>
      <c r="CW92" s="83" t="str">
        <f t="shared" si="64"/>
        <v>Konstrukteur 4 / Fachplaner 4 / Gruppenchef 2</v>
      </c>
      <c r="CX92" s="125">
        <v>741</v>
      </c>
      <c r="CY92" s="33">
        <f t="shared" si="48"/>
        <v>7</v>
      </c>
      <c r="CZ92" s="83" t="str">
        <f t="shared" si="49"/>
        <v>Konstrukteur 4 / Fachplaner 4 / Gruppenchef 2</v>
      </c>
      <c r="DA92" s="125">
        <v>741</v>
      </c>
      <c r="DB92" s="33">
        <f t="shared" si="57"/>
        <v>7</v>
      </c>
      <c r="DC92" s="83" t="str">
        <f t="shared" si="58"/>
        <v>Konstrukteur 4 / Fachplaner 4 / Gruppenchef 2</v>
      </c>
      <c r="DD92" s="125">
        <v>741</v>
      </c>
      <c r="DE92" s="33">
        <f t="shared" si="59"/>
        <v>7</v>
      </c>
      <c r="DF92" s="83" t="str">
        <f t="shared" si="60"/>
        <v>Konstrukteur 4 / Fachplaner 4 / Gruppenchef 2</v>
      </c>
      <c r="DG92" s="20"/>
      <c r="DH92" s="33">
        <v>742</v>
      </c>
      <c r="DI92" s="33">
        <f t="shared" si="61"/>
        <v>8</v>
      </c>
      <c r="DJ92" s="83" t="str">
        <f t="shared" si="62"/>
        <v>Konstrukteur 5  / Fachplaner 5 / Gruppenchef 3</v>
      </c>
      <c r="DO92" s="19">
        <f t="shared" si="55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1"/>
        <v>40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2"/>
        <v>von Schallen Urs</v>
      </c>
      <c r="CR93" s="19">
        <f t="shared" si="53"/>
        <v>40</v>
      </c>
      <c r="CS93" s="19" t="str">
        <f t="shared" si="54"/>
        <v>D</v>
      </c>
      <c r="CT93" s="154">
        <v>6659</v>
      </c>
      <c r="CU93" s="125">
        <v>742</v>
      </c>
      <c r="CV93" s="33">
        <f t="shared" si="63"/>
        <v>8</v>
      </c>
      <c r="CW93" s="83" t="str">
        <f t="shared" si="64"/>
        <v>Konstrukteur 5  / Fachplaner 5 / Gruppenchef 3</v>
      </c>
      <c r="CX93" s="125">
        <v>742</v>
      </c>
      <c r="CY93" s="33">
        <f t="shared" si="48"/>
        <v>8</v>
      </c>
      <c r="CZ93" s="83" t="str">
        <f t="shared" si="49"/>
        <v>Konstrukteur 5  / Fachplaner 5 / Gruppenchef 3</v>
      </c>
      <c r="DA93" s="125">
        <v>742</v>
      </c>
      <c r="DB93" s="33">
        <f t="shared" si="57"/>
        <v>8</v>
      </c>
      <c r="DC93" s="83" t="str">
        <f t="shared" si="58"/>
        <v>Konstrukteur 5  / Fachplaner 5 / Gruppenchef 3</v>
      </c>
      <c r="DD93" s="125">
        <v>742</v>
      </c>
      <c r="DE93" s="33">
        <f t="shared" si="59"/>
        <v>8</v>
      </c>
      <c r="DF93" s="83" t="str">
        <f t="shared" si="60"/>
        <v>Konstrukteur 5  / Fachplaner 5 / Gruppenchef 3</v>
      </c>
      <c r="DG93" s="20"/>
      <c r="DH93" s="33">
        <v>742</v>
      </c>
      <c r="DI93" s="33">
        <f t="shared" si="61"/>
        <v>8</v>
      </c>
      <c r="DJ93" s="83" t="str">
        <f t="shared" si="62"/>
        <v>Konstrukteur 5  / Fachplaner 5 / Gruppenchef 3</v>
      </c>
      <c r="DO93" s="19">
        <f t="shared" si="55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1"/>
        <v>38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2"/>
        <v>Schneider Martin</v>
      </c>
      <c r="CR94" s="19">
        <f t="shared" si="53"/>
        <v>38</v>
      </c>
      <c r="CS94" s="19" t="str">
        <f t="shared" si="54"/>
        <v>D</v>
      </c>
      <c r="CT94" s="154">
        <v>4354</v>
      </c>
      <c r="CU94" s="125">
        <v>741</v>
      </c>
      <c r="CV94" s="33">
        <f t="shared" si="63"/>
        <v>7</v>
      </c>
      <c r="CW94" s="83" t="str">
        <f t="shared" si="64"/>
        <v>Konstrukteur 4 / Fachplaner 4 / Gruppenchef 2</v>
      </c>
      <c r="CX94" s="125">
        <v>741</v>
      </c>
      <c r="CY94" s="33">
        <f t="shared" si="48"/>
        <v>7</v>
      </c>
      <c r="CZ94" s="83" t="str">
        <f t="shared" si="49"/>
        <v>Konstrukteur 4 / Fachplaner 4 / Gruppenchef 2</v>
      </c>
      <c r="DA94" s="125">
        <v>741</v>
      </c>
      <c r="DB94" s="33">
        <f t="shared" si="57"/>
        <v>7</v>
      </c>
      <c r="DC94" s="83" t="str">
        <f t="shared" si="58"/>
        <v>Konstrukteur 4 / Fachplaner 4 / Gruppenchef 2</v>
      </c>
      <c r="DD94" s="125">
        <v>741</v>
      </c>
      <c r="DE94" s="33">
        <f t="shared" si="59"/>
        <v>7</v>
      </c>
      <c r="DF94" s="83" t="str">
        <f t="shared" si="60"/>
        <v>Konstrukteur 4 / Fachplaner 4 / Gruppenchef 2</v>
      </c>
      <c r="DG94" s="20"/>
      <c r="DH94" s="33">
        <v>742</v>
      </c>
      <c r="DI94" s="33">
        <f t="shared" si="61"/>
        <v>8</v>
      </c>
      <c r="DJ94" s="83" t="str">
        <f t="shared" si="62"/>
        <v>Konstrukteur 5  / Fachplaner 5 / Gruppenchef 3</v>
      </c>
      <c r="DO94" s="19">
        <f t="shared" si="55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0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1"/>
        <v>37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2"/>
        <v>Ortlieb Hans-Rudi</v>
      </c>
      <c r="CR95" s="19">
        <f t="shared" si="53"/>
        <v>37</v>
      </c>
      <c r="CS95" s="19" t="str">
        <f t="shared" si="54"/>
        <v>D</v>
      </c>
      <c r="CT95" s="154">
        <v>5630</v>
      </c>
      <c r="CU95" s="125">
        <v>771</v>
      </c>
      <c r="CV95" s="33">
        <f t="shared" si="63"/>
        <v>7</v>
      </c>
      <c r="CW95" s="83" t="str">
        <f t="shared" si="64"/>
        <v>Projektingenieur 1</v>
      </c>
      <c r="CX95" s="125">
        <v>771</v>
      </c>
      <c r="CY95" s="33">
        <f t="shared" si="48"/>
        <v>7</v>
      </c>
      <c r="CZ95" s="83" t="str">
        <f t="shared" si="49"/>
        <v>Projektingenieur 1</v>
      </c>
      <c r="DA95" s="125">
        <v>771</v>
      </c>
      <c r="DB95" s="33">
        <f t="shared" si="57"/>
        <v>7</v>
      </c>
      <c r="DC95" s="83" t="str">
        <f t="shared" si="58"/>
        <v>Projektingenieur 1</v>
      </c>
      <c r="DD95" s="125">
        <v>741</v>
      </c>
      <c r="DE95" s="33">
        <f t="shared" si="59"/>
        <v>7</v>
      </c>
      <c r="DF95" s="83" t="str">
        <f t="shared" si="60"/>
        <v>Konstrukteur 4 / Fachplaner 4 / Gruppenchef 2</v>
      </c>
      <c r="DG95" s="20"/>
      <c r="DH95" s="33">
        <v>742</v>
      </c>
      <c r="DI95" s="33">
        <f t="shared" si="61"/>
        <v>8</v>
      </c>
      <c r="DJ95" s="83" t="str">
        <f t="shared" si="62"/>
        <v>Konstrukteur 5  / Fachplaner 5 / Gruppenchef 3</v>
      </c>
      <c r="DO95" s="19">
        <f t="shared" si="55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si="50"/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1140</v>
      </c>
      <c r="P96" s="15" t="s">
        <v>487</v>
      </c>
      <c r="Q96" s="15">
        <v>92</v>
      </c>
      <c r="R96" s="16"/>
      <c r="S96" s="20" t="s">
        <v>145</v>
      </c>
      <c r="T96" s="21">
        <v>1970</v>
      </c>
      <c r="U96" s="28" t="s">
        <v>126</v>
      </c>
      <c r="V96" s="21">
        <v>1988</v>
      </c>
      <c r="W96" s="25" t="s">
        <v>1215</v>
      </c>
      <c r="X96" s="21">
        <v>2017</v>
      </c>
      <c r="Y96" s="28" t="s">
        <v>1224</v>
      </c>
      <c r="Z96" s="21">
        <f t="shared" si="51"/>
        <v>30</v>
      </c>
      <c r="AA96" s="25" t="s">
        <v>129</v>
      </c>
      <c r="AB96" s="21" t="s">
        <v>121</v>
      </c>
      <c r="AC96" s="21"/>
      <c r="AE96" s="90" t="s">
        <v>377</v>
      </c>
      <c r="AF96" s="82"/>
      <c r="CP96" s="19" t="str">
        <f t="shared" si="52"/>
        <v>Bucher Oliver</v>
      </c>
      <c r="CR96" s="19">
        <f t="shared" si="53"/>
        <v>30</v>
      </c>
      <c r="CS96" s="19" t="str">
        <f t="shared" si="54"/>
        <v>D</v>
      </c>
      <c r="CT96" s="154">
        <v>7641</v>
      </c>
      <c r="CU96" s="125">
        <v>741</v>
      </c>
      <c r="CV96" s="33">
        <f t="shared" si="63"/>
        <v>7</v>
      </c>
      <c r="CW96" s="83" t="str">
        <f t="shared" si="64"/>
        <v>Konstrukteur 4 / Fachplaner 4 / Gruppenchef 2</v>
      </c>
      <c r="CX96" s="125">
        <v>741</v>
      </c>
      <c r="CY96" s="33">
        <f t="shared" si="48"/>
        <v>7</v>
      </c>
      <c r="CZ96" s="83" t="str">
        <f t="shared" si="49"/>
        <v>Konstrukteur 4 / Fachplaner 4 / Gruppenchef 2</v>
      </c>
      <c r="DA96" s="125">
        <v>741</v>
      </c>
      <c r="DB96" s="33">
        <f t="shared" si="57"/>
        <v>7</v>
      </c>
      <c r="DC96" s="83" t="str">
        <f t="shared" si="58"/>
        <v>Konstrukteur 4 / Fachplaner 4 / Gruppenchef 2</v>
      </c>
      <c r="DD96" s="125">
        <v>741</v>
      </c>
      <c r="DE96" s="33">
        <f t="shared" si="59"/>
        <v>7</v>
      </c>
      <c r="DF96" s="83" t="str">
        <f t="shared" si="60"/>
        <v>Konstrukteur 4 / Fachplaner 4 / Gruppenchef 2</v>
      </c>
      <c r="DG96" s="20"/>
      <c r="DH96" s="125">
        <v>742</v>
      </c>
      <c r="DI96" s="33">
        <f t="shared" si="61"/>
        <v>8</v>
      </c>
      <c r="DJ96" s="83" t="str">
        <f t="shared" si="62"/>
        <v>Konstrukteur 5  / Fachplaner 5 / Gruppenchef 3</v>
      </c>
      <c r="DO96" s="19">
        <f t="shared" si="55"/>
        <v>7641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488</v>
      </c>
      <c r="Q97" s="15">
        <v>93</v>
      </c>
      <c r="R97" s="16"/>
      <c r="S97" s="20" t="s">
        <v>144</v>
      </c>
      <c r="T97" s="21">
        <v>1968</v>
      </c>
      <c r="U97" s="28" t="s">
        <v>126</v>
      </c>
      <c r="V97" s="21">
        <v>1989</v>
      </c>
      <c r="W97" s="25"/>
      <c r="X97" s="21"/>
      <c r="Y97" s="28" t="s">
        <v>940</v>
      </c>
      <c r="Z97" s="21">
        <f t="shared" si="51"/>
        <v>29</v>
      </c>
      <c r="AA97" s="25" t="s">
        <v>939</v>
      </c>
      <c r="AB97" s="21" t="s">
        <v>121</v>
      </c>
      <c r="AC97" s="21"/>
      <c r="AE97" s="90" t="s">
        <v>375</v>
      </c>
      <c r="AF97" s="82"/>
      <c r="CP97" s="19" t="str">
        <f t="shared" si="52"/>
        <v>Hagen Stefan</v>
      </c>
      <c r="CR97" s="19">
        <f t="shared" si="53"/>
        <v>29</v>
      </c>
      <c r="CS97" s="19" t="str">
        <f t="shared" si="54"/>
        <v>D</v>
      </c>
      <c r="CT97" s="154">
        <v>6741</v>
      </c>
      <c r="CU97" s="125">
        <v>741</v>
      </c>
      <c r="CV97" s="33">
        <f t="shared" si="63"/>
        <v>7</v>
      </c>
      <c r="CW97" s="83" t="str">
        <f t="shared" si="64"/>
        <v>Konstrukteur 4 / Fachplaner 4 / Gruppenchef 2</v>
      </c>
      <c r="CX97" s="125">
        <v>741</v>
      </c>
      <c r="CY97" s="33">
        <f t="shared" si="48"/>
        <v>7</v>
      </c>
      <c r="CZ97" s="83" t="str">
        <f t="shared" si="49"/>
        <v>Konstrukteur 4 / Fachplaner 4 / Gruppenchef 2</v>
      </c>
      <c r="DA97" s="125">
        <v>741</v>
      </c>
      <c r="DB97" s="33">
        <f t="shared" si="57"/>
        <v>7</v>
      </c>
      <c r="DC97" s="83" t="str">
        <f t="shared" si="58"/>
        <v>Konstrukteur 4 / Fachplaner 4 / Gruppenchef 2</v>
      </c>
      <c r="DD97" s="125">
        <v>741</v>
      </c>
      <c r="DE97" s="33">
        <f t="shared" si="59"/>
        <v>7</v>
      </c>
      <c r="DF97" s="83" t="str">
        <f t="shared" si="60"/>
        <v>Konstrukteur 4 / Fachplaner 4 / Gruppenchef 2</v>
      </c>
      <c r="DG97" s="20"/>
      <c r="DH97" s="125">
        <v>742</v>
      </c>
      <c r="DI97" s="33">
        <f t="shared" si="61"/>
        <v>8</v>
      </c>
      <c r="DJ97" s="83" t="str">
        <f t="shared" si="62"/>
        <v>Konstrukteur 5  / Fachplaner 5 / Gruppenchef 3</v>
      </c>
      <c r="DO97" s="19">
        <f t="shared" si="55"/>
        <v>6741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>$AD$3-V98</f>
        <v>29</v>
      </c>
      <c r="AA98" s="25" t="s">
        <v>710</v>
      </c>
      <c r="AB98" s="21" t="s">
        <v>121</v>
      </c>
      <c r="AC98" s="21"/>
      <c r="AE98" s="187" t="s">
        <v>377</v>
      </c>
      <c r="AF98" s="82"/>
      <c r="CP98" s="19" t="str">
        <f>+S98</f>
        <v>Nicolosi Lucia</v>
      </c>
      <c r="CR98" s="19">
        <f>+Z98</f>
        <v>29</v>
      </c>
      <c r="CS98" s="19" t="str">
        <f>+AB98</f>
        <v>D</v>
      </c>
      <c r="CT98" s="154">
        <v>7637</v>
      </c>
      <c r="CU98" s="125">
        <v>741</v>
      </c>
      <c r="CV98" s="33">
        <f>VLOOKUP($CU98,Funktionsbezeichnungen,3,0)</f>
        <v>7</v>
      </c>
      <c r="CW98" s="83" t="str">
        <f>VLOOKUP($CU98,Funktionsbezeichnungen,2,0)</f>
        <v>Konstrukteur 4 / Fachplaner 4 / Gruppenchef 2</v>
      </c>
      <c r="CX98" s="125">
        <v>741</v>
      </c>
      <c r="CY98" s="33">
        <f>VLOOKUP($CX98,Funktionsbezeichnungen,3,0)</f>
        <v>7</v>
      </c>
      <c r="CZ98" s="83" t="str">
        <f>VLOOKUP($CX98,Funktionsbezeichnungen,2,0)</f>
        <v>Konstrukteur 4 / Fachplaner 4 / Gruppenchef 2</v>
      </c>
      <c r="DA98" s="125">
        <v>741</v>
      </c>
      <c r="DB98" s="33">
        <f>VLOOKUP($DA98,Funktionsbezeichnungen,3,0)</f>
        <v>7</v>
      </c>
      <c r="DC98" s="83" t="str">
        <f>VLOOKUP($DA98,Funktionsbezeichnungen,2,0)</f>
        <v>Konstrukteur 4 / Fachplaner 4 / Gruppenchef 2</v>
      </c>
      <c r="DD98" s="125">
        <v>741</v>
      </c>
      <c r="DE98" s="33">
        <f>VLOOKUP($DD98,Funktionsbezeichnungen,3,0)</f>
        <v>7</v>
      </c>
      <c r="DF98" s="83" t="str">
        <f>VLOOKUP($DD98,Funktionsbezeichnungen,2,0)</f>
        <v>Konstrukteur 4 / Fachplaner 4 / Gruppenchef 2</v>
      </c>
      <c r="DG98" s="20"/>
      <c r="DH98" s="125">
        <v>741</v>
      </c>
      <c r="DI98" s="33">
        <f>VLOOKUP($DH98,Funktionsbezeichnungen,3,0)</f>
        <v>7</v>
      </c>
      <c r="DJ98" s="83" t="str">
        <f>VLOOKUP($DH98,Funktionsbezeichnungen,2,0)</f>
        <v>Konstrukteur 4 / Fachplaner 4 / Gruppenchef 2</v>
      </c>
      <c r="DO98" s="19">
        <f>+CT98</f>
        <v>7637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/>
      <c r="C99" s="53">
        <f t="shared" si="5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359</v>
      </c>
      <c r="P99" s="15" t="s">
        <v>489</v>
      </c>
      <c r="Q99" s="15">
        <v>95</v>
      </c>
      <c r="R99" s="16"/>
      <c r="S99" s="20" t="s">
        <v>146</v>
      </c>
      <c r="T99" s="21">
        <v>1970</v>
      </c>
      <c r="U99" s="28" t="s">
        <v>126</v>
      </c>
      <c r="V99" s="21">
        <v>1991</v>
      </c>
      <c r="W99" s="25"/>
      <c r="X99" s="21"/>
      <c r="Y99" s="28"/>
      <c r="Z99" s="21">
        <f t="shared" si="51"/>
        <v>27</v>
      </c>
      <c r="AA99" s="25" t="s">
        <v>129</v>
      </c>
      <c r="AB99" s="21" t="s">
        <v>121</v>
      </c>
      <c r="AC99" s="21"/>
      <c r="AE99" s="90" t="s">
        <v>394</v>
      </c>
      <c r="AF99" s="82"/>
      <c r="CP99" s="19" t="str">
        <f t="shared" si="52"/>
        <v>Hardmeyer Christian</v>
      </c>
      <c r="CR99" s="19">
        <f t="shared" si="53"/>
        <v>27</v>
      </c>
      <c r="CS99" s="19" t="str">
        <f t="shared" si="54"/>
        <v>D</v>
      </c>
      <c r="CT99" s="154">
        <v>9618</v>
      </c>
      <c r="CU99" s="125">
        <v>741</v>
      </c>
      <c r="CV99" s="33">
        <f t="shared" si="63"/>
        <v>7</v>
      </c>
      <c r="CW99" s="83" t="str">
        <f t="shared" si="64"/>
        <v>Konstrukteur 4 / Fachplaner 4 / Gruppenchef 2</v>
      </c>
      <c r="CX99" s="125">
        <v>741</v>
      </c>
      <c r="CY99" s="33">
        <f t="shared" si="48"/>
        <v>7</v>
      </c>
      <c r="CZ99" s="83" t="str">
        <f t="shared" si="49"/>
        <v>Konstrukteur 4 / Fachplaner 4 / Gruppenchef 2</v>
      </c>
      <c r="DA99" s="125">
        <v>741</v>
      </c>
      <c r="DB99" s="33">
        <f t="shared" si="57"/>
        <v>7</v>
      </c>
      <c r="DC99" s="83" t="str">
        <f t="shared" si="58"/>
        <v>Konstrukteur 4 / Fachplaner 4 / Gruppenchef 2</v>
      </c>
      <c r="DD99" s="125">
        <v>741</v>
      </c>
      <c r="DE99" s="33">
        <f t="shared" si="59"/>
        <v>7</v>
      </c>
      <c r="DF99" s="83" t="str">
        <f t="shared" si="60"/>
        <v>Konstrukteur 4 / Fachplaner 4 / Gruppenchef 2</v>
      </c>
      <c r="DG99" s="20"/>
      <c r="DH99" s="125">
        <v>742</v>
      </c>
      <c r="DI99" s="33">
        <f t="shared" si="61"/>
        <v>8</v>
      </c>
      <c r="DJ99" s="83" t="str">
        <f t="shared" si="62"/>
        <v>Konstrukteur 5  / Fachplaner 5 / Gruppenchef 3</v>
      </c>
      <c r="DO99" s="19">
        <f t="shared" si="55"/>
        <v>9618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0"/>
        <v>1</v>
      </c>
      <c r="D100" s="55"/>
      <c r="E100" s="55"/>
      <c r="F100" s="56"/>
      <c r="G100" s="54"/>
      <c r="H100" s="54"/>
      <c r="I100" s="56">
        <v>1</v>
      </c>
      <c r="J100" s="54">
        <v>1</v>
      </c>
      <c r="K100" s="56"/>
      <c r="L100" s="56"/>
      <c r="M100" s="56"/>
      <c r="N100" s="58"/>
      <c r="O100" s="52" t="s">
        <v>1301</v>
      </c>
      <c r="P100" s="15" t="s">
        <v>490</v>
      </c>
      <c r="Q100" s="15">
        <v>96</v>
      </c>
      <c r="R100" s="16"/>
      <c r="S100" s="20" t="s">
        <v>148</v>
      </c>
      <c r="T100" s="21">
        <v>1970</v>
      </c>
      <c r="U100" s="28" t="s">
        <v>126</v>
      </c>
      <c r="V100" s="21">
        <v>1992</v>
      </c>
      <c r="W100" s="25"/>
      <c r="X100" s="21"/>
      <c r="Y100" s="28"/>
      <c r="Z100" s="21">
        <f t="shared" si="51"/>
        <v>26</v>
      </c>
      <c r="AA100" s="25" t="s">
        <v>129</v>
      </c>
      <c r="AB100" s="21" t="s">
        <v>121</v>
      </c>
      <c r="AC100" s="21"/>
      <c r="AE100" s="90" t="s">
        <v>421</v>
      </c>
      <c r="AF100" s="82"/>
      <c r="CP100" s="19" t="str">
        <f t="shared" si="52"/>
        <v>Wira Stephane</v>
      </c>
      <c r="CR100" s="19">
        <f t="shared" si="53"/>
        <v>26</v>
      </c>
      <c r="CS100" s="19" t="str">
        <f t="shared" si="54"/>
        <v>D</v>
      </c>
      <c r="CT100" s="154">
        <v>9623</v>
      </c>
      <c r="CU100" s="125">
        <v>742</v>
      </c>
      <c r="CV100" s="33">
        <f t="shared" si="63"/>
        <v>8</v>
      </c>
      <c r="CW100" s="83" t="str">
        <f t="shared" si="64"/>
        <v>Konstrukteur 5  / Fachplaner 5 / Gruppenchef 3</v>
      </c>
      <c r="CX100" s="125">
        <v>742</v>
      </c>
      <c r="CY100" s="33">
        <f t="shared" si="48"/>
        <v>8</v>
      </c>
      <c r="CZ100" s="83" t="str">
        <f t="shared" si="49"/>
        <v>Konstrukteur 5  / Fachplaner 5 / Gruppenchef 3</v>
      </c>
      <c r="DA100" s="125">
        <v>742</v>
      </c>
      <c r="DB100" s="33">
        <f t="shared" si="57"/>
        <v>8</v>
      </c>
      <c r="DC100" s="83" t="str">
        <f t="shared" si="58"/>
        <v>Konstrukteur 5  / Fachplaner 5 / Gruppenchef 3</v>
      </c>
      <c r="DD100" s="125">
        <v>742</v>
      </c>
      <c r="DE100" s="33">
        <f t="shared" si="59"/>
        <v>8</v>
      </c>
      <c r="DF100" s="83" t="str">
        <f t="shared" si="60"/>
        <v>Konstrukteur 5  / Fachplaner 5 / Gruppenchef 3</v>
      </c>
      <c r="DG100" s="20"/>
      <c r="DH100" s="125">
        <v>742</v>
      </c>
      <c r="DI100" s="33">
        <f t="shared" si="61"/>
        <v>8</v>
      </c>
      <c r="DJ100" s="83" t="str">
        <f t="shared" si="62"/>
        <v>Konstrukteur 5  / Fachplaner 5 / Gruppenchef 3</v>
      </c>
      <c r="DO100" s="19">
        <f t="shared" si="55"/>
        <v>9623</v>
      </c>
      <c r="DP100" s="153">
        <v>6</v>
      </c>
      <c r="DQ100" s="19">
        <v>0</v>
      </c>
      <c r="DR100" s="19" t="s">
        <v>975</v>
      </c>
    </row>
    <row r="101" spans="1:122" s="19" customFormat="1" x14ac:dyDescent="0.2">
      <c r="A101" s="53">
        <v>0</v>
      </c>
      <c r="B101" s="53"/>
      <c r="C101" s="53">
        <f t="shared" si="50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1301</v>
      </c>
      <c r="P101" s="15" t="s">
        <v>568</v>
      </c>
      <c r="Q101" s="15">
        <v>97</v>
      </c>
      <c r="R101" s="16"/>
      <c r="S101" s="20" t="s">
        <v>569</v>
      </c>
      <c r="T101" s="21">
        <v>1973</v>
      </c>
      <c r="U101" s="28" t="s">
        <v>126</v>
      </c>
      <c r="V101" s="21">
        <v>1993</v>
      </c>
      <c r="W101" s="25"/>
      <c r="X101" s="21"/>
      <c r="Y101" s="28"/>
      <c r="Z101" s="21">
        <f t="shared" si="51"/>
        <v>25</v>
      </c>
      <c r="AA101" s="25" t="s">
        <v>129</v>
      </c>
      <c r="AB101" s="21" t="s">
        <v>121</v>
      </c>
      <c r="AC101" s="21"/>
      <c r="AE101" s="90" t="s">
        <v>377</v>
      </c>
      <c r="AF101" s="82"/>
      <c r="CP101" s="19" t="str">
        <f t="shared" si="52"/>
        <v>Heiniger Christoph</v>
      </c>
      <c r="CR101" s="19">
        <f t="shared" si="53"/>
        <v>25</v>
      </c>
      <c r="CS101" s="19" t="str">
        <f t="shared" si="54"/>
        <v>D</v>
      </c>
      <c r="CT101" s="154">
        <v>4346</v>
      </c>
      <c r="CU101" s="125">
        <v>741</v>
      </c>
      <c r="CV101" s="33">
        <f t="shared" si="63"/>
        <v>7</v>
      </c>
      <c r="CW101" s="83" t="str">
        <f t="shared" si="64"/>
        <v>Konstrukteur 4 / Fachplaner 4 / Gruppenchef 2</v>
      </c>
      <c r="CX101" s="125">
        <v>741</v>
      </c>
      <c r="CY101" s="33">
        <f t="shared" si="48"/>
        <v>7</v>
      </c>
      <c r="CZ101" s="83" t="str">
        <f t="shared" si="49"/>
        <v>Konstrukteur 4 / Fachplaner 4 / Gruppenchef 2</v>
      </c>
      <c r="DA101" s="125">
        <v>741</v>
      </c>
      <c r="DB101" s="33">
        <f t="shared" si="57"/>
        <v>7</v>
      </c>
      <c r="DC101" s="83" t="str">
        <f t="shared" si="58"/>
        <v>Konstrukteur 4 / Fachplaner 4 / Gruppenchef 2</v>
      </c>
      <c r="DD101" s="125">
        <v>741</v>
      </c>
      <c r="DE101" s="33">
        <f t="shared" si="59"/>
        <v>7</v>
      </c>
      <c r="DF101" s="83" t="str">
        <f t="shared" si="60"/>
        <v>Konstrukteur 4 / Fachplaner 4 / Gruppenchef 2</v>
      </c>
      <c r="DG101" s="20"/>
      <c r="DH101" s="125">
        <v>742</v>
      </c>
      <c r="DI101" s="33">
        <f t="shared" si="61"/>
        <v>8</v>
      </c>
      <c r="DJ101" s="83" t="str">
        <f t="shared" si="62"/>
        <v>Konstrukteur 5  / Fachplaner 5 / Gruppenchef 3</v>
      </c>
      <c r="DO101" s="19">
        <f t="shared" si="55"/>
        <v>4346</v>
      </c>
      <c r="DP101" s="153">
        <v>6</v>
      </c>
      <c r="DQ101" s="19">
        <v>0</v>
      </c>
      <c r="DR101" s="19" t="s">
        <v>965</v>
      </c>
    </row>
    <row r="102" spans="1:122" s="19" customFormat="1" x14ac:dyDescent="0.2">
      <c r="A102" s="53">
        <v>0</v>
      </c>
      <c r="B102" s="53"/>
      <c r="C102" s="53">
        <f>IF(Z102&gt;=10,1,0)</f>
        <v>1</v>
      </c>
      <c r="D102" s="55"/>
      <c r="E102" s="55"/>
      <c r="F102" s="56"/>
      <c r="G102" s="54"/>
      <c r="H102" s="54"/>
      <c r="I102" s="56">
        <v>1</v>
      </c>
      <c r="J102" s="54"/>
      <c r="K102" s="56"/>
      <c r="L102" s="56"/>
      <c r="M102" s="56"/>
      <c r="N102" s="58"/>
      <c r="O102" s="52" t="s">
        <v>358</v>
      </c>
      <c r="P102" s="15" t="s">
        <v>558</v>
      </c>
      <c r="Q102" s="15">
        <v>98</v>
      </c>
      <c r="R102" s="16"/>
      <c r="S102" s="20" t="s">
        <v>559</v>
      </c>
      <c r="T102" s="21">
        <v>1973</v>
      </c>
      <c r="U102" s="28" t="s">
        <v>560</v>
      </c>
      <c r="V102" s="21">
        <v>1994</v>
      </c>
      <c r="W102" s="25"/>
      <c r="X102" s="21"/>
      <c r="Y102" s="28"/>
      <c r="Z102" s="21">
        <f>$AD$3-V102</f>
        <v>24</v>
      </c>
      <c r="AA102" s="25" t="s">
        <v>235</v>
      </c>
      <c r="AB102" s="21" t="s">
        <v>121</v>
      </c>
      <c r="AC102" s="21"/>
      <c r="AE102" s="187" t="s">
        <v>378</v>
      </c>
      <c r="AF102" s="82"/>
      <c r="CP102" s="19" t="str">
        <f>+S102</f>
        <v>Enderlen Francois</v>
      </c>
      <c r="CR102" s="19">
        <f>+Z102</f>
        <v>24</v>
      </c>
      <c r="CS102" s="19" t="str">
        <f>+AB102</f>
        <v>D</v>
      </c>
      <c r="CT102" s="154">
        <v>5636</v>
      </c>
      <c r="CU102" s="125">
        <v>741</v>
      </c>
      <c r="CV102" s="33">
        <f>VLOOKUP($CU102,Funktionsbezeichnungen,3,0)</f>
        <v>7</v>
      </c>
      <c r="CW102" s="83" t="str">
        <f>VLOOKUP($CU102,Funktionsbezeichnungen,2,0)</f>
        <v>Konstrukteur 4 / Fachplaner 4 / Gruppenchef 2</v>
      </c>
      <c r="CX102" s="125">
        <v>741</v>
      </c>
      <c r="CY102" s="33">
        <f>VLOOKUP($CX102,Funktionsbezeichnungen,3,0)</f>
        <v>7</v>
      </c>
      <c r="CZ102" s="83" t="str">
        <f>VLOOKUP($CX102,Funktionsbezeichnungen,2,0)</f>
        <v>Konstrukteur 4 / Fachplaner 4 / Gruppenchef 2</v>
      </c>
      <c r="DA102" s="125">
        <v>741</v>
      </c>
      <c r="DB102" s="33">
        <f>VLOOKUP($DA102,Funktionsbezeichnungen,3,0)</f>
        <v>7</v>
      </c>
      <c r="DC102" s="83" t="str">
        <f>VLOOKUP($DA102,Funktionsbezeichnungen,2,0)</f>
        <v>Konstrukteur 4 / Fachplaner 4 / Gruppenchef 2</v>
      </c>
      <c r="DD102" s="125">
        <v>741</v>
      </c>
      <c r="DE102" s="33">
        <f>VLOOKUP($DD102,Funktionsbezeichnungen,3,0)</f>
        <v>7</v>
      </c>
      <c r="DF102" s="83" t="str">
        <f>VLOOKUP($DD102,Funktionsbezeichnungen,2,0)</f>
        <v>Konstrukteur 4 / Fachplaner 4 / Gruppenchef 2</v>
      </c>
      <c r="DG102" s="20"/>
      <c r="DH102" s="125">
        <v>741</v>
      </c>
      <c r="DI102" s="33">
        <f>VLOOKUP($DH102,Funktionsbezeichnungen,3,0)</f>
        <v>7</v>
      </c>
      <c r="DJ102" s="83" t="str">
        <f>VLOOKUP($DH102,Funktionsbezeichnungen,2,0)</f>
        <v>Konstrukteur 4 / Fachplaner 4 / Gruppenchef 2</v>
      </c>
      <c r="DO102" s="19">
        <f>+CT102</f>
        <v>5636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 t="shared" si="50"/>
        <v>1</v>
      </c>
      <c r="D103" s="55"/>
      <c r="E103" s="55"/>
      <c r="F103" s="56"/>
      <c r="G103" s="54"/>
      <c r="H103" s="54"/>
      <c r="I103" s="56">
        <v>1</v>
      </c>
      <c r="J103" s="54">
        <v>1</v>
      </c>
      <c r="K103" s="56"/>
      <c r="L103" s="56"/>
      <c r="M103" s="56"/>
      <c r="N103" s="58"/>
      <c r="O103" s="52" t="s">
        <v>1301</v>
      </c>
      <c r="P103" s="15" t="s">
        <v>493</v>
      </c>
      <c r="Q103" s="15">
        <v>99</v>
      </c>
      <c r="R103" s="16"/>
      <c r="S103" s="20" t="s">
        <v>294</v>
      </c>
      <c r="T103" s="21">
        <v>1976</v>
      </c>
      <c r="U103" s="28" t="s">
        <v>126</v>
      </c>
      <c r="V103" s="21">
        <v>1998</v>
      </c>
      <c r="W103" s="25"/>
      <c r="X103" s="21"/>
      <c r="Y103" s="28"/>
      <c r="Z103" s="21">
        <f t="shared" si="51"/>
        <v>20</v>
      </c>
      <c r="AA103" s="25" t="s">
        <v>129</v>
      </c>
      <c r="AB103" s="21" t="s">
        <v>121</v>
      </c>
      <c r="AC103" s="21"/>
      <c r="AE103" s="90" t="s">
        <v>377</v>
      </c>
      <c r="AF103" s="82"/>
      <c r="CP103" s="19" t="str">
        <f t="shared" si="52"/>
        <v>Humbel Sven</v>
      </c>
      <c r="CR103" s="19">
        <f t="shared" si="53"/>
        <v>20</v>
      </c>
      <c r="CS103" s="19" t="str">
        <f t="shared" si="54"/>
        <v>D</v>
      </c>
      <c r="CT103" s="154">
        <v>9654</v>
      </c>
      <c r="CU103" s="125">
        <v>741</v>
      </c>
      <c r="CV103" s="33">
        <f t="shared" si="63"/>
        <v>7</v>
      </c>
      <c r="CW103" s="83" t="str">
        <f t="shared" si="64"/>
        <v>Konstrukteur 4 / Fachplaner 4 / Gruppenchef 2</v>
      </c>
      <c r="CX103" s="125">
        <v>741</v>
      </c>
      <c r="CY103" s="33">
        <f t="shared" si="48"/>
        <v>7</v>
      </c>
      <c r="CZ103" s="83" t="str">
        <f t="shared" si="49"/>
        <v>Konstrukteur 4 / Fachplaner 4 / Gruppenchef 2</v>
      </c>
      <c r="DA103" s="125">
        <v>741</v>
      </c>
      <c r="DB103" s="33">
        <f t="shared" si="57"/>
        <v>7</v>
      </c>
      <c r="DC103" s="83" t="str">
        <f t="shared" si="58"/>
        <v>Konstrukteur 4 / Fachplaner 4 / Gruppenchef 2</v>
      </c>
      <c r="DD103" s="125">
        <v>741</v>
      </c>
      <c r="DE103" s="33">
        <f t="shared" si="59"/>
        <v>7</v>
      </c>
      <c r="DF103" s="83" t="str">
        <f t="shared" si="60"/>
        <v>Konstrukteur 4 / Fachplaner 4 / Gruppenchef 2</v>
      </c>
      <c r="DG103" s="20"/>
      <c r="DH103" s="125">
        <v>742</v>
      </c>
      <c r="DI103" s="33">
        <f t="shared" si="61"/>
        <v>8</v>
      </c>
      <c r="DJ103" s="83" t="str">
        <f t="shared" si="62"/>
        <v>Konstrukteur 5  / Fachplaner 5 / Gruppenchef 3</v>
      </c>
      <c r="DO103" s="19">
        <f t="shared" si="55"/>
        <v>9654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>IF(Z104&gt;=10,1,0)</f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1301</v>
      </c>
      <c r="P104" s="15" t="s">
        <v>1274</v>
      </c>
      <c r="Q104" s="15">
        <v>100</v>
      </c>
      <c r="R104" s="16"/>
      <c r="S104" s="20" t="s">
        <v>1275</v>
      </c>
      <c r="T104" s="21">
        <v>1960</v>
      </c>
      <c r="U104" s="28" t="s">
        <v>1276</v>
      </c>
      <c r="V104" s="21">
        <v>2001</v>
      </c>
      <c r="W104" s="25"/>
      <c r="X104" s="21"/>
      <c r="Y104" s="28"/>
      <c r="Z104" s="21">
        <f>$AD$3-V104</f>
        <v>17</v>
      </c>
      <c r="AA104" s="25" t="s">
        <v>139</v>
      </c>
      <c r="AB104" s="21" t="s">
        <v>121</v>
      </c>
      <c r="AC104" s="21"/>
      <c r="AE104" s="90" t="s">
        <v>377</v>
      </c>
      <c r="AF104" s="82"/>
      <c r="CP104" s="192" t="str">
        <f>+S104</f>
        <v>Widrig Daniel</v>
      </c>
      <c r="CQ104" s="192"/>
      <c r="CR104" s="192">
        <f>+Z104</f>
        <v>17</v>
      </c>
      <c r="CS104" s="192" t="str">
        <f>+AB104</f>
        <v>D</v>
      </c>
      <c r="CT104" s="222">
        <v>7711</v>
      </c>
      <c r="CU104" s="125">
        <v>741</v>
      </c>
      <c r="CV104" s="33">
        <f>VLOOKUP($CU104,Funktionsbezeichnungen,3,0)</f>
        <v>7</v>
      </c>
      <c r="CW104" s="83" t="str">
        <f>VLOOKUP($CU104,Funktionsbezeichnungen,2,0)</f>
        <v>Konstrukteur 4 / Fachplaner 4 / Gruppenchef 2</v>
      </c>
      <c r="CX104" s="125">
        <v>741</v>
      </c>
      <c r="CY104" s="33">
        <f>VLOOKUP($CX104,Funktionsbezeichnungen,3,0)</f>
        <v>7</v>
      </c>
      <c r="CZ104" s="83" t="str">
        <f>VLOOKUP($CX104,Funktionsbezeichnungen,2,0)</f>
        <v>Konstrukteur 4 / Fachplaner 4 / Gruppenchef 2</v>
      </c>
      <c r="DA104" s="125">
        <v>741</v>
      </c>
      <c r="DB104" s="33">
        <f>VLOOKUP($DA104,Funktionsbezeichnungen,3,0)</f>
        <v>7</v>
      </c>
      <c r="DC104" s="83" t="str">
        <f>VLOOKUP($DA104,Funktionsbezeichnungen,2,0)</f>
        <v>Konstrukteur 4 / Fachplaner 4 / Gruppenchef 2</v>
      </c>
      <c r="DD104" s="125">
        <v>741</v>
      </c>
      <c r="DE104" s="33">
        <f>VLOOKUP($DD104,Funktionsbezeichnungen,3,0)</f>
        <v>7</v>
      </c>
      <c r="DF104" s="83" t="str">
        <f>VLOOKUP($DD104,Funktionsbezeichnungen,2,0)</f>
        <v>Konstrukteur 4 / Fachplaner 4 / Gruppenchef 2</v>
      </c>
      <c r="DG104" s="20"/>
      <c r="DH104" s="33">
        <v>742</v>
      </c>
      <c r="DI104" s="33">
        <f>VLOOKUP($DH104,Funktionsbezeichnungen,3,0)</f>
        <v>8</v>
      </c>
      <c r="DJ104" s="83" t="str">
        <f>VLOOKUP($DH104,Funktionsbezeichnungen,2,0)</f>
        <v>Konstrukteur 5  / Fachplaner 5 / Gruppenchef 3</v>
      </c>
      <c r="DO104" s="19">
        <f>+CT104</f>
        <v>7711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0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1"/>
        <v>16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2"/>
        <v>Delmas Marc</v>
      </c>
      <c r="CR105" s="19">
        <f t="shared" si="53"/>
        <v>16</v>
      </c>
      <c r="CS105" s="19" t="str">
        <f t="shared" si="54"/>
        <v>D</v>
      </c>
      <c r="CT105" s="154">
        <v>9660</v>
      </c>
      <c r="CU105" s="125">
        <v>742</v>
      </c>
      <c r="CV105" s="33">
        <f t="shared" si="63"/>
        <v>8</v>
      </c>
      <c r="CW105" s="83" t="str">
        <f t="shared" si="64"/>
        <v>Konstrukteur 5  / Fachplaner 5 / Gruppenchef 3</v>
      </c>
      <c r="CX105" s="125">
        <v>742</v>
      </c>
      <c r="CY105" s="33">
        <f t="shared" si="48"/>
        <v>8</v>
      </c>
      <c r="CZ105" s="83" t="str">
        <f t="shared" si="49"/>
        <v>Konstrukteur 5  / Fachplaner 5 / Gruppenchef 3</v>
      </c>
      <c r="DA105" s="125">
        <v>741</v>
      </c>
      <c r="DB105" s="33">
        <f t="shared" si="57"/>
        <v>7</v>
      </c>
      <c r="DC105" s="83" t="str">
        <f t="shared" si="58"/>
        <v>Konstrukteur 4 / Fachplaner 4 / Gruppenchef 2</v>
      </c>
      <c r="DD105" s="125">
        <v>733</v>
      </c>
      <c r="DE105" s="33">
        <f t="shared" si="59"/>
        <v>6</v>
      </c>
      <c r="DF105" s="83" t="str">
        <f t="shared" si="60"/>
        <v>Konstrukteur 3 / -planer 3 / Gruppenchef 1</v>
      </c>
      <c r="DG105" s="20"/>
      <c r="DH105" s="125">
        <v>733</v>
      </c>
      <c r="DI105" s="125">
        <f t="shared" si="61"/>
        <v>6</v>
      </c>
      <c r="DJ105" s="83" t="str">
        <f t="shared" si="62"/>
        <v>Konstrukteur 3 / -planer 3 / Gruppenchef 1</v>
      </c>
      <c r="DO105" s="19">
        <f t="shared" si="55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16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16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x14ac:dyDescent="0.2">
      <c r="A107" s="53">
        <v>0</v>
      </c>
      <c r="B107" s="53">
        <v>1</v>
      </c>
      <c r="C107" s="53">
        <f>IF(Z107&gt;=10,1,0)</f>
        <v>1</v>
      </c>
      <c r="D107" s="55"/>
      <c r="E107" s="55">
        <v>1</v>
      </c>
      <c r="F107" s="56"/>
      <c r="G107" s="54"/>
      <c r="H107" s="54"/>
      <c r="I107" s="56"/>
      <c r="J107" s="54"/>
      <c r="K107" s="56"/>
      <c r="L107" s="56"/>
      <c r="M107" s="56"/>
      <c r="N107" s="58"/>
      <c r="O107" s="52" t="s">
        <v>359</v>
      </c>
      <c r="P107" s="15" t="s">
        <v>1183</v>
      </c>
      <c r="Q107" s="15">
        <v>103</v>
      </c>
      <c r="R107" s="16"/>
      <c r="S107" s="20" t="s">
        <v>1184</v>
      </c>
      <c r="T107" s="21">
        <v>1982</v>
      </c>
      <c r="U107" s="28" t="s">
        <v>239</v>
      </c>
      <c r="V107" s="21">
        <v>2007</v>
      </c>
      <c r="W107" s="25" t="s">
        <v>1185</v>
      </c>
      <c r="X107" s="21">
        <v>2012</v>
      </c>
      <c r="Y107" s="28"/>
      <c r="Z107" s="21">
        <f>$AD$3-V107</f>
        <v>11</v>
      </c>
      <c r="AA107" s="25" t="s">
        <v>1300</v>
      </c>
      <c r="AB107" s="118" t="s">
        <v>121</v>
      </c>
      <c r="AC107" s="21"/>
      <c r="AE107" s="187" t="s">
        <v>378</v>
      </c>
      <c r="AF107" s="82"/>
      <c r="CP107" s="19" t="str">
        <f>+S107</f>
        <v>Schaub Anja</v>
      </c>
      <c r="CR107" s="19">
        <f>+Z107</f>
        <v>11</v>
      </c>
      <c r="CS107" s="19" t="str">
        <f>+AB107</f>
        <v>D</v>
      </c>
      <c r="CT107" s="154">
        <v>9664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125"/>
      <c r="DI107" s="33"/>
      <c r="DJ107" s="83"/>
      <c r="DO107" s="19">
        <f>+CT107</f>
        <v>9664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>IF(Z108&gt;=10,1,0)</f>
        <v>1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1303</v>
      </c>
      <c r="P108" s="15" t="s">
        <v>499</v>
      </c>
      <c r="Q108" s="15">
        <v>104</v>
      </c>
      <c r="R108" s="42"/>
      <c r="S108" s="20" t="s">
        <v>250</v>
      </c>
      <c r="T108" s="21">
        <v>1987</v>
      </c>
      <c r="U108" s="28" t="s">
        <v>235</v>
      </c>
      <c r="V108" s="21">
        <v>2007</v>
      </c>
      <c r="W108" s="25"/>
      <c r="X108" s="21"/>
      <c r="Y108" s="25"/>
      <c r="Z108" s="21">
        <f>$AD$3-V108</f>
        <v>11</v>
      </c>
      <c r="AA108" s="25" t="s">
        <v>129</v>
      </c>
      <c r="AB108" s="118" t="s">
        <v>121</v>
      </c>
      <c r="AC108" s="21"/>
      <c r="AE108" s="90" t="s">
        <v>378</v>
      </c>
      <c r="AF108" s="82"/>
      <c r="CP108" s="19" t="str">
        <f>+S108</f>
        <v>Wernli Sebastian</v>
      </c>
      <c r="CR108" s="19">
        <f>+Z108</f>
        <v>11</v>
      </c>
      <c r="CS108" s="19" t="str">
        <f>+AB108</f>
        <v>D</v>
      </c>
      <c r="CT108" s="154">
        <v>9687</v>
      </c>
      <c r="CU108" s="125">
        <v>733</v>
      </c>
      <c r="CV108" s="33">
        <f>VLOOKUP($CU108,Funktionsbezeichnungen,3,0)</f>
        <v>6</v>
      </c>
      <c r="CW108" s="83" t="str">
        <f>VLOOKUP($CU108,Funktionsbezeichnungen,2,0)</f>
        <v>Konstrukteur 3 / -planer 3 / Gruppenchef 1</v>
      </c>
      <c r="CX108" s="125">
        <v>733</v>
      </c>
      <c r="CY108" s="33">
        <f>VLOOKUP($CX108,Funktionsbezeichnungen,3,0)</f>
        <v>6</v>
      </c>
      <c r="CZ108" s="83" t="str">
        <f>VLOOKUP($CX108,Funktionsbezeichnungen,2,0)</f>
        <v>Konstrukteur 3 / -planer 3 / Gruppenchef 1</v>
      </c>
      <c r="DA108" s="125">
        <v>732</v>
      </c>
      <c r="DB108" s="33">
        <f>VLOOKUP($DA108,Funktionsbezeichnungen,3,0)</f>
        <v>5</v>
      </c>
      <c r="DC108" s="83" t="str">
        <f>VLOOKUP($DA108,Funktionsbezeichnungen,2,0)</f>
        <v>Konstrukteur 2 / -planer 2</v>
      </c>
      <c r="DD108" s="125">
        <v>732</v>
      </c>
      <c r="DE108" s="33">
        <f>VLOOKUP($DD108,Funktionsbezeichnungen,3,0)</f>
        <v>5</v>
      </c>
      <c r="DF108" s="83" t="str">
        <f>VLOOKUP($DD108,Funktionsbezeichnungen,2,0)</f>
        <v>Konstrukteur 2 / -planer 2</v>
      </c>
      <c r="DG108" s="20"/>
      <c r="DH108" s="33">
        <v>732</v>
      </c>
      <c r="DI108" s="33">
        <f>VLOOKUP($DH108,Funktionsbezeichnungen,3,0)</f>
        <v>5</v>
      </c>
      <c r="DJ108" s="83" t="str">
        <f>VLOOKUP($DH108,Funktionsbezeichnungen,2,0)</f>
        <v>Konstrukteur 2 / -planer 2</v>
      </c>
      <c r="DO108" s="19">
        <f>+CT108</f>
        <v>9687</v>
      </c>
      <c r="DP108" s="153">
        <v>6</v>
      </c>
      <c r="DQ108" s="19">
        <v>0</v>
      </c>
      <c r="DR108" s="19" t="s">
        <v>964</v>
      </c>
    </row>
    <row r="109" spans="1:122" s="19" customFormat="1" ht="27" x14ac:dyDescent="0.2">
      <c r="A109" s="218">
        <v>0</v>
      </c>
      <c r="B109" s="218"/>
      <c r="C109" s="218">
        <f>IF(Z109&gt;=10,1,0)</f>
        <v>0</v>
      </c>
      <c r="D109" s="219"/>
      <c r="E109" s="219">
        <v>1</v>
      </c>
      <c r="F109" s="220"/>
      <c r="G109" s="221"/>
      <c r="H109" s="221"/>
      <c r="I109" s="220"/>
      <c r="J109" s="221">
        <v>1</v>
      </c>
      <c r="K109" s="220"/>
      <c r="L109" s="220"/>
      <c r="M109" s="220"/>
      <c r="N109" s="211"/>
      <c r="O109" s="215" t="s">
        <v>1301</v>
      </c>
      <c r="P109" s="212" t="s">
        <v>1200</v>
      </c>
      <c r="Q109" s="15">
        <v>105</v>
      </c>
      <c r="R109" s="213"/>
      <c r="S109" s="20" t="s">
        <v>1201</v>
      </c>
      <c r="T109" s="118">
        <v>1985</v>
      </c>
      <c r="U109" s="120" t="s">
        <v>1202</v>
      </c>
      <c r="V109" s="118">
        <v>2009</v>
      </c>
      <c r="W109" s="214"/>
      <c r="X109" s="118"/>
      <c r="Y109" s="214"/>
      <c r="Z109" s="118">
        <f>$AD$3-V109</f>
        <v>9</v>
      </c>
      <c r="AA109" s="120" t="s">
        <v>129</v>
      </c>
      <c r="AB109" s="118" t="s">
        <v>121</v>
      </c>
      <c r="AC109" s="118"/>
      <c r="AD109" s="210"/>
      <c r="AE109" s="217" t="s">
        <v>377</v>
      </c>
      <c r="AF109" s="82"/>
      <c r="CP109" s="19" t="str">
        <f>+S109</f>
        <v>Grabherr Mathieu</v>
      </c>
      <c r="CR109" s="19">
        <f>+Z109</f>
        <v>9</v>
      </c>
      <c r="CS109" s="19" t="str">
        <f>+AB109</f>
        <v>D</v>
      </c>
      <c r="CT109" s="154">
        <v>5641</v>
      </c>
      <c r="CU109" s="125">
        <v>733</v>
      </c>
      <c r="CV109" s="33">
        <f>VLOOKUP($CU109,Funktionsbezeichnungen,3,0)</f>
        <v>6</v>
      </c>
      <c r="CW109" s="83" t="str">
        <f>VLOOKUP($CU109,Funktionsbezeichnungen,2,0)</f>
        <v>Konstrukteur 3 / -planer 3 / Gruppenchef 1</v>
      </c>
      <c r="CX109" s="125"/>
      <c r="CY109" s="33"/>
      <c r="CZ109" s="83"/>
      <c r="DA109" s="125"/>
      <c r="DB109" s="33"/>
      <c r="DC109" s="83"/>
      <c r="DD109" s="33"/>
      <c r="DE109" s="33"/>
      <c r="DF109" s="83"/>
      <c r="DH109" s="33"/>
      <c r="DI109" s="33"/>
      <c r="DJ109" s="83"/>
      <c r="DO109" s="19">
        <f>+CT109</f>
        <v>5641</v>
      </c>
      <c r="DP109" s="153">
        <v>6</v>
      </c>
      <c r="DQ109" s="19">
        <v>0</v>
      </c>
      <c r="DR109" s="19" t="s">
        <v>965</v>
      </c>
    </row>
    <row r="110" spans="1:122" s="19" customFormat="1" ht="15.75" x14ac:dyDescent="0.2">
      <c r="A110" s="53">
        <v>0</v>
      </c>
      <c r="B110" s="53">
        <v>1</v>
      </c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905</v>
      </c>
      <c r="Q110" s="15">
        <v>106</v>
      </c>
      <c r="R110" s="42"/>
      <c r="S110" s="20" t="s">
        <v>906</v>
      </c>
      <c r="T110" s="21">
        <v>1990</v>
      </c>
      <c r="U110" s="28" t="s">
        <v>239</v>
      </c>
      <c r="V110" s="21">
        <v>2012</v>
      </c>
      <c r="W110" s="25" t="s">
        <v>1290</v>
      </c>
      <c r="X110" s="21">
        <v>2016</v>
      </c>
      <c r="Y110" s="25"/>
      <c r="Z110" s="21">
        <f>$AD$3-V110</f>
        <v>6</v>
      </c>
      <c r="AA110" s="25" t="s">
        <v>1291</v>
      </c>
      <c r="AB110" s="21" t="s">
        <v>1289</v>
      </c>
      <c r="AC110" s="21"/>
      <c r="AE110" s="90" t="s">
        <v>1211</v>
      </c>
      <c r="AF110" s="82"/>
      <c r="CP110" s="19" t="str">
        <f>+S110</f>
        <v>Zymeri Shaha</v>
      </c>
      <c r="CR110" s="19">
        <f>+Z110</f>
        <v>6</v>
      </c>
      <c r="CS110" s="19" t="str">
        <f>+AB110</f>
        <v xml:space="preserve"> D/E 4)</v>
      </c>
      <c r="CT110" s="154">
        <v>9733</v>
      </c>
      <c r="CU110" s="125">
        <v>732</v>
      </c>
      <c r="CV110" s="33">
        <f>VLOOKUP($CU110,Funktionsbezeichnungen,3,0)</f>
        <v>5</v>
      </c>
      <c r="CW110" s="83" t="str">
        <f>VLOOKUP($CU110,Funktionsbezeichnungen,2,0)</f>
        <v>Konstrukteur 2 / -planer 2</v>
      </c>
      <c r="CX110" s="125">
        <v>731</v>
      </c>
      <c r="CY110" s="33">
        <f>VLOOKUP($CX110,Funktionsbezeichnungen,3,0)</f>
        <v>4</v>
      </c>
      <c r="CZ110" s="83" t="str">
        <f>VLOOKUP($CX110,Funktionsbezeichnungen,2,0)</f>
        <v>Konstrukteur 1 / -planer 1</v>
      </c>
      <c r="DA110" s="125"/>
      <c r="DB110" s="33"/>
      <c r="DC110" s="83"/>
      <c r="DD110" s="125"/>
      <c r="DE110" s="33"/>
      <c r="DF110" s="83"/>
      <c r="DG110" s="20"/>
      <c r="DH110" s="33">
        <v>731</v>
      </c>
      <c r="DI110" s="33">
        <f>VLOOKUP($DH110,Funktionsbezeichnungen,3,0)</f>
        <v>4</v>
      </c>
      <c r="DJ110" s="83" t="str">
        <f>VLOOKUP($DH110,Funktionsbezeichnungen,2,0)</f>
        <v>Konstrukteur 1 / -planer 1</v>
      </c>
      <c r="DO110" s="19">
        <f>+CT110</f>
        <v>9733</v>
      </c>
      <c r="DP110" s="153">
        <v>7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0"/>
        <v>1</v>
      </c>
      <c r="D111" s="55"/>
      <c r="E111" s="55"/>
      <c r="F111" s="56"/>
      <c r="G111" s="54"/>
      <c r="H111" s="54"/>
      <c r="I111" s="56">
        <v>1</v>
      </c>
      <c r="J111" s="54"/>
      <c r="K111" s="56"/>
      <c r="L111" s="56"/>
      <c r="M111" s="56"/>
      <c r="N111" s="58"/>
      <c r="O111" s="52" t="s">
        <v>358</v>
      </c>
      <c r="P111" s="15" t="s">
        <v>652</v>
      </c>
      <c r="Q111" s="15">
        <v>107</v>
      </c>
      <c r="R111" s="16"/>
      <c r="S111" s="20" t="s">
        <v>651</v>
      </c>
      <c r="T111" s="21">
        <v>1967</v>
      </c>
      <c r="U111" s="28" t="s">
        <v>653</v>
      </c>
      <c r="V111" s="21">
        <v>1988</v>
      </c>
      <c r="W111" s="25"/>
      <c r="X111" s="21"/>
      <c r="Y111" s="28"/>
      <c r="Z111" s="21">
        <f t="shared" si="51"/>
        <v>30</v>
      </c>
      <c r="AA111" s="25" t="s">
        <v>653</v>
      </c>
      <c r="AB111" s="21" t="s">
        <v>142</v>
      </c>
      <c r="AC111" s="21"/>
      <c r="AE111" s="187" t="s">
        <v>378</v>
      </c>
      <c r="AF111" s="82"/>
      <c r="CP111" s="19" t="str">
        <f t="shared" si="52"/>
        <v>Dettwiler Markus</v>
      </c>
      <c r="CR111" s="19">
        <f t="shared" si="53"/>
        <v>30</v>
      </c>
      <c r="CS111" s="19" t="str">
        <f t="shared" si="54"/>
        <v>E</v>
      </c>
      <c r="CT111" s="154">
        <v>5639</v>
      </c>
      <c r="CU111" s="125">
        <v>741</v>
      </c>
      <c r="CV111" s="33">
        <f t="shared" si="63"/>
        <v>7</v>
      </c>
      <c r="CW111" s="83" t="str">
        <f t="shared" si="64"/>
        <v>Konstrukteur 4 / Fachplaner 4 / Gruppenchef 2</v>
      </c>
      <c r="CX111" s="125">
        <v>741</v>
      </c>
      <c r="CY111" s="33">
        <f t="shared" ref="CY111:CY135" si="65">VLOOKUP($CX111,Funktionsbezeichnungen,3,0)</f>
        <v>7</v>
      </c>
      <c r="CZ111" s="83" t="str">
        <f t="shared" ref="CZ111:CZ135" si="66">VLOOKUP($CX111,Funktionsbezeichnungen,2,0)</f>
        <v>Konstrukteur 4 / Fachplaner 4 / Gruppenchef 2</v>
      </c>
      <c r="DA111" s="125">
        <v>741</v>
      </c>
      <c r="DB111" s="33">
        <f t="shared" si="57"/>
        <v>7</v>
      </c>
      <c r="DC111" s="83" t="str">
        <f t="shared" si="58"/>
        <v>Konstrukteur 4 / Fachplaner 4 / Gruppenchef 2</v>
      </c>
      <c r="DD111" s="125">
        <v>741</v>
      </c>
      <c r="DE111" s="33">
        <f t="shared" si="59"/>
        <v>7</v>
      </c>
      <c r="DF111" s="83" t="str">
        <f t="shared" si="60"/>
        <v>Konstrukteur 4 / Fachplaner 4 / Gruppenchef 2</v>
      </c>
      <c r="DG111" s="20"/>
      <c r="DH111" s="125">
        <v>741</v>
      </c>
      <c r="DI111" s="33">
        <f t="shared" si="61"/>
        <v>7</v>
      </c>
      <c r="DJ111" s="83" t="str">
        <f t="shared" si="62"/>
        <v>Konstrukteur 4 / Fachplaner 4 / Gruppenchef 2</v>
      </c>
      <c r="DO111" s="19">
        <f t="shared" si="55"/>
        <v>5639</v>
      </c>
      <c r="DP111" s="153">
        <v>6</v>
      </c>
      <c r="DQ111" s="19">
        <v>0</v>
      </c>
      <c r="DR111" s="19" t="s">
        <v>965</v>
      </c>
    </row>
    <row r="112" spans="1:122" s="19" customFormat="1" x14ac:dyDescent="0.2">
      <c r="A112" s="53">
        <v>0</v>
      </c>
      <c r="B112" s="53"/>
      <c r="C112" s="53">
        <f t="shared" si="50"/>
        <v>1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1"/>
        <v>10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2"/>
        <v>Breiter Michael</v>
      </c>
      <c r="CR112" s="19">
        <f t="shared" si="53"/>
        <v>10</v>
      </c>
      <c r="CS112" s="19" t="str">
        <f t="shared" si="54"/>
        <v>E</v>
      </c>
      <c r="CT112" s="154">
        <v>7702</v>
      </c>
      <c r="CU112" s="125">
        <v>733</v>
      </c>
      <c r="CV112" s="33">
        <f t="shared" si="63"/>
        <v>6</v>
      </c>
      <c r="CW112" s="83" t="str">
        <f t="shared" si="64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ref="DI112:DI132" si="67">VLOOKUP($DH112,Funktionsbezeichnungen,3,0)</f>
        <v>5</v>
      </c>
      <c r="DJ112" s="83" t="str">
        <f t="shared" ref="DJ112:DJ132" si="68">VLOOKUP($DH112,Funktionsbezeichnungen,2,0)</f>
        <v>Konstrukteur 2 / -planer 2</v>
      </c>
      <c r="DO112" s="19">
        <f t="shared" si="55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0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1140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1"/>
        <v>8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2"/>
        <v>Niederberger Benjamin</v>
      </c>
      <c r="CR113" s="19">
        <f t="shared" si="53"/>
        <v>8</v>
      </c>
      <c r="CS113" s="19" t="str">
        <f t="shared" si="54"/>
        <v>E</v>
      </c>
      <c r="CT113" s="154">
        <v>9701</v>
      </c>
      <c r="CU113" s="125">
        <v>733</v>
      </c>
      <c r="CV113" s="33">
        <f t="shared" si="63"/>
        <v>6</v>
      </c>
      <c r="CW113" s="83" t="str">
        <f t="shared" si="64"/>
        <v>Konstrukteur 3 / -planer 3 / Gruppenchef 1</v>
      </c>
      <c r="CX113" s="125">
        <v>732</v>
      </c>
      <c r="CY113" s="33">
        <f t="shared" si="65"/>
        <v>5</v>
      </c>
      <c r="CZ113" s="83" t="str">
        <f t="shared" si="66"/>
        <v>Konstrukteur 2 / -planer 2</v>
      </c>
      <c r="DA113" s="125">
        <v>731</v>
      </c>
      <c r="DB113" s="33">
        <f t="shared" ref="DB113:DB132" si="69">VLOOKUP($DA113,Funktionsbezeichnungen,3,0)</f>
        <v>4</v>
      </c>
      <c r="DC113" s="83" t="str">
        <f t="shared" ref="DC113:DC132" si="70">VLOOKUP($DA113,Funktionsbezeichnungen,2,0)</f>
        <v>Konstrukteur 1 / -planer 1</v>
      </c>
      <c r="DD113" s="125">
        <v>731</v>
      </c>
      <c r="DE113" s="33">
        <f t="shared" si="59"/>
        <v>4</v>
      </c>
      <c r="DF113" s="83" t="str">
        <f t="shared" si="60"/>
        <v>Konstrukteur 1 / -planer 1</v>
      </c>
      <c r="DG113" s="20"/>
      <c r="DH113" s="33">
        <v>731</v>
      </c>
      <c r="DI113" s="33">
        <f t="shared" si="67"/>
        <v>4</v>
      </c>
      <c r="DJ113" s="83" t="str">
        <f t="shared" si="68"/>
        <v>Konstrukteur 1 / -planer 1</v>
      </c>
      <c r="DO113" s="19">
        <f t="shared" si="55"/>
        <v>9701</v>
      </c>
      <c r="DP113" s="153">
        <v>6</v>
      </c>
      <c r="DQ113" s="19">
        <v>0</v>
      </c>
      <c r="DR113" s="19" t="s">
        <v>964</v>
      </c>
    </row>
    <row r="114" spans="1:122" s="19" customFormat="1" x14ac:dyDescent="0.2">
      <c r="A114" s="53">
        <v>0</v>
      </c>
      <c r="B114" s="53"/>
      <c r="C114" s="53">
        <f t="shared" ref="C114:C115" si="71"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359</v>
      </c>
      <c r="P114" s="15" t="s">
        <v>594</v>
      </c>
      <c r="Q114" s="15">
        <v>110</v>
      </c>
      <c r="R114" s="42"/>
      <c r="S114" s="20" t="s">
        <v>595</v>
      </c>
      <c r="T114" s="21">
        <v>1992</v>
      </c>
      <c r="U114" s="28" t="s">
        <v>235</v>
      </c>
      <c r="V114" s="21">
        <v>2013</v>
      </c>
      <c r="W114" s="25"/>
      <c r="X114" s="21"/>
      <c r="Y114" s="25"/>
      <c r="Z114" s="21">
        <f t="shared" ref="Z114:Z115" si="72">$AD$3-V114</f>
        <v>5</v>
      </c>
      <c r="AA114" s="25" t="s">
        <v>235</v>
      </c>
      <c r="AB114" s="21" t="s">
        <v>147</v>
      </c>
      <c r="AC114" s="21"/>
      <c r="AE114" s="90" t="s">
        <v>378</v>
      </c>
      <c r="AF114" s="82"/>
      <c r="CP114" s="19" t="str">
        <f t="shared" ref="CP114:CP115" si="73">+S114</f>
        <v>Schär Cedric</v>
      </c>
      <c r="CR114" s="19">
        <f t="shared" ref="CR114:CR115" si="74">+Z114</f>
        <v>5</v>
      </c>
      <c r="CS114" s="19" t="str">
        <f t="shared" ref="CS114:CS115" si="75">+AB114</f>
        <v>F</v>
      </c>
      <c r="CT114" s="154">
        <v>9715</v>
      </c>
      <c r="CU114" s="125">
        <v>732</v>
      </c>
      <c r="CV114" s="33">
        <f t="shared" si="63"/>
        <v>5</v>
      </c>
      <c r="CW114" s="83" t="str">
        <f t="shared" si="64"/>
        <v>Konstrukteur 2 / -planer 2</v>
      </c>
      <c r="CX114" s="125">
        <v>731</v>
      </c>
      <c r="CY114" s="33">
        <f t="shared" si="65"/>
        <v>4</v>
      </c>
      <c r="CZ114" s="83" t="str">
        <f t="shared" si="66"/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 t="shared" si="67"/>
        <v>4</v>
      </c>
      <c r="DJ114" s="83" t="str">
        <f t="shared" si="68"/>
        <v>Konstrukteur 1 / -planer 1</v>
      </c>
      <c r="DO114" s="19">
        <f t="shared" ref="DO114:DO115" si="76">+CT114</f>
        <v>9715</v>
      </c>
      <c r="DP114" s="153">
        <v>6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si="71"/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903</v>
      </c>
      <c r="Q115" s="15">
        <v>111</v>
      </c>
      <c r="R115" s="42"/>
      <c r="S115" s="20" t="s">
        <v>900</v>
      </c>
      <c r="T115" s="21">
        <v>1996</v>
      </c>
      <c r="U115" s="28" t="s">
        <v>235</v>
      </c>
      <c r="V115" s="21">
        <v>2016</v>
      </c>
      <c r="W115" s="25"/>
      <c r="X115" s="21"/>
      <c r="Y115" s="25"/>
      <c r="Z115" s="21">
        <f t="shared" si="72"/>
        <v>2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si="73"/>
        <v>Boschung Jan</v>
      </c>
      <c r="CR115" s="19">
        <f t="shared" si="74"/>
        <v>2</v>
      </c>
      <c r="CS115" s="19" t="str">
        <f t="shared" si="75"/>
        <v>F</v>
      </c>
      <c r="CT115" s="154">
        <v>9740</v>
      </c>
      <c r="CU115" s="125">
        <v>731</v>
      </c>
      <c r="CV115" s="33">
        <f t="shared" ref="CV115:CV142" si="77">VLOOKUP($CU115,Funktionsbezeichnungen,3,0)</f>
        <v>4</v>
      </c>
      <c r="CW115" s="83" t="str">
        <f t="shared" ref="CW115:CW142" si="78">VLOOKUP($CU115,Funktionsbezeichnungen,2,0)</f>
        <v>Konstrukteur 1 / -planer 1</v>
      </c>
      <c r="CX115" s="125"/>
      <c r="CY115" s="33"/>
      <c r="CZ115" s="83"/>
      <c r="DA115" s="125"/>
      <c r="DB115" s="33"/>
      <c r="DC115" s="83"/>
      <c r="DD115" s="125"/>
      <c r="DE115" s="33"/>
      <c r="DF115" s="83"/>
      <c r="DG115" s="20"/>
      <c r="DH115" s="33"/>
      <c r="DI115" s="33"/>
      <c r="DJ115" s="83"/>
      <c r="DO115" s="19">
        <f t="shared" si="76"/>
        <v>9740</v>
      </c>
      <c r="DP115" s="153">
        <v>8</v>
      </c>
      <c r="DQ115" s="19">
        <v>0</v>
      </c>
      <c r="DR115" s="185" t="s">
        <v>976</v>
      </c>
    </row>
    <row r="116" spans="1:122" s="19" customFormat="1" x14ac:dyDescent="0.2">
      <c r="A116" s="53">
        <v>0</v>
      </c>
      <c r="B116" s="53"/>
      <c r="C116" s="53">
        <f t="shared" si="50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361</v>
      </c>
      <c r="P116" s="15" t="s">
        <v>1012</v>
      </c>
      <c r="Q116" s="15">
        <v>112</v>
      </c>
      <c r="R116" s="42"/>
      <c r="S116" s="20" t="s">
        <v>1085</v>
      </c>
      <c r="T116" s="21">
        <v>1997</v>
      </c>
      <c r="U116" s="28" t="s">
        <v>235</v>
      </c>
      <c r="V116" s="21">
        <v>2017</v>
      </c>
      <c r="W116" s="25"/>
      <c r="X116" s="21"/>
      <c r="Y116" s="25"/>
      <c r="Z116" s="21">
        <f t="shared" si="51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52"/>
        <v>Stucki Tizian</v>
      </c>
      <c r="CR116" s="19">
        <f t="shared" si="53"/>
        <v>1</v>
      </c>
      <c r="CS116" s="19" t="str">
        <f t="shared" si="54"/>
        <v>F</v>
      </c>
      <c r="CT116" s="222">
        <v>9743</v>
      </c>
      <c r="CU116" s="125">
        <v>731</v>
      </c>
      <c r="CV116" s="33">
        <f t="shared" si="77"/>
        <v>4</v>
      </c>
      <c r="CW116" s="83" t="str">
        <f t="shared" si="78"/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55"/>
        <v>9743</v>
      </c>
      <c r="DP116" s="153">
        <v>8</v>
      </c>
      <c r="DQ116" s="19">
        <v>0</v>
      </c>
      <c r="DR116" s="185" t="s">
        <v>976</v>
      </c>
    </row>
    <row r="117" spans="1:122" s="19" customFormat="1" ht="40.5" x14ac:dyDescent="0.2">
      <c r="A117" s="53">
        <v>0</v>
      </c>
      <c r="B117" s="53"/>
      <c r="C117" s="53">
        <f t="shared" si="5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504</v>
      </c>
      <c r="Q117" s="15">
        <v>113</v>
      </c>
      <c r="R117" s="245" t="s">
        <v>343</v>
      </c>
      <c r="S117" s="119" t="s">
        <v>157</v>
      </c>
      <c r="T117" s="118">
        <v>1976</v>
      </c>
      <c r="U117" s="118" t="s">
        <v>320</v>
      </c>
      <c r="V117" s="118">
        <v>2002</v>
      </c>
      <c r="W117" s="120" t="s">
        <v>321</v>
      </c>
      <c r="X117" s="118">
        <v>2005</v>
      </c>
      <c r="Y117" s="169"/>
      <c r="Z117" s="118">
        <f t="shared" si="51"/>
        <v>16</v>
      </c>
      <c r="AA117" s="120" t="s">
        <v>694</v>
      </c>
      <c r="AB117" s="118" t="s">
        <v>105</v>
      </c>
      <c r="AC117" s="21"/>
      <c r="AE117" s="90" t="s">
        <v>455</v>
      </c>
      <c r="AF117" s="82"/>
      <c r="CP117" s="19" t="str">
        <f t="shared" si="52"/>
        <v>Kiefer Patrick</v>
      </c>
      <c r="CR117" s="19">
        <f t="shared" si="53"/>
        <v>16</v>
      </c>
      <c r="CS117" s="19" t="str">
        <f t="shared" si="54"/>
        <v>C</v>
      </c>
      <c r="CT117" s="154">
        <v>6753</v>
      </c>
      <c r="CU117" s="125">
        <v>223</v>
      </c>
      <c r="CV117" s="33">
        <f t="shared" si="77"/>
        <v>10</v>
      </c>
      <c r="CW117" s="83" t="str">
        <f t="shared" si="78"/>
        <v>Finanz-Fachspezialist / Controller 3</v>
      </c>
      <c r="CX117" s="125">
        <v>223</v>
      </c>
      <c r="CY117" s="33">
        <f>VLOOKUP($CX117,Funktionsbezeichnungen,3,0)</f>
        <v>10</v>
      </c>
      <c r="CZ117" s="83" t="str">
        <f>VLOOKUP($CX117,Funktionsbezeichnungen,2,0)</f>
        <v>Finanz-Fachspezialist / Controller 3</v>
      </c>
      <c r="DA117" s="125">
        <v>223</v>
      </c>
      <c r="DB117" s="33">
        <f>VLOOKUP($DA117,Funktionsbezeichnungen,3,0)</f>
        <v>10</v>
      </c>
      <c r="DC117" s="83" t="str">
        <f>VLOOKUP($DA117,Funktionsbezeichnungen,2,0)</f>
        <v>Finanz-Fachspezialist / Controller 3</v>
      </c>
      <c r="DD117" s="125">
        <v>223</v>
      </c>
      <c r="DE117" s="33">
        <f>VLOOKUP($DD117,Funktionsbezeichnungen,3,0)</f>
        <v>10</v>
      </c>
      <c r="DF117" s="83" t="str">
        <f>VLOOKUP($DD117,Funktionsbezeichnungen,2,0)</f>
        <v>Finanz-Fachspezialist / Controller 3</v>
      </c>
      <c r="DG117" s="20"/>
      <c r="DH117" s="125">
        <v>223</v>
      </c>
      <c r="DI117" s="33">
        <f>VLOOKUP($DH117,Funktionsbezeichnungen,3,0)</f>
        <v>10</v>
      </c>
      <c r="DJ117" s="83" t="str">
        <f>VLOOKUP($DH117,Funktionsbezeichnungen,2,0)</f>
        <v>Finanz-Fachspezialist / Controller 3</v>
      </c>
      <c r="DO117" s="19">
        <f t="shared" si="55"/>
        <v>6753</v>
      </c>
      <c r="DP117" s="153">
        <v>3</v>
      </c>
      <c r="DQ117" s="19">
        <v>0</v>
      </c>
      <c r="DR117" s="185" t="s">
        <v>972</v>
      </c>
    </row>
    <row r="118" spans="1:122" s="19" customFormat="1" x14ac:dyDescent="0.2">
      <c r="A118" s="53">
        <v>0</v>
      </c>
      <c r="B118" s="53">
        <v>1</v>
      </c>
      <c r="C118" s="53">
        <f t="shared" si="5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500</v>
      </c>
      <c r="Q118" s="15">
        <v>114</v>
      </c>
      <c r="R118" s="42"/>
      <c r="S118" s="27" t="s">
        <v>152</v>
      </c>
      <c r="T118" s="21">
        <v>1952</v>
      </c>
      <c r="U118" s="28" t="s">
        <v>151</v>
      </c>
      <c r="V118" s="21">
        <v>1971</v>
      </c>
      <c r="W118" s="25"/>
      <c r="X118" s="21"/>
      <c r="Y118" s="25"/>
      <c r="Z118" s="21">
        <f t="shared" si="51"/>
        <v>47</v>
      </c>
      <c r="AA118" s="25" t="s">
        <v>696</v>
      </c>
      <c r="AB118" s="21" t="s">
        <v>121</v>
      </c>
      <c r="AC118" s="21"/>
      <c r="AE118" s="90" t="s">
        <v>1078</v>
      </c>
      <c r="AF118" s="82"/>
      <c r="CP118" s="19" t="str">
        <f t="shared" si="52"/>
        <v>Meister Christine</v>
      </c>
      <c r="CR118" s="19">
        <f t="shared" si="53"/>
        <v>47</v>
      </c>
      <c r="CS118" s="19" t="str">
        <f t="shared" si="54"/>
        <v>D</v>
      </c>
      <c r="CT118" s="154">
        <v>4245</v>
      </c>
      <c r="CU118" s="125">
        <v>134</v>
      </c>
      <c r="CV118" s="33">
        <f t="shared" si="77"/>
        <v>7</v>
      </c>
      <c r="CW118" s="83" t="str">
        <f t="shared" si="78"/>
        <v>Kaufmännischer Mitarbeiter 4 / Gruppenchef 2</v>
      </c>
      <c r="CX118" s="125">
        <v>134</v>
      </c>
      <c r="CY118" s="33">
        <f t="shared" si="65"/>
        <v>7</v>
      </c>
      <c r="CZ118" s="83" t="str">
        <f t="shared" si="66"/>
        <v>Kaufmännischer Mitarbeiter 4 / Gruppenchef 2</v>
      </c>
      <c r="DA118" s="125">
        <v>134</v>
      </c>
      <c r="DB118" s="33">
        <f t="shared" si="69"/>
        <v>7</v>
      </c>
      <c r="DC118" s="83" t="str">
        <f t="shared" si="70"/>
        <v>Kaufmännischer Mitarbeiter 4 / Gruppenchef 2</v>
      </c>
      <c r="DD118" s="125">
        <v>134</v>
      </c>
      <c r="DE118" s="33">
        <f t="shared" ref="DE118:DE132" si="79">VLOOKUP($DD118,Funktionsbezeichnungen,3,0)</f>
        <v>7</v>
      </c>
      <c r="DF118" s="83" t="str">
        <f t="shared" ref="DF118:DF132" si="80">VLOOKUP($DD118,Funktionsbezeichnungen,2,0)</f>
        <v>Kaufmännischer Mitarbeiter 4 / Gruppenchef 2</v>
      </c>
      <c r="DG118" s="20"/>
      <c r="DH118" s="125">
        <v>134</v>
      </c>
      <c r="DI118" s="33">
        <f t="shared" si="67"/>
        <v>7</v>
      </c>
      <c r="DJ118" s="83" t="str">
        <f t="shared" si="68"/>
        <v>Kaufmännischer Mitarbeiter 4 / Gruppenchef 2</v>
      </c>
      <c r="DO118" s="19">
        <f t="shared" si="55"/>
        <v>4245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0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501</v>
      </c>
      <c r="Q119" s="15">
        <v>115</v>
      </c>
      <c r="R119" s="16"/>
      <c r="S119" s="20" t="s">
        <v>207</v>
      </c>
      <c r="T119" s="21">
        <v>1954</v>
      </c>
      <c r="U119" s="28" t="s">
        <v>210</v>
      </c>
      <c r="V119" s="21">
        <v>1971</v>
      </c>
      <c r="W119" s="25"/>
      <c r="X119" s="21"/>
      <c r="Y119" s="28"/>
      <c r="Z119" s="21">
        <f t="shared" si="51"/>
        <v>47</v>
      </c>
      <c r="AA119" s="25" t="s">
        <v>209</v>
      </c>
      <c r="AB119" s="21" t="s">
        <v>121</v>
      </c>
      <c r="AC119" s="21"/>
      <c r="AE119" s="90" t="s">
        <v>453</v>
      </c>
      <c r="AF119" s="82"/>
      <c r="CP119" s="19" t="str">
        <f t="shared" si="52"/>
        <v>Derezynski Françoise</v>
      </c>
      <c r="CR119" s="19">
        <f t="shared" si="53"/>
        <v>47</v>
      </c>
      <c r="CS119" s="19" t="str">
        <f t="shared" si="54"/>
        <v>D</v>
      </c>
      <c r="CT119" s="154">
        <v>4266</v>
      </c>
      <c r="CU119" s="125">
        <v>141</v>
      </c>
      <c r="CV119" s="33">
        <f t="shared" si="77"/>
        <v>8</v>
      </c>
      <c r="CW119" s="83" t="str">
        <f t="shared" si="78"/>
        <v>Kaufmännischer Fachspezialist 1</v>
      </c>
      <c r="CX119" s="125">
        <v>141</v>
      </c>
      <c r="CY119" s="33">
        <f>VLOOKUP($CX119,Funktionsbezeichnungen,3,0)</f>
        <v>8</v>
      </c>
      <c r="CZ119" s="83" t="str">
        <f>VLOOKUP($CX119,Funktionsbezeichnungen,2,0)</f>
        <v>Kaufmännischer Fachspezialist 1</v>
      </c>
      <c r="DA119" s="125">
        <v>134</v>
      </c>
      <c r="DB119" s="33">
        <f>VLOOKUP($DA119,Funktionsbezeichnungen,3,0)</f>
        <v>7</v>
      </c>
      <c r="DC119" s="83" t="str">
        <f>VLOOKUP($DA119,Funktionsbezeichnungen,2,0)</f>
        <v>Kaufmännischer Mitarbeiter 4 / Gruppenchef 2</v>
      </c>
      <c r="DD119" s="125">
        <v>134</v>
      </c>
      <c r="DE119" s="33">
        <f>VLOOKUP($DD119,Funktionsbezeichnungen,3,0)</f>
        <v>7</v>
      </c>
      <c r="DF119" s="83" t="str">
        <f>VLOOKUP($DD119,Funktionsbezeichnungen,2,0)</f>
        <v>Kaufmännischer Mitarbeiter 4 / Gruppenchef 2</v>
      </c>
      <c r="DG119" s="20"/>
      <c r="DH119" s="125">
        <v>134</v>
      </c>
      <c r="DI119" s="33">
        <f>VLOOKUP($DH119,Funktionsbezeichnungen,3,0)</f>
        <v>7</v>
      </c>
      <c r="DJ119" s="83" t="str">
        <f>VLOOKUP($DH119,Funktionsbezeichnungen,2,0)</f>
        <v>Kaufmännischer Mitarbeiter 4 / Gruppenchef 2</v>
      </c>
      <c r="DO119" s="19">
        <f t="shared" si="55"/>
        <v>4266</v>
      </c>
      <c r="DP119" s="153">
        <v>6</v>
      </c>
      <c r="DQ119" s="19">
        <v>0</v>
      </c>
      <c r="DR119" s="185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0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502</v>
      </c>
      <c r="Q120" s="15">
        <v>116</v>
      </c>
      <c r="R120" s="16"/>
      <c r="S120" s="20" t="s">
        <v>153</v>
      </c>
      <c r="T120" s="21">
        <v>1953</v>
      </c>
      <c r="U120" s="28" t="s">
        <v>215</v>
      </c>
      <c r="V120" s="21">
        <v>1977</v>
      </c>
      <c r="W120" s="25" t="s">
        <v>318</v>
      </c>
      <c r="X120" s="21">
        <v>2000</v>
      </c>
      <c r="Y120" s="28" t="s">
        <v>319</v>
      </c>
      <c r="Z120" s="21">
        <f t="shared" si="51"/>
        <v>41</v>
      </c>
      <c r="AA120" s="25" t="s">
        <v>695</v>
      </c>
      <c r="AB120" s="21" t="s">
        <v>121</v>
      </c>
      <c r="AC120" s="21"/>
      <c r="AE120" s="90" t="s">
        <v>456</v>
      </c>
      <c r="AF120" s="82"/>
      <c r="CP120" s="19" t="str">
        <f t="shared" si="52"/>
        <v>Szirt Madeleine</v>
      </c>
      <c r="CR120" s="19">
        <f t="shared" si="53"/>
        <v>41</v>
      </c>
      <c r="CS120" s="19" t="str">
        <f t="shared" si="54"/>
        <v>D</v>
      </c>
      <c r="CT120" s="154">
        <v>4216</v>
      </c>
      <c r="CU120" s="125">
        <v>162</v>
      </c>
      <c r="CV120" s="33">
        <f t="shared" si="77"/>
        <v>9</v>
      </c>
      <c r="CW120" s="83" t="str">
        <f t="shared" si="78"/>
        <v>Personal-Fachspezialist 2</v>
      </c>
      <c r="CX120" s="125">
        <v>162</v>
      </c>
      <c r="CY120" s="33">
        <f>VLOOKUP($CX120,Funktionsbezeichnungen,3,0)</f>
        <v>9</v>
      </c>
      <c r="CZ120" s="83" t="str">
        <f>VLOOKUP($CX120,Funktionsbezeichnungen,2,0)</f>
        <v>Personal-Fachspezialist 2</v>
      </c>
      <c r="DA120" s="125">
        <v>162</v>
      </c>
      <c r="DB120" s="33">
        <f>VLOOKUP($DA120,Funktionsbezeichnungen,3,0)</f>
        <v>9</v>
      </c>
      <c r="DC120" s="83" t="str">
        <f>VLOOKUP($DA120,Funktionsbezeichnungen,2,0)</f>
        <v>Personal-Fachspezialist 2</v>
      </c>
      <c r="DD120" s="125">
        <v>162</v>
      </c>
      <c r="DE120" s="33">
        <f>VLOOKUP($DD120,Funktionsbezeichnungen,3,0)</f>
        <v>9</v>
      </c>
      <c r="DF120" s="83" t="str">
        <f>VLOOKUP($DD120,Funktionsbezeichnungen,2,0)</f>
        <v>Personal-Fachspezialist 2</v>
      </c>
      <c r="DG120" s="20"/>
      <c r="DH120" s="125">
        <v>162</v>
      </c>
      <c r="DI120" s="33">
        <f>VLOOKUP($DH120,Funktionsbezeichnungen,3,0)</f>
        <v>9</v>
      </c>
      <c r="DJ120" s="83" t="str">
        <f>VLOOKUP($DH120,Funktionsbezeichnungen,2,0)</f>
        <v>Personal-Fachspezialist 2</v>
      </c>
      <c r="DO120" s="19">
        <f t="shared" si="55"/>
        <v>4216</v>
      </c>
      <c r="DP120" s="153">
        <v>3</v>
      </c>
      <c r="DQ120" s="19">
        <v>0</v>
      </c>
      <c r="DR120" s="185" t="s">
        <v>971</v>
      </c>
    </row>
    <row r="121" spans="1:122" s="19" customFormat="1" x14ac:dyDescent="0.2">
      <c r="A121" s="53">
        <v>0</v>
      </c>
      <c r="B121" s="53">
        <v>1</v>
      </c>
      <c r="C121" s="53">
        <f t="shared" si="50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359</v>
      </c>
      <c r="P121" s="15" t="s">
        <v>1155</v>
      </c>
      <c r="Q121" s="15">
        <v>117</v>
      </c>
      <c r="R121" s="42"/>
      <c r="S121" s="27" t="s">
        <v>1156</v>
      </c>
      <c r="T121" s="21">
        <v>1959</v>
      </c>
      <c r="U121" s="28" t="s">
        <v>151</v>
      </c>
      <c r="V121" s="21">
        <v>1977</v>
      </c>
      <c r="W121" s="25"/>
      <c r="X121" s="21"/>
      <c r="Y121" s="25"/>
      <c r="Z121" s="21">
        <f t="shared" si="51"/>
        <v>41</v>
      </c>
      <c r="AA121" s="25" t="s">
        <v>1157</v>
      </c>
      <c r="AB121" s="21" t="s">
        <v>121</v>
      </c>
      <c r="AC121" s="21"/>
      <c r="AE121" s="90" t="s">
        <v>1158</v>
      </c>
      <c r="AF121" s="82"/>
      <c r="CP121" s="19" t="str">
        <f t="shared" si="52"/>
        <v>Canetti Rosemarie</v>
      </c>
      <c r="CR121" s="19">
        <f t="shared" si="53"/>
        <v>41</v>
      </c>
      <c r="CS121" s="19" t="str">
        <f t="shared" si="54"/>
        <v>D</v>
      </c>
      <c r="CT121" s="154">
        <v>4320</v>
      </c>
      <c r="CU121" s="125">
        <v>134</v>
      </c>
      <c r="CV121" s="33">
        <f t="shared" si="77"/>
        <v>7</v>
      </c>
      <c r="CW121" s="83" t="str">
        <f t="shared" si="78"/>
        <v>Kaufmännischer Mitarbeiter 4 / Gruppenchef 2</v>
      </c>
      <c r="CX121" s="125"/>
      <c r="CY121" s="33"/>
      <c r="CZ121" s="83"/>
      <c r="DA121" s="125">
        <v>134</v>
      </c>
      <c r="DB121" s="33">
        <f t="shared" si="69"/>
        <v>7</v>
      </c>
      <c r="DC121" s="83" t="str">
        <f t="shared" si="70"/>
        <v>Kaufmännischer Mitarbeiter 4 / Gruppenchef 2</v>
      </c>
      <c r="DD121" s="125">
        <v>134</v>
      </c>
      <c r="DE121" s="33">
        <f t="shared" si="79"/>
        <v>7</v>
      </c>
      <c r="DF121" s="83" t="str">
        <f t="shared" si="80"/>
        <v>Kaufmännischer Mitarbeiter 4 / Gruppenchef 2</v>
      </c>
      <c r="DG121" s="20"/>
      <c r="DH121" s="125">
        <v>134</v>
      </c>
      <c r="DI121" s="33">
        <f t="shared" si="67"/>
        <v>7</v>
      </c>
      <c r="DJ121" s="83" t="str">
        <f t="shared" si="68"/>
        <v>Kaufmännischer Mitarbeiter 4 / Gruppenchef 2</v>
      </c>
      <c r="DO121" s="19">
        <f t="shared" si="55"/>
        <v>4320</v>
      </c>
      <c r="DP121" s="153">
        <v>6</v>
      </c>
      <c r="DQ121" s="19">
        <v>0</v>
      </c>
      <c r="DR121" s="19" t="s">
        <v>955</v>
      </c>
    </row>
    <row r="122" spans="1:122" s="19" customFormat="1" x14ac:dyDescent="0.2">
      <c r="A122" s="53">
        <v>0</v>
      </c>
      <c r="B122" s="53">
        <v>1</v>
      </c>
      <c r="C122" s="53">
        <f t="shared" si="50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1168</v>
      </c>
      <c r="Q122" s="15">
        <v>118</v>
      </c>
      <c r="R122" s="42"/>
      <c r="S122" s="27" t="s">
        <v>650</v>
      </c>
      <c r="T122" s="21">
        <v>1961</v>
      </c>
      <c r="U122" s="28" t="s">
        <v>155</v>
      </c>
      <c r="V122" s="21">
        <v>1982</v>
      </c>
      <c r="W122" s="25"/>
      <c r="X122" s="21"/>
      <c r="Y122" s="25" t="s">
        <v>323</v>
      </c>
      <c r="Z122" s="21">
        <f t="shared" si="51"/>
        <v>36</v>
      </c>
      <c r="AA122" s="25" t="s">
        <v>696</v>
      </c>
      <c r="AB122" s="21" t="s">
        <v>121</v>
      </c>
      <c r="AC122" s="21"/>
      <c r="AE122" s="90" t="s">
        <v>425</v>
      </c>
      <c r="AF122" s="82"/>
      <c r="CP122" s="19" t="str">
        <f t="shared" si="52"/>
        <v>Peier Doris</v>
      </c>
      <c r="CR122" s="19">
        <f t="shared" si="53"/>
        <v>36</v>
      </c>
      <c r="CS122" s="19" t="str">
        <f t="shared" si="54"/>
        <v>D</v>
      </c>
      <c r="CT122" s="154">
        <v>5581</v>
      </c>
      <c r="CU122" s="125">
        <v>134</v>
      </c>
      <c r="CV122" s="33">
        <f t="shared" si="77"/>
        <v>7</v>
      </c>
      <c r="CW122" s="83" t="str">
        <f t="shared" si="78"/>
        <v>Kaufmännischer Mitarbeiter 4 / Gruppenchef 2</v>
      </c>
      <c r="CX122" s="125">
        <v>134</v>
      </c>
      <c r="CY122" s="33">
        <f t="shared" si="65"/>
        <v>7</v>
      </c>
      <c r="CZ122" s="83" t="str">
        <f t="shared" si="66"/>
        <v>Kaufmännischer Mitarbeiter 4 / Gruppenchef 2</v>
      </c>
      <c r="DA122" s="125">
        <v>134</v>
      </c>
      <c r="DB122" s="33">
        <f t="shared" si="69"/>
        <v>7</v>
      </c>
      <c r="DC122" s="83" t="str">
        <f t="shared" si="70"/>
        <v>Kaufmännischer Mitarbeiter 4 / Gruppenchef 2</v>
      </c>
      <c r="DD122" s="125">
        <v>134</v>
      </c>
      <c r="DE122" s="33">
        <f t="shared" si="79"/>
        <v>7</v>
      </c>
      <c r="DF122" s="83" t="str">
        <f t="shared" si="80"/>
        <v>Kaufmännischer Mitarbeiter 4 / Gruppenchef 2</v>
      </c>
      <c r="DG122" s="20"/>
      <c r="DH122" s="125">
        <v>134</v>
      </c>
      <c r="DI122" s="33">
        <f t="shared" si="67"/>
        <v>7</v>
      </c>
      <c r="DJ122" s="83" t="str">
        <f t="shared" si="68"/>
        <v>Kaufmännischer Mitarbeiter 4 / Gruppenchef 2</v>
      </c>
      <c r="DO122" s="19">
        <f t="shared" si="55"/>
        <v>5581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0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607</v>
      </c>
      <c r="Q123" s="15">
        <v>119</v>
      </c>
      <c r="R123" s="42"/>
      <c r="S123" s="27" t="s">
        <v>608</v>
      </c>
      <c r="T123" s="21">
        <v>1966</v>
      </c>
      <c r="U123" s="28" t="s">
        <v>151</v>
      </c>
      <c r="V123" s="21">
        <v>1985</v>
      </c>
      <c r="W123" s="25"/>
      <c r="X123" s="21"/>
      <c r="Y123" s="25"/>
      <c r="Z123" s="21">
        <f t="shared" si="51"/>
        <v>33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2"/>
        <v>Beuret Agnès</v>
      </c>
      <c r="CR123" s="19">
        <f t="shared" si="53"/>
        <v>33</v>
      </c>
      <c r="CS123" s="19" t="str">
        <f t="shared" si="54"/>
        <v>D</v>
      </c>
      <c r="CT123" s="154">
        <v>4352</v>
      </c>
      <c r="CU123" s="125">
        <v>134</v>
      </c>
      <c r="CV123" s="33">
        <f t="shared" si="77"/>
        <v>7</v>
      </c>
      <c r="CW123" s="83" t="str">
        <f t="shared" si="78"/>
        <v>Kaufmännischer Mitarbeiter 4 / Gruppenchef 2</v>
      </c>
      <c r="CX123" s="125">
        <v>134</v>
      </c>
      <c r="CY123" s="33">
        <f t="shared" si="65"/>
        <v>7</v>
      </c>
      <c r="CZ123" s="83" t="str">
        <f t="shared" si="66"/>
        <v>Kaufmännischer Mitarbeiter 4 / Gruppenchef 2</v>
      </c>
      <c r="DA123" s="125">
        <v>134</v>
      </c>
      <c r="DB123" s="33">
        <f t="shared" si="69"/>
        <v>7</v>
      </c>
      <c r="DC123" s="83" t="str">
        <f t="shared" si="70"/>
        <v>Kaufmännischer Mitarbeiter 4 / Gruppenchef 2</v>
      </c>
      <c r="DD123" s="125">
        <v>134</v>
      </c>
      <c r="DE123" s="33">
        <f t="shared" si="79"/>
        <v>7</v>
      </c>
      <c r="DF123" s="83" t="str">
        <f t="shared" si="80"/>
        <v>Kaufmännischer Mitarbeiter 4 / Gruppenchef 2</v>
      </c>
      <c r="DG123" s="20"/>
      <c r="DH123" s="125">
        <v>134</v>
      </c>
      <c r="DI123" s="33">
        <f t="shared" si="67"/>
        <v>7</v>
      </c>
      <c r="DJ123" s="83" t="str">
        <f t="shared" si="68"/>
        <v>Kaufmännischer Mitarbeiter 4 / Gruppenchef 2</v>
      </c>
      <c r="DO123" s="19">
        <f t="shared" si="55"/>
        <v>4352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0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508</v>
      </c>
      <c r="Q124" s="15">
        <v>120</v>
      </c>
      <c r="R124" s="42"/>
      <c r="S124" s="27" t="s">
        <v>164</v>
      </c>
      <c r="T124" s="21">
        <v>1970</v>
      </c>
      <c r="U124" s="28" t="s">
        <v>165</v>
      </c>
      <c r="V124" s="21">
        <v>1990</v>
      </c>
      <c r="W124" s="25"/>
      <c r="X124" s="21"/>
      <c r="Y124" s="25"/>
      <c r="Z124" s="21">
        <f t="shared" si="51"/>
        <v>28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2"/>
        <v>Weider Noelle</v>
      </c>
      <c r="CR124" s="19">
        <f t="shared" si="53"/>
        <v>28</v>
      </c>
      <c r="CS124" s="19" t="str">
        <f t="shared" si="54"/>
        <v>D</v>
      </c>
      <c r="CT124" s="154">
        <v>5604</v>
      </c>
      <c r="CU124" s="125">
        <v>134</v>
      </c>
      <c r="CV124" s="33">
        <f t="shared" si="77"/>
        <v>7</v>
      </c>
      <c r="CW124" s="83" t="str">
        <f t="shared" si="78"/>
        <v>Kaufmännischer Mitarbeiter 4 / Gruppenchef 2</v>
      </c>
      <c r="CX124" s="125">
        <v>134</v>
      </c>
      <c r="CY124" s="33">
        <f t="shared" si="65"/>
        <v>7</v>
      </c>
      <c r="CZ124" s="83" t="str">
        <f t="shared" si="66"/>
        <v>Kaufmännischer Mitarbeiter 4 / Gruppenchef 2</v>
      </c>
      <c r="DA124" s="125">
        <v>134</v>
      </c>
      <c r="DB124" s="33">
        <f t="shared" si="69"/>
        <v>7</v>
      </c>
      <c r="DC124" s="83" t="str">
        <f t="shared" si="70"/>
        <v>Kaufmännischer Mitarbeiter 4 / Gruppenchef 2</v>
      </c>
      <c r="DD124" s="125">
        <v>134</v>
      </c>
      <c r="DE124" s="33">
        <f t="shared" si="79"/>
        <v>7</v>
      </c>
      <c r="DF124" s="83" t="str">
        <f t="shared" si="80"/>
        <v>Kaufmännischer Mitarbeiter 4 / Gruppenchef 2</v>
      </c>
      <c r="DG124" s="20"/>
      <c r="DH124" s="125">
        <v>134</v>
      </c>
      <c r="DI124" s="33">
        <f t="shared" si="67"/>
        <v>7</v>
      </c>
      <c r="DJ124" s="83" t="str">
        <f t="shared" si="68"/>
        <v>Kaufmännischer Mitarbeiter 4 / Gruppenchef 2</v>
      </c>
      <c r="DO124" s="19">
        <f t="shared" si="55"/>
        <v>5604</v>
      </c>
      <c r="DP124" s="153">
        <v>6</v>
      </c>
      <c r="DQ124" s="19">
        <v>0</v>
      </c>
      <c r="DR124" s="19" t="s">
        <v>955</v>
      </c>
    </row>
    <row r="125" spans="1:122" s="19" customFormat="1" ht="27" x14ac:dyDescent="0.2">
      <c r="A125" s="53">
        <v>0</v>
      </c>
      <c r="B125" s="53"/>
      <c r="C125" s="53">
        <f t="shared" si="50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509</v>
      </c>
      <c r="Q125" s="15">
        <v>121</v>
      </c>
      <c r="R125" s="42"/>
      <c r="S125" s="119" t="s">
        <v>244</v>
      </c>
      <c r="T125" s="118">
        <v>1976</v>
      </c>
      <c r="U125" s="118" t="s">
        <v>243</v>
      </c>
      <c r="V125" s="21">
        <v>2002</v>
      </c>
      <c r="W125" s="25"/>
      <c r="X125" s="21"/>
      <c r="Y125" s="25" t="s">
        <v>327</v>
      </c>
      <c r="Z125" s="21">
        <f t="shared" si="51"/>
        <v>16</v>
      </c>
      <c r="AA125" s="25" t="s">
        <v>326</v>
      </c>
      <c r="AB125" s="21" t="s">
        <v>121</v>
      </c>
      <c r="AC125" s="21"/>
      <c r="AE125" s="90" t="s">
        <v>375</v>
      </c>
      <c r="AF125" s="82"/>
      <c r="CP125" s="19" t="str">
        <f t="shared" si="52"/>
        <v>Fischer Michel</v>
      </c>
      <c r="CR125" s="19">
        <f t="shared" si="53"/>
        <v>16</v>
      </c>
      <c r="CS125" s="19" t="str">
        <f t="shared" si="54"/>
        <v>D</v>
      </c>
      <c r="CT125" s="154">
        <v>8655</v>
      </c>
      <c r="CU125" s="125">
        <v>542</v>
      </c>
      <c r="CV125" s="33">
        <f t="shared" si="77"/>
        <v>7</v>
      </c>
      <c r="CW125" s="83" t="str">
        <f t="shared" si="78"/>
        <v>Technischer Sachbearbeiter 2</v>
      </c>
      <c r="CX125" s="125">
        <v>542</v>
      </c>
      <c r="CY125" s="33">
        <f t="shared" si="65"/>
        <v>7</v>
      </c>
      <c r="CZ125" s="83" t="str">
        <f t="shared" si="66"/>
        <v>Technischer Sachbearbeiter 2</v>
      </c>
      <c r="DA125" s="125">
        <v>542</v>
      </c>
      <c r="DB125" s="33">
        <f t="shared" si="69"/>
        <v>7</v>
      </c>
      <c r="DC125" s="83" t="str">
        <f t="shared" si="70"/>
        <v>Technischer Sachbearbeiter 2</v>
      </c>
      <c r="DD125" s="125">
        <v>541</v>
      </c>
      <c r="DE125" s="33">
        <f t="shared" si="79"/>
        <v>6</v>
      </c>
      <c r="DF125" s="83" t="str">
        <f t="shared" si="80"/>
        <v>Technischer Sachbearbeiter 1</v>
      </c>
      <c r="DG125" s="20"/>
      <c r="DH125" s="125">
        <v>351</v>
      </c>
      <c r="DI125" s="33">
        <f t="shared" si="67"/>
        <v>7</v>
      </c>
      <c r="DJ125" s="83" t="str">
        <f t="shared" si="68"/>
        <v>Marketing - / Product - Manager 1</v>
      </c>
      <c r="DO125" s="19">
        <f t="shared" si="55"/>
        <v>8655</v>
      </c>
      <c r="DP125" s="153">
        <v>6</v>
      </c>
      <c r="DQ125" s="19">
        <v>0</v>
      </c>
      <c r="DR125" s="19" t="s">
        <v>967</v>
      </c>
    </row>
    <row r="126" spans="1:122" s="19" customFormat="1" x14ac:dyDescent="0.2">
      <c r="A126" s="53">
        <v>0</v>
      </c>
      <c r="B126" s="53">
        <v>1</v>
      </c>
      <c r="C126" s="53">
        <f t="shared" si="50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1301</v>
      </c>
      <c r="P126" s="15" t="s">
        <v>582</v>
      </c>
      <c r="Q126" s="15">
        <v>122</v>
      </c>
      <c r="R126" s="42"/>
      <c r="S126" s="27" t="s">
        <v>583</v>
      </c>
      <c r="T126" s="21">
        <v>1959</v>
      </c>
      <c r="U126" s="28" t="s">
        <v>397</v>
      </c>
      <c r="V126" s="21">
        <v>1976</v>
      </c>
      <c r="W126" s="25"/>
      <c r="X126" s="21"/>
      <c r="Y126" s="25"/>
      <c r="Z126" s="21">
        <f t="shared" si="51"/>
        <v>42</v>
      </c>
      <c r="AA126" s="25" t="s">
        <v>584</v>
      </c>
      <c r="AB126" s="21" t="s">
        <v>142</v>
      </c>
      <c r="AC126" s="21"/>
      <c r="AE126" s="90" t="s">
        <v>585</v>
      </c>
      <c r="AF126" s="82"/>
      <c r="CP126" s="19" t="str">
        <f t="shared" si="52"/>
        <v>Willig Martine</v>
      </c>
      <c r="CR126" s="19">
        <f t="shared" si="53"/>
        <v>42</v>
      </c>
      <c r="CS126" s="19" t="str">
        <f t="shared" si="54"/>
        <v>E</v>
      </c>
      <c r="CT126" s="154">
        <v>5637</v>
      </c>
      <c r="CU126" s="125">
        <v>133</v>
      </c>
      <c r="CV126" s="33">
        <f t="shared" si="77"/>
        <v>6</v>
      </c>
      <c r="CW126" s="83" t="str">
        <f t="shared" si="78"/>
        <v>Kaufmännischer Mitarbeiter 3 / Gruppenchef 1</v>
      </c>
      <c r="CX126" s="125">
        <v>133</v>
      </c>
      <c r="CY126" s="33">
        <f t="shared" si="65"/>
        <v>6</v>
      </c>
      <c r="CZ126" s="83" t="str">
        <f t="shared" si="66"/>
        <v>Kaufmännischer Mitarbeiter 3 / Gruppenchef 1</v>
      </c>
      <c r="DA126" s="125">
        <v>133</v>
      </c>
      <c r="DB126" s="33">
        <f t="shared" si="69"/>
        <v>6</v>
      </c>
      <c r="DC126" s="83" t="str">
        <f t="shared" si="70"/>
        <v>Kaufmännischer Mitarbeiter 3 / Gruppenchef 1</v>
      </c>
      <c r="DD126" s="125">
        <v>133</v>
      </c>
      <c r="DE126" s="33">
        <f t="shared" si="79"/>
        <v>6</v>
      </c>
      <c r="DF126" s="83" t="str">
        <f t="shared" si="80"/>
        <v>Kaufmännischer Mitarbeiter 3 / Gruppenchef 1</v>
      </c>
      <c r="DG126" s="20"/>
      <c r="DH126" s="125">
        <v>133</v>
      </c>
      <c r="DI126" s="33">
        <f t="shared" si="67"/>
        <v>6</v>
      </c>
      <c r="DJ126" s="83" t="str">
        <f t="shared" si="68"/>
        <v>Kaufmännischer Mitarbeiter 3 / Gruppenchef 1</v>
      </c>
      <c r="DO126" s="19">
        <f t="shared" si="55"/>
        <v>5637</v>
      </c>
      <c r="DP126" s="153">
        <v>6</v>
      </c>
      <c r="DQ126" s="19">
        <v>0</v>
      </c>
      <c r="DR126" s="185" t="s">
        <v>973</v>
      </c>
    </row>
    <row r="127" spans="1:122" s="19" customFormat="1" x14ac:dyDescent="0.2">
      <c r="A127" s="53">
        <v>0</v>
      </c>
      <c r="B127" s="53">
        <v>1</v>
      </c>
      <c r="C127" s="53">
        <f t="shared" si="50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579</v>
      </c>
      <c r="Q127" s="15">
        <v>123</v>
      </c>
      <c r="R127" s="245"/>
      <c r="S127" s="27" t="s">
        <v>580</v>
      </c>
      <c r="T127" s="21">
        <v>1965</v>
      </c>
      <c r="U127" s="28" t="s">
        <v>581</v>
      </c>
      <c r="V127" s="21">
        <v>1985</v>
      </c>
      <c r="W127" s="28" t="s">
        <v>1051</v>
      </c>
      <c r="X127" s="21">
        <v>2014</v>
      </c>
      <c r="Y127" s="25"/>
      <c r="Z127" s="21">
        <f t="shared" si="51"/>
        <v>33</v>
      </c>
      <c r="AA127" s="25" t="s">
        <v>156</v>
      </c>
      <c r="AB127" s="21" t="s">
        <v>142</v>
      </c>
      <c r="AC127" s="21"/>
      <c r="AE127" s="90" t="s">
        <v>457</v>
      </c>
      <c r="AF127" s="82"/>
      <c r="CP127" s="258" t="str">
        <f t="shared" si="52"/>
        <v>Boschung Brigitte</v>
      </c>
      <c r="CQ127" s="259"/>
      <c r="CR127" s="19">
        <f t="shared" si="53"/>
        <v>33</v>
      </c>
      <c r="CS127" s="19" t="str">
        <f t="shared" si="54"/>
        <v>E</v>
      </c>
      <c r="CT127" s="154">
        <v>7703</v>
      </c>
      <c r="CU127" s="125">
        <v>133</v>
      </c>
      <c r="CV127" s="33">
        <f t="shared" si="77"/>
        <v>6</v>
      </c>
      <c r="CW127" s="83" t="str">
        <f t="shared" si="78"/>
        <v>Kaufmännischer Mitarbeiter 3 / Gruppenchef 1</v>
      </c>
      <c r="CX127" s="125">
        <v>133</v>
      </c>
      <c r="CY127" s="33">
        <f>VLOOKUP($CX127,Funktionsbezeichnungen,3,0)</f>
        <v>6</v>
      </c>
      <c r="CZ127" s="83" t="str">
        <f>VLOOKUP($CX127,Funktionsbezeichnungen,2,0)</f>
        <v>Kaufmännischer Mitarbeiter 3 / Gruppenchef 1</v>
      </c>
      <c r="DA127" s="125">
        <v>112</v>
      </c>
      <c r="DB127" s="33">
        <f>VLOOKUP($DA127,Funktionsbezeichnungen,3,0)</f>
        <v>5</v>
      </c>
      <c r="DC127" s="83" t="str">
        <f>VLOOKUP($DA127,Funktionsbezeichnungen,2,0)</f>
        <v>Réceptionist / Telefonist / Service-Disponent 2</v>
      </c>
      <c r="DD127" s="125">
        <v>112</v>
      </c>
      <c r="DE127" s="33">
        <f>VLOOKUP($DD127,Funktionsbezeichnungen,3,0)</f>
        <v>5</v>
      </c>
      <c r="DF127" s="83" t="str">
        <f>VLOOKUP($DD127,Funktionsbezeichnungen,2,0)</f>
        <v>Réceptionist / Telefonist / Service-Disponent 2</v>
      </c>
      <c r="DG127" s="20"/>
      <c r="DH127" s="125">
        <v>112</v>
      </c>
      <c r="DI127" s="33">
        <f>VLOOKUP($DH127,Funktionsbezeichnungen,3,0)</f>
        <v>5</v>
      </c>
      <c r="DJ127" s="83" t="str">
        <f>VLOOKUP($DH127,Funktionsbezeichnungen,2,0)</f>
        <v>Réceptionist / Telefonist / Service-Disponent 2</v>
      </c>
      <c r="DO127" s="19">
        <f t="shared" si="55"/>
        <v>7703</v>
      </c>
      <c r="DP127" s="153">
        <v>6</v>
      </c>
      <c r="DQ127" s="19">
        <v>0</v>
      </c>
      <c r="DR127" s="19" t="s">
        <v>953</v>
      </c>
    </row>
    <row r="128" spans="1:122" s="19" customFormat="1" x14ac:dyDescent="0.2">
      <c r="A128" s="53">
        <v>0</v>
      </c>
      <c r="B128" s="53">
        <v>1</v>
      </c>
      <c r="C128" s="53">
        <f t="shared" si="50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1167</v>
      </c>
      <c r="Q128" s="15">
        <v>124</v>
      </c>
      <c r="R128" s="42"/>
      <c r="S128" s="27" t="s">
        <v>1005</v>
      </c>
      <c r="T128" s="21">
        <v>1967</v>
      </c>
      <c r="U128" s="28" t="s">
        <v>151</v>
      </c>
      <c r="V128" s="21">
        <v>1987</v>
      </c>
      <c r="W128" s="25"/>
      <c r="X128" s="21"/>
      <c r="Y128" s="25"/>
      <c r="Z128" s="21">
        <f t="shared" si="51"/>
        <v>31</v>
      </c>
      <c r="AA128" s="25" t="s">
        <v>691</v>
      </c>
      <c r="AB128" s="21" t="s">
        <v>142</v>
      </c>
      <c r="AC128" s="21"/>
      <c r="AE128" s="90" t="s">
        <v>457</v>
      </c>
      <c r="AF128" s="82"/>
      <c r="CP128" s="19" t="str">
        <f t="shared" si="52"/>
        <v>Meier Jacqueline</v>
      </c>
      <c r="CR128" s="19">
        <f t="shared" si="53"/>
        <v>31</v>
      </c>
      <c r="CS128" s="19" t="str">
        <f t="shared" si="54"/>
        <v>E</v>
      </c>
      <c r="CT128" s="154">
        <v>7700</v>
      </c>
      <c r="CU128" s="125">
        <v>212</v>
      </c>
      <c r="CV128" s="33">
        <f t="shared" si="77"/>
        <v>5</v>
      </c>
      <c r="CW128" s="83" t="str">
        <f t="shared" si="78"/>
        <v>Buchhalter 2</v>
      </c>
      <c r="CX128" s="125">
        <v>212</v>
      </c>
      <c r="CY128" s="33">
        <f t="shared" si="65"/>
        <v>5</v>
      </c>
      <c r="CZ128" s="83" t="str">
        <f t="shared" si="66"/>
        <v>Buchhalter 2</v>
      </c>
      <c r="DA128" s="125">
        <v>212</v>
      </c>
      <c r="DB128" s="33">
        <f t="shared" si="69"/>
        <v>5</v>
      </c>
      <c r="DC128" s="83" t="str">
        <f t="shared" si="70"/>
        <v>Buchhalter 2</v>
      </c>
      <c r="DD128" s="125">
        <v>212</v>
      </c>
      <c r="DE128" s="33">
        <f t="shared" si="79"/>
        <v>5</v>
      </c>
      <c r="DF128" s="83" t="str">
        <f t="shared" si="80"/>
        <v>Buchhalter 2</v>
      </c>
      <c r="DG128" s="20"/>
      <c r="DH128" s="125">
        <v>212</v>
      </c>
      <c r="DI128" s="33">
        <f t="shared" si="67"/>
        <v>5</v>
      </c>
      <c r="DJ128" s="83" t="str">
        <f t="shared" si="68"/>
        <v>Buchhalter 2</v>
      </c>
      <c r="DO128" s="19">
        <f t="shared" si="55"/>
        <v>7700</v>
      </c>
      <c r="DP128" s="153">
        <v>6</v>
      </c>
      <c r="DQ128" s="19">
        <v>0</v>
      </c>
      <c r="DR128" s="19" t="s">
        <v>958</v>
      </c>
    </row>
    <row r="129" spans="1:122" s="19" customFormat="1" x14ac:dyDescent="0.2">
      <c r="A129" s="53">
        <v>0</v>
      </c>
      <c r="B129" s="53">
        <v>1</v>
      </c>
      <c r="C129" s="53">
        <f t="shared" si="50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510</v>
      </c>
      <c r="Q129" s="15">
        <v>125</v>
      </c>
      <c r="R129" s="42"/>
      <c r="S129" s="27" t="s">
        <v>278</v>
      </c>
      <c r="T129" s="21">
        <v>1985</v>
      </c>
      <c r="U129" s="28" t="s">
        <v>279</v>
      </c>
      <c r="V129" s="21">
        <v>2005</v>
      </c>
      <c r="W129" s="25"/>
      <c r="X129" s="21"/>
      <c r="Y129" s="25"/>
      <c r="Z129" s="21">
        <f t="shared" si="51"/>
        <v>13</v>
      </c>
      <c r="AA129" s="25" t="s">
        <v>691</v>
      </c>
      <c r="AB129" s="21" t="s">
        <v>142</v>
      </c>
      <c r="AC129" s="21"/>
      <c r="AE129" s="90" t="s">
        <v>457</v>
      </c>
      <c r="AF129" s="82"/>
      <c r="CP129" s="19" t="str">
        <f t="shared" si="52"/>
        <v>Oruk Makbule</v>
      </c>
      <c r="CR129" s="19">
        <f t="shared" si="53"/>
        <v>13</v>
      </c>
      <c r="CS129" s="19" t="str">
        <f t="shared" si="54"/>
        <v>E</v>
      </c>
      <c r="CT129" s="154">
        <v>6762</v>
      </c>
      <c r="CU129" s="125">
        <v>212</v>
      </c>
      <c r="CV129" s="33">
        <f t="shared" si="77"/>
        <v>5</v>
      </c>
      <c r="CW129" s="83" t="str">
        <f t="shared" si="78"/>
        <v>Buchhalter 2</v>
      </c>
      <c r="CX129" s="125">
        <v>212</v>
      </c>
      <c r="CY129" s="33">
        <f t="shared" si="65"/>
        <v>5</v>
      </c>
      <c r="CZ129" s="83" t="str">
        <f t="shared" si="66"/>
        <v>Buchhalter 2</v>
      </c>
      <c r="DA129" s="125">
        <v>212</v>
      </c>
      <c r="DB129" s="33">
        <f t="shared" si="69"/>
        <v>5</v>
      </c>
      <c r="DC129" s="83" t="str">
        <f t="shared" si="70"/>
        <v>Buchhalter 2</v>
      </c>
      <c r="DD129" s="125">
        <v>212</v>
      </c>
      <c r="DE129" s="33">
        <f t="shared" si="79"/>
        <v>5</v>
      </c>
      <c r="DF129" s="83" t="str">
        <f t="shared" si="80"/>
        <v>Buchhalter 2</v>
      </c>
      <c r="DG129" s="20"/>
      <c r="DH129" s="125">
        <v>212</v>
      </c>
      <c r="DI129" s="33">
        <f t="shared" si="67"/>
        <v>5</v>
      </c>
      <c r="DJ129" s="83" t="str">
        <f t="shared" si="68"/>
        <v>Buchhalter 2</v>
      </c>
      <c r="DO129" s="19">
        <f t="shared" si="55"/>
        <v>6762</v>
      </c>
      <c r="DP129" s="153">
        <v>6</v>
      </c>
      <c r="DQ129" s="19">
        <v>0</v>
      </c>
      <c r="DR129" s="19" t="s">
        <v>958</v>
      </c>
    </row>
    <row r="130" spans="1:122" s="19" customFormat="1" x14ac:dyDescent="0.2">
      <c r="A130" s="53">
        <v>0</v>
      </c>
      <c r="B130" s="53"/>
      <c r="C130" s="53">
        <f t="shared" si="50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361</v>
      </c>
      <c r="P130" s="15" t="s">
        <v>511</v>
      </c>
      <c r="Q130" s="15">
        <v>126</v>
      </c>
      <c r="R130" s="245" t="s">
        <v>341</v>
      </c>
      <c r="S130" s="27" t="s">
        <v>159</v>
      </c>
      <c r="T130" s="21">
        <v>1959</v>
      </c>
      <c r="U130" s="28" t="s">
        <v>126</v>
      </c>
      <c r="V130" s="21">
        <v>1979</v>
      </c>
      <c r="W130" s="25"/>
      <c r="X130" s="21"/>
      <c r="Y130" s="25" t="s">
        <v>340</v>
      </c>
      <c r="Z130" s="21">
        <f t="shared" si="51"/>
        <v>39</v>
      </c>
      <c r="AA130" s="25" t="s">
        <v>160</v>
      </c>
      <c r="AB130" s="21" t="s">
        <v>105</v>
      </c>
      <c r="AC130" s="21"/>
      <c r="AE130" s="90" t="s">
        <v>426</v>
      </c>
      <c r="AF130" s="82"/>
      <c r="CP130" s="19" t="str">
        <f t="shared" si="52"/>
        <v>Steg Günther</v>
      </c>
      <c r="CR130" s="19">
        <f t="shared" si="53"/>
        <v>39</v>
      </c>
      <c r="CS130" s="19" t="str">
        <f t="shared" si="54"/>
        <v>C</v>
      </c>
      <c r="CT130" s="154">
        <v>4226</v>
      </c>
      <c r="CU130" s="125">
        <v>413</v>
      </c>
      <c r="CV130" s="33">
        <f t="shared" si="77"/>
        <v>8</v>
      </c>
      <c r="CW130" s="83" t="str">
        <f t="shared" si="78"/>
        <v>Senior System-Controller</v>
      </c>
      <c r="CX130" s="125">
        <v>413</v>
      </c>
      <c r="CY130" s="33">
        <f t="shared" si="65"/>
        <v>8</v>
      </c>
      <c r="CZ130" s="83" t="str">
        <f t="shared" si="66"/>
        <v>Senior System-Controller</v>
      </c>
      <c r="DA130" s="125">
        <v>413</v>
      </c>
      <c r="DB130" s="33">
        <f t="shared" si="69"/>
        <v>8</v>
      </c>
      <c r="DC130" s="83" t="str">
        <f t="shared" si="70"/>
        <v>Senior System-Controller</v>
      </c>
      <c r="DD130" s="125">
        <v>413</v>
      </c>
      <c r="DE130" s="33">
        <f t="shared" si="79"/>
        <v>8</v>
      </c>
      <c r="DF130" s="83" t="str">
        <f t="shared" si="80"/>
        <v>Senior System-Controller</v>
      </c>
      <c r="DG130" s="20"/>
      <c r="DH130" s="125">
        <v>413</v>
      </c>
      <c r="DI130" s="33">
        <f t="shared" si="67"/>
        <v>8</v>
      </c>
      <c r="DJ130" s="83" t="str">
        <f t="shared" si="68"/>
        <v>Senior System-Controller</v>
      </c>
      <c r="DO130" s="19">
        <f t="shared" si="55"/>
        <v>4226</v>
      </c>
      <c r="DP130" s="153">
        <v>6</v>
      </c>
      <c r="DQ130" s="19">
        <v>0</v>
      </c>
      <c r="DR130" s="19" t="s">
        <v>961</v>
      </c>
    </row>
    <row r="131" spans="1:122" s="19" customFormat="1" ht="27" x14ac:dyDescent="0.2">
      <c r="A131" s="53">
        <v>0</v>
      </c>
      <c r="B131" s="53"/>
      <c r="C131" s="53">
        <f t="shared" si="50"/>
        <v>1</v>
      </c>
      <c r="D131" s="55"/>
      <c r="E131" s="55"/>
      <c r="F131" s="55"/>
      <c r="G131" s="53">
        <v>1</v>
      </c>
      <c r="H131" s="53"/>
      <c r="I131" s="55"/>
      <c r="J131" s="53"/>
      <c r="K131" s="55"/>
      <c r="L131" s="55"/>
      <c r="M131" s="55">
        <v>1</v>
      </c>
      <c r="N131" s="59"/>
      <c r="O131" s="19" t="s">
        <v>361</v>
      </c>
      <c r="P131" s="15" t="s">
        <v>533</v>
      </c>
      <c r="Q131" s="15">
        <v>127</v>
      </c>
      <c r="R131" s="42"/>
      <c r="S131" s="20" t="s">
        <v>532</v>
      </c>
      <c r="T131" s="21">
        <v>1966</v>
      </c>
      <c r="U131" s="28" t="s">
        <v>534</v>
      </c>
      <c r="V131" s="21">
        <v>1992</v>
      </c>
      <c r="W131" s="25" t="s">
        <v>535</v>
      </c>
      <c r="X131" s="21">
        <v>1995</v>
      </c>
      <c r="Y131" s="28" t="s">
        <v>211</v>
      </c>
      <c r="Z131" s="118">
        <f t="shared" si="51"/>
        <v>26</v>
      </c>
      <c r="AA131" s="25" t="s">
        <v>692</v>
      </c>
      <c r="AB131" s="21" t="s">
        <v>105</v>
      </c>
      <c r="AC131" s="21"/>
      <c r="AE131" s="90" t="s">
        <v>537</v>
      </c>
      <c r="AF131" s="82"/>
      <c r="CP131" s="19" t="str">
        <f t="shared" si="52"/>
        <v>Grimm Stephan</v>
      </c>
      <c r="CR131" s="19">
        <f t="shared" si="53"/>
        <v>26</v>
      </c>
      <c r="CS131" s="19" t="str">
        <f t="shared" si="54"/>
        <v>C</v>
      </c>
      <c r="CT131" s="154">
        <v>3203</v>
      </c>
      <c r="CU131" s="125">
        <v>443</v>
      </c>
      <c r="CV131" s="33">
        <f t="shared" si="77"/>
        <v>9</v>
      </c>
      <c r="CW131" s="83" t="str">
        <f t="shared" si="78"/>
        <v>System-Spezialist 3</v>
      </c>
      <c r="CX131" s="125">
        <v>443</v>
      </c>
      <c r="CY131" s="33">
        <f t="shared" si="65"/>
        <v>9</v>
      </c>
      <c r="CZ131" s="83" t="str">
        <f t="shared" si="66"/>
        <v>System-Spezialist 3</v>
      </c>
      <c r="DA131" s="125">
        <v>443</v>
      </c>
      <c r="DB131" s="33">
        <f t="shared" si="69"/>
        <v>9</v>
      </c>
      <c r="DC131" s="83" t="str">
        <f t="shared" si="70"/>
        <v>System-Spezialist 3</v>
      </c>
      <c r="DD131" s="125">
        <v>443</v>
      </c>
      <c r="DE131" s="33">
        <f t="shared" si="79"/>
        <v>9</v>
      </c>
      <c r="DF131" s="83" t="str">
        <f t="shared" si="80"/>
        <v>System-Spezialist 3</v>
      </c>
      <c r="DG131" s="20"/>
      <c r="DH131" s="125">
        <v>413</v>
      </c>
      <c r="DI131" s="33">
        <f t="shared" si="67"/>
        <v>8</v>
      </c>
      <c r="DJ131" s="83" t="str">
        <f t="shared" si="68"/>
        <v>Senior System-Controller</v>
      </c>
      <c r="DO131" s="19">
        <f t="shared" si="55"/>
        <v>3203</v>
      </c>
      <c r="DP131" s="153">
        <v>3</v>
      </c>
      <c r="DQ131" s="19">
        <v>0</v>
      </c>
      <c r="DR131" s="19" t="s">
        <v>962</v>
      </c>
    </row>
    <row r="132" spans="1:122" s="19" customFormat="1" x14ac:dyDescent="0.2">
      <c r="A132" s="53">
        <v>0</v>
      </c>
      <c r="B132" s="53"/>
      <c r="C132" s="53">
        <f t="shared" si="50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512</v>
      </c>
      <c r="Q132" s="15">
        <v>128</v>
      </c>
      <c r="R132" s="42"/>
      <c r="S132" s="27" t="s">
        <v>204</v>
      </c>
      <c r="T132" s="21">
        <v>1978</v>
      </c>
      <c r="U132" s="28" t="s">
        <v>277</v>
      </c>
      <c r="V132" s="21">
        <v>1999</v>
      </c>
      <c r="W132" s="25"/>
      <c r="X132" s="21"/>
      <c r="Y132" s="25" t="s">
        <v>316</v>
      </c>
      <c r="Z132" s="21">
        <f t="shared" si="51"/>
        <v>19</v>
      </c>
      <c r="AA132" s="25" t="s">
        <v>205</v>
      </c>
      <c r="AB132" s="21" t="s">
        <v>121</v>
      </c>
      <c r="AC132" s="21"/>
      <c r="AE132" s="90" t="s">
        <v>427</v>
      </c>
      <c r="AF132" s="82"/>
      <c r="CP132" s="19" t="str">
        <f t="shared" si="52"/>
        <v>Hänni Alexander</v>
      </c>
      <c r="CR132" s="19">
        <f t="shared" si="53"/>
        <v>19</v>
      </c>
      <c r="CS132" s="19" t="str">
        <f t="shared" si="54"/>
        <v>D</v>
      </c>
      <c r="CT132" s="154">
        <v>6755</v>
      </c>
      <c r="CU132" s="125">
        <v>423</v>
      </c>
      <c r="CV132" s="33">
        <f t="shared" si="77"/>
        <v>7</v>
      </c>
      <c r="CW132" s="83" t="str">
        <f t="shared" si="78"/>
        <v>IC-Berater / -Techniker 3 / LAN-Supporter</v>
      </c>
      <c r="CX132" s="125">
        <v>423</v>
      </c>
      <c r="CY132" s="33">
        <f t="shared" si="65"/>
        <v>7</v>
      </c>
      <c r="CZ132" s="83" t="str">
        <f t="shared" si="66"/>
        <v>IC-Berater / -Techniker 3 / LAN-Supporter</v>
      </c>
      <c r="DA132" s="125">
        <v>423</v>
      </c>
      <c r="DB132" s="33">
        <f t="shared" si="69"/>
        <v>7</v>
      </c>
      <c r="DC132" s="83" t="str">
        <f t="shared" si="70"/>
        <v>IC-Berater / -Techniker 3 / LAN-Supporter</v>
      </c>
      <c r="DD132" s="125">
        <v>422</v>
      </c>
      <c r="DE132" s="33">
        <f t="shared" si="79"/>
        <v>6</v>
      </c>
      <c r="DF132" s="83" t="str">
        <f t="shared" si="80"/>
        <v>IC-Berater / -Techniker 2 / LAN-Grundstufe</v>
      </c>
      <c r="DG132" s="20"/>
      <c r="DH132" s="125">
        <v>422</v>
      </c>
      <c r="DI132" s="33">
        <f t="shared" si="67"/>
        <v>6</v>
      </c>
      <c r="DJ132" s="83" t="str">
        <f t="shared" si="68"/>
        <v>IC-Berater / -Techniker 2 / LAN-Grundstufe</v>
      </c>
      <c r="DO132" s="19">
        <f t="shared" si="55"/>
        <v>6755</v>
      </c>
      <c r="DP132" s="153">
        <v>6</v>
      </c>
      <c r="DQ132" s="19">
        <v>0</v>
      </c>
      <c r="DR132" s="19" t="s">
        <v>960</v>
      </c>
    </row>
    <row r="133" spans="1:122" s="19" customFormat="1" x14ac:dyDescent="0.2">
      <c r="A133" s="53">
        <v>0</v>
      </c>
      <c r="B133" s="53">
        <v>1</v>
      </c>
      <c r="C133" s="53">
        <f>IF(Z133&gt;=10,1,0)</f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1301</v>
      </c>
      <c r="P133" s="15" t="s">
        <v>514</v>
      </c>
      <c r="Q133" s="15">
        <v>129</v>
      </c>
      <c r="R133" s="245" t="s">
        <v>344</v>
      </c>
      <c r="S133" s="27" t="s">
        <v>230</v>
      </c>
      <c r="T133" s="21">
        <v>1965</v>
      </c>
      <c r="U133" s="28" t="s">
        <v>151</v>
      </c>
      <c r="V133" s="21">
        <v>1984</v>
      </c>
      <c r="W133" s="25"/>
      <c r="X133" s="21"/>
      <c r="Y133" s="25"/>
      <c r="Z133" s="21">
        <f>$AD$3-V133</f>
        <v>34</v>
      </c>
      <c r="AA133" s="25" t="s">
        <v>339</v>
      </c>
      <c r="AB133" s="21" t="s">
        <v>121</v>
      </c>
      <c r="AC133" s="21"/>
      <c r="AE133" s="90" t="s">
        <v>425</v>
      </c>
      <c r="AF133" s="82"/>
      <c r="CP133" s="19" t="str">
        <f t="shared" si="52"/>
        <v>Eichenberger Sylvia</v>
      </c>
      <c r="CR133" s="19">
        <f t="shared" si="53"/>
        <v>34</v>
      </c>
      <c r="CS133" s="19" t="str">
        <f t="shared" si="54"/>
        <v>D</v>
      </c>
      <c r="CT133" s="154">
        <v>5626</v>
      </c>
      <c r="CU133" s="125">
        <v>134</v>
      </c>
      <c r="CV133" s="33">
        <f t="shared" si="77"/>
        <v>7</v>
      </c>
      <c r="CW133" s="83" t="str">
        <f t="shared" si="78"/>
        <v>Kaufmännischer Mitarbeiter 4 / Gruppenchef 2</v>
      </c>
      <c r="CX133" s="125">
        <v>134</v>
      </c>
      <c r="CY133" s="33">
        <f t="shared" si="65"/>
        <v>7</v>
      </c>
      <c r="CZ133" s="83" t="str">
        <f t="shared" si="66"/>
        <v>Kaufmännischer Mitarbeiter 4 / Gruppenchef 2</v>
      </c>
      <c r="DA133" s="125">
        <v>134</v>
      </c>
      <c r="DB133" s="33">
        <f t="shared" ref="DB133:DB142" si="81">VLOOKUP($DA133,Funktionsbezeichnungen,3,0)</f>
        <v>7</v>
      </c>
      <c r="DC133" s="83" t="str">
        <f t="shared" ref="DC133:DC142" si="82">VLOOKUP($DA133,Funktionsbezeichnungen,2,0)</f>
        <v>Kaufmännischer Mitarbeiter 4 / Gruppenchef 2</v>
      </c>
      <c r="DD133" s="125">
        <v>134</v>
      </c>
      <c r="DE133" s="33">
        <f t="shared" ref="DE133:DE142" si="83">VLOOKUP($DD133,Funktionsbezeichnungen,3,0)</f>
        <v>7</v>
      </c>
      <c r="DF133" s="83" t="str">
        <f t="shared" ref="DF133:DF142" si="84">VLOOKUP($DD133,Funktionsbezeichnungen,2,0)</f>
        <v>Kaufmännischer Mitarbeiter 4 / Gruppenchef 2</v>
      </c>
      <c r="DG133" s="20"/>
      <c r="DH133" s="125">
        <v>134</v>
      </c>
      <c r="DI133" s="33">
        <f t="shared" ref="DI133:DI142" si="85">VLOOKUP($DH133,Funktionsbezeichnungen,3,0)</f>
        <v>7</v>
      </c>
      <c r="DJ133" s="83" t="str">
        <f t="shared" ref="DJ133:DJ142" si="86">VLOOKUP($DH133,Funktionsbezeichnungen,2,0)</f>
        <v>Kaufmännischer Mitarbeiter 4 / Gruppenchef 2</v>
      </c>
      <c r="DO133" s="19">
        <f t="shared" si="55"/>
        <v>5626</v>
      </c>
      <c r="DP133" s="153">
        <v>6</v>
      </c>
      <c r="DQ133" s="19">
        <v>0</v>
      </c>
      <c r="DR133" s="19" t="s">
        <v>955</v>
      </c>
    </row>
    <row r="134" spans="1:122" s="19" customFormat="1" x14ac:dyDescent="0.2">
      <c r="A134" s="53">
        <v>0</v>
      </c>
      <c r="B134" s="53">
        <v>1</v>
      </c>
      <c r="C134" s="53">
        <f>IF(Z134&gt;=10,1,0)</f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358</v>
      </c>
      <c r="P134" s="15" t="s">
        <v>505</v>
      </c>
      <c r="Q134" s="15">
        <v>130</v>
      </c>
      <c r="R134" s="245"/>
      <c r="S134" s="27" t="s">
        <v>396</v>
      </c>
      <c r="T134" s="21">
        <v>1965</v>
      </c>
      <c r="U134" s="28" t="s">
        <v>397</v>
      </c>
      <c r="V134" s="21">
        <v>1985</v>
      </c>
      <c r="W134" s="25"/>
      <c r="X134" s="21"/>
      <c r="Y134" s="25"/>
      <c r="Z134" s="21">
        <f>$AD$3-V134</f>
        <v>33</v>
      </c>
      <c r="AA134" s="25" t="s">
        <v>339</v>
      </c>
      <c r="AB134" s="21" t="s">
        <v>121</v>
      </c>
      <c r="AC134" s="21"/>
      <c r="AE134" s="90" t="s">
        <v>425</v>
      </c>
      <c r="AF134" s="82"/>
      <c r="CP134" s="19" t="str">
        <f t="shared" si="52"/>
        <v>Ehret-Kreutz Elke</v>
      </c>
      <c r="CR134" s="19">
        <f t="shared" si="53"/>
        <v>33</v>
      </c>
      <c r="CS134" s="19" t="str">
        <f t="shared" si="54"/>
        <v>D</v>
      </c>
      <c r="CT134" s="154">
        <v>5633</v>
      </c>
      <c r="CU134" s="125">
        <v>134</v>
      </c>
      <c r="CV134" s="33">
        <f t="shared" si="77"/>
        <v>7</v>
      </c>
      <c r="CW134" s="83" t="str">
        <f t="shared" si="78"/>
        <v>Kaufmännischer Mitarbeiter 4 / Gruppenchef 2</v>
      </c>
      <c r="CX134" s="125">
        <v>134</v>
      </c>
      <c r="CY134" s="33">
        <f>VLOOKUP($CX134,Funktionsbezeichnungen,3,0)</f>
        <v>7</v>
      </c>
      <c r="CZ134" s="83" t="str">
        <f>VLOOKUP($CX134,Funktionsbezeichnungen,2,0)</f>
        <v>Kaufmännischer Mitarbeiter 4 / Gruppenchef 2</v>
      </c>
      <c r="DA134" s="125">
        <v>134</v>
      </c>
      <c r="DB134" s="33">
        <f>VLOOKUP($DA134,Funktionsbezeichnungen,3,0)</f>
        <v>7</v>
      </c>
      <c r="DC134" s="83" t="str">
        <f>VLOOKUP($DA134,Funktionsbezeichnungen,2,0)</f>
        <v>Kaufmännischer Mitarbeiter 4 / Gruppenchef 2</v>
      </c>
      <c r="DD134" s="125">
        <v>134</v>
      </c>
      <c r="DE134" s="33">
        <f>VLOOKUP($DD134,Funktionsbezeichnungen,3,0)</f>
        <v>7</v>
      </c>
      <c r="DF134" s="83" t="str">
        <f>VLOOKUP($DD134,Funktionsbezeichnungen,2,0)</f>
        <v>Kaufmännischer Mitarbeiter 4 / Gruppenchef 2</v>
      </c>
      <c r="DG134" s="20"/>
      <c r="DH134" s="125">
        <v>134</v>
      </c>
      <c r="DI134" s="33">
        <f>VLOOKUP($DH134,Funktionsbezeichnungen,3,0)</f>
        <v>7</v>
      </c>
      <c r="DJ134" s="83" t="str">
        <f>VLOOKUP($DH134,Funktionsbezeichnungen,2,0)</f>
        <v>Kaufmännischer Mitarbeiter 4 / Gruppenchef 2</v>
      </c>
      <c r="DO134" s="19">
        <f t="shared" si="55"/>
        <v>5633</v>
      </c>
      <c r="DP134" s="153">
        <v>6</v>
      </c>
      <c r="DQ134" s="19">
        <v>0</v>
      </c>
      <c r="DR134" s="19" t="s">
        <v>955</v>
      </c>
    </row>
    <row r="135" spans="1:122" s="19" customFormat="1" x14ac:dyDescent="0.2">
      <c r="A135" s="53">
        <v>0</v>
      </c>
      <c r="B135" s="53">
        <v>1</v>
      </c>
      <c r="C135" s="53">
        <f>IF(Z135&gt;=10,1,0)</f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357</v>
      </c>
      <c r="P135" s="15" t="s">
        <v>513</v>
      </c>
      <c r="Q135" s="15">
        <v>131</v>
      </c>
      <c r="R135" s="245"/>
      <c r="S135" s="27" t="s">
        <v>272</v>
      </c>
      <c r="T135" s="21">
        <v>1967</v>
      </c>
      <c r="U135" s="28" t="s">
        <v>274</v>
      </c>
      <c r="V135" s="21">
        <v>1986</v>
      </c>
      <c r="W135" s="25" t="s">
        <v>1220</v>
      </c>
      <c r="X135" s="21">
        <v>2016</v>
      </c>
      <c r="Y135" s="25"/>
      <c r="Z135" s="21">
        <f>$AD$3-V135</f>
        <v>32</v>
      </c>
      <c r="AA135" s="25" t="s">
        <v>693</v>
      </c>
      <c r="AB135" s="21" t="s">
        <v>121</v>
      </c>
      <c r="AC135" s="21"/>
      <c r="AE135" s="90" t="s">
        <v>454</v>
      </c>
      <c r="AF135" s="82"/>
      <c r="CP135" s="19" t="str">
        <f t="shared" si="52"/>
        <v>Gerber Beatrice</v>
      </c>
      <c r="CR135" s="19">
        <f t="shared" si="53"/>
        <v>32</v>
      </c>
      <c r="CS135" s="19" t="str">
        <f t="shared" si="54"/>
        <v>D</v>
      </c>
      <c r="CT135" s="154">
        <v>4289</v>
      </c>
      <c r="CU135" s="125">
        <v>141</v>
      </c>
      <c r="CV135" s="33">
        <f t="shared" si="77"/>
        <v>8</v>
      </c>
      <c r="CW135" s="83" t="str">
        <f t="shared" si="78"/>
        <v>Kaufmännischer Fachspezialist 1</v>
      </c>
      <c r="CX135" s="125">
        <v>141</v>
      </c>
      <c r="CY135" s="33">
        <f t="shared" si="65"/>
        <v>8</v>
      </c>
      <c r="CZ135" s="83" t="str">
        <f t="shared" si="66"/>
        <v>Kaufmännischer Fachspezialist 1</v>
      </c>
      <c r="DA135" s="125">
        <v>141</v>
      </c>
      <c r="DB135" s="33">
        <f t="shared" si="81"/>
        <v>8</v>
      </c>
      <c r="DC135" s="83" t="str">
        <f t="shared" si="82"/>
        <v>Kaufmännischer Fachspezialist 1</v>
      </c>
      <c r="DD135" s="125">
        <v>141</v>
      </c>
      <c r="DE135" s="33">
        <f t="shared" si="83"/>
        <v>8</v>
      </c>
      <c r="DF135" s="83" t="str">
        <f t="shared" si="84"/>
        <v>Kaufmännischer Fachspezialist 1</v>
      </c>
      <c r="DG135" s="20"/>
      <c r="DH135" s="125">
        <v>141</v>
      </c>
      <c r="DI135" s="33">
        <f t="shared" si="85"/>
        <v>8</v>
      </c>
      <c r="DJ135" s="83" t="str">
        <f t="shared" si="86"/>
        <v>Kaufmännischer Fachspezialist 1</v>
      </c>
      <c r="DO135" s="19">
        <f t="shared" si="55"/>
        <v>4289</v>
      </c>
      <c r="DP135" s="153">
        <v>6</v>
      </c>
      <c r="DQ135" s="19">
        <v>0</v>
      </c>
      <c r="DR135" s="19" t="s">
        <v>956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1303</v>
      </c>
      <c r="P136" s="15" t="s">
        <v>515</v>
      </c>
      <c r="Q136" s="15">
        <v>132</v>
      </c>
      <c r="R136" s="245"/>
      <c r="S136" s="27" t="s">
        <v>163</v>
      </c>
      <c r="T136" s="21">
        <v>1956</v>
      </c>
      <c r="U136" s="28"/>
      <c r="V136" s="21">
        <v>1989</v>
      </c>
      <c r="W136" s="25"/>
      <c r="X136" s="21"/>
      <c r="Y136" s="25"/>
      <c r="Z136" s="21">
        <f>$AD$3-V136</f>
        <v>29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>+S136</f>
        <v>Körkel Agnes</v>
      </c>
      <c r="CR136" s="19">
        <f>+Z136</f>
        <v>29</v>
      </c>
      <c r="CS136" s="19" t="str">
        <f>+AB136</f>
        <v>E</v>
      </c>
      <c r="CT136" s="154">
        <v>5605</v>
      </c>
      <c r="CU136" s="125">
        <v>132</v>
      </c>
      <c r="CV136" s="33">
        <f>VLOOKUP($CU136,Funktionsbezeichnungen,3,0)</f>
        <v>5</v>
      </c>
      <c r="CW136" s="83" t="str">
        <f>VLOOKUP($CU136,Funktionsbezeichnungen,2,0)</f>
        <v>Kaufmännischer Mitarbeiter 2</v>
      </c>
      <c r="CX136" s="125">
        <v>132</v>
      </c>
      <c r="CY136" s="33">
        <f>VLOOKUP($CX136,Funktionsbezeichnungen,3,0)</f>
        <v>5</v>
      </c>
      <c r="CZ136" s="83" t="str">
        <f>VLOOKUP($CX136,Funktionsbezeichnungen,2,0)</f>
        <v>Kaufmännischer Mitarbeiter 2</v>
      </c>
      <c r="DA136" s="125">
        <v>132</v>
      </c>
      <c r="DB136" s="33">
        <f>VLOOKUP($DA136,Funktionsbezeichnungen,3,0)</f>
        <v>5</v>
      </c>
      <c r="DC136" s="83" t="str">
        <f>VLOOKUP($DA136,Funktionsbezeichnungen,2,0)</f>
        <v>Kaufmännischer Mitarbeiter 2</v>
      </c>
      <c r="DD136" s="125">
        <v>132</v>
      </c>
      <c r="DE136" s="33">
        <f>VLOOKUP($DD136,Funktionsbezeichnungen,3,0)</f>
        <v>5</v>
      </c>
      <c r="DF136" s="83" t="str">
        <f>VLOOKUP($DD136,Funktionsbezeichnungen,2,0)</f>
        <v>Kaufmännischer Mitarbeiter 2</v>
      </c>
      <c r="DG136" s="20"/>
      <c r="DH136" s="125">
        <v>132</v>
      </c>
      <c r="DI136" s="33">
        <f>VLOOKUP($DH136,Funktionsbezeichnungen,3,0)</f>
        <v>5</v>
      </c>
      <c r="DJ136" s="83" t="str">
        <f>VLOOKUP($DH136,Funktionsbezeichnungen,2,0)</f>
        <v>Kaufmännischer Mitarbeiter 2</v>
      </c>
      <c r="DO136" s="19">
        <f>+CT136</f>
        <v>5605</v>
      </c>
      <c r="DP136" s="153">
        <v>7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 t="shared" ref="C137:C153" si="87"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357</v>
      </c>
      <c r="P137" s="15" t="s">
        <v>1278</v>
      </c>
      <c r="Q137" s="15">
        <v>133</v>
      </c>
      <c r="R137" s="245"/>
      <c r="S137" s="27" t="s">
        <v>1277</v>
      </c>
      <c r="T137" s="21">
        <v>1964</v>
      </c>
      <c r="U137" s="28" t="s">
        <v>151</v>
      </c>
      <c r="V137" s="21">
        <v>1983</v>
      </c>
      <c r="W137" s="28"/>
      <c r="X137" s="21"/>
      <c r="Y137" s="25"/>
      <c r="Z137" s="21">
        <f t="shared" si="51"/>
        <v>35</v>
      </c>
      <c r="AA137" s="25" t="s">
        <v>414</v>
      </c>
      <c r="AB137" s="21" t="s">
        <v>142</v>
      </c>
      <c r="AC137" s="21"/>
      <c r="AE137" s="90" t="s">
        <v>428</v>
      </c>
      <c r="AF137" s="82"/>
      <c r="CP137" s="192" t="str">
        <f t="shared" si="52"/>
        <v>Halbeisen Gisela</v>
      </c>
      <c r="CQ137" s="192"/>
      <c r="CR137" s="192">
        <f t="shared" si="53"/>
        <v>35</v>
      </c>
      <c r="CS137" s="192" t="str">
        <f t="shared" si="54"/>
        <v>E</v>
      </c>
      <c r="CT137" s="222">
        <v>7710</v>
      </c>
      <c r="CU137" s="125">
        <v>112</v>
      </c>
      <c r="CV137" s="33">
        <f t="shared" si="77"/>
        <v>5</v>
      </c>
      <c r="CW137" s="83" t="str">
        <f t="shared" si="78"/>
        <v>Réceptionist / Telefonist / Service-Disponent 2</v>
      </c>
      <c r="CX137" s="125">
        <v>112</v>
      </c>
      <c r="CY137" s="33">
        <f t="shared" ref="CY137:CY142" si="88">VLOOKUP($CX137,Funktionsbezeichnungen,3,0)</f>
        <v>5</v>
      </c>
      <c r="CZ137" s="83" t="str">
        <f t="shared" ref="CZ137:CZ142" si="89">VLOOKUP($CX137,Funktionsbezeichnungen,2,0)</f>
        <v>Réceptionist / Telefonist / Service-Disponent 2</v>
      </c>
      <c r="DA137" s="125">
        <v>112</v>
      </c>
      <c r="DB137" s="33">
        <f t="shared" si="81"/>
        <v>5</v>
      </c>
      <c r="DC137" s="83" t="str">
        <f t="shared" si="82"/>
        <v>Réceptionist / Telefonist / Service-Disponent 2</v>
      </c>
      <c r="DD137" s="125">
        <v>112</v>
      </c>
      <c r="DE137" s="33">
        <f t="shared" si="83"/>
        <v>5</v>
      </c>
      <c r="DF137" s="83" t="str">
        <f t="shared" si="84"/>
        <v>Réceptionist / Telefonist / Service-Disponent 2</v>
      </c>
      <c r="DG137" s="20"/>
      <c r="DH137" s="125">
        <v>112</v>
      </c>
      <c r="DI137" s="33">
        <f t="shared" si="85"/>
        <v>5</v>
      </c>
      <c r="DJ137" s="83" t="str">
        <f t="shared" si="86"/>
        <v>Réceptionist / Telefonist / Service-Disponent 2</v>
      </c>
      <c r="DO137" s="19">
        <f t="shared" si="55"/>
        <v>7710</v>
      </c>
      <c r="DP137" s="153">
        <v>6</v>
      </c>
      <c r="DQ137" s="19">
        <v>0</v>
      </c>
      <c r="DR137" s="19" t="s">
        <v>953</v>
      </c>
    </row>
    <row r="138" spans="1:122" s="19" customFormat="1" x14ac:dyDescent="0.2">
      <c r="A138" s="53">
        <v>0</v>
      </c>
      <c r="B138" s="53">
        <v>1</v>
      </c>
      <c r="C138" s="53">
        <f t="shared" ref="C138:C139" si="90"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884</v>
      </c>
      <c r="Q138" s="15">
        <v>134</v>
      </c>
      <c r="R138" s="245"/>
      <c r="S138" s="27" t="s">
        <v>883</v>
      </c>
      <c r="T138" s="21">
        <v>1970</v>
      </c>
      <c r="U138" s="28" t="s">
        <v>264</v>
      </c>
      <c r="V138" s="21">
        <v>1987</v>
      </c>
      <c r="W138" s="25"/>
      <c r="X138" s="21"/>
      <c r="Y138" s="25"/>
      <c r="Z138" s="21">
        <f t="shared" ref="Z138" si="91">$AD$3-V138</f>
        <v>31</v>
      </c>
      <c r="AA138" s="25" t="s">
        <v>414</v>
      </c>
      <c r="AB138" s="21" t="s">
        <v>142</v>
      </c>
      <c r="AC138" s="21"/>
      <c r="AE138" s="90" t="s">
        <v>428</v>
      </c>
      <c r="AF138" s="82"/>
      <c r="CP138" s="19" t="str">
        <f t="shared" ref="CP138:CP139" si="92">+S138</f>
        <v>Wirtz Christine</v>
      </c>
      <c r="CR138" s="19">
        <f t="shared" ref="CR138" si="93">+Z138</f>
        <v>31</v>
      </c>
      <c r="CS138" s="19" t="str">
        <f t="shared" ref="CS138" si="94">+AB138</f>
        <v>E</v>
      </c>
      <c r="CT138" s="154">
        <v>5627</v>
      </c>
      <c r="CU138" s="125">
        <v>112</v>
      </c>
      <c r="CV138" s="33">
        <f t="shared" si="77"/>
        <v>5</v>
      </c>
      <c r="CW138" s="83" t="str">
        <f t="shared" si="78"/>
        <v>Réceptionist / Telefonist / Service-Disponent 2</v>
      </c>
      <c r="CX138" s="125">
        <v>112</v>
      </c>
      <c r="CY138" s="33">
        <f t="shared" si="88"/>
        <v>5</v>
      </c>
      <c r="CZ138" s="83" t="str">
        <f t="shared" si="89"/>
        <v>Réceptionist / Telefonist / Service-Disponent 2</v>
      </c>
      <c r="DA138" s="125">
        <v>112</v>
      </c>
      <c r="DB138" s="33">
        <f t="shared" si="81"/>
        <v>5</v>
      </c>
      <c r="DC138" s="83" t="str">
        <f t="shared" si="82"/>
        <v>Réceptionist / Telefonist / Service-Disponent 2</v>
      </c>
      <c r="DD138" s="125">
        <v>112</v>
      </c>
      <c r="DE138" s="33">
        <f t="shared" si="83"/>
        <v>5</v>
      </c>
      <c r="DF138" s="83" t="str">
        <f t="shared" si="84"/>
        <v>Réceptionist / Telefonist / Service-Disponent 2</v>
      </c>
      <c r="DG138" s="20"/>
      <c r="DH138" s="125">
        <v>112</v>
      </c>
      <c r="DI138" s="33">
        <f t="shared" si="85"/>
        <v>5</v>
      </c>
      <c r="DJ138" s="83" t="str">
        <f t="shared" si="86"/>
        <v>Réceptionist / Telefonist / Service-Disponent 2</v>
      </c>
      <c r="DO138" s="19">
        <f t="shared" ref="DO138:DO139" si="95">+CT138</f>
        <v>5627</v>
      </c>
      <c r="DP138" s="153">
        <v>6</v>
      </c>
      <c r="DQ138" s="19">
        <v>0</v>
      </c>
      <c r="DR138" s="19" t="s">
        <v>953</v>
      </c>
    </row>
    <row r="139" spans="1:122" s="19" customFormat="1" x14ac:dyDescent="0.2">
      <c r="A139" s="53">
        <v>0</v>
      </c>
      <c r="B139" s="53">
        <v>1</v>
      </c>
      <c r="C139" s="53">
        <f t="shared" si="90"/>
        <v>0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361</v>
      </c>
      <c r="P139" s="15" t="s">
        <v>1237</v>
      </c>
      <c r="Q139" s="15">
        <v>135</v>
      </c>
      <c r="R139" s="245"/>
      <c r="S139" s="27" t="s">
        <v>1238</v>
      </c>
      <c r="T139" s="21">
        <v>1971</v>
      </c>
      <c r="U139" s="28" t="s">
        <v>1239</v>
      </c>
      <c r="V139" s="21">
        <v>1995</v>
      </c>
      <c r="W139" s="25" t="s">
        <v>1240</v>
      </c>
      <c r="X139" s="162">
        <v>2012</v>
      </c>
      <c r="Y139" s="25"/>
      <c r="Z139" s="162">
        <f>$AD$3-X139</f>
        <v>6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2" t="str">
        <f t="shared" si="92"/>
        <v>Lazar Sonja</v>
      </c>
      <c r="CQ139" s="192"/>
      <c r="CR139" s="19">
        <f>+Z139</f>
        <v>6</v>
      </c>
      <c r="CS139" s="19" t="str">
        <f>+AB139</f>
        <v>E</v>
      </c>
      <c r="CT139" s="222">
        <v>6767</v>
      </c>
      <c r="CU139" s="125">
        <v>132</v>
      </c>
      <c r="CV139" s="33">
        <f t="shared" si="77"/>
        <v>5</v>
      </c>
      <c r="CW139" s="83" t="str">
        <f t="shared" si="78"/>
        <v>Kaufmännischer Mitarbeiter 2</v>
      </c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125"/>
      <c r="DI139" s="33"/>
      <c r="DJ139" s="83"/>
      <c r="DO139" s="19">
        <f t="shared" si="95"/>
        <v>6767</v>
      </c>
      <c r="DP139" s="153">
        <v>6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si="87"/>
        <v>1</v>
      </c>
      <c r="D140" s="55"/>
      <c r="E140" s="55"/>
      <c r="F140" s="55"/>
      <c r="G140" s="53"/>
      <c r="H140" s="53"/>
      <c r="I140" s="55"/>
      <c r="J140" s="53"/>
      <c r="K140" s="55"/>
      <c r="L140" s="55"/>
      <c r="M140" s="55">
        <v>1</v>
      </c>
      <c r="N140" s="59"/>
      <c r="O140" s="19" t="s">
        <v>361</v>
      </c>
      <c r="P140" s="15" t="s">
        <v>521</v>
      </c>
      <c r="Q140" s="15">
        <v>136</v>
      </c>
      <c r="R140" s="245" t="s">
        <v>345</v>
      </c>
      <c r="S140" s="27" t="s">
        <v>170</v>
      </c>
      <c r="T140" s="21">
        <v>1961</v>
      </c>
      <c r="U140" s="28" t="s">
        <v>169</v>
      </c>
      <c r="V140" s="21">
        <v>1980</v>
      </c>
      <c r="W140" s="25"/>
      <c r="X140" s="21"/>
      <c r="Y140" s="25"/>
      <c r="Z140" s="21">
        <f>$AD$3-V140</f>
        <v>38</v>
      </c>
      <c r="AA140" s="25" t="s">
        <v>169</v>
      </c>
      <c r="AB140" s="21" t="s">
        <v>142</v>
      </c>
      <c r="AC140" s="21"/>
      <c r="AE140" s="90" t="s">
        <v>429</v>
      </c>
      <c r="AF140" s="82"/>
      <c r="CP140" s="19" t="str">
        <f t="shared" si="52"/>
        <v>Eilers Brigitte</v>
      </c>
      <c r="CR140" s="19">
        <f>+Z140</f>
        <v>38</v>
      </c>
      <c r="CS140" s="19" t="str">
        <f>+AB140</f>
        <v>E</v>
      </c>
      <c r="CT140" s="154">
        <v>6740</v>
      </c>
      <c r="CU140" s="125">
        <v>133</v>
      </c>
      <c r="CV140" s="33">
        <f t="shared" si="77"/>
        <v>6</v>
      </c>
      <c r="CW140" s="83" t="str">
        <f t="shared" si="78"/>
        <v>Kaufmännischer Mitarbeiter 3 / Gruppenchef 1</v>
      </c>
      <c r="CX140" s="125">
        <v>133</v>
      </c>
      <c r="CY140" s="33">
        <f t="shared" si="88"/>
        <v>6</v>
      </c>
      <c r="CZ140" s="83" t="str">
        <f t="shared" si="89"/>
        <v>Kaufmännischer Mitarbeiter 3 / Gruppenchef 1</v>
      </c>
      <c r="DA140" s="125">
        <v>133</v>
      </c>
      <c r="DB140" s="33">
        <f t="shared" si="81"/>
        <v>6</v>
      </c>
      <c r="DC140" s="83" t="str">
        <f t="shared" si="82"/>
        <v>Kaufmännischer Mitarbeiter 3 / Gruppenchef 1</v>
      </c>
      <c r="DD140" s="125">
        <v>133</v>
      </c>
      <c r="DE140" s="33">
        <f t="shared" si="83"/>
        <v>6</v>
      </c>
      <c r="DF140" s="83" t="str">
        <f t="shared" si="84"/>
        <v>Kaufmännischer Mitarbeiter 3 / Gruppenchef 1</v>
      </c>
      <c r="DG140" s="20"/>
      <c r="DH140" s="125">
        <v>133</v>
      </c>
      <c r="DI140" s="33">
        <f t="shared" si="85"/>
        <v>6</v>
      </c>
      <c r="DJ140" s="83" t="str">
        <f t="shared" si="86"/>
        <v>Kaufmännischer Mitarbeiter 3 / Gruppenchef 1</v>
      </c>
      <c r="DO140" s="19">
        <f t="shared" si="55"/>
        <v>6740</v>
      </c>
      <c r="DP140" s="153">
        <v>6</v>
      </c>
      <c r="DQ140" s="19">
        <v>0</v>
      </c>
      <c r="DR140" s="185" t="s">
        <v>977</v>
      </c>
    </row>
    <row r="141" spans="1:122" s="19" customFormat="1" x14ac:dyDescent="0.2">
      <c r="A141" s="53">
        <v>0</v>
      </c>
      <c r="B141" s="53">
        <v>1</v>
      </c>
      <c r="C141" s="53">
        <f t="shared" si="87"/>
        <v>1</v>
      </c>
      <c r="D141" s="55"/>
      <c r="E141" s="55"/>
      <c r="F141" s="55"/>
      <c r="G141" s="53"/>
      <c r="H141" s="53"/>
      <c r="I141" s="55"/>
      <c r="J141" s="53"/>
      <c r="K141" s="55"/>
      <c r="L141" s="55"/>
      <c r="M141" s="55">
        <v>1</v>
      </c>
      <c r="N141" s="59"/>
      <c r="O141" s="19" t="s">
        <v>361</v>
      </c>
      <c r="P141" s="15" t="s">
        <v>519</v>
      </c>
      <c r="Q141" s="15">
        <v>137</v>
      </c>
      <c r="R141" s="245"/>
      <c r="S141" s="27" t="s">
        <v>911</v>
      </c>
      <c r="T141" s="21">
        <v>1969</v>
      </c>
      <c r="U141" s="28" t="s">
        <v>245</v>
      </c>
      <c r="V141" s="21">
        <v>1988</v>
      </c>
      <c r="W141" s="25"/>
      <c r="X141" s="21"/>
      <c r="Y141" s="25"/>
      <c r="Z141" s="21">
        <f>$AD$3-V141</f>
        <v>30</v>
      </c>
      <c r="AA141" s="25" t="s">
        <v>169</v>
      </c>
      <c r="AB141" s="21" t="s">
        <v>142</v>
      </c>
      <c r="AC141" s="21"/>
      <c r="AE141" s="90" t="s">
        <v>429</v>
      </c>
      <c r="AF141" s="82"/>
      <c r="CP141" s="19" t="str">
        <f t="shared" ref="CP141:CP153" si="96">+S141</f>
        <v>Barth Sandra</v>
      </c>
      <c r="CR141" s="19">
        <f>+Z141</f>
        <v>30</v>
      </c>
      <c r="CS141" s="19" t="str">
        <f>+AB141</f>
        <v>E</v>
      </c>
      <c r="CT141" s="154">
        <v>7701</v>
      </c>
      <c r="CU141" s="125">
        <v>132</v>
      </c>
      <c r="CV141" s="33">
        <f t="shared" si="77"/>
        <v>5</v>
      </c>
      <c r="CW141" s="83" t="str">
        <f t="shared" si="78"/>
        <v>Kaufmännischer Mitarbeiter 2</v>
      </c>
      <c r="CX141" s="125">
        <v>132</v>
      </c>
      <c r="CY141" s="33">
        <f t="shared" si="88"/>
        <v>5</v>
      </c>
      <c r="CZ141" s="83" t="str">
        <f t="shared" si="89"/>
        <v>Kaufmännischer Mitarbeiter 2</v>
      </c>
      <c r="DA141" s="125">
        <v>132</v>
      </c>
      <c r="DB141" s="33">
        <f t="shared" si="81"/>
        <v>5</v>
      </c>
      <c r="DC141" s="83" t="str">
        <f t="shared" si="82"/>
        <v>Kaufmännischer Mitarbeiter 2</v>
      </c>
      <c r="DD141" s="125">
        <v>132</v>
      </c>
      <c r="DE141" s="33">
        <f t="shared" si="83"/>
        <v>5</v>
      </c>
      <c r="DF141" s="83" t="str">
        <f t="shared" si="84"/>
        <v>Kaufmännischer Mitarbeiter 2</v>
      </c>
      <c r="DG141" s="20"/>
      <c r="DH141" s="125">
        <v>132</v>
      </c>
      <c r="DI141" s="33">
        <f t="shared" si="85"/>
        <v>5</v>
      </c>
      <c r="DJ141" s="83" t="str">
        <f t="shared" si="86"/>
        <v>Kaufmännischer Mitarbeiter 2</v>
      </c>
      <c r="DO141" s="19">
        <f t="shared" ref="DO141:DO142" si="97">+CT141</f>
        <v>7701</v>
      </c>
      <c r="DP141" s="153">
        <v>7</v>
      </c>
      <c r="DQ141" s="19">
        <v>0</v>
      </c>
      <c r="DR141" s="185" t="s">
        <v>977</v>
      </c>
    </row>
    <row r="142" spans="1:122" s="19" customFormat="1" x14ac:dyDescent="0.2">
      <c r="A142" s="53">
        <v>0</v>
      </c>
      <c r="B142" s="53"/>
      <c r="C142" s="53">
        <f t="shared" si="87"/>
        <v>1</v>
      </c>
      <c r="D142" s="55"/>
      <c r="E142" s="55"/>
      <c r="F142" s="55"/>
      <c r="G142" s="53"/>
      <c r="H142" s="53"/>
      <c r="I142" s="55"/>
      <c r="J142" s="53"/>
      <c r="K142" s="55"/>
      <c r="L142" s="55"/>
      <c r="M142" s="55">
        <v>1</v>
      </c>
      <c r="N142" s="59"/>
      <c r="O142" s="19" t="s">
        <v>359</v>
      </c>
      <c r="P142" s="15" t="s">
        <v>522</v>
      </c>
      <c r="Q142" s="15">
        <v>138</v>
      </c>
      <c r="R142" s="245"/>
      <c r="S142" s="27" t="s">
        <v>171</v>
      </c>
      <c r="T142" s="21">
        <v>1960</v>
      </c>
      <c r="U142" s="28"/>
      <c r="V142" s="21">
        <v>1984</v>
      </c>
      <c r="W142" s="25"/>
      <c r="X142" s="21"/>
      <c r="Y142" s="25"/>
      <c r="Z142" s="21">
        <f>$AD$3-V142</f>
        <v>34</v>
      </c>
      <c r="AA142" s="25" t="s">
        <v>172</v>
      </c>
      <c r="AB142" s="21" t="s">
        <v>147</v>
      </c>
      <c r="AC142" s="21"/>
      <c r="AE142" s="90" t="s">
        <v>430</v>
      </c>
      <c r="AF142" s="82"/>
      <c r="CP142" s="19" t="str">
        <f t="shared" si="96"/>
        <v>Schurrer Gabriel</v>
      </c>
      <c r="CR142" s="19">
        <f>+Z142</f>
        <v>34</v>
      </c>
      <c r="CS142" s="19" t="str">
        <f>+AB142</f>
        <v>F</v>
      </c>
      <c r="CT142" s="154">
        <v>7654</v>
      </c>
      <c r="CU142" s="125">
        <v>614</v>
      </c>
      <c r="CV142" s="33">
        <f t="shared" si="77"/>
        <v>4</v>
      </c>
      <c r="CW142" s="83" t="str">
        <f t="shared" si="78"/>
        <v>Laborassistenz 2</v>
      </c>
      <c r="CX142" s="125">
        <v>614</v>
      </c>
      <c r="CY142" s="33">
        <f t="shared" si="88"/>
        <v>4</v>
      </c>
      <c r="CZ142" s="83" t="str">
        <f t="shared" si="89"/>
        <v>Laborassistenz 2</v>
      </c>
      <c r="DA142" s="125">
        <v>614</v>
      </c>
      <c r="DB142" s="33">
        <f t="shared" si="81"/>
        <v>4</v>
      </c>
      <c r="DC142" s="83" t="str">
        <f t="shared" si="82"/>
        <v>Laborassistenz 2</v>
      </c>
      <c r="DD142" s="125">
        <v>614</v>
      </c>
      <c r="DE142" s="33">
        <f t="shared" si="83"/>
        <v>4</v>
      </c>
      <c r="DF142" s="83" t="str">
        <f t="shared" si="84"/>
        <v>Laborassistenz 2</v>
      </c>
      <c r="DG142" s="20"/>
      <c r="DH142" s="125">
        <v>614</v>
      </c>
      <c r="DI142" s="33">
        <f t="shared" si="85"/>
        <v>4</v>
      </c>
      <c r="DJ142" s="83" t="str">
        <f t="shared" si="86"/>
        <v>Laborassistenz 2</v>
      </c>
      <c r="DO142" s="19">
        <f t="shared" si="97"/>
        <v>7654</v>
      </c>
      <c r="DP142" s="153">
        <v>7</v>
      </c>
      <c r="DQ142" s="19">
        <v>0</v>
      </c>
      <c r="DR142" s="19" t="s">
        <v>963</v>
      </c>
    </row>
    <row r="143" spans="1:122" x14ac:dyDescent="0.25">
      <c r="A143" s="53">
        <v>0</v>
      </c>
      <c r="B143" s="53"/>
      <c r="C143" s="53">
        <f t="shared" si="87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1301</v>
      </c>
      <c r="P143" s="15" t="s">
        <v>1087</v>
      </c>
      <c r="Q143" s="15">
        <v>139</v>
      </c>
      <c r="R143" s="245" t="s">
        <v>365</v>
      </c>
      <c r="S143" s="27" t="s">
        <v>1088</v>
      </c>
      <c r="T143" s="21">
        <v>1997</v>
      </c>
      <c r="U143" s="28" t="s">
        <v>628</v>
      </c>
      <c r="V143" s="21"/>
      <c r="W143" s="25"/>
      <c r="X143" s="21"/>
      <c r="Y143" s="25" t="s">
        <v>173</v>
      </c>
      <c r="Z143" s="21"/>
      <c r="AA143" s="25" t="s">
        <v>1268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si="96"/>
        <v>Berger Noah</v>
      </c>
      <c r="CQ143" s="19"/>
      <c r="CT143" s="154">
        <v>9740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</row>
    <row r="144" spans="1:122" s="19" customFormat="1" x14ac:dyDescent="0.2">
      <c r="A144" s="53">
        <v>0</v>
      </c>
      <c r="B144" s="53"/>
      <c r="C144" s="53">
        <f t="shared" si="87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1301</v>
      </c>
      <c r="P144" s="15" t="s">
        <v>1091</v>
      </c>
      <c r="Q144" s="15">
        <v>140</v>
      </c>
      <c r="R144" s="42"/>
      <c r="S144" s="27" t="s">
        <v>1089</v>
      </c>
      <c r="T144" s="21">
        <v>1998</v>
      </c>
      <c r="U144" s="28" t="s">
        <v>628</v>
      </c>
      <c r="V144" s="21"/>
      <c r="W144" s="25"/>
      <c r="X144" s="21"/>
      <c r="Y144" s="25" t="s">
        <v>173</v>
      </c>
      <c r="Z144" s="21"/>
      <c r="AA144" s="25" t="s">
        <v>1268</v>
      </c>
      <c r="AB144" s="21" t="s">
        <v>175</v>
      </c>
      <c r="AC144" s="21"/>
      <c r="AE144" s="90" t="s">
        <v>381</v>
      </c>
      <c r="AF144" s="82"/>
      <c r="CP144" s="19" t="str">
        <f t="shared" si="96"/>
        <v>Pertoldi Noeh</v>
      </c>
      <c r="CT144" s="154">
        <v>9742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 t="shared" ref="DO144:DO153" si="98">+CT144</f>
        <v>9742</v>
      </c>
      <c r="DP144" s="153">
        <v>8</v>
      </c>
      <c r="DQ144" s="19">
        <v>0</v>
      </c>
      <c r="DR144" s="185" t="s">
        <v>976</v>
      </c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1301</v>
      </c>
      <c r="P145" s="15" t="s">
        <v>1092</v>
      </c>
      <c r="Q145" s="15">
        <v>141</v>
      </c>
      <c r="R145" s="42"/>
      <c r="S145" s="27" t="s">
        <v>1090</v>
      </c>
      <c r="T145" s="21">
        <v>1998</v>
      </c>
      <c r="U145" s="28" t="s">
        <v>628</v>
      </c>
      <c r="V145" s="21"/>
      <c r="W145" s="25"/>
      <c r="X145" s="21"/>
      <c r="Y145" s="25" t="s">
        <v>173</v>
      </c>
      <c r="Z145" s="21"/>
      <c r="AA145" s="25" t="s">
        <v>1268</v>
      </c>
      <c r="AB145" s="21" t="s">
        <v>175</v>
      </c>
      <c r="AC145" s="21"/>
      <c r="AE145" s="90" t="s">
        <v>381</v>
      </c>
      <c r="AF145" s="82"/>
      <c r="CP145" s="19" t="str">
        <f t="shared" si="96"/>
        <v>Thahiri Florian</v>
      </c>
      <c r="CT145" s="154">
        <v>9740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9740</v>
      </c>
      <c r="DP145" s="153">
        <v>8</v>
      </c>
      <c r="DQ145" s="19">
        <v>0</v>
      </c>
      <c r="DR145" s="185" t="s">
        <v>976</v>
      </c>
    </row>
    <row r="146" spans="1:141" s="19" customFormat="1" x14ac:dyDescent="0.2">
      <c r="A146" s="53">
        <v>0</v>
      </c>
      <c r="B146" s="53"/>
      <c r="C146" s="53">
        <f t="shared" si="87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1162</v>
      </c>
      <c r="Q146" s="15">
        <v>142</v>
      </c>
      <c r="R146" s="42"/>
      <c r="S146" s="27" t="s">
        <v>1160</v>
      </c>
      <c r="T146" s="21">
        <v>1999</v>
      </c>
      <c r="U146" s="28" t="s">
        <v>628</v>
      </c>
      <c r="V146" s="21"/>
      <c r="W146" s="25"/>
      <c r="X146" s="21"/>
      <c r="Y146" s="25" t="s">
        <v>176</v>
      </c>
      <c r="Z146" s="21"/>
      <c r="AA146" s="25" t="s">
        <v>1268</v>
      </c>
      <c r="AB146" s="21" t="s">
        <v>175</v>
      </c>
      <c r="AC146" s="21"/>
      <c r="AE146" s="90" t="s">
        <v>381</v>
      </c>
      <c r="AF146" s="82"/>
      <c r="CP146" s="19" t="str">
        <f t="shared" si="96"/>
        <v>Hirsbrunner Nico</v>
      </c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8"/>
        <v>9740</v>
      </c>
      <c r="DP146" s="153">
        <v>8</v>
      </c>
      <c r="DQ146" s="19">
        <v>0</v>
      </c>
      <c r="DR146" s="185" t="s">
        <v>976</v>
      </c>
    </row>
    <row r="147" spans="1:141" s="19" customFormat="1" x14ac:dyDescent="0.2">
      <c r="A147" s="53">
        <v>0</v>
      </c>
      <c r="B147" s="53"/>
      <c r="C147" s="53">
        <f t="shared" si="87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1161</v>
      </c>
      <c r="Q147" s="15">
        <v>143</v>
      </c>
      <c r="R147" s="42"/>
      <c r="S147" s="27" t="s">
        <v>1159</v>
      </c>
      <c r="T147" s="21">
        <v>1998</v>
      </c>
      <c r="U147" s="28" t="s">
        <v>628</v>
      </c>
      <c r="V147" s="21"/>
      <c r="W147" s="25"/>
      <c r="X147" s="21"/>
      <c r="Y147" s="25" t="s">
        <v>176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96"/>
        <v>Christ Florian</v>
      </c>
      <c r="CT147" s="154">
        <v>9739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98"/>
        <v>9739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">
      <c r="A148" s="53">
        <v>0</v>
      </c>
      <c r="B148" s="53"/>
      <c r="C148" s="53">
        <f t="shared" si="87"/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1163</v>
      </c>
      <c r="Q148" s="15">
        <v>144</v>
      </c>
      <c r="R148" s="42"/>
      <c r="S148" s="27" t="s">
        <v>1164</v>
      </c>
      <c r="T148" s="21">
        <v>1997</v>
      </c>
      <c r="U148" s="28" t="s">
        <v>628</v>
      </c>
      <c r="V148" s="21"/>
      <c r="W148" s="25"/>
      <c r="X148" s="21"/>
      <c r="Y148" s="25" t="s">
        <v>176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96"/>
        <v>Sivasundaram Aschveni</v>
      </c>
      <c r="CT148" s="154">
        <v>9751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9751</v>
      </c>
      <c r="DP148" s="153">
        <v>8</v>
      </c>
      <c r="DQ148" s="19">
        <v>0</v>
      </c>
      <c r="DR148" s="185" t="s">
        <v>976</v>
      </c>
      <c r="EK148"/>
    </row>
    <row r="149" spans="1:141" s="19" customFormat="1" x14ac:dyDescent="0.2">
      <c r="A149" s="53">
        <v>0</v>
      </c>
      <c r="B149" s="53"/>
      <c r="C149" s="53">
        <f t="shared" si="87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1208</v>
      </c>
      <c r="Q149" s="15">
        <v>145</v>
      </c>
      <c r="R149" s="42"/>
      <c r="S149" s="27" t="s">
        <v>1205</v>
      </c>
      <c r="T149" s="21">
        <v>1996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>+S149</f>
        <v>Leuch Georges</v>
      </c>
      <c r="CT149" s="154">
        <v>9750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>+CT149</f>
        <v>9750</v>
      </c>
      <c r="DP149" s="153">
        <v>8</v>
      </c>
      <c r="DQ149" s="19">
        <v>0</v>
      </c>
      <c r="DR149" s="185" t="s">
        <v>976</v>
      </c>
      <c r="EK149"/>
    </row>
    <row r="150" spans="1:141" s="19" customFormat="1" x14ac:dyDescent="0.2">
      <c r="A150" s="53">
        <v>0</v>
      </c>
      <c r="B150" s="53"/>
      <c r="C150" s="53">
        <f t="shared" si="87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359</v>
      </c>
      <c r="P150" s="15" t="s">
        <v>1209</v>
      </c>
      <c r="Q150" s="15">
        <v>146</v>
      </c>
      <c r="R150" s="42"/>
      <c r="S150" s="27" t="s">
        <v>1206</v>
      </c>
      <c r="T150" s="21">
        <v>2000</v>
      </c>
      <c r="U150" s="28" t="s">
        <v>628</v>
      </c>
      <c r="V150" s="21"/>
      <c r="W150" s="25"/>
      <c r="X150" s="21"/>
      <c r="Y150" s="25" t="s">
        <v>180</v>
      </c>
      <c r="Z150" s="21"/>
      <c r="AA150" s="25" t="s">
        <v>1268</v>
      </c>
      <c r="AB150" s="21" t="s">
        <v>177</v>
      </c>
      <c r="AC150" s="21"/>
      <c r="AE150" s="90" t="s">
        <v>381</v>
      </c>
      <c r="AF150" s="82"/>
      <c r="CP150" s="19" t="str">
        <f t="shared" ref="CP150:CP151" si="99">+S150</f>
        <v>Boser Florian</v>
      </c>
      <c r="CT150" s="154">
        <v>9750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ref="DO150:DO151" si="100">+CT150</f>
        <v>9750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87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1303</v>
      </c>
      <c r="P151" s="15" t="s">
        <v>1210</v>
      </c>
      <c r="Q151" s="15">
        <v>147</v>
      </c>
      <c r="R151" s="42"/>
      <c r="S151" s="27" t="s">
        <v>1207</v>
      </c>
      <c r="T151" s="21">
        <v>1999</v>
      </c>
      <c r="U151" s="28" t="s">
        <v>628</v>
      </c>
      <c r="V151" s="21"/>
      <c r="W151" s="25"/>
      <c r="X151" s="21"/>
      <c r="Y151" s="25" t="s">
        <v>180</v>
      </c>
      <c r="Z151" s="21"/>
      <c r="AA151" s="25" t="s">
        <v>1268</v>
      </c>
      <c r="AB151" s="21" t="s">
        <v>177</v>
      </c>
      <c r="AC151" s="21"/>
      <c r="AE151" s="90" t="s">
        <v>381</v>
      </c>
      <c r="AF151" s="82"/>
      <c r="CP151" s="19" t="str">
        <f t="shared" si="99"/>
        <v>Kaupp Nicolas</v>
      </c>
      <c r="CT151" s="154">
        <v>9752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 t="shared" si="100"/>
        <v>9752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87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361</v>
      </c>
      <c r="P152" s="15" t="s">
        <v>1266</v>
      </c>
      <c r="Q152" s="15">
        <v>148</v>
      </c>
      <c r="R152" s="42"/>
      <c r="S152" s="27" t="s">
        <v>1264</v>
      </c>
      <c r="T152" s="21">
        <v>2000</v>
      </c>
      <c r="U152" s="28" t="s">
        <v>628</v>
      </c>
      <c r="V152" s="21"/>
      <c r="W152" s="25"/>
      <c r="X152" s="21"/>
      <c r="Y152" s="25" t="s">
        <v>182</v>
      </c>
      <c r="Z152" s="21"/>
      <c r="AA152" s="25" t="s">
        <v>1268</v>
      </c>
      <c r="AB152" s="21" t="s">
        <v>177</v>
      </c>
      <c r="AC152" s="21"/>
      <c r="AE152" s="90" t="s">
        <v>381</v>
      </c>
      <c r="AF152" s="82"/>
      <c r="CP152" s="192" t="str">
        <f t="shared" si="96"/>
        <v>Tesan Laila</v>
      </c>
      <c r="CQ152" s="192"/>
      <c r="CR152" s="192"/>
      <c r="CS152" s="192"/>
      <c r="CT152" s="222">
        <v>9776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 t="shared" si="98"/>
        <v>9776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87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361</v>
      </c>
      <c r="P153" s="15" t="s">
        <v>1267</v>
      </c>
      <c r="Q153" s="15">
        <v>149</v>
      </c>
      <c r="R153" s="42"/>
      <c r="S153" s="27" t="s">
        <v>1265</v>
      </c>
      <c r="T153" s="21">
        <v>2001</v>
      </c>
      <c r="U153" s="28" t="s">
        <v>628</v>
      </c>
      <c r="V153" s="21"/>
      <c r="W153" s="25"/>
      <c r="X153" s="21"/>
      <c r="Y153" s="25" t="s">
        <v>182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2" t="str">
        <f t="shared" si="96"/>
        <v>Davet Kilian</v>
      </c>
      <c r="CQ153" s="192"/>
      <c r="CR153" s="192"/>
      <c r="CS153" s="192"/>
      <c r="CT153" s="222">
        <v>9775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si="98"/>
        <v>9775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5">
      <c r="A154" s="66"/>
      <c r="B154" s="66"/>
      <c r="C154" s="66"/>
      <c r="D154" s="66"/>
      <c r="E154" s="66"/>
      <c r="F154" s="60"/>
      <c r="G154" s="60"/>
      <c r="H154" s="60"/>
      <c r="I154" s="60"/>
      <c r="J154" s="60"/>
      <c r="K154" s="60"/>
      <c r="L154" s="60"/>
      <c r="M154" s="60"/>
      <c r="N154" s="60"/>
      <c r="O154" s="67"/>
      <c r="P154" s="68"/>
      <c r="Q154" s="68"/>
      <c r="R154" s="44"/>
      <c r="S154" s="30" t="s">
        <v>183</v>
      </c>
      <c r="T154" s="31">
        <f>+Q153</f>
        <v>149</v>
      </c>
      <c r="U154" s="65" t="s">
        <v>700</v>
      </c>
      <c r="V154" s="32"/>
      <c r="W154" s="34"/>
      <c r="X154" s="32"/>
      <c r="Y154" s="40"/>
      <c r="Z154" s="33"/>
      <c r="AA154" s="34"/>
      <c r="AB154" s="33"/>
      <c r="AC154" s="35"/>
      <c r="AE154" s="84"/>
      <c r="AF154" s="83"/>
      <c r="CT154" s="126"/>
      <c r="CU154" s="141"/>
      <c r="CV154" s="141"/>
      <c r="CW154" s="126"/>
      <c r="CX154" s="141"/>
      <c r="CY154" s="141"/>
      <c r="CZ154" s="126"/>
      <c r="DA154" s="141"/>
      <c r="DB154" s="141"/>
      <c r="DC154" s="126"/>
      <c r="DD154" s="141"/>
      <c r="DE154" s="141"/>
      <c r="DF154" s="126"/>
      <c r="DG154" s="126"/>
      <c r="DH154" s="138"/>
      <c r="DI154" s="138"/>
      <c r="EK154"/>
    </row>
    <row r="155" spans="1:141" customFormat="1" x14ac:dyDescent="0.25">
      <c r="A155" s="48">
        <f t="shared" ref="A155:N155" si="101">SUM(A5:A153)</f>
        <v>8</v>
      </c>
      <c r="B155" s="48">
        <f t="shared" si="101"/>
        <v>37</v>
      </c>
      <c r="C155" s="48">
        <f t="shared" si="101"/>
        <v>107</v>
      </c>
      <c r="D155" s="48">
        <f t="shared" si="101"/>
        <v>30</v>
      </c>
      <c r="E155" s="48">
        <f t="shared" si="101"/>
        <v>46</v>
      </c>
      <c r="F155" s="48">
        <f t="shared" si="101"/>
        <v>4</v>
      </c>
      <c r="G155" s="48">
        <f t="shared" si="101"/>
        <v>4</v>
      </c>
      <c r="H155" s="48">
        <f t="shared" si="101"/>
        <v>33</v>
      </c>
      <c r="I155" s="48">
        <f t="shared" si="101"/>
        <v>32</v>
      </c>
      <c r="J155" s="48">
        <f t="shared" si="101"/>
        <v>12</v>
      </c>
      <c r="K155" s="48">
        <f t="shared" si="101"/>
        <v>11</v>
      </c>
      <c r="L155" s="48">
        <f t="shared" si="101"/>
        <v>20</v>
      </c>
      <c r="M155" s="48">
        <f t="shared" si="101"/>
        <v>6</v>
      </c>
      <c r="N155" s="48">
        <f t="shared" si="101"/>
        <v>0</v>
      </c>
      <c r="O155" s="64">
        <f>SUM(D155+E155+F155+I155+K155+L155+M155)</f>
        <v>149</v>
      </c>
      <c r="P155" s="12"/>
      <c r="Q155" s="12" t="s">
        <v>224</v>
      </c>
      <c r="R155" s="45" t="s">
        <v>342</v>
      </c>
      <c r="S155" s="11" t="s">
        <v>88</v>
      </c>
      <c r="T155" s="13"/>
      <c r="U155" s="37"/>
      <c r="V155" s="13"/>
      <c r="W155" s="123"/>
      <c r="X155" s="13"/>
      <c r="Y155" s="37"/>
      <c r="Z155" s="13"/>
      <c r="AA155" s="14" t="s">
        <v>1036</v>
      </c>
      <c r="AB155" s="13"/>
      <c r="AC155" s="13"/>
      <c r="AD155" s="11"/>
      <c r="AE155" s="87" t="s">
        <v>382</v>
      </c>
      <c r="AF155" s="88" t="s">
        <v>385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9"/>
      <c r="CO155" s="19"/>
      <c r="CP155" s="11"/>
      <c r="CQ155" s="11"/>
      <c r="CR155" s="11"/>
      <c r="CS155" s="11"/>
      <c r="CT155" s="11"/>
      <c r="CU155" s="49"/>
      <c r="CV155" s="49"/>
      <c r="CW155" s="11"/>
      <c r="CX155" s="49"/>
      <c r="CY155" s="49"/>
      <c r="CZ155" s="11"/>
      <c r="DA155" s="49"/>
      <c r="DB155" s="49"/>
      <c r="DC155" s="11"/>
      <c r="DD155" s="49"/>
      <c r="DE155" s="49"/>
      <c r="DF155" s="11"/>
      <c r="DG155" s="115"/>
      <c r="DH155" s="13"/>
      <c r="DI155" s="13"/>
      <c r="DJ155" s="11"/>
      <c r="DM155" s="11"/>
      <c r="DN155" s="11"/>
      <c r="DO155" s="11"/>
      <c r="DV155" s="19"/>
    </row>
    <row r="156" spans="1:141" customFormat="1" x14ac:dyDescent="0.25">
      <c r="A156" s="11">
        <f t="shared" ref="A156:N156" si="102">SUBTOTAL(9,A5:A153)</f>
        <v>8</v>
      </c>
      <c r="B156" s="11">
        <f t="shared" si="102"/>
        <v>37</v>
      </c>
      <c r="C156" s="11">
        <f t="shared" si="102"/>
        <v>107</v>
      </c>
      <c r="D156" s="11">
        <f t="shared" si="102"/>
        <v>30</v>
      </c>
      <c r="E156" s="11">
        <f t="shared" si="102"/>
        <v>46</v>
      </c>
      <c r="F156" s="11">
        <f t="shared" si="102"/>
        <v>4</v>
      </c>
      <c r="G156" s="11">
        <f t="shared" si="102"/>
        <v>4</v>
      </c>
      <c r="H156" s="11">
        <f t="shared" si="102"/>
        <v>33</v>
      </c>
      <c r="I156" s="11">
        <f t="shared" si="102"/>
        <v>32</v>
      </c>
      <c r="J156" s="11">
        <f t="shared" si="102"/>
        <v>12</v>
      </c>
      <c r="K156" s="11">
        <f t="shared" si="102"/>
        <v>11</v>
      </c>
      <c r="L156" s="11">
        <f t="shared" si="102"/>
        <v>20</v>
      </c>
      <c r="M156" s="11">
        <f t="shared" si="102"/>
        <v>6</v>
      </c>
      <c r="N156" s="11">
        <f t="shared" si="102"/>
        <v>0</v>
      </c>
      <c r="O156" s="64">
        <f>SUM(D156+E156+F156+I156+K156+L156+M156)</f>
        <v>149</v>
      </c>
      <c r="P156" s="12"/>
      <c r="Q156" s="12" t="s">
        <v>224</v>
      </c>
      <c r="R156" s="45" t="s">
        <v>370</v>
      </c>
      <c r="S156" s="11" t="s">
        <v>371</v>
      </c>
      <c r="T156" s="13"/>
      <c r="U156" s="37"/>
      <c r="V156" s="13"/>
      <c r="W156" s="123"/>
      <c r="X156" s="13"/>
      <c r="Y156" s="37"/>
      <c r="Z156" s="13" t="s">
        <v>185</v>
      </c>
      <c r="AA156" s="14" t="s">
        <v>886</v>
      </c>
      <c r="AB156" s="13"/>
      <c r="AC156" s="13"/>
      <c r="AD156" s="11"/>
      <c r="AE156" s="87" t="s">
        <v>373</v>
      </c>
      <c r="AF156" s="88" t="s">
        <v>97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9"/>
      <c r="CO156" s="19"/>
      <c r="CP156" s="11"/>
      <c r="CQ156" s="11"/>
      <c r="CR156" s="11"/>
      <c r="CS156" s="11"/>
      <c r="CT156" s="11"/>
      <c r="CU156" s="49"/>
      <c r="CV156" s="49"/>
      <c r="CW156" s="11"/>
      <c r="CX156" s="49"/>
      <c r="CY156" s="49"/>
      <c r="CZ156" s="11"/>
      <c r="DA156" s="49"/>
      <c r="DB156" s="49"/>
      <c r="DC156" s="11"/>
      <c r="DD156" s="49"/>
      <c r="DE156" s="49"/>
      <c r="DF156" s="11"/>
      <c r="DG156" s="115"/>
      <c r="DH156" s="13"/>
      <c r="DI156" s="13"/>
      <c r="DJ156" s="11"/>
      <c r="DM156" s="11"/>
      <c r="DN156" s="11"/>
      <c r="DO156" s="11"/>
      <c r="DP156" s="45" t="s">
        <v>980</v>
      </c>
      <c r="DV156" s="19"/>
    </row>
    <row r="157" spans="1:141" customFormat="1" x14ac:dyDescent="0.25">
      <c r="A157" s="11"/>
      <c r="B157" s="11"/>
      <c r="C157" s="11"/>
      <c r="D157" s="49"/>
      <c r="E157" s="49"/>
      <c r="F157" s="50"/>
      <c r="G157" s="51"/>
      <c r="H157" s="51"/>
      <c r="I157" s="50"/>
      <c r="J157" s="51"/>
      <c r="K157" s="50"/>
      <c r="L157" s="50"/>
      <c r="M157" s="50"/>
      <c r="N157" s="50"/>
      <c r="O157" s="48"/>
      <c r="P157" s="12"/>
      <c r="Q157" s="12"/>
      <c r="R157" s="45" t="s">
        <v>369</v>
      </c>
      <c r="S157" s="11" t="s">
        <v>150</v>
      </c>
      <c r="T157" s="13"/>
      <c r="U157" s="37"/>
      <c r="V157" s="13"/>
      <c r="W157" s="123"/>
      <c r="X157" s="13"/>
      <c r="Y157" s="37"/>
      <c r="Z157" s="13" t="s">
        <v>186</v>
      </c>
      <c r="AA157" s="14" t="s">
        <v>1226</v>
      </c>
      <c r="AB157" s="13"/>
      <c r="AC157" s="13"/>
      <c r="AD157" s="11"/>
      <c r="AE157" s="87" t="s">
        <v>375</v>
      </c>
      <c r="AF157" s="88" t="s">
        <v>386</v>
      </c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9"/>
      <c r="CO157" s="19"/>
      <c r="CP157" s="11"/>
      <c r="CQ157" s="11"/>
      <c r="CR157" s="11"/>
      <c r="CS157" s="11"/>
      <c r="CT157" s="11"/>
      <c r="CU157" s="49"/>
      <c r="CV157" s="49"/>
      <c r="CW157" s="11"/>
      <c r="CX157" s="49"/>
      <c r="CY157" s="49"/>
      <c r="CZ157" s="11"/>
      <c r="DA157" s="49"/>
      <c r="DB157" s="49"/>
      <c r="DC157" s="11"/>
      <c r="DD157" s="49"/>
      <c r="DE157" s="49"/>
      <c r="DF157" s="11"/>
      <c r="DG157" s="115"/>
      <c r="DH157" s="13"/>
      <c r="DI157" s="13"/>
      <c r="DJ157" s="11"/>
      <c r="DM157" s="11"/>
      <c r="DN157" s="11"/>
      <c r="DO157" s="11"/>
      <c r="DP157" s="11" t="s">
        <v>986</v>
      </c>
      <c r="DV157" s="19"/>
      <c r="EK157" s="11"/>
    </row>
    <row r="158" spans="1:141" customFormat="1" x14ac:dyDescent="0.25">
      <c r="A158" s="11"/>
      <c r="B158" s="11"/>
      <c r="C158" s="11"/>
      <c r="D158" s="49"/>
      <c r="E158" s="49"/>
      <c r="F158" s="50"/>
      <c r="G158" s="51"/>
      <c r="H158" s="51"/>
      <c r="I158" s="50"/>
      <c r="J158" s="11"/>
      <c r="K158" s="50"/>
      <c r="L158" s="50"/>
      <c r="M158" s="50"/>
      <c r="N158" s="50"/>
      <c r="O158" s="48"/>
      <c r="P158" s="69" t="s">
        <v>366</v>
      </c>
      <c r="Q158" s="69" t="s">
        <v>366</v>
      </c>
      <c r="R158" s="45" t="s">
        <v>341</v>
      </c>
      <c r="S158" s="11" t="s">
        <v>158</v>
      </c>
      <c r="T158" s="13"/>
      <c r="U158" s="37"/>
      <c r="V158" s="13"/>
      <c r="W158" s="123"/>
      <c r="X158" s="13"/>
      <c r="Y158" s="37"/>
      <c r="Z158" s="13" t="s">
        <v>189</v>
      </c>
      <c r="AA158" s="14" t="s">
        <v>888</v>
      </c>
      <c r="AB158" s="13"/>
      <c r="AC158" s="13"/>
      <c r="AD158" s="11"/>
      <c r="AE158" s="87" t="s">
        <v>376</v>
      </c>
      <c r="AF158" s="88" t="s">
        <v>110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P158" s="11" t="s">
        <v>987</v>
      </c>
      <c r="DV158" s="19"/>
      <c r="EK158" s="11"/>
    </row>
    <row r="159" spans="1:141" customFormat="1" x14ac:dyDescent="0.25">
      <c r="A159" s="11"/>
      <c r="B159" s="11"/>
      <c r="C159" s="11"/>
      <c r="D159" s="49"/>
      <c r="E159" s="49"/>
      <c r="F159" s="50"/>
      <c r="G159" s="51"/>
      <c r="H159" s="51"/>
      <c r="I159" s="50"/>
      <c r="J159" s="11"/>
      <c r="K159" s="50"/>
      <c r="L159" s="50"/>
      <c r="M159" s="50"/>
      <c r="N159" s="50"/>
      <c r="O159" s="48"/>
      <c r="P159" s="12"/>
      <c r="Q159" s="12"/>
      <c r="R159" s="45" t="s">
        <v>368</v>
      </c>
      <c r="S159" s="11" t="s">
        <v>161</v>
      </c>
      <c r="T159" s="13"/>
      <c r="U159" s="37"/>
      <c r="V159" s="13"/>
      <c r="W159" s="123"/>
      <c r="X159" s="13"/>
      <c r="Y159" s="37"/>
      <c r="Z159" s="13" t="s">
        <v>876</v>
      </c>
      <c r="AA159" s="14" t="s">
        <v>1227</v>
      </c>
      <c r="AB159" s="13"/>
      <c r="AC159" s="13"/>
      <c r="AD159" s="11"/>
      <c r="AE159" s="87" t="s">
        <v>379</v>
      </c>
      <c r="AF159" s="88" t="s">
        <v>387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11" t="s">
        <v>988</v>
      </c>
      <c r="DV159" s="19"/>
      <c r="EK159" s="11"/>
    </row>
    <row r="160" spans="1:141" x14ac:dyDescent="0.25">
      <c r="R160" s="45" t="s">
        <v>367</v>
      </c>
      <c r="S160" s="11" t="s">
        <v>166</v>
      </c>
      <c r="Z160" s="13" t="s">
        <v>887</v>
      </c>
      <c r="AA160" s="14" t="s">
        <v>1288</v>
      </c>
      <c r="AE160" s="87" t="s">
        <v>394</v>
      </c>
      <c r="AF160" s="88" t="s">
        <v>395</v>
      </c>
      <c r="CN160" s="19"/>
      <c r="CO160" s="19"/>
      <c r="DP160" s="11" t="s">
        <v>981</v>
      </c>
      <c r="DV160" s="19"/>
    </row>
    <row r="161" spans="15:126" x14ac:dyDescent="0.25">
      <c r="R161" s="45" t="s">
        <v>365</v>
      </c>
      <c r="S161" s="11" t="s">
        <v>249</v>
      </c>
      <c r="Z161" s="223" t="s">
        <v>1228</v>
      </c>
      <c r="AA161" s="14" t="s">
        <v>1229</v>
      </c>
      <c r="AE161" s="87" t="s">
        <v>383</v>
      </c>
      <c r="AF161" s="88" t="s">
        <v>388</v>
      </c>
      <c r="CN161" s="19"/>
      <c r="CO161" s="19"/>
      <c r="DP161" s="11" t="s">
        <v>982</v>
      </c>
      <c r="DV161" s="19"/>
    </row>
    <row r="162" spans="15:126" x14ac:dyDescent="0.25">
      <c r="AE162" s="91" t="s">
        <v>365</v>
      </c>
      <c r="AF162" s="89" t="s">
        <v>249</v>
      </c>
      <c r="CN162" s="19"/>
      <c r="CO162" s="19"/>
      <c r="DP162" s="11" t="s">
        <v>989</v>
      </c>
      <c r="DV162" s="19"/>
    </row>
    <row r="163" spans="15:126" x14ac:dyDescent="0.25">
      <c r="AE163" s="80"/>
      <c r="DP163" s="11" t="s">
        <v>990</v>
      </c>
    </row>
    <row r="164" spans="15:126" x14ac:dyDescent="0.25">
      <c r="AE164" s="80" t="s">
        <v>408</v>
      </c>
      <c r="DP164" s="11" t="s">
        <v>991</v>
      </c>
    </row>
    <row r="165" spans="15:126" x14ac:dyDescent="0.25">
      <c r="O165" s="109"/>
      <c r="P165" s="110"/>
      <c r="Q165" s="111"/>
      <c r="R165" s="112"/>
      <c r="S165" s="113"/>
      <c r="AE165" s="80" t="s">
        <v>410</v>
      </c>
      <c r="DP165" s="11" t="s">
        <v>983</v>
      </c>
    </row>
    <row r="166" spans="15:126" x14ac:dyDescent="0.25">
      <c r="O166" s="109"/>
      <c r="P166" s="110"/>
      <c r="Q166" s="111"/>
      <c r="R166" s="112"/>
      <c r="S166" s="113"/>
      <c r="AE166" s="80" t="s">
        <v>409</v>
      </c>
      <c r="DP166" s="11" t="s">
        <v>984</v>
      </c>
    </row>
    <row r="167" spans="15:126" x14ac:dyDescent="0.25">
      <c r="O167" s="109"/>
      <c r="P167" s="110"/>
      <c r="Q167" s="111"/>
      <c r="R167" s="112"/>
      <c r="S167" s="113"/>
      <c r="AE167" s="80"/>
      <c r="DP167" s="11" t="s">
        <v>992</v>
      </c>
    </row>
    <row r="168" spans="15:126" x14ac:dyDescent="0.25">
      <c r="O168" s="114"/>
      <c r="P168" s="111"/>
      <c r="Q168" s="111"/>
      <c r="R168" s="112"/>
      <c r="S168" s="115"/>
      <c r="AE168" s="80" t="s">
        <v>411</v>
      </c>
      <c r="DP168" s="11" t="s">
        <v>985</v>
      </c>
    </row>
    <row r="169" spans="15:126" x14ac:dyDescent="0.25">
      <c r="AE169" s="80" t="s">
        <v>413</v>
      </c>
    </row>
    <row r="170" spans="15:126" x14ac:dyDescent="0.25">
      <c r="AE170" s="80" t="s">
        <v>412</v>
      </c>
      <c r="DQ170" s="45" t="s">
        <v>993</v>
      </c>
    </row>
    <row r="171" spans="15:126" x14ac:dyDescent="0.25">
      <c r="AE171" s="80"/>
      <c r="DQ171" s="11" t="s">
        <v>994</v>
      </c>
    </row>
    <row r="172" spans="15:126" x14ac:dyDescent="0.25">
      <c r="AE172" s="80"/>
      <c r="DQ172" s="11" t="s">
        <v>995</v>
      </c>
    </row>
    <row r="173" spans="15:126" x14ac:dyDescent="0.25">
      <c r="AE173" s="80"/>
      <c r="DQ173" s="11" t="s">
        <v>996</v>
      </c>
    </row>
    <row r="174" spans="15:126" x14ac:dyDescent="0.25">
      <c r="AE174" s="80"/>
      <c r="DQ174" s="11" t="s">
        <v>997</v>
      </c>
    </row>
    <row r="175" spans="15:126" x14ac:dyDescent="0.25">
      <c r="AE175" s="80"/>
    </row>
    <row r="176" spans="15:126" x14ac:dyDescent="0.25">
      <c r="AE176" s="80"/>
    </row>
    <row r="177" spans="31:124" x14ac:dyDescent="0.25">
      <c r="AE177" s="80"/>
    </row>
    <row r="178" spans="31:124" x14ac:dyDescent="0.25">
      <c r="AE178" s="80"/>
    </row>
    <row r="179" spans="31:124" x14ac:dyDescent="0.25">
      <c r="AE179" s="80"/>
      <c r="DT179" s="11" t="s">
        <v>998</v>
      </c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M182" s="872" t="s">
        <v>78</v>
      </c>
      <c r="DN182" s="873"/>
      <c r="DO182" s="874"/>
      <c r="DP182" s="173" t="s">
        <v>950</v>
      </c>
    </row>
    <row r="183" spans="31:124" x14ac:dyDescent="0.25">
      <c r="AE183" s="80"/>
      <c r="DM183" s="174" t="s">
        <v>76</v>
      </c>
      <c r="DN183" s="175" t="s">
        <v>77</v>
      </c>
      <c r="DO183" s="176" t="s">
        <v>701</v>
      </c>
      <c r="DP183" s="171"/>
    </row>
    <row r="184" spans="31:124" x14ac:dyDescent="0.25">
      <c r="AE184" s="80"/>
      <c r="DM184" s="177">
        <v>101</v>
      </c>
      <c r="DN184" s="178" t="s">
        <v>712</v>
      </c>
      <c r="DO184" s="179">
        <v>2</v>
      </c>
      <c r="DP184" s="171"/>
    </row>
    <row r="185" spans="31:124" x14ac:dyDescent="0.25">
      <c r="AE185" s="80"/>
      <c r="DM185" s="177">
        <v>102</v>
      </c>
      <c r="DN185" s="178" t="s">
        <v>713</v>
      </c>
      <c r="DO185" s="179">
        <v>3</v>
      </c>
      <c r="DP185" s="171"/>
    </row>
    <row r="186" spans="31:124" x14ac:dyDescent="0.25">
      <c r="AE186" s="80"/>
      <c r="DM186" s="177">
        <v>103</v>
      </c>
      <c r="DN186" s="178" t="s">
        <v>714</v>
      </c>
      <c r="DO186" s="179">
        <v>4</v>
      </c>
      <c r="DP186" s="171"/>
    </row>
    <row r="187" spans="31:124" x14ac:dyDescent="0.25">
      <c r="AE187" s="80"/>
      <c r="DM187" s="177">
        <v>104</v>
      </c>
      <c r="DN187" s="178" t="s">
        <v>715</v>
      </c>
      <c r="DO187" s="179">
        <v>5</v>
      </c>
      <c r="DP187" s="171"/>
    </row>
    <row r="188" spans="31:124" x14ac:dyDescent="0.25">
      <c r="AE188" s="80"/>
      <c r="DM188" s="177">
        <v>111</v>
      </c>
      <c r="DN188" s="178" t="s">
        <v>716</v>
      </c>
      <c r="DO188" s="179">
        <v>4</v>
      </c>
      <c r="DP188" s="171" t="s">
        <v>953</v>
      </c>
    </row>
    <row r="189" spans="31:124" x14ac:dyDescent="0.25">
      <c r="AE189" s="80"/>
      <c r="DM189" s="177">
        <v>112</v>
      </c>
      <c r="DN189" s="178" t="s">
        <v>717</v>
      </c>
      <c r="DO189" s="179">
        <v>5</v>
      </c>
      <c r="DP189" s="171" t="s">
        <v>953</v>
      </c>
    </row>
    <row r="190" spans="31:124" x14ac:dyDescent="0.25">
      <c r="AE190" s="80"/>
      <c r="DM190" s="177">
        <v>121</v>
      </c>
      <c r="DN190" s="178" t="s">
        <v>718</v>
      </c>
      <c r="DO190" s="179">
        <v>4</v>
      </c>
      <c r="DP190" s="171" t="s">
        <v>954</v>
      </c>
    </row>
    <row r="191" spans="31:124" x14ac:dyDescent="0.25">
      <c r="AE191" s="80"/>
      <c r="DM191" s="177">
        <v>122</v>
      </c>
      <c r="DN191" s="178" t="s">
        <v>719</v>
      </c>
      <c r="DO191" s="179">
        <v>5</v>
      </c>
      <c r="DP191" s="171" t="s">
        <v>954</v>
      </c>
    </row>
    <row r="192" spans="31:124" x14ac:dyDescent="0.25">
      <c r="DM192" s="177">
        <v>123</v>
      </c>
      <c r="DN192" s="178" t="s">
        <v>720</v>
      </c>
      <c r="DO192" s="179">
        <v>6</v>
      </c>
      <c r="DP192" s="171" t="s">
        <v>954</v>
      </c>
    </row>
    <row r="193" spans="117:120" x14ac:dyDescent="0.25">
      <c r="DM193" s="177">
        <v>124</v>
      </c>
      <c r="DN193" s="178" t="s">
        <v>721</v>
      </c>
      <c r="DO193" s="179">
        <v>7</v>
      </c>
      <c r="DP193" s="171" t="s">
        <v>954</v>
      </c>
    </row>
    <row r="194" spans="117:120" x14ac:dyDescent="0.25">
      <c r="DM194" s="177">
        <v>131</v>
      </c>
      <c r="DN194" s="178" t="s">
        <v>722</v>
      </c>
      <c r="DO194" s="179">
        <v>4</v>
      </c>
      <c r="DP194" s="171" t="s">
        <v>955</v>
      </c>
    </row>
    <row r="195" spans="117:120" x14ac:dyDescent="0.25">
      <c r="DM195" s="177">
        <v>132</v>
      </c>
      <c r="DN195" s="178" t="s">
        <v>723</v>
      </c>
      <c r="DO195" s="179">
        <v>5</v>
      </c>
      <c r="DP195" s="171" t="s">
        <v>955</v>
      </c>
    </row>
    <row r="196" spans="117:120" x14ac:dyDescent="0.25">
      <c r="DM196" s="177">
        <v>133</v>
      </c>
      <c r="DN196" s="178" t="s">
        <v>724</v>
      </c>
      <c r="DO196" s="179">
        <v>6</v>
      </c>
      <c r="DP196" s="171" t="s">
        <v>955</v>
      </c>
    </row>
    <row r="197" spans="117:120" x14ac:dyDescent="0.25">
      <c r="DM197" s="177">
        <v>134</v>
      </c>
      <c r="DN197" s="178" t="s">
        <v>725</v>
      </c>
      <c r="DO197" s="179">
        <v>7</v>
      </c>
      <c r="DP197" s="171" t="s">
        <v>955</v>
      </c>
    </row>
    <row r="198" spans="117:120" x14ac:dyDescent="0.25">
      <c r="DM198" s="177">
        <v>138</v>
      </c>
      <c r="DN198" s="178" t="s">
        <v>726</v>
      </c>
      <c r="DO198" s="179">
        <v>6</v>
      </c>
      <c r="DP198" s="171"/>
    </row>
    <row r="199" spans="117:120" x14ac:dyDescent="0.25">
      <c r="DM199" s="177">
        <v>139</v>
      </c>
      <c r="DN199" s="178" t="s">
        <v>727</v>
      </c>
      <c r="DO199" s="179">
        <v>7</v>
      </c>
      <c r="DP199" s="171"/>
    </row>
    <row r="200" spans="117:120" x14ac:dyDescent="0.25">
      <c r="DM200" s="177">
        <v>141</v>
      </c>
      <c r="DN200" s="178" t="s">
        <v>728</v>
      </c>
      <c r="DO200" s="179">
        <v>8</v>
      </c>
      <c r="DP200" s="171" t="s">
        <v>956</v>
      </c>
    </row>
    <row r="201" spans="117:120" x14ac:dyDescent="0.25">
      <c r="DM201" s="177">
        <v>142</v>
      </c>
      <c r="DN201" s="178" t="s">
        <v>729</v>
      </c>
      <c r="DO201" s="179">
        <v>9</v>
      </c>
      <c r="DP201" s="171" t="s">
        <v>956</v>
      </c>
    </row>
    <row r="202" spans="117:120" x14ac:dyDescent="0.25">
      <c r="DM202" s="177">
        <v>143</v>
      </c>
      <c r="DN202" s="178" t="s">
        <v>730</v>
      </c>
      <c r="DO202" s="179">
        <v>10</v>
      </c>
      <c r="DP202" s="171" t="s">
        <v>956</v>
      </c>
    </row>
    <row r="203" spans="117:120" x14ac:dyDescent="0.25">
      <c r="DM203" s="177">
        <v>144</v>
      </c>
      <c r="DN203" s="178" t="s">
        <v>731</v>
      </c>
      <c r="DO203" s="179">
        <v>11</v>
      </c>
      <c r="DP203" s="171" t="s">
        <v>956</v>
      </c>
    </row>
    <row r="204" spans="117:120" x14ac:dyDescent="0.25">
      <c r="DM204" s="177">
        <v>150</v>
      </c>
      <c r="DN204" s="178" t="s">
        <v>732</v>
      </c>
      <c r="DO204" s="179">
        <v>8</v>
      </c>
      <c r="DP204" s="171"/>
    </row>
    <row r="205" spans="117:120" x14ac:dyDescent="0.25">
      <c r="DM205" s="177">
        <v>151</v>
      </c>
      <c r="DN205" s="178" t="s">
        <v>733</v>
      </c>
      <c r="DO205" s="179">
        <v>9</v>
      </c>
      <c r="DP205" s="171"/>
    </row>
    <row r="206" spans="117:120" x14ac:dyDescent="0.25">
      <c r="DM206" s="177">
        <v>152</v>
      </c>
      <c r="DN206" s="178" t="s">
        <v>734</v>
      </c>
      <c r="DO206" s="179">
        <v>10</v>
      </c>
      <c r="DP206" s="171"/>
    </row>
    <row r="207" spans="117:120" x14ac:dyDescent="0.25">
      <c r="DM207" s="177">
        <v>153</v>
      </c>
      <c r="DN207" s="178" t="s">
        <v>735</v>
      </c>
      <c r="DO207" s="179">
        <v>11</v>
      </c>
      <c r="DP207" s="171"/>
    </row>
    <row r="208" spans="117:120" x14ac:dyDescent="0.25">
      <c r="DM208" s="177">
        <v>154</v>
      </c>
      <c r="DN208" s="178" t="s">
        <v>736</v>
      </c>
      <c r="DO208" s="179">
        <v>12</v>
      </c>
      <c r="DP208" s="171"/>
    </row>
    <row r="209" spans="117:120" x14ac:dyDescent="0.25">
      <c r="DM209" s="177">
        <v>161</v>
      </c>
      <c r="DN209" s="178" t="s">
        <v>737</v>
      </c>
      <c r="DO209" s="179">
        <v>8</v>
      </c>
      <c r="DP209" s="171" t="s">
        <v>957</v>
      </c>
    </row>
    <row r="210" spans="117:120" x14ac:dyDescent="0.25">
      <c r="DM210" s="177">
        <v>162</v>
      </c>
      <c r="DN210" s="178" t="s">
        <v>738</v>
      </c>
      <c r="DO210" s="179">
        <v>9</v>
      </c>
      <c r="DP210" s="171" t="s">
        <v>957</v>
      </c>
    </row>
    <row r="211" spans="117:120" x14ac:dyDescent="0.25">
      <c r="DM211" s="177">
        <v>163</v>
      </c>
      <c r="DN211" s="178" t="s">
        <v>739</v>
      </c>
      <c r="DO211" s="179">
        <v>10</v>
      </c>
      <c r="DP211" s="171"/>
    </row>
    <row r="212" spans="117:120" x14ac:dyDescent="0.25">
      <c r="DM212" s="177">
        <v>164</v>
      </c>
      <c r="DN212" s="178" t="s">
        <v>740</v>
      </c>
      <c r="DO212" s="179">
        <v>11</v>
      </c>
      <c r="DP212" s="171"/>
    </row>
    <row r="213" spans="117:120" x14ac:dyDescent="0.25">
      <c r="DM213" s="177">
        <v>171</v>
      </c>
      <c r="DN213" s="178" t="s">
        <v>741</v>
      </c>
      <c r="DO213" s="179">
        <v>9</v>
      </c>
      <c r="DP213" s="171"/>
    </row>
    <row r="214" spans="117:120" x14ac:dyDescent="0.25">
      <c r="DM214" s="177">
        <v>172</v>
      </c>
      <c r="DN214" s="178" t="s">
        <v>742</v>
      </c>
      <c r="DO214" s="179">
        <v>10</v>
      </c>
      <c r="DP214" s="171"/>
    </row>
    <row r="215" spans="117:120" x14ac:dyDescent="0.25">
      <c r="DM215" s="177">
        <v>173</v>
      </c>
      <c r="DN215" s="178" t="s">
        <v>743</v>
      </c>
      <c r="DO215" s="179">
        <v>11</v>
      </c>
      <c r="DP215" s="171"/>
    </row>
    <row r="216" spans="117:120" x14ac:dyDescent="0.25">
      <c r="DM216" s="177">
        <v>174</v>
      </c>
      <c r="DN216" s="178" t="s">
        <v>744</v>
      </c>
      <c r="DO216" s="179">
        <v>12</v>
      </c>
      <c r="DP216" s="171"/>
    </row>
    <row r="217" spans="117:120" x14ac:dyDescent="0.25">
      <c r="DM217" s="177">
        <v>181</v>
      </c>
      <c r="DN217" s="178" t="s">
        <v>745</v>
      </c>
      <c r="DO217" s="179">
        <v>10</v>
      </c>
      <c r="DP217" s="171"/>
    </row>
    <row r="218" spans="117:120" x14ac:dyDescent="0.25">
      <c r="DM218" s="177">
        <v>183</v>
      </c>
      <c r="DN218" s="178" t="s">
        <v>746</v>
      </c>
      <c r="DO218" s="179">
        <v>12</v>
      </c>
      <c r="DP218" s="171"/>
    </row>
    <row r="219" spans="117:120" x14ac:dyDescent="0.25">
      <c r="DM219" s="177">
        <v>191</v>
      </c>
      <c r="DN219" s="178" t="s">
        <v>747</v>
      </c>
      <c r="DO219" s="179">
        <v>7</v>
      </c>
      <c r="DP219" s="171"/>
    </row>
    <row r="220" spans="117:120" x14ac:dyDescent="0.25">
      <c r="DM220" s="177">
        <v>192</v>
      </c>
      <c r="DN220" s="178" t="s">
        <v>748</v>
      </c>
      <c r="DO220" s="179">
        <v>8</v>
      </c>
      <c r="DP220" s="171"/>
    </row>
    <row r="221" spans="117:120" x14ac:dyDescent="0.25">
      <c r="DM221" s="177">
        <v>193</v>
      </c>
      <c r="DN221" s="178" t="s">
        <v>749</v>
      </c>
      <c r="DO221" s="179">
        <v>9</v>
      </c>
      <c r="DP221" s="171"/>
    </row>
    <row r="222" spans="117:120" x14ac:dyDescent="0.25">
      <c r="DM222" s="177">
        <v>201</v>
      </c>
      <c r="DN222" s="178" t="s">
        <v>750</v>
      </c>
      <c r="DO222" s="179">
        <v>2</v>
      </c>
      <c r="DP222" s="171"/>
    </row>
    <row r="223" spans="117:120" x14ac:dyDescent="0.25">
      <c r="DM223" s="177">
        <v>202</v>
      </c>
      <c r="DN223" s="178" t="s">
        <v>751</v>
      </c>
      <c r="DO223" s="179">
        <v>3</v>
      </c>
      <c r="DP223" s="171"/>
    </row>
    <row r="224" spans="117:120" x14ac:dyDescent="0.25">
      <c r="DM224" s="177">
        <v>211</v>
      </c>
      <c r="DN224" s="178" t="s">
        <v>752</v>
      </c>
      <c r="DO224" s="179">
        <v>4</v>
      </c>
      <c r="DP224" s="171" t="s">
        <v>958</v>
      </c>
    </row>
    <row r="225" spans="117:120" x14ac:dyDescent="0.25">
      <c r="DM225" s="177">
        <v>212</v>
      </c>
      <c r="DN225" s="178" t="s">
        <v>753</v>
      </c>
      <c r="DO225" s="179">
        <v>5</v>
      </c>
      <c r="DP225" s="171" t="s">
        <v>958</v>
      </c>
    </row>
    <row r="226" spans="117:120" x14ac:dyDescent="0.25">
      <c r="DM226" s="177">
        <v>213</v>
      </c>
      <c r="DN226" s="178" t="s">
        <v>754</v>
      </c>
      <c r="DO226" s="179">
        <v>6</v>
      </c>
      <c r="DP226" s="171" t="s">
        <v>958</v>
      </c>
    </row>
    <row r="227" spans="117:120" x14ac:dyDescent="0.25">
      <c r="DM227" s="177">
        <v>214</v>
      </c>
      <c r="DN227" s="178" t="s">
        <v>755</v>
      </c>
      <c r="DO227" s="179">
        <v>7</v>
      </c>
      <c r="DP227" s="171" t="s">
        <v>958</v>
      </c>
    </row>
    <row r="228" spans="117:120" x14ac:dyDescent="0.25">
      <c r="DM228" s="177">
        <v>221</v>
      </c>
      <c r="DN228" s="178" t="s">
        <v>756</v>
      </c>
      <c r="DO228" s="179">
        <v>8</v>
      </c>
      <c r="DP228" s="171" t="s">
        <v>959</v>
      </c>
    </row>
    <row r="229" spans="117:120" x14ac:dyDescent="0.25">
      <c r="DM229" s="177">
        <v>222</v>
      </c>
      <c r="DN229" s="178" t="s">
        <v>757</v>
      </c>
      <c r="DO229" s="179">
        <v>9</v>
      </c>
      <c r="DP229" s="171" t="s">
        <v>959</v>
      </c>
    </row>
    <row r="230" spans="117:120" x14ac:dyDescent="0.25">
      <c r="DM230" s="177">
        <v>223</v>
      </c>
      <c r="DN230" s="178" t="s">
        <v>758</v>
      </c>
      <c r="DO230" s="179">
        <v>10</v>
      </c>
      <c r="DP230" s="171" t="s">
        <v>959</v>
      </c>
    </row>
    <row r="231" spans="117:120" x14ac:dyDescent="0.25">
      <c r="DM231" s="177">
        <v>224</v>
      </c>
      <c r="DN231" s="178" t="s">
        <v>759</v>
      </c>
      <c r="DO231" s="179">
        <v>11</v>
      </c>
      <c r="DP231" s="171" t="s">
        <v>959</v>
      </c>
    </row>
    <row r="232" spans="117:120" x14ac:dyDescent="0.25">
      <c r="DM232" s="177">
        <v>241</v>
      </c>
      <c r="DN232" s="178" t="s">
        <v>760</v>
      </c>
      <c r="DO232" s="179">
        <v>8</v>
      </c>
      <c r="DP232" s="171"/>
    </row>
    <row r="233" spans="117:120" x14ac:dyDescent="0.25">
      <c r="DM233" s="177">
        <v>242</v>
      </c>
      <c r="DN233" s="178" t="s">
        <v>761</v>
      </c>
      <c r="DO233" s="179">
        <v>9</v>
      </c>
      <c r="DP233" s="171"/>
    </row>
    <row r="234" spans="117:120" x14ac:dyDescent="0.25">
      <c r="DM234" s="177">
        <v>243</v>
      </c>
      <c r="DN234" s="178" t="s">
        <v>762</v>
      </c>
      <c r="DO234" s="179">
        <v>10</v>
      </c>
      <c r="DP234" s="171"/>
    </row>
    <row r="235" spans="117:120" x14ac:dyDescent="0.25">
      <c r="DM235" s="177">
        <v>244</v>
      </c>
      <c r="DN235" s="178" t="s">
        <v>763</v>
      </c>
      <c r="DO235" s="179">
        <v>11</v>
      </c>
      <c r="DP235" s="171"/>
    </row>
    <row r="236" spans="117:120" x14ac:dyDescent="0.25">
      <c r="DM236" s="177">
        <v>250</v>
      </c>
      <c r="DN236" s="178" t="s">
        <v>764</v>
      </c>
      <c r="DO236" s="179">
        <v>8</v>
      </c>
      <c r="DP236" s="171"/>
    </row>
    <row r="237" spans="117:120" x14ac:dyDescent="0.25">
      <c r="DM237" s="177">
        <v>251</v>
      </c>
      <c r="DN237" s="178" t="s">
        <v>765</v>
      </c>
      <c r="DO237" s="179">
        <v>9</v>
      </c>
      <c r="DP237" s="171"/>
    </row>
    <row r="238" spans="117:120" x14ac:dyDescent="0.25">
      <c r="DM238" s="177">
        <v>252</v>
      </c>
      <c r="DN238" s="178" t="s">
        <v>766</v>
      </c>
      <c r="DO238" s="179">
        <v>10</v>
      </c>
      <c r="DP238" s="171"/>
    </row>
    <row r="239" spans="117:120" x14ac:dyDescent="0.25">
      <c r="DM239" s="177">
        <v>253</v>
      </c>
      <c r="DN239" s="178" t="s">
        <v>767</v>
      </c>
      <c r="DO239" s="179">
        <v>11</v>
      </c>
      <c r="DP239" s="171"/>
    </row>
    <row r="240" spans="117:120" x14ac:dyDescent="0.25">
      <c r="DM240" s="177">
        <v>254</v>
      </c>
      <c r="DN240" s="178" t="s">
        <v>768</v>
      </c>
      <c r="DO240" s="179">
        <v>12</v>
      </c>
      <c r="DP240" s="171"/>
    </row>
    <row r="241" spans="117:120" x14ac:dyDescent="0.25">
      <c r="DM241" s="177">
        <v>351</v>
      </c>
      <c r="DN241" s="178" t="s">
        <v>769</v>
      </c>
      <c r="DO241" s="179">
        <v>7</v>
      </c>
      <c r="DP241" s="171"/>
    </row>
    <row r="242" spans="117:120" x14ac:dyDescent="0.25">
      <c r="DM242" s="177">
        <v>352</v>
      </c>
      <c r="DN242" s="178" t="s">
        <v>770</v>
      </c>
      <c r="DO242" s="179">
        <v>8</v>
      </c>
      <c r="DP242" s="171"/>
    </row>
    <row r="243" spans="117:120" x14ac:dyDescent="0.25">
      <c r="DM243" s="177">
        <v>353</v>
      </c>
      <c r="DN243" s="178" t="s">
        <v>771</v>
      </c>
      <c r="DO243" s="179">
        <v>9</v>
      </c>
      <c r="DP243" s="171"/>
    </row>
    <row r="244" spans="117:120" x14ac:dyDescent="0.25">
      <c r="DM244" s="177">
        <v>354</v>
      </c>
      <c r="DN244" s="178" t="s">
        <v>772</v>
      </c>
      <c r="DO244" s="179">
        <v>10</v>
      </c>
      <c r="DP244" s="171"/>
    </row>
    <row r="245" spans="117:120" x14ac:dyDescent="0.25">
      <c r="DM245" s="177">
        <v>355</v>
      </c>
      <c r="DN245" s="178" t="s">
        <v>773</v>
      </c>
      <c r="DO245" s="179">
        <v>11</v>
      </c>
      <c r="DP245" s="171"/>
    </row>
    <row r="246" spans="117:120" x14ac:dyDescent="0.25">
      <c r="DM246" s="177">
        <v>356</v>
      </c>
      <c r="DN246" s="178" t="s">
        <v>774</v>
      </c>
      <c r="DO246" s="179">
        <v>12</v>
      </c>
      <c r="DP246" s="171"/>
    </row>
    <row r="247" spans="117:120" x14ac:dyDescent="0.25">
      <c r="DM247" s="177">
        <v>361</v>
      </c>
      <c r="DN247" s="178" t="s">
        <v>775</v>
      </c>
      <c r="DO247" s="179">
        <v>6</v>
      </c>
      <c r="DP247" s="171"/>
    </row>
    <row r="248" spans="117:120" x14ac:dyDescent="0.25">
      <c r="DM248" s="177">
        <v>362</v>
      </c>
      <c r="DN248" s="178" t="s">
        <v>776</v>
      </c>
      <c r="DO248" s="179">
        <v>7</v>
      </c>
      <c r="DP248" s="171"/>
    </row>
    <row r="249" spans="117:120" x14ac:dyDescent="0.25">
      <c r="DM249" s="177">
        <v>363</v>
      </c>
      <c r="DN249" s="178" t="s">
        <v>777</v>
      </c>
      <c r="DO249" s="179">
        <v>8</v>
      </c>
      <c r="DP249" s="171"/>
    </row>
    <row r="250" spans="117:120" x14ac:dyDescent="0.25">
      <c r="DM250" s="177">
        <v>364</v>
      </c>
      <c r="DN250" s="178" t="s">
        <v>778</v>
      </c>
      <c r="DO250" s="179">
        <v>9</v>
      </c>
      <c r="DP250" s="171"/>
    </row>
    <row r="251" spans="117:120" x14ac:dyDescent="0.25">
      <c r="DM251" s="177">
        <v>366</v>
      </c>
      <c r="DN251" s="178" t="s">
        <v>779</v>
      </c>
      <c r="DO251" s="179">
        <v>8</v>
      </c>
      <c r="DP251" s="171"/>
    </row>
    <row r="252" spans="117:120" x14ac:dyDescent="0.25">
      <c r="DM252" s="177">
        <v>367</v>
      </c>
      <c r="DN252" s="178" t="s">
        <v>780</v>
      </c>
      <c r="DO252" s="179">
        <v>9</v>
      </c>
      <c r="DP252" s="171"/>
    </row>
    <row r="253" spans="117:120" x14ac:dyDescent="0.25">
      <c r="DM253" s="177">
        <v>368</v>
      </c>
      <c r="DN253" s="178" t="s">
        <v>781</v>
      </c>
      <c r="DO253" s="179">
        <v>10</v>
      </c>
      <c r="DP253" s="171"/>
    </row>
    <row r="254" spans="117:120" x14ac:dyDescent="0.25">
      <c r="DM254" s="177">
        <v>371</v>
      </c>
      <c r="DN254" s="178" t="s">
        <v>782</v>
      </c>
      <c r="DO254" s="179">
        <v>7</v>
      </c>
      <c r="DP254" s="171"/>
    </row>
    <row r="255" spans="117:120" x14ac:dyDescent="0.25">
      <c r="DM255" s="177">
        <v>372</v>
      </c>
      <c r="DN255" s="178" t="s">
        <v>783</v>
      </c>
      <c r="DO255" s="179">
        <v>8</v>
      </c>
      <c r="DP255" s="171"/>
    </row>
    <row r="256" spans="117:120" x14ac:dyDescent="0.25">
      <c r="DM256" s="177">
        <v>373</v>
      </c>
      <c r="DN256" s="178" t="s">
        <v>784</v>
      </c>
      <c r="DO256" s="179">
        <v>9</v>
      </c>
      <c r="DP256" s="171"/>
    </row>
    <row r="257" spans="117:120" x14ac:dyDescent="0.25">
      <c r="DM257" s="177">
        <v>374</v>
      </c>
      <c r="DN257" s="178" t="s">
        <v>785</v>
      </c>
      <c r="DO257" s="179">
        <v>10</v>
      </c>
      <c r="DP257" s="171"/>
    </row>
    <row r="258" spans="117:120" x14ac:dyDescent="0.25">
      <c r="DM258" s="177">
        <v>375</v>
      </c>
      <c r="DN258" s="178" t="s">
        <v>786</v>
      </c>
      <c r="DO258" s="179">
        <v>11</v>
      </c>
      <c r="DP258" s="171"/>
    </row>
    <row r="259" spans="117:120" x14ac:dyDescent="0.25">
      <c r="DM259" s="177">
        <v>376</v>
      </c>
      <c r="DN259" s="178" t="s">
        <v>787</v>
      </c>
      <c r="DO259" s="179">
        <v>8</v>
      </c>
      <c r="DP259" s="171"/>
    </row>
    <row r="260" spans="117:120" x14ac:dyDescent="0.25">
      <c r="DM260" s="177">
        <v>377</v>
      </c>
      <c r="DN260" s="178" t="s">
        <v>788</v>
      </c>
      <c r="DO260" s="179">
        <v>9</v>
      </c>
      <c r="DP260" s="171"/>
    </row>
    <row r="261" spans="117:120" x14ac:dyDescent="0.25">
      <c r="DM261" s="177">
        <v>378</v>
      </c>
      <c r="DN261" s="178" t="s">
        <v>789</v>
      </c>
      <c r="DO261" s="179">
        <v>11</v>
      </c>
      <c r="DP261" s="171"/>
    </row>
    <row r="262" spans="117:120" x14ac:dyDescent="0.25">
      <c r="DM262" s="177">
        <v>381</v>
      </c>
      <c r="DN262" s="178" t="s">
        <v>732</v>
      </c>
      <c r="DO262" s="179">
        <v>10</v>
      </c>
      <c r="DP262" s="171"/>
    </row>
    <row r="263" spans="117:120" x14ac:dyDescent="0.25">
      <c r="DM263" s="177">
        <v>382</v>
      </c>
      <c r="DN263" s="178" t="s">
        <v>733</v>
      </c>
      <c r="DO263" s="179">
        <v>11</v>
      </c>
      <c r="DP263" s="171"/>
    </row>
    <row r="264" spans="117:120" x14ac:dyDescent="0.25">
      <c r="DM264" s="177">
        <v>383</v>
      </c>
      <c r="DN264" s="178" t="s">
        <v>734</v>
      </c>
      <c r="DO264" s="179">
        <v>12</v>
      </c>
      <c r="DP264" s="171"/>
    </row>
    <row r="265" spans="117:120" x14ac:dyDescent="0.25">
      <c r="DM265" s="177">
        <v>410</v>
      </c>
      <c r="DN265" s="178" t="s">
        <v>790</v>
      </c>
      <c r="DO265" s="179">
        <v>5</v>
      </c>
      <c r="DP265" s="171"/>
    </row>
    <row r="266" spans="117:120" x14ac:dyDescent="0.25">
      <c r="DM266" s="177">
        <v>411</v>
      </c>
      <c r="DN266" s="178" t="s">
        <v>791</v>
      </c>
      <c r="DO266" s="179">
        <v>6</v>
      </c>
      <c r="DP266" s="171" t="s">
        <v>961</v>
      </c>
    </row>
    <row r="267" spans="117:120" x14ac:dyDescent="0.25">
      <c r="DM267" s="177">
        <v>412</v>
      </c>
      <c r="DN267" s="178" t="s">
        <v>792</v>
      </c>
      <c r="DO267" s="179">
        <v>7</v>
      </c>
      <c r="DP267" s="171" t="s">
        <v>961</v>
      </c>
    </row>
    <row r="268" spans="117:120" x14ac:dyDescent="0.25">
      <c r="DM268" s="177">
        <v>413</v>
      </c>
      <c r="DN268" s="178" t="s">
        <v>793</v>
      </c>
      <c r="DO268" s="179">
        <v>8</v>
      </c>
      <c r="DP268" s="171" t="s">
        <v>961</v>
      </c>
    </row>
    <row r="269" spans="117:120" x14ac:dyDescent="0.25">
      <c r="DM269" s="177">
        <v>420</v>
      </c>
      <c r="DN269" s="178" t="s">
        <v>794</v>
      </c>
      <c r="DO269" s="179">
        <v>4</v>
      </c>
      <c r="DP269" s="171" t="s">
        <v>960</v>
      </c>
    </row>
    <row r="270" spans="117:120" x14ac:dyDescent="0.25">
      <c r="DM270" s="177">
        <v>421</v>
      </c>
      <c r="DN270" s="178" t="s">
        <v>795</v>
      </c>
      <c r="DO270" s="179">
        <v>5</v>
      </c>
      <c r="DP270" s="171" t="s">
        <v>960</v>
      </c>
    </row>
    <row r="271" spans="117:120" x14ac:dyDescent="0.25">
      <c r="DM271" s="177">
        <v>422</v>
      </c>
      <c r="DN271" s="178" t="s">
        <v>796</v>
      </c>
      <c r="DO271" s="179">
        <v>6</v>
      </c>
      <c r="DP271" s="171" t="s">
        <v>960</v>
      </c>
    </row>
    <row r="272" spans="117:120" x14ac:dyDescent="0.25">
      <c r="DM272" s="177">
        <v>423</v>
      </c>
      <c r="DN272" s="178" t="s">
        <v>797</v>
      </c>
      <c r="DO272" s="179">
        <v>7</v>
      </c>
      <c r="DP272" s="171" t="s">
        <v>960</v>
      </c>
    </row>
    <row r="273" spans="117:120" x14ac:dyDescent="0.25">
      <c r="DM273" s="177">
        <v>424</v>
      </c>
      <c r="DN273" s="178" t="s">
        <v>798</v>
      </c>
      <c r="DO273" s="179">
        <v>8</v>
      </c>
      <c r="DP273" s="171" t="s">
        <v>960</v>
      </c>
    </row>
    <row r="274" spans="117:120" x14ac:dyDescent="0.25">
      <c r="DM274" s="177">
        <v>430</v>
      </c>
      <c r="DN274" s="178" t="s">
        <v>799</v>
      </c>
      <c r="DO274" s="179">
        <v>6</v>
      </c>
      <c r="DP274" s="171"/>
    </row>
    <row r="275" spans="117:120" x14ac:dyDescent="0.25">
      <c r="DM275" s="177">
        <v>431</v>
      </c>
      <c r="DN275" s="178" t="s">
        <v>800</v>
      </c>
      <c r="DO275" s="179">
        <v>7</v>
      </c>
      <c r="DP275" s="171"/>
    </row>
    <row r="276" spans="117:120" x14ac:dyDescent="0.25">
      <c r="DM276" s="177">
        <v>432</v>
      </c>
      <c r="DN276" s="178" t="s">
        <v>801</v>
      </c>
      <c r="DO276" s="179">
        <v>8</v>
      </c>
      <c r="DP276" s="171"/>
    </row>
    <row r="277" spans="117:120" x14ac:dyDescent="0.25">
      <c r="DM277" s="177">
        <v>433</v>
      </c>
      <c r="DN277" s="178" t="s">
        <v>802</v>
      </c>
      <c r="DO277" s="179">
        <v>9</v>
      </c>
      <c r="DP277" s="171"/>
    </row>
    <row r="278" spans="117:120" x14ac:dyDescent="0.25">
      <c r="DM278" s="177">
        <v>434</v>
      </c>
      <c r="DN278" s="178" t="s">
        <v>803</v>
      </c>
      <c r="DO278" s="179">
        <v>10</v>
      </c>
      <c r="DP278" s="171"/>
    </row>
    <row r="279" spans="117:120" x14ac:dyDescent="0.25">
      <c r="DM279" s="177">
        <v>441</v>
      </c>
      <c r="DN279" s="178" t="s">
        <v>804</v>
      </c>
      <c r="DO279" s="179">
        <v>7</v>
      </c>
      <c r="DP279" s="171" t="s">
        <v>962</v>
      </c>
    </row>
    <row r="280" spans="117:120" x14ac:dyDescent="0.25">
      <c r="DM280" s="177">
        <v>442</v>
      </c>
      <c r="DN280" s="178" t="s">
        <v>805</v>
      </c>
      <c r="DO280" s="179">
        <v>8</v>
      </c>
      <c r="DP280" s="171" t="s">
        <v>962</v>
      </c>
    </row>
    <row r="281" spans="117:120" x14ac:dyDescent="0.25">
      <c r="DM281" s="177">
        <v>443</v>
      </c>
      <c r="DN281" s="178" t="s">
        <v>806</v>
      </c>
      <c r="DO281" s="179">
        <v>9</v>
      </c>
      <c r="DP281" s="171" t="s">
        <v>962</v>
      </c>
    </row>
    <row r="282" spans="117:120" x14ac:dyDescent="0.25">
      <c r="DM282" s="177">
        <v>444</v>
      </c>
      <c r="DN282" s="178" t="s">
        <v>807</v>
      </c>
      <c r="DO282" s="179">
        <v>10</v>
      </c>
      <c r="DP282" s="171" t="s">
        <v>962</v>
      </c>
    </row>
    <row r="283" spans="117:120" x14ac:dyDescent="0.25">
      <c r="DM283" s="177">
        <v>451</v>
      </c>
      <c r="DN283" s="178" t="s">
        <v>808</v>
      </c>
      <c r="DO283" s="179">
        <v>7</v>
      </c>
      <c r="DP283" s="171"/>
    </row>
    <row r="284" spans="117:120" x14ac:dyDescent="0.25">
      <c r="DM284" s="177">
        <v>452</v>
      </c>
      <c r="DN284" s="178" t="s">
        <v>809</v>
      </c>
      <c r="DO284" s="179">
        <v>8</v>
      </c>
      <c r="DP284" s="171"/>
    </row>
    <row r="285" spans="117:120" x14ac:dyDescent="0.25">
      <c r="DM285" s="177">
        <v>453</v>
      </c>
      <c r="DN285" s="178" t="s">
        <v>810</v>
      </c>
      <c r="DO285" s="179">
        <v>9</v>
      </c>
      <c r="DP285" s="171"/>
    </row>
    <row r="286" spans="117:120" x14ac:dyDescent="0.25">
      <c r="DM286" s="177">
        <v>454</v>
      </c>
      <c r="DN286" s="178" t="s">
        <v>811</v>
      </c>
      <c r="DO286" s="179">
        <v>10</v>
      </c>
      <c r="DP286" s="171"/>
    </row>
    <row r="287" spans="117:120" x14ac:dyDescent="0.25">
      <c r="DM287" s="177">
        <v>460</v>
      </c>
      <c r="DN287" s="178" t="s">
        <v>812</v>
      </c>
      <c r="DO287" s="179">
        <v>6</v>
      </c>
      <c r="DP287" s="171"/>
    </row>
    <row r="288" spans="117:120" x14ac:dyDescent="0.25">
      <c r="DM288" s="177">
        <v>461</v>
      </c>
      <c r="DN288" s="178" t="s">
        <v>813</v>
      </c>
      <c r="DO288" s="179">
        <v>7</v>
      </c>
      <c r="DP288" s="171"/>
    </row>
    <row r="289" spans="117:120" x14ac:dyDescent="0.25">
      <c r="DM289" s="177">
        <v>462</v>
      </c>
      <c r="DN289" s="178" t="s">
        <v>814</v>
      </c>
      <c r="DO289" s="179">
        <v>8</v>
      </c>
      <c r="DP289" s="171"/>
    </row>
    <row r="290" spans="117:120" x14ac:dyDescent="0.25">
      <c r="DM290" s="177">
        <v>463</v>
      </c>
      <c r="DN290" s="178" t="s">
        <v>815</v>
      </c>
      <c r="DO290" s="179">
        <v>9</v>
      </c>
      <c r="DP290" s="171"/>
    </row>
    <row r="291" spans="117:120" x14ac:dyDescent="0.25">
      <c r="DM291" s="177">
        <v>464</v>
      </c>
      <c r="DN291" s="178" t="s">
        <v>816</v>
      </c>
      <c r="DO291" s="179">
        <v>10</v>
      </c>
      <c r="DP291" s="171"/>
    </row>
    <row r="292" spans="117:120" x14ac:dyDescent="0.25">
      <c r="DM292" s="177">
        <v>490</v>
      </c>
      <c r="DN292" s="178" t="s">
        <v>732</v>
      </c>
      <c r="DO292" s="179">
        <v>8</v>
      </c>
      <c r="DP292" s="171"/>
    </row>
    <row r="293" spans="117:120" x14ac:dyDescent="0.25">
      <c r="DM293" s="177">
        <v>491</v>
      </c>
      <c r="DN293" s="178" t="s">
        <v>733</v>
      </c>
      <c r="DO293" s="179">
        <v>9</v>
      </c>
      <c r="DP293" s="171"/>
    </row>
    <row r="294" spans="117:120" x14ac:dyDescent="0.25">
      <c r="DM294" s="177">
        <v>492</v>
      </c>
      <c r="DN294" s="178" t="s">
        <v>734</v>
      </c>
      <c r="DO294" s="179">
        <v>10</v>
      </c>
      <c r="DP294" s="171"/>
    </row>
    <row r="295" spans="117:120" x14ac:dyDescent="0.25">
      <c r="DM295" s="177">
        <v>493</v>
      </c>
      <c r="DN295" s="178" t="s">
        <v>817</v>
      </c>
      <c r="DO295" s="179">
        <v>11</v>
      </c>
      <c r="DP295" s="171"/>
    </row>
    <row r="296" spans="117:120" x14ac:dyDescent="0.25">
      <c r="DM296" s="177">
        <v>494</v>
      </c>
      <c r="DN296" s="178" t="s">
        <v>736</v>
      </c>
      <c r="DO296" s="179">
        <v>12</v>
      </c>
      <c r="DP296" s="171"/>
    </row>
    <row r="297" spans="117:120" x14ac:dyDescent="0.25">
      <c r="DM297" s="177">
        <v>501</v>
      </c>
      <c r="DN297" s="178" t="s">
        <v>818</v>
      </c>
      <c r="DO297" s="179">
        <v>1</v>
      </c>
      <c r="DP297" s="171"/>
    </row>
    <row r="298" spans="117:120" x14ac:dyDescent="0.25">
      <c r="DM298" s="177">
        <v>502</v>
      </c>
      <c r="DN298" s="178" t="s">
        <v>819</v>
      </c>
      <c r="DO298" s="179">
        <v>2</v>
      </c>
      <c r="DP298" s="171"/>
    </row>
    <row r="299" spans="117:120" x14ac:dyDescent="0.25">
      <c r="DM299" s="177">
        <v>504</v>
      </c>
      <c r="DN299" s="178" t="s">
        <v>821</v>
      </c>
      <c r="DO299" s="179">
        <v>4</v>
      </c>
      <c r="DP299" s="171"/>
    </row>
    <row r="300" spans="117:120" x14ac:dyDescent="0.25">
      <c r="DM300" s="177">
        <v>506</v>
      </c>
      <c r="DN300" s="178" t="s">
        <v>822</v>
      </c>
      <c r="DO300" s="179">
        <v>3</v>
      </c>
      <c r="DP300" s="171"/>
    </row>
    <row r="301" spans="117:120" x14ac:dyDescent="0.25">
      <c r="DM301" s="177">
        <v>507</v>
      </c>
      <c r="DN301" s="178" t="s">
        <v>823</v>
      </c>
      <c r="DO301" s="179">
        <v>4</v>
      </c>
      <c r="DP301" s="171"/>
    </row>
    <row r="302" spans="117:120" x14ac:dyDescent="0.25">
      <c r="DM302" s="177">
        <v>503</v>
      </c>
      <c r="DN302" s="178" t="s">
        <v>820</v>
      </c>
      <c r="DO302" s="179">
        <v>3</v>
      </c>
      <c r="DP302" s="171"/>
    </row>
    <row r="303" spans="117:120" x14ac:dyDescent="0.25">
      <c r="DM303" s="177">
        <v>508</v>
      </c>
      <c r="DN303" s="178" t="s">
        <v>824</v>
      </c>
      <c r="DO303" s="179">
        <v>5</v>
      </c>
      <c r="DP303" s="171"/>
    </row>
    <row r="304" spans="117:120" x14ac:dyDescent="0.25">
      <c r="DM304" s="177">
        <v>509</v>
      </c>
      <c r="DN304" s="178" t="s">
        <v>825</v>
      </c>
      <c r="DO304" s="179">
        <v>6</v>
      </c>
      <c r="DP304" s="171"/>
    </row>
    <row r="305" spans="117:120" x14ac:dyDescent="0.25">
      <c r="DM305" s="177">
        <v>511</v>
      </c>
      <c r="DN305" s="178" t="s">
        <v>826</v>
      </c>
      <c r="DO305" s="179">
        <v>4</v>
      </c>
      <c r="DP305" s="171"/>
    </row>
    <row r="306" spans="117:120" x14ac:dyDescent="0.25">
      <c r="DM306" s="177">
        <v>512</v>
      </c>
      <c r="DN306" s="178" t="s">
        <v>827</v>
      </c>
      <c r="DO306" s="179">
        <v>5</v>
      </c>
      <c r="DP306" s="171"/>
    </row>
    <row r="307" spans="117:120" x14ac:dyDescent="0.25">
      <c r="DM307" s="177">
        <v>513</v>
      </c>
      <c r="DN307" s="178" t="s">
        <v>828</v>
      </c>
      <c r="DO307" s="179">
        <v>6</v>
      </c>
      <c r="DP307" s="171"/>
    </row>
    <row r="308" spans="117:120" x14ac:dyDescent="0.25">
      <c r="DM308" s="177">
        <v>514</v>
      </c>
      <c r="DN308" s="178" t="s">
        <v>829</v>
      </c>
      <c r="DO308" s="179">
        <v>7</v>
      </c>
      <c r="DP308" s="171"/>
    </row>
    <row r="309" spans="117:120" x14ac:dyDescent="0.25">
      <c r="DM309" s="177">
        <v>516</v>
      </c>
      <c r="DN309" s="178" t="s">
        <v>830</v>
      </c>
      <c r="DO309" s="179">
        <v>4</v>
      </c>
      <c r="DP309" s="171"/>
    </row>
    <row r="310" spans="117:120" x14ac:dyDescent="0.25">
      <c r="DM310" s="177">
        <v>517</v>
      </c>
      <c r="DN310" s="178" t="s">
        <v>831</v>
      </c>
      <c r="DO310" s="179">
        <v>5</v>
      </c>
      <c r="DP310" s="171"/>
    </row>
    <row r="311" spans="117:120" x14ac:dyDescent="0.25">
      <c r="DM311" s="177">
        <v>518</v>
      </c>
      <c r="DN311" s="178" t="s">
        <v>832</v>
      </c>
      <c r="DO311" s="179">
        <v>6</v>
      </c>
      <c r="DP311" s="171"/>
    </row>
    <row r="312" spans="117:120" x14ac:dyDescent="0.25">
      <c r="DM312" s="177">
        <v>521</v>
      </c>
      <c r="DN312" s="178" t="s">
        <v>833</v>
      </c>
      <c r="DO312" s="179">
        <v>4</v>
      </c>
      <c r="DP312" s="171"/>
    </row>
    <row r="313" spans="117:120" x14ac:dyDescent="0.25">
      <c r="DM313" s="177">
        <v>522</v>
      </c>
      <c r="DN313" s="178" t="s">
        <v>834</v>
      </c>
      <c r="DO313" s="179">
        <v>5</v>
      </c>
      <c r="DP313" s="171"/>
    </row>
    <row r="314" spans="117:120" x14ac:dyDescent="0.25">
      <c r="DM314" s="177">
        <v>523</v>
      </c>
      <c r="DN314" s="178" t="s">
        <v>835</v>
      </c>
      <c r="DO314" s="179">
        <v>6</v>
      </c>
      <c r="DP314" s="171"/>
    </row>
    <row r="315" spans="117:120" x14ac:dyDescent="0.25">
      <c r="DM315" s="177">
        <v>524</v>
      </c>
      <c r="DN315" s="178" t="s">
        <v>836</v>
      </c>
      <c r="DO315" s="179">
        <v>7</v>
      </c>
      <c r="DP315" s="171"/>
    </row>
    <row r="316" spans="117:120" x14ac:dyDescent="0.25">
      <c r="DM316" s="177">
        <v>531</v>
      </c>
      <c r="DN316" s="178" t="s">
        <v>837</v>
      </c>
      <c r="DO316" s="179">
        <v>5</v>
      </c>
      <c r="DP316" s="171"/>
    </row>
    <row r="317" spans="117:120" x14ac:dyDescent="0.25">
      <c r="DM317" s="177">
        <v>532</v>
      </c>
      <c r="DN317" s="178" t="s">
        <v>838</v>
      </c>
      <c r="DO317" s="179">
        <v>6</v>
      </c>
      <c r="DP317" s="171"/>
    </row>
    <row r="318" spans="117:120" x14ac:dyDescent="0.25">
      <c r="DM318" s="177">
        <v>533</v>
      </c>
      <c r="DN318" s="178" t="s">
        <v>839</v>
      </c>
      <c r="DO318" s="179">
        <v>6</v>
      </c>
      <c r="DP318" s="171"/>
    </row>
    <row r="319" spans="117:120" x14ac:dyDescent="0.25">
      <c r="DM319" s="177">
        <v>534</v>
      </c>
      <c r="DN319" s="178" t="s">
        <v>840</v>
      </c>
      <c r="DO319" s="179">
        <v>7</v>
      </c>
      <c r="DP319" s="171"/>
    </row>
    <row r="320" spans="117:120" x14ac:dyDescent="0.25">
      <c r="DM320" s="177">
        <v>541</v>
      </c>
      <c r="DN320" s="178" t="s">
        <v>841</v>
      </c>
      <c r="DO320" s="179">
        <v>6</v>
      </c>
      <c r="DP320" s="171"/>
    </row>
    <row r="321" spans="117:120" x14ac:dyDescent="0.25">
      <c r="DM321" s="177">
        <v>542</v>
      </c>
      <c r="DN321" s="178" t="s">
        <v>842</v>
      </c>
      <c r="DO321" s="179">
        <v>7</v>
      </c>
      <c r="DP321" s="171" t="s">
        <v>967</v>
      </c>
    </row>
    <row r="322" spans="117:120" x14ac:dyDescent="0.25">
      <c r="DM322" s="177">
        <v>543</v>
      </c>
      <c r="DN322" s="178" t="s">
        <v>843</v>
      </c>
      <c r="DO322" s="179">
        <v>8</v>
      </c>
      <c r="DP322" s="171"/>
    </row>
    <row r="323" spans="117:120" x14ac:dyDescent="0.25">
      <c r="DM323" s="177">
        <v>544</v>
      </c>
      <c r="DN323" s="178" t="s">
        <v>844</v>
      </c>
      <c r="DO323" s="179">
        <v>9</v>
      </c>
      <c r="DP323" s="171"/>
    </row>
    <row r="324" spans="117:120" x14ac:dyDescent="0.25">
      <c r="DM324" s="177">
        <v>545</v>
      </c>
      <c r="DN324" s="178" t="s">
        <v>845</v>
      </c>
      <c r="DO324" s="179">
        <v>10</v>
      </c>
      <c r="DP324" s="171"/>
    </row>
    <row r="325" spans="117:120" x14ac:dyDescent="0.25">
      <c r="DM325" s="177">
        <v>550</v>
      </c>
      <c r="DN325" s="178" t="s">
        <v>846</v>
      </c>
      <c r="DO325" s="179">
        <v>7</v>
      </c>
      <c r="DP325" s="171"/>
    </row>
    <row r="326" spans="117:120" x14ac:dyDescent="0.25">
      <c r="DM326" s="177">
        <v>551</v>
      </c>
      <c r="DN326" s="178" t="s">
        <v>732</v>
      </c>
      <c r="DO326" s="179">
        <v>8</v>
      </c>
      <c r="DP326" s="171"/>
    </row>
    <row r="327" spans="117:120" x14ac:dyDescent="0.25">
      <c r="DM327" s="177">
        <v>552</v>
      </c>
      <c r="DN327" s="178" t="s">
        <v>733</v>
      </c>
      <c r="DO327" s="179">
        <v>9</v>
      </c>
      <c r="DP327" s="171"/>
    </row>
    <row r="328" spans="117:120" x14ac:dyDescent="0.25">
      <c r="DM328" s="177">
        <v>553</v>
      </c>
      <c r="DN328" s="178" t="s">
        <v>734</v>
      </c>
      <c r="DO328" s="179">
        <v>10</v>
      </c>
      <c r="DP328" s="171"/>
    </row>
    <row r="329" spans="117:120" x14ac:dyDescent="0.25">
      <c r="DM329" s="177">
        <v>554</v>
      </c>
      <c r="DN329" s="178" t="s">
        <v>817</v>
      </c>
      <c r="DO329" s="179">
        <v>11</v>
      </c>
      <c r="DP329" s="171"/>
    </row>
    <row r="330" spans="117:120" x14ac:dyDescent="0.25">
      <c r="DM330" s="177">
        <v>555</v>
      </c>
      <c r="DN330" s="180" t="s">
        <v>736</v>
      </c>
      <c r="DO330" s="179">
        <v>12</v>
      </c>
      <c r="DP330" s="171"/>
    </row>
    <row r="331" spans="117:120" x14ac:dyDescent="0.25">
      <c r="DM331" s="177">
        <v>561</v>
      </c>
      <c r="DN331" s="178" t="s">
        <v>847</v>
      </c>
      <c r="DO331" s="179">
        <v>3</v>
      </c>
      <c r="DP331" s="171"/>
    </row>
    <row r="332" spans="117:120" x14ac:dyDescent="0.25">
      <c r="DM332" s="177">
        <v>562</v>
      </c>
      <c r="DN332" s="178" t="s">
        <v>848</v>
      </c>
      <c r="DO332" s="179">
        <v>4</v>
      </c>
      <c r="DP332" s="171"/>
    </row>
    <row r="333" spans="117:120" x14ac:dyDescent="0.25">
      <c r="DM333" s="177">
        <v>563</v>
      </c>
      <c r="DN333" s="178" t="s">
        <v>849</v>
      </c>
      <c r="DO333" s="179">
        <v>5</v>
      </c>
      <c r="DP333" s="171"/>
    </row>
    <row r="334" spans="117:120" x14ac:dyDescent="0.25">
      <c r="DM334" s="177">
        <v>564</v>
      </c>
      <c r="DN334" s="178" t="s">
        <v>850</v>
      </c>
      <c r="DO334" s="179">
        <v>6</v>
      </c>
      <c r="DP334" s="171"/>
    </row>
    <row r="335" spans="117:120" x14ac:dyDescent="0.25">
      <c r="DM335" s="177">
        <v>565</v>
      </c>
      <c r="DN335" s="178" t="s">
        <v>851</v>
      </c>
      <c r="DO335" s="179">
        <v>7</v>
      </c>
      <c r="DP335" s="171"/>
    </row>
    <row r="336" spans="117:120" x14ac:dyDescent="0.25">
      <c r="DM336" s="177">
        <v>566</v>
      </c>
      <c r="DN336" s="178" t="s">
        <v>0</v>
      </c>
      <c r="DO336" s="179">
        <v>8</v>
      </c>
      <c r="DP336" s="171"/>
    </row>
    <row r="337" spans="117:120" x14ac:dyDescent="0.25">
      <c r="DM337" s="177">
        <v>571</v>
      </c>
      <c r="DN337" s="178" t="s">
        <v>1</v>
      </c>
      <c r="DO337" s="179">
        <v>3</v>
      </c>
      <c r="DP337" s="171"/>
    </row>
    <row r="338" spans="117:120" x14ac:dyDescent="0.25">
      <c r="DM338" s="177">
        <v>572</v>
      </c>
      <c r="DN338" s="178" t="s">
        <v>2</v>
      </c>
      <c r="DO338" s="179">
        <v>4</v>
      </c>
      <c r="DP338" s="171"/>
    </row>
    <row r="339" spans="117:120" x14ac:dyDescent="0.25">
      <c r="DM339" s="177">
        <v>573</v>
      </c>
      <c r="DN339" s="178" t="s">
        <v>3</v>
      </c>
      <c r="DO339" s="179">
        <v>5</v>
      </c>
      <c r="DP339" s="171"/>
    </row>
    <row r="340" spans="117:120" x14ac:dyDescent="0.25">
      <c r="DM340" s="177">
        <v>574</v>
      </c>
      <c r="DN340" s="178" t="s">
        <v>4</v>
      </c>
      <c r="DO340" s="179">
        <v>6</v>
      </c>
      <c r="DP340" s="171"/>
    </row>
    <row r="341" spans="117:120" x14ac:dyDescent="0.25">
      <c r="DM341" s="177">
        <v>575</v>
      </c>
      <c r="DN341" s="178" t="s">
        <v>5</v>
      </c>
      <c r="DO341" s="179">
        <v>7</v>
      </c>
      <c r="DP341" s="171"/>
    </row>
    <row r="342" spans="117:120" x14ac:dyDescent="0.25">
      <c r="DM342" s="177">
        <v>576</v>
      </c>
      <c r="DN342" s="178" t="s">
        <v>6</v>
      </c>
      <c r="DO342" s="179">
        <v>8</v>
      </c>
      <c r="DP342" s="171"/>
    </row>
    <row r="343" spans="117:120" x14ac:dyDescent="0.25">
      <c r="DM343" s="177">
        <v>577</v>
      </c>
      <c r="DN343" s="178" t="s">
        <v>7</v>
      </c>
      <c r="DO343" s="181"/>
      <c r="DP343" s="171"/>
    </row>
    <row r="344" spans="117:120" x14ac:dyDescent="0.25">
      <c r="DM344" s="177">
        <v>578</v>
      </c>
      <c r="DN344" s="178" t="s">
        <v>8</v>
      </c>
      <c r="DO344" s="179">
        <v>7</v>
      </c>
      <c r="DP344" s="171"/>
    </row>
    <row r="345" spans="117:120" x14ac:dyDescent="0.25">
      <c r="DM345" s="177">
        <v>580</v>
      </c>
      <c r="DN345" s="178" t="s">
        <v>9</v>
      </c>
      <c r="DO345" s="179">
        <v>2</v>
      </c>
      <c r="DP345" s="171"/>
    </row>
    <row r="346" spans="117:120" x14ac:dyDescent="0.25">
      <c r="DM346" s="177">
        <v>581</v>
      </c>
      <c r="DN346" s="178" t="s">
        <v>10</v>
      </c>
      <c r="DO346" s="179">
        <v>3</v>
      </c>
      <c r="DP346" s="171"/>
    </row>
    <row r="347" spans="117:120" x14ac:dyDescent="0.25">
      <c r="DM347" s="177">
        <v>582</v>
      </c>
      <c r="DN347" s="178" t="s">
        <v>11</v>
      </c>
      <c r="DO347" s="179">
        <v>4</v>
      </c>
      <c r="DP347" s="171"/>
    </row>
    <row r="348" spans="117:120" x14ac:dyDescent="0.25">
      <c r="DM348" s="177">
        <v>583</v>
      </c>
      <c r="DN348" s="178" t="s">
        <v>12</v>
      </c>
      <c r="DO348" s="179">
        <v>4</v>
      </c>
      <c r="DP348" s="171"/>
    </row>
    <row r="349" spans="117:120" x14ac:dyDescent="0.25">
      <c r="DM349" s="177">
        <v>584</v>
      </c>
      <c r="DN349" s="178" t="s">
        <v>13</v>
      </c>
      <c r="DO349" s="179">
        <v>5</v>
      </c>
      <c r="DP349" s="171"/>
    </row>
    <row r="350" spans="117:120" x14ac:dyDescent="0.25">
      <c r="DM350" s="177">
        <v>585</v>
      </c>
      <c r="DN350" s="178" t="s">
        <v>14</v>
      </c>
      <c r="DO350" s="179">
        <v>6</v>
      </c>
      <c r="DP350" s="171"/>
    </row>
    <row r="351" spans="117:120" x14ac:dyDescent="0.25">
      <c r="DM351" s="177">
        <v>586</v>
      </c>
      <c r="DN351" s="178" t="s">
        <v>15</v>
      </c>
      <c r="DO351" s="179">
        <v>7</v>
      </c>
      <c r="DP351" s="171"/>
    </row>
    <row r="352" spans="117:120" x14ac:dyDescent="0.25">
      <c r="DM352" s="177">
        <v>587</v>
      </c>
      <c r="DN352" s="178" t="s">
        <v>16</v>
      </c>
      <c r="DO352" s="179">
        <v>8</v>
      </c>
      <c r="DP352" s="171"/>
    </row>
    <row r="353" spans="117:120" x14ac:dyDescent="0.25">
      <c r="DM353" s="177">
        <v>590</v>
      </c>
      <c r="DN353" s="178" t="s">
        <v>846</v>
      </c>
      <c r="DO353" s="179">
        <v>7</v>
      </c>
      <c r="DP353" s="171"/>
    </row>
    <row r="354" spans="117:120" x14ac:dyDescent="0.25">
      <c r="DM354" s="177">
        <v>591</v>
      </c>
      <c r="DN354" s="178" t="s">
        <v>17</v>
      </c>
      <c r="DO354" s="179">
        <v>8</v>
      </c>
      <c r="DP354" s="171"/>
    </row>
    <row r="355" spans="117:120" x14ac:dyDescent="0.25">
      <c r="DM355" s="177">
        <v>592</v>
      </c>
      <c r="DN355" s="178" t="s">
        <v>18</v>
      </c>
      <c r="DO355" s="179">
        <v>9</v>
      </c>
      <c r="DP355" s="171"/>
    </row>
    <row r="356" spans="117:120" x14ac:dyDescent="0.25">
      <c r="DM356" s="177">
        <v>593</v>
      </c>
      <c r="DN356" s="178" t="s">
        <v>19</v>
      </c>
      <c r="DO356" s="179">
        <v>10</v>
      </c>
      <c r="DP356" s="171"/>
    </row>
    <row r="357" spans="117:120" x14ac:dyDescent="0.25">
      <c r="DM357" s="177">
        <v>594</v>
      </c>
      <c r="DN357" s="178" t="s">
        <v>20</v>
      </c>
      <c r="DO357" s="179">
        <v>11</v>
      </c>
      <c r="DP357" s="171"/>
    </row>
    <row r="358" spans="117:120" x14ac:dyDescent="0.25">
      <c r="DM358" s="177">
        <v>601</v>
      </c>
      <c r="DN358" s="178" t="s">
        <v>21</v>
      </c>
      <c r="DO358" s="179">
        <v>4</v>
      </c>
      <c r="DP358" s="171"/>
    </row>
    <row r="359" spans="117:120" x14ac:dyDescent="0.25">
      <c r="DM359" s="177">
        <v>602</v>
      </c>
      <c r="DN359" s="178" t="s">
        <v>22</v>
      </c>
      <c r="DO359" s="179">
        <v>5</v>
      </c>
      <c r="DP359" s="171"/>
    </row>
    <row r="360" spans="117:120" x14ac:dyDescent="0.25">
      <c r="DM360" s="177">
        <v>603</v>
      </c>
      <c r="DN360" s="178" t="s">
        <v>23</v>
      </c>
      <c r="DO360" s="179">
        <v>6</v>
      </c>
      <c r="DP360" s="171"/>
    </row>
    <row r="361" spans="117:120" x14ac:dyDescent="0.25">
      <c r="DM361" s="177">
        <v>604</v>
      </c>
      <c r="DN361" s="178" t="s">
        <v>24</v>
      </c>
      <c r="DO361" s="179">
        <v>7</v>
      </c>
      <c r="DP361" s="171"/>
    </row>
    <row r="362" spans="117:120" x14ac:dyDescent="0.25">
      <c r="DM362" s="177">
        <v>611</v>
      </c>
      <c r="DN362" s="178" t="s">
        <v>25</v>
      </c>
      <c r="DO362" s="179">
        <v>1</v>
      </c>
      <c r="DP362" s="171"/>
    </row>
    <row r="363" spans="117:120" x14ac:dyDescent="0.25">
      <c r="DM363" s="177">
        <v>612</v>
      </c>
      <c r="DN363" s="178" t="s">
        <v>26</v>
      </c>
      <c r="DO363" s="179">
        <v>2</v>
      </c>
      <c r="DP363" s="171"/>
    </row>
    <row r="364" spans="117:120" x14ac:dyDescent="0.25">
      <c r="DM364" s="177">
        <v>613</v>
      </c>
      <c r="DN364" s="178" t="s">
        <v>27</v>
      </c>
      <c r="DO364" s="179">
        <v>3</v>
      </c>
      <c r="DP364" s="171" t="s">
        <v>963</v>
      </c>
    </row>
    <row r="365" spans="117:120" x14ac:dyDescent="0.25">
      <c r="DM365" s="177">
        <v>614</v>
      </c>
      <c r="DN365" s="178" t="s">
        <v>28</v>
      </c>
      <c r="DO365" s="179">
        <v>4</v>
      </c>
      <c r="DP365" s="171" t="s">
        <v>963</v>
      </c>
    </row>
    <row r="366" spans="117:120" x14ac:dyDescent="0.25">
      <c r="DM366" s="177">
        <v>631</v>
      </c>
      <c r="DN366" s="178" t="s">
        <v>29</v>
      </c>
      <c r="DO366" s="179">
        <v>8</v>
      </c>
      <c r="DP366" s="171"/>
    </row>
    <row r="367" spans="117:120" x14ac:dyDescent="0.25">
      <c r="DM367" s="177">
        <v>632</v>
      </c>
      <c r="DN367" s="178" t="s">
        <v>30</v>
      </c>
      <c r="DO367" s="179">
        <v>9</v>
      </c>
      <c r="DP367" s="171"/>
    </row>
    <row r="368" spans="117:120" x14ac:dyDescent="0.25">
      <c r="DM368" s="177">
        <v>633</v>
      </c>
      <c r="DN368" s="178" t="s">
        <v>31</v>
      </c>
      <c r="DO368" s="179">
        <v>10</v>
      </c>
      <c r="DP368" s="171"/>
    </row>
    <row r="369" spans="117:120" x14ac:dyDescent="0.25">
      <c r="DM369" s="177">
        <v>634</v>
      </c>
      <c r="DN369" s="178" t="s">
        <v>32</v>
      </c>
      <c r="DO369" s="179">
        <v>11</v>
      </c>
      <c r="DP369" s="171"/>
    </row>
    <row r="370" spans="117:120" x14ac:dyDescent="0.25">
      <c r="DM370" s="177">
        <v>690</v>
      </c>
      <c r="DN370" s="178" t="s">
        <v>732</v>
      </c>
      <c r="DO370" s="179">
        <v>8</v>
      </c>
      <c r="DP370" s="171"/>
    </row>
    <row r="371" spans="117:120" x14ac:dyDescent="0.25">
      <c r="DM371" s="177">
        <v>691</v>
      </c>
      <c r="DN371" s="178" t="s">
        <v>733</v>
      </c>
      <c r="DO371" s="179">
        <v>9</v>
      </c>
      <c r="DP371" s="171"/>
    </row>
    <row r="372" spans="117:120" x14ac:dyDescent="0.25">
      <c r="DM372" s="177">
        <v>692</v>
      </c>
      <c r="DN372" s="178" t="s">
        <v>734</v>
      </c>
      <c r="DO372" s="179">
        <v>10</v>
      </c>
      <c r="DP372" s="171"/>
    </row>
    <row r="373" spans="117:120" x14ac:dyDescent="0.25">
      <c r="DM373" s="177">
        <v>693</v>
      </c>
      <c r="DN373" s="178" t="s">
        <v>817</v>
      </c>
      <c r="DO373" s="179">
        <v>11</v>
      </c>
      <c r="DP373" s="171"/>
    </row>
    <row r="374" spans="117:120" x14ac:dyDescent="0.25">
      <c r="DM374" s="177">
        <v>694</v>
      </c>
      <c r="DN374" s="178" t="s">
        <v>736</v>
      </c>
      <c r="DO374" s="179">
        <v>12</v>
      </c>
      <c r="DP374" s="171"/>
    </row>
    <row r="375" spans="117:120" x14ac:dyDescent="0.25">
      <c r="DM375" s="177">
        <v>706</v>
      </c>
      <c r="DN375" s="178" t="s">
        <v>33</v>
      </c>
      <c r="DO375" s="179">
        <v>4</v>
      </c>
      <c r="DP375" s="171"/>
    </row>
    <row r="376" spans="117:120" x14ac:dyDescent="0.25">
      <c r="DM376" s="177">
        <v>707</v>
      </c>
      <c r="DN376" s="178" t="s">
        <v>34</v>
      </c>
      <c r="DO376" s="179">
        <v>5</v>
      </c>
      <c r="DP376" s="171"/>
    </row>
    <row r="377" spans="117:120" x14ac:dyDescent="0.25">
      <c r="DM377" s="177">
        <v>708</v>
      </c>
      <c r="DN377" s="178" t="s">
        <v>35</v>
      </c>
      <c r="DO377" s="179">
        <v>6</v>
      </c>
      <c r="DP377" s="171"/>
    </row>
    <row r="378" spans="117:120" x14ac:dyDescent="0.25">
      <c r="DM378" s="177">
        <v>709</v>
      </c>
      <c r="DN378" s="178" t="s">
        <v>36</v>
      </c>
      <c r="DO378" s="179">
        <v>7</v>
      </c>
      <c r="DP378" s="171"/>
    </row>
    <row r="379" spans="117:120" x14ac:dyDescent="0.25">
      <c r="DM379" s="177">
        <v>710</v>
      </c>
      <c r="DN379" s="178" t="s">
        <v>37</v>
      </c>
      <c r="DO379" s="179">
        <v>6</v>
      </c>
      <c r="DP379" s="171"/>
    </row>
    <row r="380" spans="117:120" x14ac:dyDescent="0.25">
      <c r="DM380" s="177">
        <v>711</v>
      </c>
      <c r="DN380" s="178" t="s">
        <v>38</v>
      </c>
      <c r="DO380" s="179">
        <v>7</v>
      </c>
      <c r="DP380" s="171"/>
    </row>
    <row r="381" spans="117:120" x14ac:dyDescent="0.25">
      <c r="DM381" s="177">
        <v>712</v>
      </c>
      <c r="DN381" s="178" t="s">
        <v>39</v>
      </c>
      <c r="DO381" s="179">
        <v>8</v>
      </c>
      <c r="DP381" s="171"/>
    </row>
    <row r="382" spans="117:120" x14ac:dyDescent="0.25">
      <c r="DM382" s="177">
        <v>713</v>
      </c>
      <c r="DN382" s="178" t="s">
        <v>40</v>
      </c>
      <c r="DO382" s="179">
        <v>9</v>
      </c>
      <c r="DP382" s="171"/>
    </row>
    <row r="383" spans="117:120" x14ac:dyDescent="0.25">
      <c r="DM383" s="177">
        <v>714</v>
      </c>
      <c r="DN383" s="178" t="s">
        <v>41</v>
      </c>
      <c r="DO383" s="179">
        <v>10</v>
      </c>
      <c r="DP383" s="171"/>
    </row>
    <row r="384" spans="117:120" x14ac:dyDescent="0.25">
      <c r="DM384" s="177">
        <v>720</v>
      </c>
      <c r="DN384" s="178" t="s">
        <v>42</v>
      </c>
      <c r="DO384" s="179">
        <v>6</v>
      </c>
      <c r="DP384" s="171"/>
    </row>
    <row r="385" spans="117:120" x14ac:dyDescent="0.25">
      <c r="DM385" s="177">
        <v>721</v>
      </c>
      <c r="DN385" s="178" t="s">
        <v>43</v>
      </c>
      <c r="DO385" s="179">
        <v>7</v>
      </c>
      <c r="DP385" s="171"/>
    </row>
    <row r="386" spans="117:120" x14ac:dyDescent="0.25">
      <c r="DM386" s="177">
        <v>722</v>
      </c>
      <c r="DN386" s="178" t="s">
        <v>44</v>
      </c>
      <c r="DO386" s="179">
        <v>8</v>
      </c>
      <c r="DP386" s="171"/>
    </row>
    <row r="387" spans="117:120" x14ac:dyDescent="0.25">
      <c r="DM387" s="177">
        <v>723</v>
      </c>
      <c r="DN387" s="178" t="s">
        <v>45</v>
      </c>
      <c r="DO387" s="179">
        <v>9</v>
      </c>
      <c r="DP387" s="171"/>
    </row>
    <row r="388" spans="117:120" x14ac:dyDescent="0.25">
      <c r="DM388" s="177">
        <v>724</v>
      </c>
      <c r="DN388" s="178" t="s">
        <v>46</v>
      </c>
      <c r="DO388" s="179">
        <v>10</v>
      </c>
      <c r="DP388" s="171"/>
    </row>
    <row r="389" spans="117:120" x14ac:dyDescent="0.25">
      <c r="DM389" s="177">
        <v>731</v>
      </c>
      <c r="DN389" s="178" t="s">
        <v>47</v>
      </c>
      <c r="DO389" s="179">
        <v>4</v>
      </c>
      <c r="DP389" s="171" t="s">
        <v>964</v>
      </c>
    </row>
    <row r="390" spans="117:120" x14ac:dyDescent="0.25">
      <c r="DM390" s="177">
        <v>732</v>
      </c>
      <c r="DN390" s="178" t="s">
        <v>48</v>
      </c>
      <c r="DO390" s="179">
        <v>5</v>
      </c>
      <c r="DP390" s="171" t="s">
        <v>964</v>
      </c>
    </row>
    <row r="391" spans="117:120" x14ac:dyDescent="0.25">
      <c r="DM391" s="177">
        <v>733</v>
      </c>
      <c r="DN391" s="178" t="s">
        <v>49</v>
      </c>
      <c r="DO391" s="179">
        <v>6</v>
      </c>
      <c r="DP391" s="171" t="s">
        <v>964</v>
      </c>
    </row>
    <row r="392" spans="117:120" x14ac:dyDescent="0.25">
      <c r="DM392" s="177">
        <v>741</v>
      </c>
      <c r="DN392" s="178" t="s">
        <v>50</v>
      </c>
      <c r="DO392" s="179">
        <v>7</v>
      </c>
      <c r="DP392" s="171" t="s">
        <v>965</v>
      </c>
    </row>
    <row r="393" spans="117:120" x14ac:dyDescent="0.25">
      <c r="DM393" s="177">
        <v>742</v>
      </c>
      <c r="DN393" s="178" t="s">
        <v>51</v>
      </c>
      <c r="DO393" s="179">
        <v>8</v>
      </c>
      <c r="DP393" s="171" t="s">
        <v>966</v>
      </c>
    </row>
    <row r="394" spans="117:120" x14ac:dyDescent="0.25">
      <c r="DM394" s="177">
        <v>743</v>
      </c>
      <c r="DN394" s="178" t="s">
        <v>52</v>
      </c>
      <c r="DO394" s="179">
        <v>9</v>
      </c>
      <c r="DP394" s="171"/>
    </row>
    <row r="395" spans="117:120" x14ac:dyDescent="0.25">
      <c r="DM395" s="177">
        <v>750</v>
      </c>
      <c r="DN395" s="178" t="s">
        <v>732</v>
      </c>
      <c r="DO395" s="179">
        <v>9</v>
      </c>
      <c r="DP395" s="171" t="s">
        <v>951</v>
      </c>
    </row>
    <row r="396" spans="117:120" x14ac:dyDescent="0.25">
      <c r="DM396" s="177">
        <v>751</v>
      </c>
      <c r="DN396" s="178" t="s">
        <v>733</v>
      </c>
      <c r="DO396" s="179">
        <v>10</v>
      </c>
      <c r="DP396" s="171" t="s">
        <v>951</v>
      </c>
    </row>
    <row r="397" spans="117:120" x14ac:dyDescent="0.25">
      <c r="DM397" s="177">
        <v>752</v>
      </c>
      <c r="DN397" s="178" t="s">
        <v>734</v>
      </c>
      <c r="DO397" s="179">
        <v>11</v>
      </c>
      <c r="DP397" s="171" t="s">
        <v>951</v>
      </c>
    </row>
    <row r="398" spans="117:120" x14ac:dyDescent="0.25">
      <c r="DM398" s="177">
        <v>753</v>
      </c>
      <c r="DN398" s="178" t="s">
        <v>735</v>
      </c>
      <c r="DO398" s="179">
        <v>12</v>
      </c>
      <c r="DP398" s="171" t="s">
        <v>951</v>
      </c>
    </row>
    <row r="399" spans="117:120" x14ac:dyDescent="0.25">
      <c r="DM399" s="177">
        <v>760</v>
      </c>
      <c r="DN399" s="178" t="s">
        <v>53</v>
      </c>
      <c r="DO399" s="179">
        <v>6</v>
      </c>
      <c r="DP399" s="171"/>
    </row>
    <row r="400" spans="117:120" x14ac:dyDescent="0.25">
      <c r="DM400" s="177">
        <v>761</v>
      </c>
      <c r="DN400" s="178" t="s">
        <v>54</v>
      </c>
      <c r="DO400" s="179">
        <v>7</v>
      </c>
      <c r="DP400" s="171"/>
    </row>
    <row r="401" spans="117:120" x14ac:dyDescent="0.25">
      <c r="DM401" s="177">
        <v>762</v>
      </c>
      <c r="DN401" s="178" t="s">
        <v>55</v>
      </c>
      <c r="DO401" s="179">
        <v>8</v>
      </c>
      <c r="DP401" s="171"/>
    </row>
    <row r="402" spans="117:120" x14ac:dyDescent="0.25">
      <c r="DM402" s="177">
        <v>763</v>
      </c>
      <c r="DN402" s="178" t="s">
        <v>56</v>
      </c>
      <c r="DO402" s="179">
        <v>9</v>
      </c>
      <c r="DP402" s="171"/>
    </row>
    <row r="403" spans="117:120" x14ac:dyDescent="0.25">
      <c r="DM403" s="177">
        <v>764</v>
      </c>
      <c r="DN403" s="178" t="s">
        <v>57</v>
      </c>
      <c r="DO403" s="179">
        <v>10</v>
      </c>
      <c r="DP403" s="171"/>
    </row>
    <row r="404" spans="117:120" x14ac:dyDescent="0.25">
      <c r="DM404" s="177">
        <v>770</v>
      </c>
      <c r="DN404" s="178" t="s">
        <v>53</v>
      </c>
      <c r="DO404" s="179">
        <v>6</v>
      </c>
      <c r="DP404" s="171"/>
    </row>
    <row r="405" spans="117:120" x14ac:dyDescent="0.25">
      <c r="DM405" s="177">
        <v>771</v>
      </c>
      <c r="DN405" s="178" t="s">
        <v>54</v>
      </c>
      <c r="DO405" s="179">
        <v>7</v>
      </c>
      <c r="DP405" s="171" t="s">
        <v>951</v>
      </c>
    </row>
    <row r="406" spans="117:120" x14ac:dyDescent="0.25">
      <c r="DM406" s="177">
        <v>772</v>
      </c>
      <c r="DN406" s="178" t="s">
        <v>55</v>
      </c>
      <c r="DO406" s="179">
        <v>8</v>
      </c>
      <c r="DP406" s="171" t="s">
        <v>951</v>
      </c>
    </row>
    <row r="407" spans="117:120" x14ac:dyDescent="0.25">
      <c r="DM407" s="177">
        <v>773</v>
      </c>
      <c r="DN407" s="178" t="s">
        <v>56</v>
      </c>
      <c r="DO407" s="179">
        <v>9</v>
      </c>
      <c r="DP407" s="171" t="s">
        <v>951</v>
      </c>
    </row>
    <row r="408" spans="117:120" x14ac:dyDescent="0.25">
      <c r="DM408" s="177">
        <v>774</v>
      </c>
      <c r="DN408" s="178" t="s">
        <v>57</v>
      </c>
      <c r="DO408" s="179">
        <v>10</v>
      </c>
      <c r="DP408" s="171" t="s">
        <v>951</v>
      </c>
    </row>
    <row r="409" spans="117:120" x14ac:dyDescent="0.25">
      <c r="DM409" s="177">
        <v>780</v>
      </c>
      <c r="DN409" s="178" t="s">
        <v>53</v>
      </c>
      <c r="DO409" s="179">
        <v>6</v>
      </c>
      <c r="DP409" s="171"/>
    </row>
    <row r="410" spans="117:120" x14ac:dyDescent="0.25">
      <c r="DM410" s="177">
        <v>780</v>
      </c>
      <c r="DN410" s="178" t="s">
        <v>53</v>
      </c>
      <c r="DO410" s="179">
        <v>6</v>
      </c>
      <c r="DP410" s="171"/>
    </row>
    <row r="411" spans="117:120" x14ac:dyDescent="0.25">
      <c r="DM411" s="177">
        <v>781</v>
      </c>
      <c r="DN411" s="178" t="s">
        <v>54</v>
      </c>
      <c r="DO411" s="179">
        <v>7</v>
      </c>
      <c r="DP411" s="171" t="s">
        <v>952</v>
      </c>
    </row>
    <row r="412" spans="117:120" x14ac:dyDescent="0.25">
      <c r="DM412" s="177">
        <v>781</v>
      </c>
      <c r="DN412" s="178" t="s">
        <v>54</v>
      </c>
      <c r="DO412" s="179">
        <v>7</v>
      </c>
      <c r="DP412" s="171" t="s">
        <v>952</v>
      </c>
    </row>
    <row r="413" spans="117:120" x14ac:dyDescent="0.25">
      <c r="DM413" s="177">
        <v>782</v>
      </c>
      <c r="DN413" s="178" t="s">
        <v>55</v>
      </c>
      <c r="DO413" s="179">
        <v>8</v>
      </c>
      <c r="DP413" s="171" t="s">
        <v>952</v>
      </c>
    </row>
    <row r="414" spans="117:120" x14ac:dyDescent="0.25">
      <c r="DM414" s="177">
        <v>782</v>
      </c>
      <c r="DN414" s="178" t="s">
        <v>55</v>
      </c>
      <c r="DO414" s="179">
        <v>8</v>
      </c>
      <c r="DP414" s="171" t="s">
        <v>952</v>
      </c>
    </row>
    <row r="415" spans="117:120" x14ac:dyDescent="0.25">
      <c r="DM415" s="177">
        <v>783</v>
      </c>
      <c r="DN415" s="178" t="s">
        <v>56</v>
      </c>
      <c r="DO415" s="179">
        <v>9</v>
      </c>
      <c r="DP415" s="171" t="s">
        <v>952</v>
      </c>
    </row>
    <row r="416" spans="117:120" x14ac:dyDescent="0.25">
      <c r="DM416" s="177">
        <v>783</v>
      </c>
      <c r="DN416" s="178" t="s">
        <v>56</v>
      </c>
      <c r="DO416" s="179">
        <v>9</v>
      </c>
      <c r="DP416" s="171" t="s">
        <v>952</v>
      </c>
    </row>
    <row r="417" spans="117:120" x14ac:dyDescent="0.25">
      <c r="DM417" s="177">
        <v>784</v>
      </c>
      <c r="DN417" s="178" t="s">
        <v>57</v>
      </c>
      <c r="DO417" s="179">
        <v>10</v>
      </c>
      <c r="DP417" s="171" t="s">
        <v>952</v>
      </c>
    </row>
    <row r="418" spans="117:120" x14ac:dyDescent="0.25">
      <c r="DM418" s="177">
        <v>784</v>
      </c>
      <c r="DN418" s="178" t="s">
        <v>57</v>
      </c>
      <c r="DO418" s="179">
        <v>10</v>
      </c>
      <c r="DP418" s="171" t="s">
        <v>952</v>
      </c>
    </row>
    <row r="419" spans="117:120" x14ac:dyDescent="0.25">
      <c r="DM419" s="177">
        <v>811</v>
      </c>
      <c r="DN419" s="178" t="s">
        <v>58</v>
      </c>
      <c r="DO419" s="179">
        <v>4</v>
      </c>
      <c r="DP419" s="171"/>
    </row>
    <row r="420" spans="117:120" x14ac:dyDescent="0.25">
      <c r="DM420" s="177">
        <v>812</v>
      </c>
      <c r="DN420" s="178" t="s">
        <v>59</v>
      </c>
      <c r="DO420" s="179">
        <v>5</v>
      </c>
      <c r="DP420" s="171"/>
    </row>
    <row r="421" spans="117:120" x14ac:dyDescent="0.25">
      <c r="DM421" s="177">
        <v>813</v>
      </c>
      <c r="DN421" s="178" t="s">
        <v>60</v>
      </c>
      <c r="DO421" s="179">
        <v>6</v>
      </c>
      <c r="DP421" s="171"/>
    </row>
    <row r="422" spans="117:120" x14ac:dyDescent="0.25">
      <c r="DM422" s="177">
        <v>814</v>
      </c>
      <c r="DN422" s="178" t="s">
        <v>61</v>
      </c>
      <c r="DO422" s="179">
        <v>7</v>
      </c>
      <c r="DP422" s="171"/>
    </row>
    <row r="423" spans="117:120" x14ac:dyDescent="0.25">
      <c r="DM423" s="177">
        <v>821</v>
      </c>
      <c r="DN423" s="178" t="s">
        <v>62</v>
      </c>
      <c r="DO423" s="179">
        <v>7</v>
      </c>
      <c r="DP423" s="171"/>
    </row>
    <row r="424" spans="117:120" x14ac:dyDescent="0.25">
      <c r="DM424" s="177">
        <v>822</v>
      </c>
      <c r="DN424" s="178" t="s">
        <v>63</v>
      </c>
      <c r="DO424" s="179">
        <v>8</v>
      </c>
      <c r="DP424" s="171"/>
    </row>
    <row r="425" spans="117:120" x14ac:dyDescent="0.25">
      <c r="DM425" s="177">
        <v>823</v>
      </c>
      <c r="DN425" s="178" t="s">
        <v>64</v>
      </c>
      <c r="DO425" s="179">
        <v>9</v>
      </c>
      <c r="DP425" s="171"/>
    </row>
    <row r="426" spans="117:120" x14ac:dyDescent="0.25">
      <c r="DM426" s="177">
        <v>824</v>
      </c>
      <c r="DN426" s="178" t="s">
        <v>65</v>
      </c>
      <c r="DO426" s="179">
        <v>10</v>
      </c>
      <c r="DP426" s="171"/>
    </row>
    <row r="427" spans="117:120" x14ac:dyDescent="0.25">
      <c r="DM427" s="177">
        <v>850</v>
      </c>
      <c r="DN427" s="178" t="s">
        <v>732</v>
      </c>
      <c r="DO427" s="179">
        <v>8</v>
      </c>
      <c r="DP427" s="171"/>
    </row>
    <row r="428" spans="117:120" x14ac:dyDescent="0.25">
      <c r="DM428" s="177">
        <v>851</v>
      </c>
      <c r="DN428" s="178" t="s">
        <v>733</v>
      </c>
      <c r="DO428" s="179">
        <v>9</v>
      </c>
      <c r="DP428" s="171"/>
    </row>
    <row r="429" spans="117:120" x14ac:dyDescent="0.25">
      <c r="DM429" s="177">
        <v>852</v>
      </c>
      <c r="DN429" s="178" t="s">
        <v>734</v>
      </c>
      <c r="DO429" s="179">
        <v>10</v>
      </c>
      <c r="DP429" s="171"/>
    </row>
    <row r="430" spans="117:120" x14ac:dyDescent="0.25">
      <c r="DM430" s="177">
        <v>853</v>
      </c>
      <c r="DN430" s="178" t="s">
        <v>735</v>
      </c>
      <c r="DO430" s="179">
        <v>11</v>
      </c>
      <c r="DP430" s="171"/>
    </row>
    <row r="431" spans="117:120" x14ac:dyDescent="0.25">
      <c r="DM431" s="177">
        <v>951</v>
      </c>
      <c r="DN431" s="178" t="s">
        <v>66</v>
      </c>
      <c r="DO431" s="179">
        <v>6</v>
      </c>
      <c r="DP431" s="171"/>
    </row>
    <row r="432" spans="117:120" x14ac:dyDescent="0.25">
      <c r="DM432" s="177">
        <v>952</v>
      </c>
      <c r="DN432" s="178" t="s">
        <v>67</v>
      </c>
      <c r="DO432" s="179">
        <v>7</v>
      </c>
      <c r="DP432" s="171"/>
    </row>
    <row r="433" spans="117:120" x14ac:dyDescent="0.25">
      <c r="DM433" s="177">
        <v>953</v>
      </c>
      <c r="DN433" s="178" t="s">
        <v>68</v>
      </c>
      <c r="DO433" s="179">
        <v>8</v>
      </c>
      <c r="DP433" s="171"/>
    </row>
    <row r="434" spans="117:120" x14ac:dyDescent="0.25">
      <c r="DM434" s="177">
        <v>954</v>
      </c>
      <c r="DN434" s="178" t="s">
        <v>69</v>
      </c>
      <c r="DO434" s="179">
        <v>8</v>
      </c>
      <c r="DP434" s="171"/>
    </row>
    <row r="435" spans="117:120" x14ac:dyDescent="0.25">
      <c r="DM435" s="177">
        <v>955</v>
      </c>
      <c r="DN435" s="178" t="s">
        <v>70</v>
      </c>
      <c r="DO435" s="179">
        <v>9</v>
      </c>
      <c r="DP435" s="171"/>
    </row>
    <row r="436" spans="117:120" x14ac:dyDescent="0.25">
      <c r="DM436" s="177">
        <v>961</v>
      </c>
      <c r="DN436" s="178" t="s">
        <v>71</v>
      </c>
      <c r="DO436" s="179">
        <v>6</v>
      </c>
      <c r="DP436" s="171"/>
    </row>
    <row r="437" spans="117:120" x14ac:dyDescent="0.25">
      <c r="DM437" s="177">
        <v>962</v>
      </c>
      <c r="DN437" s="178" t="s">
        <v>72</v>
      </c>
      <c r="DO437" s="179">
        <v>7</v>
      </c>
      <c r="DP437" s="171"/>
    </row>
    <row r="438" spans="117:120" x14ac:dyDescent="0.25">
      <c r="DM438" s="177">
        <v>963</v>
      </c>
      <c r="DN438" s="178" t="s">
        <v>73</v>
      </c>
      <c r="DO438" s="179">
        <v>8</v>
      </c>
      <c r="DP438" s="171"/>
    </row>
    <row r="439" spans="117:120" x14ac:dyDescent="0.25">
      <c r="DM439" s="177">
        <v>971</v>
      </c>
      <c r="DN439" s="178" t="s">
        <v>74</v>
      </c>
      <c r="DO439" s="179">
        <v>6</v>
      </c>
      <c r="DP439" s="171"/>
    </row>
    <row r="440" spans="117:120" x14ac:dyDescent="0.25">
      <c r="DM440" s="182">
        <v>972</v>
      </c>
      <c r="DN440" s="183" t="s">
        <v>75</v>
      </c>
      <c r="DO440" s="184">
        <v>7</v>
      </c>
      <c r="DP440" s="172"/>
    </row>
  </sheetData>
  <autoFilter ref="A4:EL162"/>
  <mergeCells count="18">
    <mergeCell ref="F3:F4"/>
    <mergeCell ref="A3:A4"/>
    <mergeCell ref="B3:B4"/>
    <mergeCell ref="C3:C4"/>
    <mergeCell ref="D3:D4"/>
    <mergeCell ref="E3:E4"/>
    <mergeCell ref="DM182:DO182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2 DA144 DD134 DD120 DD122:DD124 DD74 DA146:DA148 DD144:DD148 DD117 DA116 DD76:DD78 DD152:DD153 DA152:DA153 DD84:DD85 DA24 DD61:DD67 DD126:DD132 DD20:DD33 DD8:DD10 DD12:DD17 DD113:DD114 DD56:DD59 DD69:DD71 DD36:DD54 DD110:DD111 DD87:DD108 DD136:DD142">
    <cfRule type="cellIs" dxfId="996" priority="138" stopIfTrue="1" operator="notEqual">
      <formula>$DH8</formula>
    </cfRule>
  </conditionalFormatting>
  <conditionalFormatting sqref="DA14:DA17 DA134 DA120 DA122:DA124 DA117 DA74 DA76:DA78 DA20:DA23 DA84:DA85 DA61:DA67 DA126:DA132 DA25:DA33 DA8:DA10 DA56:DA59 DA69:DA71 DA35:DA54 DA87:DA114 DA136:DA142">
    <cfRule type="cellIs" dxfId="995" priority="139" stopIfTrue="1" operator="notEqual">
      <formula>$DD8</formula>
    </cfRule>
  </conditionalFormatting>
  <conditionalFormatting sqref="DD34">
    <cfRule type="cellIs" dxfId="994" priority="132" stopIfTrue="1" operator="notEqual">
      <formula>$DH34</formula>
    </cfRule>
  </conditionalFormatting>
  <conditionalFormatting sqref="DA34">
    <cfRule type="cellIs" dxfId="993" priority="133" stopIfTrue="1" operator="notEqual">
      <formula>$DD34</formula>
    </cfRule>
  </conditionalFormatting>
  <conditionalFormatting sqref="DD68">
    <cfRule type="cellIs" dxfId="992" priority="130" stopIfTrue="1" operator="notEqual">
      <formula>$DH68</formula>
    </cfRule>
  </conditionalFormatting>
  <conditionalFormatting sqref="DA68">
    <cfRule type="cellIs" dxfId="991" priority="131" stopIfTrue="1" operator="notEqual">
      <formula>$DD68</formula>
    </cfRule>
  </conditionalFormatting>
  <conditionalFormatting sqref="DA13">
    <cfRule type="cellIs" dxfId="990" priority="125" stopIfTrue="1" operator="notEqual">
      <formula>$DH13</formula>
    </cfRule>
  </conditionalFormatting>
  <conditionalFormatting sqref="CX120:CX124 CX74:CX78 CX81:CX85 CX126 CX6:CX17 CX56:CX59 CX61:CX71 CX19:CX54 CX87:CX118 CX128:CX142">
    <cfRule type="cellIs" dxfId="989" priority="127" operator="notEqual">
      <formula>$CX6</formula>
    </cfRule>
  </conditionalFormatting>
  <conditionalFormatting sqref="CX144 CX146:CX148 CU146:CU148 CU152:CU153 CX152:CX153">
    <cfRule type="cellIs" dxfId="988" priority="126" stopIfTrue="1" operator="notEqual">
      <formula>$DA144</formula>
    </cfRule>
  </conditionalFormatting>
  <conditionalFormatting sqref="DD75">
    <cfRule type="cellIs" dxfId="987" priority="123" stopIfTrue="1" operator="notEqual">
      <formula>$DH75</formula>
    </cfRule>
  </conditionalFormatting>
  <conditionalFormatting sqref="DA75">
    <cfRule type="cellIs" dxfId="986" priority="124" stopIfTrue="1" operator="notEqual">
      <formula>$DD75</formula>
    </cfRule>
  </conditionalFormatting>
  <conditionalFormatting sqref="DA147">
    <cfRule type="cellIs" dxfId="985" priority="122" stopIfTrue="1" operator="notEqual">
      <formula>$DH147</formula>
    </cfRule>
  </conditionalFormatting>
  <conditionalFormatting sqref="DD115">
    <cfRule type="cellIs" dxfId="984" priority="120" stopIfTrue="1" operator="notEqual">
      <formula>$DH115</formula>
    </cfRule>
  </conditionalFormatting>
  <conditionalFormatting sqref="DA115">
    <cfRule type="cellIs" dxfId="983" priority="121" stopIfTrue="1" operator="notEqual">
      <formula>$DD115</formula>
    </cfRule>
  </conditionalFormatting>
  <conditionalFormatting sqref="DD143">
    <cfRule type="cellIs" dxfId="982" priority="119" stopIfTrue="1" operator="notEqual">
      <formula>$DH143</formula>
    </cfRule>
  </conditionalFormatting>
  <conditionalFormatting sqref="DA143">
    <cfRule type="cellIs" dxfId="981" priority="118" stopIfTrue="1" operator="notEqual">
      <formula>$DH143</formula>
    </cfRule>
  </conditionalFormatting>
  <conditionalFormatting sqref="CX143">
    <cfRule type="cellIs" dxfId="980" priority="117" stopIfTrue="1" operator="notEqual">
      <formula>$DA143</formula>
    </cfRule>
  </conditionalFormatting>
  <conditionalFormatting sqref="DD83">
    <cfRule type="cellIs" dxfId="979" priority="115" stopIfTrue="1" operator="notEqual">
      <formula>$DH83</formula>
    </cfRule>
  </conditionalFormatting>
  <conditionalFormatting sqref="DA83">
    <cfRule type="cellIs" dxfId="978" priority="116" stopIfTrue="1" operator="notEqual">
      <formula>$DD83</formula>
    </cfRule>
  </conditionalFormatting>
  <conditionalFormatting sqref="DD82">
    <cfRule type="cellIs" dxfId="977" priority="113" stopIfTrue="1" operator="notEqual">
      <formula>$DH82</formula>
    </cfRule>
  </conditionalFormatting>
  <conditionalFormatting sqref="DA82">
    <cfRule type="cellIs" dxfId="976" priority="114" stopIfTrue="1" operator="notEqual">
      <formula>$DD82</formula>
    </cfRule>
  </conditionalFormatting>
  <conditionalFormatting sqref="DD74">
    <cfRule type="cellIs" dxfId="975" priority="111" stopIfTrue="1" operator="notEqual">
      <formula>$DH74</formula>
    </cfRule>
  </conditionalFormatting>
  <conditionalFormatting sqref="DA74">
    <cfRule type="cellIs" dxfId="974" priority="112" stopIfTrue="1" operator="notEqual">
      <formula>$DD74</formula>
    </cfRule>
  </conditionalFormatting>
  <conditionalFormatting sqref="DD75">
    <cfRule type="cellIs" dxfId="973" priority="109" stopIfTrue="1" operator="notEqual">
      <formula>$DH75</formula>
    </cfRule>
  </conditionalFormatting>
  <conditionalFormatting sqref="DA75">
    <cfRule type="cellIs" dxfId="972" priority="110" stopIfTrue="1" operator="notEqual">
      <formula>$DD75</formula>
    </cfRule>
  </conditionalFormatting>
  <conditionalFormatting sqref="DD116">
    <cfRule type="cellIs" dxfId="971" priority="108" stopIfTrue="1" operator="notEqual">
      <formula>$DH116</formula>
    </cfRule>
  </conditionalFormatting>
  <conditionalFormatting sqref="DD121">
    <cfRule type="cellIs" dxfId="970" priority="106" stopIfTrue="1" operator="notEqual">
      <formula>$DH121</formula>
    </cfRule>
  </conditionalFormatting>
  <conditionalFormatting sqref="DA121">
    <cfRule type="cellIs" dxfId="969" priority="107" stopIfTrue="1" operator="notEqual">
      <formula>$DD121</formula>
    </cfRule>
  </conditionalFormatting>
  <conditionalFormatting sqref="DA145">
    <cfRule type="cellIs" dxfId="968" priority="105" stopIfTrue="1" operator="notEqual">
      <formula>$DH145</formula>
    </cfRule>
  </conditionalFormatting>
  <conditionalFormatting sqref="CX145">
    <cfRule type="cellIs" dxfId="967" priority="104" stopIfTrue="1" operator="notEqual">
      <formula>$DA145</formula>
    </cfRule>
  </conditionalFormatting>
  <conditionalFormatting sqref="DD135">
    <cfRule type="cellIs" dxfId="966" priority="102" stopIfTrue="1" operator="notEqual">
      <formula>$DH135</formula>
    </cfRule>
  </conditionalFormatting>
  <conditionalFormatting sqref="DA135">
    <cfRule type="cellIs" dxfId="965" priority="103" stopIfTrue="1" operator="notEqual">
      <formula>$DD135</formula>
    </cfRule>
  </conditionalFormatting>
  <conditionalFormatting sqref="DD133">
    <cfRule type="cellIs" dxfId="964" priority="100" stopIfTrue="1" operator="notEqual">
      <formula>$DH133</formula>
    </cfRule>
  </conditionalFormatting>
  <conditionalFormatting sqref="DA133">
    <cfRule type="cellIs" dxfId="963" priority="101" stopIfTrue="1" operator="notEqual">
      <formula>$DD133</formula>
    </cfRule>
  </conditionalFormatting>
  <conditionalFormatting sqref="DD77:DD78">
    <cfRule type="cellIs" dxfId="962" priority="98" stopIfTrue="1" operator="notEqual">
      <formula>$DH77</formula>
    </cfRule>
  </conditionalFormatting>
  <conditionalFormatting sqref="DA77:DA78">
    <cfRule type="cellIs" dxfId="961" priority="99" stopIfTrue="1" operator="notEqual">
      <formula>$DD77</formula>
    </cfRule>
  </conditionalFormatting>
  <conditionalFormatting sqref="DD77:DD78">
    <cfRule type="cellIs" dxfId="960" priority="96" stopIfTrue="1" operator="notEqual">
      <formula>$DH77</formula>
    </cfRule>
  </conditionalFormatting>
  <conditionalFormatting sqref="DA77:DA78">
    <cfRule type="cellIs" dxfId="959" priority="97" stopIfTrue="1" operator="notEqual">
      <formula>$DD77</formula>
    </cfRule>
  </conditionalFormatting>
  <conditionalFormatting sqref="DD81">
    <cfRule type="cellIs" dxfId="958" priority="94" stopIfTrue="1" operator="notEqual">
      <formula>$DH81</formula>
    </cfRule>
  </conditionalFormatting>
  <conditionalFormatting sqref="DA81">
    <cfRule type="cellIs" dxfId="957" priority="95" stopIfTrue="1" operator="notEqual">
      <formula>$DD81</formula>
    </cfRule>
  </conditionalFormatting>
  <conditionalFormatting sqref="DD118">
    <cfRule type="cellIs" dxfId="956" priority="90" stopIfTrue="1" operator="notEqual">
      <formula>$DH118</formula>
    </cfRule>
  </conditionalFormatting>
  <conditionalFormatting sqref="DA118">
    <cfRule type="cellIs" dxfId="955" priority="91" stopIfTrue="1" operator="notEqual">
      <formula>$DD118</formula>
    </cfRule>
  </conditionalFormatting>
  <conditionalFormatting sqref="DD19">
    <cfRule type="cellIs" dxfId="954" priority="88" stopIfTrue="1" operator="notEqual">
      <formula>$DH19</formula>
    </cfRule>
  </conditionalFormatting>
  <conditionalFormatting sqref="DA19">
    <cfRule type="cellIs" dxfId="953" priority="89" stopIfTrue="1" operator="notEqual">
      <formula>$DD19</formula>
    </cfRule>
  </conditionalFormatting>
  <conditionalFormatting sqref="CU144">
    <cfRule type="cellIs" dxfId="952" priority="87" stopIfTrue="1" operator="notEqual">
      <formula>$DA144</formula>
    </cfRule>
  </conditionalFormatting>
  <conditionalFormatting sqref="CU143">
    <cfRule type="cellIs" dxfId="951" priority="86" stopIfTrue="1" operator="notEqual">
      <formula>$DA143</formula>
    </cfRule>
  </conditionalFormatting>
  <conditionalFormatting sqref="CU145">
    <cfRule type="cellIs" dxfId="950" priority="85" stopIfTrue="1" operator="notEqual">
      <formula>$DA145</formula>
    </cfRule>
  </conditionalFormatting>
  <conditionalFormatting sqref="CU120:CU124 CU74:CU78 CU81:CU85 CU6:CU17 CU56:CU59 CU61:CU71 CU19:CU54 CU87:CU118 CU126:CU142">
    <cfRule type="expression" dxfId="949" priority="83" stopIfTrue="1">
      <formula>$CX6=""</formula>
    </cfRule>
    <cfRule type="cellIs" dxfId="948" priority="84" stopIfTrue="1" operator="notEqual">
      <formula>$CX6</formula>
    </cfRule>
  </conditionalFormatting>
  <conditionalFormatting sqref="CU5">
    <cfRule type="expression" dxfId="947" priority="80" stopIfTrue="1">
      <formula>$CX5=""</formula>
    </cfRule>
    <cfRule type="cellIs" dxfId="946" priority="81" stopIfTrue="1" operator="notEqual">
      <formula>$CX5</formula>
    </cfRule>
  </conditionalFormatting>
  <conditionalFormatting sqref="CX5">
    <cfRule type="cellIs" dxfId="945" priority="82" operator="notEqual">
      <formula>$CX5</formula>
    </cfRule>
  </conditionalFormatting>
  <conditionalFormatting sqref="DD72">
    <cfRule type="cellIs" dxfId="944" priority="73" stopIfTrue="1" operator="notEqual">
      <formula>$DH72</formula>
    </cfRule>
  </conditionalFormatting>
  <conditionalFormatting sqref="DA72">
    <cfRule type="cellIs" dxfId="943" priority="74" stopIfTrue="1" operator="notEqual">
      <formula>$DD72</formula>
    </cfRule>
  </conditionalFormatting>
  <conditionalFormatting sqref="CX72">
    <cfRule type="cellIs" dxfId="942" priority="72" operator="notEqual">
      <formula>$CX72</formula>
    </cfRule>
  </conditionalFormatting>
  <conditionalFormatting sqref="CU72">
    <cfRule type="expression" dxfId="941" priority="70" stopIfTrue="1">
      <formula>$CX72=""</formula>
    </cfRule>
    <cfRule type="cellIs" dxfId="940" priority="71" stopIfTrue="1" operator="notEqual">
      <formula>$CX72</formula>
    </cfRule>
  </conditionalFormatting>
  <conditionalFormatting sqref="DD73">
    <cfRule type="cellIs" dxfId="939" priority="68" stopIfTrue="1" operator="notEqual">
      <formula>$DH73</formula>
    </cfRule>
  </conditionalFormatting>
  <conditionalFormatting sqref="DA73">
    <cfRule type="cellIs" dxfId="938" priority="69" stopIfTrue="1" operator="notEqual">
      <formula>$DD73</formula>
    </cfRule>
  </conditionalFormatting>
  <conditionalFormatting sqref="CX73">
    <cfRule type="cellIs" dxfId="937" priority="67" operator="notEqual">
      <formula>$CX73</formula>
    </cfRule>
  </conditionalFormatting>
  <conditionalFormatting sqref="CU73">
    <cfRule type="expression" dxfId="936" priority="65" stopIfTrue="1">
      <formula>$CX73=""</formula>
    </cfRule>
    <cfRule type="cellIs" dxfId="935" priority="66" stopIfTrue="1" operator="notEqual">
      <formula>$CX73</formula>
    </cfRule>
  </conditionalFormatting>
  <conditionalFormatting sqref="DD60">
    <cfRule type="cellIs" dxfId="934" priority="58" stopIfTrue="1" operator="notEqual">
      <formula>$DH60</formula>
    </cfRule>
  </conditionalFormatting>
  <conditionalFormatting sqref="DA60">
    <cfRule type="cellIs" dxfId="933" priority="59" stopIfTrue="1" operator="notEqual">
      <formula>$DD60</formula>
    </cfRule>
  </conditionalFormatting>
  <conditionalFormatting sqref="CX60">
    <cfRule type="cellIs" dxfId="932" priority="57" operator="notEqual">
      <formula>$CX60</formula>
    </cfRule>
  </conditionalFormatting>
  <conditionalFormatting sqref="CU60">
    <cfRule type="expression" dxfId="931" priority="55" stopIfTrue="1">
      <formula>$CX60=""</formula>
    </cfRule>
    <cfRule type="cellIs" dxfId="930" priority="56" stopIfTrue="1" operator="notEqual">
      <formula>$CX60</formula>
    </cfRule>
  </conditionalFormatting>
  <conditionalFormatting sqref="DD119">
    <cfRule type="cellIs" dxfId="929" priority="53" stopIfTrue="1" operator="notEqual">
      <formula>$DH119</formula>
    </cfRule>
  </conditionalFormatting>
  <conditionalFormatting sqref="DA119">
    <cfRule type="cellIs" dxfId="928" priority="54" stopIfTrue="1" operator="notEqual">
      <formula>$DD119</formula>
    </cfRule>
  </conditionalFormatting>
  <conditionalFormatting sqref="CX119">
    <cfRule type="cellIs" dxfId="927" priority="52" operator="notEqual">
      <formula>$CX119</formula>
    </cfRule>
  </conditionalFormatting>
  <conditionalFormatting sqref="CU119">
    <cfRule type="expression" dxfId="926" priority="50" stopIfTrue="1">
      <formula>$CX119=""</formula>
    </cfRule>
    <cfRule type="cellIs" dxfId="925" priority="51" stopIfTrue="1" operator="notEqual">
      <formula>$CX119</formula>
    </cfRule>
  </conditionalFormatting>
  <conditionalFormatting sqref="DD125">
    <cfRule type="cellIs" dxfId="924" priority="48" stopIfTrue="1" operator="notEqual">
      <formula>$DH125</formula>
    </cfRule>
  </conditionalFormatting>
  <conditionalFormatting sqref="DA125">
    <cfRule type="cellIs" dxfId="923" priority="49" stopIfTrue="1" operator="notEqual">
      <formula>$DD125</formula>
    </cfRule>
  </conditionalFormatting>
  <conditionalFormatting sqref="CX125">
    <cfRule type="cellIs" dxfId="922" priority="47" operator="notEqual">
      <formula>$CX125</formula>
    </cfRule>
  </conditionalFormatting>
  <conditionalFormatting sqref="CU125">
    <cfRule type="expression" dxfId="921" priority="45" stopIfTrue="1">
      <formula>$CX125=""</formula>
    </cfRule>
    <cfRule type="cellIs" dxfId="920" priority="46" stopIfTrue="1" operator="notEqual">
      <formula>$CX125</formula>
    </cfRule>
  </conditionalFormatting>
  <conditionalFormatting sqref="CX79">
    <cfRule type="cellIs" dxfId="919" priority="44" operator="notEqual">
      <formula>$CX79</formula>
    </cfRule>
  </conditionalFormatting>
  <conditionalFormatting sqref="DD79">
    <cfRule type="cellIs" dxfId="918" priority="42" stopIfTrue="1" operator="notEqual">
      <formula>$DH79</formula>
    </cfRule>
  </conditionalFormatting>
  <conditionalFormatting sqref="DA79">
    <cfRule type="cellIs" dxfId="917" priority="43" stopIfTrue="1" operator="notEqual">
      <formula>$DD79</formula>
    </cfRule>
  </conditionalFormatting>
  <conditionalFormatting sqref="CU79">
    <cfRule type="expression" dxfId="916" priority="40" stopIfTrue="1">
      <formula>$CX79=""</formula>
    </cfRule>
    <cfRule type="cellIs" dxfId="915" priority="41" stopIfTrue="1" operator="notEqual">
      <formula>$CX79</formula>
    </cfRule>
  </conditionalFormatting>
  <conditionalFormatting sqref="DD86">
    <cfRule type="cellIs" dxfId="914" priority="38" stopIfTrue="1" operator="notEqual">
      <formula>$DH86</formula>
    </cfRule>
  </conditionalFormatting>
  <conditionalFormatting sqref="DA86">
    <cfRule type="cellIs" dxfId="913" priority="39" stopIfTrue="1" operator="notEqual">
      <formula>$DD86</formula>
    </cfRule>
  </conditionalFormatting>
  <conditionalFormatting sqref="CX86">
    <cfRule type="cellIs" dxfId="912" priority="37" operator="notEqual">
      <formula>$CX86</formula>
    </cfRule>
  </conditionalFormatting>
  <conditionalFormatting sqref="CU86">
    <cfRule type="expression" dxfId="911" priority="35" stopIfTrue="1">
      <formula>$CX86=""</formula>
    </cfRule>
    <cfRule type="cellIs" dxfId="910" priority="36" stopIfTrue="1" operator="notEqual">
      <formula>$CX86</formula>
    </cfRule>
  </conditionalFormatting>
  <conditionalFormatting sqref="DA115">
    <cfRule type="cellIs" dxfId="909" priority="34" stopIfTrue="1" operator="notEqual">
      <formula>$DH115</formula>
    </cfRule>
  </conditionalFormatting>
  <conditionalFormatting sqref="DD114">
    <cfRule type="cellIs" dxfId="908" priority="32" stopIfTrue="1" operator="notEqual">
      <formula>$DH114</formula>
    </cfRule>
  </conditionalFormatting>
  <conditionalFormatting sqref="DA114">
    <cfRule type="cellIs" dxfId="907" priority="33" stopIfTrue="1" operator="notEqual">
      <formula>$DD114</formula>
    </cfRule>
  </conditionalFormatting>
  <conditionalFormatting sqref="DD115">
    <cfRule type="cellIs" dxfId="906" priority="31" stopIfTrue="1" operator="notEqual">
      <formula>$DH115</formula>
    </cfRule>
  </conditionalFormatting>
  <conditionalFormatting sqref="DD150:DD151 DA150:DA151">
    <cfRule type="cellIs" dxfId="905" priority="30" stopIfTrue="1" operator="notEqual">
      <formula>$DH150</formula>
    </cfRule>
  </conditionalFormatting>
  <conditionalFormatting sqref="CU150:CU151 CX150:CX151">
    <cfRule type="cellIs" dxfId="904" priority="29" stopIfTrue="1" operator="notEqual">
      <formula>$DA150</formula>
    </cfRule>
  </conditionalFormatting>
  <conditionalFormatting sqref="DD149 DA149">
    <cfRule type="cellIs" dxfId="903" priority="28" stopIfTrue="1" operator="notEqual">
      <formula>$DH149</formula>
    </cfRule>
  </conditionalFormatting>
  <conditionalFormatting sqref="CU149 CX149">
    <cfRule type="cellIs" dxfId="902" priority="27" stopIfTrue="1" operator="notEqual">
      <formula>$DA149</formula>
    </cfRule>
  </conditionalFormatting>
  <conditionalFormatting sqref="CX79">
    <cfRule type="cellIs" dxfId="901" priority="26" operator="notEqual">
      <formula>$CX79</formula>
    </cfRule>
  </conditionalFormatting>
  <conditionalFormatting sqref="DD79">
    <cfRule type="cellIs" dxfId="900" priority="24" stopIfTrue="1" operator="notEqual">
      <formula>$DH79</formula>
    </cfRule>
  </conditionalFormatting>
  <conditionalFormatting sqref="DA79">
    <cfRule type="cellIs" dxfId="899" priority="25" stopIfTrue="1" operator="notEqual">
      <formula>$DD79</formula>
    </cfRule>
  </conditionalFormatting>
  <conditionalFormatting sqref="CU79">
    <cfRule type="expression" dxfId="898" priority="22" stopIfTrue="1">
      <formula>$CX79=""</formula>
    </cfRule>
    <cfRule type="cellIs" dxfId="897" priority="23" stopIfTrue="1" operator="notEqual">
      <formula>$CX79</formula>
    </cfRule>
  </conditionalFormatting>
  <conditionalFormatting sqref="CX78">
    <cfRule type="cellIs" dxfId="896" priority="21" operator="notEqual">
      <formula>$CX78</formula>
    </cfRule>
  </conditionalFormatting>
  <conditionalFormatting sqref="DD78">
    <cfRule type="cellIs" dxfId="895" priority="19" stopIfTrue="1" operator="notEqual">
      <formula>$DH78</formula>
    </cfRule>
  </conditionalFormatting>
  <conditionalFormatting sqref="DA78">
    <cfRule type="cellIs" dxfId="894" priority="20" stopIfTrue="1" operator="notEqual">
      <formula>$DD78</formula>
    </cfRule>
  </conditionalFormatting>
  <conditionalFormatting sqref="CU78">
    <cfRule type="expression" dxfId="893" priority="17" stopIfTrue="1">
      <formula>$CX78=""</formula>
    </cfRule>
    <cfRule type="cellIs" dxfId="892" priority="18" stopIfTrue="1" operator="notEqual">
      <formula>$CX78</formula>
    </cfRule>
  </conditionalFormatting>
  <conditionalFormatting sqref="CX80">
    <cfRule type="cellIs" dxfId="891" priority="16" operator="notEqual">
      <formula>$CX80</formula>
    </cfRule>
  </conditionalFormatting>
  <conditionalFormatting sqref="DD80">
    <cfRule type="cellIs" dxfId="890" priority="14" stopIfTrue="1" operator="notEqual">
      <formula>$DH80</formula>
    </cfRule>
  </conditionalFormatting>
  <conditionalFormatting sqref="DA80">
    <cfRule type="cellIs" dxfId="889" priority="15" stopIfTrue="1" operator="notEqual">
      <formula>$DD80</formula>
    </cfRule>
  </conditionalFormatting>
  <conditionalFormatting sqref="CU80">
    <cfRule type="expression" dxfId="888" priority="12" stopIfTrue="1">
      <formula>$CX80=""</formula>
    </cfRule>
    <cfRule type="cellIs" dxfId="887" priority="13" stopIfTrue="1" operator="notEqual">
      <formula>$CX80</formula>
    </cfRule>
  </conditionalFormatting>
  <conditionalFormatting sqref="DD55">
    <cfRule type="cellIs" dxfId="886" priority="10" stopIfTrue="1" operator="notEqual">
      <formula>$DH55</formula>
    </cfRule>
  </conditionalFormatting>
  <conditionalFormatting sqref="DA55">
    <cfRule type="cellIs" dxfId="885" priority="11" stopIfTrue="1" operator="notEqual">
      <formula>$DD55</formula>
    </cfRule>
  </conditionalFormatting>
  <conditionalFormatting sqref="CX55">
    <cfRule type="cellIs" dxfId="884" priority="9" operator="notEqual">
      <formula>$CX55</formula>
    </cfRule>
  </conditionalFormatting>
  <conditionalFormatting sqref="CU55">
    <cfRule type="expression" dxfId="883" priority="7" stopIfTrue="1">
      <formula>$CX55=""</formula>
    </cfRule>
    <cfRule type="cellIs" dxfId="882" priority="8" stopIfTrue="1" operator="notEqual">
      <formula>$CX55</formula>
    </cfRule>
  </conditionalFormatting>
  <conditionalFormatting sqref="DD18">
    <cfRule type="cellIs" dxfId="881" priority="5" stopIfTrue="1" operator="notEqual">
      <formula>$DH18</formula>
    </cfRule>
  </conditionalFormatting>
  <conditionalFormatting sqref="DA18">
    <cfRule type="cellIs" dxfId="880" priority="6" stopIfTrue="1" operator="notEqual">
      <formula>$DD18</formula>
    </cfRule>
  </conditionalFormatting>
  <conditionalFormatting sqref="CX18">
    <cfRule type="cellIs" dxfId="879" priority="4" operator="notEqual">
      <formula>$CX18</formula>
    </cfRule>
  </conditionalFormatting>
  <conditionalFormatting sqref="CU18">
    <cfRule type="expression" dxfId="878" priority="2" stopIfTrue="1">
      <formula>$CX18=""</formula>
    </cfRule>
    <cfRule type="cellIs" dxfId="877" priority="3" stopIfTrue="1" operator="notEqual">
      <formula>$CX18</formula>
    </cfRule>
  </conditionalFormatting>
  <conditionalFormatting sqref="CX127">
    <cfRule type="cellIs" dxfId="876" priority="1" operator="notEqual">
      <formula>$CX127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78.0 / Gültig ab: 01.01.18 / Seite &amp;P (&amp;N)</oddFoot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43"/>
  <sheetViews>
    <sheetView zoomScaleNormal="100" zoomScaleSheetLayoutView="75" workbookViewId="0">
      <selection activeCell="K26" sqref="K2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4.85546875" style="45" customWidth="1"/>
    <col min="19" max="19" width="15.42578125" style="11" customWidth="1"/>
    <col min="20" max="20" width="5" style="13" bestFit="1" customWidth="1"/>
    <col min="21" max="21" width="23.28515625" style="37" customWidth="1"/>
    <col min="22" max="22" width="6.85546875" style="13" customWidth="1"/>
    <col min="23" max="23" width="19.7109375" style="123" customWidth="1"/>
    <col min="24" max="24" width="5" style="13" customWidth="1"/>
    <col min="25" max="25" width="29.85546875" style="37" customWidth="1"/>
    <col min="26" max="26" width="5.140625" style="13" customWidth="1"/>
    <col min="27" max="27" width="32.42578125" style="14" customWidth="1"/>
    <col min="28" max="28" width="7.28515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1270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73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 t="s">
        <v>342</v>
      </c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:Z72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:CP73" si="2">+S5</f>
        <v>Chiaverio Flavio</v>
      </c>
      <c r="CR5" s="19">
        <f t="shared" ref="CR5:CR73" si="3">+Z5</f>
        <v>35</v>
      </c>
      <c r="CS5" s="19" t="str">
        <f t="shared" ref="CS5:CS73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:DO73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si="1"/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si="2"/>
        <v>Schädler Beat</v>
      </c>
      <c r="CR6" s="19">
        <f t="shared" si="3"/>
        <v>34</v>
      </c>
      <c r="CS6" s="19" t="str">
        <f t="shared" si="4"/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2"/>
        <v>Rentsch Lucas</v>
      </c>
      <c r="CR7" s="19">
        <f t="shared" si="3"/>
        <v>30</v>
      </c>
      <c r="CS7" s="19" t="str">
        <f t="shared" si="4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2"/>
        <v>Zenners Guy</v>
      </c>
      <c r="CR8" s="19">
        <f t="shared" si="3"/>
        <v>30</v>
      </c>
      <c r="CS8" s="19" t="str">
        <f t="shared" si="4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2"/>
        <v>Suter Thomas</v>
      </c>
      <c r="CR9" s="19">
        <f t="shared" si="3"/>
        <v>25</v>
      </c>
      <c r="CS9" s="19" t="str">
        <f t="shared" si="4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3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2"/>
        <v>Kalak Josef</v>
      </c>
      <c r="CR10" s="19">
        <f t="shared" si="3"/>
        <v>48</v>
      </c>
      <c r="CS10" s="19" t="str">
        <f t="shared" si="4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3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2"/>
        <v>Hausammann Erich</v>
      </c>
      <c r="CR11" s="19">
        <f t="shared" si="3"/>
        <v>43</v>
      </c>
      <c r="CS11" s="19" t="str">
        <f t="shared" si="4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8" si="14">VLOOKUP($DD11,Funktionsbezeichnungen,3,0)</f>
        <v>10</v>
      </c>
      <c r="DF11" s="83" t="str">
        <f t="shared" ref="DF11:DF28" si="15">VLOOKUP($DD11,Funktionsbezeichnungen,2,0)</f>
        <v>Senior Projektingenieur</v>
      </c>
      <c r="DG11" s="20"/>
      <c r="DH11" s="125">
        <v>773</v>
      </c>
      <c r="DI11" s="33">
        <f t="shared" ref="DI11:DI28" si="16">VLOOKUP($DH11,Funktionsbezeichnungen,3,0)</f>
        <v>9</v>
      </c>
      <c r="DJ11" s="83" t="str">
        <f t="shared" ref="DJ11:DJ28" si="17">VLOOKUP($DH11,Funktionsbezeichnungen,2,0)</f>
        <v>Projektingenieur 3</v>
      </c>
      <c r="DO11" s="19">
        <f t="shared" si="13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2"/>
        <v>Bosshard Heinz</v>
      </c>
      <c r="CR12" s="19">
        <f t="shared" si="3"/>
        <v>39</v>
      </c>
      <c r="CS12" s="19" t="str">
        <f t="shared" si="4"/>
        <v>B</v>
      </c>
      <c r="CT12" s="154">
        <v>3205</v>
      </c>
      <c r="CU12" s="125">
        <v>773</v>
      </c>
      <c r="CV12" s="33">
        <f t="shared" ref="CV12:CV28" si="18">VLOOKUP($CU12,Funktionsbezeichnungen,3,0)</f>
        <v>9</v>
      </c>
      <c r="CW12" s="83" t="str">
        <f t="shared" ref="CW12:CW28" si="19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8" si="20">VLOOKUP($DA12,Funktionsbezeichnungen,3,0)</f>
        <v>9</v>
      </c>
      <c r="DC12" s="83" t="str">
        <f t="shared" ref="DC12:DC28" si="21">VLOOKUP($DA12,Funktionsbezeichnungen,2,0)</f>
        <v>Projektingenieur 3</v>
      </c>
      <c r="DD12" s="125">
        <v>773</v>
      </c>
      <c r="DE12" s="33">
        <f t="shared" si="14"/>
        <v>9</v>
      </c>
      <c r="DF12" s="83" t="str">
        <f t="shared" si="15"/>
        <v>Projektingenieur 3</v>
      </c>
      <c r="DG12" s="20"/>
      <c r="DH12" s="33">
        <v>772</v>
      </c>
      <c r="DI12" s="33">
        <f t="shared" si="16"/>
        <v>8</v>
      </c>
      <c r="DJ12" s="83" t="str">
        <f t="shared" si="17"/>
        <v>Projektingenieur 2</v>
      </c>
      <c r="DO12" s="19">
        <f t="shared" si="13"/>
        <v>3205</v>
      </c>
      <c r="DP12" s="153">
        <v>1</v>
      </c>
      <c r="DQ12" s="19">
        <v>2</v>
      </c>
      <c r="DR12" s="19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"/>
        <v>36</v>
      </c>
      <c r="AA13" s="25" t="s">
        <v>1253</v>
      </c>
      <c r="AB13" s="21" t="s">
        <v>95</v>
      </c>
      <c r="AC13" s="21"/>
      <c r="AE13" s="90" t="s">
        <v>402</v>
      </c>
      <c r="AF13" s="82"/>
      <c r="CP13" s="19" t="str">
        <f t="shared" si="2"/>
        <v>Schär Robert</v>
      </c>
      <c r="CR13" s="19">
        <f t="shared" si="3"/>
        <v>36</v>
      </c>
      <c r="CS13" s="19" t="str">
        <f t="shared" si="4"/>
        <v>B</v>
      </c>
      <c r="CT13" s="154">
        <v>5557</v>
      </c>
      <c r="CU13" s="125">
        <v>773</v>
      </c>
      <c r="CV13" s="33">
        <f t="shared" si="18"/>
        <v>9</v>
      </c>
      <c r="CW13" s="83" t="str">
        <f t="shared" si="19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0"/>
        <v>9</v>
      </c>
      <c r="DC13" s="83" t="str">
        <f t="shared" si="21"/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773</v>
      </c>
      <c r="DI13" s="33">
        <f t="shared" si="16"/>
        <v>9</v>
      </c>
      <c r="DJ13" s="83" t="str">
        <f t="shared" si="17"/>
        <v>Projektingenieur 3</v>
      </c>
      <c r="DO13" s="19">
        <f t="shared" si="13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2"/>
        <v xml:space="preserve">Spieler Daniel </v>
      </c>
      <c r="CR14" s="19">
        <f t="shared" si="3"/>
        <v>33</v>
      </c>
      <c r="CS14" s="19" t="str">
        <f t="shared" si="4"/>
        <v>B</v>
      </c>
      <c r="CT14" s="154">
        <v>4209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0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2"/>
        <v>Gysin Daniel</v>
      </c>
      <c r="CR15" s="19">
        <f t="shared" si="3"/>
        <v>32</v>
      </c>
      <c r="CS15" s="19" t="str">
        <f t="shared" si="4"/>
        <v>B</v>
      </c>
      <c r="CT15" s="154">
        <v>5625</v>
      </c>
      <c r="CU15" s="125">
        <v>784</v>
      </c>
      <c r="CV15" s="33">
        <f t="shared" si="18"/>
        <v>10</v>
      </c>
      <c r="CW15" s="83" t="str">
        <f t="shared" si="19"/>
        <v>Senior Projektingenieur</v>
      </c>
      <c r="CX15" s="125">
        <v>784</v>
      </c>
      <c r="CY15" s="33">
        <f t="shared" ref="CY15:CY24" si="22">VLOOKUP($CX15,Funktionsbezeichnungen,3,0)</f>
        <v>10</v>
      </c>
      <c r="CZ15" s="83" t="str">
        <f t="shared" ref="CZ15:CZ24" si="23">VLOOKUP($CX15,Funktionsbezeichnungen,2,0)</f>
        <v>Senior Projektingenieur</v>
      </c>
      <c r="DA15" s="125">
        <v>784</v>
      </c>
      <c r="DB15" s="33">
        <f t="shared" si="20"/>
        <v>10</v>
      </c>
      <c r="DC15" s="83" t="str">
        <f t="shared" si="21"/>
        <v>Senior Projektingenieur</v>
      </c>
      <c r="DD15" s="125">
        <v>784</v>
      </c>
      <c r="DE15" s="33">
        <f t="shared" si="14"/>
        <v>10</v>
      </c>
      <c r="DF15" s="83" t="str">
        <f t="shared" si="15"/>
        <v>Senior Projektingenieur</v>
      </c>
      <c r="DG15" s="20"/>
      <c r="DH15" s="33">
        <v>783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 t="shared" ref="C16" si="24">IF(Z16&gt;=10,1,0)</f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360</v>
      </c>
      <c r="P16" s="15" t="s">
        <v>1281</v>
      </c>
      <c r="Q16" s="15">
        <v>12</v>
      </c>
      <c r="R16" s="16"/>
      <c r="S16" s="20" t="s">
        <v>1282</v>
      </c>
      <c r="T16" s="21">
        <v>1959</v>
      </c>
      <c r="U16" s="28" t="s">
        <v>194</v>
      </c>
      <c r="V16" s="21">
        <v>1985</v>
      </c>
      <c r="W16" s="25"/>
      <c r="X16" s="21"/>
      <c r="Y16" s="28" t="s">
        <v>1284</v>
      </c>
      <c r="Z16" s="118">
        <f t="shared" ref="Z16" si="25">$AD$3-V16</f>
        <v>32</v>
      </c>
      <c r="AA16" s="25" t="s">
        <v>1283</v>
      </c>
      <c r="AB16" s="21" t="s">
        <v>95</v>
      </c>
      <c r="AC16" s="21"/>
      <c r="AE16" s="90" t="s">
        <v>373</v>
      </c>
      <c r="AF16" s="82"/>
      <c r="CP16" s="192" t="str">
        <f t="shared" ref="CP16" si="26">+S16</f>
        <v>Koch Urs-Martin</v>
      </c>
      <c r="CQ16" s="192"/>
      <c r="CR16" s="192">
        <f t="shared" ref="CR16" si="27">+Z16</f>
        <v>32</v>
      </c>
      <c r="CS16" s="192" t="str">
        <f t="shared" ref="CS16" si="28">+AB16</f>
        <v>B</v>
      </c>
      <c r="CT16" s="222">
        <v>3218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si="22"/>
        <v>10</v>
      </c>
      <c r="CZ16" s="83" t="str">
        <f t="shared" si="23"/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ref="DO16" si="29">+CT16</f>
        <v>3218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1140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31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31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30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30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30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30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29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29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29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29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230" customFormat="1" x14ac:dyDescent="0.2">
      <c r="A22" s="218">
        <v>0</v>
      </c>
      <c r="C22" s="218">
        <f t="shared" si="0"/>
        <v>1</v>
      </c>
      <c r="D22" s="231"/>
      <c r="E22" s="231"/>
      <c r="F22" s="220">
        <v>1</v>
      </c>
      <c r="G22" s="221">
        <v>1</v>
      </c>
      <c r="H22" s="215"/>
      <c r="I22" s="232"/>
      <c r="J22" s="215"/>
      <c r="K22" s="232"/>
      <c r="L22" s="232"/>
      <c r="M22" s="232"/>
      <c r="N22" s="233"/>
      <c r="O22" s="234" t="s">
        <v>1140</v>
      </c>
      <c r="P22" s="235" t="s">
        <v>1241</v>
      </c>
      <c r="Q22" s="15">
        <v>18</v>
      </c>
      <c r="R22" s="168"/>
      <c r="S22" s="216" t="s">
        <v>1242</v>
      </c>
      <c r="T22" s="118">
        <v>1951</v>
      </c>
      <c r="U22" s="120" t="s">
        <v>1252</v>
      </c>
      <c r="V22" s="118">
        <v>1993</v>
      </c>
      <c r="W22" s="120" t="s">
        <v>1251</v>
      </c>
      <c r="X22" s="118">
        <v>1999</v>
      </c>
      <c r="Y22" s="236"/>
      <c r="Z22" s="228">
        <f t="shared" si="1"/>
        <v>24</v>
      </c>
      <c r="AA22" s="120" t="s">
        <v>1243</v>
      </c>
      <c r="AB22" s="118" t="s">
        <v>95</v>
      </c>
      <c r="AC22" s="119"/>
      <c r="AE22" s="237" t="s">
        <v>1078</v>
      </c>
      <c r="AF22" s="216"/>
      <c r="CP22" s="243" t="str">
        <f t="shared" si="2"/>
        <v>Gmür Peter</v>
      </c>
      <c r="CR22" s="230">
        <f t="shared" si="3"/>
        <v>24</v>
      </c>
      <c r="CS22" s="230" t="str">
        <f t="shared" si="4"/>
        <v>B</v>
      </c>
      <c r="CT22" s="244">
        <v>4323</v>
      </c>
      <c r="CU22" s="229" t="s">
        <v>711</v>
      </c>
      <c r="CV22" s="239"/>
      <c r="CW22" s="239"/>
      <c r="CX22" s="238"/>
      <c r="CY22" s="239"/>
      <c r="CZ22" s="239"/>
      <c r="DA22" s="238"/>
      <c r="DB22" s="239"/>
      <c r="DC22" s="239"/>
      <c r="DD22" s="238"/>
      <c r="DE22" s="239"/>
      <c r="DF22" s="239"/>
      <c r="DG22" s="216"/>
      <c r="DH22" s="238"/>
      <c r="DI22" s="239"/>
      <c r="DJ22" s="239"/>
      <c r="DO22" s="230">
        <f t="shared" si="13"/>
        <v>4323</v>
      </c>
      <c r="DP22" s="240">
        <v>2</v>
      </c>
      <c r="DQ22" s="230">
        <v>3</v>
      </c>
      <c r="DR22" s="241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461</v>
      </c>
      <c r="Q23" s="15">
        <v>19</v>
      </c>
      <c r="R23" s="42"/>
      <c r="S23" s="20" t="s">
        <v>234</v>
      </c>
      <c r="T23" s="21">
        <v>1972</v>
      </c>
      <c r="U23" s="28" t="s">
        <v>195</v>
      </c>
      <c r="V23" s="21">
        <v>1996</v>
      </c>
      <c r="W23" s="25" t="s">
        <v>314</v>
      </c>
      <c r="X23" s="21">
        <v>2002</v>
      </c>
      <c r="Y23" s="28" t="s">
        <v>547</v>
      </c>
      <c r="Z23" s="118">
        <f t="shared" si="1"/>
        <v>21</v>
      </c>
      <c r="AA23" s="25" t="s">
        <v>676</v>
      </c>
      <c r="AB23" s="21" t="s">
        <v>95</v>
      </c>
      <c r="AC23" s="21"/>
      <c r="AE23" s="90" t="s">
        <v>373</v>
      </c>
      <c r="AF23" s="82"/>
      <c r="CP23" s="19" t="str">
        <f t="shared" si="2"/>
        <v>Müller Thomas</v>
      </c>
      <c r="CR23" s="19">
        <f t="shared" si="3"/>
        <v>21</v>
      </c>
      <c r="CS23" s="19" t="str">
        <f t="shared" si="4"/>
        <v>B</v>
      </c>
      <c r="CT23" s="154">
        <v>4276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4276</v>
      </c>
      <c r="DP23" s="153">
        <v>2</v>
      </c>
      <c r="DQ23" s="19">
        <v>3</v>
      </c>
      <c r="DR23" s="19" t="s">
        <v>951</v>
      </c>
    </row>
    <row r="24" spans="1:122" s="19" customFormat="1" ht="27" x14ac:dyDescent="0.2">
      <c r="A24" s="53">
        <v>1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207" t="s">
        <v>1140</v>
      </c>
      <c r="P24" s="52" t="s">
        <v>467</v>
      </c>
      <c r="Q24" s="15">
        <v>20</v>
      </c>
      <c r="R24" s="16"/>
      <c r="S24" s="20" t="s">
        <v>124</v>
      </c>
      <c r="T24" s="21">
        <v>1971</v>
      </c>
      <c r="U24" s="28" t="s">
        <v>197</v>
      </c>
      <c r="V24" s="21">
        <v>1997</v>
      </c>
      <c r="W24" s="25" t="s">
        <v>324</v>
      </c>
      <c r="X24" s="21">
        <v>2007</v>
      </c>
      <c r="Y24" s="28" t="s">
        <v>317</v>
      </c>
      <c r="Z24" s="170">
        <f t="shared" si="1"/>
        <v>20</v>
      </c>
      <c r="AA24" s="25" t="s">
        <v>705</v>
      </c>
      <c r="AB24" s="21" t="s">
        <v>95</v>
      </c>
      <c r="AC24" s="21"/>
      <c r="AE24" s="90" t="s">
        <v>373</v>
      </c>
      <c r="AF24" s="82" t="s">
        <v>1083</v>
      </c>
      <c r="CP24" s="19" t="str">
        <f t="shared" si="2"/>
        <v>Brunkhorst Marc</v>
      </c>
      <c r="CR24" s="19">
        <f t="shared" si="3"/>
        <v>20</v>
      </c>
      <c r="CS24" s="19" t="str">
        <f t="shared" si="4"/>
        <v>B</v>
      </c>
      <c r="CT24" s="154">
        <v>7679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774</v>
      </c>
      <c r="CY24" s="33">
        <f t="shared" si="22"/>
        <v>10</v>
      </c>
      <c r="CZ24" s="83" t="str">
        <f t="shared" si="23"/>
        <v>Senior Projektingenieur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7679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0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118">
        <f t="shared" si="1"/>
        <v>20</v>
      </c>
      <c r="AA25" s="25" t="s">
        <v>677</v>
      </c>
      <c r="AB25" s="21" t="s">
        <v>95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20</v>
      </c>
      <c r="CS25" s="19" t="str">
        <f t="shared" si="4"/>
        <v>B</v>
      </c>
      <c r="CT25" s="154">
        <v>4254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4254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>IF(Z26&gt;=10,1,0)</f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0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1021</v>
      </c>
      <c r="Z26" s="118">
        <f t="shared" si="1"/>
        <v>20</v>
      </c>
      <c r="AA26" s="25" t="s">
        <v>1132</v>
      </c>
      <c r="AB26" s="21" t="s">
        <v>95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20</v>
      </c>
      <c r="CS26" s="19" t="str">
        <f t="shared" si="4"/>
        <v>B</v>
      </c>
      <c r="CT26" s="154">
        <v>4258</v>
      </c>
      <c r="CU26" s="125">
        <v>774</v>
      </c>
      <c r="CV26" s="33">
        <f t="shared" si="18"/>
        <v>10</v>
      </c>
      <c r="CW26" s="83" t="str">
        <f t="shared" si="19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0"/>
        <v>9</v>
      </c>
      <c r="DC26" s="83" t="str">
        <f t="shared" si="21"/>
        <v>Projektingenieur 3</v>
      </c>
      <c r="DD26" s="125">
        <v>773</v>
      </c>
      <c r="DE26" s="33">
        <f t="shared" si="14"/>
        <v>9</v>
      </c>
      <c r="DF26" s="83" t="str">
        <f t="shared" si="15"/>
        <v>Projektingenieur 3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4258</v>
      </c>
      <c r="DP26" s="153">
        <v>1</v>
      </c>
      <c r="DQ26" s="19">
        <v>2</v>
      </c>
      <c r="DR26" s="19" t="s">
        <v>951</v>
      </c>
    </row>
    <row r="27" spans="1:122" s="19" customFormat="1" ht="27" x14ac:dyDescent="0.2">
      <c r="A27" s="53">
        <v>0</v>
      </c>
      <c r="B27" s="53">
        <v>1</v>
      </c>
      <c r="C27" s="53">
        <f>IF(Z27&gt;=10,1,0)</f>
        <v>1</v>
      </c>
      <c r="D27" s="55"/>
      <c r="E27" s="55">
        <v>1</v>
      </c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361</v>
      </c>
      <c r="P27" s="15" t="s">
        <v>465</v>
      </c>
      <c r="Q27" s="15">
        <v>23</v>
      </c>
      <c r="R27" s="42"/>
      <c r="S27" s="20" t="s">
        <v>262</v>
      </c>
      <c r="T27" s="21">
        <v>1969</v>
      </c>
      <c r="U27" s="28" t="s">
        <v>1072</v>
      </c>
      <c r="V27" s="21">
        <v>1998</v>
      </c>
      <c r="W27" s="25"/>
      <c r="X27" s="21"/>
      <c r="Y27" s="28" t="s">
        <v>335</v>
      </c>
      <c r="Z27" s="21">
        <f t="shared" si="1"/>
        <v>19</v>
      </c>
      <c r="AA27" s="25" t="s">
        <v>680</v>
      </c>
      <c r="AB27" s="21" t="s">
        <v>95</v>
      </c>
      <c r="AC27" s="21"/>
      <c r="AE27" s="90" t="s">
        <v>373</v>
      </c>
      <c r="AF27" s="82"/>
      <c r="CP27" s="19" t="str">
        <f t="shared" si="2"/>
        <v>Haas Gabi</v>
      </c>
      <c r="CR27" s="19">
        <f t="shared" si="3"/>
        <v>19</v>
      </c>
      <c r="CS27" s="19" t="str">
        <f t="shared" si="4"/>
        <v>B</v>
      </c>
      <c r="CT27" s="154">
        <v>4288</v>
      </c>
      <c r="CU27" s="125">
        <v>784</v>
      </c>
      <c r="CV27" s="33">
        <f t="shared" si="18"/>
        <v>10</v>
      </c>
      <c r="CW27" s="83" t="str">
        <f t="shared" si="19"/>
        <v>Senior Projektingenieur</v>
      </c>
      <c r="CX27" s="125">
        <v>783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772</v>
      </c>
      <c r="DB27" s="33">
        <f t="shared" si="20"/>
        <v>8</v>
      </c>
      <c r="DC27" s="83" t="str">
        <f t="shared" si="21"/>
        <v>Projektingenieur 2</v>
      </c>
      <c r="DD27" s="125">
        <v>772</v>
      </c>
      <c r="DE27" s="33">
        <f t="shared" si="14"/>
        <v>8</v>
      </c>
      <c r="DF27" s="83" t="str">
        <f t="shared" si="15"/>
        <v>Projektingenieur 2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4288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/>
      <c r="I28" s="56"/>
      <c r="J28" s="54"/>
      <c r="K28" s="56"/>
      <c r="L28" s="56"/>
      <c r="M28" s="56"/>
      <c r="N28" s="58"/>
      <c r="O28" s="52" t="s">
        <v>359</v>
      </c>
      <c r="P28" s="15" t="s">
        <v>464</v>
      </c>
      <c r="Q28" s="15">
        <v>24</v>
      </c>
      <c r="R28" s="42"/>
      <c r="S28" s="20" t="s">
        <v>206</v>
      </c>
      <c r="T28" s="21">
        <v>1969</v>
      </c>
      <c r="U28" s="28" t="s">
        <v>221</v>
      </c>
      <c r="V28" s="21">
        <v>1998</v>
      </c>
      <c r="W28" s="25"/>
      <c r="X28" s="21"/>
      <c r="Y28" s="28" t="s">
        <v>548</v>
      </c>
      <c r="Z28" s="118">
        <f t="shared" si="1"/>
        <v>19</v>
      </c>
      <c r="AA28" s="25" t="s">
        <v>1131</v>
      </c>
      <c r="AB28" s="21" t="s">
        <v>95</v>
      </c>
      <c r="AC28" s="21"/>
      <c r="AE28" s="90" t="s">
        <v>402</v>
      </c>
      <c r="AF28" s="82"/>
      <c r="CP28" s="19" t="str">
        <f t="shared" si="2"/>
        <v>Fuchs Christian</v>
      </c>
      <c r="CR28" s="19">
        <f t="shared" si="3"/>
        <v>19</v>
      </c>
      <c r="CS28" s="19" t="str">
        <f t="shared" si="4"/>
        <v>B</v>
      </c>
      <c r="CT28" s="154">
        <v>4263</v>
      </c>
      <c r="CU28" s="125">
        <v>774</v>
      </c>
      <c r="CV28" s="33">
        <f t="shared" si="18"/>
        <v>10</v>
      </c>
      <c r="CW28" s="83" t="str">
        <f t="shared" si="19"/>
        <v>Senior Projektingenieur</v>
      </c>
      <c r="CX28" s="125">
        <v>773</v>
      </c>
      <c r="CY28" s="33">
        <f>VLOOKUP($CX28,Funktionsbezeichnungen,3,0)</f>
        <v>9</v>
      </c>
      <c r="CZ28" s="83" t="str">
        <f>VLOOKUP($CX28,Funktionsbezeichnungen,2,0)</f>
        <v>Projektingenieur 3</v>
      </c>
      <c r="DA28" s="125">
        <v>773</v>
      </c>
      <c r="DB28" s="33">
        <f t="shared" si="20"/>
        <v>9</v>
      </c>
      <c r="DC28" s="83" t="str">
        <f t="shared" si="21"/>
        <v>Projektingenieur 3</v>
      </c>
      <c r="DD28" s="125">
        <v>773</v>
      </c>
      <c r="DE28" s="33">
        <f t="shared" si="14"/>
        <v>9</v>
      </c>
      <c r="DF28" s="83" t="str">
        <f t="shared" si="15"/>
        <v>Projektingenieur 3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4263</v>
      </c>
      <c r="DP28" s="153">
        <v>1</v>
      </c>
      <c r="DQ28" s="19">
        <v>2</v>
      </c>
      <c r="DR28" s="19" t="s">
        <v>951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1145</v>
      </c>
      <c r="Q29" s="15">
        <v>25</v>
      </c>
      <c r="R29" s="42"/>
      <c r="S29" s="20" t="s">
        <v>1146</v>
      </c>
      <c r="T29" s="21">
        <v>1974</v>
      </c>
      <c r="U29" s="28" t="s">
        <v>194</v>
      </c>
      <c r="V29" s="21">
        <v>2001</v>
      </c>
      <c r="W29" s="25"/>
      <c r="X29" s="21"/>
      <c r="Y29" s="28" t="s">
        <v>1148</v>
      </c>
      <c r="Z29" s="21">
        <f>$AD$3-V29</f>
        <v>16</v>
      </c>
      <c r="AA29" s="25" t="s">
        <v>1147</v>
      </c>
      <c r="AB29" s="162" t="s">
        <v>95</v>
      </c>
      <c r="AC29" s="21"/>
      <c r="AE29" s="90" t="s">
        <v>373</v>
      </c>
      <c r="AF29" s="82"/>
      <c r="CP29" s="19" t="str">
        <f>+S29</f>
        <v>Häner David</v>
      </c>
      <c r="CR29" s="19">
        <f>+Z29</f>
        <v>16</v>
      </c>
      <c r="CS29" s="19" t="str">
        <f>+AB29</f>
        <v>B</v>
      </c>
      <c r="CT29" s="154">
        <v>4317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/>
      <c r="CY29" s="33"/>
      <c r="CZ29" s="83"/>
      <c r="DA29" s="125"/>
      <c r="DB29" s="33"/>
      <c r="DC29" s="83"/>
      <c r="DD29" s="125"/>
      <c r="DE29" s="33"/>
      <c r="DF29" s="83"/>
      <c r="DG29" s="20"/>
      <c r="DH29" s="33"/>
      <c r="DI29" s="33"/>
      <c r="DJ29" s="83"/>
      <c r="DO29" s="19">
        <f>+CT29</f>
        <v>4317</v>
      </c>
      <c r="DP29" s="153">
        <v>2</v>
      </c>
      <c r="DQ29" s="19">
        <v>3</v>
      </c>
      <c r="DR29" s="19" t="s">
        <v>951</v>
      </c>
    </row>
    <row r="30" spans="1:122" s="19" customFormat="1" ht="27" x14ac:dyDescent="0.2">
      <c r="A30" s="53">
        <v>0</v>
      </c>
      <c r="B30" s="53"/>
      <c r="C30" s="53">
        <f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361</v>
      </c>
      <c r="P30" s="15" t="s">
        <v>469</v>
      </c>
      <c r="Q30" s="15">
        <v>26</v>
      </c>
      <c r="R30" s="42"/>
      <c r="S30" s="20" t="s">
        <v>301</v>
      </c>
      <c r="T30" s="21">
        <v>1975</v>
      </c>
      <c r="U30" s="28" t="s">
        <v>302</v>
      </c>
      <c r="V30" s="21">
        <v>2001</v>
      </c>
      <c r="W30" s="25"/>
      <c r="X30" s="21"/>
      <c r="Y30" s="28" t="s">
        <v>303</v>
      </c>
      <c r="Z30" s="118">
        <f>$AD$3-V30</f>
        <v>16</v>
      </c>
      <c r="AA30" s="169" t="s">
        <v>682</v>
      </c>
      <c r="AB30" s="163" t="s">
        <v>95</v>
      </c>
      <c r="AC30" s="21"/>
      <c r="AE30" s="90" t="s">
        <v>373</v>
      </c>
      <c r="AF30" s="82"/>
      <c r="CP30" s="19" t="str">
        <f>+S30</f>
        <v>Rey Lionel</v>
      </c>
      <c r="CR30" s="19">
        <f>+Z30</f>
        <v>16</v>
      </c>
      <c r="CS30" s="19" t="str">
        <f>+AB30</f>
        <v>B</v>
      </c>
      <c r="CT30" s="154">
        <v>4299</v>
      </c>
      <c r="CU30" s="125">
        <v>782</v>
      </c>
      <c r="CV30" s="33">
        <f>VLOOKUP($CU30,Funktionsbezeichnungen,3,0)</f>
        <v>8</v>
      </c>
      <c r="CW30" s="83" t="str">
        <f>VLOOKUP($CU30,Funktionsbezeichnungen,2,0)</f>
        <v>Projektingenieur 2</v>
      </c>
      <c r="CX30" s="125">
        <v>782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782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782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782</v>
      </c>
      <c r="DI30" s="33">
        <f>VLOOKUP($DH30,Funktionsbezeichnungen,3,0)</f>
        <v>8</v>
      </c>
      <c r="DJ30" s="83" t="str">
        <f>VLOOKUP($DH30,Funktionsbezeichnungen,2,0)</f>
        <v>Projektingenieur 2</v>
      </c>
      <c r="DO30" s="19">
        <f>+CT30</f>
        <v>4299</v>
      </c>
      <c r="DP30" s="153">
        <v>2</v>
      </c>
      <c r="DQ30" s="19">
        <v>3</v>
      </c>
      <c r="DR30" s="19" t="s">
        <v>952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471</v>
      </c>
      <c r="Q31" s="15">
        <v>27</v>
      </c>
      <c r="R31" s="42"/>
      <c r="S31" s="20" t="s">
        <v>229</v>
      </c>
      <c r="T31" s="21">
        <v>1976</v>
      </c>
      <c r="U31" s="28" t="s">
        <v>241</v>
      </c>
      <c r="V31" s="21">
        <v>2001</v>
      </c>
      <c r="W31" s="25"/>
      <c r="X31" s="21"/>
      <c r="Y31" s="28" t="s">
        <v>337</v>
      </c>
      <c r="Z31" s="21">
        <f>$AD$3-V31</f>
        <v>16</v>
      </c>
      <c r="AA31" s="25" t="s">
        <v>683</v>
      </c>
      <c r="AB31" s="162" t="s">
        <v>95</v>
      </c>
      <c r="AC31" s="21"/>
      <c r="AE31" s="90" t="s">
        <v>1213</v>
      </c>
      <c r="AF31" s="82"/>
      <c r="CP31" s="19" t="str">
        <f>+S31</f>
        <v>Falzone Lorenzo</v>
      </c>
      <c r="CR31" s="19">
        <f>+Z31</f>
        <v>16</v>
      </c>
      <c r="CS31" s="19" t="str">
        <f>+AB31</f>
        <v>B</v>
      </c>
      <c r="CT31" s="154">
        <v>7695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771</v>
      </c>
      <c r="DI31" s="33">
        <f>VLOOKUP($DH31,Funktionsbezeichnungen,3,0)</f>
        <v>7</v>
      </c>
      <c r="DJ31" s="83" t="str">
        <f>VLOOKUP($DH31,Funktionsbezeichnungen,2,0)</f>
        <v>Projektingenieur 1</v>
      </c>
      <c r="DO31" s="19">
        <f>+CT31</f>
        <v>7695</v>
      </c>
      <c r="DP31" s="153">
        <v>1</v>
      </c>
      <c r="DQ31" s="19">
        <v>2</v>
      </c>
      <c r="DR31" s="19" t="s">
        <v>951</v>
      </c>
    </row>
    <row r="32" spans="1:122" s="19" customFormat="1" x14ac:dyDescent="0.2">
      <c r="A32" s="53">
        <v>0</v>
      </c>
      <c r="B32" s="53">
        <v>1</v>
      </c>
      <c r="C32" s="53">
        <f>IF(Z32&gt;=10,1,0)</f>
        <v>1</v>
      </c>
      <c r="D32" s="55">
        <v>1</v>
      </c>
      <c r="E32" s="55"/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588</v>
      </c>
      <c r="Q32" s="15">
        <v>28</v>
      </c>
      <c r="R32" s="42"/>
      <c r="S32" s="20" t="s">
        <v>589</v>
      </c>
      <c r="T32" s="21">
        <v>1976</v>
      </c>
      <c r="U32" s="28" t="s">
        <v>194</v>
      </c>
      <c r="V32" s="21">
        <v>2001</v>
      </c>
      <c r="W32" s="25"/>
      <c r="X32" s="21"/>
      <c r="Y32" s="28" t="s">
        <v>1024</v>
      </c>
      <c r="Z32" s="21">
        <f>$AD$3-V32</f>
        <v>16</v>
      </c>
      <c r="AA32" s="25" t="s">
        <v>684</v>
      </c>
      <c r="AB32" s="162" t="s">
        <v>95</v>
      </c>
      <c r="AC32" s="21"/>
      <c r="AE32" s="90" t="s">
        <v>373</v>
      </c>
      <c r="AF32" s="82"/>
      <c r="CP32" s="19" t="str">
        <f>+S32</f>
        <v>Weber Madeleine</v>
      </c>
      <c r="CR32" s="19">
        <f>+Z32</f>
        <v>16</v>
      </c>
      <c r="CS32" s="19" t="str">
        <f>+AB32</f>
        <v>B</v>
      </c>
      <c r="CT32" s="154">
        <v>4350</v>
      </c>
      <c r="CU32" s="125">
        <v>773</v>
      </c>
      <c r="CV32" s="33">
        <f>VLOOKUP($CU32,Funktionsbezeichnungen,3,0)</f>
        <v>9</v>
      </c>
      <c r="CW32" s="83" t="str">
        <f>VLOOKUP($CU32,Funktionsbezeichnungen,2,0)</f>
        <v>Projektingenieur 3</v>
      </c>
      <c r="CX32" s="125">
        <v>772</v>
      </c>
      <c r="CY32" s="33">
        <f>VLOOKUP($CX32,Funktionsbezeichnungen,3,0)</f>
        <v>8</v>
      </c>
      <c r="CZ32" s="83" t="str">
        <f>VLOOKUP($CX32,Funktionsbezeichnungen,2,0)</f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771</v>
      </c>
      <c r="DI32" s="33">
        <f>VLOOKUP($DH32,Funktionsbezeichnungen,3,0)</f>
        <v>7</v>
      </c>
      <c r="DJ32" s="83" t="str">
        <f>VLOOKUP($DH32,Funktionsbezeichnungen,2,0)</f>
        <v>Projektingenieur 1</v>
      </c>
      <c r="DO32" s="19">
        <f>+CT32</f>
        <v>4350</v>
      </c>
      <c r="DP32" s="153">
        <v>1</v>
      </c>
      <c r="DQ32" s="19">
        <v>2</v>
      </c>
      <c r="DR32" s="19" t="s">
        <v>951</v>
      </c>
    </row>
    <row r="33" spans="1:122" s="19" customFormat="1" x14ac:dyDescent="0.2">
      <c r="A33" s="53">
        <v>0</v>
      </c>
      <c r="B33" s="53"/>
      <c r="C33" s="53">
        <f>IF(Z33&gt;=10,1,0)</f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602</v>
      </c>
      <c r="Q33" s="15">
        <v>29</v>
      </c>
      <c r="R33" s="42"/>
      <c r="S33" s="20" t="s">
        <v>599</v>
      </c>
      <c r="T33" s="21">
        <v>1977</v>
      </c>
      <c r="U33" s="28" t="s">
        <v>1111</v>
      </c>
      <c r="V33" s="21">
        <v>2000</v>
      </c>
      <c r="W33" s="25"/>
      <c r="X33" s="21"/>
      <c r="Y33" s="28" t="s">
        <v>601</v>
      </c>
      <c r="Z33" s="21">
        <f>$AD$3-V33</f>
        <v>17</v>
      </c>
      <c r="AA33" s="25" t="s">
        <v>1134</v>
      </c>
      <c r="AB33" s="21" t="s">
        <v>95</v>
      </c>
      <c r="AC33" s="21"/>
      <c r="AE33" s="90" t="s">
        <v>620</v>
      </c>
      <c r="AF33" s="82"/>
      <c r="CP33" s="19" t="str">
        <f>+S33</f>
        <v>Trouillet Jean-Georges</v>
      </c>
      <c r="CR33" s="19">
        <f>+Z33</f>
        <v>17</v>
      </c>
      <c r="CS33" s="19" t="str">
        <f>+AB33</f>
        <v>B</v>
      </c>
      <c r="CT33" s="154">
        <v>3206</v>
      </c>
      <c r="CU33" s="125">
        <v>773</v>
      </c>
      <c r="CV33" s="33">
        <f>VLOOKUP($CU33,Funktionsbezeichnungen,3,0)</f>
        <v>9</v>
      </c>
      <c r="CW33" s="83" t="str">
        <f>VLOOKUP($CU33,Funktionsbezeichnungen,2,0)</f>
        <v>Projektingenieur 3</v>
      </c>
      <c r="CX33" s="125">
        <v>772</v>
      </c>
      <c r="CY33" s="33">
        <f>VLOOKUP($CX33,Funktionsbezeichnungen,3,0)</f>
        <v>8</v>
      </c>
      <c r="CZ33" s="83" t="str">
        <f>VLOOKUP($CX33,Funktionsbezeichnungen,2,0)</f>
        <v>Projektingenieur 2</v>
      </c>
      <c r="DA33" s="125">
        <v>772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772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772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>+CT33</f>
        <v>3206</v>
      </c>
      <c r="DP33" s="153">
        <v>1</v>
      </c>
      <c r="DQ33" s="19">
        <v>2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446</v>
      </c>
      <c r="Q34" s="15">
        <v>30</v>
      </c>
      <c r="R34" s="16"/>
      <c r="S34" s="20" t="s">
        <v>109</v>
      </c>
      <c r="T34" s="21">
        <v>1947</v>
      </c>
      <c r="U34" s="28" t="s">
        <v>1069</v>
      </c>
      <c r="V34" s="21">
        <v>1971</v>
      </c>
      <c r="W34" s="25"/>
      <c r="X34" s="21"/>
      <c r="Y34" s="28" t="s">
        <v>1020</v>
      </c>
      <c r="Z34" s="21">
        <f t="shared" si="1"/>
        <v>46</v>
      </c>
      <c r="AA34" s="25" t="s">
        <v>938</v>
      </c>
      <c r="AB34" s="21" t="s">
        <v>309</v>
      </c>
      <c r="AC34" s="21"/>
      <c r="AE34" s="193" t="s">
        <v>1078</v>
      </c>
      <c r="AF34" s="82"/>
      <c r="CP34" s="19" t="str">
        <f t="shared" si="2"/>
        <v>Yelman Mahir</v>
      </c>
      <c r="CR34" s="19">
        <f t="shared" si="3"/>
        <v>46</v>
      </c>
      <c r="CS34" s="153" t="str">
        <f t="shared" si="4"/>
        <v xml:space="preserve"> C/B 3)</v>
      </c>
      <c r="CT34" s="154">
        <v>4162</v>
      </c>
      <c r="CU34" s="125" t="s">
        <v>711</v>
      </c>
      <c r="CV34" s="33"/>
      <c r="CW34" s="83"/>
      <c r="CX34" s="125" t="s">
        <v>711</v>
      </c>
      <c r="CY34" s="33"/>
      <c r="CZ34" s="83"/>
      <c r="DA34" s="125" t="s">
        <v>711</v>
      </c>
      <c r="DB34" s="33"/>
      <c r="DC34" s="83"/>
      <c r="DD34" s="125" t="s">
        <v>711</v>
      </c>
      <c r="DE34" s="33"/>
      <c r="DF34" s="83"/>
      <c r="DG34" s="20"/>
      <c r="DH34" s="33" t="s">
        <v>711</v>
      </c>
      <c r="DI34" s="33" t="s">
        <v>711</v>
      </c>
      <c r="DJ34" s="83"/>
      <c r="DO34" s="19">
        <f t="shared" si="13"/>
        <v>4162</v>
      </c>
      <c r="DP34" s="153">
        <v>2</v>
      </c>
      <c r="DQ34" s="19">
        <v>3</v>
      </c>
      <c r="DR34" s="185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358</v>
      </c>
      <c r="P35" s="15" t="s">
        <v>444</v>
      </c>
      <c r="Q35" s="15">
        <v>31</v>
      </c>
      <c r="R35" s="16"/>
      <c r="S35" s="20" t="s">
        <v>103</v>
      </c>
      <c r="T35" s="21">
        <v>1953</v>
      </c>
      <c r="U35" s="28" t="s">
        <v>195</v>
      </c>
      <c r="V35" s="21">
        <v>1976</v>
      </c>
      <c r="W35" s="25"/>
      <c r="X35" s="21"/>
      <c r="Y35" s="28" t="s">
        <v>104</v>
      </c>
      <c r="Z35" s="21">
        <f t="shared" si="1"/>
        <v>41</v>
      </c>
      <c r="AA35" s="25" t="s">
        <v>666</v>
      </c>
      <c r="AB35" s="21" t="s">
        <v>1039</v>
      </c>
      <c r="AC35" s="21"/>
      <c r="AE35" s="90" t="s">
        <v>373</v>
      </c>
      <c r="AF35" s="82"/>
      <c r="CP35" s="19" t="str">
        <f t="shared" si="2"/>
        <v>Freiermuth Fritz</v>
      </c>
      <c r="CR35" s="19">
        <f t="shared" si="3"/>
        <v>41</v>
      </c>
      <c r="CS35" s="19" t="str">
        <f t="shared" si="4"/>
        <v xml:space="preserve"> C/B 2)</v>
      </c>
      <c r="CT35" s="154">
        <v>2143</v>
      </c>
      <c r="CU35" s="125">
        <v>751</v>
      </c>
      <c r="CV35" s="33">
        <f t="shared" ref="CV35:CV46" si="30">VLOOKUP($CU35,Funktionsbezeichnungen,3,0)</f>
        <v>10</v>
      </c>
      <c r="CW35" s="83" t="str">
        <f t="shared" ref="CW35:CW46" si="31">VLOOKUP($CU35,Funktionsbezeichnungen,2,0)</f>
        <v>Vorgesetzter  -  2. Stufe</v>
      </c>
      <c r="CX35" s="125">
        <v>751</v>
      </c>
      <c r="CY35" s="33">
        <f t="shared" ref="CY35:CY46" si="32">VLOOKUP($CX35,Funktionsbezeichnungen,3,0)</f>
        <v>10</v>
      </c>
      <c r="CZ35" s="83" t="str">
        <f t="shared" ref="CZ35:CZ46" si="33">VLOOKUP($CX35,Funktionsbezeichnungen,2,0)</f>
        <v>Vorgesetzter  -  2. Stufe</v>
      </c>
      <c r="DA35" s="125">
        <v>751</v>
      </c>
      <c r="DB35" s="33">
        <f t="shared" ref="DB35:DB46" si="34">VLOOKUP($DA35,Funktionsbezeichnungen,3,0)</f>
        <v>10</v>
      </c>
      <c r="DC35" s="83" t="str">
        <f t="shared" ref="DC35:DC46" si="35">VLOOKUP($DA35,Funktionsbezeichnungen,2,0)</f>
        <v>Vorgesetzter  -  2. Stufe</v>
      </c>
      <c r="DD35" s="124">
        <v>751</v>
      </c>
      <c r="DE35" s="33">
        <f>VLOOKUP($DD35,Funktionsbezeichnungen,3,0)</f>
        <v>10</v>
      </c>
      <c r="DF35" s="83" t="str">
        <f>VLOOKUP($DD35,Funktionsbezeichnungen,2,0)</f>
        <v>Vorgesetzter  -  2. Stufe</v>
      </c>
      <c r="DG35" s="20"/>
      <c r="DH35" s="124">
        <v>751</v>
      </c>
      <c r="DI35" s="33">
        <f t="shared" ref="DI35:DI46" si="36">VLOOKUP($DH35,Funktionsbezeichnungen,3,0)</f>
        <v>10</v>
      </c>
      <c r="DJ35" s="83" t="str">
        <f t="shared" ref="DJ35:DJ46" si="37">VLOOKUP($DH35,Funktionsbezeichnungen,2,0)</f>
        <v>Vorgesetzter  -  2. Stufe</v>
      </c>
      <c r="DO35" s="19">
        <f t="shared" si="13"/>
        <v>2143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>IF(Z36&gt;=10,1,0)</f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448</v>
      </c>
      <c r="Q36" s="15">
        <v>32</v>
      </c>
      <c r="R36" s="16"/>
      <c r="S36" s="20" t="s">
        <v>112</v>
      </c>
      <c r="T36" s="21">
        <v>1956</v>
      </c>
      <c r="U36" s="26" t="s">
        <v>854</v>
      </c>
      <c r="V36" s="21">
        <v>1981</v>
      </c>
      <c r="W36" s="25" t="s">
        <v>855</v>
      </c>
      <c r="X36" s="21">
        <v>1990</v>
      </c>
      <c r="Y36" s="28" t="s">
        <v>329</v>
      </c>
      <c r="Z36" s="21">
        <f>$AD$3-V36</f>
        <v>36</v>
      </c>
      <c r="AA36" s="25" t="s">
        <v>671</v>
      </c>
      <c r="AB36" s="162" t="s">
        <v>1043</v>
      </c>
      <c r="AC36" s="21"/>
      <c r="AE36" s="90" t="s">
        <v>1214</v>
      </c>
      <c r="AF36" s="82"/>
      <c r="CP36" s="19" t="str">
        <f>+S36</f>
        <v>Bergmann Georg</v>
      </c>
      <c r="CR36" s="19">
        <f>+Z36</f>
        <v>36</v>
      </c>
      <c r="CS36" s="19" t="str">
        <f>+AB36</f>
        <v xml:space="preserve"> C/B 2)</v>
      </c>
      <c r="CT36" s="154">
        <v>4185</v>
      </c>
      <c r="CU36" s="125">
        <v>772</v>
      </c>
      <c r="CV36" s="33">
        <f>VLOOKUP($CU36,Funktionsbezeichnungen,3,0)</f>
        <v>8</v>
      </c>
      <c r="CW36" s="83" t="str">
        <f>VLOOKUP($CU36,Funktionsbezeichnungen,2,0)</f>
        <v>Projektingenieur 2</v>
      </c>
      <c r="CX36" s="125">
        <v>772</v>
      </c>
      <c r="CY36" s="33">
        <f>VLOOKUP($CX36,Funktionsbezeichnungen,3,0)</f>
        <v>8</v>
      </c>
      <c r="CZ36" s="83" t="str">
        <f>VLOOKUP($CX36,Funktionsbezeichnungen,2,0)</f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>+CT36</f>
        <v>4185</v>
      </c>
      <c r="DP36" s="153">
        <v>1</v>
      </c>
      <c r="DQ36" s="19">
        <v>2</v>
      </c>
      <c r="DR36" s="19" t="s">
        <v>951</v>
      </c>
    </row>
    <row r="37" spans="1:122" s="19" customFormat="1" ht="27" x14ac:dyDescent="0.2">
      <c r="A37" s="53">
        <v>0</v>
      </c>
      <c r="B37" s="53"/>
      <c r="C37" s="53">
        <f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207" t="s">
        <v>1140</v>
      </c>
      <c r="P37" s="15" t="s">
        <v>873</v>
      </c>
      <c r="Q37" s="15">
        <v>33</v>
      </c>
      <c r="R37" s="16"/>
      <c r="S37" s="20" t="s">
        <v>874</v>
      </c>
      <c r="T37" s="21">
        <v>1959</v>
      </c>
      <c r="U37" s="26" t="s">
        <v>1070</v>
      </c>
      <c r="V37" s="21">
        <v>1990</v>
      </c>
      <c r="W37" s="25"/>
      <c r="X37" s="21"/>
      <c r="Y37" s="28" t="s">
        <v>1141</v>
      </c>
      <c r="Z37" s="21">
        <f>$AD$3-V37</f>
        <v>27</v>
      </c>
      <c r="AA37" s="25" t="s">
        <v>1142</v>
      </c>
      <c r="AB37" s="162" t="s">
        <v>1043</v>
      </c>
      <c r="AC37" s="21"/>
      <c r="AE37" s="90" t="s">
        <v>389</v>
      </c>
      <c r="AF37" s="82" t="s">
        <v>1083</v>
      </c>
      <c r="CP37" s="19" t="str">
        <f>+S37</f>
        <v>Wick Bernd</v>
      </c>
      <c r="CR37" s="19">
        <f>+Z37</f>
        <v>27</v>
      </c>
      <c r="CS37" s="19" t="str">
        <f>+AB37</f>
        <v xml:space="preserve"> C/B 2)</v>
      </c>
      <c r="CT37" s="154">
        <v>3208</v>
      </c>
      <c r="CU37" s="125">
        <v>772</v>
      </c>
      <c r="CV37" s="33">
        <f>VLOOKUP($CU37,Funktionsbezeichnungen,3,0)</f>
        <v>8</v>
      </c>
      <c r="CW37" s="83" t="str">
        <f>VLOOKUP($CU37,Funktionsbezeichnungen,2,0)</f>
        <v>Projektingenieur 2</v>
      </c>
      <c r="CX37" s="125">
        <v>772</v>
      </c>
      <c r="CY37" s="33">
        <f>VLOOKUP($CX37,Funktionsbezeichnungen,3,0)</f>
        <v>8</v>
      </c>
      <c r="CZ37" s="83" t="str">
        <f>VLOOKUP($CX37,Funktionsbezeichnungen,2,0)</f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/>
      <c r="DE37" s="33"/>
      <c r="DF37" s="83"/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>+CT37</f>
        <v>3208</v>
      </c>
      <c r="DP37" s="153">
        <v>2</v>
      </c>
      <c r="DQ37" s="19">
        <v>3</v>
      </c>
      <c r="DR37" s="19" t="s">
        <v>951</v>
      </c>
    </row>
    <row r="38" spans="1:122" s="19" customFormat="1" ht="15.75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359</v>
      </c>
      <c r="P38" s="15" t="s">
        <v>450</v>
      </c>
      <c r="Q38" s="15">
        <v>34</v>
      </c>
      <c r="R38" s="16"/>
      <c r="S38" s="20" t="s">
        <v>214</v>
      </c>
      <c r="T38" s="21">
        <v>1960</v>
      </c>
      <c r="U38" s="28" t="s">
        <v>237</v>
      </c>
      <c r="V38" s="21">
        <v>1986</v>
      </c>
      <c r="W38" s="25"/>
      <c r="X38" s="21"/>
      <c r="Y38" s="28" t="s">
        <v>228</v>
      </c>
      <c r="Z38" s="21">
        <f t="shared" si="1"/>
        <v>31</v>
      </c>
      <c r="AA38" s="25" t="s">
        <v>672</v>
      </c>
      <c r="AB38" s="162" t="s">
        <v>1043</v>
      </c>
      <c r="AC38" s="21"/>
      <c r="AE38" s="90" t="s">
        <v>1213</v>
      </c>
      <c r="AF38" s="82"/>
      <c r="CP38" s="19" t="str">
        <f t="shared" si="2"/>
        <v>Beck Peter</v>
      </c>
      <c r="CR38" s="19">
        <f t="shared" si="3"/>
        <v>31</v>
      </c>
      <c r="CS38" s="19" t="str">
        <f t="shared" si="4"/>
        <v xml:space="preserve"> C/B 2)</v>
      </c>
      <c r="CT38" s="154">
        <v>4269</v>
      </c>
      <c r="CU38" s="125">
        <v>773</v>
      </c>
      <c r="CV38" s="33">
        <f t="shared" si="30"/>
        <v>9</v>
      </c>
      <c r="CW38" s="83" t="str">
        <f t="shared" si="31"/>
        <v>Projektingenieur 3</v>
      </c>
      <c r="CX38" s="125">
        <v>773</v>
      </c>
      <c r="CY38" s="33">
        <f t="shared" ref="CY38:CY40" si="38">VLOOKUP($CX38,Funktionsbezeichnungen,3,0)</f>
        <v>9</v>
      </c>
      <c r="CZ38" s="83" t="str">
        <f t="shared" ref="CZ38:CZ40" si="39">VLOOKUP($CX38,Funktionsbezeichnungen,2,0)</f>
        <v>Projektingenieur 3</v>
      </c>
      <c r="DA38" s="125">
        <v>773</v>
      </c>
      <c r="DB38" s="33">
        <f>VLOOKUP($DA38,Funktionsbezeichnungen,3,0)</f>
        <v>9</v>
      </c>
      <c r="DC38" s="83" t="str">
        <f>VLOOKUP($DA38,Funktionsbezeichnungen,2,0)</f>
        <v>Projektingenieur 3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3"/>
        <v>4269</v>
      </c>
      <c r="DP38" s="153">
        <v>2</v>
      </c>
      <c r="DQ38" s="19">
        <v>3</v>
      </c>
      <c r="DR38" s="19" t="s">
        <v>951</v>
      </c>
    </row>
    <row r="39" spans="1:122" s="19" customFormat="1" ht="15.75" x14ac:dyDescent="0.2">
      <c r="A39" s="53">
        <v>1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52" t="s">
        <v>359</v>
      </c>
      <c r="P39" s="15" t="s">
        <v>452</v>
      </c>
      <c r="Q39" s="15">
        <v>35</v>
      </c>
      <c r="R39" s="42"/>
      <c r="S39" s="27" t="s">
        <v>122</v>
      </c>
      <c r="T39" s="21">
        <v>1968</v>
      </c>
      <c r="U39" s="28" t="s">
        <v>201</v>
      </c>
      <c r="V39" s="21">
        <v>1994</v>
      </c>
      <c r="W39" s="25"/>
      <c r="X39" s="21"/>
      <c r="Y39" s="26" t="s">
        <v>123</v>
      </c>
      <c r="Z39" s="21">
        <f t="shared" si="1"/>
        <v>23</v>
      </c>
      <c r="AA39" s="25" t="s">
        <v>673</v>
      </c>
      <c r="AB39" s="162" t="s">
        <v>1043</v>
      </c>
      <c r="AC39" s="21"/>
      <c r="AE39" s="90" t="s">
        <v>1213</v>
      </c>
      <c r="AF39" s="82"/>
      <c r="CP39" s="19" t="str">
        <f t="shared" si="2"/>
        <v>Kern Etienne</v>
      </c>
      <c r="CR39" s="19">
        <f t="shared" si="3"/>
        <v>23</v>
      </c>
      <c r="CS39" s="19" t="str">
        <f t="shared" si="4"/>
        <v xml:space="preserve"> C/B 2)</v>
      </c>
      <c r="CT39" s="154">
        <v>4246</v>
      </c>
      <c r="CU39" s="125">
        <v>772</v>
      </c>
      <c r="CV39" s="33">
        <f t="shared" si="30"/>
        <v>8</v>
      </c>
      <c r="CW39" s="83" t="str">
        <f t="shared" si="31"/>
        <v>Projektingenieur 2</v>
      </c>
      <c r="CX39" s="125">
        <v>772</v>
      </c>
      <c r="CY39" s="33">
        <f t="shared" si="38"/>
        <v>8</v>
      </c>
      <c r="CZ39" s="83" t="str">
        <f t="shared" si="39"/>
        <v>Projektingenieur 2</v>
      </c>
      <c r="DA39" s="125">
        <v>772</v>
      </c>
      <c r="DB39" s="33">
        <f>VLOOKUP($DA39,Funktionsbezeichnungen,3,0)</f>
        <v>8</v>
      </c>
      <c r="DC39" s="83" t="str">
        <f>VLOOKUP($DA39,Funktionsbezeichnungen,2,0)</f>
        <v>Projektingenieur 2</v>
      </c>
      <c r="DD39" s="125">
        <v>772</v>
      </c>
      <c r="DE39" s="33">
        <f>VLOOKUP($DD39,Funktionsbezeichnungen,3,0)</f>
        <v>8</v>
      </c>
      <c r="DF39" s="83" t="str">
        <f>VLOOKUP($DD39,Funktionsbezeichnungen,2,0)</f>
        <v>Projektingenieur 2</v>
      </c>
      <c r="DG39" s="20"/>
      <c r="DH39" s="33">
        <v>772</v>
      </c>
      <c r="DI39" s="33">
        <f>VLOOKUP($DH39,Funktionsbezeichnungen,3,0)</f>
        <v>8</v>
      </c>
      <c r="DJ39" s="83" t="str">
        <f>VLOOKUP($DH39,Funktionsbezeichnungen,2,0)</f>
        <v>Projektingenieur 2</v>
      </c>
      <c r="DO39" s="19">
        <f t="shared" si="13"/>
        <v>4246</v>
      </c>
      <c r="DP39" s="153">
        <v>1</v>
      </c>
      <c r="DQ39" s="19">
        <v>2</v>
      </c>
      <c r="DR39" s="19" t="s">
        <v>951</v>
      </c>
    </row>
    <row r="40" spans="1:122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/>
      <c r="F40" s="56">
        <v>1</v>
      </c>
      <c r="G40" s="54"/>
      <c r="H40" s="54"/>
      <c r="I40" s="56"/>
      <c r="J40" s="54"/>
      <c r="K40" s="56"/>
      <c r="L40" s="56"/>
      <c r="M40" s="56"/>
      <c r="N40" s="58"/>
      <c r="O40" s="166" t="s">
        <v>359</v>
      </c>
      <c r="P40" s="167" t="s">
        <v>460</v>
      </c>
      <c r="Q40" s="15">
        <v>36</v>
      </c>
      <c r="R40" s="168"/>
      <c r="S40" s="20" t="s">
        <v>231</v>
      </c>
      <c r="T40" s="21">
        <v>1967</v>
      </c>
      <c r="U40" s="28" t="s">
        <v>1065</v>
      </c>
      <c r="V40" s="21">
        <v>1996</v>
      </c>
      <c r="W40" s="25" t="s">
        <v>1254</v>
      </c>
      <c r="X40" s="21">
        <v>2002</v>
      </c>
      <c r="Y40" s="28" t="s">
        <v>233</v>
      </c>
      <c r="Z40" s="118">
        <f t="shared" si="1"/>
        <v>21</v>
      </c>
      <c r="AA40" s="25" t="s">
        <v>675</v>
      </c>
      <c r="AB40" s="162" t="s">
        <v>1043</v>
      </c>
      <c r="AC40" s="21"/>
      <c r="AE40" s="90" t="s">
        <v>1213</v>
      </c>
      <c r="AF40" s="82"/>
      <c r="CP40" s="19" t="str">
        <f t="shared" si="2"/>
        <v>Ruff Ute</v>
      </c>
      <c r="CR40" s="19">
        <f t="shared" si="3"/>
        <v>21</v>
      </c>
      <c r="CS40" s="19" t="str">
        <f t="shared" si="4"/>
        <v xml:space="preserve"> C/B 2)</v>
      </c>
      <c r="CT40" s="154">
        <v>4277</v>
      </c>
      <c r="CU40" s="125">
        <v>783</v>
      </c>
      <c r="CV40" s="33">
        <f t="shared" si="30"/>
        <v>9</v>
      </c>
      <c r="CW40" s="83" t="str">
        <f t="shared" si="31"/>
        <v>Projektingenieur 3</v>
      </c>
      <c r="CX40" s="125">
        <v>782</v>
      </c>
      <c r="CY40" s="33">
        <f t="shared" si="38"/>
        <v>8</v>
      </c>
      <c r="CZ40" s="83" t="str">
        <f t="shared" si="39"/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782</v>
      </c>
      <c r="DI40" s="33">
        <f>VLOOKUP($DH40,Funktionsbezeichnungen,3,0)</f>
        <v>8</v>
      </c>
      <c r="DJ40" s="83" t="str">
        <f>VLOOKUP($DH40,Funktionsbezeichnungen,2,0)</f>
        <v>Projektingenieur 2</v>
      </c>
      <c r="DO40" s="19">
        <f t="shared" si="13"/>
        <v>4277</v>
      </c>
      <c r="DP40" s="153">
        <v>3</v>
      </c>
      <c r="DQ40" s="19">
        <v>2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1120</v>
      </c>
      <c r="Q41" s="15">
        <v>37</v>
      </c>
      <c r="R41" s="42"/>
      <c r="S41" s="20" t="s">
        <v>1118</v>
      </c>
      <c r="T41" s="21">
        <v>1976</v>
      </c>
      <c r="U41" s="28" t="s">
        <v>1119</v>
      </c>
      <c r="V41" s="21">
        <v>2005</v>
      </c>
      <c r="W41" s="25"/>
      <c r="X41" s="21"/>
      <c r="Y41" s="28"/>
      <c r="Z41" s="118">
        <f>$AD$3-V41</f>
        <v>12</v>
      </c>
      <c r="AA41" s="169" t="s">
        <v>1144</v>
      </c>
      <c r="AB41" s="162" t="s">
        <v>1043</v>
      </c>
      <c r="AC41" s="21"/>
      <c r="AE41" s="90" t="s">
        <v>373</v>
      </c>
      <c r="AF41" s="82"/>
      <c r="CP41" s="19" t="str">
        <f>+S41</f>
        <v>Dick David</v>
      </c>
      <c r="CR41" s="19">
        <f>+Z41</f>
        <v>12</v>
      </c>
      <c r="CS41" s="19" t="str">
        <f>+AB41</f>
        <v xml:space="preserve"> C/B 2)</v>
      </c>
      <c r="CT41" s="154">
        <v>4909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4909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207" t="s">
        <v>1140</v>
      </c>
      <c r="P42" s="15" t="s">
        <v>1223</v>
      </c>
      <c r="Q42" s="15">
        <v>38</v>
      </c>
      <c r="R42" s="42"/>
      <c r="S42" s="20" t="s">
        <v>1218</v>
      </c>
      <c r="T42" s="21">
        <v>1976</v>
      </c>
      <c r="U42" s="28" t="s">
        <v>1219</v>
      </c>
      <c r="V42" s="21">
        <v>2001</v>
      </c>
      <c r="W42" s="25"/>
      <c r="X42" s="21"/>
      <c r="Y42" s="28"/>
      <c r="Z42" s="118">
        <f>$AD$3-V42</f>
        <v>16</v>
      </c>
      <c r="AA42" s="169"/>
      <c r="AB42" s="162" t="s">
        <v>1043</v>
      </c>
      <c r="AC42" s="21"/>
      <c r="AE42" s="90" t="s">
        <v>373</v>
      </c>
      <c r="AF42" s="82"/>
      <c r="CP42" s="19" t="str">
        <f>+S42</f>
        <v>Igual Lorenzo</v>
      </c>
      <c r="CR42" s="19">
        <f>+Z42</f>
        <v>16</v>
      </c>
      <c r="CS42" s="19" t="str">
        <f>+AB42</f>
        <v xml:space="preserve"> C/B 2)</v>
      </c>
      <c r="CT42" s="154">
        <v>3215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/>
      <c r="CY42" s="33"/>
      <c r="CZ42" s="83"/>
      <c r="DA42" s="125"/>
      <c r="DB42" s="33"/>
      <c r="DC42" s="83"/>
      <c r="DD42" s="125"/>
      <c r="DE42" s="33"/>
      <c r="DF42" s="83"/>
      <c r="DG42" s="20"/>
      <c r="DH42" s="33"/>
      <c r="DI42" s="33"/>
      <c r="DJ42" s="83"/>
      <c r="DO42" s="19">
        <f>+CT42</f>
        <v>3215</v>
      </c>
      <c r="DP42" s="153">
        <v>2</v>
      </c>
      <c r="DQ42" s="19">
        <v>3</v>
      </c>
      <c r="DR42" s="19" t="s">
        <v>952</v>
      </c>
    </row>
    <row r="43" spans="1:122" s="19" customFormat="1" ht="15.7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358</v>
      </c>
      <c r="P43" s="15" t="s">
        <v>852</v>
      </c>
      <c r="Q43" s="15">
        <v>39</v>
      </c>
      <c r="R43" s="42"/>
      <c r="S43" s="20" t="s">
        <v>870</v>
      </c>
      <c r="T43" s="21">
        <v>1978</v>
      </c>
      <c r="U43" s="28" t="s">
        <v>198</v>
      </c>
      <c r="V43" s="21">
        <v>2004</v>
      </c>
      <c r="W43" s="25"/>
      <c r="X43" s="21"/>
      <c r="Y43" s="28" t="s">
        <v>853</v>
      </c>
      <c r="Z43" s="21">
        <f>$AD$3-V43</f>
        <v>13</v>
      </c>
      <c r="AA43" s="25" t="s">
        <v>671</v>
      </c>
      <c r="AB43" s="162" t="s">
        <v>1043</v>
      </c>
      <c r="AC43" s="21"/>
      <c r="AE43" s="90" t="s">
        <v>373</v>
      </c>
      <c r="AF43" s="82"/>
      <c r="CP43" s="19" t="str">
        <f>+S43</f>
        <v>Hausammann Cédric</v>
      </c>
      <c r="CR43" s="19">
        <f>+Z43</f>
        <v>13</v>
      </c>
      <c r="CS43" s="19" t="str">
        <f>+AB43</f>
        <v xml:space="preserve"> C/B 2)</v>
      </c>
      <c r="CT43" s="154">
        <v>9648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>+CT43</f>
        <v>9648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/>
      <c r="C44" s="53">
        <f>IF(Z44&gt;=10,1,0)</f>
        <v>1</v>
      </c>
      <c r="D44" s="55"/>
      <c r="E44" s="55">
        <v>1</v>
      </c>
      <c r="F44" s="56"/>
      <c r="G44" s="54"/>
      <c r="H44" s="54">
        <v>1</v>
      </c>
      <c r="I44" s="56"/>
      <c r="J44" s="54"/>
      <c r="K44" s="56"/>
      <c r="L44" s="56"/>
      <c r="M44" s="56"/>
      <c r="N44" s="58"/>
      <c r="O44" s="52" t="s">
        <v>361</v>
      </c>
      <c r="P44" s="15" t="s">
        <v>447</v>
      </c>
      <c r="Q44" s="15">
        <v>40</v>
      </c>
      <c r="R44" s="16"/>
      <c r="S44" s="20" t="s">
        <v>111</v>
      </c>
      <c r="T44" s="21">
        <v>1954</v>
      </c>
      <c r="U44" s="28" t="s">
        <v>195</v>
      </c>
      <c r="V44" s="21">
        <v>1976</v>
      </c>
      <c r="W44" s="25"/>
      <c r="X44" s="21"/>
      <c r="Y44" s="28" t="s">
        <v>547</v>
      </c>
      <c r="Z44" s="21">
        <f>$AD$3-V44</f>
        <v>41</v>
      </c>
      <c r="AA44" s="25" t="s">
        <v>671</v>
      </c>
      <c r="AB44" s="21" t="s">
        <v>105</v>
      </c>
      <c r="AC44" s="21"/>
      <c r="AE44" s="90" t="s">
        <v>415</v>
      </c>
      <c r="AF44" s="82"/>
      <c r="CP44" s="19" t="str">
        <f>+S44</f>
        <v>Buser Edi</v>
      </c>
      <c r="CR44" s="19">
        <f>+Z44</f>
        <v>41</v>
      </c>
      <c r="CS44" s="19" t="str">
        <f>+AB44</f>
        <v>C</v>
      </c>
      <c r="CT44" s="154">
        <v>3160</v>
      </c>
      <c r="CU44" s="125">
        <v>772</v>
      </c>
      <c r="CV44" s="33">
        <f>VLOOKUP($CU44,Funktionsbezeichnungen,3,0)</f>
        <v>8</v>
      </c>
      <c r="CW44" s="83" t="str">
        <f>VLOOKUP($CU44,Funktionsbezeichnungen,2,0)</f>
        <v>Projektingenieur 2</v>
      </c>
      <c r="CX44" s="125">
        <v>772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>
        <v>772</v>
      </c>
      <c r="DB44" s="33">
        <f>VLOOKUP($DA44,Funktionsbezeichnungen,3,0)</f>
        <v>8</v>
      </c>
      <c r="DC44" s="83" t="str">
        <f>VLOOKUP($DA44,Funktionsbezeichnungen,2,0)</f>
        <v>Projektingenieur 2</v>
      </c>
      <c r="DD44" s="125">
        <v>772</v>
      </c>
      <c r="DE44" s="33">
        <f>VLOOKUP($DD44,Funktionsbezeichnungen,3,0)</f>
        <v>8</v>
      </c>
      <c r="DF44" s="83" t="str">
        <f>VLOOKUP($DD44,Funktionsbezeichnungen,2,0)</f>
        <v>Projektingenieur 2</v>
      </c>
      <c r="DG44" s="20"/>
      <c r="DH44" s="33">
        <v>772</v>
      </c>
      <c r="DI44" s="33">
        <f>VLOOKUP($DH44,Funktionsbezeichnungen,3,0)</f>
        <v>8</v>
      </c>
      <c r="DJ44" s="83" t="str">
        <f>VLOOKUP($DH44,Funktionsbezeichnungen,2,0)</f>
        <v>Projektingenieur 2</v>
      </c>
      <c r="DO44" s="19">
        <f>+CT44</f>
        <v>3160</v>
      </c>
      <c r="DP44" s="153">
        <v>2</v>
      </c>
      <c r="DQ44" s="19">
        <v>3</v>
      </c>
      <c r="DR44" s="19" t="s">
        <v>951</v>
      </c>
    </row>
    <row r="45" spans="1:122" s="19" customForma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0" t="s">
        <v>919</v>
      </c>
      <c r="T45" s="21">
        <v>1962</v>
      </c>
      <c r="U45" s="28" t="s">
        <v>1058</v>
      </c>
      <c r="V45" s="21">
        <v>1992</v>
      </c>
      <c r="W45" s="25" t="s">
        <v>921</v>
      </c>
      <c r="X45" s="21">
        <v>2002</v>
      </c>
      <c r="Y45" s="28" t="s">
        <v>922</v>
      </c>
      <c r="Z45" s="118">
        <f t="shared" si="1"/>
        <v>25</v>
      </c>
      <c r="AA45" s="169" t="s">
        <v>1190</v>
      </c>
      <c r="AB45" s="118" t="s">
        <v>105</v>
      </c>
      <c r="AC45" s="21"/>
      <c r="AE45" s="90" t="s">
        <v>373</v>
      </c>
      <c r="AF45" s="82"/>
      <c r="CP45" s="19" t="str">
        <f t="shared" si="2"/>
        <v>Niedermeyer Friederike</v>
      </c>
      <c r="CR45" s="19">
        <f t="shared" si="3"/>
        <v>25</v>
      </c>
      <c r="CS45" s="19" t="str">
        <f t="shared" si="4"/>
        <v>C</v>
      </c>
      <c r="CT45" s="154">
        <v>4307</v>
      </c>
      <c r="CU45" s="125">
        <v>782</v>
      </c>
      <c r="CV45" s="33">
        <f t="shared" si="30"/>
        <v>8</v>
      </c>
      <c r="CW45" s="83" t="str">
        <f t="shared" si="31"/>
        <v>Projektingenieur 2</v>
      </c>
      <c r="CX45" s="125">
        <v>782</v>
      </c>
      <c r="CY45" s="33">
        <f>VLOOKUP($CX45,Funktionsbezeichnungen,3,0)</f>
        <v>8</v>
      </c>
      <c r="CZ45" s="83" t="str">
        <f>VLOOKUP($CX45,Funktionsbezeichnungen,2,0)</f>
        <v>Projektingenieur 2</v>
      </c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si="13"/>
        <v>4307</v>
      </c>
      <c r="DP45" s="153">
        <v>1</v>
      </c>
      <c r="DQ45" s="19">
        <v>2</v>
      </c>
      <c r="DR45" s="19" t="s">
        <v>952</v>
      </c>
    </row>
    <row r="46" spans="1:122" s="19" customFormat="1" x14ac:dyDescent="0.2">
      <c r="A46" s="53">
        <v>0</v>
      </c>
      <c r="B46" s="53"/>
      <c r="C46" s="53">
        <f t="shared" si="0"/>
        <v>1</v>
      </c>
      <c r="D46" s="55">
        <v>1</v>
      </c>
      <c r="E46" s="55"/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360</v>
      </c>
      <c r="P46" s="15" t="s">
        <v>458</v>
      </c>
      <c r="Q46" s="15">
        <v>42</v>
      </c>
      <c r="R46" s="16"/>
      <c r="S46" s="20" t="s">
        <v>275</v>
      </c>
      <c r="T46" s="21">
        <v>1969</v>
      </c>
      <c r="U46" s="28" t="s">
        <v>299</v>
      </c>
      <c r="V46" s="21">
        <v>1996</v>
      </c>
      <c r="W46" s="25"/>
      <c r="X46" s="21"/>
      <c r="Y46" s="25" t="s">
        <v>276</v>
      </c>
      <c r="Z46" s="21">
        <f t="shared" si="1"/>
        <v>21</v>
      </c>
      <c r="AA46" s="25" t="s">
        <v>110</v>
      </c>
      <c r="AB46" s="21" t="s">
        <v>105</v>
      </c>
      <c r="AC46" s="21"/>
      <c r="AE46" s="90" t="s">
        <v>376</v>
      </c>
      <c r="AF46" s="82"/>
      <c r="CP46" s="19" t="str">
        <f t="shared" si="2"/>
        <v>Knoll Bernd</v>
      </c>
      <c r="CR46" s="19">
        <f t="shared" si="3"/>
        <v>21</v>
      </c>
      <c r="CS46" s="19" t="str">
        <f t="shared" si="4"/>
        <v>C</v>
      </c>
      <c r="CT46" s="154">
        <v>4291</v>
      </c>
      <c r="CU46" s="125">
        <v>772</v>
      </c>
      <c r="CV46" s="33">
        <f t="shared" si="30"/>
        <v>8</v>
      </c>
      <c r="CW46" s="83" t="str">
        <f t="shared" si="31"/>
        <v>Projektingenieur 2</v>
      </c>
      <c r="CX46" s="125">
        <v>772</v>
      </c>
      <c r="CY46" s="33">
        <f t="shared" si="32"/>
        <v>8</v>
      </c>
      <c r="CZ46" s="83" t="str">
        <f t="shared" si="33"/>
        <v>Projektingenieur 2</v>
      </c>
      <c r="DA46" s="125">
        <v>772</v>
      </c>
      <c r="DB46" s="33">
        <f t="shared" si="34"/>
        <v>8</v>
      </c>
      <c r="DC46" s="83" t="str">
        <f t="shared" si="35"/>
        <v>Projektingenieur 2</v>
      </c>
      <c r="DD46" s="125">
        <v>772</v>
      </c>
      <c r="DE46" s="33">
        <f t="shared" ref="DE46:DE49" si="40">VLOOKUP($DD46,Funktionsbezeichnungen,3,0)</f>
        <v>8</v>
      </c>
      <c r="DF46" s="83" t="str">
        <f t="shared" ref="DF46:DF49" si="41">VLOOKUP($DD46,Funktionsbezeichnungen,2,0)</f>
        <v>Projektingenieur 2</v>
      </c>
      <c r="DG46" s="20"/>
      <c r="DH46" s="33">
        <v>772</v>
      </c>
      <c r="DI46" s="33">
        <f t="shared" si="36"/>
        <v>8</v>
      </c>
      <c r="DJ46" s="83" t="str">
        <f t="shared" si="37"/>
        <v>Projektingenieur 2</v>
      </c>
      <c r="DO46" s="19">
        <f t="shared" si="13"/>
        <v>4291</v>
      </c>
      <c r="DP46" s="153">
        <v>1</v>
      </c>
      <c r="DQ46" s="19">
        <v>2</v>
      </c>
      <c r="DR46" s="185" t="s">
        <v>968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1047</v>
      </c>
      <c r="X47" s="21">
        <v>2011</v>
      </c>
      <c r="Y47" s="28" t="s">
        <v>944</v>
      </c>
      <c r="Z47" s="21">
        <f>$AD$3-V47</f>
        <v>18</v>
      </c>
      <c r="AA47" s="25" t="s">
        <v>565</v>
      </c>
      <c r="AB47" s="21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359</v>
      </c>
      <c r="P48" s="15" t="s">
        <v>466</v>
      </c>
      <c r="Q48" s="15">
        <v>44</v>
      </c>
      <c r="R48" s="42"/>
      <c r="S48" s="20" t="s">
        <v>246</v>
      </c>
      <c r="T48" s="21">
        <v>1972</v>
      </c>
      <c r="U48" s="28" t="s">
        <v>1064</v>
      </c>
      <c r="V48" s="21">
        <v>1998</v>
      </c>
      <c r="W48" s="25"/>
      <c r="X48" s="21"/>
      <c r="Y48" s="28" t="s">
        <v>247</v>
      </c>
      <c r="Z48" s="21">
        <f>$AD$3-V48</f>
        <v>19</v>
      </c>
      <c r="AA48" s="25" t="s">
        <v>392</v>
      </c>
      <c r="AB48" s="21" t="s">
        <v>105</v>
      </c>
      <c r="AC48" s="21"/>
      <c r="AE48" s="90" t="s">
        <v>404</v>
      </c>
      <c r="AF48" s="82"/>
      <c r="CP48" s="19" t="str">
        <f>+S48</f>
        <v>Martin Dirk</v>
      </c>
      <c r="CR48" s="19">
        <f>+Z48</f>
        <v>19</v>
      </c>
      <c r="CS48" s="19" t="str">
        <f>+AB48</f>
        <v>C</v>
      </c>
      <c r="CT48" s="154">
        <v>7696</v>
      </c>
      <c r="CU48" s="125">
        <v>772</v>
      </c>
      <c r="CV48" s="33">
        <f>VLOOKUP($CU48,Funktionsbezeichnungen,3,0)</f>
        <v>8</v>
      </c>
      <c r="CW48" s="83" t="str">
        <f>VLOOKUP($CU48,Funktionsbezeichnungen,2,0)</f>
        <v>Projektingenieur 2</v>
      </c>
      <c r="CX48" s="125">
        <v>772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772</v>
      </c>
      <c r="DI48" s="33">
        <f>VLOOKUP($DH48,Funktionsbezeichnungen,3,0)</f>
        <v>8</v>
      </c>
      <c r="DJ48" s="83" t="str">
        <f>VLOOKUP($DH48,Funktionsbezeichnungen,2,0)</f>
        <v>Projektingenieur 2</v>
      </c>
      <c r="DO48" s="19">
        <f>+CT48</f>
        <v>7696</v>
      </c>
      <c r="DP48" s="153">
        <v>2</v>
      </c>
      <c r="DQ48" s="19">
        <v>3</v>
      </c>
      <c r="DR48" s="19" t="s">
        <v>951</v>
      </c>
    </row>
    <row r="49" spans="1:122" s="19" customFormat="1" ht="27" x14ac:dyDescent="0.2">
      <c r="A49" s="53">
        <v>0</v>
      </c>
      <c r="B49" s="53"/>
      <c r="C49" s="53">
        <f>IF(Z49&gt;=10,1,0)</f>
        <v>1</v>
      </c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52" t="s">
        <v>566</v>
      </c>
      <c r="Q49" s="15">
        <v>45</v>
      </c>
      <c r="R49" s="42"/>
      <c r="S49" s="16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13</v>
      </c>
      <c r="AA49" s="169" t="s">
        <v>565</v>
      </c>
      <c r="AB49" s="21" t="s">
        <v>105</v>
      </c>
      <c r="AC49" s="21"/>
      <c r="AE49" s="90" t="s">
        <v>1084</v>
      </c>
      <c r="AF49" s="82"/>
      <c r="CP49" s="19" t="str">
        <f t="shared" si="2"/>
        <v>That Pueng</v>
      </c>
      <c r="CR49" s="19">
        <f t="shared" si="3"/>
        <v>13</v>
      </c>
      <c r="CS49" s="19" t="str">
        <f t="shared" si="4"/>
        <v>C</v>
      </c>
      <c r="CT49" s="154">
        <v>4345</v>
      </c>
      <c r="CU49" s="125" t="s">
        <v>711</v>
      </c>
      <c r="CV49" s="33"/>
      <c r="CW49" s="83"/>
      <c r="CX49" s="125">
        <v>782</v>
      </c>
      <c r="CY49" s="33">
        <f>VLOOKUP($CX49,Funktionsbezeichnungen,3,0)</f>
        <v>8</v>
      </c>
      <c r="CZ49" s="83" t="str">
        <f>VLOOKUP($CX49,Funktionsbezeichnungen,2,0)</f>
        <v>Projektingenieur 2</v>
      </c>
      <c r="DA49" s="125">
        <v>782</v>
      </c>
      <c r="DB49" s="33">
        <f>VLOOKUP($DA49,Funktionsbezeichnungen,3,0)</f>
        <v>8</v>
      </c>
      <c r="DC49" s="83" t="str">
        <f>VLOOKUP($DA49,Funktionsbezeichnungen,2,0)</f>
        <v>Projektingenieur 2</v>
      </c>
      <c r="DD49" s="125">
        <v>782</v>
      </c>
      <c r="DE49" s="33">
        <f t="shared" si="40"/>
        <v>8</v>
      </c>
      <c r="DF49" s="83" t="str">
        <f t="shared" si="41"/>
        <v>Projektingenieur 2</v>
      </c>
      <c r="DG49" s="20"/>
      <c r="DH49" s="33">
        <v>781</v>
      </c>
      <c r="DI49" s="33">
        <f>VLOOKUP($DH49,Funktionsbezeichnungen,3,0)</f>
        <v>7</v>
      </c>
      <c r="DJ49" s="83" t="str">
        <f>VLOOKUP($DH49,Funktionsbezeichnungen,2,0)</f>
        <v>Projektingenieur 1</v>
      </c>
      <c r="DO49" s="19">
        <f t="shared" si="13"/>
        <v>4345</v>
      </c>
      <c r="DP49" s="153">
        <v>1</v>
      </c>
      <c r="DQ49" s="19">
        <v>2</v>
      </c>
      <c r="DR49" s="19" t="s">
        <v>952</v>
      </c>
    </row>
    <row r="50" spans="1:122" s="19" customFormat="1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 t="shared" si="1"/>
        <v>13</v>
      </c>
      <c r="AA50" s="25" t="s">
        <v>698</v>
      </c>
      <c r="AB50" s="118" t="s">
        <v>105</v>
      </c>
      <c r="AC50" s="21"/>
      <c r="AE50" s="90" t="s">
        <v>375</v>
      </c>
      <c r="AF50" s="82"/>
      <c r="CP50" s="19" t="str">
        <f t="shared" si="2"/>
        <v>Titz Markus</v>
      </c>
      <c r="CR50" s="153">
        <f t="shared" si="3"/>
        <v>13</v>
      </c>
      <c r="CS50" s="19" t="str">
        <f t="shared" si="4"/>
        <v>C</v>
      </c>
      <c r="CT50" s="154">
        <v>4912</v>
      </c>
      <c r="CU50" s="125">
        <v>772</v>
      </c>
      <c r="CV50" s="33">
        <f t="shared" ref="CV50:CV83" si="42">VLOOKUP($CU50,Funktionsbezeichnungen,3,0)</f>
        <v>8</v>
      </c>
      <c r="CW50" s="83" t="str">
        <f t="shared" ref="CW50:CW83" si="43">VLOOKUP($CU50,Funktionsbezeichnungen,2,0)</f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4912</v>
      </c>
      <c r="DP50" s="153">
        <v>2</v>
      </c>
      <c r="DQ50" s="19">
        <v>3</v>
      </c>
      <c r="DR50" s="19" t="s">
        <v>951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12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12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ref="CY51:CY52" si="44">VLOOKUP($CX51,Funktionsbezeichnungen,3,0)</f>
        <v>8</v>
      </c>
      <c r="CZ51" s="83" t="str">
        <f t="shared" ref="CZ51:CZ52" si="45">VLOOKUP($CX51,Funktionsbezeichnungen,2,0)</f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11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11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1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10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10</v>
      </c>
      <c r="CS53" s="19" t="str">
        <f t="shared" si="4"/>
        <v>C</v>
      </c>
      <c r="CT53" s="154">
        <v>4312</v>
      </c>
      <c r="CU53" s="125">
        <v>772</v>
      </c>
      <c r="CV53" s="33">
        <f t="shared" ref="CV53:CV66" si="46">VLOOKUP($CU53,Funktionsbezeichnungen,3,0)</f>
        <v>8</v>
      </c>
      <c r="CW53" s="83" t="str">
        <f t="shared" ref="CW53:CW66" si="47">VLOOKUP($CU53,Funktionsbezeichnungen,2,0)</f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ref="C54" si="48">IF(Z54&gt;=10,1,0)</f>
        <v>0</v>
      </c>
      <c r="D54" s="55">
        <v>1</v>
      </c>
      <c r="E54" s="55"/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1279</v>
      </c>
      <c r="Q54" s="15">
        <v>50</v>
      </c>
      <c r="R54" s="42"/>
      <c r="S54" s="20" t="s">
        <v>1280</v>
      </c>
      <c r="T54" s="21">
        <v>1983</v>
      </c>
      <c r="U54" s="28" t="s">
        <v>1230</v>
      </c>
      <c r="V54" s="21">
        <v>2008</v>
      </c>
      <c r="W54" s="25"/>
      <c r="X54" s="21"/>
      <c r="Y54" s="28"/>
      <c r="Z54" s="21">
        <f t="shared" ref="Z54" si="49">$AD$3-V54</f>
        <v>9</v>
      </c>
      <c r="AA54" s="25" t="s">
        <v>698</v>
      </c>
      <c r="AB54" s="118" t="s">
        <v>105</v>
      </c>
      <c r="AC54" s="21"/>
      <c r="AE54" s="90" t="s">
        <v>895</v>
      </c>
      <c r="AF54" s="82"/>
      <c r="CP54" s="192" t="str">
        <f t="shared" ref="CP54" si="50">+S54</f>
        <v>Lamoth Béla</v>
      </c>
      <c r="CQ54" s="192"/>
      <c r="CR54" s="242">
        <f t="shared" ref="CR54" si="51">+Z54</f>
        <v>9</v>
      </c>
      <c r="CS54" s="192" t="str">
        <f t="shared" ref="CS54" si="52">+AB54</f>
        <v>C</v>
      </c>
      <c r="CT54" s="222">
        <v>4329</v>
      </c>
      <c r="CU54" s="125">
        <v>772</v>
      </c>
      <c r="CV54" s="33">
        <f t="shared" si="46"/>
        <v>8</v>
      </c>
      <c r="CW54" s="83" t="str">
        <f t="shared" si="47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/>
      <c r="DB54" s="33"/>
      <c r="DC54" s="83"/>
      <c r="DD54" s="125"/>
      <c r="DE54" s="33"/>
      <c r="DF54" s="83"/>
      <c r="DG54" s="20"/>
      <c r="DH54" s="33"/>
      <c r="DI54" s="33"/>
      <c r="DJ54" s="83"/>
      <c r="DO54" s="19">
        <f t="shared" ref="DO54" si="53">+CT54</f>
        <v>4329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>
        <v>1</v>
      </c>
      <c r="C55" s="53">
        <f t="shared" si="0"/>
        <v>0</v>
      </c>
      <c r="D55" s="55">
        <v>1</v>
      </c>
      <c r="E55" s="55"/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1003</v>
      </c>
      <c r="Q55" s="15">
        <v>51</v>
      </c>
      <c r="R55" s="42"/>
      <c r="S55" s="20" t="s">
        <v>1004</v>
      </c>
      <c r="T55" s="21">
        <v>1984</v>
      </c>
      <c r="U55" s="28" t="s">
        <v>1230</v>
      </c>
      <c r="V55" s="21">
        <v>2009</v>
      </c>
      <c r="W55" s="25"/>
      <c r="X55" s="21"/>
      <c r="Y55" s="28" t="s">
        <v>91</v>
      </c>
      <c r="Z55" s="21">
        <f t="shared" si="1"/>
        <v>8</v>
      </c>
      <c r="AA55" s="25" t="s">
        <v>269</v>
      </c>
      <c r="AB55" s="118" t="s">
        <v>105</v>
      </c>
      <c r="AC55" s="21"/>
      <c r="AE55" s="90" t="s">
        <v>895</v>
      </c>
      <c r="AF55" s="82"/>
      <c r="CP55" s="19" t="str">
        <f t="shared" si="2"/>
        <v>Vecchi Sandra</v>
      </c>
      <c r="CR55" s="153">
        <f t="shared" si="3"/>
        <v>8</v>
      </c>
      <c r="CS55" s="19" t="str">
        <f t="shared" si="4"/>
        <v>C</v>
      </c>
      <c r="CT55" s="154">
        <v>4906</v>
      </c>
      <c r="CU55" s="125">
        <v>772</v>
      </c>
      <c r="CV55" s="33">
        <f t="shared" si="46"/>
        <v>8</v>
      </c>
      <c r="CW55" s="83" t="str">
        <f t="shared" si="47"/>
        <v>Projektingenieur 2</v>
      </c>
      <c r="CX55" s="125">
        <v>772</v>
      </c>
      <c r="CY55" s="33">
        <f>VLOOKUP($CX55,Funktionsbezeichnungen,3,0)</f>
        <v>8</v>
      </c>
      <c r="CZ55" s="83" t="str">
        <f>VLOOKUP($CX55,Funktionsbezeichnungen,2,0)</f>
        <v>Projektingenieur 2</v>
      </c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13"/>
        <v>4906</v>
      </c>
      <c r="DP55" s="153">
        <v>2</v>
      </c>
      <c r="DQ55" s="19">
        <v>1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9</v>
      </c>
      <c r="AA56" s="25" t="s">
        <v>1133</v>
      </c>
      <c r="AB56" s="118" t="s">
        <v>105</v>
      </c>
      <c r="AC56" s="21"/>
      <c r="AE56" s="90" t="s">
        <v>895</v>
      </c>
      <c r="AF56" s="82"/>
      <c r="CP56" s="19" t="str">
        <f t="shared" si="2"/>
        <v>Wieland Manuel</v>
      </c>
      <c r="CR56" s="153">
        <f t="shared" si="3"/>
        <v>9</v>
      </c>
      <c r="CS56" s="19" t="str">
        <f t="shared" si="4"/>
        <v>C</v>
      </c>
      <c r="CT56" s="154">
        <v>9698</v>
      </c>
      <c r="CU56" s="125">
        <v>772</v>
      </c>
      <c r="CV56" s="33">
        <f t="shared" si="46"/>
        <v>8</v>
      </c>
      <c r="CW56" s="83" t="str">
        <f t="shared" si="47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771</v>
      </c>
      <c r="DB56" s="33">
        <f>VLOOKUP($DA56,Funktionsbezeichnungen,3,0)</f>
        <v>7</v>
      </c>
      <c r="DC56" s="83" t="str">
        <f>VLOOKUP($DA56,Funktionsbezeichnungen,2,0)</f>
        <v>Projektingenieur 1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13"/>
        <v>9698</v>
      </c>
      <c r="DP56" s="153">
        <v>2</v>
      </c>
      <c r="DQ56" s="19">
        <v>2</v>
      </c>
      <c r="DR56" s="19" t="s">
        <v>951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1187</v>
      </c>
      <c r="Q57" s="15">
        <v>53</v>
      </c>
      <c r="R57" s="42"/>
      <c r="S57" s="20" t="s">
        <v>1188</v>
      </c>
      <c r="T57" s="21">
        <v>1983</v>
      </c>
      <c r="U57" s="28" t="s">
        <v>1189</v>
      </c>
      <c r="V57" s="21">
        <v>2008</v>
      </c>
      <c r="W57" s="25"/>
      <c r="X57" s="21"/>
      <c r="Y57" s="28"/>
      <c r="Z57" s="118">
        <f t="shared" si="1"/>
        <v>9</v>
      </c>
      <c r="AA57" s="25" t="s">
        <v>698</v>
      </c>
      <c r="AB57" s="118" t="s">
        <v>105</v>
      </c>
      <c r="AC57" s="21"/>
      <c r="AE57" s="90" t="s">
        <v>375</v>
      </c>
      <c r="AF57" s="82"/>
      <c r="CP57" s="19" t="str">
        <f t="shared" si="2"/>
        <v>Skucek Axel</v>
      </c>
      <c r="CR57" s="153">
        <f t="shared" si="3"/>
        <v>9</v>
      </c>
      <c r="CS57" s="153" t="str">
        <f t="shared" si="4"/>
        <v>C</v>
      </c>
      <c r="CT57" s="154">
        <v>4322</v>
      </c>
      <c r="CU57" s="125">
        <v>772</v>
      </c>
      <c r="CV57" s="33">
        <f t="shared" si="46"/>
        <v>8</v>
      </c>
      <c r="CW57" s="83" t="str">
        <f t="shared" si="47"/>
        <v>Projektingenieur 2</v>
      </c>
      <c r="CX57" s="125"/>
      <c r="CY57" s="33"/>
      <c r="CZ57" s="83"/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13"/>
        <v>4322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567</v>
      </c>
      <c r="Q58" s="15">
        <v>54</v>
      </c>
      <c r="R58" s="42"/>
      <c r="S58" s="20" t="s">
        <v>213</v>
      </c>
      <c r="T58" s="21">
        <v>1985</v>
      </c>
      <c r="U58" s="28" t="s">
        <v>1006</v>
      </c>
      <c r="V58" s="21">
        <v>2008</v>
      </c>
      <c r="W58" s="25" t="s">
        <v>1181</v>
      </c>
      <c r="X58" s="21">
        <v>2013</v>
      </c>
      <c r="Y58" s="28" t="s">
        <v>1023</v>
      </c>
      <c r="Z58" s="118">
        <f t="shared" si="1"/>
        <v>9</v>
      </c>
      <c r="AA58" s="25" t="s">
        <v>1079</v>
      </c>
      <c r="AB58" s="118" t="s">
        <v>105</v>
      </c>
      <c r="AC58" s="21"/>
      <c r="AE58" s="90" t="s">
        <v>895</v>
      </c>
      <c r="AF58" s="82"/>
      <c r="CP58" s="19" t="str">
        <f t="shared" si="2"/>
        <v>Imesch Reto</v>
      </c>
      <c r="CR58" s="153">
        <f t="shared" si="3"/>
        <v>9</v>
      </c>
      <c r="CS58" s="19" t="str">
        <f t="shared" si="4"/>
        <v>C</v>
      </c>
      <c r="CT58" s="154">
        <v>9677</v>
      </c>
      <c r="CU58" s="125">
        <v>772</v>
      </c>
      <c r="CV58" s="33">
        <f t="shared" si="46"/>
        <v>8</v>
      </c>
      <c r="CW58" s="83" t="str">
        <f t="shared" si="47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772</v>
      </c>
      <c r="DB58" s="33">
        <f>VLOOKUP($DA58,Funktionsbezeichnungen,3,0)</f>
        <v>8</v>
      </c>
      <c r="DC58" s="83" t="str">
        <f>VLOOKUP($DA58,Funktionsbezeichnungen,2,0)</f>
        <v>Projektingenieur 2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9677</v>
      </c>
      <c r="DP58" s="153">
        <v>2</v>
      </c>
      <c r="DQ58" s="19">
        <v>3</v>
      </c>
      <c r="DR58" s="19" t="s">
        <v>951</v>
      </c>
    </row>
    <row r="59" spans="1:122" s="19" customFormat="1" ht="27" x14ac:dyDescent="0.2">
      <c r="A59" s="53">
        <v>0</v>
      </c>
      <c r="B59" s="53"/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1046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1066</v>
      </c>
      <c r="X59" s="21">
        <v>2012</v>
      </c>
      <c r="Y59" s="28" t="s">
        <v>1180</v>
      </c>
      <c r="Z59" s="118">
        <f t="shared" si="1"/>
        <v>8</v>
      </c>
      <c r="AA59" s="25" t="s">
        <v>931</v>
      </c>
      <c r="AB59" s="118" t="s">
        <v>105</v>
      </c>
      <c r="AC59" s="21"/>
      <c r="AE59" s="90" t="s">
        <v>373</v>
      </c>
      <c r="AF59" s="82"/>
      <c r="CP59" s="19" t="str">
        <f t="shared" si="2"/>
        <v>Baschong Clemens</v>
      </c>
      <c r="CR59" s="153">
        <f t="shared" si="3"/>
        <v>8</v>
      </c>
      <c r="CS59" s="19" t="str">
        <f t="shared" si="4"/>
        <v>C</v>
      </c>
      <c r="CT59" s="154">
        <v>4311</v>
      </c>
      <c r="CU59" s="125">
        <v>782</v>
      </c>
      <c r="CV59" s="33">
        <f t="shared" si="46"/>
        <v>8</v>
      </c>
      <c r="CW59" s="83" t="str">
        <f t="shared" si="47"/>
        <v>Projektingenieur 2</v>
      </c>
      <c r="CX59" s="125">
        <v>782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4311</v>
      </c>
      <c r="DP59" s="153">
        <v>2</v>
      </c>
      <c r="DQ59" s="19">
        <v>2</v>
      </c>
      <c r="DR59" s="19" t="s">
        <v>952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8</v>
      </c>
      <c r="AA60" s="25" t="s">
        <v>1079</v>
      </c>
      <c r="AB60" s="118" t="s">
        <v>105</v>
      </c>
      <c r="AC60" s="21"/>
      <c r="AE60" s="90" t="s">
        <v>373</v>
      </c>
      <c r="AF60" s="82"/>
      <c r="CP60" s="19" t="str">
        <f t="shared" si="2"/>
        <v>Jung Roman</v>
      </c>
      <c r="CR60" s="153">
        <f t="shared" si="3"/>
        <v>8</v>
      </c>
      <c r="CS60" s="19" t="str">
        <f t="shared" si="4"/>
        <v>C</v>
      </c>
      <c r="CT60" s="154">
        <v>8565</v>
      </c>
      <c r="CU60" s="125">
        <v>772</v>
      </c>
      <c r="CV60" s="33">
        <f t="shared" si="46"/>
        <v>8</v>
      </c>
      <c r="CW60" s="83" t="str">
        <f t="shared" si="47"/>
        <v>Projektingenieur 2</v>
      </c>
      <c r="CX60" s="125">
        <v>772</v>
      </c>
      <c r="CY60" s="33">
        <f>VLOOKUP($CX60,Funktionsbezeichnungen,3,0)</f>
        <v>8</v>
      </c>
      <c r="CZ60" s="83" t="str">
        <f>VLOOKUP($CX60,Funktionsbezeichnungen,2,0)</f>
        <v>Projektingenieur 2</v>
      </c>
      <c r="DA60" s="125">
        <v>771</v>
      </c>
      <c r="DB60" s="33">
        <f>VLOOKUP($DA60,Funktionsbezeichnungen,3,0)</f>
        <v>7</v>
      </c>
      <c r="DC60" s="83" t="str">
        <f>VLOOKUP($DA60,Funktionsbezeichnungen,2,0)</f>
        <v>Projektingenieur 1</v>
      </c>
      <c r="DD60" s="125">
        <v>771</v>
      </c>
      <c r="DE60" s="33">
        <f>VLOOKUP($DD60,Funktionsbezeichnungen,3,0)</f>
        <v>7</v>
      </c>
      <c r="DF60" s="83" t="str">
        <f>VLOOKUP($DD60,Funktionsbezeichnungen,2,0)</f>
        <v>Projektingenieur 1</v>
      </c>
      <c r="DG60" s="20"/>
      <c r="DH60" s="33">
        <v>771</v>
      </c>
      <c r="DI60" s="33">
        <f>VLOOKUP($DH60,Funktionsbezeichnungen,3,0)</f>
        <v>7</v>
      </c>
      <c r="DJ60" s="83" t="str">
        <f>VLOOKUP($DH60,Funktionsbezeichnungen,2,0)</f>
        <v>Projektingenieur 1</v>
      </c>
      <c r="DO60" s="19">
        <f t="shared" si="13"/>
        <v>8565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1006</v>
      </c>
      <c r="V61" s="21">
        <v>2009</v>
      </c>
      <c r="W61" s="25"/>
      <c r="X61" s="21"/>
      <c r="Y61" s="28"/>
      <c r="Z61" s="21">
        <f t="shared" si="1"/>
        <v>8</v>
      </c>
      <c r="AA61" s="25" t="s">
        <v>1082</v>
      </c>
      <c r="AB61" s="118" t="s">
        <v>105</v>
      </c>
      <c r="AC61" s="21"/>
      <c r="AE61" s="90" t="s">
        <v>373</v>
      </c>
      <c r="AF61" s="82"/>
      <c r="CP61" s="19" t="str">
        <f t="shared" si="2"/>
        <v>Schoeffel Daniel</v>
      </c>
      <c r="CR61" s="153">
        <f t="shared" si="3"/>
        <v>8</v>
      </c>
      <c r="CS61" s="19" t="str">
        <f t="shared" si="4"/>
        <v>C</v>
      </c>
      <c r="CT61" s="154">
        <v>8569</v>
      </c>
      <c r="CU61" s="125">
        <v>772</v>
      </c>
      <c r="CV61" s="33">
        <f t="shared" si="46"/>
        <v>8</v>
      </c>
      <c r="CW61" s="83" t="str">
        <f t="shared" si="47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771</v>
      </c>
      <c r="DE61" s="33">
        <f>VLOOKUP($DD61,Funktionsbezeichnungen,3,0)</f>
        <v>7</v>
      </c>
      <c r="DF61" s="83" t="str">
        <f>VLOOKUP($DD61,Funktionsbezeichnungen,2,0)</f>
        <v>Projektingenieur 1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8569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1135</v>
      </c>
      <c r="Q62" s="15">
        <v>58</v>
      </c>
      <c r="R62" s="42"/>
      <c r="S62" s="20" t="s">
        <v>1136</v>
      </c>
      <c r="T62" s="21">
        <v>1986</v>
      </c>
      <c r="U62" s="28" t="s">
        <v>1191</v>
      </c>
      <c r="V62" s="21">
        <v>2010</v>
      </c>
      <c r="W62" s="25"/>
      <c r="X62" s="21"/>
      <c r="Y62" s="28"/>
      <c r="Z62" s="21">
        <f t="shared" si="1"/>
        <v>7</v>
      </c>
      <c r="AA62" s="25" t="s">
        <v>698</v>
      </c>
      <c r="AB62" s="118" t="s">
        <v>105</v>
      </c>
      <c r="AC62" s="21"/>
      <c r="AE62" s="90" t="s">
        <v>376</v>
      </c>
      <c r="AF62" s="82"/>
      <c r="CP62" s="19" t="str">
        <f t="shared" si="2"/>
        <v>Berzi Patrick</v>
      </c>
      <c r="CR62" s="153">
        <f t="shared" si="3"/>
        <v>7</v>
      </c>
      <c r="CS62" s="153" t="str">
        <f t="shared" si="4"/>
        <v>C</v>
      </c>
      <c r="CT62" s="154">
        <v>4911</v>
      </c>
      <c r="CU62" s="125">
        <v>772</v>
      </c>
      <c r="CV62" s="33">
        <f t="shared" si="46"/>
        <v>8</v>
      </c>
      <c r="CW62" s="83" t="str">
        <f t="shared" si="47"/>
        <v>Projektingenieur 2</v>
      </c>
      <c r="CX62" s="125"/>
      <c r="CY62" s="33"/>
      <c r="CZ62" s="83"/>
      <c r="DA62" s="125"/>
      <c r="DB62" s="33"/>
      <c r="DC62" s="83"/>
      <c r="DD62" s="125"/>
      <c r="DE62" s="33"/>
      <c r="DF62" s="83"/>
      <c r="DG62" s="20"/>
      <c r="DH62" s="33"/>
      <c r="DI62" s="33"/>
      <c r="DJ62" s="83"/>
      <c r="DO62" s="19">
        <f t="shared" si="13"/>
        <v>4911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7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Bianchi Emmanuelle</v>
      </c>
      <c r="CR63" s="153">
        <f t="shared" si="3"/>
        <v>7</v>
      </c>
      <c r="CS63" s="153" t="str">
        <f t="shared" si="4"/>
        <v>C</v>
      </c>
      <c r="CT63" s="154">
        <v>7706</v>
      </c>
      <c r="CU63" s="125">
        <v>772</v>
      </c>
      <c r="CV63" s="33">
        <f t="shared" si="46"/>
        <v>8</v>
      </c>
      <c r="CW63" s="83" t="str">
        <f t="shared" si="47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7706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>
        <v>1</v>
      </c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1"/>
        <v>7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" t="str">
        <f t="shared" si="2"/>
        <v>Kanagasabai Manoja</v>
      </c>
      <c r="CR64" s="153">
        <f t="shared" si="3"/>
        <v>7</v>
      </c>
      <c r="CS64" s="153" t="str">
        <f t="shared" si="4"/>
        <v>C</v>
      </c>
      <c r="CT64" s="154">
        <v>4910</v>
      </c>
      <c r="CU64" s="125">
        <v>772</v>
      </c>
      <c r="CV64" s="33">
        <f t="shared" si="46"/>
        <v>8</v>
      </c>
      <c r="CW64" s="83" t="str">
        <f t="shared" si="47"/>
        <v>Projektingenieur 2</v>
      </c>
      <c r="CX64" s="125"/>
      <c r="CY64" s="33"/>
      <c r="CZ64" s="83"/>
      <c r="DA64" s="125">
        <v>771</v>
      </c>
      <c r="DB64" s="33">
        <f>VLOOKUP($DA64,Funktionsbezeichnungen,3,0)</f>
        <v>7</v>
      </c>
      <c r="DC64" s="83" t="str">
        <f>VLOOKUP($DA64,Funktionsbezeichnungen,2,0)</f>
        <v>Projektingenieur 1</v>
      </c>
      <c r="DD64" s="125">
        <v>770</v>
      </c>
      <c r="DE64" s="33">
        <f>VLOOKUP($DD64,Funktionsbezeichnungen,3,0)</f>
        <v>6</v>
      </c>
      <c r="DF64" s="83" t="str">
        <f>VLOOKUP($DD64,Funktionsbezeichnungen,2,0)</f>
        <v>Vorstufe Projektingenieur</v>
      </c>
      <c r="DG64" s="20"/>
      <c r="DH64" s="33">
        <v>771</v>
      </c>
      <c r="DI64" s="33">
        <f>VLOOKUP($DH64,Funktionsbezeichnungen,3,0)</f>
        <v>7</v>
      </c>
      <c r="DJ64" s="83" t="str">
        <f>VLOOKUP($DH64,Funktionsbezeichnungen,2,0)</f>
        <v>Projektingenieur 1</v>
      </c>
      <c r="DO64" s="19">
        <f t="shared" si="13"/>
        <v>4910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699</v>
      </c>
      <c r="Q65" s="15">
        <v>61</v>
      </c>
      <c r="R65" s="42"/>
      <c r="S65" s="20" t="s">
        <v>697</v>
      </c>
      <c r="T65" s="21">
        <v>1984</v>
      </c>
      <c r="U65" s="28" t="s">
        <v>1006</v>
      </c>
      <c r="V65" s="21">
        <v>2010</v>
      </c>
      <c r="W65" s="25"/>
      <c r="X65" s="21"/>
      <c r="Y65" s="28"/>
      <c r="Z65" s="21">
        <f t="shared" si="1"/>
        <v>7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2"/>
        <v>Indermitte Martin</v>
      </c>
      <c r="CR65" s="153">
        <f t="shared" si="3"/>
        <v>7</v>
      </c>
      <c r="CS65" s="153" t="str">
        <f t="shared" si="4"/>
        <v>C</v>
      </c>
      <c r="CT65" s="154">
        <v>4901</v>
      </c>
      <c r="CU65" s="125">
        <v>772</v>
      </c>
      <c r="CV65" s="33">
        <f t="shared" si="46"/>
        <v>8</v>
      </c>
      <c r="CW65" s="83" t="str">
        <f t="shared" si="47"/>
        <v>Projektingenieur 2</v>
      </c>
      <c r="CX65" s="125">
        <v>772</v>
      </c>
      <c r="CY65" s="33">
        <f>VLOOKUP($CX65,Funktionsbezeichnungen,3,0)</f>
        <v>8</v>
      </c>
      <c r="CZ65" s="83" t="str">
        <f>VLOOKUP($CX65,Funktionsbezeichnungen,2,0)</f>
        <v>Projektingenieur 2</v>
      </c>
      <c r="DA65" s="125">
        <v>771</v>
      </c>
      <c r="DB65" s="33">
        <f>VLOOKUP($DA65,Funktionsbezeichnungen,3,0)</f>
        <v>7</v>
      </c>
      <c r="DC65" s="83" t="str">
        <f>VLOOKUP($DA65,Funktionsbezeichnungen,2,0)</f>
        <v>Projektingenieur 1</v>
      </c>
      <c r="DD65" s="125">
        <v>770</v>
      </c>
      <c r="DE65" s="33">
        <f>VLOOKUP($DD65,Funktionsbezeichnungen,3,0)</f>
        <v>6</v>
      </c>
      <c r="DF65" s="83" t="str">
        <f>VLOOKUP($DD65,Funktionsbezeichnungen,2,0)</f>
        <v>Vorstufe Projektingenieur</v>
      </c>
      <c r="DG65" s="20"/>
      <c r="DH65" s="33">
        <v>771</v>
      </c>
      <c r="DI65" s="33">
        <f>VLOOKUP($DH65,Funktionsbezeichnungen,3,0)</f>
        <v>7</v>
      </c>
      <c r="DJ65" s="83" t="str">
        <f>VLOOKUP($DH65,Funktionsbezeichnungen,2,0)</f>
        <v>Projektingenieur 1</v>
      </c>
      <c r="DO65" s="19">
        <f t="shared" si="13"/>
        <v>4901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1094</v>
      </c>
      <c r="Q66" s="15">
        <v>62</v>
      </c>
      <c r="R66" s="42"/>
      <c r="S66" s="20" t="s">
        <v>1095</v>
      </c>
      <c r="T66" s="21">
        <v>1985</v>
      </c>
      <c r="U66" s="28" t="s">
        <v>1006</v>
      </c>
      <c r="V66" s="21">
        <v>2011</v>
      </c>
      <c r="W66" s="25"/>
      <c r="X66" s="21"/>
      <c r="Y66" s="28"/>
      <c r="Z66" s="118">
        <f t="shared" si="1"/>
        <v>6</v>
      </c>
      <c r="AA66" s="25" t="s">
        <v>698</v>
      </c>
      <c r="AB66" s="118" t="s">
        <v>105</v>
      </c>
      <c r="AC66" s="21"/>
      <c r="AE66" s="90" t="s">
        <v>375</v>
      </c>
      <c r="AF66" s="82"/>
      <c r="CP66" s="19" t="str">
        <f t="shared" si="2"/>
        <v>Brem Jakob</v>
      </c>
      <c r="CR66" s="153">
        <f t="shared" si="3"/>
        <v>6</v>
      </c>
      <c r="CS66" s="153" t="str">
        <f t="shared" si="4"/>
        <v>C</v>
      </c>
      <c r="CT66" s="154">
        <v>4356</v>
      </c>
      <c r="CU66" s="125">
        <v>772</v>
      </c>
      <c r="CV66" s="33">
        <f t="shared" si="46"/>
        <v>8</v>
      </c>
      <c r="CW66" s="83" t="str">
        <f t="shared" si="47"/>
        <v>Projektingenieur 2</v>
      </c>
      <c r="CX66" s="125"/>
      <c r="CY66" s="33"/>
      <c r="CZ66" s="83"/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4356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1008</v>
      </c>
      <c r="Q67" s="15">
        <v>63</v>
      </c>
      <c r="R67" s="42"/>
      <c r="S67" s="20" t="s">
        <v>1009</v>
      </c>
      <c r="T67" s="21">
        <v>1987</v>
      </c>
      <c r="U67" s="28" t="s">
        <v>1006</v>
      </c>
      <c r="V67" s="21">
        <v>2011</v>
      </c>
      <c r="W67" s="25"/>
      <c r="X67" s="21"/>
      <c r="Y67" s="28"/>
      <c r="Z67" s="118">
        <f t="shared" si="1"/>
        <v>6</v>
      </c>
      <c r="AA67" s="25" t="s">
        <v>698</v>
      </c>
      <c r="AB67" s="118" t="s">
        <v>105</v>
      </c>
      <c r="AC67" s="21"/>
      <c r="AE67" s="90" t="s">
        <v>375</v>
      </c>
      <c r="AF67" s="82"/>
      <c r="CP67" s="19" t="str">
        <f t="shared" si="2"/>
        <v>Bürgin Johannes</v>
      </c>
      <c r="CR67" s="153">
        <f t="shared" si="3"/>
        <v>6</v>
      </c>
      <c r="CS67" s="153" t="str">
        <f t="shared" si="4"/>
        <v>C</v>
      </c>
      <c r="CT67" s="154">
        <v>4907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ref="CY67:CY105" si="54">VLOOKUP($CX67,Funktionsbezeichnungen,3,0)</f>
        <v>7</v>
      </c>
      <c r="CZ67" s="83" t="str">
        <f t="shared" ref="CZ67:CZ105" si="55">VLOOKUP($CX67,Funktionsbezeichnungen,2,0)</f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4907</v>
      </c>
      <c r="DP67" s="153">
        <v>2</v>
      </c>
      <c r="DQ67" s="19">
        <v>3</v>
      </c>
      <c r="DR67" s="19" t="s">
        <v>951</v>
      </c>
    </row>
    <row r="68" spans="1:122" s="19" customFormat="1" x14ac:dyDescent="0.2">
      <c r="A68" s="53">
        <v>0</v>
      </c>
      <c r="B68" s="53">
        <v>1</v>
      </c>
      <c r="C68" s="53">
        <f t="shared" si="0"/>
        <v>1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1262</v>
      </c>
      <c r="Q68" s="15">
        <v>64</v>
      </c>
      <c r="R68" s="42"/>
      <c r="S68" s="20" t="s">
        <v>1263</v>
      </c>
      <c r="T68" s="21">
        <v>1981</v>
      </c>
      <c r="U68" s="28" t="s">
        <v>1063</v>
      </c>
      <c r="V68" s="21">
        <v>2005</v>
      </c>
      <c r="W68" s="25"/>
      <c r="X68" s="21"/>
      <c r="Y68" s="28"/>
      <c r="Z68" s="118">
        <f t="shared" si="1"/>
        <v>12</v>
      </c>
      <c r="AA68" s="25" t="s">
        <v>916</v>
      </c>
      <c r="AB68" s="118" t="s">
        <v>105</v>
      </c>
      <c r="AC68" s="21"/>
      <c r="AE68" s="90" t="s">
        <v>375</v>
      </c>
      <c r="AF68" s="82"/>
      <c r="CP68" s="192" t="str">
        <f t="shared" si="2"/>
        <v>Mendoza Maria</v>
      </c>
      <c r="CR68" s="153">
        <f t="shared" si="3"/>
        <v>12</v>
      </c>
      <c r="CS68" s="153" t="str">
        <f t="shared" si="4"/>
        <v>C</v>
      </c>
      <c r="CT68" s="222">
        <v>4326</v>
      </c>
      <c r="CU68" s="125">
        <v>772</v>
      </c>
      <c r="CV68" s="33">
        <f>VLOOKUP($CU68,Funktionsbezeichnungen,3,0)</f>
        <v>8</v>
      </c>
      <c r="CW68" s="83" t="str">
        <f>VLOOKUP($CU68,Funktionsbezeichnungen,2,0)</f>
        <v>Projektingenieur 2</v>
      </c>
      <c r="CX68" s="125"/>
      <c r="CY68" s="33"/>
      <c r="CZ68" s="83"/>
      <c r="DA68" s="125">
        <v>771</v>
      </c>
      <c r="DB68" s="33">
        <f>VLOOKUP($DA68,Funktionsbezeichnungen,3,0)</f>
        <v>7</v>
      </c>
      <c r="DC68" s="83" t="str">
        <f>VLOOKUP($DA68,Funktionsbezeichnungen,2,0)</f>
        <v>Projektingenieur 1</v>
      </c>
      <c r="DD68" s="125">
        <v>770</v>
      </c>
      <c r="DE68" s="33">
        <f>VLOOKUP($DD68,Funktionsbezeichnungen,3,0)</f>
        <v>6</v>
      </c>
      <c r="DF68" s="83" t="str">
        <f>VLOOKUP($DD68,Funktionsbezeichnungen,2,0)</f>
        <v>Vorstufe Projektingenieur</v>
      </c>
      <c r="DG68" s="20"/>
      <c r="DH68" s="33">
        <v>771</v>
      </c>
      <c r="DI68" s="33">
        <f>VLOOKUP($DH68,Funktionsbezeichnungen,3,0)</f>
        <v>7</v>
      </c>
      <c r="DJ68" s="83" t="str">
        <f>VLOOKUP($DH68,Funktionsbezeichnungen,2,0)</f>
        <v>Projektingenieur 1</v>
      </c>
      <c r="DO68" s="19">
        <f t="shared" si="13"/>
        <v>4326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si="0"/>
        <v>1</v>
      </c>
      <c r="D69" s="55"/>
      <c r="E69" s="55"/>
      <c r="F69" s="56">
        <v>1</v>
      </c>
      <c r="G69" s="54">
        <v>1</v>
      </c>
      <c r="H69" s="54"/>
      <c r="I69" s="56"/>
      <c r="J69" s="54"/>
      <c r="K69" s="56"/>
      <c r="L69" s="56"/>
      <c r="M69" s="56"/>
      <c r="N69" s="58"/>
      <c r="O69" s="52" t="s">
        <v>1140</v>
      </c>
      <c r="P69" s="15" t="s">
        <v>1248</v>
      </c>
      <c r="Q69" s="15">
        <v>65</v>
      </c>
      <c r="R69" s="42"/>
      <c r="S69" s="20" t="s">
        <v>1249</v>
      </c>
      <c r="T69" s="21">
        <v>1967</v>
      </c>
      <c r="U69" s="28" t="s">
        <v>1252</v>
      </c>
      <c r="V69" s="21">
        <v>2002</v>
      </c>
      <c r="W69" s="25"/>
      <c r="X69" s="21"/>
      <c r="Y69" s="28"/>
      <c r="Z69" s="118">
        <f t="shared" si="1"/>
        <v>15</v>
      </c>
      <c r="AA69" s="25" t="s">
        <v>1250</v>
      </c>
      <c r="AB69" s="118" t="s">
        <v>121</v>
      </c>
      <c r="AC69" s="21"/>
      <c r="AE69" s="90" t="s">
        <v>375</v>
      </c>
      <c r="AF69" s="82"/>
      <c r="CP69" s="192" t="str">
        <f t="shared" si="2"/>
        <v>Gustin Patrick</v>
      </c>
      <c r="CQ69" s="192"/>
      <c r="CR69" s="242">
        <f t="shared" si="3"/>
        <v>15</v>
      </c>
      <c r="CS69" s="242" t="str">
        <f t="shared" si="4"/>
        <v>D</v>
      </c>
      <c r="CT69" s="222">
        <v>4338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13"/>
        <v>4338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0"/>
        <v>0</v>
      </c>
      <c r="D70" s="55"/>
      <c r="E70" s="55"/>
      <c r="F70" s="56">
        <v>1</v>
      </c>
      <c r="G70" s="54">
        <v>1</v>
      </c>
      <c r="H70" s="54"/>
      <c r="I70" s="56"/>
      <c r="J70" s="54"/>
      <c r="K70" s="56"/>
      <c r="L70" s="56"/>
      <c r="M70" s="56"/>
      <c r="N70" s="58"/>
      <c r="O70" s="52" t="s">
        <v>1140</v>
      </c>
      <c r="P70" s="15" t="s">
        <v>1244</v>
      </c>
      <c r="Q70" s="15">
        <v>66</v>
      </c>
      <c r="R70" s="42"/>
      <c r="S70" s="20" t="s">
        <v>1245</v>
      </c>
      <c r="T70" s="21">
        <v>1976</v>
      </c>
      <c r="U70" s="28" t="s">
        <v>1252</v>
      </c>
      <c r="V70" s="21">
        <v>2012</v>
      </c>
      <c r="W70" s="25"/>
      <c r="X70" s="21"/>
      <c r="Y70" s="28"/>
      <c r="Z70" s="118">
        <f t="shared" si="1"/>
        <v>5</v>
      </c>
      <c r="AA70" s="25" t="s">
        <v>1246</v>
      </c>
      <c r="AB70" s="118" t="s">
        <v>121</v>
      </c>
      <c r="AC70" s="21"/>
      <c r="AE70" s="90" t="s">
        <v>1247</v>
      </c>
      <c r="AF70" s="82"/>
      <c r="CP70" s="192" t="str">
        <f t="shared" si="2"/>
        <v>Armando Martin</v>
      </c>
      <c r="CQ70" s="192"/>
      <c r="CR70" s="242">
        <f t="shared" si="3"/>
        <v>5</v>
      </c>
      <c r="CS70" s="242" t="str">
        <f t="shared" si="4"/>
        <v>D</v>
      </c>
      <c r="CT70" s="222">
        <v>4324</v>
      </c>
      <c r="CU70" s="125">
        <v>772</v>
      </c>
      <c r="CV70" s="33">
        <f t="shared" si="42"/>
        <v>8</v>
      </c>
      <c r="CW70" s="83" t="str">
        <f t="shared" si="43"/>
        <v>Projektingenieur 2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13"/>
        <v>4324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0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909</v>
      </c>
      <c r="Q71" s="15">
        <v>67</v>
      </c>
      <c r="R71" s="42"/>
      <c r="S71" s="20" t="s">
        <v>910</v>
      </c>
      <c r="T71" s="21">
        <v>1987</v>
      </c>
      <c r="U71" s="28" t="s">
        <v>1006</v>
      </c>
      <c r="V71" s="206">
        <v>2012</v>
      </c>
      <c r="W71" s="25"/>
      <c r="X71" s="21"/>
      <c r="Y71" s="28"/>
      <c r="Z71" s="118">
        <f t="shared" si="1"/>
        <v>5</v>
      </c>
      <c r="AA71" s="25" t="s">
        <v>698</v>
      </c>
      <c r="AB71" s="206" t="s">
        <v>121</v>
      </c>
      <c r="AC71" s="21"/>
      <c r="AE71" s="90" t="s">
        <v>375</v>
      </c>
      <c r="AF71" s="82"/>
      <c r="CP71" s="19" t="str">
        <f t="shared" si="2"/>
        <v>Frei Lukas</v>
      </c>
      <c r="CR71" s="153">
        <f t="shared" si="3"/>
        <v>5</v>
      </c>
      <c r="CS71" s="153" t="str">
        <f t="shared" si="4"/>
        <v>D</v>
      </c>
      <c r="CT71" s="154">
        <v>4308</v>
      </c>
      <c r="CU71" s="125">
        <v>772</v>
      </c>
      <c r="CV71" s="33">
        <f t="shared" si="42"/>
        <v>8</v>
      </c>
      <c r="CW71" s="83" t="str">
        <f t="shared" si="43"/>
        <v>Projektingenieur 2</v>
      </c>
      <c r="CX71" s="125">
        <v>771</v>
      </c>
      <c r="CY71" s="33">
        <f t="shared" si="54"/>
        <v>7</v>
      </c>
      <c r="CZ71" s="83" t="str">
        <f t="shared" si="55"/>
        <v>Projektingenieur 1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13"/>
        <v>4308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0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360</v>
      </c>
      <c r="P72" s="15" t="s">
        <v>912</v>
      </c>
      <c r="Q72" s="15">
        <v>68</v>
      </c>
      <c r="R72" s="42"/>
      <c r="S72" s="20" t="s">
        <v>913</v>
      </c>
      <c r="T72" s="21">
        <v>1987</v>
      </c>
      <c r="U72" s="28" t="s">
        <v>1006</v>
      </c>
      <c r="V72" s="21">
        <v>2012</v>
      </c>
      <c r="W72" s="25" t="s">
        <v>1182</v>
      </c>
      <c r="X72" s="21">
        <v>2015</v>
      </c>
      <c r="Y72" s="28" t="s">
        <v>91</v>
      </c>
      <c r="Z72" s="118">
        <f t="shared" si="1"/>
        <v>5</v>
      </c>
      <c r="AA72" s="25" t="s">
        <v>108</v>
      </c>
      <c r="AB72" s="21" t="s">
        <v>121</v>
      </c>
      <c r="AC72" s="21"/>
      <c r="AE72" s="90" t="s">
        <v>375</v>
      </c>
      <c r="AF72" s="82"/>
      <c r="CP72" s="19" t="str">
        <f t="shared" si="2"/>
        <v>D'Arco Marcel</v>
      </c>
      <c r="CR72" s="153">
        <f t="shared" si="3"/>
        <v>5</v>
      </c>
      <c r="CS72" s="153" t="str">
        <f t="shared" si="4"/>
        <v>D</v>
      </c>
      <c r="CT72" s="154">
        <v>4310</v>
      </c>
      <c r="CU72" s="125">
        <v>772</v>
      </c>
      <c r="CV72" s="33">
        <f t="shared" si="42"/>
        <v>8</v>
      </c>
      <c r="CW72" s="83" t="str">
        <f t="shared" si="43"/>
        <v>Projektingenieur 2</v>
      </c>
      <c r="CX72" s="125">
        <v>771</v>
      </c>
      <c r="CY72" s="33">
        <f t="shared" si="54"/>
        <v>7</v>
      </c>
      <c r="CZ72" s="83" t="str">
        <f t="shared" si="55"/>
        <v>Projektingenieur 1</v>
      </c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13"/>
        <v>4310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>
        <v>1</v>
      </c>
      <c r="C73" s="53">
        <f t="shared" si="0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358</v>
      </c>
      <c r="P73" s="15" t="s">
        <v>1014</v>
      </c>
      <c r="Q73" s="15">
        <v>69</v>
      </c>
      <c r="R73" s="42"/>
      <c r="S73" s="20" t="s">
        <v>1015</v>
      </c>
      <c r="T73" s="21">
        <v>1980</v>
      </c>
      <c r="U73" s="28" t="s">
        <v>1050</v>
      </c>
      <c r="V73" s="21">
        <v>2002</v>
      </c>
      <c r="W73" s="25" t="s">
        <v>1006</v>
      </c>
      <c r="X73" s="21">
        <v>2013</v>
      </c>
      <c r="Y73" s="28"/>
      <c r="Z73" s="118">
        <f>$AD$3-X73</f>
        <v>4</v>
      </c>
      <c r="AA73" s="25" t="s">
        <v>916</v>
      </c>
      <c r="AB73" s="21" t="s">
        <v>121</v>
      </c>
      <c r="AC73" s="21"/>
      <c r="AE73" s="90" t="s">
        <v>375</v>
      </c>
      <c r="AF73" s="82"/>
      <c r="CP73" s="19" t="str">
        <f t="shared" si="2"/>
        <v>Hochuli Antonina</v>
      </c>
      <c r="CR73" s="153">
        <f t="shared" si="3"/>
        <v>4</v>
      </c>
      <c r="CS73" s="153" t="str">
        <f t="shared" si="4"/>
        <v>D</v>
      </c>
      <c r="CT73" s="154">
        <v>8579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>
        <v>770</v>
      </c>
      <c r="CY73" s="33">
        <f t="shared" si="54"/>
        <v>6</v>
      </c>
      <c r="CZ73" s="83" t="str">
        <f t="shared" si="55"/>
        <v>Vorstufe Projektingenieur</v>
      </c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13"/>
        <v>8579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ref="C74:C135" si="56"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358</v>
      </c>
      <c r="P74" s="15" t="s">
        <v>1074</v>
      </c>
      <c r="Q74" s="15">
        <v>70</v>
      </c>
      <c r="R74" s="42"/>
      <c r="S74" s="20" t="s">
        <v>1075</v>
      </c>
      <c r="T74" s="21">
        <v>1987</v>
      </c>
      <c r="U74" s="28" t="s">
        <v>1269</v>
      </c>
      <c r="V74" s="21">
        <v>2013</v>
      </c>
      <c r="W74" s="25"/>
      <c r="X74" s="21"/>
      <c r="Y74" s="28"/>
      <c r="Z74" s="118">
        <f t="shared" ref="Z74:Z141" si="57">$AD$3-V74</f>
        <v>4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ref="CP74:CP143" si="58">+S74</f>
        <v>Meisch Raoul</v>
      </c>
      <c r="CR74" s="153">
        <f t="shared" ref="CR74:CR141" si="59">+Z74</f>
        <v>4</v>
      </c>
      <c r="CS74" s="153" t="str">
        <f t="shared" ref="CS74:CS141" si="60">+AB74</f>
        <v>D</v>
      </c>
      <c r="CT74" s="154">
        <v>4315</v>
      </c>
      <c r="CU74" s="125">
        <v>771</v>
      </c>
      <c r="CV74" s="33">
        <f t="shared" si="42"/>
        <v>7</v>
      </c>
      <c r="CW74" s="83" t="str">
        <f t="shared" si="43"/>
        <v>Projektingenieur 1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33"/>
      <c r="DI74" s="33"/>
      <c r="DJ74" s="83"/>
      <c r="DO74" s="19">
        <f t="shared" ref="DO74:DO143" si="61">+CT74</f>
        <v>4315</v>
      </c>
      <c r="DP74" s="153">
        <v>2</v>
      </c>
      <c r="DQ74" s="19">
        <v>3</v>
      </c>
      <c r="DR74" s="19" t="s">
        <v>951</v>
      </c>
    </row>
    <row r="75" spans="1:122" s="19" customFormat="1" x14ac:dyDescent="0.2">
      <c r="A75" s="53">
        <v>0</v>
      </c>
      <c r="B75" s="53">
        <v>1</v>
      </c>
      <c r="C75" s="53">
        <f t="shared" si="56"/>
        <v>0</v>
      </c>
      <c r="D75" s="55"/>
      <c r="E75" s="55">
        <v>1</v>
      </c>
      <c r="F75" s="56"/>
      <c r="G75" s="54"/>
      <c r="H75" s="54"/>
      <c r="I75" s="56"/>
      <c r="J75" s="54"/>
      <c r="K75" s="56"/>
      <c r="L75" s="56"/>
      <c r="M75" s="56"/>
      <c r="N75" s="58"/>
      <c r="O75" s="52" t="s">
        <v>359</v>
      </c>
      <c r="P75" s="15" t="s">
        <v>1029</v>
      </c>
      <c r="Q75" s="15">
        <v>71</v>
      </c>
      <c r="R75" s="42"/>
      <c r="S75" s="20" t="s">
        <v>1030</v>
      </c>
      <c r="T75" s="21">
        <v>1989</v>
      </c>
      <c r="U75" s="28" t="s">
        <v>1006</v>
      </c>
      <c r="V75" s="21">
        <v>2013</v>
      </c>
      <c r="W75" s="25"/>
      <c r="X75" s="21"/>
      <c r="Y75" s="28"/>
      <c r="Z75" s="118">
        <f t="shared" si="57"/>
        <v>4</v>
      </c>
      <c r="AA75" s="25" t="s">
        <v>916</v>
      </c>
      <c r="AB75" s="21" t="s">
        <v>121</v>
      </c>
      <c r="AC75" s="21"/>
      <c r="AE75" s="90" t="s">
        <v>375</v>
      </c>
      <c r="AF75" s="82"/>
      <c r="CP75" s="19" t="str">
        <f t="shared" si="58"/>
        <v>Stöhr Jessica</v>
      </c>
      <c r="CR75" s="153">
        <f t="shared" si="59"/>
        <v>4</v>
      </c>
      <c r="CS75" s="153" t="str">
        <f t="shared" si="60"/>
        <v>D</v>
      </c>
      <c r="CT75" s="154">
        <v>4313</v>
      </c>
      <c r="CU75" s="125">
        <v>771</v>
      </c>
      <c r="CV75" s="33">
        <f t="shared" si="42"/>
        <v>7</v>
      </c>
      <c r="CW75" s="83" t="str">
        <f t="shared" si="43"/>
        <v>Projektingenieur 1</v>
      </c>
      <c r="CX75" s="125">
        <v>770</v>
      </c>
      <c r="CY75" s="33">
        <f t="shared" si="54"/>
        <v>6</v>
      </c>
      <c r="CZ75" s="83" t="str">
        <f t="shared" si="55"/>
        <v>Vorstufe Projektingenieur</v>
      </c>
      <c r="DA75" s="125"/>
      <c r="DB75" s="33"/>
      <c r="DC75" s="83"/>
      <c r="DD75" s="125"/>
      <c r="DE75" s="33"/>
      <c r="DF75" s="83"/>
      <c r="DG75" s="20"/>
      <c r="DH75" s="33"/>
      <c r="DI75" s="33"/>
      <c r="DJ75" s="83"/>
      <c r="DO75" s="19">
        <f t="shared" si="61"/>
        <v>4313</v>
      </c>
      <c r="DP75" s="153">
        <v>2</v>
      </c>
      <c r="DQ75" s="19">
        <v>3</v>
      </c>
      <c r="DR75" s="19" t="s">
        <v>951</v>
      </c>
    </row>
    <row r="76" spans="1:122" s="19" customFormat="1" x14ac:dyDescent="0.2">
      <c r="A76" s="53">
        <v>0</v>
      </c>
      <c r="B76" s="53"/>
      <c r="C76" s="53">
        <f t="shared" si="56"/>
        <v>0</v>
      </c>
      <c r="D76" s="55"/>
      <c r="E76" s="55">
        <v>1</v>
      </c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361</v>
      </c>
      <c r="P76" s="15" t="s">
        <v>1153</v>
      </c>
      <c r="Q76" s="15">
        <v>72</v>
      </c>
      <c r="R76" s="42"/>
      <c r="S76" s="20" t="s">
        <v>1154</v>
      </c>
      <c r="T76" s="21">
        <v>1984</v>
      </c>
      <c r="U76" s="28" t="s">
        <v>1061</v>
      </c>
      <c r="V76" s="21">
        <v>2014</v>
      </c>
      <c r="W76" s="25"/>
      <c r="X76" s="21"/>
      <c r="Y76" s="28"/>
      <c r="Z76" s="118">
        <f t="shared" si="57"/>
        <v>3</v>
      </c>
      <c r="AA76" s="25" t="s">
        <v>698</v>
      </c>
      <c r="AB76" s="21" t="s">
        <v>121</v>
      </c>
      <c r="AC76" s="21"/>
      <c r="AE76" s="90" t="s">
        <v>375</v>
      </c>
      <c r="AF76" s="82"/>
      <c r="CP76" s="19" t="str">
        <f t="shared" si="58"/>
        <v>Vitt Bernhard</v>
      </c>
      <c r="CR76" s="153">
        <f t="shared" si="59"/>
        <v>3</v>
      </c>
      <c r="CS76" s="153" t="str">
        <f t="shared" si="60"/>
        <v>D</v>
      </c>
      <c r="CT76" s="154">
        <v>4318</v>
      </c>
      <c r="CU76" s="125">
        <v>770</v>
      </c>
      <c r="CV76" s="33">
        <f t="shared" si="42"/>
        <v>6</v>
      </c>
      <c r="CW76" s="83" t="str">
        <f t="shared" si="43"/>
        <v>Vorstufe Projektingenieur</v>
      </c>
      <c r="CX76" s="125"/>
      <c r="CY76" s="33"/>
      <c r="CZ76" s="83"/>
      <c r="DA76" s="125"/>
      <c r="DB76" s="33"/>
      <c r="DC76" s="83"/>
      <c r="DD76" s="125"/>
      <c r="DE76" s="33"/>
      <c r="DF76" s="83"/>
      <c r="DG76" s="20"/>
      <c r="DH76" s="33"/>
      <c r="DI76" s="33"/>
      <c r="DJ76" s="83"/>
      <c r="DO76" s="19">
        <f t="shared" si="61"/>
        <v>4318</v>
      </c>
      <c r="DP76" s="153">
        <v>2</v>
      </c>
      <c r="DQ76" s="19">
        <v>3</v>
      </c>
      <c r="DR76" s="19" t="s">
        <v>951</v>
      </c>
    </row>
    <row r="77" spans="1:122" s="19" customFormat="1" ht="25.5" x14ac:dyDescent="0.25">
      <c r="A77" s="53">
        <v>0</v>
      </c>
      <c r="B77" s="53"/>
      <c r="C77" s="53">
        <f>IF(Z77&gt;=10,1,0)</f>
        <v>0</v>
      </c>
      <c r="D77" s="55"/>
      <c r="E77" s="55">
        <v>1</v>
      </c>
      <c r="F77" s="56"/>
      <c r="G77" s="54"/>
      <c r="H77" s="54">
        <v>1</v>
      </c>
      <c r="I77" s="56"/>
      <c r="J77" s="54"/>
      <c r="K77" s="56"/>
      <c r="L77" s="56"/>
      <c r="M77" s="56"/>
      <c r="N77" s="58"/>
      <c r="O77" s="52" t="s">
        <v>358</v>
      </c>
      <c r="P77" s="15" t="s">
        <v>1173</v>
      </c>
      <c r="Q77" s="15">
        <v>73</v>
      </c>
      <c r="R77" s="42"/>
      <c r="S77" s="20" t="s">
        <v>1172</v>
      </c>
      <c r="T77" s="21">
        <v>1986</v>
      </c>
      <c r="U77" s="208" t="s">
        <v>1231</v>
      </c>
      <c r="V77" s="224">
        <v>2015</v>
      </c>
      <c r="W77" s="28"/>
      <c r="X77" s="21"/>
      <c r="Y77" s="28"/>
      <c r="Z77" s="163">
        <f t="shared" si="57"/>
        <v>2</v>
      </c>
      <c r="AA77" s="25" t="s">
        <v>1176</v>
      </c>
      <c r="AB77" s="21" t="s">
        <v>121</v>
      </c>
      <c r="AC77" s="21"/>
      <c r="AE77" s="90" t="s">
        <v>376</v>
      </c>
      <c r="AF77" s="82"/>
      <c r="CP77" s="19" t="str">
        <f t="shared" si="58"/>
        <v>Völlmin Daniel</v>
      </c>
      <c r="CR77" s="153">
        <f t="shared" si="59"/>
        <v>2</v>
      </c>
      <c r="CS77" s="153" t="str">
        <f t="shared" si="60"/>
        <v>D</v>
      </c>
      <c r="CT77" s="154">
        <v>4319</v>
      </c>
      <c r="CU77" s="125">
        <v>771</v>
      </c>
      <c r="CV77" s="33">
        <f t="shared" si="42"/>
        <v>7</v>
      </c>
      <c r="CW77" s="83" t="str">
        <f t="shared" si="43"/>
        <v>Projektingenieur 1</v>
      </c>
      <c r="CX77" s="125"/>
      <c r="CY77" s="33"/>
      <c r="CZ77" s="83"/>
      <c r="DA77" s="125"/>
      <c r="DB77" s="33"/>
      <c r="DC77" s="83"/>
      <c r="DD77" s="125"/>
      <c r="DE77" s="33"/>
      <c r="DF77" s="83"/>
      <c r="DG77" s="20"/>
      <c r="DH77" s="33"/>
      <c r="DI77" s="33"/>
      <c r="DJ77" s="83"/>
      <c r="DO77" s="19">
        <f t="shared" si="61"/>
        <v>4319</v>
      </c>
      <c r="DP77" s="153">
        <v>2</v>
      </c>
      <c r="DQ77" s="19">
        <v>3</v>
      </c>
      <c r="DR77" s="19" t="s">
        <v>951</v>
      </c>
    </row>
    <row r="78" spans="1:122" s="19" customFormat="1" x14ac:dyDescent="0.2">
      <c r="A78" s="53">
        <v>0</v>
      </c>
      <c r="B78" s="53"/>
      <c r="C78" s="53">
        <f t="shared" ref="C78:C80" si="62">IF(Z78&gt;=10,1,0)</f>
        <v>0</v>
      </c>
      <c r="D78" s="55">
        <v>1</v>
      </c>
      <c r="E78" s="55"/>
      <c r="F78" s="56"/>
      <c r="G78" s="54"/>
      <c r="H78" s="54"/>
      <c r="I78" s="56"/>
      <c r="J78" s="54"/>
      <c r="K78" s="56"/>
      <c r="L78" s="56"/>
      <c r="M78" s="56"/>
      <c r="N78" s="58"/>
      <c r="O78" s="52" t="s">
        <v>360</v>
      </c>
      <c r="P78" s="15" t="s">
        <v>1016</v>
      </c>
      <c r="Q78" s="15">
        <v>74</v>
      </c>
      <c r="R78" s="164"/>
      <c r="S78" s="20" t="s">
        <v>1017</v>
      </c>
      <c r="T78" s="21">
        <v>1988</v>
      </c>
      <c r="U78" s="28" t="s">
        <v>1230</v>
      </c>
      <c r="V78" s="21">
        <v>2016</v>
      </c>
      <c r="W78" s="25"/>
      <c r="X78" s="21"/>
      <c r="Y78" s="28"/>
      <c r="Z78" s="118">
        <f t="shared" si="57"/>
        <v>1</v>
      </c>
      <c r="AA78" s="25" t="s">
        <v>698</v>
      </c>
      <c r="AB78" s="21" t="s">
        <v>121</v>
      </c>
      <c r="AC78" s="21"/>
      <c r="AE78" s="90" t="s">
        <v>375</v>
      </c>
      <c r="AF78" s="82"/>
      <c r="CP78" s="19" t="str">
        <f t="shared" si="58"/>
        <v>Burger Stefan</v>
      </c>
      <c r="CR78" s="19">
        <f t="shared" si="59"/>
        <v>1</v>
      </c>
      <c r="CS78" s="19" t="str">
        <f t="shared" si="60"/>
        <v>D</v>
      </c>
      <c r="CT78" s="154">
        <v>9748</v>
      </c>
      <c r="CU78" s="125">
        <v>771</v>
      </c>
      <c r="CV78" s="33">
        <f t="shared" si="42"/>
        <v>7</v>
      </c>
      <c r="CW78" s="83" t="str">
        <f t="shared" si="43"/>
        <v>Projektingenieur 1</v>
      </c>
      <c r="CX78" s="125"/>
      <c r="CY78" s="33"/>
      <c r="CZ78" s="83"/>
      <c r="DA78" s="125"/>
      <c r="DB78" s="33"/>
      <c r="DC78" s="83"/>
      <c r="DD78" s="125"/>
      <c r="DE78" s="33"/>
      <c r="DF78" s="83"/>
      <c r="DG78" s="20"/>
      <c r="DH78" s="125"/>
      <c r="DI78" s="33"/>
      <c r="DJ78" s="83"/>
      <c r="DO78" s="19">
        <f t="shared" si="61"/>
        <v>9748</v>
      </c>
      <c r="DP78" s="153">
        <v>2</v>
      </c>
      <c r="DQ78" s="19">
        <v>3</v>
      </c>
      <c r="DR78" s="185" t="s">
        <v>951</v>
      </c>
    </row>
    <row r="79" spans="1:122" s="19" customFormat="1" x14ac:dyDescent="0.2">
      <c r="A79" s="53">
        <v>0</v>
      </c>
      <c r="B79" s="53"/>
      <c r="C79" s="53">
        <f t="shared" si="62"/>
        <v>0</v>
      </c>
      <c r="D79" s="55">
        <v>1</v>
      </c>
      <c r="E79" s="55"/>
      <c r="F79" s="56"/>
      <c r="G79" s="54"/>
      <c r="H79" s="54"/>
      <c r="I79" s="56"/>
      <c r="J79" s="54"/>
      <c r="K79" s="56"/>
      <c r="L79" s="56"/>
      <c r="M79" s="56"/>
      <c r="N79" s="58"/>
      <c r="O79" s="52" t="s">
        <v>360</v>
      </c>
      <c r="P79" s="15" t="s">
        <v>1255</v>
      </c>
      <c r="Q79" s="15">
        <v>75</v>
      </c>
      <c r="R79" s="164"/>
      <c r="S79" s="20" t="s">
        <v>1256</v>
      </c>
      <c r="T79" s="21">
        <v>1984</v>
      </c>
      <c r="U79" s="28" t="s">
        <v>1216</v>
      </c>
      <c r="V79" s="21">
        <v>2016</v>
      </c>
      <c r="W79" s="25"/>
      <c r="X79" s="21"/>
      <c r="Y79" s="28"/>
      <c r="Z79" s="118">
        <f t="shared" si="57"/>
        <v>1</v>
      </c>
      <c r="AA79" s="25" t="s">
        <v>698</v>
      </c>
      <c r="AB79" s="21" t="s">
        <v>121</v>
      </c>
      <c r="AC79" s="21"/>
      <c r="AE79" s="90" t="s">
        <v>375</v>
      </c>
      <c r="AF79" s="82"/>
      <c r="CP79" s="19" t="str">
        <f t="shared" si="58"/>
        <v>Aleinikov Dimitri</v>
      </c>
      <c r="CR79" s="19">
        <f t="shared" si="59"/>
        <v>1</v>
      </c>
      <c r="CS79" s="19" t="str">
        <f t="shared" si="60"/>
        <v>D</v>
      </c>
      <c r="CT79" s="222">
        <v>4327</v>
      </c>
      <c r="CU79" s="125">
        <v>771</v>
      </c>
      <c r="CV79" s="33">
        <f t="shared" si="42"/>
        <v>7</v>
      </c>
      <c r="CW79" s="83" t="str">
        <f t="shared" si="43"/>
        <v>Projektingenieur 1</v>
      </c>
      <c r="CX79" s="125"/>
      <c r="CY79" s="33"/>
      <c r="CZ79" s="83"/>
      <c r="DA79" s="125"/>
      <c r="DB79" s="33"/>
      <c r="DC79" s="83"/>
      <c r="DD79" s="125"/>
      <c r="DE79" s="33"/>
      <c r="DF79" s="83"/>
      <c r="DG79" s="20"/>
      <c r="DH79" s="125"/>
      <c r="DI79" s="33"/>
      <c r="DJ79" s="83"/>
      <c r="DO79" s="19">
        <f t="shared" si="61"/>
        <v>4327</v>
      </c>
      <c r="DP79" s="153">
        <v>2</v>
      </c>
      <c r="DQ79" s="19">
        <v>3</v>
      </c>
      <c r="DR79" s="185" t="s">
        <v>951</v>
      </c>
    </row>
    <row r="80" spans="1:122" s="19" customFormat="1" x14ac:dyDescent="0.2">
      <c r="A80" s="53">
        <v>0</v>
      </c>
      <c r="B80" s="53"/>
      <c r="C80" s="53">
        <f t="shared" si="62"/>
        <v>0</v>
      </c>
      <c r="D80" s="55">
        <v>1</v>
      </c>
      <c r="E80" s="55"/>
      <c r="F80" s="56"/>
      <c r="G80" s="54"/>
      <c r="H80" s="54"/>
      <c r="I80" s="56"/>
      <c r="J80" s="54"/>
      <c r="K80" s="56"/>
      <c r="L80" s="56"/>
      <c r="M80" s="56"/>
      <c r="N80" s="58"/>
      <c r="O80" s="52" t="s">
        <v>359</v>
      </c>
      <c r="P80" s="15" t="s">
        <v>897</v>
      </c>
      <c r="Q80" s="15">
        <v>76</v>
      </c>
      <c r="R80" s="164"/>
      <c r="S80" s="20" t="s">
        <v>896</v>
      </c>
      <c r="T80" s="21">
        <v>1990</v>
      </c>
      <c r="U80" s="28" t="s">
        <v>1216</v>
      </c>
      <c r="V80" s="21">
        <v>2017</v>
      </c>
      <c r="W80" s="25"/>
      <c r="X80" s="21"/>
      <c r="Y80" s="28"/>
      <c r="Z80" s="118">
        <f t="shared" ref="Z80" si="63">$AD$3-V80</f>
        <v>0</v>
      </c>
      <c r="AA80" s="25" t="s">
        <v>698</v>
      </c>
      <c r="AB80" s="21" t="s">
        <v>121</v>
      </c>
      <c r="AC80" s="21"/>
      <c r="AE80" s="90" t="s">
        <v>375</v>
      </c>
      <c r="AF80" s="82"/>
      <c r="CP80" s="192" t="str">
        <f t="shared" ref="CP80" si="64">+S80</f>
        <v>Lüthi Tobias</v>
      </c>
      <c r="CR80" s="19">
        <f t="shared" ref="CR80" si="65">+Z80</f>
        <v>0</v>
      </c>
      <c r="CS80" s="19" t="str">
        <f t="shared" ref="CS80" si="66">+AB80</f>
        <v>D</v>
      </c>
      <c r="CT80" s="222">
        <v>8580</v>
      </c>
      <c r="CU80" s="125">
        <v>771</v>
      </c>
      <c r="CV80" s="33">
        <f t="shared" si="42"/>
        <v>7</v>
      </c>
      <c r="CW80" s="83" t="str">
        <f t="shared" si="43"/>
        <v>Projektingenieur 1</v>
      </c>
      <c r="CX80" s="125"/>
      <c r="CY80" s="33"/>
      <c r="CZ80" s="83"/>
      <c r="DA80" s="125"/>
      <c r="DB80" s="33"/>
      <c r="DC80" s="83"/>
      <c r="DD80" s="125"/>
      <c r="DE80" s="33"/>
      <c r="DF80" s="83"/>
      <c r="DG80" s="20"/>
      <c r="DH80" s="125"/>
      <c r="DI80" s="33"/>
      <c r="DJ80" s="83"/>
      <c r="DO80" s="19">
        <f t="shared" ref="DO80" si="67">+CT80</f>
        <v>8580</v>
      </c>
      <c r="DP80" s="153">
        <v>2</v>
      </c>
      <c r="DQ80" s="19">
        <v>3</v>
      </c>
      <c r="DR80" s="185" t="s">
        <v>951</v>
      </c>
    </row>
    <row r="81" spans="1:122" s="19" customFormat="1" x14ac:dyDescent="0.2">
      <c r="A81" s="53">
        <v>0</v>
      </c>
      <c r="B81" s="53">
        <v>1</v>
      </c>
      <c r="C81" s="53">
        <f t="shared" si="56"/>
        <v>0</v>
      </c>
      <c r="D81" s="55"/>
      <c r="E81" s="55">
        <v>1</v>
      </c>
      <c r="F81" s="56"/>
      <c r="G81" s="54"/>
      <c r="H81" s="54"/>
      <c r="I81" s="56"/>
      <c r="J81" s="54"/>
      <c r="K81" s="56"/>
      <c r="L81" s="56"/>
      <c r="M81" s="56"/>
      <c r="N81" s="58"/>
      <c r="O81" s="52" t="s">
        <v>359</v>
      </c>
      <c r="P81" s="15" t="s">
        <v>1271</v>
      </c>
      <c r="Q81" s="15">
        <v>77</v>
      </c>
      <c r="R81" s="164"/>
      <c r="S81" s="20" t="s">
        <v>1272</v>
      </c>
      <c r="T81" s="21">
        <v>1990</v>
      </c>
      <c r="U81" s="28" t="s">
        <v>1273</v>
      </c>
      <c r="V81" s="21">
        <v>2017</v>
      </c>
      <c r="W81" s="25"/>
      <c r="X81" s="21"/>
      <c r="Y81" s="28"/>
      <c r="Z81" s="118">
        <f t="shared" si="57"/>
        <v>0</v>
      </c>
      <c r="AA81" s="25" t="s">
        <v>916</v>
      </c>
      <c r="AB81" s="21" t="s">
        <v>121</v>
      </c>
      <c r="AC81" s="21"/>
      <c r="AE81" s="90" t="s">
        <v>375</v>
      </c>
      <c r="AF81" s="82"/>
      <c r="CP81" s="192" t="str">
        <f t="shared" si="58"/>
        <v>Schilliger Raphaela</v>
      </c>
      <c r="CR81" s="19">
        <f t="shared" si="59"/>
        <v>0</v>
      </c>
      <c r="CS81" s="19" t="str">
        <f t="shared" si="60"/>
        <v>D</v>
      </c>
      <c r="CT81" s="222">
        <v>4325</v>
      </c>
      <c r="CU81" s="125">
        <v>771</v>
      </c>
      <c r="CV81" s="33">
        <f t="shared" si="42"/>
        <v>7</v>
      </c>
      <c r="CW81" s="83" t="str">
        <f t="shared" si="43"/>
        <v>Projektingenieur 1</v>
      </c>
      <c r="CX81" s="125"/>
      <c r="CY81" s="33"/>
      <c r="CZ81" s="83"/>
      <c r="DA81" s="125"/>
      <c r="DB81" s="33"/>
      <c r="DC81" s="83"/>
      <c r="DD81" s="125"/>
      <c r="DE81" s="33"/>
      <c r="DF81" s="83"/>
      <c r="DG81" s="20"/>
      <c r="DH81" s="125"/>
      <c r="DI81" s="33"/>
      <c r="DJ81" s="83"/>
      <c r="DO81" s="19">
        <f t="shared" si="61"/>
        <v>4325</v>
      </c>
      <c r="DP81" s="153">
        <v>2</v>
      </c>
      <c r="DQ81" s="19">
        <v>3</v>
      </c>
      <c r="DR81" s="185" t="s">
        <v>951</v>
      </c>
    </row>
    <row r="82" spans="1:122" s="19" customFormat="1" x14ac:dyDescent="0.2">
      <c r="A82" s="53">
        <v>0</v>
      </c>
      <c r="B82" s="53"/>
      <c r="C82" s="53">
        <f t="shared" si="56"/>
        <v>1</v>
      </c>
      <c r="D82" s="55"/>
      <c r="E82" s="55"/>
      <c r="F82" s="56"/>
      <c r="G82" s="54"/>
      <c r="H82" s="54">
        <v>1</v>
      </c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1125</v>
      </c>
      <c r="Q82" s="15">
        <v>78</v>
      </c>
      <c r="R82" s="246" t="s">
        <v>928</v>
      </c>
      <c r="S82" s="20" t="s">
        <v>1126</v>
      </c>
      <c r="T82" s="21">
        <v>1954</v>
      </c>
      <c r="U82" s="28" t="s">
        <v>126</v>
      </c>
      <c r="V82" s="21">
        <v>1973</v>
      </c>
      <c r="W82" s="25" t="s">
        <v>1127</v>
      </c>
      <c r="X82" s="21">
        <v>1979</v>
      </c>
      <c r="Y82" s="28"/>
      <c r="Z82" s="21">
        <f t="shared" si="57"/>
        <v>44</v>
      </c>
      <c r="AA82" s="25" t="s">
        <v>110</v>
      </c>
      <c r="AB82" s="21" t="s">
        <v>105</v>
      </c>
      <c r="AC82" s="21"/>
      <c r="AE82" s="90" t="s">
        <v>376</v>
      </c>
      <c r="AF82" s="82"/>
      <c r="CP82" s="19" t="str">
        <f t="shared" si="58"/>
        <v>Reber Erich</v>
      </c>
      <c r="CR82" s="19">
        <f t="shared" si="59"/>
        <v>44</v>
      </c>
      <c r="CS82" s="19" t="str">
        <f t="shared" si="60"/>
        <v>C</v>
      </c>
      <c r="CT82" s="154">
        <v>3211</v>
      </c>
      <c r="CU82" s="125">
        <v>772</v>
      </c>
      <c r="CV82" s="33">
        <f t="shared" si="42"/>
        <v>8</v>
      </c>
      <c r="CW82" s="83" t="str">
        <f t="shared" si="43"/>
        <v>Projektingenieur 2</v>
      </c>
      <c r="CX82" s="125"/>
      <c r="CY82" s="33"/>
      <c r="CZ82" s="83"/>
      <c r="DA82" s="125"/>
      <c r="DB82" s="33"/>
      <c r="DC82" s="83"/>
      <c r="DD82" s="125"/>
      <c r="DE82" s="33"/>
      <c r="DF82" s="83"/>
      <c r="DG82" s="20"/>
      <c r="DH82" s="125"/>
      <c r="DI82" s="33"/>
      <c r="DJ82" s="83"/>
      <c r="DO82" s="19">
        <f t="shared" si="61"/>
        <v>3211</v>
      </c>
      <c r="DP82" s="153">
        <v>6</v>
      </c>
      <c r="DQ82" s="19">
        <v>0</v>
      </c>
      <c r="DR82" s="185" t="s">
        <v>968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361</v>
      </c>
      <c r="P83" s="15" t="s">
        <v>476</v>
      </c>
      <c r="Q83" s="15">
        <v>79</v>
      </c>
      <c r="R83" s="164"/>
      <c r="S83" s="29" t="s">
        <v>127</v>
      </c>
      <c r="T83" s="21">
        <v>1956</v>
      </c>
      <c r="U83" s="28" t="s">
        <v>126</v>
      </c>
      <c r="V83" s="21">
        <v>1976</v>
      </c>
      <c r="W83" s="25"/>
      <c r="X83" s="21"/>
      <c r="Y83" s="28" t="s">
        <v>242</v>
      </c>
      <c r="Z83" s="21">
        <f>$AD$3-V83</f>
        <v>41</v>
      </c>
      <c r="AA83" s="25" t="s">
        <v>686</v>
      </c>
      <c r="AB83" s="21" t="s">
        <v>105</v>
      </c>
      <c r="AC83" s="21"/>
      <c r="AE83" s="90" t="s">
        <v>423</v>
      </c>
      <c r="AF83" s="82"/>
      <c r="CP83" s="19" t="str">
        <f t="shared" si="58"/>
        <v>Aebi Roger</v>
      </c>
      <c r="CR83" s="19">
        <f t="shared" si="59"/>
        <v>41</v>
      </c>
      <c r="CS83" s="19" t="str">
        <f t="shared" si="60"/>
        <v>C</v>
      </c>
      <c r="CT83" s="154">
        <v>6622</v>
      </c>
      <c r="CU83" s="125">
        <v>772</v>
      </c>
      <c r="CV83" s="33">
        <f t="shared" si="42"/>
        <v>8</v>
      </c>
      <c r="CW83" s="83" t="str">
        <f t="shared" si="43"/>
        <v>Projektingenieur 2</v>
      </c>
      <c r="CX83" s="125">
        <v>772</v>
      </c>
      <c r="CY83" s="33">
        <f t="shared" si="54"/>
        <v>8</v>
      </c>
      <c r="CZ83" s="83" t="str">
        <f t="shared" si="55"/>
        <v>Projektingenieur 2</v>
      </c>
      <c r="DA83" s="125">
        <v>772</v>
      </c>
      <c r="DB83" s="33">
        <f t="shared" ref="DB83:DB108" si="68">VLOOKUP($DA83,Funktionsbezeichnungen,3,0)</f>
        <v>8</v>
      </c>
      <c r="DC83" s="83" t="str">
        <f t="shared" ref="DC83:DC108" si="69">VLOOKUP($DA83,Funktionsbezeichnungen,2,0)</f>
        <v>Projektingenieur 2</v>
      </c>
      <c r="DD83" s="125">
        <v>772</v>
      </c>
      <c r="DE83" s="33">
        <f t="shared" ref="DE83:DE113" si="70">VLOOKUP($DD83,Funktionsbezeichnungen,3,0)</f>
        <v>8</v>
      </c>
      <c r="DF83" s="83" t="str">
        <f t="shared" ref="DF83:DF113" si="71">VLOOKUP($DD83,Funktionsbezeichnungen,2,0)</f>
        <v>Projektingenieur 2</v>
      </c>
      <c r="DG83" s="20"/>
      <c r="DH83" s="33">
        <v>772</v>
      </c>
      <c r="DI83" s="33">
        <f t="shared" ref="DI83:DI108" si="72">VLOOKUP($DH83,Funktionsbezeichnungen,3,0)</f>
        <v>8</v>
      </c>
      <c r="DJ83" s="83" t="str">
        <f t="shared" ref="DJ83:DJ108" si="73">VLOOKUP($DH83,Funktionsbezeichnungen,2,0)</f>
        <v>Projektingenieur 2</v>
      </c>
      <c r="DO83" s="19">
        <f t="shared" si="61"/>
        <v>6622</v>
      </c>
      <c r="DP83" s="153">
        <v>6</v>
      </c>
      <c r="DQ83" s="19">
        <v>0</v>
      </c>
      <c r="DR83" s="185" t="s">
        <v>969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>
        <v>1</v>
      </c>
      <c r="I84" s="56">
        <v>1</v>
      </c>
      <c r="J84" s="54"/>
      <c r="K84" s="56"/>
      <c r="L84" s="56"/>
      <c r="M84" s="56"/>
      <c r="N84" s="58"/>
      <c r="O84" s="52" t="s">
        <v>358</v>
      </c>
      <c r="P84" s="15" t="s">
        <v>486</v>
      </c>
      <c r="Q84" s="15">
        <v>80</v>
      </c>
      <c r="R84" s="16"/>
      <c r="S84" s="20" t="s">
        <v>138</v>
      </c>
      <c r="T84" s="21">
        <v>1964</v>
      </c>
      <c r="U84" s="28" t="s">
        <v>126</v>
      </c>
      <c r="V84" s="21">
        <v>1985</v>
      </c>
      <c r="W84" s="25"/>
      <c r="X84" s="21"/>
      <c r="Y84" s="28" t="s">
        <v>203</v>
      </c>
      <c r="Z84" s="21">
        <f t="shared" si="57"/>
        <v>32</v>
      </c>
      <c r="AA84" s="25" t="s">
        <v>110</v>
      </c>
      <c r="AB84" s="21" t="s">
        <v>105</v>
      </c>
      <c r="AC84" s="21"/>
      <c r="AE84" s="90" t="s">
        <v>376</v>
      </c>
      <c r="AF84" s="82"/>
      <c r="CP84" s="19" t="str">
        <f t="shared" si="58"/>
        <v>Oehen Beat</v>
      </c>
      <c r="CR84" s="19">
        <f t="shared" si="59"/>
        <v>32</v>
      </c>
      <c r="CS84" s="19" t="str">
        <f t="shared" si="60"/>
        <v>C</v>
      </c>
      <c r="CT84" s="154">
        <v>7622</v>
      </c>
      <c r="CU84" s="125">
        <v>772</v>
      </c>
      <c r="CV84" s="33">
        <f t="shared" ref="CV84:CV115" si="74">VLOOKUP($CU84,Funktionsbezeichnungen,3,0)</f>
        <v>8</v>
      </c>
      <c r="CW84" s="83" t="str">
        <f t="shared" ref="CW84:CW115" si="75">VLOOKUP($CU84,Funktionsbezeichnungen,2,0)</f>
        <v>Projektingenieur 2</v>
      </c>
      <c r="CX84" s="125">
        <v>772</v>
      </c>
      <c r="CY84" s="33">
        <f t="shared" si="54"/>
        <v>8</v>
      </c>
      <c r="CZ84" s="83" t="str">
        <f t="shared" si="55"/>
        <v>Projektingenieur 2</v>
      </c>
      <c r="DA84" s="125">
        <v>772</v>
      </c>
      <c r="DB84" s="33">
        <f t="shared" si="68"/>
        <v>8</v>
      </c>
      <c r="DC84" s="83" t="str">
        <f t="shared" si="69"/>
        <v>Projektingenieur 2</v>
      </c>
      <c r="DD84" s="125">
        <v>772</v>
      </c>
      <c r="DE84" s="33">
        <f t="shared" si="70"/>
        <v>8</v>
      </c>
      <c r="DF84" s="83" t="str">
        <f t="shared" si="71"/>
        <v>Projektingenieur 2</v>
      </c>
      <c r="DG84" s="20"/>
      <c r="DH84" s="125">
        <v>772</v>
      </c>
      <c r="DI84" s="33">
        <f t="shared" si="72"/>
        <v>8</v>
      </c>
      <c r="DJ84" s="83" t="str">
        <f t="shared" si="73"/>
        <v>Projektingenieur 2</v>
      </c>
      <c r="DO84" s="19">
        <f t="shared" si="61"/>
        <v>7622</v>
      </c>
      <c r="DP84" s="153">
        <v>6</v>
      </c>
      <c r="DQ84" s="19">
        <v>0</v>
      </c>
      <c r="DR84" s="185" t="s">
        <v>968</v>
      </c>
    </row>
    <row r="85" spans="1:122" s="19" customFormat="1" x14ac:dyDescent="0.2">
      <c r="A85" s="53">
        <v>0</v>
      </c>
      <c r="B85" s="53"/>
      <c r="C85" s="53">
        <f>IF(Z85&gt;=10,1,0)</f>
        <v>1</v>
      </c>
      <c r="D85" s="55"/>
      <c r="E85" s="55"/>
      <c r="F85" s="56"/>
      <c r="G85" s="54"/>
      <c r="H85" s="54">
        <v>1</v>
      </c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494</v>
      </c>
      <c r="Q85" s="15">
        <v>81</v>
      </c>
      <c r="R85" s="42"/>
      <c r="S85" s="27" t="s">
        <v>178</v>
      </c>
      <c r="T85" s="21">
        <v>1978</v>
      </c>
      <c r="U85" s="28" t="s">
        <v>235</v>
      </c>
      <c r="V85" s="21">
        <v>2001</v>
      </c>
      <c r="W85" s="25"/>
      <c r="X85" s="21"/>
      <c r="Y85" s="25" t="s">
        <v>289</v>
      </c>
      <c r="Z85" s="21">
        <f>$AD$3-V85</f>
        <v>16</v>
      </c>
      <c r="AA85" s="25" t="s">
        <v>110</v>
      </c>
      <c r="AB85" s="21" t="s">
        <v>105</v>
      </c>
      <c r="AC85" s="21"/>
      <c r="AE85" s="90" t="s">
        <v>376</v>
      </c>
      <c r="AF85" s="82"/>
      <c r="CP85" s="19" t="str">
        <f t="shared" si="58"/>
        <v>Thalmann Patric</v>
      </c>
      <c r="CR85" s="19">
        <f t="shared" si="59"/>
        <v>16</v>
      </c>
      <c r="CS85" s="19" t="str">
        <f t="shared" si="60"/>
        <v>C</v>
      </c>
      <c r="CT85" s="154">
        <v>9658</v>
      </c>
      <c r="CU85" s="125">
        <v>772</v>
      </c>
      <c r="CV85" s="33">
        <f t="shared" si="74"/>
        <v>8</v>
      </c>
      <c r="CW85" s="83" t="str">
        <f t="shared" si="75"/>
        <v>Projektingenieur 2</v>
      </c>
      <c r="CX85" s="125">
        <v>772</v>
      </c>
      <c r="CY85" s="33">
        <f>VLOOKUP($CX85,Funktionsbezeichnungen,3,0)</f>
        <v>8</v>
      </c>
      <c r="CZ85" s="83" t="str">
        <f>VLOOKUP($CX85,Funktionsbezeichnungen,2,0)</f>
        <v>Projektingenieur 2</v>
      </c>
      <c r="DA85" s="125">
        <v>771</v>
      </c>
      <c r="DB85" s="33">
        <f>VLOOKUP($DA85,Funktionsbezeichnungen,3,0)</f>
        <v>7</v>
      </c>
      <c r="DC85" s="83" t="str">
        <f>VLOOKUP($DA85,Funktionsbezeichnungen,2,0)</f>
        <v>Projektingenieur 1</v>
      </c>
      <c r="DD85" s="125">
        <v>771</v>
      </c>
      <c r="DE85" s="33">
        <f>VLOOKUP($DD85,Funktionsbezeichnungen,3,0)</f>
        <v>7</v>
      </c>
      <c r="DF85" s="83" t="str">
        <f>VLOOKUP($DD85,Funktionsbezeichnungen,2,0)</f>
        <v>Projektingenieur 1</v>
      </c>
      <c r="DG85" s="20"/>
      <c r="DH85" s="125">
        <v>771</v>
      </c>
      <c r="DI85" s="33">
        <f>VLOOKUP($DH85,Funktionsbezeichnungen,3,0)</f>
        <v>7</v>
      </c>
      <c r="DJ85" s="83" t="str">
        <f>VLOOKUP($DH85,Funktionsbezeichnungen,2,0)</f>
        <v>Projektingenieur 1</v>
      </c>
      <c r="DO85" s="19">
        <f t="shared" si="61"/>
        <v>9658</v>
      </c>
      <c r="DP85" s="153">
        <v>6</v>
      </c>
      <c r="DQ85" s="19">
        <v>0</v>
      </c>
      <c r="DR85" s="185" t="s">
        <v>968</v>
      </c>
    </row>
    <row r="86" spans="1:122" s="226" customFormat="1" ht="27" x14ac:dyDescent="0.25">
      <c r="A86" s="218">
        <v>0</v>
      </c>
      <c r="B86" s="218"/>
      <c r="C86" s="218">
        <f>IF(Z86&gt;=10,1,0)</f>
        <v>0</v>
      </c>
      <c r="D86" s="219"/>
      <c r="E86" s="219">
        <v>1</v>
      </c>
      <c r="F86" s="220"/>
      <c r="G86" s="221"/>
      <c r="H86" s="221">
        <v>1</v>
      </c>
      <c r="I86" s="220"/>
      <c r="J86" s="221"/>
      <c r="K86" s="220"/>
      <c r="L86" s="220"/>
      <c r="M86" s="220"/>
      <c r="N86" s="256"/>
      <c r="O86" s="166" t="s">
        <v>358</v>
      </c>
      <c r="P86" s="167" t="s">
        <v>1258</v>
      </c>
      <c r="Q86" s="15">
        <v>82</v>
      </c>
      <c r="R86" s="248"/>
      <c r="S86" s="216" t="s">
        <v>1259</v>
      </c>
      <c r="T86" s="118">
        <v>1972</v>
      </c>
      <c r="U86" s="247" t="s">
        <v>1260</v>
      </c>
      <c r="V86" s="118">
        <v>2009</v>
      </c>
      <c r="W86" s="225"/>
      <c r="X86" s="224"/>
      <c r="Y86" s="225"/>
      <c r="Z86" s="118">
        <f>$AD$3-V86</f>
        <v>8</v>
      </c>
      <c r="AA86" s="119" t="s">
        <v>1261</v>
      </c>
      <c r="AB86" s="118" t="s">
        <v>105</v>
      </c>
      <c r="AC86" s="118"/>
      <c r="AD86" s="118"/>
      <c r="AE86" s="255" t="s">
        <v>376</v>
      </c>
      <c r="AF86" s="249"/>
      <c r="CP86" s="226" t="str">
        <f t="shared" si="58"/>
        <v>Hagmann Andreas</v>
      </c>
      <c r="CR86" s="226">
        <f t="shared" si="59"/>
        <v>8</v>
      </c>
      <c r="CS86" s="226" t="str">
        <f t="shared" si="60"/>
        <v>C</v>
      </c>
      <c r="CT86" s="257">
        <v>3216</v>
      </c>
      <c r="CU86" s="250">
        <v>772</v>
      </c>
      <c r="CV86" s="251">
        <f t="shared" si="74"/>
        <v>8</v>
      </c>
      <c r="CW86" s="252" t="str">
        <f t="shared" si="75"/>
        <v>Projektingenieur 2</v>
      </c>
      <c r="CX86" s="250">
        <v>772</v>
      </c>
      <c r="CY86" s="251">
        <f>VLOOKUP($CX86,Funktionsbezeichnungen,3,0)</f>
        <v>8</v>
      </c>
      <c r="CZ86" s="252" t="str">
        <f>VLOOKUP($CX86,Funktionsbezeichnungen,2,0)</f>
        <v>Projektingenieur 2</v>
      </c>
      <c r="DA86" s="250">
        <v>771</v>
      </c>
      <c r="DB86" s="251">
        <f>VLOOKUP($DA86,Funktionsbezeichnungen,3,0)</f>
        <v>7</v>
      </c>
      <c r="DC86" s="252" t="str">
        <f>VLOOKUP($DA86,Funktionsbezeichnungen,2,0)</f>
        <v>Projektingenieur 1</v>
      </c>
      <c r="DD86" s="250">
        <v>771</v>
      </c>
      <c r="DE86" s="251">
        <f>VLOOKUP($DD86,Funktionsbezeichnungen,3,0)</f>
        <v>7</v>
      </c>
      <c r="DF86" s="252" t="str">
        <f>VLOOKUP($DD86,Funktionsbezeichnungen,2,0)</f>
        <v>Projektingenieur 1</v>
      </c>
      <c r="DG86" s="249"/>
      <c r="DH86" s="250">
        <v>771</v>
      </c>
      <c r="DI86" s="251">
        <f>VLOOKUP($DH86,Funktionsbezeichnungen,3,0)</f>
        <v>7</v>
      </c>
      <c r="DJ86" s="252" t="str">
        <f>VLOOKUP($DH86,Funktionsbezeichnungen,2,0)</f>
        <v>Projektingenieur 1</v>
      </c>
      <c r="DO86" s="226">
        <f t="shared" si="61"/>
        <v>3216</v>
      </c>
      <c r="DP86" s="253">
        <v>6</v>
      </c>
      <c r="DQ86" s="226">
        <v>0</v>
      </c>
      <c r="DR86" s="254" t="s">
        <v>968</v>
      </c>
    </row>
    <row r="87" spans="1:122" s="19" customFormat="1" ht="15.75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477</v>
      </c>
      <c r="Q87" s="15">
        <v>83</v>
      </c>
      <c r="R87" s="16"/>
      <c r="S87" s="20" t="s">
        <v>134</v>
      </c>
      <c r="T87" s="21">
        <v>1954</v>
      </c>
      <c r="U87" s="28" t="s">
        <v>126</v>
      </c>
      <c r="V87" s="21">
        <v>1974</v>
      </c>
      <c r="W87" s="25"/>
      <c r="X87" s="21"/>
      <c r="Y87" s="28" t="s">
        <v>135</v>
      </c>
      <c r="Z87" s="21">
        <f t="shared" si="57"/>
        <v>43</v>
      </c>
      <c r="AA87" s="25" t="s">
        <v>110</v>
      </c>
      <c r="AB87" s="21" t="s">
        <v>1040</v>
      </c>
      <c r="AC87" s="21"/>
      <c r="AE87" s="90" t="s">
        <v>404</v>
      </c>
      <c r="AF87" s="82"/>
      <c r="CP87" s="19" t="str">
        <f t="shared" si="58"/>
        <v>Imesch Robert</v>
      </c>
      <c r="CR87" s="19">
        <f t="shared" si="59"/>
        <v>43</v>
      </c>
      <c r="CS87" s="19" t="str">
        <f t="shared" si="60"/>
        <v xml:space="preserve"> D/C 2)</v>
      </c>
      <c r="CT87" s="154">
        <v>4249</v>
      </c>
      <c r="CU87" s="125">
        <v>772</v>
      </c>
      <c r="CV87" s="33">
        <f t="shared" si="74"/>
        <v>8</v>
      </c>
      <c r="CW87" s="83" t="str">
        <f t="shared" si="75"/>
        <v>Projektingenieur 2</v>
      </c>
      <c r="CX87" s="125">
        <v>772</v>
      </c>
      <c r="CY87" s="33">
        <f t="shared" si="54"/>
        <v>8</v>
      </c>
      <c r="CZ87" s="83" t="str">
        <f t="shared" si="55"/>
        <v>Projektingenieur 2</v>
      </c>
      <c r="DA87" s="125">
        <v>772</v>
      </c>
      <c r="DB87" s="33">
        <f t="shared" si="68"/>
        <v>8</v>
      </c>
      <c r="DC87" s="83" t="str">
        <f t="shared" si="69"/>
        <v>Projektingenieur 2</v>
      </c>
      <c r="DD87" s="125">
        <v>772</v>
      </c>
      <c r="DE87" s="33">
        <f t="shared" si="70"/>
        <v>8</v>
      </c>
      <c r="DF87" s="83" t="str">
        <f t="shared" si="71"/>
        <v>Projektingenieur 2</v>
      </c>
      <c r="DG87" s="20"/>
      <c r="DH87" s="33">
        <v>772</v>
      </c>
      <c r="DI87" s="33">
        <f t="shared" si="72"/>
        <v>8</v>
      </c>
      <c r="DJ87" s="83" t="str">
        <f t="shared" si="73"/>
        <v>Projektingenieur 2</v>
      </c>
      <c r="DO87" s="19">
        <f t="shared" si="61"/>
        <v>4249</v>
      </c>
      <c r="DP87" s="153">
        <v>6</v>
      </c>
      <c r="DQ87" s="19">
        <v>0</v>
      </c>
      <c r="DR87" s="185" t="s">
        <v>968</v>
      </c>
    </row>
    <row r="88" spans="1:122" s="19" customFormat="1" ht="15.75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478</v>
      </c>
      <c r="Q88" s="15">
        <v>84</v>
      </c>
      <c r="R88" s="16"/>
      <c r="S88" s="20" t="s">
        <v>136</v>
      </c>
      <c r="T88" s="21">
        <v>1955</v>
      </c>
      <c r="U88" s="28" t="s">
        <v>126</v>
      </c>
      <c r="V88" s="21">
        <v>1975</v>
      </c>
      <c r="W88" s="25"/>
      <c r="X88" s="21"/>
      <c r="Y88" s="28" t="s">
        <v>135</v>
      </c>
      <c r="Z88" s="21">
        <f t="shared" si="57"/>
        <v>42</v>
      </c>
      <c r="AA88" s="25" t="s">
        <v>110</v>
      </c>
      <c r="AB88" s="21" t="s">
        <v>1040</v>
      </c>
      <c r="AC88" s="21"/>
      <c r="AE88" s="90" t="s">
        <v>404</v>
      </c>
      <c r="AF88" s="82"/>
      <c r="CP88" s="19" t="str">
        <f t="shared" si="58"/>
        <v>Flückiger Hans Peter</v>
      </c>
      <c r="CR88" s="19">
        <f t="shared" si="59"/>
        <v>42</v>
      </c>
      <c r="CS88" s="19" t="str">
        <f t="shared" si="60"/>
        <v xml:space="preserve"> D/C 2)</v>
      </c>
      <c r="CT88" s="154">
        <v>4250</v>
      </c>
      <c r="CU88" s="125">
        <v>772</v>
      </c>
      <c r="CV88" s="33">
        <f t="shared" si="74"/>
        <v>8</v>
      </c>
      <c r="CW88" s="83" t="str">
        <f t="shared" si="75"/>
        <v>Projektingenieur 2</v>
      </c>
      <c r="CX88" s="125">
        <v>772</v>
      </c>
      <c r="CY88" s="33">
        <f t="shared" si="54"/>
        <v>8</v>
      </c>
      <c r="CZ88" s="83" t="str">
        <f t="shared" si="55"/>
        <v>Projektingenieur 2</v>
      </c>
      <c r="DA88" s="125">
        <v>772</v>
      </c>
      <c r="DB88" s="33">
        <f t="shared" si="68"/>
        <v>8</v>
      </c>
      <c r="DC88" s="83" t="str">
        <f t="shared" si="69"/>
        <v>Projektingenieur 2</v>
      </c>
      <c r="DD88" s="125">
        <v>772</v>
      </c>
      <c r="DE88" s="33">
        <f t="shared" si="70"/>
        <v>8</v>
      </c>
      <c r="DF88" s="83" t="str">
        <f t="shared" si="71"/>
        <v>Projektingenieur 2</v>
      </c>
      <c r="DG88" s="20"/>
      <c r="DH88" s="33">
        <v>772</v>
      </c>
      <c r="DI88" s="33">
        <f t="shared" si="72"/>
        <v>8</v>
      </c>
      <c r="DJ88" s="83" t="str">
        <f t="shared" si="73"/>
        <v>Projektingenieur 2</v>
      </c>
      <c r="DO88" s="19">
        <f t="shared" si="61"/>
        <v>4250</v>
      </c>
      <c r="DP88" s="153">
        <v>6</v>
      </c>
      <c r="DQ88" s="19">
        <v>0</v>
      </c>
      <c r="DR88" s="185" t="s">
        <v>968</v>
      </c>
    </row>
    <row r="89" spans="1:122" s="19" customFormat="1" ht="27" x14ac:dyDescent="0.25">
      <c r="A89" s="53">
        <v>0</v>
      </c>
      <c r="B89" s="53"/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617</v>
      </c>
      <c r="Q89" s="15">
        <v>85</v>
      </c>
      <c r="R89" s="42"/>
      <c r="S89" s="20" t="s">
        <v>618</v>
      </c>
      <c r="T89" s="118">
        <v>1985</v>
      </c>
      <c r="U89" s="169" t="s">
        <v>235</v>
      </c>
      <c r="V89" s="118">
        <v>2006</v>
      </c>
      <c r="W89" s="247" t="s">
        <v>1257</v>
      </c>
      <c r="X89" s="118">
        <v>2015</v>
      </c>
      <c r="Y89" s="225"/>
      <c r="Z89" s="118">
        <f>$AD$3-V89</f>
        <v>11</v>
      </c>
      <c r="AA89" s="119" t="s">
        <v>110</v>
      </c>
      <c r="AB89" s="118" t="s">
        <v>121</v>
      </c>
      <c r="AC89" s="224"/>
      <c r="AD89" s="226"/>
      <c r="AE89" s="255" t="s">
        <v>376</v>
      </c>
      <c r="AF89" s="82"/>
      <c r="CP89" s="19" t="str">
        <f t="shared" si="58"/>
        <v>Zeltner Viktor</v>
      </c>
      <c r="CR89" s="19">
        <f t="shared" si="59"/>
        <v>11</v>
      </c>
      <c r="CS89" s="19" t="str">
        <f t="shared" si="60"/>
        <v>D</v>
      </c>
      <c r="CT89" s="154">
        <v>6765</v>
      </c>
      <c r="CU89" s="125">
        <v>771</v>
      </c>
      <c r="CV89" s="33">
        <f t="shared" si="74"/>
        <v>7</v>
      </c>
      <c r="CW89" s="83" t="str">
        <f t="shared" si="75"/>
        <v>Projektingenieur 1</v>
      </c>
      <c r="CX89" s="125">
        <v>771</v>
      </c>
      <c r="CY89" s="33">
        <f>VLOOKUP($CX89,Funktionsbezeichnungen,3,0)</f>
        <v>7</v>
      </c>
      <c r="CZ89" s="83" t="str">
        <f>VLOOKUP($CX89,Funktionsbezeichnungen,2,0)</f>
        <v>Projektingenieur 1</v>
      </c>
      <c r="DA89" s="125">
        <v>733</v>
      </c>
      <c r="DB89" s="33">
        <f>VLOOKUP($DA89,Funktionsbezeichnungen,3,0)</f>
        <v>6</v>
      </c>
      <c r="DC89" s="83" t="str">
        <f>VLOOKUP($DA89,Funktionsbezeichnungen,2,0)</f>
        <v>Konstrukteur 3 / -planer 3 / Gruppenchef 1</v>
      </c>
      <c r="DD89" s="125">
        <v>732</v>
      </c>
      <c r="DE89" s="33">
        <f>VLOOKUP($DD89,Funktionsbezeichnungen,3,0)</f>
        <v>5</v>
      </c>
      <c r="DF89" s="83" t="str">
        <f>VLOOKUP($DD89,Funktionsbezeichnungen,2,0)</f>
        <v>Konstrukteur 2 / -planer 2</v>
      </c>
      <c r="DG89" s="20"/>
      <c r="DH89" s="33">
        <v>732</v>
      </c>
      <c r="DI89" s="33">
        <f>VLOOKUP($DH89,Funktionsbezeichnungen,3,0)</f>
        <v>5</v>
      </c>
      <c r="DJ89" s="83" t="str">
        <f>VLOOKUP($DH89,Funktionsbezeichnungen,2,0)</f>
        <v>Konstrukteur 2 / -planer 2</v>
      </c>
      <c r="DO89" s="19">
        <f t="shared" si="61"/>
        <v>6765</v>
      </c>
      <c r="DP89" s="153">
        <v>6</v>
      </c>
      <c r="DQ89" s="19">
        <v>0</v>
      </c>
      <c r="DR89" s="19" t="s">
        <v>964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358</v>
      </c>
      <c r="P90" s="15" t="s">
        <v>482</v>
      </c>
      <c r="Q90" s="15">
        <v>86</v>
      </c>
      <c r="R90" s="16"/>
      <c r="S90" s="20" t="s">
        <v>260</v>
      </c>
      <c r="T90" s="21">
        <v>1956</v>
      </c>
      <c r="U90" s="28" t="s">
        <v>126</v>
      </c>
      <c r="V90" s="21">
        <v>1973</v>
      </c>
      <c r="W90" s="25"/>
      <c r="X90" s="21"/>
      <c r="Y90" s="28"/>
      <c r="Z90" s="21">
        <f t="shared" si="57"/>
        <v>44</v>
      </c>
      <c r="AA90" s="25" t="s">
        <v>139</v>
      </c>
      <c r="AB90" s="21" t="s">
        <v>121</v>
      </c>
      <c r="AC90" s="21"/>
      <c r="AE90" s="90" t="s">
        <v>377</v>
      </c>
      <c r="AF90" s="82"/>
      <c r="CP90" s="19" t="str">
        <f t="shared" si="58"/>
        <v>Allemann  Bertrand</v>
      </c>
      <c r="CR90" s="19">
        <f t="shared" si="59"/>
        <v>44</v>
      </c>
      <c r="CS90" s="19" t="str">
        <f t="shared" si="60"/>
        <v>D</v>
      </c>
      <c r="CT90" s="154">
        <v>5631</v>
      </c>
      <c r="CU90" s="125">
        <v>741</v>
      </c>
      <c r="CV90" s="33">
        <f t="shared" si="74"/>
        <v>7</v>
      </c>
      <c r="CW90" s="83" t="str">
        <f t="shared" si="75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8"/>
        <v>7</v>
      </c>
      <c r="DC90" s="83" t="str">
        <f t="shared" si="69"/>
        <v>Konstrukteur 4 / Fachplaner 4 / Gruppenchef 2</v>
      </c>
      <c r="DD90" s="125">
        <v>741</v>
      </c>
      <c r="DE90" s="33">
        <f t="shared" si="70"/>
        <v>7</v>
      </c>
      <c r="DF90" s="83" t="str">
        <f t="shared" si="71"/>
        <v>Konstrukteur 4 / Fachplaner 4 / Gruppenchef 2</v>
      </c>
      <c r="DG90" s="20"/>
      <c r="DH90" s="33">
        <v>742</v>
      </c>
      <c r="DI90" s="33">
        <f t="shared" si="72"/>
        <v>8</v>
      </c>
      <c r="DJ90" s="83" t="str">
        <f t="shared" si="73"/>
        <v>Konstrukteur 5  / Fachplaner 5 / Gruppenchef 3</v>
      </c>
      <c r="DO90" s="19">
        <f t="shared" si="61"/>
        <v>5631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>IF(Z91&gt;=10,1,0)</f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>$AD$3-V91</f>
        <v>44</v>
      </c>
      <c r="AA91" s="25" t="s">
        <v>129</v>
      </c>
      <c r="AB91" s="21" t="s">
        <v>121</v>
      </c>
      <c r="AC91" s="21"/>
      <c r="AE91" s="187" t="s">
        <v>377</v>
      </c>
      <c r="AF91" s="82"/>
      <c r="CP91" s="19" t="str">
        <f>+S91</f>
        <v>Wespiser Charles</v>
      </c>
      <c r="CR91" s="19">
        <f>+Z91</f>
        <v>44</v>
      </c>
      <c r="CS91" s="19" t="str">
        <f>+AB91</f>
        <v>D</v>
      </c>
      <c r="CT91" s="154">
        <v>5545</v>
      </c>
      <c r="CU91" s="125">
        <v>741</v>
      </c>
      <c r="CV91" s="33">
        <f>VLOOKUP($CU91,Funktionsbezeichnungen,3,0)</f>
        <v>7</v>
      </c>
      <c r="CW91" s="83" t="str">
        <f>VLOOKUP($CU91,Funktionsbezeichnungen,2,0)</f>
        <v>Konstrukteur 4 / Fachplaner 4 / Gruppenchef 2</v>
      </c>
      <c r="CX91" s="125">
        <v>741</v>
      </c>
      <c r="CY91" s="33">
        <f>VLOOKUP($CX91,Funktionsbezeichnungen,3,0)</f>
        <v>7</v>
      </c>
      <c r="CZ91" s="83" t="str">
        <f>VLOOKUP($CX91,Funktionsbezeichnungen,2,0)</f>
        <v>Konstrukteur 4 / Fachplaner 4 / Gruppenchef 2</v>
      </c>
      <c r="DA91" s="125">
        <v>741</v>
      </c>
      <c r="DB91" s="33">
        <f>VLOOKUP($DA91,Funktionsbezeichnungen,3,0)</f>
        <v>7</v>
      </c>
      <c r="DC91" s="83" t="str">
        <f>VLOOKUP($DA91,Funktionsbezeichnungen,2,0)</f>
        <v>Konstrukteur 4 / Fachplaner 4 / Gruppenchef 2</v>
      </c>
      <c r="DD91" s="125">
        <v>741</v>
      </c>
      <c r="DE91" s="33">
        <f>VLOOKUP($DD91,Funktionsbezeichnungen,3,0)</f>
        <v>7</v>
      </c>
      <c r="DF91" s="83" t="str">
        <f>VLOOKUP($DD91,Funktionsbezeichnungen,2,0)</f>
        <v>Konstrukteur 4 / Fachplaner 4 / Gruppenchef 2</v>
      </c>
      <c r="DG91" s="20"/>
      <c r="DH91" s="125">
        <v>741</v>
      </c>
      <c r="DI91" s="33">
        <f>VLOOKUP($DH91,Funktionsbezeichnungen,3,0)</f>
        <v>7</v>
      </c>
      <c r="DJ91" s="83" t="str">
        <f>VLOOKUP($DH91,Funktionsbezeichnungen,2,0)</f>
        <v>Konstrukteur 4 / Fachplaner 4 / Gruppenchef 2</v>
      </c>
      <c r="DO91" s="19">
        <f>+CT91</f>
        <v>5545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483</v>
      </c>
      <c r="Q92" s="15">
        <v>88</v>
      </c>
      <c r="R92" s="16"/>
      <c r="S92" s="20" t="s">
        <v>137</v>
      </c>
      <c r="T92" s="21">
        <v>1958</v>
      </c>
      <c r="U92" s="28" t="s">
        <v>126</v>
      </c>
      <c r="V92" s="21">
        <v>1977</v>
      </c>
      <c r="W92" s="25"/>
      <c r="X92" s="21"/>
      <c r="Y92" s="28"/>
      <c r="Z92" s="21">
        <f t="shared" si="57"/>
        <v>40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Lenherr Paul</v>
      </c>
      <c r="CR92" s="19">
        <f t="shared" si="59"/>
        <v>40</v>
      </c>
      <c r="CS92" s="19" t="str">
        <f t="shared" si="60"/>
        <v>D</v>
      </c>
      <c r="CT92" s="154">
        <v>6628</v>
      </c>
      <c r="CU92" s="125">
        <v>741</v>
      </c>
      <c r="CV92" s="33">
        <f t="shared" si="74"/>
        <v>7</v>
      </c>
      <c r="CW92" s="83" t="str">
        <f t="shared" si="75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8"/>
        <v>7</v>
      </c>
      <c r="DC92" s="83" t="str">
        <f t="shared" si="69"/>
        <v>Konstrukteur 4 / Fachplaner 4 / Gruppenchef 2</v>
      </c>
      <c r="DD92" s="125">
        <v>741</v>
      </c>
      <c r="DE92" s="33">
        <f t="shared" si="70"/>
        <v>7</v>
      </c>
      <c r="DF92" s="83" t="str">
        <f t="shared" si="71"/>
        <v>Konstrukteur 4 / Fachplaner 4 / Gruppenchef 2</v>
      </c>
      <c r="DG92" s="20"/>
      <c r="DH92" s="33">
        <v>742</v>
      </c>
      <c r="DI92" s="33">
        <f t="shared" si="72"/>
        <v>8</v>
      </c>
      <c r="DJ92" s="83" t="str">
        <f t="shared" si="73"/>
        <v>Konstrukteur 5  / Fachplaner 5 / Gruppenchef 3</v>
      </c>
      <c r="DO92" s="19">
        <f t="shared" si="61"/>
        <v>6628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56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358</v>
      </c>
      <c r="P93" s="15" t="s">
        <v>484</v>
      </c>
      <c r="Q93" s="15">
        <v>89</v>
      </c>
      <c r="R93" s="16"/>
      <c r="S93" s="20" t="s">
        <v>271</v>
      </c>
      <c r="T93" s="21">
        <v>1958</v>
      </c>
      <c r="U93" s="28" t="s">
        <v>126</v>
      </c>
      <c r="V93" s="21">
        <v>1978</v>
      </c>
      <c r="W93" s="25"/>
      <c r="X93" s="21"/>
      <c r="Y93" s="28"/>
      <c r="Z93" s="21">
        <f t="shared" si="57"/>
        <v>39</v>
      </c>
      <c r="AA93" s="25" t="s">
        <v>687</v>
      </c>
      <c r="AB93" s="21" t="s">
        <v>121</v>
      </c>
      <c r="AC93" s="21"/>
      <c r="AE93" s="90" t="s">
        <v>420</v>
      </c>
      <c r="AF93" s="82"/>
      <c r="CP93" s="19" t="str">
        <f t="shared" si="58"/>
        <v>von Schallen Urs</v>
      </c>
      <c r="CR93" s="19">
        <f t="shared" si="59"/>
        <v>39</v>
      </c>
      <c r="CS93" s="19" t="str">
        <f t="shared" si="60"/>
        <v>D</v>
      </c>
      <c r="CT93" s="154">
        <v>6659</v>
      </c>
      <c r="CU93" s="125">
        <v>742</v>
      </c>
      <c r="CV93" s="33">
        <f t="shared" si="74"/>
        <v>8</v>
      </c>
      <c r="CW93" s="83" t="str">
        <f t="shared" si="75"/>
        <v>Konstrukteur 5  / Fachplaner 5 / Gruppenchef 3</v>
      </c>
      <c r="CX93" s="125">
        <v>742</v>
      </c>
      <c r="CY93" s="33">
        <f t="shared" si="54"/>
        <v>8</v>
      </c>
      <c r="CZ93" s="83" t="str">
        <f t="shared" si="55"/>
        <v>Konstrukteur 5  / Fachplaner 5 / Gruppenchef 3</v>
      </c>
      <c r="DA93" s="125">
        <v>742</v>
      </c>
      <c r="DB93" s="33">
        <f t="shared" si="68"/>
        <v>8</v>
      </c>
      <c r="DC93" s="83" t="str">
        <f t="shared" si="69"/>
        <v>Konstrukteur 5  / Fachplaner 5 / Gruppenchef 3</v>
      </c>
      <c r="DD93" s="125">
        <v>742</v>
      </c>
      <c r="DE93" s="33">
        <f t="shared" si="70"/>
        <v>8</v>
      </c>
      <c r="DF93" s="83" t="str">
        <f t="shared" si="71"/>
        <v>Konstrukteur 5  / Fachplaner 5 / Gruppenchef 3</v>
      </c>
      <c r="DG93" s="20"/>
      <c r="DH93" s="33">
        <v>742</v>
      </c>
      <c r="DI93" s="33">
        <f t="shared" si="72"/>
        <v>8</v>
      </c>
      <c r="DJ93" s="83" t="str">
        <f t="shared" si="73"/>
        <v>Konstrukteur 5  / Fachplaner 5 / Gruppenchef 3</v>
      </c>
      <c r="DO93" s="19">
        <f t="shared" si="61"/>
        <v>6659</v>
      </c>
      <c r="DP93" s="153">
        <v>6</v>
      </c>
      <c r="DQ93" s="19">
        <v>0</v>
      </c>
      <c r="DR93" s="19" t="s">
        <v>966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359</v>
      </c>
      <c r="P94" s="15" t="s">
        <v>632</v>
      </c>
      <c r="Q94" s="15">
        <v>90</v>
      </c>
      <c r="R94" s="16"/>
      <c r="S94" s="20" t="s">
        <v>633</v>
      </c>
      <c r="T94" s="21">
        <v>1958</v>
      </c>
      <c r="U94" s="28" t="s">
        <v>634</v>
      </c>
      <c r="V94" s="21">
        <v>1980</v>
      </c>
      <c r="W94" s="25"/>
      <c r="X94" s="21"/>
      <c r="Y94" s="28"/>
      <c r="Z94" s="21">
        <f t="shared" si="57"/>
        <v>37</v>
      </c>
      <c r="AA94" s="25" t="s">
        <v>107</v>
      </c>
      <c r="AB94" s="21" t="s">
        <v>121</v>
      </c>
      <c r="AC94" s="21"/>
      <c r="AE94" s="187" t="s">
        <v>1098</v>
      </c>
      <c r="AF94" s="82"/>
      <c r="CP94" s="19" t="str">
        <f t="shared" si="58"/>
        <v>Schneider Martin</v>
      </c>
      <c r="CR94" s="19">
        <f t="shared" si="59"/>
        <v>37</v>
      </c>
      <c r="CS94" s="19" t="str">
        <f t="shared" si="60"/>
        <v>D</v>
      </c>
      <c r="CT94" s="154">
        <v>4354</v>
      </c>
      <c r="CU94" s="125">
        <v>741</v>
      </c>
      <c r="CV94" s="33">
        <f t="shared" si="74"/>
        <v>7</v>
      </c>
      <c r="CW94" s="83" t="str">
        <f t="shared" si="75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8"/>
        <v>7</v>
      </c>
      <c r="DC94" s="83" t="str">
        <f t="shared" si="69"/>
        <v>Konstrukteur 4 / Fachplaner 4 / Gruppenchef 2</v>
      </c>
      <c r="DD94" s="125">
        <v>741</v>
      </c>
      <c r="DE94" s="33">
        <f t="shared" si="70"/>
        <v>7</v>
      </c>
      <c r="DF94" s="83" t="str">
        <f t="shared" si="71"/>
        <v>Konstrukteur 4 / Fachplaner 4 / Gruppenchef 2</v>
      </c>
      <c r="DG94" s="20"/>
      <c r="DH94" s="33">
        <v>742</v>
      </c>
      <c r="DI94" s="33">
        <f t="shared" si="72"/>
        <v>8</v>
      </c>
      <c r="DJ94" s="83" t="str">
        <f t="shared" si="73"/>
        <v>Konstrukteur 5  / Fachplaner 5 / Gruppenchef 3</v>
      </c>
      <c r="DO94" s="19">
        <f t="shared" si="61"/>
        <v>4354</v>
      </c>
      <c r="DP94" s="153">
        <v>6</v>
      </c>
      <c r="DQ94" s="19">
        <v>0</v>
      </c>
      <c r="DR94" s="185" t="s">
        <v>970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>
        <v>1</v>
      </c>
      <c r="I95" s="56">
        <v>1</v>
      </c>
      <c r="J95" s="54">
        <v>1</v>
      </c>
      <c r="K95" s="56"/>
      <c r="L95" s="56"/>
      <c r="M95" s="56"/>
      <c r="N95" s="58"/>
      <c r="O95" s="52" t="s">
        <v>359</v>
      </c>
      <c r="P95" s="15" t="s">
        <v>485</v>
      </c>
      <c r="Q95" s="15">
        <v>91</v>
      </c>
      <c r="R95" s="16"/>
      <c r="S95" s="20" t="s">
        <v>261</v>
      </c>
      <c r="T95" s="21">
        <v>1959</v>
      </c>
      <c r="U95" s="28" t="s">
        <v>126</v>
      </c>
      <c r="V95" s="21">
        <v>1981</v>
      </c>
      <c r="W95" s="25"/>
      <c r="X95" s="21"/>
      <c r="Y95" s="28" t="s">
        <v>941</v>
      </c>
      <c r="Z95" s="21">
        <f t="shared" si="57"/>
        <v>36</v>
      </c>
      <c r="AA95" s="25" t="s">
        <v>1052</v>
      </c>
      <c r="AB95" s="21" t="s">
        <v>121</v>
      </c>
      <c r="AC95" s="21"/>
      <c r="AE95" s="187" t="s">
        <v>1099</v>
      </c>
      <c r="AF95" s="82"/>
      <c r="CP95" s="19" t="str">
        <f t="shared" si="58"/>
        <v>Ortlieb Hans-Rudi</v>
      </c>
      <c r="CR95" s="19">
        <f t="shared" si="59"/>
        <v>36</v>
      </c>
      <c r="CS95" s="19" t="str">
        <f t="shared" si="60"/>
        <v>D</v>
      </c>
      <c r="CT95" s="154">
        <v>5630</v>
      </c>
      <c r="CU95" s="125">
        <v>771</v>
      </c>
      <c r="CV95" s="33">
        <f t="shared" si="74"/>
        <v>7</v>
      </c>
      <c r="CW95" s="83" t="str">
        <f t="shared" si="75"/>
        <v>Projektingenieur 1</v>
      </c>
      <c r="CX95" s="125">
        <v>771</v>
      </c>
      <c r="CY95" s="33">
        <f t="shared" si="54"/>
        <v>7</v>
      </c>
      <c r="CZ95" s="83" t="str">
        <f t="shared" si="55"/>
        <v>Projektingenieur 1</v>
      </c>
      <c r="DA95" s="125">
        <v>771</v>
      </c>
      <c r="DB95" s="33">
        <f t="shared" si="68"/>
        <v>7</v>
      </c>
      <c r="DC95" s="83" t="str">
        <f t="shared" si="69"/>
        <v>Projektingenieur 1</v>
      </c>
      <c r="DD95" s="125">
        <v>741</v>
      </c>
      <c r="DE95" s="33">
        <f t="shared" si="70"/>
        <v>7</v>
      </c>
      <c r="DF95" s="83" t="str">
        <f t="shared" si="71"/>
        <v>Konstrukteur 4 / Fachplaner 4 / Gruppenchef 2</v>
      </c>
      <c r="DG95" s="20"/>
      <c r="DH95" s="33">
        <v>742</v>
      </c>
      <c r="DI95" s="33">
        <f t="shared" si="72"/>
        <v>8</v>
      </c>
      <c r="DJ95" s="83" t="str">
        <f t="shared" si="73"/>
        <v>Konstrukteur 5  / Fachplaner 5 / Gruppenchef 3</v>
      </c>
      <c r="DO95" s="19">
        <f t="shared" si="61"/>
        <v>5630</v>
      </c>
      <c r="DP95" s="153">
        <v>6</v>
      </c>
      <c r="DQ95" s="19">
        <v>0</v>
      </c>
      <c r="DR95" s="185" t="s">
        <v>968</v>
      </c>
    </row>
    <row r="96" spans="1:122" s="19" customFormat="1" x14ac:dyDescent="0.2">
      <c r="A96" s="53">
        <v>0</v>
      </c>
      <c r="B96" s="53"/>
      <c r="C96" s="53">
        <f t="shared" ref="C96" si="76">IF(Z96&gt;=10,1,0)</f>
        <v>1</v>
      </c>
      <c r="D96" s="55"/>
      <c r="E96" s="55"/>
      <c r="F96" s="56"/>
      <c r="G96" s="54"/>
      <c r="H96" s="54"/>
      <c r="I96" s="56">
        <v>1</v>
      </c>
      <c r="J96" s="54">
        <v>1</v>
      </c>
      <c r="K96" s="56"/>
      <c r="L96" s="56"/>
      <c r="M96" s="56"/>
      <c r="N96" s="58"/>
      <c r="O96" s="52" t="s">
        <v>360</v>
      </c>
      <c r="P96" s="15" t="s">
        <v>1274</v>
      </c>
      <c r="Q96" s="15">
        <v>92</v>
      </c>
      <c r="R96" s="16"/>
      <c r="S96" s="20" t="s">
        <v>1275</v>
      </c>
      <c r="T96" s="21">
        <v>1960</v>
      </c>
      <c r="U96" s="28" t="s">
        <v>1276</v>
      </c>
      <c r="V96" s="21">
        <v>2001</v>
      </c>
      <c r="W96" s="25"/>
      <c r="X96" s="21"/>
      <c r="Y96" s="28"/>
      <c r="Z96" s="21">
        <f t="shared" ref="Z96" si="77">$AD$3-V96</f>
        <v>16</v>
      </c>
      <c r="AA96" s="25" t="s">
        <v>139</v>
      </c>
      <c r="AB96" s="21" t="s">
        <v>121</v>
      </c>
      <c r="AC96" s="21"/>
      <c r="AE96" s="90" t="s">
        <v>377</v>
      </c>
      <c r="AF96" s="82"/>
      <c r="CP96" s="192" t="str">
        <f t="shared" ref="CP96" si="78">+S96</f>
        <v>Widrig Daniel</v>
      </c>
      <c r="CQ96" s="192"/>
      <c r="CR96" s="192">
        <f t="shared" ref="CR96" si="79">+Z96</f>
        <v>16</v>
      </c>
      <c r="CS96" s="192" t="str">
        <f t="shared" ref="CS96" si="80">+AB96</f>
        <v>D</v>
      </c>
      <c r="CT96" s="222">
        <v>7711</v>
      </c>
      <c r="CU96" s="125">
        <v>741</v>
      </c>
      <c r="CV96" s="33">
        <f>VLOOKUP($CU96,Funktionsbezeichnungen,3,0)</f>
        <v>7</v>
      </c>
      <c r="CW96" s="83" t="str">
        <f>VLOOKUP($CU96,Funktionsbezeichnungen,2,0)</f>
        <v>Konstrukteur 4 / Fachplaner 4 / Gruppenchef 2</v>
      </c>
      <c r="CX96" s="125">
        <v>741</v>
      </c>
      <c r="CY96" s="33">
        <f>VLOOKUP($CX96,Funktionsbezeichnungen,3,0)</f>
        <v>7</v>
      </c>
      <c r="CZ96" s="83" t="str">
        <f>VLOOKUP($CX96,Funktionsbezeichnungen,2,0)</f>
        <v>Konstrukteur 4 / Fachplaner 4 / Gruppenchef 2</v>
      </c>
      <c r="DA96" s="125">
        <v>741</v>
      </c>
      <c r="DB96" s="33">
        <f>VLOOKUP($DA96,Funktionsbezeichnungen,3,0)</f>
        <v>7</v>
      </c>
      <c r="DC96" s="83" t="str">
        <f>VLOOKUP($DA96,Funktionsbezeichnungen,2,0)</f>
        <v>Konstrukteur 4 / Fachplaner 4 / Gruppenchef 2</v>
      </c>
      <c r="DD96" s="125">
        <v>741</v>
      </c>
      <c r="DE96" s="33">
        <f>VLOOKUP($DD96,Funktionsbezeichnungen,3,0)</f>
        <v>7</v>
      </c>
      <c r="DF96" s="83" t="str">
        <f>VLOOKUP($DD96,Funktionsbezeichnungen,2,0)</f>
        <v>Konstrukteur 4 / Fachplaner 4 / Gruppenchef 2</v>
      </c>
      <c r="DG96" s="20"/>
      <c r="DH96" s="33">
        <v>742</v>
      </c>
      <c r="DI96" s="33">
        <f>VLOOKUP($DH96,Funktionsbezeichnungen,3,0)</f>
        <v>8</v>
      </c>
      <c r="DJ96" s="83" t="str">
        <f>VLOOKUP($DH96,Funktionsbezeichnungen,2,0)</f>
        <v>Konstrukteur 5  / Fachplaner 5 / Gruppenchef 3</v>
      </c>
      <c r="DO96" s="19">
        <f t="shared" ref="DO96" si="81">+CT96</f>
        <v>7711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56"/>
        <v>1</v>
      </c>
      <c r="D97" s="55"/>
      <c r="E97" s="55"/>
      <c r="F97" s="56"/>
      <c r="G97" s="54"/>
      <c r="H97" s="54"/>
      <c r="I97" s="56">
        <v>1</v>
      </c>
      <c r="J97" s="54">
        <v>1</v>
      </c>
      <c r="K97" s="56"/>
      <c r="L97" s="56"/>
      <c r="M97" s="56"/>
      <c r="N97" s="58"/>
      <c r="O97" s="52" t="s">
        <v>360</v>
      </c>
      <c r="P97" s="15" t="s">
        <v>487</v>
      </c>
      <c r="Q97" s="15">
        <v>93</v>
      </c>
      <c r="R97" s="16"/>
      <c r="S97" s="20" t="s">
        <v>145</v>
      </c>
      <c r="T97" s="21">
        <v>1970</v>
      </c>
      <c r="U97" s="28" t="s">
        <v>126</v>
      </c>
      <c r="V97" s="21">
        <v>1988</v>
      </c>
      <c r="W97" s="25" t="s">
        <v>1215</v>
      </c>
      <c r="X97" s="21">
        <v>2017</v>
      </c>
      <c r="Y97" s="28" t="s">
        <v>1224</v>
      </c>
      <c r="Z97" s="21">
        <f t="shared" si="57"/>
        <v>29</v>
      </c>
      <c r="AA97" s="25" t="s">
        <v>129</v>
      </c>
      <c r="AB97" s="21" t="s">
        <v>121</v>
      </c>
      <c r="AC97" s="21"/>
      <c r="AE97" s="90" t="s">
        <v>377</v>
      </c>
      <c r="AF97" s="82"/>
      <c r="CP97" s="19" t="str">
        <f t="shared" si="58"/>
        <v>Bucher Oliver</v>
      </c>
      <c r="CR97" s="19">
        <f t="shared" si="59"/>
        <v>29</v>
      </c>
      <c r="CS97" s="19" t="str">
        <f t="shared" si="60"/>
        <v>D</v>
      </c>
      <c r="CT97" s="154">
        <v>7641</v>
      </c>
      <c r="CU97" s="125">
        <v>741</v>
      </c>
      <c r="CV97" s="33">
        <f t="shared" si="74"/>
        <v>7</v>
      </c>
      <c r="CW97" s="83" t="str">
        <f t="shared" si="75"/>
        <v>Konstrukteur 4 / Fachplaner 4 / Gruppenchef 2</v>
      </c>
      <c r="CX97" s="125">
        <v>741</v>
      </c>
      <c r="CY97" s="33">
        <f t="shared" si="54"/>
        <v>7</v>
      </c>
      <c r="CZ97" s="83" t="str">
        <f t="shared" si="55"/>
        <v>Konstrukteur 4 / Fachplaner 4 / Gruppenchef 2</v>
      </c>
      <c r="DA97" s="125">
        <v>741</v>
      </c>
      <c r="DB97" s="33">
        <f t="shared" si="68"/>
        <v>7</v>
      </c>
      <c r="DC97" s="83" t="str">
        <f t="shared" si="69"/>
        <v>Konstrukteur 4 / Fachplaner 4 / Gruppenchef 2</v>
      </c>
      <c r="DD97" s="125">
        <v>741</v>
      </c>
      <c r="DE97" s="33">
        <f t="shared" si="70"/>
        <v>7</v>
      </c>
      <c r="DF97" s="83" t="str">
        <f t="shared" si="71"/>
        <v>Konstrukteur 4 / Fachplaner 4 / Gruppenchef 2</v>
      </c>
      <c r="DG97" s="20"/>
      <c r="DH97" s="125">
        <v>742</v>
      </c>
      <c r="DI97" s="33">
        <f t="shared" si="72"/>
        <v>8</v>
      </c>
      <c r="DJ97" s="83" t="str">
        <f t="shared" si="73"/>
        <v>Konstrukteur 5  / Fachplaner 5 / Gruppenchef 3</v>
      </c>
      <c r="DO97" s="19">
        <f t="shared" si="61"/>
        <v>7641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488</v>
      </c>
      <c r="Q98" s="15">
        <v>94</v>
      </c>
      <c r="R98" s="16"/>
      <c r="S98" s="20" t="s">
        <v>144</v>
      </c>
      <c r="T98" s="21">
        <v>1968</v>
      </c>
      <c r="U98" s="28" t="s">
        <v>126</v>
      </c>
      <c r="V98" s="21">
        <v>1989</v>
      </c>
      <c r="W98" s="25"/>
      <c r="X98" s="21"/>
      <c r="Y98" s="28" t="s">
        <v>940</v>
      </c>
      <c r="Z98" s="21">
        <f t="shared" si="57"/>
        <v>28</v>
      </c>
      <c r="AA98" s="25" t="s">
        <v>939</v>
      </c>
      <c r="AB98" s="21" t="s">
        <v>121</v>
      </c>
      <c r="AC98" s="21"/>
      <c r="AE98" s="90" t="s">
        <v>375</v>
      </c>
      <c r="AF98" s="82"/>
      <c r="CP98" s="19" t="str">
        <f t="shared" si="58"/>
        <v>Hagen Stefan</v>
      </c>
      <c r="CR98" s="19">
        <f t="shared" si="59"/>
        <v>28</v>
      </c>
      <c r="CS98" s="19" t="str">
        <f t="shared" si="60"/>
        <v>D</v>
      </c>
      <c r="CT98" s="154">
        <v>6741</v>
      </c>
      <c r="CU98" s="125">
        <v>741</v>
      </c>
      <c r="CV98" s="33">
        <f t="shared" si="74"/>
        <v>7</v>
      </c>
      <c r="CW98" s="83" t="str">
        <f t="shared" si="75"/>
        <v>Konstrukteur 4 / Fachplaner 4 / Gruppenchef 2</v>
      </c>
      <c r="CX98" s="125">
        <v>741</v>
      </c>
      <c r="CY98" s="33">
        <f t="shared" si="54"/>
        <v>7</v>
      </c>
      <c r="CZ98" s="83" t="str">
        <f t="shared" si="55"/>
        <v>Konstrukteur 4 / Fachplaner 4 / Gruppenchef 2</v>
      </c>
      <c r="DA98" s="125">
        <v>741</v>
      </c>
      <c r="DB98" s="33">
        <f t="shared" si="68"/>
        <v>7</v>
      </c>
      <c r="DC98" s="83" t="str">
        <f t="shared" si="69"/>
        <v>Konstrukteur 4 / Fachplaner 4 / Gruppenchef 2</v>
      </c>
      <c r="DD98" s="125">
        <v>741</v>
      </c>
      <c r="DE98" s="33">
        <f t="shared" si="70"/>
        <v>7</v>
      </c>
      <c r="DF98" s="83" t="str">
        <f t="shared" si="71"/>
        <v>Konstrukteur 4 / Fachplaner 4 / Gruppenchef 2</v>
      </c>
      <c r="DG98" s="20"/>
      <c r="DH98" s="125">
        <v>742</v>
      </c>
      <c r="DI98" s="33">
        <f t="shared" si="72"/>
        <v>8</v>
      </c>
      <c r="DJ98" s="83" t="str">
        <f t="shared" si="73"/>
        <v>Konstrukteur 5  / Fachplaner 5 / Gruppenchef 3</v>
      </c>
      <c r="DO98" s="19">
        <f t="shared" si="61"/>
        <v>6741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361</v>
      </c>
      <c r="P99" s="15" t="s">
        <v>492</v>
      </c>
      <c r="Q99" s="15">
        <v>95</v>
      </c>
      <c r="R99" s="16"/>
      <c r="S99" s="20" t="s">
        <v>143</v>
      </c>
      <c r="T99" s="21">
        <v>1968</v>
      </c>
      <c r="U99" s="28" t="s">
        <v>128</v>
      </c>
      <c r="V99" s="21">
        <v>1989</v>
      </c>
      <c r="W99" s="25"/>
      <c r="X99" s="21"/>
      <c r="Y99" s="28"/>
      <c r="Z99" s="21">
        <f>$AD$3-V99</f>
        <v>28</v>
      </c>
      <c r="AA99" s="25" t="s">
        <v>710</v>
      </c>
      <c r="AB99" s="21" t="s">
        <v>121</v>
      </c>
      <c r="AC99" s="21"/>
      <c r="AE99" s="187" t="s">
        <v>377</v>
      </c>
      <c r="AF99" s="82"/>
      <c r="CP99" s="19" t="str">
        <f>+S99</f>
        <v>Nicolosi Lucia</v>
      </c>
      <c r="CR99" s="19">
        <f>+Z99</f>
        <v>28</v>
      </c>
      <c r="CS99" s="19" t="str">
        <f>+AB99</f>
        <v>D</v>
      </c>
      <c r="CT99" s="154">
        <v>7637</v>
      </c>
      <c r="CU99" s="125">
        <v>741</v>
      </c>
      <c r="CV99" s="33">
        <f>VLOOKUP($CU99,Funktionsbezeichnungen,3,0)</f>
        <v>7</v>
      </c>
      <c r="CW99" s="83" t="str">
        <f>VLOOKUP($CU99,Funktionsbezeichnungen,2,0)</f>
        <v>Konstrukteur 4 / Fachplaner 4 / Gruppenchef 2</v>
      </c>
      <c r="CX99" s="125">
        <v>741</v>
      </c>
      <c r="CY99" s="33">
        <f>VLOOKUP($CX99,Funktionsbezeichnungen,3,0)</f>
        <v>7</v>
      </c>
      <c r="CZ99" s="83" t="str">
        <f>VLOOKUP($CX99,Funktionsbezeichnungen,2,0)</f>
        <v>Konstrukteur 4 / Fachplaner 4 / Gruppenchef 2</v>
      </c>
      <c r="DA99" s="125">
        <v>741</v>
      </c>
      <c r="DB99" s="33">
        <f>VLOOKUP($DA99,Funktionsbezeichnungen,3,0)</f>
        <v>7</v>
      </c>
      <c r="DC99" s="83" t="str">
        <f>VLOOKUP($DA99,Funktionsbezeichnungen,2,0)</f>
        <v>Konstrukteur 4 / Fachplaner 4 / Gruppenchef 2</v>
      </c>
      <c r="DD99" s="125">
        <v>741</v>
      </c>
      <c r="DE99" s="33">
        <f>VLOOKUP($DD99,Funktionsbezeichnungen,3,0)</f>
        <v>7</v>
      </c>
      <c r="DF99" s="83" t="str">
        <f>VLOOKUP($DD99,Funktionsbezeichnungen,2,0)</f>
        <v>Konstrukteur 4 / Fachplaner 4 / Gruppenchef 2</v>
      </c>
      <c r="DG99" s="20"/>
      <c r="DH99" s="125">
        <v>741</v>
      </c>
      <c r="DI99" s="33">
        <f>VLOOKUP($DH99,Funktionsbezeichnungen,3,0)</f>
        <v>7</v>
      </c>
      <c r="DJ99" s="83" t="str">
        <f>VLOOKUP($DH99,Funktionsbezeichnungen,2,0)</f>
        <v>Konstrukteur 4 / Fachplaner 4 / Gruppenchef 2</v>
      </c>
      <c r="DO99" s="19">
        <f>+CT99</f>
        <v>7637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359</v>
      </c>
      <c r="P100" s="15" t="s">
        <v>489</v>
      </c>
      <c r="Q100" s="15">
        <v>96</v>
      </c>
      <c r="R100" s="16"/>
      <c r="S100" s="20" t="s">
        <v>146</v>
      </c>
      <c r="T100" s="21">
        <v>1970</v>
      </c>
      <c r="U100" s="28" t="s">
        <v>126</v>
      </c>
      <c r="V100" s="21">
        <v>1991</v>
      </c>
      <c r="W100" s="25"/>
      <c r="X100" s="21"/>
      <c r="Y100" s="28"/>
      <c r="Z100" s="21">
        <f t="shared" si="57"/>
        <v>26</v>
      </c>
      <c r="AA100" s="25" t="s">
        <v>129</v>
      </c>
      <c r="AB100" s="21" t="s">
        <v>121</v>
      </c>
      <c r="AC100" s="21"/>
      <c r="AE100" s="90" t="s">
        <v>394</v>
      </c>
      <c r="AF100" s="82"/>
      <c r="CP100" s="19" t="str">
        <f t="shared" si="58"/>
        <v>Hardmeyer Christian</v>
      </c>
      <c r="CR100" s="19">
        <f t="shared" si="59"/>
        <v>26</v>
      </c>
      <c r="CS100" s="19" t="str">
        <f t="shared" si="60"/>
        <v>D</v>
      </c>
      <c r="CT100" s="154">
        <v>9618</v>
      </c>
      <c r="CU100" s="125">
        <v>741</v>
      </c>
      <c r="CV100" s="33">
        <f t="shared" si="74"/>
        <v>7</v>
      </c>
      <c r="CW100" s="83" t="str">
        <f t="shared" si="75"/>
        <v>Konstrukteur 4 / Fachplaner 4 / Gruppenchef 2</v>
      </c>
      <c r="CX100" s="125">
        <v>741</v>
      </c>
      <c r="CY100" s="33">
        <f t="shared" si="54"/>
        <v>7</v>
      </c>
      <c r="CZ100" s="83" t="str">
        <f t="shared" si="55"/>
        <v>Konstrukteur 4 / Fachplaner 4 / Gruppenchef 2</v>
      </c>
      <c r="DA100" s="125">
        <v>741</v>
      </c>
      <c r="DB100" s="33">
        <f t="shared" si="68"/>
        <v>7</v>
      </c>
      <c r="DC100" s="83" t="str">
        <f t="shared" si="69"/>
        <v>Konstrukteur 4 / Fachplaner 4 / Gruppenchef 2</v>
      </c>
      <c r="DD100" s="125">
        <v>741</v>
      </c>
      <c r="DE100" s="33">
        <f t="shared" si="70"/>
        <v>7</v>
      </c>
      <c r="DF100" s="83" t="str">
        <f t="shared" si="71"/>
        <v>Konstrukteur 4 / Fachplaner 4 / Gruppenchef 2</v>
      </c>
      <c r="DG100" s="20"/>
      <c r="DH100" s="125">
        <v>742</v>
      </c>
      <c r="DI100" s="33">
        <f t="shared" si="72"/>
        <v>8</v>
      </c>
      <c r="DJ100" s="83" t="str">
        <f t="shared" si="73"/>
        <v>Konstrukteur 5  / Fachplaner 5 / Gruppenchef 3</v>
      </c>
      <c r="DO100" s="19">
        <f t="shared" si="61"/>
        <v>9618</v>
      </c>
      <c r="DP100" s="153">
        <v>6</v>
      </c>
      <c r="DQ100" s="19">
        <v>0</v>
      </c>
      <c r="DR100" s="19" t="s">
        <v>965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6"/>
      <c r="G101" s="54"/>
      <c r="H101" s="54"/>
      <c r="I101" s="56">
        <v>1</v>
      </c>
      <c r="J101" s="54">
        <v>1</v>
      </c>
      <c r="K101" s="56"/>
      <c r="L101" s="56"/>
      <c r="M101" s="56"/>
      <c r="N101" s="58"/>
      <c r="O101" s="52" t="s">
        <v>360</v>
      </c>
      <c r="P101" s="15" t="s">
        <v>490</v>
      </c>
      <c r="Q101" s="15">
        <v>97</v>
      </c>
      <c r="R101" s="16"/>
      <c r="S101" s="20" t="s">
        <v>148</v>
      </c>
      <c r="T101" s="21">
        <v>1970</v>
      </c>
      <c r="U101" s="28" t="s">
        <v>126</v>
      </c>
      <c r="V101" s="21">
        <v>1992</v>
      </c>
      <c r="W101" s="25"/>
      <c r="X101" s="21"/>
      <c r="Y101" s="28"/>
      <c r="Z101" s="21">
        <f t="shared" si="57"/>
        <v>25</v>
      </c>
      <c r="AA101" s="25" t="s">
        <v>129</v>
      </c>
      <c r="AB101" s="21" t="s">
        <v>121</v>
      </c>
      <c r="AC101" s="21"/>
      <c r="AE101" s="90" t="s">
        <v>421</v>
      </c>
      <c r="AF101" s="82"/>
      <c r="CP101" s="19" t="str">
        <f t="shared" si="58"/>
        <v>Wira Stephane</v>
      </c>
      <c r="CR101" s="19">
        <f t="shared" si="59"/>
        <v>25</v>
      </c>
      <c r="CS101" s="19" t="str">
        <f t="shared" si="60"/>
        <v>D</v>
      </c>
      <c r="CT101" s="154">
        <v>9623</v>
      </c>
      <c r="CU101" s="125">
        <v>742</v>
      </c>
      <c r="CV101" s="33">
        <f t="shared" si="74"/>
        <v>8</v>
      </c>
      <c r="CW101" s="83" t="str">
        <f t="shared" si="75"/>
        <v>Konstrukteur 5  / Fachplaner 5 / Gruppenchef 3</v>
      </c>
      <c r="CX101" s="125">
        <v>742</v>
      </c>
      <c r="CY101" s="33">
        <f t="shared" si="54"/>
        <v>8</v>
      </c>
      <c r="CZ101" s="83" t="str">
        <f t="shared" si="55"/>
        <v>Konstrukteur 5  / Fachplaner 5 / Gruppenchef 3</v>
      </c>
      <c r="DA101" s="125">
        <v>742</v>
      </c>
      <c r="DB101" s="33">
        <f t="shared" si="68"/>
        <v>8</v>
      </c>
      <c r="DC101" s="83" t="str">
        <f t="shared" si="69"/>
        <v>Konstrukteur 5  / Fachplaner 5 / Gruppenchef 3</v>
      </c>
      <c r="DD101" s="125">
        <v>742</v>
      </c>
      <c r="DE101" s="33">
        <f t="shared" si="70"/>
        <v>8</v>
      </c>
      <c r="DF101" s="83" t="str">
        <f t="shared" si="71"/>
        <v>Konstrukteur 5  / Fachplaner 5 / Gruppenchef 3</v>
      </c>
      <c r="DG101" s="20"/>
      <c r="DH101" s="125">
        <v>742</v>
      </c>
      <c r="DI101" s="33">
        <f t="shared" si="72"/>
        <v>8</v>
      </c>
      <c r="DJ101" s="83" t="str">
        <f t="shared" si="73"/>
        <v>Konstrukteur 5  / Fachplaner 5 / Gruppenchef 3</v>
      </c>
      <c r="DO101" s="19">
        <f t="shared" si="61"/>
        <v>9623</v>
      </c>
      <c r="DP101" s="153">
        <v>6</v>
      </c>
      <c r="DQ101" s="19">
        <v>0</v>
      </c>
      <c r="DR101" s="19" t="s">
        <v>975</v>
      </c>
    </row>
    <row r="102" spans="1:122" s="19" customFormat="1" x14ac:dyDescent="0.2">
      <c r="A102" s="53">
        <v>0</v>
      </c>
      <c r="B102" s="53"/>
      <c r="C102" s="53">
        <f t="shared" si="56"/>
        <v>1</v>
      </c>
      <c r="D102" s="55"/>
      <c r="E102" s="55"/>
      <c r="F102" s="56"/>
      <c r="G102" s="54"/>
      <c r="H102" s="54"/>
      <c r="I102" s="56">
        <v>1</v>
      </c>
      <c r="J102" s="54">
        <v>1</v>
      </c>
      <c r="K102" s="56"/>
      <c r="L102" s="56"/>
      <c r="M102" s="56"/>
      <c r="N102" s="58"/>
      <c r="O102" s="52" t="s">
        <v>360</v>
      </c>
      <c r="P102" s="15" t="s">
        <v>568</v>
      </c>
      <c r="Q102" s="15">
        <v>98</v>
      </c>
      <c r="R102" s="16"/>
      <c r="S102" s="20" t="s">
        <v>569</v>
      </c>
      <c r="T102" s="21">
        <v>1973</v>
      </c>
      <c r="U102" s="28" t="s">
        <v>126</v>
      </c>
      <c r="V102" s="21">
        <v>1993</v>
      </c>
      <c r="W102" s="25"/>
      <c r="X102" s="21"/>
      <c r="Y102" s="28"/>
      <c r="Z102" s="21">
        <f t="shared" si="57"/>
        <v>24</v>
      </c>
      <c r="AA102" s="25" t="s">
        <v>129</v>
      </c>
      <c r="AB102" s="21" t="s">
        <v>121</v>
      </c>
      <c r="AC102" s="21"/>
      <c r="AE102" s="90" t="s">
        <v>377</v>
      </c>
      <c r="AF102" s="82"/>
      <c r="CP102" s="19" t="str">
        <f t="shared" si="58"/>
        <v>Heiniger Christoph</v>
      </c>
      <c r="CR102" s="19">
        <f t="shared" si="59"/>
        <v>24</v>
      </c>
      <c r="CS102" s="19" t="str">
        <f t="shared" si="60"/>
        <v>D</v>
      </c>
      <c r="CT102" s="154">
        <v>4346</v>
      </c>
      <c r="CU102" s="125">
        <v>741</v>
      </c>
      <c r="CV102" s="33">
        <f t="shared" si="74"/>
        <v>7</v>
      </c>
      <c r="CW102" s="83" t="str">
        <f t="shared" si="75"/>
        <v>Konstrukteur 4 / Fachplaner 4 / Gruppenchef 2</v>
      </c>
      <c r="CX102" s="125">
        <v>741</v>
      </c>
      <c r="CY102" s="33">
        <f t="shared" si="54"/>
        <v>7</v>
      </c>
      <c r="CZ102" s="83" t="str">
        <f t="shared" si="55"/>
        <v>Konstrukteur 4 / Fachplaner 4 / Gruppenchef 2</v>
      </c>
      <c r="DA102" s="125">
        <v>741</v>
      </c>
      <c r="DB102" s="33">
        <f t="shared" si="68"/>
        <v>7</v>
      </c>
      <c r="DC102" s="83" t="str">
        <f t="shared" si="69"/>
        <v>Konstrukteur 4 / Fachplaner 4 / Gruppenchef 2</v>
      </c>
      <c r="DD102" s="125">
        <v>741</v>
      </c>
      <c r="DE102" s="33">
        <f t="shared" si="70"/>
        <v>7</v>
      </c>
      <c r="DF102" s="83" t="str">
        <f t="shared" si="71"/>
        <v>Konstrukteur 4 / Fachplaner 4 / Gruppenchef 2</v>
      </c>
      <c r="DG102" s="20"/>
      <c r="DH102" s="125">
        <v>742</v>
      </c>
      <c r="DI102" s="33">
        <f t="shared" si="72"/>
        <v>8</v>
      </c>
      <c r="DJ102" s="83" t="str">
        <f t="shared" si="73"/>
        <v>Konstrukteur 5  / Fachplaner 5 / Gruppenchef 3</v>
      </c>
      <c r="DO102" s="19">
        <f t="shared" si="61"/>
        <v>4346</v>
      </c>
      <c r="DP102" s="153">
        <v>6</v>
      </c>
      <c r="DQ102" s="19">
        <v>0</v>
      </c>
      <c r="DR102" s="19" t="s">
        <v>965</v>
      </c>
    </row>
    <row r="103" spans="1:122" s="19" customFormat="1" x14ac:dyDescent="0.2">
      <c r="A103" s="53">
        <v>0</v>
      </c>
      <c r="B103" s="53"/>
      <c r="C103" s="53">
        <f>IF(Z103&gt;=10,1,0)</f>
        <v>1</v>
      </c>
      <c r="D103" s="55"/>
      <c r="E103" s="55"/>
      <c r="F103" s="56"/>
      <c r="G103" s="54"/>
      <c r="H103" s="54"/>
      <c r="I103" s="56">
        <v>1</v>
      </c>
      <c r="J103" s="54"/>
      <c r="K103" s="56"/>
      <c r="L103" s="56"/>
      <c r="M103" s="56"/>
      <c r="N103" s="58"/>
      <c r="O103" s="52" t="s">
        <v>358</v>
      </c>
      <c r="P103" s="15" t="s">
        <v>558</v>
      </c>
      <c r="Q103" s="15">
        <v>99</v>
      </c>
      <c r="R103" s="16"/>
      <c r="S103" s="20" t="s">
        <v>559</v>
      </c>
      <c r="T103" s="21">
        <v>1973</v>
      </c>
      <c r="U103" s="28" t="s">
        <v>560</v>
      </c>
      <c r="V103" s="21">
        <v>1994</v>
      </c>
      <c r="W103" s="25"/>
      <c r="X103" s="21"/>
      <c r="Y103" s="28"/>
      <c r="Z103" s="21">
        <f>$AD$3-V103</f>
        <v>23</v>
      </c>
      <c r="AA103" s="25" t="s">
        <v>235</v>
      </c>
      <c r="AB103" s="21" t="s">
        <v>121</v>
      </c>
      <c r="AC103" s="21"/>
      <c r="AE103" s="187" t="s">
        <v>378</v>
      </c>
      <c r="AF103" s="82"/>
      <c r="CP103" s="19" t="str">
        <f>+S103</f>
        <v>Enderlen Francois</v>
      </c>
      <c r="CR103" s="19">
        <f>+Z103</f>
        <v>23</v>
      </c>
      <c r="CS103" s="19" t="str">
        <f>+AB103</f>
        <v>D</v>
      </c>
      <c r="CT103" s="154">
        <v>5636</v>
      </c>
      <c r="CU103" s="125">
        <v>741</v>
      </c>
      <c r="CV103" s="33">
        <f>VLOOKUP($CU103,Funktionsbezeichnungen,3,0)</f>
        <v>7</v>
      </c>
      <c r="CW103" s="83" t="str">
        <f>VLOOKUP($CU103,Funktionsbezeichnungen,2,0)</f>
        <v>Konstrukteur 4 / Fachplaner 4 / Gruppenchef 2</v>
      </c>
      <c r="CX103" s="125">
        <v>741</v>
      </c>
      <c r="CY103" s="33">
        <f>VLOOKUP($CX103,Funktionsbezeichnungen,3,0)</f>
        <v>7</v>
      </c>
      <c r="CZ103" s="83" t="str">
        <f>VLOOKUP($CX103,Funktionsbezeichnungen,2,0)</f>
        <v>Konstrukteur 4 / Fachplaner 4 / Gruppenchef 2</v>
      </c>
      <c r="DA103" s="125">
        <v>741</v>
      </c>
      <c r="DB103" s="33">
        <f>VLOOKUP($DA103,Funktionsbezeichnungen,3,0)</f>
        <v>7</v>
      </c>
      <c r="DC103" s="83" t="str">
        <f>VLOOKUP($DA103,Funktionsbezeichnungen,2,0)</f>
        <v>Konstrukteur 4 / Fachplaner 4 / Gruppenchef 2</v>
      </c>
      <c r="DD103" s="125">
        <v>741</v>
      </c>
      <c r="DE103" s="33">
        <f>VLOOKUP($DD103,Funktionsbezeichnungen,3,0)</f>
        <v>7</v>
      </c>
      <c r="DF103" s="83" t="str">
        <f>VLOOKUP($DD103,Funktionsbezeichnungen,2,0)</f>
        <v>Konstrukteur 4 / Fachplaner 4 / Gruppenchef 2</v>
      </c>
      <c r="DG103" s="20"/>
      <c r="DH103" s="125">
        <v>741</v>
      </c>
      <c r="DI103" s="33">
        <f>VLOOKUP($DH103,Funktionsbezeichnungen,3,0)</f>
        <v>7</v>
      </c>
      <c r="DJ103" s="83" t="str">
        <f>VLOOKUP($DH103,Funktionsbezeichnungen,2,0)</f>
        <v>Konstrukteur 4 / Fachplaner 4 / Gruppenchef 2</v>
      </c>
      <c r="DO103" s="19">
        <f>+CT103</f>
        <v>5636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56"/>
        <v>1</v>
      </c>
      <c r="D104" s="55"/>
      <c r="E104" s="55"/>
      <c r="F104" s="56"/>
      <c r="G104" s="54"/>
      <c r="H104" s="54"/>
      <c r="I104" s="56">
        <v>1</v>
      </c>
      <c r="J104" s="54">
        <v>1</v>
      </c>
      <c r="K104" s="56"/>
      <c r="L104" s="56"/>
      <c r="M104" s="56"/>
      <c r="N104" s="58"/>
      <c r="O104" s="52" t="s">
        <v>360</v>
      </c>
      <c r="P104" s="15" t="s">
        <v>493</v>
      </c>
      <c r="Q104" s="15">
        <v>100</v>
      </c>
      <c r="R104" s="16"/>
      <c r="S104" s="20" t="s">
        <v>294</v>
      </c>
      <c r="T104" s="21">
        <v>1976</v>
      </c>
      <c r="U104" s="28" t="s">
        <v>126</v>
      </c>
      <c r="V104" s="21">
        <v>1998</v>
      </c>
      <c r="W104" s="25"/>
      <c r="X104" s="21"/>
      <c r="Y104" s="28"/>
      <c r="Z104" s="21">
        <f t="shared" si="57"/>
        <v>19</v>
      </c>
      <c r="AA104" s="25" t="s">
        <v>129</v>
      </c>
      <c r="AB104" s="21" t="s">
        <v>121</v>
      </c>
      <c r="AC104" s="21"/>
      <c r="AE104" s="90" t="s">
        <v>377</v>
      </c>
      <c r="AF104" s="82"/>
      <c r="CP104" s="19" t="str">
        <f t="shared" si="58"/>
        <v>Humbel Sven</v>
      </c>
      <c r="CR104" s="19">
        <f t="shared" si="59"/>
        <v>19</v>
      </c>
      <c r="CS104" s="19" t="str">
        <f t="shared" si="60"/>
        <v>D</v>
      </c>
      <c r="CT104" s="154">
        <v>9654</v>
      </c>
      <c r="CU104" s="125">
        <v>741</v>
      </c>
      <c r="CV104" s="33">
        <f t="shared" si="74"/>
        <v>7</v>
      </c>
      <c r="CW104" s="83" t="str">
        <f t="shared" si="75"/>
        <v>Konstrukteur 4 / Fachplaner 4 / Gruppenchef 2</v>
      </c>
      <c r="CX104" s="125">
        <v>741</v>
      </c>
      <c r="CY104" s="33">
        <f t="shared" si="54"/>
        <v>7</v>
      </c>
      <c r="CZ104" s="83" t="str">
        <f t="shared" si="55"/>
        <v>Konstrukteur 4 / Fachplaner 4 / Gruppenchef 2</v>
      </c>
      <c r="DA104" s="125">
        <v>741</v>
      </c>
      <c r="DB104" s="33">
        <f t="shared" si="68"/>
        <v>7</v>
      </c>
      <c r="DC104" s="83" t="str">
        <f t="shared" si="69"/>
        <v>Konstrukteur 4 / Fachplaner 4 / Gruppenchef 2</v>
      </c>
      <c r="DD104" s="125">
        <v>741</v>
      </c>
      <c r="DE104" s="33">
        <f t="shared" si="70"/>
        <v>7</v>
      </c>
      <c r="DF104" s="83" t="str">
        <f t="shared" si="71"/>
        <v>Konstrukteur 4 / Fachplaner 4 / Gruppenchef 2</v>
      </c>
      <c r="DG104" s="20"/>
      <c r="DH104" s="125">
        <v>742</v>
      </c>
      <c r="DI104" s="33">
        <f t="shared" si="72"/>
        <v>8</v>
      </c>
      <c r="DJ104" s="83" t="str">
        <f t="shared" si="73"/>
        <v>Konstrukteur 5  / Fachplaner 5 / Gruppenchef 3</v>
      </c>
      <c r="DO104" s="19">
        <f t="shared" si="61"/>
        <v>9654</v>
      </c>
      <c r="DP104" s="153">
        <v>6</v>
      </c>
      <c r="DQ104" s="19">
        <v>0</v>
      </c>
      <c r="DR104" s="19" t="s">
        <v>965</v>
      </c>
    </row>
    <row r="105" spans="1:122" s="19" customFormat="1" x14ac:dyDescent="0.2">
      <c r="A105" s="53">
        <v>0</v>
      </c>
      <c r="B105" s="53"/>
      <c r="C105" s="53">
        <f t="shared" si="56"/>
        <v>1</v>
      </c>
      <c r="D105" s="55"/>
      <c r="E105" s="55"/>
      <c r="F105" s="56"/>
      <c r="G105" s="54"/>
      <c r="H105" s="54"/>
      <c r="I105" s="56">
        <v>1</v>
      </c>
      <c r="J105" s="54"/>
      <c r="K105" s="56"/>
      <c r="L105" s="56"/>
      <c r="M105" s="56"/>
      <c r="N105" s="58"/>
      <c r="O105" s="52" t="s">
        <v>361</v>
      </c>
      <c r="P105" s="15" t="s">
        <v>497</v>
      </c>
      <c r="Q105" s="15">
        <v>101</v>
      </c>
      <c r="R105" s="16"/>
      <c r="S105" s="20" t="s">
        <v>179</v>
      </c>
      <c r="T105" s="21">
        <v>1982</v>
      </c>
      <c r="U105" s="28" t="s">
        <v>235</v>
      </c>
      <c r="V105" s="21">
        <v>2002</v>
      </c>
      <c r="W105" s="25"/>
      <c r="X105" s="21"/>
      <c r="Y105" s="25"/>
      <c r="Z105" s="21">
        <f t="shared" si="57"/>
        <v>15</v>
      </c>
      <c r="AA105" s="25" t="s">
        <v>129</v>
      </c>
      <c r="AB105" s="21" t="s">
        <v>121</v>
      </c>
      <c r="AC105" s="21"/>
      <c r="AE105" s="187" t="s">
        <v>894</v>
      </c>
      <c r="AF105" s="82"/>
      <c r="CP105" s="19" t="str">
        <f t="shared" si="58"/>
        <v>Delmas Marc</v>
      </c>
      <c r="CR105" s="19">
        <f t="shared" si="59"/>
        <v>15</v>
      </c>
      <c r="CS105" s="19" t="str">
        <f t="shared" si="60"/>
        <v>D</v>
      </c>
      <c r="CT105" s="154">
        <v>9660</v>
      </c>
      <c r="CU105" s="125">
        <v>742</v>
      </c>
      <c r="CV105" s="33">
        <f t="shared" si="74"/>
        <v>8</v>
      </c>
      <c r="CW105" s="83" t="str">
        <f t="shared" si="75"/>
        <v>Konstrukteur 5  / Fachplaner 5 / Gruppenchef 3</v>
      </c>
      <c r="CX105" s="125">
        <v>742</v>
      </c>
      <c r="CY105" s="33">
        <f t="shared" si="54"/>
        <v>8</v>
      </c>
      <c r="CZ105" s="83" t="str">
        <f t="shared" si="55"/>
        <v>Konstrukteur 5  / Fachplaner 5 / Gruppenchef 3</v>
      </c>
      <c r="DA105" s="125">
        <v>741</v>
      </c>
      <c r="DB105" s="33">
        <f t="shared" si="68"/>
        <v>7</v>
      </c>
      <c r="DC105" s="83" t="str">
        <f t="shared" si="69"/>
        <v>Konstrukteur 4 / Fachplaner 4 / Gruppenchef 2</v>
      </c>
      <c r="DD105" s="125">
        <v>733</v>
      </c>
      <c r="DE105" s="33">
        <f t="shared" si="70"/>
        <v>6</v>
      </c>
      <c r="DF105" s="83" t="str">
        <f t="shared" si="71"/>
        <v>Konstrukteur 3 / -planer 3 / Gruppenchef 1</v>
      </c>
      <c r="DG105" s="20"/>
      <c r="DH105" s="125">
        <v>733</v>
      </c>
      <c r="DI105" s="125">
        <f t="shared" si="72"/>
        <v>6</v>
      </c>
      <c r="DJ105" s="83" t="str">
        <f t="shared" si="73"/>
        <v>Konstrukteur 3 / -planer 3 / Gruppenchef 1</v>
      </c>
      <c r="DO105" s="19">
        <f t="shared" si="61"/>
        <v>9660</v>
      </c>
      <c r="DP105" s="153">
        <v>6</v>
      </c>
      <c r="DQ105" s="19">
        <v>0</v>
      </c>
      <c r="DR105" s="19" t="s">
        <v>965</v>
      </c>
    </row>
    <row r="106" spans="1:122" s="19" customFormat="1" x14ac:dyDescent="0.2">
      <c r="A106" s="53">
        <v>0</v>
      </c>
      <c r="B106" s="53">
        <v>1</v>
      </c>
      <c r="C106" s="53">
        <f>IF(Z106&gt;=10,1,0)</f>
        <v>1</v>
      </c>
      <c r="D106" s="55"/>
      <c r="E106" s="55"/>
      <c r="F106" s="56"/>
      <c r="G106" s="54"/>
      <c r="H106" s="54"/>
      <c r="I106" s="56">
        <v>1</v>
      </c>
      <c r="J106" s="54"/>
      <c r="K106" s="56"/>
      <c r="L106" s="56"/>
      <c r="M106" s="56"/>
      <c r="N106" s="58"/>
      <c r="O106" s="52" t="s">
        <v>358</v>
      </c>
      <c r="P106" s="15" t="s">
        <v>1116</v>
      </c>
      <c r="Q106" s="15">
        <v>102</v>
      </c>
      <c r="R106" s="16"/>
      <c r="S106" s="20" t="s">
        <v>1117</v>
      </c>
      <c r="T106" s="21">
        <v>1981</v>
      </c>
      <c r="U106" s="28" t="s">
        <v>239</v>
      </c>
      <c r="V106" s="21">
        <v>2002</v>
      </c>
      <c r="W106" s="25"/>
      <c r="X106" s="21"/>
      <c r="Y106" s="28"/>
      <c r="Z106" s="21">
        <f>$AD$3-V106</f>
        <v>15</v>
      </c>
      <c r="AA106" s="25" t="s">
        <v>239</v>
      </c>
      <c r="AB106" s="21" t="s">
        <v>121</v>
      </c>
      <c r="AC106" s="21"/>
      <c r="AE106" s="187" t="s">
        <v>378</v>
      </c>
      <c r="AF106" s="82"/>
      <c r="CP106" s="19" t="str">
        <f>+S106</f>
        <v>Iten Vanessa</v>
      </c>
      <c r="CR106" s="19">
        <f>+Z106</f>
        <v>15</v>
      </c>
      <c r="CS106" s="19" t="str">
        <f>+AB106</f>
        <v>D</v>
      </c>
      <c r="CT106" s="154">
        <v>9661</v>
      </c>
      <c r="CU106" s="125">
        <v>733</v>
      </c>
      <c r="CV106" s="33">
        <f>VLOOKUP($CU106,Funktionsbezeichnungen,3,0)</f>
        <v>6</v>
      </c>
      <c r="CW106" s="83" t="str">
        <f>VLOOKUP($CU106,Funktionsbezeichnungen,2,0)</f>
        <v>Konstrukteur 3 / -planer 3 / Gruppenchef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125"/>
      <c r="DI106" s="33"/>
      <c r="DJ106" s="83"/>
      <c r="DO106" s="19">
        <f>+CT106</f>
        <v>9661</v>
      </c>
      <c r="DP106" s="153">
        <v>6</v>
      </c>
      <c r="DQ106" s="19">
        <v>0</v>
      </c>
      <c r="DR106" s="19" t="s">
        <v>965</v>
      </c>
    </row>
    <row r="107" spans="1:122" s="19" customFormat="1" ht="27" x14ac:dyDescent="0.2">
      <c r="A107" s="218">
        <v>0</v>
      </c>
      <c r="B107" s="218"/>
      <c r="C107" s="218">
        <f>IF(Z107&gt;=10,1,0)</f>
        <v>0</v>
      </c>
      <c r="D107" s="219"/>
      <c r="E107" s="219">
        <v>1</v>
      </c>
      <c r="F107" s="220"/>
      <c r="G107" s="221"/>
      <c r="H107" s="221"/>
      <c r="I107" s="220"/>
      <c r="J107" s="221">
        <v>1</v>
      </c>
      <c r="K107" s="220"/>
      <c r="L107" s="220"/>
      <c r="M107" s="220"/>
      <c r="N107" s="211"/>
      <c r="O107" s="215" t="s">
        <v>358</v>
      </c>
      <c r="P107" s="212" t="s">
        <v>1200</v>
      </c>
      <c r="Q107" s="15">
        <v>103</v>
      </c>
      <c r="R107" s="213"/>
      <c r="S107" s="20" t="s">
        <v>1201</v>
      </c>
      <c r="T107" s="118">
        <v>1985</v>
      </c>
      <c r="U107" s="120" t="s">
        <v>1202</v>
      </c>
      <c r="V107" s="118">
        <v>2009</v>
      </c>
      <c r="W107" s="214"/>
      <c r="X107" s="118"/>
      <c r="Y107" s="214"/>
      <c r="Z107" s="118">
        <f>$AD$3-V107</f>
        <v>8</v>
      </c>
      <c r="AA107" s="120" t="s">
        <v>129</v>
      </c>
      <c r="AB107" s="118" t="s">
        <v>121</v>
      </c>
      <c r="AC107" s="118"/>
      <c r="AD107" s="210"/>
      <c r="AE107" s="217" t="s">
        <v>377</v>
      </c>
      <c r="AF107" s="82"/>
      <c r="CP107" s="19" t="str">
        <f>+S107</f>
        <v>Grabherr Mathieu</v>
      </c>
      <c r="CR107" s="19">
        <f>+Z107</f>
        <v>8</v>
      </c>
      <c r="CS107" s="19" t="str">
        <f>+AB107</f>
        <v>D</v>
      </c>
      <c r="CT107" s="154">
        <v>5641</v>
      </c>
      <c r="CU107" s="125">
        <v>733</v>
      </c>
      <c r="CV107" s="33">
        <f>VLOOKUP($CU107,Funktionsbezeichnungen,3,0)</f>
        <v>6</v>
      </c>
      <c r="CW107" s="83" t="str">
        <f>VLOOKUP($CU107,Funktionsbezeichnungen,2,0)</f>
        <v>Konstrukteur 3 / -planer 3 / Gruppenchef 1</v>
      </c>
      <c r="CX107" s="125"/>
      <c r="CY107" s="33"/>
      <c r="CZ107" s="83"/>
      <c r="DA107" s="125"/>
      <c r="DB107" s="33"/>
      <c r="DC107" s="83"/>
      <c r="DD107" s="33"/>
      <c r="DE107" s="33"/>
      <c r="DF107" s="83"/>
      <c r="DH107" s="33"/>
      <c r="DI107" s="33"/>
      <c r="DJ107" s="83"/>
      <c r="DO107" s="19">
        <f>+CT107</f>
        <v>5641</v>
      </c>
      <c r="DP107" s="153">
        <v>6</v>
      </c>
      <c r="DQ107" s="19">
        <v>0</v>
      </c>
      <c r="DR107" s="19" t="s">
        <v>965</v>
      </c>
    </row>
    <row r="108" spans="1:122" s="19" customFormat="1" x14ac:dyDescent="0.2">
      <c r="A108" s="53">
        <v>0</v>
      </c>
      <c r="B108" s="53"/>
      <c r="C108" s="53">
        <f t="shared" si="56"/>
        <v>1</v>
      </c>
      <c r="D108" s="55"/>
      <c r="E108" s="55"/>
      <c r="F108" s="56"/>
      <c r="G108" s="54"/>
      <c r="H108" s="54"/>
      <c r="I108" s="56">
        <v>1</v>
      </c>
      <c r="J108" s="54"/>
      <c r="K108" s="56"/>
      <c r="L108" s="56"/>
      <c r="M108" s="56"/>
      <c r="N108" s="58"/>
      <c r="O108" s="52" t="s">
        <v>358</v>
      </c>
      <c r="P108" s="15" t="s">
        <v>652</v>
      </c>
      <c r="Q108" s="15">
        <v>104</v>
      </c>
      <c r="R108" s="16"/>
      <c r="S108" s="20" t="s">
        <v>651</v>
      </c>
      <c r="T108" s="21">
        <v>1967</v>
      </c>
      <c r="U108" s="28" t="s">
        <v>653</v>
      </c>
      <c r="V108" s="21">
        <v>1988</v>
      </c>
      <c r="W108" s="25"/>
      <c r="X108" s="21"/>
      <c r="Y108" s="28"/>
      <c r="Z108" s="21">
        <f t="shared" si="57"/>
        <v>29</v>
      </c>
      <c r="AA108" s="25" t="s">
        <v>653</v>
      </c>
      <c r="AB108" s="21" t="s">
        <v>142</v>
      </c>
      <c r="AC108" s="21"/>
      <c r="AE108" s="187" t="s">
        <v>378</v>
      </c>
      <c r="AF108" s="82"/>
      <c r="CP108" s="19" t="str">
        <f t="shared" si="58"/>
        <v>Dettwiler Markus</v>
      </c>
      <c r="CR108" s="19">
        <f t="shared" si="59"/>
        <v>29</v>
      </c>
      <c r="CS108" s="19" t="str">
        <f t="shared" si="60"/>
        <v>E</v>
      </c>
      <c r="CT108" s="154">
        <v>5639</v>
      </c>
      <c r="CU108" s="125">
        <v>741</v>
      </c>
      <c r="CV108" s="33">
        <f t="shared" si="74"/>
        <v>7</v>
      </c>
      <c r="CW108" s="83" t="str">
        <f t="shared" si="75"/>
        <v>Konstrukteur 4 / Fachplaner 4 / Gruppenchef 2</v>
      </c>
      <c r="CX108" s="125">
        <v>741</v>
      </c>
      <c r="CY108" s="33">
        <f t="shared" ref="CY108:CY138" si="82">VLOOKUP($CX108,Funktionsbezeichnungen,3,0)</f>
        <v>7</v>
      </c>
      <c r="CZ108" s="83" t="str">
        <f t="shared" ref="CZ108:CZ138" si="83">VLOOKUP($CX108,Funktionsbezeichnungen,2,0)</f>
        <v>Konstrukteur 4 / Fachplaner 4 / Gruppenchef 2</v>
      </c>
      <c r="DA108" s="125">
        <v>741</v>
      </c>
      <c r="DB108" s="33">
        <f t="shared" si="68"/>
        <v>7</v>
      </c>
      <c r="DC108" s="83" t="str">
        <f t="shared" si="69"/>
        <v>Konstrukteur 4 / Fachplaner 4 / Gruppenchef 2</v>
      </c>
      <c r="DD108" s="125">
        <v>741</v>
      </c>
      <c r="DE108" s="33">
        <f t="shared" si="70"/>
        <v>7</v>
      </c>
      <c r="DF108" s="83" t="str">
        <f t="shared" si="71"/>
        <v>Konstrukteur 4 / Fachplaner 4 / Gruppenchef 2</v>
      </c>
      <c r="DG108" s="20"/>
      <c r="DH108" s="125">
        <v>741</v>
      </c>
      <c r="DI108" s="33">
        <f t="shared" si="72"/>
        <v>7</v>
      </c>
      <c r="DJ108" s="83" t="str">
        <f t="shared" si="73"/>
        <v>Konstrukteur 4 / Fachplaner 4 / Gruppenchef 2</v>
      </c>
      <c r="DO108" s="19">
        <f t="shared" si="61"/>
        <v>5639</v>
      </c>
      <c r="DP108" s="153">
        <v>6</v>
      </c>
      <c r="DQ108" s="19">
        <v>0</v>
      </c>
      <c r="DR108" s="19" t="s">
        <v>965</v>
      </c>
    </row>
    <row r="109" spans="1:122" s="19" customFormat="1" x14ac:dyDescent="0.2">
      <c r="A109" s="53">
        <v>0</v>
      </c>
      <c r="B109" s="53">
        <v>1</v>
      </c>
      <c r="C109" s="53">
        <f>IF(Z109&gt;=10,1,0)</f>
        <v>1</v>
      </c>
      <c r="D109" s="55"/>
      <c r="E109" s="55">
        <v>1</v>
      </c>
      <c r="F109" s="56"/>
      <c r="G109" s="54"/>
      <c r="H109" s="54"/>
      <c r="I109" s="56"/>
      <c r="J109" s="54"/>
      <c r="K109" s="56"/>
      <c r="L109" s="56"/>
      <c r="M109" s="56"/>
      <c r="N109" s="58"/>
      <c r="O109" s="52" t="s">
        <v>359</v>
      </c>
      <c r="P109" s="15" t="s">
        <v>1183</v>
      </c>
      <c r="Q109" s="15">
        <v>105</v>
      </c>
      <c r="R109" s="16"/>
      <c r="S109" s="20" t="s">
        <v>1184</v>
      </c>
      <c r="T109" s="21">
        <v>1982</v>
      </c>
      <c r="U109" s="28" t="s">
        <v>239</v>
      </c>
      <c r="V109" s="21">
        <v>2007</v>
      </c>
      <c r="W109" s="25" t="s">
        <v>1185</v>
      </c>
      <c r="X109" s="21">
        <v>2012</v>
      </c>
      <c r="Y109" s="28"/>
      <c r="Z109" s="21">
        <f>$AD$3-V109</f>
        <v>10</v>
      </c>
      <c r="AA109" s="25" t="s">
        <v>1186</v>
      </c>
      <c r="AB109" s="21" t="s">
        <v>142</v>
      </c>
      <c r="AC109" s="21"/>
      <c r="AE109" s="187" t="s">
        <v>378</v>
      </c>
      <c r="AF109" s="82"/>
      <c r="CP109" s="19" t="str">
        <f t="shared" si="58"/>
        <v>Schaub Anja</v>
      </c>
      <c r="CR109" s="19">
        <f t="shared" si="59"/>
        <v>10</v>
      </c>
      <c r="CS109" s="19" t="str">
        <f t="shared" si="60"/>
        <v>E</v>
      </c>
      <c r="CT109" s="154">
        <v>9664</v>
      </c>
      <c r="CU109" s="125">
        <v>733</v>
      </c>
      <c r="CV109" s="33">
        <f t="shared" si="74"/>
        <v>6</v>
      </c>
      <c r="CW109" s="83" t="str">
        <f t="shared" si="75"/>
        <v>Konstrukteur 3 / -planer 3 / Gruppenchef 1</v>
      </c>
      <c r="CX109" s="125"/>
      <c r="CY109" s="33"/>
      <c r="CZ109" s="83"/>
      <c r="DA109" s="125"/>
      <c r="DB109" s="33"/>
      <c r="DC109" s="83"/>
      <c r="DD109" s="125"/>
      <c r="DE109" s="33"/>
      <c r="DF109" s="83"/>
      <c r="DG109" s="20"/>
      <c r="DH109" s="125"/>
      <c r="DI109" s="33"/>
      <c r="DJ109" s="83"/>
      <c r="DO109" s="19">
        <f t="shared" si="61"/>
        <v>9664</v>
      </c>
      <c r="DP109" s="153">
        <v>6</v>
      </c>
      <c r="DQ109" s="19">
        <v>0</v>
      </c>
      <c r="DR109" s="19" t="s">
        <v>965</v>
      </c>
    </row>
    <row r="110" spans="1:122" s="19" customFormat="1" x14ac:dyDescent="0.2">
      <c r="A110" s="53">
        <v>0</v>
      </c>
      <c r="B110" s="53"/>
      <c r="C110" s="53">
        <f t="shared" si="56"/>
        <v>1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358</v>
      </c>
      <c r="P110" s="15" t="s">
        <v>498</v>
      </c>
      <c r="Q110" s="15">
        <v>106</v>
      </c>
      <c r="R110" s="42"/>
      <c r="S110" s="20" t="s">
        <v>251</v>
      </c>
      <c r="T110" s="21">
        <v>1988</v>
      </c>
      <c r="U110" s="28" t="s">
        <v>235</v>
      </c>
      <c r="V110" s="21">
        <v>2007</v>
      </c>
      <c r="W110" s="25"/>
      <c r="X110" s="21"/>
      <c r="Y110" s="25"/>
      <c r="Z110" s="21">
        <f t="shared" si="57"/>
        <v>10</v>
      </c>
      <c r="AA110" s="25" t="s">
        <v>235</v>
      </c>
      <c r="AB110" s="21" t="s">
        <v>142</v>
      </c>
      <c r="AC110" s="21"/>
      <c r="AE110" s="187" t="s">
        <v>1101</v>
      </c>
      <c r="AF110" s="82"/>
      <c r="CP110" s="19" t="str">
        <f t="shared" si="58"/>
        <v>Will Cédric</v>
      </c>
      <c r="CR110" s="19">
        <f t="shared" si="59"/>
        <v>10</v>
      </c>
      <c r="CS110" s="19" t="str">
        <f t="shared" si="60"/>
        <v>E</v>
      </c>
      <c r="CT110" s="154">
        <v>9688</v>
      </c>
      <c r="CU110" s="125">
        <v>733</v>
      </c>
      <c r="CV110" s="33">
        <f t="shared" si="74"/>
        <v>6</v>
      </c>
      <c r="CW110" s="83" t="str">
        <f t="shared" si="75"/>
        <v>Konstrukteur 3 / -planer 3 / Gruppenchef 1</v>
      </c>
      <c r="CX110" s="125">
        <v>733</v>
      </c>
      <c r="CY110" s="33">
        <f t="shared" si="82"/>
        <v>6</v>
      </c>
      <c r="CZ110" s="83" t="str">
        <f t="shared" si="83"/>
        <v>Konstrukteur 3 / -planer 3 / Gruppenchef 1</v>
      </c>
      <c r="DA110" s="125">
        <v>732</v>
      </c>
      <c r="DB110" s="33">
        <f t="shared" ref="DB110:DB134" si="84">VLOOKUP($DA110,Funktionsbezeichnungen,3,0)</f>
        <v>5</v>
      </c>
      <c r="DC110" s="83" t="str">
        <f t="shared" ref="DC110:DC134" si="85">VLOOKUP($DA110,Funktionsbezeichnungen,2,0)</f>
        <v>Konstrukteur 2 / -planer 2</v>
      </c>
      <c r="DD110" s="125">
        <v>732</v>
      </c>
      <c r="DE110" s="33">
        <f t="shared" si="70"/>
        <v>5</v>
      </c>
      <c r="DF110" s="83" t="str">
        <f t="shared" si="71"/>
        <v>Konstrukteur 2 / -planer 2</v>
      </c>
      <c r="DG110" s="20"/>
      <c r="DH110" s="33">
        <v>732</v>
      </c>
      <c r="DI110" s="33">
        <f t="shared" ref="DI110:DI134" si="86">VLOOKUP($DH110,Funktionsbezeichnungen,3,0)</f>
        <v>5</v>
      </c>
      <c r="DJ110" s="83" t="str">
        <f t="shared" ref="DJ110:DJ134" si="87">VLOOKUP($DH110,Funktionsbezeichnungen,2,0)</f>
        <v>Konstrukteur 2 / -planer 2</v>
      </c>
      <c r="DO110" s="19">
        <f t="shared" si="61"/>
        <v>9688</v>
      </c>
      <c r="DP110" s="153">
        <v>6</v>
      </c>
      <c r="DQ110" s="19">
        <v>0</v>
      </c>
      <c r="DR110" s="19" t="s">
        <v>964</v>
      </c>
    </row>
    <row r="111" spans="1:122" s="19" customFormat="1" x14ac:dyDescent="0.2">
      <c r="A111" s="53">
        <v>0</v>
      </c>
      <c r="B111" s="53"/>
      <c r="C111" s="53">
        <f t="shared" si="56"/>
        <v>1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358</v>
      </c>
      <c r="P111" s="15" t="s">
        <v>499</v>
      </c>
      <c r="Q111" s="15">
        <v>107</v>
      </c>
      <c r="R111" s="42"/>
      <c r="S111" s="20" t="s">
        <v>250</v>
      </c>
      <c r="T111" s="21">
        <v>1987</v>
      </c>
      <c r="U111" s="28" t="s">
        <v>235</v>
      </c>
      <c r="V111" s="21">
        <v>2007</v>
      </c>
      <c r="W111" s="25"/>
      <c r="X111" s="21"/>
      <c r="Y111" s="25"/>
      <c r="Z111" s="21">
        <f t="shared" si="57"/>
        <v>10</v>
      </c>
      <c r="AA111" s="25" t="s">
        <v>235</v>
      </c>
      <c r="AB111" s="21" t="s">
        <v>142</v>
      </c>
      <c r="AC111" s="21"/>
      <c r="AE111" s="90" t="s">
        <v>378</v>
      </c>
      <c r="AF111" s="82"/>
      <c r="CP111" s="19" t="str">
        <f t="shared" si="58"/>
        <v>Wernli Sebastian</v>
      </c>
      <c r="CR111" s="19">
        <f t="shared" si="59"/>
        <v>10</v>
      </c>
      <c r="CS111" s="19" t="str">
        <f t="shared" si="60"/>
        <v>E</v>
      </c>
      <c r="CT111" s="154">
        <v>9687</v>
      </c>
      <c r="CU111" s="125">
        <v>733</v>
      </c>
      <c r="CV111" s="33">
        <f t="shared" si="74"/>
        <v>6</v>
      </c>
      <c r="CW111" s="83" t="str">
        <f t="shared" si="75"/>
        <v>Konstrukteur 3 / -planer 3 / Gruppenchef 1</v>
      </c>
      <c r="CX111" s="125">
        <v>733</v>
      </c>
      <c r="CY111" s="33">
        <f t="shared" si="82"/>
        <v>6</v>
      </c>
      <c r="CZ111" s="83" t="str">
        <f t="shared" si="83"/>
        <v>Konstrukteur 3 / -planer 3 / Gruppenchef 1</v>
      </c>
      <c r="DA111" s="125">
        <v>732</v>
      </c>
      <c r="DB111" s="33">
        <f t="shared" si="84"/>
        <v>5</v>
      </c>
      <c r="DC111" s="83" t="str">
        <f t="shared" si="85"/>
        <v>Konstrukteur 2 / -planer 2</v>
      </c>
      <c r="DD111" s="125">
        <v>732</v>
      </c>
      <c r="DE111" s="33">
        <f t="shared" si="70"/>
        <v>5</v>
      </c>
      <c r="DF111" s="83" t="str">
        <f t="shared" si="71"/>
        <v>Konstrukteur 2 / -planer 2</v>
      </c>
      <c r="DG111" s="20"/>
      <c r="DH111" s="33">
        <v>732</v>
      </c>
      <c r="DI111" s="33">
        <f t="shared" si="86"/>
        <v>5</v>
      </c>
      <c r="DJ111" s="83" t="str">
        <f t="shared" si="87"/>
        <v>Konstrukteur 2 / -planer 2</v>
      </c>
      <c r="DO111" s="19">
        <f t="shared" si="61"/>
        <v>9687</v>
      </c>
      <c r="DP111" s="153">
        <v>6</v>
      </c>
      <c r="DQ111" s="19">
        <v>0</v>
      </c>
      <c r="DR111" s="19" t="s">
        <v>964</v>
      </c>
    </row>
    <row r="112" spans="1:122" s="19" customFormat="1" x14ac:dyDescent="0.2">
      <c r="A112" s="53">
        <v>0</v>
      </c>
      <c r="B112" s="53"/>
      <c r="C112" s="53">
        <f t="shared" si="56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358</v>
      </c>
      <c r="P112" s="15" t="s">
        <v>556</v>
      </c>
      <c r="Q112" s="15">
        <v>108</v>
      </c>
      <c r="R112" s="42"/>
      <c r="S112" s="20" t="s">
        <v>557</v>
      </c>
      <c r="T112" s="21">
        <v>1987</v>
      </c>
      <c r="U112" s="28" t="s">
        <v>235</v>
      </c>
      <c r="V112" s="21">
        <v>2008</v>
      </c>
      <c r="W112" s="25"/>
      <c r="X112" s="21"/>
      <c r="Y112" s="25"/>
      <c r="Z112" s="21">
        <f t="shared" si="57"/>
        <v>9</v>
      </c>
      <c r="AA112" s="25" t="s">
        <v>235</v>
      </c>
      <c r="AB112" s="21" t="s">
        <v>142</v>
      </c>
      <c r="AC112" s="21"/>
      <c r="AE112" s="90" t="s">
        <v>378</v>
      </c>
      <c r="AF112" s="82"/>
      <c r="CP112" s="19" t="str">
        <f t="shared" si="58"/>
        <v>Breiter Michael</v>
      </c>
      <c r="CR112" s="19">
        <f t="shared" si="59"/>
        <v>9</v>
      </c>
      <c r="CS112" s="19" t="str">
        <f t="shared" si="60"/>
        <v>E</v>
      </c>
      <c r="CT112" s="154">
        <v>7702</v>
      </c>
      <c r="CU112" s="125">
        <v>733</v>
      </c>
      <c r="CV112" s="33">
        <f t="shared" si="74"/>
        <v>6</v>
      </c>
      <c r="CW112" s="83" t="str">
        <f t="shared" si="75"/>
        <v>Konstrukteur 3 / -planer 3 / Gruppenchef 1</v>
      </c>
      <c r="CX112" s="125"/>
      <c r="CY112" s="33"/>
      <c r="CZ112" s="83"/>
      <c r="DA112" s="125">
        <v>732</v>
      </c>
      <c r="DB112" s="33">
        <f>VLOOKUP($DA112,Funktionsbezeichnungen,3,0)</f>
        <v>5</v>
      </c>
      <c r="DC112" s="83" t="str">
        <f>VLOOKUP($DA112,Funktionsbezeichnungen,2,0)</f>
        <v>Konstrukteur 2 / -planer 2</v>
      </c>
      <c r="DD112" s="33">
        <v>732</v>
      </c>
      <c r="DE112" s="33">
        <f>VLOOKUP($DD112,Funktionsbezeichnungen,3,0)</f>
        <v>5</v>
      </c>
      <c r="DF112" s="83" t="str">
        <f>VLOOKUP($DD112,Funktionsbezeichnungen,2,0)</f>
        <v>Konstrukteur 2 / -planer 2</v>
      </c>
      <c r="DH112" s="33">
        <v>732</v>
      </c>
      <c r="DI112" s="33">
        <f t="shared" si="86"/>
        <v>5</v>
      </c>
      <c r="DJ112" s="83" t="str">
        <f t="shared" si="87"/>
        <v>Konstrukteur 2 / -planer 2</v>
      </c>
      <c r="DO112" s="19">
        <f t="shared" si="61"/>
        <v>7702</v>
      </c>
      <c r="DP112" s="153">
        <v>6</v>
      </c>
      <c r="DQ112" s="19">
        <v>0</v>
      </c>
      <c r="DR112" s="19" t="s">
        <v>964</v>
      </c>
    </row>
    <row r="113" spans="1:122" s="19" customFormat="1" x14ac:dyDescent="0.2">
      <c r="A113" s="53">
        <v>0</v>
      </c>
      <c r="B113" s="53"/>
      <c r="C113" s="53">
        <f t="shared" si="56"/>
        <v>0</v>
      </c>
      <c r="D113" s="55"/>
      <c r="E113" s="55"/>
      <c r="F113" s="55"/>
      <c r="G113" s="53"/>
      <c r="H113" s="53"/>
      <c r="I113" s="55">
        <v>1</v>
      </c>
      <c r="J113" s="53"/>
      <c r="K113" s="55"/>
      <c r="L113" s="55"/>
      <c r="M113" s="55"/>
      <c r="N113" s="59"/>
      <c r="O113" s="19" t="s">
        <v>360</v>
      </c>
      <c r="P113" s="15" t="s">
        <v>524</v>
      </c>
      <c r="Q113" s="15">
        <v>109</v>
      </c>
      <c r="R113" s="42"/>
      <c r="S113" s="20" t="s">
        <v>283</v>
      </c>
      <c r="T113" s="21">
        <v>1988</v>
      </c>
      <c r="U113" s="28" t="s">
        <v>235</v>
      </c>
      <c r="V113" s="21">
        <v>2010</v>
      </c>
      <c r="W113" s="25"/>
      <c r="X113" s="21"/>
      <c r="Y113" s="25"/>
      <c r="Z113" s="21">
        <f t="shared" si="57"/>
        <v>7</v>
      </c>
      <c r="AA113" s="25" t="s">
        <v>235</v>
      </c>
      <c r="AB113" s="21" t="s">
        <v>142</v>
      </c>
      <c r="AC113" s="21"/>
      <c r="AE113" s="90" t="s">
        <v>378</v>
      </c>
      <c r="AF113" s="82"/>
      <c r="CP113" s="19" t="str">
        <f t="shared" si="58"/>
        <v>Niederberger Benjamin</v>
      </c>
      <c r="CR113" s="19">
        <f t="shared" si="59"/>
        <v>7</v>
      </c>
      <c r="CS113" s="19" t="str">
        <f t="shared" si="60"/>
        <v>E</v>
      </c>
      <c r="CT113" s="154">
        <v>9701</v>
      </c>
      <c r="CU113" s="125">
        <v>733</v>
      </c>
      <c r="CV113" s="33">
        <f t="shared" si="74"/>
        <v>6</v>
      </c>
      <c r="CW113" s="83" t="str">
        <f t="shared" si="75"/>
        <v>Konstrukteur 3 / -planer 3 / Gruppenchef 1</v>
      </c>
      <c r="CX113" s="125">
        <v>732</v>
      </c>
      <c r="CY113" s="33">
        <f t="shared" si="82"/>
        <v>5</v>
      </c>
      <c r="CZ113" s="83" t="str">
        <f t="shared" si="83"/>
        <v>Konstrukteur 2 / -planer 2</v>
      </c>
      <c r="DA113" s="125">
        <v>731</v>
      </c>
      <c r="DB113" s="33">
        <f t="shared" si="84"/>
        <v>4</v>
      </c>
      <c r="DC113" s="83" t="str">
        <f t="shared" si="85"/>
        <v>Konstrukteur 1 / -planer 1</v>
      </c>
      <c r="DD113" s="125">
        <v>731</v>
      </c>
      <c r="DE113" s="33">
        <f t="shared" si="70"/>
        <v>4</v>
      </c>
      <c r="DF113" s="83" t="str">
        <f t="shared" si="71"/>
        <v>Konstrukteur 1 / -planer 1</v>
      </c>
      <c r="DG113" s="20"/>
      <c r="DH113" s="33">
        <v>731</v>
      </c>
      <c r="DI113" s="33">
        <f t="shared" si="86"/>
        <v>4</v>
      </c>
      <c r="DJ113" s="83" t="str">
        <f t="shared" si="87"/>
        <v>Konstrukteur 1 / -planer 1</v>
      </c>
      <c r="DO113" s="19">
        <f t="shared" si="61"/>
        <v>9701</v>
      </c>
      <c r="DP113" s="153">
        <v>6</v>
      </c>
      <c r="DQ113" s="19">
        <v>0</v>
      </c>
      <c r="DR113" s="19" t="s">
        <v>964</v>
      </c>
    </row>
    <row r="114" spans="1:122" s="19" customFormat="1" ht="15.75" x14ac:dyDescent="0.2">
      <c r="A114" s="53">
        <v>0</v>
      </c>
      <c r="B114" s="53">
        <v>1</v>
      </c>
      <c r="C114" s="53">
        <f>IF(Z114&gt;=10,1,0)</f>
        <v>0</v>
      </c>
      <c r="D114" s="55"/>
      <c r="E114" s="55"/>
      <c r="F114" s="55"/>
      <c r="G114" s="53"/>
      <c r="H114" s="53"/>
      <c r="I114" s="55">
        <v>1</v>
      </c>
      <c r="J114" s="53"/>
      <c r="K114" s="55"/>
      <c r="L114" s="55"/>
      <c r="M114" s="55"/>
      <c r="N114" s="59"/>
      <c r="O114" s="19" t="s">
        <v>358</v>
      </c>
      <c r="P114" s="15" t="s">
        <v>905</v>
      </c>
      <c r="Q114" s="15">
        <v>110</v>
      </c>
      <c r="R114" s="42"/>
      <c r="S114" s="20" t="s">
        <v>906</v>
      </c>
      <c r="T114" s="21">
        <v>1990</v>
      </c>
      <c r="U114" s="28" t="s">
        <v>239</v>
      </c>
      <c r="V114" s="21">
        <v>2012</v>
      </c>
      <c r="W114" s="25" t="s">
        <v>1235</v>
      </c>
      <c r="X114" s="21">
        <v>2016</v>
      </c>
      <c r="Y114" s="25"/>
      <c r="Z114" s="21">
        <f>$AD$3-V114</f>
        <v>5</v>
      </c>
      <c r="AA114" s="25" t="s">
        <v>1225</v>
      </c>
      <c r="AB114" s="21" t="s">
        <v>1236</v>
      </c>
      <c r="AC114" s="21"/>
      <c r="AE114" s="90" t="s">
        <v>1211</v>
      </c>
      <c r="AF114" s="82"/>
      <c r="CP114" s="19" t="str">
        <f>+S114</f>
        <v>Zymeri Shaha</v>
      </c>
      <c r="CR114" s="19">
        <f>+Z114</f>
        <v>5</v>
      </c>
      <c r="CS114" s="19" t="str">
        <f>+AB114</f>
        <v xml:space="preserve"> F/D 4)</v>
      </c>
      <c r="CT114" s="154">
        <v>9733</v>
      </c>
      <c r="CU114" s="125">
        <v>732</v>
      </c>
      <c r="CV114" s="33">
        <f>VLOOKUP($CU114,Funktionsbezeichnungen,3,0)</f>
        <v>5</v>
      </c>
      <c r="CW114" s="83" t="str">
        <f>VLOOKUP($CU114,Funktionsbezeichnungen,2,0)</f>
        <v>Konstrukteur 2 / -planer 2</v>
      </c>
      <c r="CX114" s="125">
        <v>731</v>
      </c>
      <c r="CY114" s="33">
        <f>VLOOKUP($CX114,Funktionsbezeichnungen,3,0)</f>
        <v>4</v>
      </c>
      <c r="CZ114" s="83" t="str">
        <f>VLOOKUP($CX114,Funktionsbezeichnungen,2,0)</f>
        <v>Konstrukteur 1 / -planer 1</v>
      </c>
      <c r="DA114" s="125"/>
      <c r="DB114" s="33"/>
      <c r="DC114" s="83"/>
      <c r="DD114" s="125"/>
      <c r="DE114" s="33"/>
      <c r="DF114" s="83"/>
      <c r="DG114" s="20"/>
      <c r="DH114" s="33">
        <v>731</v>
      </c>
      <c r="DI114" s="33">
        <f>VLOOKUP($DH114,Funktionsbezeichnungen,3,0)</f>
        <v>4</v>
      </c>
      <c r="DJ114" s="83" t="str">
        <f>VLOOKUP($DH114,Funktionsbezeichnungen,2,0)</f>
        <v>Konstrukteur 1 / -planer 1</v>
      </c>
      <c r="DO114" s="19">
        <f>+CT114</f>
        <v>9733</v>
      </c>
      <c r="DP114" s="153">
        <v>7</v>
      </c>
      <c r="DQ114" s="19">
        <v>0</v>
      </c>
      <c r="DR114" s="19" t="s">
        <v>964</v>
      </c>
    </row>
    <row r="115" spans="1:122" s="19" customFormat="1" x14ac:dyDescent="0.2">
      <c r="A115" s="53">
        <v>0</v>
      </c>
      <c r="B115" s="53"/>
      <c r="C115" s="53">
        <f t="shared" ref="C115:C116" si="88">IF(Z115&gt;=10,1,0)</f>
        <v>0</v>
      </c>
      <c r="D115" s="55"/>
      <c r="E115" s="55"/>
      <c r="F115" s="55"/>
      <c r="G115" s="53"/>
      <c r="H115" s="53"/>
      <c r="I115" s="55">
        <v>1</v>
      </c>
      <c r="J115" s="53"/>
      <c r="K115" s="55"/>
      <c r="L115" s="55"/>
      <c r="M115" s="55"/>
      <c r="N115" s="59"/>
      <c r="O115" s="19" t="s">
        <v>359</v>
      </c>
      <c r="P115" s="15" t="s">
        <v>594</v>
      </c>
      <c r="Q115" s="15">
        <v>111</v>
      </c>
      <c r="R115" s="42"/>
      <c r="S115" s="20" t="s">
        <v>595</v>
      </c>
      <c r="T115" s="21">
        <v>1992</v>
      </c>
      <c r="U115" s="28" t="s">
        <v>235</v>
      </c>
      <c r="V115" s="21">
        <v>2013</v>
      </c>
      <c r="W115" s="25"/>
      <c r="X115" s="21"/>
      <c r="Y115" s="25"/>
      <c r="Z115" s="21">
        <f t="shared" ref="Z115:Z116" si="89">$AD$3-V115</f>
        <v>4</v>
      </c>
      <c r="AA115" s="25" t="s">
        <v>235</v>
      </c>
      <c r="AB115" s="21" t="s">
        <v>147</v>
      </c>
      <c r="AC115" s="21"/>
      <c r="AE115" s="90" t="s">
        <v>378</v>
      </c>
      <c r="AF115" s="82"/>
      <c r="CP115" s="19" t="str">
        <f t="shared" ref="CP115:CP116" si="90">+S115</f>
        <v>Schär Cedric</v>
      </c>
      <c r="CR115" s="19">
        <f t="shared" ref="CR115:CR116" si="91">+Z115</f>
        <v>4</v>
      </c>
      <c r="CS115" s="19" t="str">
        <f t="shared" ref="CS115:CS116" si="92">+AB115</f>
        <v>F</v>
      </c>
      <c r="CT115" s="154">
        <v>9715</v>
      </c>
      <c r="CU115" s="125">
        <v>732</v>
      </c>
      <c r="CV115" s="33">
        <f t="shared" si="74"/>
        <v>5</v>
      </c>
      <c r="CW115" s="83" t="str">
        <f t="shared" si="75"/>
        <v>Konstrukteur 2 / -planer 2</v>
      </c>
      <c r="CX115" s="125">
        <v>731</v>
      </c>
      <c r="CY115" s="33">
        <f t="shared" si="82"/>
        <v>4</v>
      </c>
      <c r="CZ115" s="83" t="str">
        <f t="shared" si="83"/>
        <v>Konstrukteur 1 / -planer 1</v>
      </c>
      <c r="DA115" s="125"/>
      <c r="DB115" s="33"/>
      <c r="DC115" s="83"/>
      <c r="DD115" s="125"/>
      <c r="DE115" s="33"/>
      <c r="DF115" s="83"/>
      <c r="DG115" s="20"/>
      <c r="DH115" s="33">
        <v>731</v>
      </c>
      <c r="DI115" s="33">
        <f t="shared" si="86"/>
        <v>4</v>
      </c>
      <c r="DJ115" s="83" t="str">
        <f t="shared" si="87"/>
        <v>Konstrukteur 1 / -planer 1</v>
      </c>
      <c r="DO115" s="19">
        <f t="shared" ref="DO115:DO116" si="93">+CT115</f>
        <v>9715</v>
      </c>
      <c r="DP115" s="153">
        <v>6</v>
      </c>
      <c r="DQ115" s="19">
        <v>0</v>
      </c>
      <c r="DR115" s="19" t="s">
        <v>964</v>
      </c>
    </row>
    <row r="116" spans="1:122" s="19" customFormat="1" x14ac:dyDescent="0.2">
      <c r="A116" s="53">
        <v>0</v>
      </c>
      <c r="B116" s="53"/>
      <c r="C116" s="53">
        <f t="shared" si="88"/>
        <v>0</v>
      </c>
      <c r="D116" s="55"/>
      <c r="E116" s="55"/>
      <c r="F116" s="55"/>
      <c r="G116" s="53"/>
      <c r="H116" s="53"/>
      <c r="I116" s="55">
        <v>1</v>
      </c>
      <c r="J116" s="53"/>
      <c r="K116" s="55"/>
      <c r="L116" s="55"/>
      <c r="M116" s="55"/>
      <c r="N116" s="59"/>
      <c r="O116" s="19" t="s">
        <v>359</v>
      </c>
      <c r="P116" s="15" t="s">
        <v>903</v>
      </c>
      <c r="Q116" s="15">
        <v>112</v>
      </c>
      <c r="R116" s="42"/>
      <c r="S116" s="20" t="s">
        <v>900</v>
      </c>
      <c r="T116" s="21">
        <v>1996</v>
      </c>
      <c r="U116" s="28" t="s">
        <v>235</v>
      </c>
      <c r="V116" s="21">
        <v>2016</v>
      </c>
      <c r="W116" s="25"/>
      <c r="X116" s="21"/>
      <c r="Y116" s="25"/>
      <c r="Z116" s="21">
        <f t="shared" si="89"/>
        <v>1</v>
      </c>
      <c r="AA116" s="25" t="s">
        <v>235</v>
      </c>
      <c r="AB116" s="21" t="s">
        <v>147</v>
      </c>
      <c r="AC116" s="21"/>
      <c r="AE116" s="90" t="s">
        <v>378</v>
      </c>
      <c r="AF116" s="82"/>
      <c r="CP116" s="19" t="str">
        <f t="shared" si="90"/>
        <v>Boschung Jan</v>
      </c>
      <c r="CR116" s="19">
        <f t="shared" si="91"/>
        <v>1</v>
      </c>
      <c r="CS116" s="19" t="str">
        <f t="shared" si="92"/>
        <v>F</v>
      </c>
      <c r="CT116" s="154">
        <v>9740</v>
      </c>
      <c r="CU116" s="125">
        <v>731</v>
      </c>
      <c r="CV116" s="33">
        <f t="shared" ref="CV116:CV145" si="94">VLOOKUP($CU116,Funktionsbezeichnungen,3,0)</f>
        <v>4</v>
      </c>
      <c r="CW116" s="83" t="str">
        <f t="shared" ref="CW116:CW145" si="95">VLOOKUP($CU116,Funktionsbezeichnungen,2,0)</f>
        <v>Konstrukteur 1 / -planer 1</v>
      </c>
      <c r="CX116" s="125"/>
      <c r="CY116" s="33"/>
      <c r="CZ116" s="83"/>
      <c r="DA116" s="125"/>
      <c r="DB116" s="33"/>
      <c r="DC116" s="83"/>
      <c r="DD116" s="125"/>
      <c r="DE116" s="33"/>
      <c r="DF116" s="83"/>
      <c r="DG116" s="20"/>
      <c r="DH116" s="33"/>
      <c r="DI116" s="33"/>
      <c r="DJ116" s="83"/>
      <c r="DO116" s="19">
        <f t="shared" si="93"/>
        <v>9740</v>
      </c>
      <c r="DP116" s="153">
        <v>8</v>
      </c>
      <c r="DQ116" s="19">
        <v>0</v>
      </c>
      <c r="DR116" s="185" t="s">
        <v>976</v>
      </c>
    </row>
    <row r="117" spans="1:122" s="19" customFormat="1" x14ac:dyDescent="0.2">
      <c r="A117" s="53">
        <v>0</v>
      </c>
      <c r="B117" s="53"/>
      <c r="C117" s="53">
        <f t="shared" si="56"/>
        <v>0</v>
      </c>
      <c r="D117" s="55"/>
      <c r="E117" s="55"/>
      <c r="F117" s="55"/>
      <c r="G117" s="53"/>
      <c r="H117" s="53"/>
      <c r="I117" s="55">
        <v>1</v>
      </c>
      <c r="J117" s="53"/>
      <c r="K117" s="55"/>
      <c r="L117" s="55"/>
      <c r="M117" s="55"/>
      <c r="N117" s="59"/>
      <c r="O117" s="19" t="s">
        <v>361</v>
      </c>
      <c r="P117" s="15" t="s">
        <v>1012</v>
      </c>
      <c r="Q117" s="15">
        <v>113</v>
      </c>
      <c r="R117" s="42"/>
      <c r="S117" s="20" t="s">
        <v>1085</v>
      </c>
      <c r="T117" s="21">
        <v>1997</v>
      </c>
      <c r="U117" s="28" t="s">
        <v>235</v>
      </c>
      <c r="V117" s="21">
        <v>2017</v>
      </c>
      <c r="W117" s="25"/>
      <c r="X117" s="21"/>
      <c r="Y117" s="25"/>
      <c r="Z117" s="21">
        <f t="shared" si="57"/>
        <v>0</v>
      </c>
      <c r="AA117" s="25" t="s">
        <v>235</v>
      </c>
      <c r="AB117" s="21" t="s">
        <v>149</v>
      </c>
      <c r="AC117" s="21"/>
      <c r="AE117" s="90" t="s">
        <v>378</v>
      </c>
      <c r="AF117" s="82"/>
      <c r="CP117" s="19" t="str">
        <f t="shared" si="58"/>
        <v>Stucki Tizian</v>
      </c>
      <c r="CR117" s="19">
        <f t="shared" si="59"/>
        <v>0</v>
      </c>
      <c r="CS117" s="19" t="str">
        <f t="shared" si="60"/>
        <v>G</v>
      </c>
      <c r="CT117" s="222">
        <v>9743</v>
      </c>
      <c r="CU117" s="125">
        <v>731</v>
      </c>
      <c r="CV117" s="33">
        <f t="shared" si="94"/>
        <v>4</v>
      </c>
      <c r="CW117" s="83" t="str">
        <f t="shared" si="95"/>
        <v>Konstrukteur 1 / -planer 1</v>
      </c>
      <c r="CX117" s="125"/>
      <c r="CY117" s="33"/>
      <c r="CZ117" s="83"/>
      <c r="DA117" s="125"/>
      <c r="DB117" s="33"/>
      <c r="DC117" s="83"/>
      <c r="DD117" s="125"/>
      <c r="DE117" s="33"/>
      <c r="DF117" s="83"/>
      <c r="DG117" s="20"/>
      <c r="DH117" s="33"/>
      <c r="DI117" s="33"/>
      <c r="DJ117" s="83"/>
      <c r="DO117" s="19">
        <f t="shared" si="61"/>
        <v>9743</v>
      </c>
      <c r="DP117" s="153">
        <v>8</v>
      </c>
      <c r="DQ117" s="19">
        <v>0</v>
      </c>
      <c r="DR117" s="185" t="s">
        <v>976</v>
      </c>
    </row>
    <row r="118" spans="1:122" s="19" customFormat="1" ht="40.5" x14ac:dyDescent="0.2">
      <c r="A118" s="53">
        <v>0</v>
      </c>
      <c r="B118" s="53"/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245" t="s">
        <v>343</v>
      </c>
      <c r="S118" s="20" t="s">
        <v>157</v>
      </c>
      <c r="T118" s="118">
        <v>1976</v>
      </c>
      <c r="U118" s="28" t="s">
        <v>320</v>
      </c>
      <c r="V118" s="118">
        <v>2002</v>
      </c>
      <c r="W118" s="120" t="s">
        <v>321</v>
      </c>
      <c r="X118" s="118">
        <v>2005</v>
      </c>
      <c r="Y118" s="169"/>
      <c r="Z118" s="118">
        <f t="shared" si="57"/>
        <v>15</v>
      </c>
      <c r="AA118" s="120" t="s">
        <v>694</v>
      </c>
      <c r="AB118" s="118" t="s">
        <v>105</v>
      </c>
      <c r="AC118" s="21"/>
      <c r="AE118" s="90" t="s">
        <v>455</v>
      </c>
      <c r="AF118" s="82"/>
      <c r="CP118" s="19" t="str">
        <f t="shared" si="58"/>
        <v>Kiefer Patrick</v>
      </c>
      <c r="CR118" s="19">
        <f t="shared" si="59"/>
        <v>15</v>
      </c>
      <c r="CS118" s="19" t="str">
        <f t="shared" si="60"/>
        <v>C</v>
      </c>
      <c r="CT118" s="154">
        <v>6753</v>
      </c>
      <c r="CU118" s="125">
        <v>223</v>
      </c>
      <c r="CV118" s="33">
        <f t="shared" si="94"/>
        <v>10</v>
      </c>
      <c r="CW118" s="83" t="str">
        <f t="shared" si="95"/>
        <v>Finanz-Fachspezialist / Controller 3</v>
      </c>
      <c r="CX118" s="125">
        <v>223</v>
      </c>
      <c r="CY118" s="33">
        <f>VLOOKUP($CX118,Funktionsbezeichnungen,3,0)</f>
        <v>10</v>
      </c>
      <c r="CZ118" s="83" t="str">
        <f>VLOOKUP($CX118,Funktionsbezeichnungen,2,0)</f>
        <v>Finanz-Fachspezialist / Controller 3</v>
      </c>
      <c r="DA118" s="125">
        <v>223</v>
      </c>
      <c r="DB118" s="33">
        <f>VLOOKUP($DA118,Funktionsbezeichnungen,3,0)</f>
        <v>10</v>
      </c>
      <c r="DC118" s="83" t="str">
        <f>VLOOKUP($DA118,Funktionsbezeichnungen,2,0)</f>
        <v>Finanz-Fachspezialist / Controller 3</v>
      </c>
      <c r="DD118" s="125">
        <v>223</v>
      </c>
      <c r="DE118" s="33">
        <f>VLOOKUP($DD118,Funktionsbezeichnungen,3,0)</f>
        <v>10</v>
      </c>
      <c r="DF118" s="83" t="str">
        <f>VLOOKUP($DD118,Funktionsbezeichnungen,2,0)</f>
        <v>Finanz-Fachspezialist / Controller 3</v>
      </c>
      <c r="DG118" s="20"/>
      <c r="DH118" s="125">
        <v>223</v>
      </c>
      <c r="DI118" s="33">
        <f>VLOOKUP($DH118,Funktionsbezeichnungen,3,0)</f>
        <v>10</v>
      </c>
      <c r="DJ118" s="83" t="str">
        <f>VLOOKUP($DH118,Funktionsbezeichnungen,2,0)</f>
        <v>Finanz-Fachspezialist / Controller 3</v>
      </c>
      <c r="DO118" s="19">
        <f t="shared" si="61"/>
        <v>6753</v>
      </c>
      <c r="DP118" s="153">
        <v>3</v>
      </c>
      <c r="DQ118" s="19">
        <v>0</v>
      </c>
      <c r="DR118" s="185" t="s">
        <v>972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500</v>
      </c>
      <c r="Q119" s="15">
        <v>115</v>
      </c>
      <c r="R119" s="42"/>
      <c r="S119" s="27" t="s">
        <v>152</v>
      </c>
      <c r="T119" s="21">
        <v>1952</v>
      </c>
      <c r="U119" s="28" t="s">
        <v>151</v>
      </c>
      <c r="V119" s="21">
        <v>1971</v>
      </c>
      <c r="W119" s="25"/>
      <c r="X119" s="21"/>
      <c r="Y119" s="25"/>
      <c r="Z119" s="21">
        <f t="shared" si="57"/>
        <v>46</v>
      </c>
      <c r="AA119" s="25" t="s">
        <v>696</v>
      </c>
      <c r="AB119" s="21" t="s">
        <v>121</v>
      </c>
      <c r="AC119" s="21"/>
      <c r="AE119" s="90" t="s">
        <v>1078</v>
      </c>
      <c r="AF119" s="82"/>
      <c r="CP119" s="19" t="str">
        <f t="shared" si="58"/>
        <v>Meister Christine</v>
      </c>
      <c r="CR119" s="19">
        <f t="shared" si="59"/>
        <v>46</v>
      </c>
      <c r="CS119" s="19" t="str">
        <f t="shared" si="60"/>
        <v>D</v>
      </c>
      <c r="CT119" s="154">
        <v>4245</v>
      </c>
      <c r="CU119" s="125">
        <v>134</v>
      </c>
      <c r="CV119" s="33">
        <f t="shared" si="94"/>
        <v>7</v>
      </c>
      <c r="CW119" s="83" t="str">
        <f t="shared" si="95"/>
        <v>Kaufmännischer Mitarbeiter 4 / Gruppenchef 2</v>
      </c>
      <c r="CX119" s="125">
        <v>134</v>
      </c>
      <c r="CY119" s="33">
        <f t="shared" si="82"/>
        <v>7</v>
      </c>
      <c r="CZ119" s="83" t="str">
        <f t="shared" si="83"/>
        <v>Kaufmännischer Mitarbeiter 4 / Gruppenchef 2</v>
      </c>
      <c r="DA119" s="125">
        <v>134</v>
      </c>
      <c r="DB119" s="33">
        <f t="shared" si="84"/>
        <v>7</v>
      </c>
      <c r="DC119" s="83" t="str">
        <f t="shared" si="85"/>
        <v>Kaufmännischer Mitarbeiter 4 / Gruppenchef 2</v>
      </c>
      <c r="DD119" s="125">
        <v>134</v>
      </c>
      <c r="DE119" s="33">
        <f t="shared" ref="DE119:DE134" si="96">VLOOKUP($DD119,Funktionsbezeichnungen,3,0)</f>
        <v>7</v>
      </c>
      <c r="DF119" s="83" t="str">
        <f t="shared" ref="DF119:DF134" si="97">VLOOKUP($DD119,Funktionsbezeichnungen,2,0)</f>
        <v>Kaufmännischer Mitarbeiter 4 / Gruppenchef 2</v>
      </c>
      <c r="DG119" s="20"/>
      <c r="DH119" s="125">
        <v>134</v>
      </c>
      <c r="DI119" s="33">
        <f t="shared" si="86"/>
        <v>7</v>
      </c>
      <c r="DJ119" s="83" t="str">
        <f t="shared" si="87"/>
        <v>Kaufmännischer Mitarbeiter 4 / Gruppenchef 2</v>
      </c>
      <c r="DO119" s="19">
        <f t="shared" si="61"/>
        <v>4245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501</v>
      </c>
      <c r="Q120" s="15">
        <v>116</v>
      </c>
      <c r="R120" s="16"/>
      <c r="S120" s="20" t="s">
        <v>207</v>
      </c>
      <c r="T120" s="21">
        <v>1954</v>
      </c>
      <c r="U120" s="28" t="s">
        <v>210</v>
      </c>
      <c r="V120" s="21">
        <v>1971</v>
      </c>
      <c r="W120" s="25"/>
      <c r="X120" s="21"/>
      <c r="Y120" s="28"/>
      <c r="Z120" s="21">
        <f t="shared" si="57"/>
        <v>46</v>
      </c>
      <c r="AA120" s="25" t="s">
        <v>209</v>
      </c>
      <c r="AB120" s="21" t="s">
        <v>121</v>
      </c>
      <c r="AC120" s="21"/>
      <c r="AE120" s="90" t="s">
        <v>453</v>
      </c>
      <c r="AF120" s="82"/>
      <c r="CP120" s="19" t="str">
        <f t="shared" si="58"/>
        <v>Derezynski Françoise</v>
      </c>
      <c r="CR120" s="19">
        <f t="shared" si="59"/>
        <v>46</v>
      </c>
      <c r="CS120" s="19" t="str">
        <f t="shared" si="60"/>
        <v>D</v>
      </c>
      <c r="CT120" s="154">
        <v>4266</v>
      </c>
      <c r="CU120" s="125">
        <v>141</v>
      </c>
      <c r="CV120" s="33">
        <f t="shared" si="94"/>
        <v>8</v>
      </c>
      <c r="CW120" s="83" t="str">
        <f t="shared" si="95"/>
        <v>Kaufmännischer Fachspezialist 1</v>
      </c>
      <c r="CX120" s="125">
        <v>141</v>
      </c>
      <c r="CY120" s="33">
        <f>VLOOKUP($CX120,Funktionsbezeichnungen,3,0)</f>
        <v>8</v>
      </c>
      <c r="CZ120" s="83" t="str">
        <f>VLOOKUP($CX120,Funktionsbezeichnungen,2,0)</f>
        <v>Kaufmännischer Fachspezialist 1</v>
      </c>
      <c r="DA120" s="125">
        <v>134</v>
      </c>
      <c r="DB120" s="33">
        <f>VLOOKUP($DA120,Funktionsbezeichnungen,3,0)</f>
        <v>7</v>
      </c>
      <c r="DC120" s="83" t="str">
        <f>VLOOKUP($DA120,Funktionsbezeichnungen,2,0)</f>
        <v>Kaufmännischer Mitarbeiter 4 / Gruppenchef 2</v>
      </c>
      <c r="DD120" s="125">
        <v>134</v>
      </c>
      <c r="DE120" s="33">
        <f>VLOOKUP($DD120,Funktionsbezeichnungen,3,0)</f>
        <v>7</v>
      </c>
      <c r="DF120" s="83" t="str">
        <f>VLOOKUP($DD120,Funktionsbezeichnungen,2,0)</f>
        <v>Kaufmännischer Mitarbeiter 4 / Gruppenchef 2</v>
      </c>
      <c r="DG120" s="20"/>
      <c r="DH120" s="125">
        <v>134</v>
      </c>
      <c r="DI120" s="33">
        <f>VLOOKUP($DH120,Funktionsbezeichnungen,3,0)</f>
        <v>7</v>
      </c>
      <c r="DJ120" s="83" t="str">
        <f>VLOOKUP($DH120,Funktionsbezeichnungen,2,0)</f>
        <v>Kaufmännischer Mitarbeiter 4 / Gruppenchef 2</v>
      </c>
      <c r="DO120" s="19">
        <f t="shared" si="61"/>
        <v>4266</v>
      </c>
      <c r="DP120" s="153">
        <v>6</v>
      </c>
      <c r="DQ120" s="19">
        <v>0</v>
      </c>
      <c r="DR120" s="185" t="s">
        <v>955</v>
      </c>
    </row>
    <row r="121" spans="1:122" s="19" customFormat="1" x14ac:dyDescent="0.2">
      <c r="A121" s="53">
        <v>0</v>
      </c>
      <c r="B121" s="53">
        <v>1</v>
      </c>
      <c r="C121" s="53">
        <f t="shared" si="5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357</v>
      </c>
      <c r="P121" s="15" t="s">
        <v>502</v>
      </c>
      <c r="Q121" s="15">
        <v>117</v>
      </c>
      <c r="R121" s="16"/>
      <c r="S121" s="20" t="s">
        <v>153</v>
      </c>
      <c r="T121" s="21">
        <v>1953</v>
      </c>
      <c r="U121" s="28" t="s">
        <v>215</v>
      </c>
      <c r="V121" s="21">
        <v>1977</v>
      </c>
      <c r="W121" s="25" t="s">
        <v>318</v>
      </c>
      <c r="X121" s="21">
        <v>2000</v>
      </c>
      <c r="Y121" s="28" t="s">
        <v>319</v>
      </c>
      <c r="Z121" s="21">
        <f t="shared" si="57"/>
        <v>40</v>
      </c>
      <c r="AA121" s="25" t="s">
        <v>695</v>
      </c>
      <c r="AB121" s="21" t="s">
        <v>121</v>
      </c>
      <c r="AC121" s="21"/>
      <c r="AE121" s="90" t="s">
        <v>456</v>
      </c>
      <c r="AF121" s="82"/>
      <c r="CP121" s="19" t="str">
        <f t="shared" si="58"/>
        <v>Szirt Madeleine</v>
      </c>
      <c r="CR121" s="19">
        <f t="shared" si="59"/>
        <v>40</v>
      </c>
      <c r="CS121" s="19" t="str">
        <f t="shared" si="60"/>
        <v>D</v>
      </c>
      <c r="CT121" s="154">
        <v>4216</v>
      </c>
      <c r="CU121" s="125">
        <v>162</v>
      </c>
      <c r="CV121" s="33">
        <f t="shared" si="94"/>
        <v>9</v>
      </c>
      <c r="CW121" s="83" t="str">
        <f t="shared" si="95"/>
        <v>Personal-Fachspezialist 2</v>
      </c>
      <c r="CX121" s="125">
        <v>162</v>
      </c>
      <c r="CY121" s="33">
        <f>VLOOKUP($CX121,Funktionsbezeichnungen,3,0)</f>
        <v>9</v>
      </c>
      <c r="CZ121" s="83" t="str">
        <f>VLOOKUP($CX121,Funktionsbezeichnungen,2,0)</f>
        <v>Personal-Fachspezialist 2</v>
      </c>
      <c r="DA121" s="125">
        <v>162</v>
      </c>
      <c r="DB121" s="33">
        <f>VLOOKUP($DA121,Funktionsbezeichnungen,3,0)</f>
        <v>9</v>
      </c>
      <c r="DC121" s="83" t="str">
        <f>VLOOKUP($DA121,Funktionsbezeichnungen,2,0)</f>
        <v>Personal-Fachspezialist 2</v>
      </c>
      <c r="DD121" s="125">
        <v>162</v>
      </c>
      <c r="DE121" s="33">
        <f>VLOOKUP($DD121,Funktionsbezeichnungen,3,0)</f>
        <v>9</v>
      </c>
      <c r="DF121" s="83" t="str">
        <f>VLOOKUP($DD121,Funktionsbezeichnungen,2,0)</f>
        <v>Personal-Fachspezialist 2</v>
      </c>
      <c r="DG121" s="20"/>
      <c r="DH121" s="125">
        <v>162</v>
      </c>
      <c r="DI121" s="33">
        <f>VLOOKUP($DH121,Funktionsbezeichnungen,3,0)</f>
        <v>9</v>
      </c>
      <c r="DJ121" s="83" t="str">
        <f>VLOOKUP($DH121,Funktionsbezeichnungen,2,0)</f>
        <v>Personal-Fachspezialist 2</v>
      </c>
      <c r="DO121" s="19">
        <f t="shared" si="61"/>
        <v>4216</v>
      </c>
      <c r="DP121" s="153">
        <v>3</v>
      </c>
      <c r="DQ121" s="19">
        <v>0</v>
      </c>
      <c r="DR121" s="185" t="s">
        <v>971</v>
      </c>
    </row>
    <row r="122" spans="1:122" s="19" customFormat="1" x14ac:dyDescent="0.2">
      <c r="A122" s="53">
        <v>0</v>
      </c>
      <c r="B122" s="53">
        <v>1</v>
      </c>
      <c r="C122" s="53">
        <f t="shared" si="56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359</v>
      </c>
      <c r="P122" s="15" t="s">
        <v>1155</v>
      </c>
      <c r="Q122" s="15">
        <v>118</v>
      </c>
      <c r="R122" s="42"/>
      <c r="S122" s="27" t="s">
        <v>1156</v>
      </c>
      <c r="T122" s="21">
        <v>1959</v>
      </c>
      <c r="U122" s="28" t="s">
        <v>151</v>
      </c>
      <c r="V122" s="21">
        <v>1977</v>
      </c>
      <c r="W122" s="25"/>
      <c r="X122" s="21"/>
      <c r="Y122" s="25"/>
      <c r="Z122" s="21">
        <f t="shared" si="57"/>
        <v>40</v>
      </c>
      <c r="AA122" s="25" t="s">
        <v>1157</v>
      </c>
      <c r="AB122" s="21" t="s">
        <v>121</v>
      </c>
      <c r="AC122" s="21"/>
      <c r="AE122" s="90" t="s">
        <v>1158</v>
      </c>
      <c r="AF122" s="82"/>
      <c r="CP122" s="19" t="str">
        <f t="shared" si="58"/>
        <v>Canetti Rosemarie</v>
      </c>
      <c r="CR122" s="19">
        <f t="shared" si="59"/>
        <v>40</v>
      </c>
      <c r="CS122" s="19" t="str">
        <f t="shared" si="60"/>
        <v>D</v>
      </c>
      <c r="CT122" s="154">
        <v>4320</v>
      </c>
      <c r="CU122" s="125">
        <v>134</v>
      </c>
      <c r="CV122" s="33">
        <f t="shared" si="94"/>
        <v>7</v>
      </c>
      <c r="CW122" s="83" t="str">
        <f t="shared" si="95"/>
        <v>Kaufmännischer Mitarbeiter 4 / Gruppenchef 2</v>
      </c>
      <c r="CX122" s="125"/>
      <c r="CY122" s="33"/>
      <c r="CZ122" s="83"/>
      <c r="DA122" s="125">
        <v>134</v>
      </c>
      <c r="DB122" s="33">
        <f t="shared" si="84"/>
        <v>7</v>
      </c>
      <c r="DC122" s="83" t="str">
        <f t="shared" si="85"/>
        <v>Kaufmännischer Mitarbeiter 4 / Gruppenchef 2</v>
      </c>
      <c r="DD122" s="125">
        <v>134</v>
      </c>
      <c r="DE122" s="33">
        <f t="shared" si="96"/>
        <v>7</v>
      </c>
      <c r="DF122" s="83" t="str">
        <f t="shared" si="97"/>
        <v>Kaufmännischer Mitarbeiter 4 / Gruppenchef 2</v>
      </c>
      <c r="DG122" s="20"/>
      <c r="DH122" s="125">
        <v>134</v>
      </c>
      <c r="DI122" s="33">
        <f t="shared" si="86"/>
        <v>7</v>
      </c>
      <c r="DJ122" s="83" t="str">
        <f t="shared" si="87"/>
        <v>Kaufmännischer Mitarbeiter 4 / Gruppenchef 2</v>
      </c>
      <c r="DO122" s="19">
        <f t="shared" si="61"/>
        <v>4320</v>
      </c>
      <c r="DP122" s="153">
        <v>6</v>
      </c>
      <c r="DQ122" s="19">
        <v>0</v>
      </c>
      <c r="DR122" s="19" t="s">
        <v>955</v>
      </c>
    </row>
    <row r="123" spans="1:122" s="19" customFormat="1" x14ac:dyDescent="0.2">
      <c r="A123" s="53">
        <v>0</v>
      </c>
      <c r="B123" s="53">
        <v>1</v>
      </c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359</v>
      </c>
      <c r="P123" s="15" t="s">
        <v>1168</v>
      </c>
      <c r="Q123" s="15">
        <v>119</v>
      </c>
      <c r="R123" s="42"/>
      <c r="S123" s="27" t="s">
        <v>650</v>
      </c>
      <c r="T123" s="21">
        <v>1961</v>
      </c>
      <c r="U123" s="28" t="s">
        <v>155</v>
      </c>
      <c r="V123" s="21">
        <v>1982</v>
      </c>
      <c r="W123" s="25"/>
      <c r="X123" s="21"/>
      <c r="Y123" s="25" t="s">
        <v>323</v>
      </c>
      <c r="Z123" s="21">
        <f t="shared" si="57"/>
        <v>35</v>
      </c>
      <c r="AA123" s="25" t="s">
        <v>696</v>
      </c>
      <c r="AB123" s="21" t="s">
        <v>121</v>
      </c>
      <c r="AC123" s="21"/>
      <c r="AE123" s="90" t="s">
        <v>425</v>
      </c>
      <c r="AF123" s="82"/>
      <c r="CP123" s="19" t="str">
        <f t="shared" si="58"/>
        <v>Peier Doris</v>
      </c>
      <c r="CR123" s="19">
        <f t="shared" si="59"/>
        <v>35</v>
      </c>
      <c r="CS123" s="19" t="str">
        <f t="shared" si="60"/>
        <v>D</v>
      </c>
      <c r="CT123" s="154">
        <v>5581</v>
      </c>
      <c r="CU123" s="125">
        <v>134</v>
      </c>
      <c r="CV123" s="33">
        <f t="shared" si="94"/>
        <v>7</v>
      </c>
      <c r="CW123" s="83" t="str">
        <f t="shared" si="95"/>
        <v>Kaufmännischer Mitarbeiter 4 / Gruppenchef 2</v>
      </c>
      <c r="CX123" s="125">
        <v>134</v>
      </c>
      <c r="CY123" s="33">
        <f t="shared" si="82"/>
        <v>7</v>
      </c>
      <c r="CZ123" s="83" t="str">
        <f t="shared" si="83"/>
        <v>Kaufmännischer Mitarbeiter 4 / Gruppenchef 2</v>
      </c>
      <c r="DA123" s="125">
        <v>134</v>
      </c>
      <c r="DB123" s="33">
        <f t="shared" si="84"/>
        <v>7</v>
      </c>
      <c r="DC123" s="83" t="str">
        <f t="shared" si="85"/>
        <v>Kaufmännischer Mitarbeiter 4 / Gruppenchef 2</v>
      </c>
      <c r="DD123" s="125">
        <v>134</v>
      </c>
      <c r="DE123" s="33">
        <f t="shared" si="96"/>
        <v>7</v>
      </c>
      <c r="DF123" s="83" t="str">
        <f t="shared" si="97"/>
        <v>Kaufmännischer Mitarbeiter 4 / Gruppenchef 2</v>
      </c>
      <c r="DG123" s="20"/>
      <c r="DH123" s="125">
        <v>134</v>
      </c>
      <c r="DI123" s="33">
        <f t="shared" si="86"/>
        <v>7</v>
      </c>
      <c r="DJ123" s="83" t="str">
        <f t="shared" si="87"/>
        <v>Kaufmännischer Mitarbeiter 4 / Gruppenchef 2</v>
      </c>
      <c r="DO123" s="19">
        <f t="shared" si="61"/>
        <v>5581</v>
      </c>
      <c r="DP123" s="153">
        <v>6</v>
      </c>
      <c r="DQ123" s="19">
        <v>0</v>
      </c>
      <c r="DR123" s="19" t="s">
        <v>955</v>
      </c>
    </row>
    <row r="124" spans="1:122" s="19" customFormat="1" x14ac:dyDescent="0.2">
      <c r="A124" s="53">
        <v>0</v>
      </c>
      <c r="B124" s="53">
        <v>1</v>
      </c>
      <c r="C124" s="53">
        <f t="shared" si="56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359</v>
      </c>
      <c r="P124" s="15" t="s">
        <v>607</v>
      </c>
      <c r="Q124" s="15">
        <v>120</v>
      </c>
      <c r="R124" s="42"/>
      <c r="S124" s="27" t="s">
        <v>608</v>
      </c>
      <c r="T124" s="21">
        <v>1966</v>
      </c>
      <c r="U124" s="28" t="s">
        <v>151</v>
      </c>
      <c r="V124" s="21">
        <v>1985</v>
      </c>
      <c r="W124" s="25"/>
      <c r="X124" s="21"/>
      <c r="Y124" s="25"/>
      <c r="Z124" s="21">
        <f t="shared" si="57"/>
        <v>32</v>
      </c>
      <c r="AA124" s="25" t="s">
        <v>696</v>
      </c>
      <c r="AB124" s="21" t="s">
        <v>121</v>
      </c>
      <c r="AC124" s="21"/>
      <c r="AE124" s="90" t="s">
        <v>425</v>
      </c>
      <c r="AF124" s="82"/>
      <c r="CP124" s="19" t="str">
        <f t="shared" si="58"/>
        <v>Beuret Agnès</v>
      </c>
      <c r="CR124" s="19">
        <f t="shared" si="59"/>
        <v>32</v>
      </c>
      <c r="CS124" s="19" t="str">
        <f t="shared" si="60"/>
        <v>D</v>
      </c>
      <c r="CT124" s="154">
        <v>4352</v>
      </c>
      <c r="CU124" s="125">
        <v>134</v>
      </c>
      <c r="CV124" s="33">
        <f t="shared" si="94"/>
        <v>7</v>
      </c>
      <c r="CW124" s="83" t="str">
        <f t="shared" si="95"/>
        <v>Kaufmännischer Mitarbeiter 4 / Gruppenchef 2</v>
      </c>
      <c r="CX124" s="125">
        <v>134</v>
      </c>
      <c r="CY124" s="33">
        <f t="shared" si="82"/>
        <v>7</v>
      </c>
      <c r="CZ124" s="83" t="str">
        <f t="shared" si="83"/>
        <v>Kaufmännischer Mitarbeiter 4 / Gruppenchef 2</v>
      </c>
      <c r="DA124" s="125">
        <v>134</v>
      </c>
      <c r="DB124" s="33">
        <f t="shared" si="84"/>
        <v>7</v>
      </c>
      <c r="DC124" s="83" t="str">
        <f t="shared" si="85"/>
        <v>Kaufmännischer Mitarbeiter 4 / Gruppenchef 2</v>
      </c>
      <c r="DD124" s="125">
        <v>134</v>
      </c>
      <c r="DE124" s="33">
        <f t="shared" si="96"/>
        <v>7</v>
      </c>
      <c r="DF124" s="83" t="str">
        <f t="shared" si="97"/>
        <v>Kaufmännischer Mitarbeiter 4 / Gruppenchef 2</v>
      </c>
      <c r="DG124" s="20"/>
      <c r="DH124" s="125">
        <v>134</v>
      </c>
      <c r="DI124" s="33">
        <f t="shared" si="86"/>
        <v>7</v>
      </c>
      <c r="DJ124" s="83" t="str">
        <f t="shared" si="87"/>
        <v>Kaufmännischer Mitarbeiter 4 / Gruppenchef 2</v>
      </c>
      <c r="DO124" s="19">
        <f t="shared" si="61"/>
        <v>4352</v>
      </c>
      <c r="DP124" s="153">
        <v>6</v>
      </c>
      <c r="DQ124" s="19">
        <v>0</v>
      </c>
      <c r="DR124" s="19" t="s">
        <v>955</v>
      </c>
    </row>
    <row r="125" spans="1:122" s="19" customFormat="1" x14ac:dyDescent="0.2">
      <c r="A125" s="53">
        <v>0</v>
      </c>
      <c r="B125" s="53">
        <v>1</v>
      </c>
      <c r="C125" s="53">
        <f t="shared" si="56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359</v>
      </c>
      <c r="P125" s="15" t="s">
        <v>508</v>
      </c>
      <c r="Q125" s="15">
        <v>121</v>
      </c>
      <c r="R125" s="42"/>
      <c r="S125" s="27" t="s">
        <v>164</v>
      </c>
      <c r="T125" s="21">
        <v>1970</v>
      </c>
      <c r="U125" s="28" t="s">
        <v>165</v>
      </c>
      <c r="V125" s="21">
        <v>1990</v>
      </c>
      <c r="W125" s="25"/>
      <c r="X125" s="21"/>
      <c r="Y125" s="25"/>
      <c r="Z125" s="21">
        <f t="shared" si="57"/>
        <v>27</v>
      </c>
      <c r="AA125" s="25" t="s">
        <v>696</v>
      </c>
      <c r="AB125" s="21" t="s">
        <v>121</v>
      </c>
      <c r="AC125" s="21"/>
      <c r="AE125" s="90" t="s">
        <v>425</v>
      </c>
      <c r="AF125" s="82"/>
      <c r="CP125" s="19" t="str">
        <f t="shared" si="58"/>
        <v>Weider Noelle</v>
      </c>
      <c r="CR125" s="19">
        <f t="shared" si="59"/>
        <v>27</v>
      </c>
      <c r="CS125" s="19" t="str">
        <f t="shared" si="60"/>
        <v>D</v>
      </c>
      <c r="CT125" s="154">
        <v>5604</v>
      </c>
      <c r="CU125" s="125">
        <v>134</v>
      </c>
      <c r="CV125" s="33">
        <f t="shared" si="94"/>
        <v>7</v>
      </c>
      <c r="CW125" s="83" t="str">
        <f t="shared" si="95"/>
        <v>Kaufmännischer Mitarbeiter 4 / Gruppenchef 2</v>
      </c>
      <c r="CX125" s="125">
        <v>134</v>
      </c>
      <c r="CY125" s="33">
        <f t="shared" si="82"/>
        <v>7</v>
      </c>
      <c r="CZ125" s="83" t="str">
        <f t="shared" si="83"/>
        <v>Kaufmännischer Mitarbeiter 4 / Gruppenchef 2</v>
      </c>
      <c r="DA125" s="125">
        <v>134</v>
      </c>
      <c r="DB125" s="33">
        <f t="shared" si="84"/>
        <v>7</v>
      </c>
      <c r="DC125" s="83" t="str">
        <f t="shared" si="85"/>
        <v>Kaufmännischer Mitarbeiter 4 / Gruppenchef 2</v>
      </c>
      <c r="DD125" s="125">
        <v>134</v>
      </c>
      <c r="DE125" s="33">
        <f t="shared" si="96"/>
        <v>7</v>
      </c>
      <c r="DF125" s="83" t="str">
        <f t="shared" si="97"/>
        <v>Kaufmännischer Mitarbeiter 4 / Gruppenchef 2</v>
      </c>
      <c r="DG125" s="20"/>
      <c r="DH125" s="125">
        <v>134</v>
      </c>
      <c r="DI125" s="33">
        <f t="shared" si="86"/>
        <v>7</v>
      </c>
      <c r="DJ125" s="83" t="str">
        <f t="shared" si="87"/>
        <v>Kaufmännischer Mitarbeiter 4 / Gruppenchef 2</v>
      </c>
      <c r="DO125" s="19">
        <f t="shared" si="61"/>
        <v>5604</v>
      </c>
      <c r="DP125" s="153">
        <v>6</v>
      </c>
      <c r="DQ125" s="19">
        <v>0</v>
      </c>
      <c r="DR125" s="19" t="s">
        <v>955</v>
      </c>
    </row>
    <row r="126" spans="1:122" s="19" customFormat="1" ht="27" x14ac:dyDescent="0.2">
      <c r="A126" s="53">
        <v>0</v>
      </c>
      <c r="B126" s="53"/>
      <c r="C126" s="53">
        <f t="shared" si="56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509</v>
      </c>
      <c r="Q126" s="15">
        <v>122</v>
      </c>
      <c r="R126" s="42"/>
      <c r="S126" s="27" t="s">
        <v>244</v>
      </c>
      <c r="T126" s="21">
        <v>1976</v>
      </c>
      <c r="U126" s="28" t="s">
        <v>243</v>
      </c>
      <c r="V126" s="21">
        <v>2002</v>
      </c>
      <c r="W126" s="25"/>
      <c r="X126" s="21"/>
      <c r="Y126" s="25" t="s">
        <v>327</v>
      </c>
      <c r="Z126" s="21">
        <f t="shared" si="57"/>
        <v>15</v>
      </c>
      <c r="AA126" s="25" t="s">
        <v>326</v>
      </c>
      <c r="AB126" s="21" t="s">
        <v>121</v>
      </c>
      <c r="AC126" s="21"/>
      <c r="AE126" s="90" t="s">
        <v>375</v>
      </c>
      <c r="AF126" s="82"/>
      <c r="CP126" s="19" t="str">
        <f t="shared" si="58"/>
        <v>Fischer Michel</v>
      </c>
      <c r="CR126" s="19">
        <f t="shared" si="59"/>
        <v>15</v>
      </c>
      <c r="CS126" s="19" t="str">
        <f t="shared" si="60"/>
        <v>D</v>
      </c>
      <c r="CT126" s="154">
        <v>8655</v>
      </c>
      <c r="CU126" s="125">
        <v>542</v>
      </c>
      <c r="CV126" s="33">
        <f t="shared" si="94"/>
        <v>7</v>
      </c>
      <c r="CW126" s="83" t="str">
        <f t="shared" si="95"/>
        <v>Technischer Sachbearbeiter 2</v>
      </c>
      <c r="CX126" s="125">
        <v>542</v>
      </c>
      <c r="CY126" s="33">
        <f t="shared" si="82"/>
        <v>7</v>
      </c>
      <c r="CZ126" s="83" t="str">
        <f t="shared" si="83"/>
        <v>Technischer Sachbearbeiter 2</v>
      </c>
      <c r="DA126" s="125">
        <v>542</v>
      </c>
      <c r="DB126" s="33">
        <f t="shared" si="84"/>
        <v>7</v>
      </c>
      <c r="DC126" s="83" t="str">
        <f t="shared" si="85"/>
        <v>Technischer Sachbearbeiter 2</v>
      </c>
      <c r="DD126" s="125">
        <v>541</v>
      </c>
      <c r="DE126" s="33">
        <f t="shared" si="96"/>
        <v>6</v>
      </c>
      <c r="DF126" s="83" t="str">
        <f t="shared" si="97"/>
        <v>Technischer Sachbearbeiter 1</v>
      </c>
      <c r="DG126" s="20"/>
      <c r="DH126" s="125">
        <v>351</v>
      </c>
      <c r="DI126" s="33">
        <f t="shared" si="86"/>
        <v>7</v>
      </c>
      <c r="DJ126" s="83" t="str">
        <f t="shared" si="87"/>
        <v>Marketing - / Product - Manager 1</v>
      </c>
      <c r="DO126" s="19">
        <f t="shared" si="61"/>
        <v>8655</v>
      </c>
      <c r="DP126" s="153">
        <v>6</v>
      </c>
      <c r="DQ126" s="19">
        <v>0</v>
      </c>
      <c r="DR126" s="19" t="s">
        <v>967</v>
      </c>
    </row>
    <row r="127" spans="1:122" s="19" customFormat="1" x14ac:dyDescent="0.2">
      <c r="A127" s="53">
        <v>0</v>
      </c>
      <c r="B127" s="53">
        <v>1</v>
      </c>
      <c r="C127" s="53">
        <f t="shared" si="56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582</v>
      </c>
      <c r="Q127" s="15">
        <v>123</v>
      </c>
      <c r="R127" s="42"/>
      <c r="S127" s="27" t="s">
        <v>583</v>
      </c>
      <c r="T127" s="21">
        <v>1959</v>
      </c>
      <c r="U127" s="28" t="s">
        <v>397</v>
      </c>
      <c r="V127" s="21">
        <v>1976</v>
      </c>
      <c r="W127" s="25"/>
      <c r="X127" s="21"/>
      <c r="Y127" s="25"/>
      <c r="Z127" s="21">
        <f t="shared" si="57"/>
        <v>41</v>
      </c>
      <c r="AA127" s="25" t="s">
        <v>584</v>
      </c>
      <c r="AB127" s="21" t="s">
        <v>142</v>
      </c>
      <c r="AC127" s="21"/>
      <c r="AE127" s="90" t="s">
        <v>585</v>
      </c>
      <c r="AF127" s="82"/>
      <c r="CP127" s="19" t="str">
        <f t="shared" si="58"/>
        <v>Willig Martine</v>
      </c>
      <c r="CR127" s="19">
        <f t="shared" si="59"/>
        <v>41</v>
      </c>
      <c r="CS127" s="19" t="str">
        <f t="shared" si="60"/>
        <v>E</v>
      </c>
      <c r="CT127" s="154">
        <v>5637</v>
      </c>
      <c r="CU127" s="125">
        <v>133</v>
      </c>
      <c r="CV127" s="33">
        <f t="shared" si="94"/>
        <v>6</v>
      </c>
      <c r="CW127" s="83" t="str">
        <f t="shared" si="95"/>
        <v>Kaufmännischer Mitarbeiter 3 / Gruppenchef 1</v>
      </c>
      <c r="CX127" s="125">
        <v>133</v>
      </c>
      <c r="CY127" s="33">
        <f t="shared" si="82"/>
        <v>6</v>
      </c>
      <c r="CZ127" s="83" t="str">
        <f t="shared" si="83"/>
        <v>Kaufmännischer Mitarbeiter 3 / Gruppenchef 1</v>
      </c>
      <c r="DA127" s="125">
        <v>133</v>
      </c>
      <c r="DB127" s="33">
        <f t="shared" si="84"/>
        <v>6</v>
      </c>
      <c r="DC127" s="83" t="str">
        <f t="shared" si="85"/>
        <v>Kaufmännischer Mitarbeiter 3 / Gruppenchef 1</v>
      </c>
      <c r="DD127" s="125">
        <v>133</v>
      </c>
      <c r="DE127" s="33">
        <f t="shared" si="96"/>
        <v>6</v>
      </c>
      <c r="DF127" s="83" t="str">
        <f t="shared" si="97"/>
        <v>Kaufmännischer Mitarbeiter 3 / Gruppenchef 1</v>
      </c>
      <c r="DG127" s="20"/>
      <c r="DH127" s="125">
        <v>133</v>
      </c>
      <c r="DI127" s="33">
        <f t="shared" si="86"/>
        <v>6</v>
      </c>
      <c r="DJ127" s="83" t="str">
        <f t="shared" si="87"/>
        <v>Kaufmännischer Mitarbeiter 3 / Gruppenchef 1</v>
      </c>
      <c r="DO127" s="19">
        <f t="shared" si="61"/>
        <v>5637</v>
      </c>
      <c r="DP127" s="153">
        <v>6</v>
      </c>
      <c r="DQ127" s="19">
        <v>0</v>
      </c>
      <c r="DR127" s="185" t="s">
        <v>973</v>
      </c>
    </row>
    <row r="128" spans="1:122" s="19" customFormat="1" x14ac:dyDescent="0.2">
      <c r="A128" s="53">
        <v>0</v>
      </c>
      <c r="B128" s="53">
        <v>1</v>
      </c>
      <c r="C128" s="53">
        <f t="shared" ref="C128" si="98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245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ref="Z128" si="99">$AD$3-V128</f>
        <v>32</v>
      </c>
      <c r="AA128" s="25" t="s">
        <v>156</v>
      </c>
      <c r="AB128" s="21" t="s">
        <v>142</v>
      </c>
      <c r="AC128" s="21"/>
      <c r="AE128" s="90" t="s">
        <v>457</v>
      </c>
      <c r="AF128" s="82"/>
      <c r="CP128" s="258" t="str">
        <f t="shared" ref="CP128" si="100">+S128</f>
        <v>Boschung Brigitte</v>
      </c>
      <c r="CQ128" s="259"/>
      <c r="CR128" s="19">
        <f t="shared" ref="CR128" si="101">+Z128</f>
        <v>32</v>
      </c>
      <c r="CS128" s="19" t="str">
        <f t="shared" ref="CS128" si="102">+AB128</f>
        <v>E</v>
      </c>
      <c r="CT128" s="154">
        <v>7703</v>
      </c>
      <c r="CU128" s="125">
        <v>133</v>
      </c>
      <c r="CV128" s="33">
        <f t="shared" si="94"/>
        <v>6</v>
      </c>
      <c r="CW128" s="83" t="str">
        <f t="shared" si="95"/>
        <v>Kaufmännischer Mitarbeiter 3 / Gruppenchef 1</v>
      </c>
      <c r="CX128" s="125">
        <v>133</v>
      </c>
      <c r="CY128" s="33">
        <f>VLOOKUP($CX128,Funktionsbezeichnungen,3,0)</f>
        <v>6</v>
      </c>
      <c r="CZ128" s="83" t="str">
        <f>VLOOKUP($CX128,Funktionsbezeichnungen,2,0)</f>
        <v>Kaufmännischer Mitarbeiter 3 / Gruppenchef 1</v>
      </c>
      <c r="DA128" s="125">
        <v>112</v>
      </c>
      <c r="DB128" s="33">
        <f>VLOOKUP($DA128,Funktionsbezeichnungen,3,0)</f>
        <v>5</v>
      </c>
      <c r="DC128" s="83" t="str">
        <f>VLOOKUP($DA128,Funktionsbezeichnungen,2,0)</f>
        <v>Réceptionist / Telefonist / Service-Disponent 2</v>
      </c>
      <c r="DD128" s="125">
        <v>112</v>
      </c>
      <c r="DE128" s="33">
        <f>VLOOKUP($DD128,Funktionsbezeichnungen,3,0)</f>
        <v>5</v>
      </c>
      <c r="DF128" s="83" t="str">
        <f>VLOOKUP($DD128,Funktionsbezeichnungen,2,0)</f>
        <v>Réceptionist / Telefonist / Service-Disponent 2</v>
      </c>
      <c r="DG128" s="20"/>
      <c r="DH128" s="125">
        <v>112</v>
      </c>
      <c r="DI128" s="33">
        <f>VLOOKUP($DH128,Funktionsbezeichnungen,3,0)</f>
        <v>5</v>
      </c>
      <c r="DJ128" s="83" t="str">
        <f>VLOOKUP($DH128,Funktionsbezeichnungen,2,0)</f>
        <v>Réceptionist / Telefonist / Service-Disponent 2</v>
      </c>
      <c r="DO128" s="19">
        <f t="shared" ref="DO128" si="103">+CT128</f>
        <v>7703</v>
      </c>
      <c r="DP128" s="153">
        <v>6</v>
      </c>
      <c r="DQ128" s="19">
        <v>0</v>
      </c>
      <c r="DR128" s="19" t="s">
        <v>953</v>
      </c>
    </row>
    <row r="129" spans="1:122" s="19" customFormat="1" x14ac:dyDescent="0.2">
      <c r="A129" s="53">
        <v>0</v>
      </c>
      <c r="B129" s="53">
        <v>1</v>
      </c>
      <c r="C129" s="53">
        <f t="shared" si="5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507</v>
      </c>
      <c r="Q129" s="15">
        <v>125</v>
      </c>
      <c r="R129" s="42"/>
      <c r="S129" s="27" t="s">
        <v>259</v>
      </c>
      <c r="T129" s="21">
        <v>1957</v>
      </c>
      <c r="U129" s="28" t="s">
        <v>151</v>
      </c>
      <c r="V129" s="21">
        <v>1977</v>
      </c>
      <c r="W129" s="25"/>
      <c r="X129" s="21"/>
      <c r="Y129" s="25"/>
      <c r="Z129" s="21">
        <f t="shared" si="57"/>
        <v>40</v>
      </c>
      <c r="AA129" s="25" t="s">
        <v>156</v>
      </c>
      <c r="AB129" s="21" t="s">
        <v>142</v>
      </c>
      <c r="AC129" s="21"/>
      <c r="AE129" s="90" t="s">
        <v>457</v>
      </c>
      <c r="AF129" s="82"/>
      <c r="CP129" s="19" t="str">
        <f t="shared" si="58"/>
        <v>Meichtry Anna</v>
      </c>
      <c r="CR129" s="19">
        <f t="shared" si="59"/>
        <v>40</v>
      </c>
      <c r="CS129" s="19" t="str">
        <f t="shared" si="60"/>
        <v>E</v>
      </c>
      <c r="CT129" s="154">
        <v>5629</v>
      </c>
      <c r="CU129" s="125">
        <v>133</v>
      </c>
      <c r="CV129" s="33">
        <f t="shared" si="94"/>
        <v>6</v>
      </c>
      <c r="CW129" s="83" t="str">
        <f t="shared" si="95"/>
        <v>Kaufmännischer Mitarbeiter 3 / Gruppenchef 1</v>
      </c>
      <c r="CX129" s="125">
        <v>133</v>
      </c>
      <c r="CY129" s="33">
        <f t="shared" si="82"/>
        <v>6</v>
      </c>
      <c r="CZ129" s="83" t="str">
        <f t="shared" si="83"/>
        <v>Kaufmännischer Mitarbeiter 3 / Gruppenchef 1</v>
      </c>
      <c r="DA129" s="125">
        <v>133</v>
      </c>
      <c r="DB129" s="33">
        <f t="shared" si="84"/>
        <v>6</v>
      </c>
      <c r="DC129" s="83" t="str">
        <f t="shared" si="85"/>
        <v>Kaufmännischer Mitarbeiter 3 / Gruppenchef 1</v>
      </c>
      <c r="DD129" s="125">
        <v>133</v>
      </c>
      <c r="DE129" s="33">
        <f t="shared" si="96"/>
        <v>6</v>
      </c>
      <c r="DF129" s="83" t="str">
        <f t="shared" si="97"/>
        <v>Kaufmännischer Mitarbeiter 3 / Gruppenchef 1</v>
      </c>
      <c r="DG129" s="20"/>
      <c r="DH129" s="125">
        <v>133</v>
      </c>
      <c r="DI129" s="33">
        <f t="shared" si="86"/>
        <v>6</v>
      </c>
      <c r="DJ129" s="83" t="str">
        <f t="shared" si="87"/>
        <v>Kaufmännischer Mitarbeiter 3 / Gruppenchef 1</v>
      </c>
      <c r="DO129" s="19">
        <f t="shared" si="61"/>
        <v>5629</v>
      </c>
      <c r="DP129" s="153">
        <v>6</v>
      </c>
      <c r="DQ129" s="19">
        <v>0</v>
      </c>
      <c r="DR129" s="19" t="s">
        <v>955</v>
      </c>
    </row>
    <row r="130" spans="1:122" s="19" customFormat="1" x14ac:dyDescent="0.2">
      <c r="A130" s="53">
        <v>0</v>
      </c>
      <c r="B130" s="53">
        <v>1</v>
      </c>
      <c r="C130" s="53">
        <f t="shared" si="5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1167</v>
      </c>
      <c r="Q130" s="15">
        <v>126</v>
      </c>
      <c r="R130" s="42"/>
      <c r="S130" s="27" t="s">
        <v>1005</v>
      </c>
      <c r="T130" s="21">
        <v>1967</v>
      </c>
      <c r="U130" s="28" t="s">
        <v>151</v>
      </c>
      <c r="V130" s="21">
        <v>1987</v>
      </c>
      <c r="W130" s="25"/>
      <c r="X130" s="21"/>
      <c r="Y130" s="25"/>
      <c r="Z130" s="21">
        <f t="shared" si="57"/>
        <v>30</v>
      </c>
      <c r="AA130" s="25" t="s">
        <v>691</v>
      </c>
      <c r="AB130" s="21" t="s">
        <v>142</v>
      </c>
      <c r="AC130" s="21"/>
      <c r="AE130" s="90" t="s">
        <v>457</v>
      </c>
      <c r="AF130" s="82"/>
      <c r="CP130" s="19" t="str">
        <f t="shared" si="58"/>
        <v>Meier Jacqueline</v>
      </c>
      <c r="CR130" s="19">
        <f t="shared" si="59"/>
        <v>30</v>
      </c>
      <c r="CS130" s="19" t="str">
        <f t="shared" si="60"/>
        <v>E</v>
      </c>
      <c r="CT130" s="154">
        <v>7700</v>
      </c>
      <c r="CU130" s="125">
        <v>212</v>
      </c>
      <c r="CV130" s="33">
        <f t="shared" si="94"/>
        <v>5</v>
      </c>
      <c r="CW130" s="83" t="str">
        <f t="shared" si="95"/>
        <v>Buchhalter 2</v>
      </c>
      <c r="CX130" s="125">
        <v>212</v>
      </c>
      <c r="CY130" s="33">
        <f t="shared" si="82"/>
        <v>5</v>
      </c>
      <c r="CZ130" s="83" t="str">
        <f t="shared" si="83"/>
        <v>Buchhalter 2</v>
      </c>
      <c r="DA130" s="125">
        <v>212</v>
      </c>
      <c r="DB130" s="33">
        <f t="shared" si="84"/>
        <v>5</v>
      </c>
      <c r="DC130" s="83" t="str">
        <f t="shared" si="85"/>
        <v>Buchhalter 2</v>
      </c>
      <c r="DD130" s="125">
        <v>212</v>
      </c>
      <c r="DE130" s="33">
        <f t="shared" si="96"/>
        <v>5</v>
      </c>
      <c r="DF130" s="83" t="str">
        <f t="shared" si="97"/>
        <v>Buchhalter 2</v>
      </c>
      <c r="DG130" s="20"/>
      <c r="DH130" s="125">
        <v>212</v>
      </c>
      <c r="DI130" s="33">
        <f t="shared" si="86"/>
        <v>5</v>
      </c>
      <c r="DJ130" s="83" t="str">
        <f t="shared" si="87"/>
        <v>Buchhalter 2</v>
      </c>
      <c r="DO130" s="19">
        <f t="shared" si="61"/>
        <v>7700</v>
      </c>
      <c r="DP130" s="153">
        <v>6</v>
      </c>
      <c r="DQ130" s="19">
        <v>0</v>
      </c>
      <c r="DR130" s="19" t="s">
        <v>958</v>
      </c>
    </row>
    <row r="131" spans="1:122" s="19" customFormat="1" x14ac:dyDescent="0.2">
      <c r="A131" s="53">
        <v>0</v>
      </c>
      <c r="B131" s="53">
        <v>1</v>
      </c>
      <c r="C131" s="53">
        <f t="shared" si="5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510</v>
      </c>
      <c r="Q131" s="15">
        <v>127</v>
      </c>
      <c r="R131" s="42"/>
      <c r="S131" s="27" t="s">
        <v>278</v>
      </c>
      <c r="T131" s="21">
        <v>1985</v>
      </c>
      <c r="U131" s="28" t="s">
        <v>279</v>
      </c>
      <c r="V131" s="21">
        <v>2005</v>
      </c>
      <c r="W131" s="25"/>
      <c r="X131" s="21"/>
      <c r="Y131" s="25"/>
      <c r="Z131" s="21">
        <f t="shared" si="57"/>
        <v>12</v>
      </c>
      <c r="AA131" s="25" t="s">
        <v>691</v>
      </c>
      <c r="AB131" s="21" t="s">
        <v>142</v>
      </c>
      <c r="AC131" s="21"/>
      <c r="AE131" s="90" t="s">
        <v>457</v>
      </c>
      <c r="AF131" s="82"/>
      <c r="CP131" s="19" t="str">
        <f t="shared" si="58"/>
        <v>Oruk Makbule</v>
      </c>
      <c r="CR131" s="19">
        <f t="shared" si="59"/>
        <v>12</v>
      </c>
      <c r="CS131" s="19" t="str">
        <f t="shared" si="60"/>
        <v>E</v>
      </c>
      <c r="CT131" s="154">
        <v>6762</v>
      </c>
      <c r="CU131" s="125">
        <v>212</v>
      </c>
      <c r="CV131" s="33">
        <f t="shared" si="94"/>
        <v>5</v>
      </c>
      <c r="CW131" s="83" t="str">
        <f t="shared" si="95"/>
        <v>Buchhalter 2</v>
      </c>
      <c r="CX131" s="125">
        <v>212</v>
      </c>
      <c r="CY131" s="33">
        <f t="shared" si="82"/>
        <v>5</v>
      </c>
      <c r="CZ131" s="83" t="str">
        <f t="shared" si="83"/>
        <v>Buchhalter 2</v>
      </c>
      <c r="DA131" s="125">
        <v>212</v>
      </c>
      <c r="DB131" s="33">
        <f t="shared" si="84"/>
        <v>5</v>
      </c>
      <c r="DC131" s="83" t="str">
        <f t="shared" si="85"/>
        <v>Buchhalter 2</v>
      </c>
      <c r="DD131" s="125">
        <v>212</v>
      </c>
      <c r="DE131" s="33">
        <f t="shared" si="96"/>
        <v>5</v>
      </c>
      <c r="DF131" s="83" t="str">
        <f t="shared" si="97"/>
        <v>Buchhalter 2</v>
      </c>
      <c r="DG131" s="20"/>
      <c r="DH131" s="125">
        <v>212</v>
      </c>
      <c r="DI131" s="33">
        <f t="shared" si="86"/>
        <v>5</v>
      </c>
      <c r="DJ131" s="83" t="str">
        <f t="shared" si="87"/>
        <v>Buchhalter 2</v>
      </c>
      <c r="DO131" s="19">
        <f t="shared" si="61"/>
        <v>6762</v>
      </c>
      <c r="DP131" s="153">
        <v>6</v>
      </c>
      <c r="DQ131" s="19">
        <v>0</v>
      </c>
      <c r="DR131" s="19" t="s">
        <v>958</v>
      </c>
    </row>
    <row r="132" spans="1:122" s="19" customFormat="1" x14ac:dyDescent="0.2">
      <c r="A132" s="53">
        <v>0</v>
      </c>
      <c r="B132" s="53"/>
      <c r="C132" s="53">
        <f t="shared" si="5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511</v>
      </c>
      <c r="Q132" s="15">
        <v>128</v>
      </c>
      <c r="R132" s="245" t="s">
        <v>341</v>
      </c>
      <c r="S132" s="27" t="s">
        <v>159</v>
      </c>
      <c r="T132" s="21">
        <v>1959</v>
      </c>
      <c r="U132" s="28" t="s">
        <v>126</v>
      </c>
      <c r="V132" s="21">
        <v>1979</v>
      </c>
      <c r="W132" s="25"/>
      <c r="X132" s="21"/>
      <c r="Y132" s="25" t="s">
        <v>340</v>
      </c>
      <c r="Z132" s="21">
        <f t="shared" si="57"/>
        <v>38</v>
      </c>
      <c r="AA132" s="25" t="s">
        <v>160</v>
      </c>
      <c r="AB132" s="21" t="s">
        <v>105</v>
      </c>
      <c r="AC132" s="21"/>
      <c r="AE132" s="90" t="s">
        <v>426</v>
      </c>
      <c r="AF132" s="82"/>
      <c r="CP132" s="19" t="str">
        <f t="shared" si="58"/>
        <v>Steg Günther</v>
      </c>
      <c r="CR132" s="19">
        <f t="shared" si="59"/>
        <v>38</v>
      </c>
      <c r="CS132" s="19" t="str">
        <f t="shared" si="60"/>
        <v>C</v>
      </c>
      <c r="CT132" s="154">
        <v>4226</v>
      </c>
      <c r="CU132" s="125">
        <v>413</v>
      </c>
      <c r="CV132" s="33">
        <f t="shared" si="94"/>
        <v>8</v>
      </c>
      <c r="CW132" s="83" t="str">
        <f t="shared" si="95"/>
        <v>Senior System-Controller</v>
      </c>
      <c r="CX132" s="125">
        <v>413</v>
      </c>
      <c r="CY132" s="33">
        <f t="shared" si="82"/>
        <v>8</v>
      </c>
      <c r="CZ132" s="83" t="str">
        <f t="shared" si="83"/>
        <v>Senior System-Controller</v>
      </c>
      <c r="DA132" s="125">
        <v>413</v>
      </c>
      <c r="DB132" s="33">
        <f t="shared" si="84"/>
        <v>8</v>
      </c>
      <c r="DC132" s="83" t="str">
        <f t="shared" si="85"/>
        <v>Senior System-Controller</v>
      </c>
      <c r="DD132" s="125">
        <v>413</v>
      </c>
      <c r="DE132" s="33">
        <f t="shared" si="96"/>
        <v>8</v>
      </c>
      <c r="DF132" s="83" t="str">
        <f t="shared" si="97"/>
        <v>Senior System-Controller</v>
      </c>
      <c r="DG132" s="20"/>
      <c r="DH132" s="125">
        <v>413</v>
      </c>
      <c r="DI132" s="33">
        <f t="shared" si="86"/>
        <v>8</v>
      </c>
      <c r="DJ132" s="83" t="str">
        <f t="shared" si="87"/>
        <v>Senior System-Controller</v>
      </c>
      <c r="DO132" s="19">
        <f t="shared" si="61"/>
        <v>4226</v>
      </c>
      <c r="DP132" s="153">
        <v>6</v>
      </c>
      <c r="DQ132" s="19">
        <v>0</v>
      </c>
      <c r="DR132" s="19" t="s">
        <v>961</v>
      </c>
    </row>
    <row r="133" spans="1:122" s="19" customFormat="1" ht="27" x14ac:dyDescent="0.2">
      <c r="A133" s="53">
        <v>0</v>
      </c>
      <c r="B133" s="53"/>
      <c r="C133" s="53">
        <f t="shared" si="56"/>
        <v>1</v>
      </c>
      <c r="D133" s="55"/>
      <c r="E133" s="55"/>
      <c r="F133" s="55"/>
      <c r="G133" s="53">
        <v>1</v>
      </c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533</v>
      </c>
      <c r="Q133" s="15">
        <v>129</v>
      </c>
      <c r="R133" s="42"/>
      <c r="S133" s="20" t="s">
        <v>532</v>
      </c>
      <c r="T133" s="21">
        <v>1966</v>
      </c>
      <c r="U133" s="28" t="s">
        <v>534</v>
      </c>
      <c r="V133" s="21">
        <v>1992</v>
      </c>
      <c r="W133" s="25" t="s">
        <v>535</v>
      </c>
      <c r="X133" s="21">
        <v>1995</v>
      </c>
      <c r="Y133" s="28" t="s">
        <v>211</v>
      </c>
      <c r="Z133" s="118">
        <f t="shared" si="57"/>
        <v>25</v>
      </c>
      <c r="AA133" s="25" t="s">
        <v>692</v>
      </c>
      <c r="AB133" s="21" t="s">
        <v>105</v>
      </c>
      <c r="AC133" s="21"/>
      <c r="AE133" s="90" t="s">
        <v>537</v>
      </c>
      <c r="AF133" s="82"/>
      <c r="CP133" s="19" t="str">
        <f t="shared" si="58"/>
        <v>Grimm Stephan</v>
      </c>
      <c r="CR133" s="19">
        <f t="shared" si="59"/>
        <v>25</v>
      </c>
      <c r="CS133" s="19" t="str">
        <f t="shared" si="60"/>
        <v>C</v>
      </c>
      <c r="CT133" s="154">
        <v>3203</v>
      </c>
      <c r="CU133" s="125">
        <v>443</v>
      </c>
      <c r="CV133" s="33">
        <f t="shared" si="94"/>
        <v>9</v>
      </c>
      <c r="CW133" s="83" t="str">
        <f t="shared" si="95"/>
        <v>System-Spezialist 3</v>
      </c>
      <c r="CX133" s="125">
        <v>443</v>
      </c>
      <c r="CY133" s="33">
        <f t="shared" si="82"/>
        <v>9</v>
      </c>
      <c r="CZ133" s="83" t="str">
        <f t="shared" si="83"/>
        <v>System-Spezialist 3</v>
      </c>
      <c r="DA133" s="125">
        <v>443</v>
      </c>
      <c r="DB133" s="33">
        <f t="shared" si="84"/>
        <v>9</v>
      </c>
      <c r="DC133" s="83" t="str">
        <f t="shared" si="85"/>
        <v>System-Spezialist 3</v>
      </c>
      <c r="DD133" s="125">
        <v>443</v>
      </c>
      <c r="DE133" s="33">
        <f t="shared" si="96"/>
        <v>9</v>
      </c>
      <c r="DF133" s="83" t="str">
        <f t="shared" si="97"/>
        <v>System-Spezialist 3</v>
      </c>
      <c r="DG133" s="20"/>
      <c r="DH133" s="125">
        <v>413</v>
      </c>
      <c r="DI133" s="33">
        <f t="shared" si="86"/>
        <v>8</v>
      </c>
      <c r="DJ133" s="83" t="str">
        <f t="shared" si="87"/>
        <v>Senior System-Controller</v>
      </c>
      <c r="DO133" s="19">
        <f t="shared" si="61"/>
        <v>3203</v>
      </c>
      <c r="DP133" s="153">
        <v>3</v>
      </c>
      <c r="DQ133" s="19">
        <v>0</v>
      </c>
      <c r="DR133" s="19" t="s">
        <v>962</v>
      </c>
    </row>
    <row r="134" spans="1:122" s="19" customFormat="1" x14ac:dyDescent="0.2">
      <c r="A134" s="53">
        <v>0</v>
      </c>
      <c r="B134" s="53"/>
      <c r="C134" s="53">
        <f t="shared" si="5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512</v>
      </c>
      <c r="Q134" s="15">
        <v>130</v>
      </c>
      <c r="R134" s="42"/>
      <c r="S134" s="27" t="s">
        <v>204</v>
      </c>
      <c r="T134" s="21">
        <v>1978</v>
      </c>
      <c r="U134" s="28" t="s">
        <v>277</v>
      </c>
      <c r="V134" s="21">
        <v>1999</v>
      </c>
      <c r="W134" s="25"/>
      <c r="X134" s="21"/>
      <c r="Y134" s="25" t="s">
        <v>316</v>
      </c>
      <c r="Z134" s="21">
        <f t="shared" si="57"/>
        <v>18</v>
      </c>
      <c r="AA134" s="25" t="s">
        <v>205</v>
      </c>
      <c r="AB134" s="21" t="s">
        <v>121</v>
      </c>
      <c r="AC134" s="21"/>
      <c r="AE134" s="90" t="s">
        <v>427</v>
      </c>
      <c r="AF134" s="82"/>
      <c r="CP134" s="19" t="str">
        <f t="shared" si="58"/>
        <v>Hänni Alexander</v>
      </c>
      <c r="CR134" s="19">
        <f t="shared" si="59"/>
        <v>18</v>
      </c>
      <c r="CS134" s="19" t="str">
        <f t="shared" si="60"/>
        <v>D</v>
      </c>
      <c r="CT134" s="154">
        <v>6755</v>
      </c>
      <c r="CU134" s="125">
        <v>423</v>
      </c>
      <c r="CV134" s="33">
        <f t="shared" si="94"/>
        <v>7</v>
      </c>
      <c r="CW134" s="83" t="str">
        <f t="shared" si="95"/>
        <v>IC-Berater / -Techniker 3 / LAN-Supporter</v>
      </c>
      <c r="CX134" s="125">
        <v>423</v>
      </c>
      <c r="CY134" s="33">
        <f t="shared" si="82"/>
        <v>7</v>
      </c>
      <c r="CZ134" s="83" t="str">
        <f t="shared" si="83"/>
        <v>IC-Berater / -Techniker 3 / LAN-Supporter</v>
      </c>
      <c r="DA134" s="125">
        <v>423</v>
      </c>
      <c r="DB134" s="33">
        <f t="shared" si="84"/>
        <v>7</v>
      </c>
      <c r="DC134" s="83" t="str">
        <f t="shared" si="85"/>
        <v>IC-Berater / -Techniker 3 / LAN-Supporter</v>
      </c>
      <c r="DD134" s="125">
        <v>422</v>
      </c>
      <c r="DE134" s="33">
        <f t="shared" si="96"/>
        <v>6</v>
      </c>
      <c r="DF134" s="83" t="str">
        <f t="shared" si="97"/>
        <v>IC-Berater / -Techniker 2 / LAN-Grundstufe</v>
      </c>
      <c r="DG134" s="20"/>
      <c r="DH134" s="125">
        <v>422</v>
      </c>
      <c r="DI134" s="33">
        <f t="shared" si="86"/>
        <v>6</v>
      </c>
      <c r="DJ134" s="83" t="str">
        <f t="shared" si="87"/>
        <v>IC-Berater / -Techniker 2 / LAN-Grundstufe</v>
      </c>
      <c r="DO134" s="19">
        <f t="shared" si="61"/>
        <v>6755</v>
      </c>
      <c r="DP134" s="153">
        <v>6</v>
      </c>
      <c r="DQ134" s="19">
        <v>0</v>
      </c>
      <c r="DR134" s="19" t="s">
        <v>960</v>
      </c>
    </row>
    <row r="135" spans="1:122" s="19" customFormat="1" x14ac:dyDescent="0.2">
      <c r="A135" s="53">
        <v>0</v>
      </c>
      <c r="B135" s="53"/>
      <c r="C135" s="53">
        <f t="shared" si="56"/>
        <v>1</v>
      </c>
      <c r="D135" s="55"/>
      <c r="E135" s="55"/>
      <c r="F135" s="55"/>
      <c r="G135" s="53">
        <v>1</v>
      </c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1054</v>
      </c>
      <c r="Q135" s="15">
        <v>131</v>
      </c>
      <c r="R135" s="42"/>
      <c r="S135" s="27" t="s">
        <v>1055</v>
      </c>
      <c r="T135" s="21">
        <v>1985</v>
      </c>
      <c r="U135" s="28" t="s">
        <v>1056</v>
      </c>
      <c r="V135" s="21">
        <v>2007</v>
      </c>
      <c r="W135" s="25" t="s">
        <v>1057</v>
      </c>
      <c r="X135" s="21">
        <v>2015</v>
      </c>
      <c r="Y135" s="25" t="s">
        <v>316</v>
      </c>
      <c r="Z135" s="21">
        <f t="shared" si="57"/>
        <v>10</v>
      </c>
      <c r="AA135" s="25" t="s">
        <v>205</v>
      </c>
      <c r="AB135" s="21" t="s">
        <v>142</v>
      </c>
      <c r="AC135" s="21"/>
      <c r="AE135" s="90" t="s">
        <v>427</v>
      </c>
      <c r="AF135" s="82"/>
      <c r="CP135" s="19" t="str">
        <f t="shared" si="58"/>
        <v>Saliu Bekim</v>
      </c>
      <c r="CR135" s="19">
        <f t="shared" si="59"/>
        <v>10</v>
      </c>
      <c r="CS135" s="19" t="str">
        <f t="shared" si="60"/>
        <v>E</v>
      </c>
      <c r="CT135" s="154">
        <v>7708</v>
      </c>
      <c r="CU135" s="125">
        <v>422</v>
      </c>
      <c r="CV135" s="33">
        <f t="shared" si="94"/>
        <v>6</v>
      </c>
      <c r="CW135" s="83" t="str">
        <f t="shared" si="95"/>
        <v>IC-Berater / -Techniker 2 / LAN-Grundstufe</v>
      </c>
      <c r="CX135" s="125">
        <v>422</v>
      </c>
      <c r="CY135" s="33">
        <f t="shared" si="82"/>
        <v>6</v>
      </c>
      <c r="CZ135" s="83" t="str">
        <f t="shared" si="83"/>
        <v>IC-Berater / -Techniker 2 / LAN-Grundstufe</v>
      </c>
      <c r="DA135" s="125"/>
      <c r="DB135" s="33"/>
      <c r="DC135" s="83"/>
      <c r="DD135" s="125"/>
      <c r="DE135" s="33"/>
      <c r="DF135" s="83"/>
      <c r="DG135" s="20"/>
      <c r="DH135" s="125"/>
      <c r="DI135" s="33"/>
      <c r="DJ135" s="83"/>
      <c r="DO135" s="19">
        <f t="shared" si="61"/>
        <v>7708</v>
      </c>
      <c r="DP135" s="153">
        <v>6</v>
      </c>
      <c r="DQ135" s="19">
        <v>0</v>
      </c>
      <c r="DR135" s="19" t="s">
        <v>960</v>
      </c>
    </row>
    <row r="136" spans="1:122" s="19" customFormat="1" x14ac:dyDescent="0.2">
      <c r="A136" s="53">
        <v>0</v>
      </c>
      <c r="B136" s="53">
        <v>1</v>
      </c>
      <c r="C136" s="53">
        <f>IF(Z136&gt;=10,1,0)</f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358</v>
      </c>
      <c r="P136" s="15" t="s">
        <v>514</v>
      </c>
      <c r="Q136" s="15">
        <v>132</v>
      </c>
      <c r="R136" s="245" t="s">
        <v>344</v>
      </c>
      <c r="S136" s="27" t="s">
        <v>230</v>
      </c>
      <c r="T136" s="21">
        <v>1965</v>
      </c>
      <c r="U136" s="28" t="s">
        <v>151</v>
      </c>
      <c r="V136" s="21">
        <v>1984</v>
      </c>
      <c r="W136" s="25"/>
      <c r="X136" s="21"/>
      <c r="Y136" s="25"/>
      <c r="Z136" s="21">
        <f>$AD$3-V136</f>
        <v>33</v>
      </c>
      <c r="AA136" s="25" t="s">
        <v>339</v>
      </c>
      <c r="AB136" s="21" t="s">
        <v>121</v>
      </c>
      <c r="AC136" s="21"/>
      <c r="AE136" s="90" t="s">
        <v>425</v>
      </c>
      <c r="AF136" s="82"/>
      <c r="CP136" s="19" t="str">
        <f t="shared" si="58"/>
        <v>Eichenberger Sylvia</v>
      </c>
      <c r="CR136" s="19">
        <f t="shared" si="59"/>
        <v>33</v>
      </c>
      <c r="CS136" s="19" t="str">
        <f t="shared" si="60"/>
        <v>D</v>
      </c>
      <c r="CT136" s="154">
        <v>5626</v>
      </c>
      <c r="CU136" s="125">
        <v>134</v>
      </c>
      <c r="CV136" s="33">
        <f t="shared" si="94"/>
        <v>7</v>
      </c>
      <c r="CW136" s="83" t="str">
        <f t="shared" si="95"/>
        <v>Kaufmännischer Mitarbeiter 4 / Gruppenchef 2</v>
      </c>
      <c r="CX136" s="125">
        <v>134</v>
      </c>
      <c r="CY136" s="33">
        <f t="shared" si="82"/>
        <v>7</v>
      </c>
      <c r="CZ136" s="83" t="str">
        <f t="shared" si="83"/>
        <v>Kaufmännischer Mitarbeiter 4 / Gruppenchef 2</v>
      </c>
      <c r="DA136" s="125">
        <v>134</v>
      </c>
      <c r="DB136" s="33">
        <f t="shared" ref="DB136:DB145" si="104">VLOOKUP($DA136,Funktionsbezeichnungen,3,0)</f>
        <v>7</v>
      </c>
      <c r="DC136" s="83" t="str">
        <f t="shared" ref="DC136:DC145" si="105">VLOOKUP($DA136,Funktionsbezeichnungen,2,0)</f>
        <v>Kaufmännischer Mitarbeiter 4 / Gruppenchef 2</v>
      </c>
      <c r="DD136" s="125">
        <v>134</v>
      </c>
      <c r="DE136" s="33">
        <f t="shared" ref="DE136:DE145" si="106">VLOOKUP($DD136,Funktionsbezeichnungen,3,0)</f>
        <v>7</v>
      </c>
      <c r="DF136" s="83" t="str">
        <f t="shared" ref="DF136:DF145" si="107">VLOOKUP($DD136,Funktionsbezeichnungen,2,0)</f>
        <v>Kaufmännischer Mitarbeiter 4 / Gruppenchef 2</v>
      </c>
      <c r="DG136" s="20"/>
      <c r="DH136" s="125">
        <v>134</v>
      </c>
      <c r="DI136" s="33">
        <f t="shared" ref="DI136:DI145" si="108">VLOOKUP($DH136,Funktionsbezeichnungen,3,0)</f>
        <v>7</v>
      </c>
      <c r="DJ136" s="83" t="str">
        <f t="shared" ref="DJ136:DJ145" si="109">VLOOKUP($DH136,Funktionsbezeichnungen,2,0)</f>
        <v>Kaufmännischer Mitarbeiter 4 / Gruppenchef 2</v>
      </c>
      <c r="DO136" s="19">
        <f t="shared" si="61"/>
        <v>5626</v>
      </c>
      <c r="DP136" s="153">
        <v>6</v>
      </c>
      <c r="DQ136" s="19">
        <v>0</v>
      </c>
      <c r="DR136" s="19" t="s">
        <v>955</v>
      </c>
    </row>
    <row r="137" spans="1:122" s="19" customFormat="1" x14ac:dyDescent="0.2">
      <c r="A137" s="53">
        <v>0</v>
      </c>
      <c r="B137" s="53">
        <v>1</v>
      </c>
      <c r="C137" s="53">
        <f>IF(Z137&gt;=10,1,0)</f>
        <v>1</v>
      </c>
      <c r="D137" s="55"/>
      <c r="E137" s="55"/>
      <c r="F137" s="55"/>
      <c r="G137" s="53"/>
      <c r="H137" s="53"/>
      <c r="I137" s="55"/>
      <c r="J137" s="53"/>
      <c r="K137" s="55"/>
      <c r="L137" s="55">
        <v>1</v>
      </c>
      <c r="M137" s="55"/>
      <c r="N137" s="59"/>
      <c r="O137" s="19" t="s">
        <v>360</v>
      </c>
      <c r="P137" s="15" t="s">
        <v>505</v>
      </c>
      <c r="Q137" s="15">
        <v>133</v>
      </c>
      <c r="R137" s="245"/>
      <c r="S137" s="27" t="s">
        <v>396</v>
      </c>
      <c r="T137" s="21">
        <v>1965</v>
      </c>
      <c r="U137" s="28" t="s">
        <v>397</v>
      </c>
      <c r="V137" s="21">
        <v>1985</v>
      </c>
      <c r="W137" s="25"/>
      <c r="X137" s="21"/>
      <c r="Y137" s="25"/>
      <c r="Z137" s="21">
        <f>$AD$3-V137</f>
        <v>32</v>
      </c>
      <c r="AA137" s="25" t="s">
        <v>339</v>
      </c>
      <c r="AB137" s="21" t="s">
        <v>121</v>
      </c>
      <c r="AC137" s="21"/>
      <c r="AE137" s="90" t="s">
        <v>425</v>
      </c>
      <c r="AF137" s="82"/>
      <c r="CP137" s="19" t="str">
        <f t="shared" si="58"/>
        <v>Ehret-Kreutz Elke</v>
      </c>
      <c r="CR137" s="19">
        <f t="shared" si="59"/>
        <v>32</v>
      </c>
      <c r="CS137" s="19" t="str">
        <f t="shared" si="60"/>
        <v>D</v>
      </c>
      <c r="CT137" s="154">
        <v>5633</v>
      </c>
      <c r="CU137" s="125">
        <v>134</v>
      </c>
      <c r="CV137" s="33">
        <f t="shared" si="94"/>
        <v>7</v>
      </c>
      <c r="CW137" s="83" t="str">
        <f t="shared" si="95"/>
        <v>Kaufmännischer Mitarbeiter 4 / Gruppenchef 2</v>
      </c>
      <c r="CX137" s="125">
        <v>134</v>
      </c>
      <c r="CY137" s="33">
        <f>VLOOKUP($CX137,Funktionsbezeichnungen,3,0)</f>
        <v>7</v>
      </c>
      <c r="CZ137" s="83" t="str">
        <f>VLOOKUP($CX137,Funktionsbezeichnungen,2,0)</f>
        <v>Kaufmännischer Mitarbeiter 4 / Gruppenchef 2</v>
      </c>
      <c r="DA137" s="125">
        <v>134</v>
      </c>
      <c r="DB137" s="33">
        <f>VLOOKUP($DA137,Funktionsbezeichnungen,3,0)</f>
        <v>7</v>
      </c>
      <c r="DC137" s="83" t="str">
        <f>VLOOKUP($DA137,Funktionsbezeichnungen,2,0)</f>
        <v>Kaufmännischer Mitarbeiter 4 / Gruppenchef 2</v>
      </c>
      <c r="DD137" s="125">
        <v>134</v>
      </c>
      <c r="DE137" s="33">
        <f>VLOOKUP($DD137,Funktionsbezeichnungen,3,0)</f>
        <v>7</v>
      </c>
      <c r="DF137" s="83" t="str">
        <f>VLOOKUP($DD137,Funktionsbezeichnungen,2,0)</f>
        <v>Kaufmännischer Mitarbeiter 4 / Gruppenchef 2</v>
      </c>
      <c r="DG137" s="20"/>
      <c r="DH137" s="125">
        <v>134</v>
      </c>
      <c r="DI137" s="33">
        <f>VLOOKUP($DH137,Funktionsbezeichnungen,3,0)</f>
        <v>7</v>
      </c>
      <c r="DJ137" s="83" t="str">
        <f>VLOOKUP($DH137,Funktionsbezeichnungen,2,0)</f>
        <v>Kaufmännischer Mitarbeiter 4 / Gruppenchef 2</v>
      </c>
      <c r="DO137" s="19">
        <f t="shared" si="61"/>
        <v>5633</v>
      </c>
      <c r="DP137" s="153">
        <v>6</v>
      </c>
      <c r="DQ137" s="19">
        <v>0</v>
      </c>
      <c r="DR137" s="19" t="s">
        <v>955</v>
      </c>
    </row>
    <row r="138" spans="1:122" s="19" customFormat="1" x14ac:dyDescent="0.2">
      <c r="A138" s="53">
        <v>0</v>
      </c>
      <c r="B138" s="53">
        <v>1</v>
      </c>
      <c r="C138" s="53">
        <f>IF(Z138&gt;=10,1,0)</f>
        <v>1</v>
      </c>
      <c r="D138" s="55"/>
      <c r="E138" s="55"/>
      <c r="F138" s="55"/>
      <c r="G138" s="53"/>
      <c r="H138" s="53"/>
      <c r="I138" s="55"/>
      <c r="J138" s="53"/>
      <c r="K138" s="55"/>
      <c r="L138" s="55">
        <v>1</v>
      </c>
      <c r="M138" s="55"/>
      <c r="N138" s="59"/>
      <c r="O138" s="19" t="s">
        <v>357</v>
      </c>
      <c r="P138" s="15" t="s">
        <v>513</v>
      </c>
      <c r="Q138" s="15">
        <v>134</v>
      </c>
      <c r="R138" s="245"/>
      <c r="S138" s="27" t="s">
        <v>272</v>
      </c>
      <c r="T138" s="21">
        <v>1967</v>
      </c>
      <c r="U138" s="28" t="s">
        <v>274</v>
      </c>
      <c r="V138" s="21">
        <v>1986</v>
      </c>
      <c r="W138" s="25" t="s">
        <v>1220</v>
      </c>
      <c r="X138" s="21">
        <v>2016</v>
      </c>
      <c r="Y138" s="25"/>
      <c r="Z138" s="21">
        <f>$AD$3-V138</f>
        <v>31</v>
      </c>
      <c r="AA138" s="25" t="s">
        <v>693</v>
      </c>
      <c r="AB138" s="21" t="s">
        <v>121</v>
      </c>
      <c r="AC138" s="21"/>
      <c r="AE138" s="90" t="s">
        <v>454</v>
      </c>
      <c r="AF138" s="82"/>
      <c r="CP138" s="19" t="str">
        <f t="shared" si="58"/>
        <v>Gerber Beatrice</v>
      </c>
      <c r="CR138" s="19">
        <f t="shared" si="59"/>
        <v>31</v>
      </c>
      <c r="CS138" s="19" t="str">
        <f t="shared" si="60"/>
        <v>D</v>
      </c>
      <c r="CT138" s="154">
        <v>4289</v>
      </c>
      <c r="CU138" s="125">
        <v>141</v>
      </c>
      <c r="CV138" s="33">
        <f t="shared" si="94"/>
        <v>8</v>
      </c>
      <c r="CW138" s="83" t="str">
        <f t="shared" si="95"/>
        <v>Kaufmännischer Fachspezialist 1</v>
      </c>
      <c r="CX138" s="125">
        <v>141</v>
      </c>
      <c r="CY138" s="33">
        <f t="shared" si="82"/>
        <v>8</v>
      </c>
      <c r="CZ138" s="83" t="str">
        <f t="shared" si="83"/>
        <v>Kaufmännischer Fachspezialist 1</v>
      </c>
      <c r="DA138" s="125">
        <v>141</v>
      </c>
      <c r="DB138" s="33">
        <f t="shared" si="104"/>
        <v>8</v>
      </c>
      <c r="DC138" s="83" t="str">
        <f t="shared" si="105"/>
        <v>Kaufmännischer Fachspezialist 1</v>
      </c>
      <c r="DD138" s="125">
        <v>141</v>
      </c>
      <c r="DE138" s="33">
        <f t="shared" si="106"/>
        <v>8</v>
      </c>
      <c r="DF138" s="83" t="str">
        <f t="shared" si="107"/>
        <v>Kaufmännischer Fachspezialist 1</v>
      </c>
      <c r="DG138" s="20"/>
      <c r="DH138" s="125">
        <v>141</v>
      </c>
      <c r="DI138" s="33">
        <f t="shared" si="108"/>
        <v>8</v>
      </c>
      <c r="DJ138" s="83" t="str">
        <f t="shared" si="109"/>
        <v>Kaufmännischer Fachspezialist 1</v>
      </c>
      <c r="DO138" s="19">
        <f t="shared" si="61"/>
        <v>4289</v>
      </c>
      <c r="DP138" s="153">
        <v>6</v>
      </c>
      <c r="DQ138" s="19">
        <v>0</v>
      </c>
      <c r="DR138" s="19" t="s">
        <v>956</v>
      </c>
    </row>
    <row r="139" spans="1:122" s="19" customFormat="1" x14ac:dyDescent="0.2">
      <c r="A139" s="53">
        <v>0</v>
      </c>
      <c r="B139" s="53">
        <v>1</v>
      </c>
      <c r="C139" s="53">
        <f>IF(Z139&gt;=10,1,0)</f>
        <v>1</v>
      </c>
      <c r="D139" s="55"/>
      <c r="E139" s="55"/>
      <c r="F139" s="55"/>
      <c r="G139" s="53"/>
      <c r="H139" s="53"/>
      <c r="I139" s="55"/>
      <c r="J139" s="53"/>
      <c r="K139" s="55"/>
      <c r="L139" s="55">
        <v>1</v>
      </c>
      <c r="M139" s="55"/>
      <c r="N139" s="59"/>
      <c r="O139" s="19" t="s">
        <v>358</v>
      </c>
      <c r="P139" s="15" t="s">
        <v>515</v>
      </c>
      <c r="Q139" s="15">
        <v>135</v>
      </c>
      <c r="R139" s="245"/>
      <c r="S139" s="27" t="s">
        <v>163</v>
      </c>
      <c r="T139" s="21">
        <v>1956</v>
      </c>
      <c r="U139" s="28"/>
      <c r="V139" s="21">
        <v>1989</v>
      </c>
      <c r="W139" s="25"/>
      <c r="X139" s="21"/>
      <c r="Y139" s="25"/>
      <c r="Z139" s="21">
        <f>$AD$3-V139</f>
        <v>28</v>
      </c>
      <c r="AA139" s="25" t="s">
        <v>339</v>
      </c>
      <c r="AB139" s="21" t="s">
        <v>142</v>
      </c>
      <c r="AC139" s="21"/>
      <c r="AE139" s="90" t="s">
        <v>425</v>
      </c>
      <c r="AF139" s="82"/>
      <c r="CP139" s="19" t="str">
        <f>+S139</f>
        <v>Körkel Agnes</v>
      </c>
      <c r="CR139" s="19">
        <f>+Z139</f>
        <v>28</v>
      </c>
      <c r="CS139" s="19" t="str">
        <f>+AB139</f>
        <v>E</v>
      </c>
      <c r="CT139" s="154">
        <v>5605</v>
      </c>
      <c r="CU139" s="125">
        <v>132</v>
      </c>
      <c r="CV139" s="33">
        <f>VLOOKUP($CU139,Funktionsbezeichnungen,3,0)</f>
        <v>5</v>
      </c>
      <c r="CW139" s="83" t="str">
        <f>VLOOKUP($CU139,Funktionsbezeichnungen,2,0)</f>
        <v>Kaufmännischer Mitarbeiter 2</v>
      </c>
      <c r="CX139" s="125">
        <v>132</v>
      </c>
      <c r="CY139" s="33">
        <f>VLOOKUP($CX139,Funktionsbezeichnungen,3,0)</f>
        <v>5</v>
      </c>
      <c r="CZ139" s="83" t="str">
        <f>VLOOKUP($CX139,Funktionsbezeichnungen,2,0)</f>
        <v>Kaufmännischer Mitarbeiter 2</v>
      </c>
      <c r="DA139" s="125">
        <v>132</v>
      </c>
      <c r="DB139" s="33">
        <f>VLOOKUP($DA139,Funktionsbezeichnungen,3,0)</f>
        <v>5</v>
      </c>
      <c r="DC139" s="83" t="str">
        <f>VLOOKUP($DA139,Funktionsbezeichnungen,2,0)</f>
        <v>Kaufmännischer Mitarbeiter 2</v>
      </c>
      <c r="DD139" s="125">
        <v>132</v>
      </c>
      <c r="DE139" s="33">
        <f>VLOOKUP($DD139,Funktionsbezeichnungen,3,0)</f>
        <v>5</v>
      </c>
      <c r="DF139" s="83" t="str">
        <f>VLOOKUP($DD139,Funktionsbezeichnungen,2,0)</f>
        <v>Kaufmännischer Mitarbeiter 2</v>
      </c>
      <c r="DG139" s="20"/>
      <c r="DH139" s="125">
        <v>132</v>
      </c>
      <c r="DI139" s="33">
        <f>VLOOKUP($DH139,Funktionsbezeichnungen,3,0)</f>
        <v>5</v>
      </c>
      <c r="DJ139" s="83" t="str">
        <f>VLOOKUP($DH139,Funktionsbezeichnungen,2,0)</f>
        <v>Kaufmännischer Mitarbeiter 2</v>
      </c>
      <c r="DO139" s="19">
        <f>+CT139</f>
        <v>5605</v>
      </c>
      <c r="DP139" s="153">
        <v>7</v>
      </c>
      <c r="DQ139" s="19">
        <v>0</v>
      </c>
      <c r="DR139" s="19" t="s">
        <v>955</v>
      </c>
    </row>
    <row r="140" spans="1:122" s="19" customFormat="1" x14ac:dyDescent="0.2">
      <c r="A140" s="53">
        <v>0</v>
      </c>
      <c r="B140" s="53">
        <v>1</v>
      </c>
      <c r="C140" s="53">
        <f t="shared" ref="C140:C156" si="110">IF(Z140&gt;=10,1,0)</f>
        <v>1</v>
      </c>
      <c r="D140" s="55"/>
      <c r="E140" s="55"/>
      <c r="F140" s="55"/>
      <c r="G140" s="53"/>
      <c r="H140" s="53"/>
      <c r="I140" s="55"/>
      <c r="J140" s="53"/>
      <c r="K140" s="55"/>
      <c r="L140" s="55">
        <v>1</v>
      </c>
      <c r="M140" s="55"/>
      <c r="N140" s="59"/>
      <c r="O140" s="19" t="s">
        <v>357</v>
      </c>
      <c r="P140" s="15" t="s">
        <v>1278</v>
      </c>
      <c r="Q140" s="15">
        <v>136</v>
      </c>
      <c r="R140" s="245"/>
      <c r="S140" s="27" t="s">
        <v>1277</v>
      </c>
      <c r="T140" s="21">
        <v>1964</v>
      </c>
      <c r="U140" s="28" t="s">
        <v>151</v>
      </c>
      <c r="V140" s="21">
        <v>1983</v>
      </c>
      <c r="W140" s="28"/>
      <c r="X140" s="21"/>
      <c r="Y140" s="25"/>
      <c r="Z140" s="21">
        <f t="shared" si="57"/>
        <v>34</v>
      </c>
      <c r="AA140" s="25" t="s">
        <v>414</v>
      </c>
      <c r="AB140" s="21" t="s">
        <v>142</v>
      </c>
      <c r="AC140" s="21"/>
      <c r="AE140" s="90" t="s">
        <v>428</v>
      </c>
      <c r="AF140" s="82"/>
      <c r="CP140" s="192" t="str">
        <f t="shared" si="58"/>
        <v>Halbeisen Gisela</v>
      </c>
      <c r="CQ140" s="192"/>
      <c r="CR140" s="192">
        <f t="shared" si="59"/>
        <v>34</v>
      </c>
      <c r="CS140" s="192" t="str">
        <f t="shared" si="60"/>
        <v>E</v>
      </c>
      <c r="CT140" s="222">
        <v>7710</v>
      </c>
      <c r="CU140" s="125">
        <v>112</v>
      </c>
      <c r="CV140" s="33">
        <f t="shared" si="94"/>
        <v>5</v>
      </c>
      <c r="CW140" s="83" t="str">
        <f t="shared" si="95"/>
        <v>Réceptionist / Telefonist / Service-Disponent 2</v>
      </c>
      <c r="CX140" s="125">
        <v>112</v>
      </c>
      <c r="CY140" s="33">
        <f t="shared" ref="CY140:CY145" si="111">VLOOKUP($CX140,Funktionsbezeichnungen,3,0)</f>
        <v>5</v>
      </c>
      <c r="CZ140" s="83" t="str">
        <f t="shared" ref="CZ140:CZ145" si="112">VLOOKUP($CX140,Funktionsbezeichnungen,2,0)</f>
        <v>Réceptionist / Telefonist / Service-Disponent 2</v>
      </c>
      <c r="DA140" s="125">
        <v>112</v>
      </c>
      <c r="DB140" s="33">
        <f t="shared" si="104"/>
        <v>5</v>
      </c>
      <c r="DC140" s="83" t="str">
        <f t="shared" si="105"/>
        <v>Réceptionist / Telefonist / Service-Disponent 2</v>
      </c>
      <c r="DD140" s="125">
        <v>112</v>
      </c>
      <c r="DE140" s="33">
        <f t="shared" si="106"/>
        <v>5</v>
      </c>
      <c r="DF140" s="83" t="str">
        <f t="shared" si="107"/>
        <v>Réceptionist / Telefonist / Service-Disponent 2</v>
      </c>
      <c r="DG140" s="20"/>
      <c r="DH140" s="125">
        <v>112</v>
      </c>
      <c r="DI140" s="33">
        <f t="shared" si="108"/>
        <v>5</v>
      </c>
      <c r="DJ140" s="83" t="str">
        <f t="shared" si="109"/>
        <v>Réceptionist / Telefonist / Service-Disponent 2</v>
      </c>
      <c r="DO140" s="19">
        <f t="shared" si="61"/>
        <v>7710</v>
      </c>
      <c r="DP140" s="153">
        <v>6</v>
      </c>
      <c r="DQ140" s="19">
        <v>0</v>
      </c>
      <c r="DR140" s="19" t="s">
        <v>953</v>
      </c>
    </row>
    <row r="141" spans="1:122" s="19" customFormat="1" x14ac:dyDescent="0.2">
      <c r="A141" s="53">
        <v>0</v>
      </c>
      <c r="B141" s="53">
        <v>1</v>
      </c>
      <c r="C141" s="53">
        <f t="shared" si="110"/>
        <v>1</v>
      </c>
      <c r="D141" s="55"/>
      <c r="E141" s="55"/>
      <c r="F141" s="55"/>
      <c r="G141" s="53"/>
      <c r="H141" s="53"/>
      <c r="I141" s="55"/>
      <c r="J141" s="53"/>
      <c r="K141" s="55"/>
      <c r="L141" s="55">
        <v>1</v>
      </c>
      <c r="M141" s="55"/>
      <c r="N141" s="59"/>
      <c r="O141" s="19" t="s">
        <v>357</v>
      </c>
      <c r="P141" s="15" t="s">
        <v>884</v>
      </c>
      <c r="Q141" s="15">
        <v>137</v>
      </c>
      <c r="R141" s="245"/>
      <c r="S141" s="27" t="s">
        <v>883</v>
      </c>
      <c r="T141" s="21">
        <v>1970</v>
      </c>
      <c r="U141" s="28" t="s">
        <v>264</v>
      </c>
      <c r="V141" s="21">
        <v>1987</v>
      </c>
      <c r="W141" s="25"/>
      <c r="X141" s="21"/>
      <c r="Y141" s="25"/>
      <c r="Z141" s="21">
        <f t="shared" si="57"/>
        <v>30</v>
      </c>
      <c r="AA141" s="25" t="s">
        <v>414</v>
      </c>
      <c r="AB141" s="21" t="s">
        <v>142</v>
      </c>
      <c r="AC141" s="21"/>
      <c r="AE141" s="90" t="s">
        <v>428</v>
      </c>
      <c r="AF141" s="82"/>
      <c r="CP141" s="19" t="str">
        <f t="shared" si="58"/>
        <v>Wirtz Christine</v>
      </c>
      <c r="CR141" s="19">
        <f t="shared" si="59"/>
        <v>30</v>
      </c>
      <c r="CS141" s="19" t="str">
        <f t="shared" si="60"/>
        <v>E</v>
      </c>
      <c r="CT141" s="154">
        <v>5627</v>
      </c>
      <c r="CU141" s="125">
        <v>112</v>
      </c>
      <c r="CV141" s="33">
        <f t="shared" si="94"/>
        <v>5</v>
      </c>
      <c r="CW141" s="83" t="str">
        <f t="shared" si="95"/>
        <v>Réceptionist / Telefonist / Service-Disponent 2</v>
      </c>
      <c r="CX141" s="125">
        <v>112</v>
      </c>
      <c r="CY141" s="33">
        <f t="shared" si="111"/>
        <v>5</v>
      </c>
      <c r="CZ141" s="83" t="str">
        <f t="shared" si="112"/>
        <v>Réceptionist / Telefonist / Service-Disponent 2</v>
      </c>
      <c r="DA141" s="125">
        <v>112</v>
      </c>
      <c r="DB141" s="33">
        <f t="shared" si="104"/>
        <v>5</v>
      </c>
      <c r="DC141" s="83" t="str">
        <f t="shared" si="105"/>
        <v>Réceptionist / Telefonist / Service-Disponent 2</v>
      </c>
      <c r="DD141" s="125">
        <v>112</v>
      </c>
      <c r="DE141" s="33">
        <f t="shared" si="106"/>
        <v>5</v>
      </c>
      <c r="DF141" s="83" t="str">
        <f t="shared" si="107"/>
        <v>Réceptionist / Telefonist / Service-Disponent 2</v>
      </c>
      <c r="DG141" s="20"/>
      <c r="DH141" s="125">
        <v>112</v>
      </c>
      <c r="DI141" s="33">
        <f t="shared" si="108"/>
        <v>5</v>
      </c>
      <c r="DJ141" s="83" t="str">
        <f t="shared" si="109"/>
        <v>Réceptionist / Telefonist / Service-Disponent 2</v>
      </c>
      <c r="DO141" s="19">
        <f t="shared" si="61"/>
        <v>5627</v>
      </c>
      <c r="DP141" s="153">
        <v>6</v>
      </c>
      <c r="DQ141" s="19">
        <v>0</v>
      </c>
      <c r="DR141" s="19" t="s">
        <v>953</v>
      </c>
    </row>
    <row r="142" spans="1:122" s="19" customFormat="1" x14ac:dyDescent="0.2">
      <c r="A142" s="53">
        <v>0</v>
      </c>
      <c r="B142" s="53">
        <v>1</v>
      </c>
      <c r="C142" s="53">
        <f t="shared" si="110"/>
        <v>0</v>
      </c>
      <c r="D142" s="55"/>
      <c r="E142" s="55"/>
      <c r="F142" s="55"/>
      <c r="G142" s="53"/>
      <c r="H142" s="53"/>
      <c r="I142" s="55"/>
      <c r="J142" s="53"/>
      <c r="K142" s="55"/>
      <c r="L142" s="55">
        <v>1</v>
      </c>
      <c r="M142" s="55"/>
      <c r="N142" s="59"/>
      <c r="O142" s="19" t="s">
        <v>361</v>
      </c>
      <c r="P142" s="15" t="s">
        <v>1237</v>
      </c>
      <c r="Q142" s="15">
        <v>138</v>
      </c>
      <c r="R142" s="245"/>
      <c r="S142" s="27" t="s">
        <v>1238</v>
      </c>
      <c r="T142" s="21">
        <v>1971</v>
      </c>
      <c r="U142" s="28" t="s">
        <v>1239</v>
      </c>
      <c r="V142" s="21">
        <v>1995</v>
      </c>
      <c r="W142" s="25" t="s">
        <v>1240</v>
      </c>
      <c r="X142" s="162">
        <v>2012</v>
      </c>
      <c r="Y142" s="25"/>
      <c r="Z142" s="162">
        <f>$AD$3-X142</f>
        <v>5</v>
      </c>
      <c r="AA142" s="25" t="s">
        <v>339</v>
      </c>
      <c r="AB142" s="21" t="s">
        <v>142</v>
      </c>
      <c r="AC142" s="21"/>
      <c r="AE142" s="90" t="s">
        <v>425</v>
      </c>
      <c r="AF142" s="82"/>
      <c r="CP142" s="192" t="str">
        <f t="shared" si="58"/>
        <v>Lazar Sonja</v>
      </c>
      <c r="CQ142" s="192"/>
      <c r="CR142" s="19">
        <f>+Z142</f>
        <v>5</v>
      </c>
      <c r="CS142" s="19" t="str">
        <f>+AB142</f>
        <v>E</v>
      </c>
      <c r="CT142" s="222">
        <v>6767</v>
      </c>
      <c r="CU142" s="125">
        <v>132</v>
      </c>
      <c r="CV142" s="33">
        <f t="shared" si="94"/>
        <v>5</v>
      </c>
      <c r="CW142" s="83" t="str">
        <f t="shared" si="95"/>
        <v>Kaufmännischer Mitarbeiter 2</v>
      </c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125"/>
      <c r="DI142" s="33"/>
      <c r="DJ142" s="83"/>
      <c r="DO142" s="19">
        <f t="shared" si="61"/>
        <v>6767</v>
      </c>
      <c r="DP142" s="153">
        <v>6</v>
      </c>
      <c r="DQ142" s="19">
        <v>0</v>
      </c>
      <c r="DR142" s="19" t="s">
        <v>955</v>
      </c>
    </row>
    <row r="143" spans="1:122" s="19" customFormat="1" x14ac:dyDescent="0.2">
      <c r="A143" s="53">
        <v>0</v>
      </c>
      <c r="B143" s="53">
        <v>1</v>
      </c>
      <c r="C143" s="53">
        <f t="shared" si="110"/>
        <v>1</v>
      </c>
      <c r="D143" s="55"/>
      <c r="E143" s="55"/>
      <c r="F143" s="55"/>
      <c r="G143" s="53"/>
      <c r="H143" s="53"/>
      <c r="I143" s="55"/>
      <c r="J143" s="53"/>
      <c r="K143" s="55"/>
      <c r="L143" s="55"/>
      <c r="M143" s="55">
        <v>1</v>
      </c>
      <c r="N143" s="59"/>
      <c r="O143" s="19" t="s">
        <v>361</v>
      </c>
      <c r="P143" s="15" t="s">
        <v>521</v>
      </c>
      <c r="Q143" s="15">
        <v>139</v>
      </c>
      <c r="R143" s="245" t="s">
        <v>345</v>
      </c>
      <c r="S143" s="27" t="s">
        <v>170</v>
      </c>
      <c r="T143" s="21">
        <v>1961</v>
      </c>
      <c r="U143" s="28" t="s">
        <v>169</v>
      </c>
      <c r="V143" s="21">
        <v>1980</v>
      </c>
      <c r="W143" s="25"/>
      <c r="X143" s="21"/>
      <c r="Y143" s="25"/>
      <c r="Z143" s="21">
        <f>$AD$3-V143</f>
        <v>37</v>
      </c>
      <c r="AA143" s="25" t="s">
        <v>169</v>
      </c>
      <c r="AB143" s="21" t="s">
        <v>142</v>
      </c>
      <c r="AC143" s="21"/>
      <c r="AE143" s="90" t="s">
        <v>429</v>
      </c>
      <c r="AF143" s="82"/>
      <c r="CP143" s="19" t="str">
        <f t="shared" si="58"/>
        <v>Eilers Brigitte</v>
      </c>
      <c r="CR143" s="19">
        <f>+Z143</f>
        <v>37</v>
      </c>
      <c r="CS143" s="19" t="str">
        <f>+AB143</f>
        <v>E</v>
      </c>
      <c r="CT143" s="154">
        <v>6740</v>
      </c>
      <c r="CU143" s="125">
        <v>133</v>
      </c>
      <c r="CV143" s="33">
        <f t="shared" si="94"/>
        <v>6</v>
      </c>
      <c r="CW143" s="83" t="str">
        <f t="shared" si="95"/>
        <v>Kaufmännischer Mitarbeiter 3 / Gruppenchef 1</v>
      </c>
      <c r="CX143" s="125">
        <v>133</v>
      </c>
      <c r="CY143" s="33">
        <f t="shared" si="111"/>
        <v>6</v>
      </c>
      <c r="CZ143" s="83" t="str">
        <f t="shared" si="112"/>
        <v>Kaufmännischer Mitarbeiter 3 / Gruppenchef 1</v>
      </c>
      <c r="DA143" s="125">
        <v>133</v>
      </c>
      <c r="DB143" s="33">
        <f t="shared" si="104"/>
        <v>6</v>
      </c>
      <c r="DC143" s="83" t="str">
        <f t="shared" si="105"/>
        <v>Kaufmännischer Mitarbeiter 3 / Gruppenchef 1</v>
      </c>
      <c r="DD143" s="125">
        <v>133</v>
      </c>
      <c r="DE143" s="33">
        <f t="shared" si="106"/>
        <v>6</v>
      </c>
      <c r="DF143" s="83" t="str">
        <f t="shared" si="107"/>
        <v>Kaufmännischer Mitarbeiter 3 / Gruppenchef 1</v>
      </c>
      <c r="DG143" s="20"/>
      <c r="DH143" s="125">
        <v>133</v>
      </c>
      <c r="DI143" s="33">
        <f t="shared" si="108"/>
        <v>6</v>
      </c>
      <c r="DJ143" s="83" t="str">
        <f t="shared" si="109"/>
        <v>Kaufmännischer Mitarbeiter 3 / Gruppenchef 1</v>
      </c>
      <c r="DO143" s="19">
        <f t="shared" si="61"/>
        <v>6740</v>
      </c>
      <c r="DP143" s="153">
        <v>6</v>
      </c>
      <c r="DQ143" s="19">
        <v>0</v>
      </c>
      <c r="DR143" s="185" t="s">
        <v>977</v>
      </c>
    </row>
    <row r="144" spans="1:122" s="19" customFormat="1" x14ac:dyDescent="0.2">
      <c r="A144" s="53">
        <v>0</v>
      </c>
      <c r="B144" s="53">
        <v>1</v>
      </c>
      <c r="C144" s="53">
        <f t="shared" si="110"/>
        <v>1</v>
      </c>
      <c r="D144" s="55"/>
      <c r="E144" s="55"/>
      <c r="F144" s="55"/>
      <c r="G144" s="53"/>
      <c r="H144" s="53"/>
      <c r="I144" s="55"/>
      <c r="J144" s="53"/>
      <c r="K144" s="55"/>
      <c r="L144" s="55"/>
      <c r="M144" s="55">
        <v>1</v>
      </c>
      <c r="N144" s="59"/>
      <c r="O144" s="19" t="s">
        <v>361</v>
      </c>
      <c r="P144" s="15" t="s">
        <v>519</v>
      </c>
      <c r="Q144" s="15">
        <v>140</v>
      </c>
      <c r="R144" s="245"/>
      <c r="S144" s="27" t="s">
        <v>911</v>
      </c>
      <c r="T144" s="21">
        <v>1969</v>
      </c>
      <c r="U144" s="28" t="s">
        <v>245</v>
      </c>
      <c r="V144" s="21">
        <v>1988</v>
      </c>
      <c r="W144" s="25"/>
      <c r="X144" s="21"/>
      <c r="Y144" s="25"/>
      <c r="Z144" s="21">
        <f>$AD$3-V144</f>
        <v>29</v>
      </c>
      <c r="AA144" s="25" t="s">
        <v>169</v>
      </c>
      <c r="AB144" s="21" t="s">
        <v>142</v>
      </c>
      <c r="AC144" s="21"/>
      <c r="AE144" s="90" t="s">
        <v>429</v>
      </c>
      <c r="AF144" s="82"/>
      <c r="CP144" s="19" t="str">
        <f t="shared" ref="CP144:CP156" si="113">+S144</f>
        <v>Barth Sandra</v>
      </c>
      <c r="CR144" s="19">
        <f>+Z144</f>
        <v>29</v>
      </c>
      <c r="CS144" s="19" t="str">
        <f>+AB144</f>
        <v>E</v>
      </c>
      <c r="CT144" s="154">
        <v>7701</v>
      </c>
      <c r="CU144" s="125">
        <v>132</v>
      </c>
      <c r="CV144" s="33">
        <f t="shared" si="94"/>
        <v>5</v>
      </c>
      <c r="CW144" s="83" t="str">
        <f t="shared" si="95"/>
        <v>Kaufmännischer Mitarbeiter 2</v>
      </c>
      <c r="CX144" s="125">
        <v>132</v>
      </c>
      <c r="CY144" s="33">
        <f t="shared" si="111"/>
        <v>5</v>
      </c>
      <c r="CZ144" s="83" t="str">
        <f t="shared" si="112"/>
        <v>Kaufmännischer Mitarbeiter 2</v>
      </c>
      <c r="DA144" s="125">
        <v>132</v>
      </c>
      <c r="DB144" s="33">
        <f t="shared" si="104"/>
        <v>5</v>
      </c>
      <c r="DC144" s="83" t="str">
        <f t="shared" si="105"/>
        <v>Kaufmännischer Mitarbeiter 2</v>
      </c>
      <c r="DD144" s="125">
        <v>132</v>
      </c>
      <c r="DE144" s="33">
        <f t="shared" si="106"/>
        <v>5</v>
      </c>
      <c r="DF144" s="83" t="str">
        <f t="shared" si="107"/>
        <v>Kaufmännischer Mitarbeiter 2</v>
      </c>
      <c r="DG144" s="20"/>
      <c r="DH144" s="125">
        <v>132</v>
      </c>
      <c r="DI144" s="33">
        <f t="shared" si="108"/>
        <v>5</v>
      </c>
      <c r="DJ144" s="83" t="str">
        <f t="shared" si="109"/>
        <v>Kaufmännischer Mitarbeiter 2</v>
      </c>
      <c r="DO144" s="19">
        <f t="shared" ref="DO144:DO145" si="114">+CT144</f>
        <v>7701</v>
      </c>
      <c r="DP144" s="153">
        <v>7</v>
      </c>
      <c r="DQ144" s="19">
        <v>0</v>
      </c>
      <c r="DR144" s="185" t="s">
        <v>977</v>
      </c>
    </row>
    <row r="145" spans="1:141" s="19" customFormat="1" x14ac:dyDescent="0.2">
      <c r="A145" s="53">
        <v>0</v>
      </c>
      <c r="B145" s="53"/>
      <c r="C145" s="53">
        <f t="shared" si="110"/>
        <v>1</v>
      </c>
      <c r="D145" s="55"/>
      <c r="E145" s="55"/>
      <c r="F145" s="55"/>
      <c r="G145" s="53"/>
      <c r="H145" s="53"/>
      <c r="I145" s="55"/>
      <c r="J145" s="53"/>
      <c r="K145" s="55"/>
      <c r="L145" s="55"/>
      <c r="M145" s="55">
        <v>1</v>
      </c>
      <c r="N145" s="59"/>
      <c r="O145" s="19" t="s">
        <v>359</v>
      </c>
      <c r="P145" s="15" t="s">
        <v>522</v>
      </c>
      <c r="Q145" s="15">
        <v>141</v>
      </c>
      <c r="R145" s="245"/>
      <c r="S145" s="27" t="s">
        <v>171</v>
      </c>
      <c r="T145" s="21">
        <v>1960</v>
      </c>
      <c r="U145" s="28"/>
      <c r="V145" s="21">
        <v>1984</v>
      </c>
      <c r="W145" s="25"/>
      <c r="X145" s="21"/>
      <c r="Y145" s="25"/>
      <c r="Z145" s="21">
        <f>$AD$3-V145</f>
        <v>33</v>
      </c>
      <c r="AA145" s="25" t="s">
        <v>172</v>
      </c>
      <c r="AB145" s="21" t="s">
        <v>147</v>
      </c>
      <c r="AC145" s="21"/>
      <c r="AE145" s="90" t="s">
        <v>430</v>
      </c>
      <c r="AF145" s="82"/>
      <c r="CP145" s="19" t="str">
        <f t="shared" si="113"/>
        <v>Schurrer Gabriel</v>
      </c>
      <c r="CR145" s="19">
        <f>+Z145</f>
        <v>33</v>
      </c>
      <c r="CS145" s="19" t="str">
        <f>+AB145</f>
        <v>F</v>
      </c>
      <c r="CT145" s="154">
        <v>7654</v>
      </c>
      <c r="CU145" s="125">
        <v>614</v>
      </c>
      <c r="CV145" s="33">
        <f t="shared" si="94"/>
        <v>4</v>
      </c>
      <c r="CW145" s="83" t="str">
        <f t="shared" si="95"/>
        <v>Laborassistenz 2</v>
      </c>
      <c r="CX145" s="125">
        <v>614</v>
      </c>
      <c r="CY145" s="33">
        <f t="shared" si="111"/>
        <v>4</v>
      </c>
      <c r="CZ145" s="83" t="str">
        <f t="shared" si="112"/>
        <v>Laborassistenz 2</v>
      </c>
      <c r="DA145" s="125">
        <v>614</v>
      </c>
      <c r="DB145" s="33">
        <f t="shared" si="104"/>
        <v>4</v>
      </c>
      <c r="DC145" s="83" t="str">
        <f t="shared" si="105"/>
        <v>Laborassistenz 2</v>
      </c>
      <c r="DD145" s="125">
        <v>614</v>
      </c>
      <c r="DE145" s="33">
        <f t="shared" si="106"/>
        <v>4</v>
      </c>
      <c r="DF145" s="83" t="str">
        <f t="shared" si="107"/>
        <v>Laborassistenz 2</v>
      </c>
      <c r="DG145" s="20"/>
      <c r="DH145" s="125">
        <v>614</v>
      </c>
      <c r="DI145" s="33">
        <f t="shared" si="108"/>
        <v>4</v>
      </c>
      <c r="DJ145" s="83" t="str">
        <f t="shared" si="109"/>
        <v>Laborassistenz 2</v>
      </c>
      <c r="DO145" s="19">
        <f t="shared" si="114"/>
        <v>7654</v>
      </c>
      <c r="DP145" s="153">
        <v>7</v>
      </c>
      <c r="DQ145" s="19">
        <v>0</v>
      </c>
      <c r="DR145" s="19" t="s">
        <v>963</v>
      </c>
    </row>
    <row r="146" spans="1:141" x14ac:dyDescent="0.25">
      <c r="A146" s="53">
        <v>0</v>
      </c>
      <c r="B146" s="53"/>
      <c r="C146" s="53">
        <f t="shared" si="110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360</v>
      </c>
      <c r="P146" s="15" t="s">
        <v>1087</v>
      </c>
      <c r="Q146" s="15">
        <v>142</v>
      </c>
      <c r="R146" s="245" t="s">
        <v>365</v>
      </c>
      <c r="S146" s="27" t="s">
        <v>1088</v>
      </c>
      <c r="T146" s="21">
        <v>1997</v>
      </c>
      <c r="U146" s="28" t="s">
        <v>628</v>
      </c>
      <c r="V146" s="21"/>
      <c r="W146" s="25"/>
      <c r="X146" s="21"/>
      <c r="Y146" s="25" t="s">
        <v>173</v>
      </c>
      <c r="Z146" s="21"/>
      <c r="AA146" s="25" t="s">
        <v>1268</v>
      </c>
      <c r="AB146" s="21" t="s">
        <v>175</v>
      </c>
      <c r="AC146" s="21"/>
      <c r="AD146" s="19"/>
      <c r="AE146" s="90" t="s">
        <v>381</v>
      </c>
      <c r="AF146" s="82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  <c r="BP146" s="19"/>
      <c r="BQ146" s="19"/>
      <c r="BR146" s="19"/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 t="str">
        <f t="shared" si="113"/>
        <v>Berger Noah</v>
      </c>
      <c r="CQ146" s="19"/>
      <c r="CT146" s="154">
        <v>9740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</row>
    <row r="147" spans="1:141" s="19" customFormat="1" x14ac:dyDescent="0.2">
      <c r="A147" s="53">
        <v>0</v>
      </c>
      <c r="B147" s="53"/>
      <c r="C147" s="53">
        <f t="shared" si="110"/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360</v>
      </c>
      <c r="P147" s="15" t="s">
        <v>1091</v>
      </c>
      <c r="Q147" s="15">
        <v>143</v>
      </c>
      <c r="R147" s="42"/>
      <c r="S147" s="27" t="s">
        <v>1089</v>
      </c>
      <c r="T147" s="21">
        <v>1998</v>
      </c>
      <c r="U147" s="28" t="s">
        <v>628</v>
      </c>
      <c r="V147" s="21"/>
      <c r="W147" s="25"/>
      <c r="X147" s="21"/>
      <c r="Y147" s="25" t="s">
        <v>173</v>
      </c>
      <c r="Z147" s="21"/>
      <c r="AA147" s="25" t="s">
        <v>1268</v>
      </c>
      <c r="AB147" s="21" t="s">
        <v>175</v>
      </c>
      <c r="AC147" s="21"/>
      <c r="AE147" s="90" t="s">
        <v>381</v>
      </c>
      <c r="AF147" s="82"/>
      <c r="CP147" s="19" t="str">
        <f t="shared" si="113"/>
        <v>Pertoldi Noeh</v>
      </c>
      <c r="CT147" s="154">
        <v>9742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ref="DO147:DO156" si="115">+CT147</f>
        <v>9742</v>
      </c>
      <c r="DP147" s="153">
        <v>8</v>
      </c>
      <c r="DQ147" s="19">
        <v>0</v>
      </c>
      <c r="DR147" s="185" t="s">
        <v>976</v>
      </c>
    </row>
    <row r="148" spans="1:141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360</v>
      </c>
      <c r="P148" s="15" t="s">
        <v>1092</v>
      </c>
      <c r="Q148" s="15">
        <v>144</v>
      </c>
      <c r="R148" s="42"/>
      <c r="S148" s="27" t="s">
        <v>1090</v>
      </c>
      <c r="T148" s="21">
        <v>1998</v>
      </c>
      <c r="U148" s="28" t="s">
        <v>628</v>
      </c>
      <c r="V148" s="21"/>
      <c r="W148" s="25"/>
      <c r="X148" s="21"/>
      <c r="Y148" s="25" t="s">
        <v>173</v>
      </c>
      <c r="Z148" s="21"/>
      <c r="AA148" s="25" t="s">
        <v>1268</v>
      </c>
      <c r="AB148" s="21" t="s">
        <v>175</v>
      </c>
      <c r="AC148" s="21"/>
      <c r="AE148" s="90" t="s">
        <v>381</v>
      </c>
      <c r="AF148" s="82"/>
      <c r="CP148" s="19" t="str">
        <f t="shared" si="113"/>
        <v>Thahiri Florian</v>
      </c>
      <c r="CT148" s="154">
        <v>9740</v>
      </c>
      <c r="CU148" s="125"/>
      <c r="CV148" s="33"/>
      <c r="CW148" s="83"/>
      <c r="CX148" s="125"/>
      <c r="CY148" s="33"/>
      <c r="CZ148" s="83"/>
      <c r="DA148" s="125"/>
      <c r="DB148" s="33"/>
      <c r="DC148" s="83"/>
      <c r="DD148" s="125"/>
      <c r="DE148" s="33"/>
      <c r="DF148" s="83"/>
      <c r="DG148" s="20"/>
      <c r="DH148" s="33"/>
      <c r="DI148" s="33"/>
      <c r="DJ148" s="83"/>
      <c r="DO148" s="19">
        <f>+CT148</f>
        <v>9740</v>
      </c>
      <c r="DP148" s="153">
        <v>8</v>
      </c>
      <c r="DQ148" s="19">
        <v>0</v>
      </c>
      <c r="DR148" s="185" t="s">
        <v>976</v>
      </c>
    </row>
    <row r="149" spans="1:141" s="19" customFormat="1" x14ac:dyDescent="0.2">
      <c r="A149" s="53">
        <v>0</v>
      </c>
      <c r="B149" s="53"/>
      <c r="C149" s="53">
        <f t="shared" si="110"/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358</v>
      </c>
      <c r="P149" s="15" t="s">
        <v>1162</v>
      </c>
      <c r="Q149" s="15">
        <v>145</v>
      </c>
      <c r="R149" s="42"/>
      <c r="S149" s="27" t="s">
        <v>1160</v>
      </c>
      <c r="T149" s="21">
        <v>1999</v>
      </c>
      <c r="U149" s="28" t="s">
        <v>628</v>
      </c>
      <c r="V149" s="21"/>
      <c r="W149" s="25"/>
      <c r="X149" s="21"/>
      <c r="Y149" s="25" t="s">
        <v>176</v>
      </c>
      <c r="Z149" s="21"/>
      <c r="AA149" s="25" t="s">
        <v>1268</v>
      </c>
      <c r="AB149" s="21" t="s">
        <v>175</v>
      </c>
      <c r="AC149" s="21"/>
      <c r="AE149" s="90" t="s">
        <v>381</v>
      </c>
      <c r="AF149" s="82"/>
      <c r="CP149" s="19" t="str">
        <f t="shared" si="113"/>
        <v>Hirsbrunner Nico</v>
      </c>
      <c r="CT149" s="154">
        <v>9740</v>
      </c>
      <c r="CU149" s="125"/>
      <c r="CV149" s="33"/>
      <c r="CW149" s="83"/>
      <c r="CX149" s="125"/>
      <c r="CY149" s="33"/>
      <c r="CZ149" s="83"/>
      <c r="DA149" s="125"/>
      <c r="DB149" s="33"/>
      <c r="DC149" s="83"/>
      <c r="DD149" s="125"/>
      <c r="DE149" s="33"/>
      <c r="DF149" s="83"/>
      <c r="DG149" s="20"/>
      <c r="DH149" s="33"/>
      <c r="DI149" s="33"/>
      <c r="DJ149" s="83"/>
      <c r="DO149" s="19">
        <f t="shared" si="115"/>
        <v>9740</v>
      </c>
      <c r="DP149" s="153">
        <v>8</v>
      </c>
      <c r="DQ149" s="19">
        <v>0</v>
      </c>
      <c r="DR149" s="185" t="s">
        <v>976</v>
      </c>
    </row>
    <row r="150" spans="1:141" s="19" customFormat="1" x14ac:dyDescent="0.2">
      <c r="A150" s="53">
        <v>0</v>
      </c>
      <c r="B150" s="53"/>
      <c r="C150" s="53">
        <f t="shared" si="110"/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1161</v>
      </c>
      <c r="Q150" s="15">
        <v>146</v>
      </c>
      <c r="R150" s="42"/>
      <c r="S150" s="27" t="s">
        <v>1159</v>
      </c>
      <c r="T150" s="21">
        <v>1998</v>
      </c>
      <c r="U150" s="28" t="s">
        <v>628</v>
      </c>
      <c r="V150" s="21"/>
      <c r="W150" s="25"/>
      <c r="X150" s="21"/>
      <c r="Y150" s="25" t="s">
        <v>176</v>
      </c>
      <c r="Z150" s="21"/>
      <c r="AA150" s="25" t="s">
        <v>1268</v>
      </c>
      <c r="AB150" s="21" t="s">
        <v>175</v>
      </c>
      <c r="AC150" s="21"/>
      <c r="AE150" s="90" t="s">
        <v>381</v>
      </c>
      <c r="AF150" s="82"/>
      <c r="CP150" s="19" t="str">
        <f t="shared" si="113"/>
        <v>Christ Florian</v>
      </c>
      <c r="CT150" s="154">
        <v>9739</v>
      </c>
      <c r="CU150" s="125"/>
      <c r="CV150" s="33"/>
      <c r="CW150" s="83"/>
      <c r="CX150" s="125"/>
      <c r="CY150" s="33"/>
      <c r="CZ150" s="83"/>
      <c r="DA150" s="125"/>
      <c r="DB150" s="33"/>
      <c r="DC150" s="83"/>
      <c r="DD150" s="125"/>
      <c r="DE150" s="33"/>
      <c r="DF150" s="83"/>
      <c r="DG150" s="20"/>
      <c r="DH150" s="33"/>
      <c r="DI150" s="33"/>
      <c r="DJ150" s="83"/>
      <c r="DO150" s="19">
        <f t="shared" si="115"/>
        <v>9739</v>
      </c>
      <c r="DP150" s="153">
        <v>8</v>
      </c>
      <c r="DQ150" s="19">
        <v>0</v>
      </c>
      <c r="DR150" s="185" t="s">
        <v>976</v>
      </c>
      <c r="EK150"/>
    </row>
    <row r="151" spans="1:141" s="19" customFormat="1" x14ac:dyDescent="0.2">
      <c r="A151" s="53">
        <v>0</v>
      </c>
      <c r="B151" s="53"/>
      <c r="C151" s="53">
        <f t="shared" si="110"/>
        <v>0</v>
      </c>
      <c r="D151" s="55"/>
      <c r="E151" s="55"/>
      <c r="F151" s="55"/>
      <c r="G151" s="53"/>
      <c r="H151" s="53"/>
      <c r="I151" s="55"/>
      <c r="J151" s="53"/>
      <c r="K151" s="55">
        <v>1</v>
      </c>
      <c r="L151" s="55"/>
      <c r="M151" s="55"/>
      <c r="N151" s="59"/>
      <c r="O151" s="19" t="s">
        <v>361</v>
      </c>
      <c r="P151" s="15" t="s">
        <v>1163</v>
      </c>
      <c r="Q151" s="15">
        <v>147</v>
      </c>
      <c r="R151" s="42"/>
      <c r="S151" s="27" t="s">
        <v>1164</v>
      </c>
      <c r="T151" s="21">
        <v>1997</v>
      </c>
      <c r="U151" s="28" t="s">
        <v>628</v>
      </c>
      <c r="V151" s="21"/>
      <c r="W151" s="25"/>
      <c r="X151" s="21"/>
      <c r="Y151" s="25" t="s">
        <v>176</v>
      </c>
      <c r="Z151" s="21"/>
      <c r="AA151" s="25" t="s">
        <v>1268</v>
      </c>
      <c r="AB151" s="21" t="s">
        <v>175</v>
      </c>
      <c r="AC151" s="21"/>
      <c r="AE151" s="90" t="s">
        <v>381</v>
      </c>
      <c r="AF151" s="82"/>
      <c r="CP151" s="19" t="str">
        <f t="shared" si="113"/>
        <v>Sivasundaram Aschveni</v>
      </c>
      <c r="CT151" s="154">
        <v>9751</v>
      </c>
      <c r="CU151" s="125"/>
      <c r="CV151" s="33"/>
      <c r="CW151" s="83"/>
      <c r="CX151" s="125"/>
      <c r="CY151" s="33"/>
      <c r="CZ151" s="83"/>
      <c r="DA151" s="125"/>
      <c r="DB151" s="33"/>
      <c r="DC151" s="83"/>
      <c r="DD151" s="125"/>
      <c r="DE151" s="33"/>
      <c r="DF151" s="83"/>
      <c r="DG151" s="20"/>
      <c r="DH151" s="33"/>
      <c r="DI151" s="33"/>
      <c r="DJ151" s="83"/>
      <c r="DO151" s="19">
        <f>+CT151</f>
        <v>9751</v>
      </c>
      <c r="DP151" s="153">
        <v>8</v>
      </c>
      <c r="DQ151" s="19">
        <v>0</v>
      </c>
      <c r="DR151" s="185" t="s">
        <v>976</v>
      </c>
      <c r="EK151"/>
    </row>
    <row r="152" spans="1:141" s="19" customFormat="1" x14ac:dyDescent="0.2">
      <c r="A152" s="53">
        <v>0</v>
      </c>
      <c r="B152" s="53"/>
      <c r="C152" s="53">
        <f t="shared" si="110"/>
        <v>0</v>
      </c>
      <c r="D152" s="55"/>
      <c r="E152" s="55"/>
      <c r="F152" s="55"/>
      <c r="G152" s="53"/>
      <c r="H152" s="53"/>
      <c r="I152" s="55"/>
      <c r="J152" s="53"/>
      <c r="K152" s="55">
        <v>1</v>
      </c>
      <c r="L152" s="55"/>
      <c r="M152" s="55"/>
      <c r="N152" s="59"/>
      <c r="O152" s="19" t="s">
        <v>358</v>
      </c>
      <c r="P152" s="15" t="s">
        <v>1208</v>
      </c>
      <c r="Q152" s="15">
        <v>148</v>
      </c>
      <c r="R152" s="42"/>
      <c r="S152" s="27" t="s">
        <v>1205</v>
      </c>
      <c r="T152" s="21">
        <v>1996</v>
      </c>
      <c r="U152" s="28" t="s">
        <v>628</v>
      </c>
      <c r="V152" s="21"/>
      <c r="W152" s="25"/>
      <c r="X152" s="21"/>
      <c r="Y152" s="25" t="s">
        <v>176</v>
      </c>
      <c r="Z152" s="21"/>
      <c r="AA152" s="25" t="s">
        <v>1268</v>
      </c>
      <c r="AB152" s="21" t="s">
        <v>175</v>
      </c>
      <c r="AC152" s="21"/>
      <c r="AE152" s="90" t="s">
        <v>381</v>
      </c>
      <c r="AF152" s="82"/>
      <c r="CP152" s="19" t="str">
        <f>+S152</f>
        <v>Leuch Georges</v>
      </c>
      <c r="CT152" s="154">
        <v>9750</v>
      </c>
      <c r="CU152" s="125"/>
      <c r="CV152" s="33"/>
      <c r="CW152" s="83"/>
      <c r="CX152" s="125"/>
      <c r="CY152" s="33"/>
      <c r="CZ152" s="83"/>
      <c r="DA152" s="125"/>
      <c r="DB152" s="33"/>
      <c r="DC152" s="83"/>
      <c r="DD152" s="125"/>
      <c r="DE152" s="33"/>
      <c r="DF152" s="83"/>
      <c r="DG152" s="20"/>
      <c r="DH152" s="33"/>
      <c r="DI152" s="33"/>
      <c r="DJ152" s="83"/>
      <c r="DO152" s="19">
        <f>+CT152</f>
        <v>9750</v>
      </c>
      <c r="DP152" s="153">
        <v>8</v>
      </c>
      <c r="DQ152" s="19">
        <v>0</v>
      </c>
      <c r="DR152" s="185" t="s">
        <v>976</v>
      </c>
      <c r="EK152"/>
    </row>
    <row r="153" spans="1:141" s="19" customFormat="1" x14ac:dyDescent="0.2">
      <c r="A153" s="53">
        <v>0</v>
      </c>
      <c r="B153" s="53"/>
      <c r="C153" s="53">
        <f t="shared" si="110"/>
        <v>0</v>
      </c>
      <c r="D153" s="55"/>
      <c r="E153" s="55"/>
      <c r="F153" s="55"/>
      <c r="G153" s="53"/>
      <c r="H153" s="53"/>
      <c r="I153" s="55"/>
      <c r="J153" s="53"/>
      <c r="K153" s="55">
        <v>1</v>
      </c>
      <c r="L153" s="55"/>
      <c r="M153" s="55"/>
      <c r="N153" s="59"/>
      <c r="O153" s="19" t="s">
        <v>359</v>
      </c>
      <c r="P153" s="15" t="s">
        <v>1209</v>
      </c>
      <c r="Q153" s="15">
        <v>149</v>
      </c>
      <c r="R153" s="42"/>
      <c r="S153" s="27" t="s">
        <v>1206</v>
      </c>
      <c r="T153" s="21">
        <v>2000</v>
      </c>
      <c r="U153" s="28" t="s">
        <v>628</v>
      </c>
      <c r="V153" s="21"/>
      <c r="W153" s="25"/>
      <c r="X153" s="21"/>
      <c r="Y153" s="25" t="s">
        <v>180</v>
      </c>
      <c r="Z153" s="21"/>
      <c r="AA153" s="25" t="s">
        <v>1268</v>
      </c>
      <c r="AB153" s="21" t="s">
        <v>177</v>
      </c>
      <c r="AC153" s="21"/>
      <c r="AE153" s="90" t="s">
        <v>381</v>
      </c>
      <c r="AF153" s="82"/>
      <c r="CP153" s="19" t="str">
        <f t="shared" ref="CP153:CP154" si="116">+S153</f>
        <v>Boser Florian</v>
      </c>
      <c r="CT153" s="154">
        <v>9750</v>
      </c>
      <c r="CU153" s="125"/>
      <c r="CV153" s="33"/>
      <c r="CW153" s="83"/>
      <c r="CX153" s="125"/>
      <c r="CY153" s="33"/>
      <c r="CZ153" s="83"/>
      <c r="DA153" s="125"/>
      <c r="DB153" s="33"/>
      <c r="DC153" s="83"/>
      <c r="DD153" s="125"/>
      <c r="DE153" s="33"/>
      <c r="DF153" s="83"/>
      <c r="DG153" s="20"/>
      <c r="DH153" s="33"/>
      <c r="DI153" s="33"/>
      <c r="DJ153" s="83"/>
      <c r="DO153" s="19">
        <f t="shared" ref="DO153:DO154" si="117">+CT153</f>
        <v>9750</v>
      </c>
      <c r="DP153" s="153">
        <v>8</v>
      </c>
      <c r="DQ153" s="19">
        <v>0</v>
      </c>
      <c r="DR153" s="185" t="s">
        <v>976</v>
      </c>
      <c r="EK153"/>
    </row>
    <row r="154" spans="1:141" s="19" customFormat="1" x14ac:dyDescent="0.2">
      <c r="A154" s="53">
        <v>0</v>
      </c>
      <c r="B154" s="53"/>
      <c r="C154" s="53">
        <f t="shared" si="110"/>
        <v>0</v>
      </c>
      <c r="D154" s="55"/>
      <c r="E154" s="55"/>
      <c r="F154" s="55"/>
      <c r="G154" s="53"/>
      <c r="H154" s="53"/>
      <c r="I154" s="55"/>
      <c r="J154" s="53"/>
      <c r="K154" s="55">
        <v>1</v>
      </c>
      <c r="L154" s="55"/>
      <c r="M154" s="55"/>
      <c r="N154" s="59"/>
      <c r="O154" s="19" t="s">
        <v>358</v>
      </c>
      <c r="P154" s="15" t="s">
        <v>1210</v>
      </c>
      <c r="Q154" s="15">
        <v>150</v>
      </c>
      <c r="R154" s="42"/>
      <c r="S154" s="27" t="s">
        <v>1207</v>
      </c>
      <c r="T154" s="21">
        <v>1999</v>
      </c>
      <c r="U154" s="28" t="s">
        <v>628</v>
      </c>
      <c r="V154" s="21"/>
      <c r="W154" s="25"/>
      <c r="X154" s="21"/>
      <c r="Y154" s="25" t="s">
        <v>180</v>
      </c>
      <c r="Z154" s="21"/>
      <c r="AA154" s="25" t="s">
        <v>1268</v>
      </c>
      <c r="AB154" s="21" t="s">
        <v>177</v>
      </c>
      <c r="AC154" s="21"/>
      <c r="AE154" s="90" t="s">
        <v>381</v>
      </c>
      <c r="AF154" s="82"/>
      <c r="CP154" s="19" t="str">
        <f t="shared" si="116"/>
        <v>Kaupp Nicolas</v>
      </c>
      <c r="CT154" s="154">
        <v>9752</v>
      </c>
      <c r="CU154" s="125"/>
      <c r="CV154" s="33"/>
      <c r="CW154" s="83"/>
      <c r="CX154" s="125"/>
      <c r="CY154" s="33"/>
      <c r="CZ154" s="83"/>
      <c r="DA154" s="125"/>
      <c r="DB154" s="33"/>
      <c r="DC154" s="83"/>
      <c r="DD154" s="125"/>
      <c r="DE154" s="33"/>
      <c r="DF154" s="83"/>
      <c r="DG154" s="20"/>
      <c r="DH154" s="33"/>
      <c r="DI154" s="33"/>
      <c r="DJ154" s="83"/>
      <c r="DO154" s="19">
        <f t="shared" si="117"/>
        <v>9752</v>
      </c>
      <c r="DP154" s="153">
        <v>8</v>
      </c>
      <c r="DQ154" s="19">
        <v>0</v>
      </c>
      <c r="DR154" s="185" t="s">
        <v>976</v>
      </c>
      <c r="EK154"/>
    </row>
    <row r="155" spans="1:141" s="19" customFormat="1" x14ac:dyDescent="0.2">
      <c r="A155" s="53">
        <v>0</v>
      </c>
      <c r="B155" s="53"/>
      <c r="C155" s="53">
        <f t="shared" si="110"/>
        <v>0</v>
      </c>
      <c r="D155" s="55"/>
      <c r="E155" s="55"/>
      <c r="F155" s="55"/>
      <c r="G155" s="53"/>
      <c r="H155" s="53"/>
      <c r="I155" s="55"/>
      <c r="J155" s="53"/>
      <c r="K155" s="55">
        <v>1</v>
      </c>
      <c r="L155" s="55"/>
      <c r="M155" s="55"/>
      <c r="N155" s="59"/>
      <c r="O155" s="19" t="s">
        <v>361</v>
      </c>
      <c r="P155" s="15" t="s">
        <v>1266</v>
      </c>
      <c r="Q155" s="15">
        <v>151</v>
      </c>
      <c r="R155" s="42"/>
      <c r="S155" s="27" t="s">
        <v>1264</v>
      </c>
      <c r="T155" s="21">
        <v>2000</v>
      </c>
      <c r="U155" s="28" t="s">
        <v>628</v>
      </c>
      <c r="V155" s="21"/>
      <c r="W155" s="25"/>
      <c r="X155" s="21"/>
      <c r="Y155" s="25" t="s">
        <v>182</v>
      </c>
      <c r="Z155" s="21"/>
      <c r="AA155" s="25" t="s">
        <v>1268</v>
      </c>
      <c r="AB155" s="21" t="s">
        <v>177</v>
      </c>
      <c r="AC155" s="21"/>
      <c r="AE155" s="90" t="s">
        <v>381</v>
      </c>
      <c r="AF155" s="82"/>
      <c r="CP155" s="192" t="str">
        <f t="shared" si="113"/>
        <v>Tesan Laila</v>
      </c>
      <c r="CQ155" s="192"/>
      <c r="CR155" s="192"/>
      <c r="CS155" s="192"/>
      <c r="CT155" s="222">
        <v>9776</v>
      </c>
      <c r="CU155" s="125"/>
      <c r="CV155" s="33"/>
      <c r="CW155" s="83"/>
      <c r="CX155" s="125"/>
      <c r="CY155" s="33"/>
      <c r="CZ155" s="83"/>
      <c r="DA155" s="125"/>
      <c r="DB155" s="33"/>
      <c r="DC155" s="83"/>
      <c r="DD155" s="125"/>
      <c r="DE155" s="33"/>
      <c r="DF155" s="83"/>
      <c r="DG155" s="20"/>
      <c r="DH155" s="33"/>
      <c r="DI155" s="33"/>
      <c r="DJ155" s="83"/>
      <c r="DO155" s="19">
        <f t="shared" si="115"/>
        <v>9776</v>
      </c>
      <c r="DP155" s="153">
        <v>8</v>
      </c>
      <c r="DQ155" s="19">
        <v>0</v>
      </c>
      <c r="DR155" s="185" t="s">
        <v>976</v>
      </c>
      <c r="EK155"/>
    </row>
    <row r="156" spans="1:141" s="19" customFormat="1" x14ac:dyDescent="0.2">
      <c r="A156" s="53">
        <v>0</v>
      </c>
      <c r="B156" s="53"/>
      <c r="C156" s="53">
        <f t="shared" si="110"/>
        <v>0</v>
      </c>
      <c r="D156" s="55"/>
      <c r="E156" s="55"/>
      <c r="F156" s="55"/>
      <c r="G156" s="53"/>
      <c r="H156" s="53"/>
      <c r="I156" s="55"/>
      <c r="J156" s="53"/>
      <c r="K156" s="55">
        <v>1</v>
      </c>
      <c r="L156" s="55"/>
      <c r="M156" s="55"/>
      <c r="N156" s="59"/>
      <c r="O156" s="19" t="s">
        <v>361</v>
      </c>
      <c r="P156" s="15" t="s">
        <v>1267</v>
      </c>
      <c r="Q156" s="15">
        <v>152</v>
      </c>
      <c r="R156" s="42"/>
      <c r="S156" s="27" t="s">
        <v>1265</v>
      </c>
      <c r="T156" s="21">
        <v>2001</v>
      </c>
      <c r="U156" s="28" t="s">
        <v>628</v>
      </c>
      <c r="V156" s="21"/>
      <c r="W156" s="25"/>
      <c r="X156" s="21"/>
      <c r="Y156" s="25" t="s">
        <v>182</v>
      </c>
      <c r="Z156" s="21"/>
      <c r="AA156" s="25" t="s">
        <v>1268</v>
      </c>
      <c r="AB156" s="21" t="s">
        <v>177</v>
      </c>
      <c r="AC156" s="21"/>
      <c r="AE156" s="90" t="s">
        <v>381</v>
      </c>
      <c r="AF156" s="82"/>
      <c r="CP156" s="192" t="str">
        <f t="shared" si="113"/>
        <v>Davet Kilian</v>
      </c>
      <c r="CQ156" s="192"/>
      <c r="CR156" s="192"/>
      <c r="CS156" s="192"/>
      <c r="CT156" s="222">
        <v>9775</v>
      </c>
      <c r="CU156" s="125"/>
      <c r="CV156" s="33"/>
      <c r="CW156" s="83"/>
      <c r="CX156" s="125"/>
      <c r="CY156" s="33"/>
      <c r="CZ156" s="83"/>
      <c r="DA156" s="125"/>
      <c r="DB156" s="33"/>
      <c r="DC156" s="83"/>
      <c r="DD156" s="125"/>
      <c r="DE156" s="33"/>
      <c r="DF156" s="83"/>
      <c r="DG156" s="20"/>
      <c r="DH156" s="33"/>
      <c r="DI156" s="33"/>
      <c r="DJ156" s="83"/>
      <c r="DO156" s="19">
        <f t="shared" si="115"/>
        <v>9775</v>
      </c>
      <c r="DP156" s="153">
        <v>8</v>
      </c>
      <c r="DQ156" s="19">
        <v>0</v>
      </c>
      <c r="DR156" s="185" t="s">
        <v>976</v>
      </c>
      <c r="EK156"/>
    </row>
    <row r="157" spans="1:141" s="19" customFormat="1" x14ac:dyDescent="0.25">
      <c r="A157" s="66"/>
      <c r="B157" s="66"/>
      <c r="C157" s="66"/>
      <c r="D157" s="66"/>
      <c r="E157" s="66"/>
      <c r="F157" s="60"/>
      <c r="G157" s="60"/>
      <c r="H157" s="60"/>
      <c r="I157" s="60"/>
      <c r="J157" s="60"/>
      <c r="K157" s="60"/>
      <c r="L157" s="60"/>
      <c r="M157" s="60"/>
      <c r="N157" s="60"/>
      <c r="O157" s="67"/>
      <c r="P157" s="68"/>
      <c r="Q157" s="68"/>
      <c r="R157" s="44"/>
      <c r="S157" s="30" t="s">
        <v>183</v>
      </c>
      <c r="T157" s="31">
        <f>+Q156</f>
        <v>152</v>
      </c>
      <c r="U157" s="65" t="s">
        <v>700</v>
      </c>
      <c r="V157" s="32"/>
      <c r="W157" s="34"/>
      <c r="X157" s="32"/>
      <c r="Y157" s="40"/>
      <c r="Z157" s="33"/>
      <c r="AA157" s="34"/>
      <c r="AB157" s="33"/>
      <c r="AC157" s="35"/>
      <c r="AE157" s="84"/>
      <c r="AF157" s="83"/>
      <c r="CT157" s="126"/>
      <c r="CU157" s="141"/>
      <c r="CV157" s="141"/>
      <c r="CW157" s="126"/>
      <c r="CX157" s="141"/>
      <c r="CY157" s="141"/>
      <c r="CZ157" s="126"/>
      <c r="DA157" s="141"/>
      <c r="DB157" s="141"/>
      <c r="DC157" s="126"/>
      <c r="DD157" s="141"/>
      <c r="DE157" s="141"/>
      <c r="DF157" s="126"/>
      <c r="DG157" s="126"/>
      <c r="DH157" s="138"/>
      <c r="DI157" s="138"/>
      <c r="EK157"/>
    </row>
    <row r="158" spans="1:141" customFormat="1" x14ac:dyDescent="0.25">
      <c r="A158" s="48">
        <f t="shared" ref="A158:N158" si="118">SUM(A5:A156)</f>
        <v>8</v>
      </c>
      <c r="B158" s="48">
        <f t="shared" si="118"/>
        <v>38</v>
      </c>
      <c r="C158" s="48">
        <f t="shared" si="118"/>
        <v>105</v>
      </c>
      <c r="D158" s="48">
        <f t="shared" si="118"/>
        <v>30</v>
      </c>
      <c r="E158" s="48">
        <f t="shared" si="118"/>
        <v>46</v>
      </c>
      <c r="F158" s="48">
        <f t="shared" si="118"/>
        <v>4</v>
      </c>
      <c r="G158" s="48">
        <f t="shared" si="118"/>
        <v>5</v>
      </c>
      <c r="H158" s="48">
        <f t="shared" si="118"/>
        <v>33</v>
      </c>
      <c r="I158" s="48">
        <f t="shared" si="118"/>
        <v>33</v>
      </c>
      <c r="J158" s="48">
        <f t="shared" si="118"/>
        <v>12</v>
      </c>
      <c r="K158" s="48">
        <f t="shared" si="118"/>
        <v>11</v>
      </c>
      <c r="L158" s="48">
        <f t="shared" si="118"/>
        <v>21</v>
      </c>
      <c r="M158" s="48">
        <f t="shared" si="118"/>
        <v>7</v>
      </c>
      <c r="N158" s="48">
        <f t="shared" si="118"/>
        <v>0</v>
      </c>
      <c r="O158" s="64">
        <f>SUM(D158+E158+F158+I158+K158+L158+M158)</f>
        <v>152</v>
      </c>
      <c r="P158" s="12"/>
      <c r="Q158" s="12" t="s">
        <v>224</v>
      </c>
      <c r="R158" s="45" t="s">
        <v>342</v>
      </c>
      <c r="S158" s="11" t="s">
        <v>88</v>
      </c>
      <c r="T158" s="13"/>
      <c r="U158" s="37"/>
      <c r="V158" s="13"/>
      <c r="W158" s="123"/>
      <c r="X158" s="13"/>
      <c r="Y158" s="37"/>
      <c r="Z158" s="13"/>
      <c r="AA158" s="14" t="s">
        <v>1036</v>
      </c>
      <c r="AB158" s="13"/>
      <c r="AC158" s="13"/>
      <c r="AD158" s="11"/>
      <c r="AE158" s="87" t="s">
        <v>382</v>
      </c>
      <c r="AF158" s="88" t="s">
        <v>385</v>
      </c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9"/>
      <c r="CO158" s="19"/>
      <c r="CP158" s="11"/>
      <c r="CQ158" s="11"/>
      <c r="CR158" s="11"/>
      <c r="CS158" s="11"/>
      <c r="CT158" s="11"/>
      <c r="CU158" s="49"/>
      <c r="CV158" s="49"/>
      <c r="CW158" s="11"/>
      <c r="CX158" s="49"/>
      <c r="CY158" s="49"/>
      <c r="CZ158" s="11"/>
      <c r="DA158" s="49"/>
      <c r="DB158" s="49"/>
      <c r="DC158" s="11"/>
      <c r="DD158" s="49"/>
      <c r="DE158" s="49"/>
      <c r="DF158" s="11"/>
      <c r="DG158" s="115"/>
      <c r="DH158" s="13"/>
      <c r="DI158" s="13"/>
      <c r="DJ158" s="11"/>
      <c r="DM158" s="11"/>
      <c r="DN158" s="11"/>
      <c r="DO158" s="11"/>
      <c r="DV158" s="19"/>
    </row>
    <row r="159" spans="1:141" customFormat="1" x14ac:dyDescent="0.25">
      <c r="A159" s="11">
        <f t="shared" ref="A159:N159" si="119">SUBTOTAL(9,A5:A156)</f>
        <v>8</v>
      </c>
      <c r="B159" s="11">
        <f t="shared" si="119"/>
        <v>38</v>
      </c>
      <c r="C159" s="11">
        <f t="shared" si="119"/>
        <v>105</v>
      </c>
      <c r="D159" s="11">
        <f t="shared" si="119"/>
        <v>30</v>
      </c>
      <c r="E159" s="11">
        <f t="shared" si="119"/>
        <v>46</v>
      </c>
      <c r="F159" s="11">
        <f t="shared" si="119"/>
        <v>4</v>
      </c>
      <c r="G159" s="11">
        <f t="shared" si="119"/>
        <v>5</v>
      </c>
      <c r="H159" s="11">
        <f t="shared" si="119"/>
        <v>33</v>
      </c>
      <c r="I159" s="11">
        <f t="shared" si="119"/>
        <v>33</v>
      </c>
      <c r="J159" s="11">
        <f t="shared" si="119"/>
        <v>12</v>
      </c>
      <c r="K159" s="11">
        <f t="shared" si="119"/>
        <v>11</v>
      </c>
      <c r="L159" s="11">
        <f t="shared" si="119"/>
        <v>21</v>
      </c>
      <c r="M159" s="11">
        <f t="shared" si="119"/>
        <v>7</v>
      </c>
      <c r="N159" s="11">
        <f t="shared" si="119"/>
        <v>0</v>
      </c>
      <c r="O159" s="64">
        <f>SUM(D159+E159+F159+I159+K159+L159+M159)</f>
        <v>152</v>
      </c>
      <c r="P159" s="12"/>
      <c r="Q159" s="12" t="s">
        <v>224</v>
      </c>
      <c r="R159" s="45" t="s">
        <v>370</v>
      </c>
      <c r="S159" s="11" t="s">
        <v>371</v>
      </c>
      <c r="T159" s="13"/>
      <c r="U159" s="37"/>
      <c r="V159" s="13"/>
      <c r="W159" s="123"/>
      <c r="X159" s="13"/>
      <c r="Y159" s="37"/>
      <c r="Z159" s="13" t="s">
        <v>185</v>
      </c>
      <c r="AA159" s="14" t="s">
        <v>886</v>
      </c>
      <c r="AB159" s="13"/>
      <c r="AC159" s="13"/>
      <c r="AD159" s="11"/>
      <c r="AE159" s="87" t="s">
        <v>373</v>
      </c>
      <c r="AF159" s="88" t="s">
        <v>97</v>
      </c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9"/>
      <c r="CO159" s="19"/>
      <c r="CP159" s="11"/>
      <c r="CQ159" s="11"/>
      <c r="CR159" s="11"/>
      <c r="CS159" s="11"/>
      <c r="CT159" s="11"/>
      <c r="CU159" s="49"/>
      <c r="CV159" s="49"/>
      <c r="CW159" s="11"/>
      <c r="CX159" s="49"/>
      <c r="CY159" s="49"/>
      <c r="CZ159" s="11"/>
      <c r="DA159" s="49"/>
      <c r="DB159" s="49"/>
      <c r="DC159" s="11"/>
      <c r="DD159" s="49"/>
      <c r="DE159" s="49"/>
      <c r="DF159" s="11"/>
      <c r="DG159" s="115"/>
      <c r="DH159" s="13"/>
      <c r="DI159" s="13"/>
      <c r="DJ159" s="11"/>
      <c r="DM159" s="11"/>
      <c r="DN159" s="11"/>
      <c r="DO159" s="11"/>
      <c r="DP159" s="45" t="s">
        <v>980</v>
      </c>
      <c r="DV159" s="19"/>
    </row>
    <row r="160" spans="1:141" customFormat="1" x14ac:dyDescent="0.25">
      <c r="A160" s="11"/>
      <c r="B160" s="11"/>
      <c r="C160" s="11"/>
      <c r="D160" s="49"/>
      <c r="E160" s="49"/>
      <c r="F160" s="50"/>
      <c r="G160" s="51"/>
      <c r="H160" s="51"/>
      <c r="I160" s="50"/>
      <c r="J160" s="51"/>
      <c r="K160" s="50"/>
      <c r="L160" s="50"/>
      <c r="M160" s="50"/>
      <c r="N160" s="50"/>
      <c r="O160" s="48"/>
      <c r="P160" s="12"/>
      <c r="Q160" s="12"/>
      <c r="R160" s="45" t="s">
        <v>369</v>
      </c>
      <c r="S160" s="11" t="s">
        <v>150</v>
      </c>
      <c r="T160" s="13"/>
      <c r="U160" s="37"/>
      <c r="V160" s="13"/>
      <c r="W160" s="123"/>
      <c r="X160" s="13"/>
      <c r="Y160" s="37"/>
      <c r="Z160" s="13" t="s">
        <v>186</v>
      </c>
      <c r="AA160" s="14" t="s">
        <v>1226</v>
      </c>
      <c r="AB160" s="13"/>
      <c r="AC160" s="13"/>
      <c r="AD160" s="11"/>
      <c r="AE160" s="87" t="s">
        <v>375</v>
      </c>
      <c r="AF160" s="88" t="s">
        <v>386</v>
      </c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9"/>
      <c r="CO160" s="19"/>
      <c r="CP160" s="11"/>
      <c r="CQ160" s="11"/>
      <c r="CR160" s="11"/>
      <c r="CS160" s="11"/>
      <c r="CT160" s="11"/>
      <c r="CU160" s="49"/>
      <c r="CV160" s="49"/>
      <c r="CW160" s="11"/>
      <c r="CX160" s="49"/>
      <c r="CY160" s="49"/>
      <c r="CZ160" s="11"/>
      <c r="DA160" s="49"/>
      <c r="DB160" s="49"/>
      <c r="DC160" s="11"/>
      <c r="DD160" s="49"/>
      <c r="DE160" s="49"/>
      <c r="DF160" s="11"/>
      <c r="DG160" s="115"/>
      <c r="DH160" s="13"/>
      <c r="DI160" s="13"/>
      <c r="DJ160" s="11"/>
      <c r="DM160" s="11"/>
      <c r="DN160" s="11"/>
      <c r="DO160" s="11"/>
      <c r="DP160" s="11" t="s">
        <v>986</v>
      </c>
      <c r="DV160" s="19"/>
      <c r="EK160" s="11"/>
    </row>
    <row r="161" spans="1:141" customFormat="1" x14ac:dyDescent="0.25">
      <c r="A161" s="11"/>
      <c r="B161" s="11"/>
      <c r="C161" s="11"/>
      <c r="D161" s="49"/>
      <c r="E161" s="49"/>
      <c r="F161" s="50"/>
      <c r="G161" s="51"/>
      <c r="H161" s="51"/>
      <c r="I161" s="50"/>
      <c r="J161" s="11"/>
      <c r="K161" s="50"/>
      <c r="L161" s="50"/>
      <c r="M161" s="50"/>
      <c r="N161" s="50"/>
      <c r="O161" s="48"/>
      <c r="P161" s="69" t="s">
        <v>366</v>
      </c>
      <c r="Q161" s="69" t="s">
        <v>366</v>
      </c>
      <c r="R161" s="45" t="s">
        <v>341</v>
      </c>
      <c r="S161" s="11" t="s">
        <v>158</v>
      </c>
      <c r="T161" s="13"/>
      <c r="U161" s="37"/>
      <c r="V161" s="13"/>
      <c r="W161" s="123"/>
      <c r="X161" s="13"/>
      <c r="Y161" s="37"/>
      <c r="Z161" s="13" t="s">
        <v>189</v>
      </c>
      <c r="AA161" s="14" t="s">
        <v>888</v>
      </c>
      <c r="AB161" s="13"/>
      <c r="AC161" s="13"/>
      <c r="AD161" s="11"/>
      <c r="AE161" s="87" t="s">
        <v>376</v>
      </c>
      <c r="AF161" s="88" t="s">
        <v>110</v>
      </c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9"/>
      <c r="CO161" s="19"/>
      <c r="CP161" s="11"/>
      <c r="CQ161" s="11"/>
      <c r="CR161" s="11"/>
      <c r="CS161" s="11"/>
      <c r="CT161" s="11"/>
      <c r="CU161" s="49"/>
      <c r="CV161" s="49"/>
      <c r="CW161" s="11"/>
      <c r="CX161" s="49"/>
      <c r="CY161" s="49"/>
      <c r="CZ161" s="11"/>
      <c r="DA161" s="49"/>
      <c r="DB161" s="49"/>
      <c r="DC161" s="11"/>
      <c r="DD161" s="49"/>
      <c r="DE161" s="49"/>
      <c r="DF161" s="11"/>
      <c r="DG161" s="115"/>
      <c r="DH161" s="13"/>
      <c r="DI161" s="13"/>
      <c r="DJ161" s="11"/>
      <c r="DM161" s="11"/>
      <c r="DN161" s="11"/>
      <c r="DO161" s="11"/>
      <c r="DP161" s="11" t="s">
        <v>987</v>
      </c>
      <c r="DV161" s="19"/>
      <c r="EK161" s="11"/>
    </row>
    <row r="162" spans="1:141" customFormat="1" x14ac:dyDescent="0.25">
      <c r="A162" s="11"/>
      <c r="B162" s="11"/>
      <c r="C162" s="11"/>
      <c r="D162" s="49"/>
      <c r="E162" s="49"/>
      <c r="F162" s="50"/>
      <c r="G162" s="51"/>
      <c r="H162" s="51"/>
      <c r="I162" s="50"/>
      <c r="J162" s="11"/>
      <c r="K162" s="50"/>
      <c r="L162" s="50"/>
      <c r="M162" s="50"/>
      <c r="N162" s="50"/>
      <c r="O162" s="48"/>
      <c r="P162" s="12"/>
      <c r="Q162" s="12"/>
      <c r="R162" s="45" t="s">
        <v>368</v>
      </c>
      <c r="S162" s="11" t="s">
        <v>161</v>
      </c>
      <c r="T162" s="13"/>
      <c r="U162" s="37"/>
      <c r="V162" s="13"/>
      <c r="W162" s="123"/>
      <c r="X162" s="13"/>
      <c r="Y162" s="37"/>
      <c r="Z162" s="13" t="s">
        <v>876</v>
      </c>
      <c r="AA162" s="14" t="s">
        <v>1227</v>
      </c>
      <c r="AB162" s="13"/>
      <c r="AC162" s="13"/>
      <c r="AD162" s="11"/>
      <c r="AE162" s="87" t="s">
        <v>379</v>
      </c>
      <c r="AF162" s="88" t="s">
        <v>387</v>
      </c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9"/>
      <c r="CO162" s="19"/>
      <c r="CP162" s="11"/>
      <c r="CQ162" s="11"/>
      <c r="CR162" s="11"/>
      <c r="CS162" s="11"/>
      <c r="CT162" s="11"/>
      <c r="CU162" s="49"/>
      <c r="CV162" s="49"/>
      <c r="CW162" s="11"/>
      <c r="CX162" s="49"/>
      <c r="CY162" s="49"/>
      <c r="CZ162" s="11"/>
      <c r="DA162" s="49"/>
      <c r="DB162" s="49"/>
      <c r="DC162" s="11"/>
      <c r="DD162" s="49"/>
      <c r="DE162" s="49"/>
      <c r="DF162" s="11"/>
      <c r="DG162" s="115"/>
      <c r="DH162" s="13"/>
      <c r="DI162" s="13"/>
      <c r="DJ162" s="11"/>
      <c r="DM162" s="11"/>
      <c r="DN162" s="11"/>
      <c r="DO162" s="11"/>
      <c r="DP162" s="11" t="s">
        <v>988</v>
      </c>
      <c r="DV162" s="19"/>
      <c r="EK162" s="11"/>
    </row>
    <row r="163" spans="1:141" x14ac:dyDescent="0.25">
      <c r="R163" s="45" t="s">
        <v>367</v>
      </c>
      <c r="S163" s="11" t="s">
        <v>166</v>
      </c>
      <c r="Z163" s="223" t="s">
        <v>1228</v>
      </c>
      <c r="AA163" s="14" t="s">
        <v>1229</v>
      </c>
      <c r="AE163" s="87" t="s">
        <v>394</v>
      </c>
      <c r="AF163" s="88" t="s">
        <v>395</v>
      </c>
      <c r="CN163" s="19"/>
      <c r="CO163" s="19"/>
      <c r="DP163" s="11" t="s">
        <v>981</v>
      </c>
      <c r="DV163" s="19"/>
    </row>
    <row r="164" spans="1:141" x14ac:dyDescent="0.25">
      <c r="R164" s="45" t="s">
        <v>365</v>
      </c>
      <c r="S164" s="11" t="s">
        <v>249</v>
      </c>
      <c r="AE164" s="87" t="s">
        <v>383</v>
      </c>
      <c r="AF164" s="88" t="s">
        <v>388</v>
      </c>
      <c r="CN164" s="19"/>
      <c r="CO164" s="19"/>
      <c r="DP164" s="11" t="s">
        <v>982</v>
      </c>
      <c r="DV164" s="19"/>
    </row>
    <row r="165" spans="1:141" x14ac:dyDescent="0.25">
      <c r="AE165" s="91" t="s">
        <v>365</v>
      </c>
      <c r="AF165" s="89" t="s">
        <v>249</v>
      </c>
      <c r="CN165" s="19"/>
      <c r="CO165" s="19"/>
      <c r="DP165" s="11" t="s">
        <v>989</v>
      </c>
      <c r="DV165" s="19"/>
    </row>
    <row r="166" spans="1:141" x14ac:dyDescent="0.25">
      <c r="AE166" s="80"/>
      <c r="DP166" s="11" t="s">
        <v>990</v>
      </c>
    </row>
    <row r="167" spans="1:141" x14ac:dyDescent="0.25">
      <c r="AE167" s="80" t="s">
        <v>408</v>
      </c>
      <c r="DP167" s="11" t="s">
        <v>991</v>
      </c>
    </row>
    <row r="168" spans="1:141" x14ac:dyDescent="0.25">
      <c r="O168" s="109"/>
      <c r="P168" s="110"/>
      <c r="Q168" s="111"/>
      <c r="R168" s="112"/>
      <c r="S168" s="113"/>
      <c r="AE168" s="80" t="s">
        <v>410</v>
      </c>
      <c r="DP168" s="11" t="s">
        <v>983</v>
      </c>
    </row>
    <row r="169" spans="1:141" x14ac:dyDescent="0.25">
      <c r="O169" s="109"/>
      <c r="P169" s="110"/>
      <c r="Q169" s="111"/>
      <c r="R169" s="112"/>
      <c r="S169" s="113"/>
      <c r="AE169" s="80" t="s">
        <v>409</v>
      </c>
      <c r="DP169" s="11" t="s">
        <v>984</v>
      </c>
    </row>
    <row r="170" spans="1:141" x14ac:dyDescent="0.25">
      <c r="O170" s="109"/>
      <c r="P170" s="110"/>
      <c r="Q170" s="111"/>
      <c r="R170" s="112"/>
      <c r="S170" s="113"/>
      <c r="AE170" s="80"/>
      <c r="DP170" s="11" t="s">
        <v>992</v>
      </c>
    </row>
    <row r="171" spans="1:141" x14ac:dyDescent="0.25">
      <c r="O171" s="114"/>
      <c r="P171" s="111"/>
      <c r="Q171" s="111"/>
      <c r="R171" s="112"/>
      <c r="S171" s="115"/>
      <c r="AE171" s="80" t="s">
        <v>411</v>
      </c>
      <c r="DP171" s="11" t="s">
        <v>985</v>
      </c>
    </row>
    <row r="172" spans="1:141" x14ac:dyDescent="0.25">
      <c r="AE172" s="80" t="s">
        <v>413</v>
      </c>
    </row>
    <row r="173" spans="1:141" x14ac:dyDescent="0.25">
      <c r="AE173" s="80" t="s">
        <v>412</v>
      </c>
      <c r="DQ173" s="45" t="s">
        <v>993</v>
      </c>
    </row>
    <row r="174" spans="1:141" x14ac:dyDescent="0.25">
      <c r="AE174" s="80"/>
      <c r="DQ174" s="11" t="s">
        <v>994</v>
      </c>
    </row>
    <row r="175" spans="1:141" x14ac:dyDescent="0.25">
      <c r="AE175" s="80"/>
      <c r="DQ175" s="11" t="s">
        <v>995</v>
      </c>
    </row>
    <row r="176" spans="1:141" x14ac:dyDescent="0.25">
      <c r="AE176" s="80"/>
      <c r="DQ176" s="11" t="s">
        <v>996</v>
      </c>
    </row>
    <row r="177" spans="31:124" x14ac:dyDescent="0.25">
      <c r="AE177" s="80"/>
      <c r="DQ177" s="11" t="s">
        <v>997</v>
      </c>
    </row>
    <row r="178" spans="31:124" x14ac:dyDescent="0.25">
      <c r="AE178" s="80"/>
    </row>
    <row r="179" spans="31:124" x14ac:dyDescent="0.25">
      <c r="AE179" s="80"/>
    </row>
    <row r="180" spans="31:124" x14ac:dyDescent="0.25">
      <c r="AE180" s="80"/>
    </row>
    <row r="181" spans="31:124" x14ac:dyDescent="0.25">
      <c r="AE181" s="80"/>
    </row>
    <row r="182" spans="31:124" x14ac:dyDescent="0.25">
      <c r="AE182" s="80"/>
      <c r="DT182" s="11" t="s">
        <v>998</v>
      </c>
    </row>
    <row r="183" spans="31:124" x14ac:dyDescent="0.25">
      <c r="AE183" s="80"/>
    </row>
    <row r="184" spans="31:124" x14ac:dyDescent="0.25">
      <c r="AE184" s="80"/>
    </row>
    <row r="185" spans="31:124" x14ac:dyDescent="0.25">
      <c r="AE185" s="80"/>
      <c r="DM185" s="872" t="s">
        <v>78</v>
      </c>
      <c r="DN185" s="873"/>
      <c r="DO185" s="874"/>
      <c r="DP185" s="173" t="s">
        <v>950</v>
      </c>
    </row>
    <row r="186" spans="31:124" x14ac:dyDescent="0.25">
      <c r="AE186" s="80"/>
      <c r="DM186" s="174" t="s">
        <v>76</v>
      </c>
      <c r="DN186" s="175" t="s">
        <v>77</v>
      </c>
      <c r="DO186" s="176" t="s">
        <v>701</v>
      </c>
      <c r="DP186" s="171"/>
    </row>
    <row r="187" spans="31:124" x14ac:dyDescent="0.25">
      <c r="AE187" s="80"/>
      <c r="DM187" s="177">
        <v>101</v>
      </c>
      <c r="DN187" s="178" t="s">
        <v>712</v>
      </c>
      <c r="DO187" s="179">
        <v>2</v>
      </c>
      <c r="DP187" s="171"/>
    </row>
    <row r="188" spans="31:124" x14ac:dyDescent="0.25">
      <c r="AE188" s="80"/>
      <c r="DM188" s="177">
        <v>102</v>
      </c>
      <c r="DN188" s="178" t="s">
        <v>713</v>
      </c>
      <c r="DO188" s="179">
        <v>3</v>
      </c>
      <c r="DP188" s="171"/>
    </row>
    <row r="189" spans="31:124" x14ac:dyDescent="0.25">
      <c r="AE189" s="80"/>
      <c r="DM189" s="177">
        <v>103</v>
      </c>
      <c r="DN189" s="178" t="s">
        <v>714</v>
      </c>
      <c r="DO189" s="179">
        <v>4</v>
      </c>
      <c r="DP189" s="171"/>
    </row>
    <row r="190" spans="31:124" x14ac:dyDescent="0.25">
      <c r="AE190" s="80"/>
      <c r="DM190" s="177">
        <v>104</v>
      </c>
      <c r="DN190" s="178" t="s">
        <v>715</v>
      </c>
      <c r="DO190" s="179">
        <v>5</v>
      </c>
      <c r="DP190" s="171"/>
    </row>
    <row r="191" spans="31:124" x14ac:dyDescent="0.25">
      <c r="AE191" s="80"/>
      <c r="DM191" s="177">
        <v>111</v>
      </c>
      <c r="DN191" s="178" t="s">
        <v>716</v>
      </c>
      <c r="DO191" s="179">
        <v>4</v>
      </c>
      <c r="DP191" s="171" t="s">
        <v>953</v>
      </c>
    </row>
    <row r="192" spans="31:124" x14ac:dyDescent="0.25">
      <c r="AE192" s="80"/>
      <c r="DM192" s="177">
        <v>112</v>
      </c>
      <c r="DN192" s="178" t="s">
        <v>717</v>
      </c>
      <c r="DO192" s="179">
        <v>5</v>
      </c>
      <c r="DP192" s="171" t="s">
        <v>953</v>
      </c>
    </row>
    <row r="193" spans="31:120" x14ac:dyDescent="0.25">
      <c r="AE193" s="80"/>
      <c r="DM193" s="177">
        <v>121</v>
      </c>
      <c r="DN193" s="178" t="s">
        <v>718</v>
      </c>
      <c r="DO193" s="179">
        <v>4</v>
      </c>
      <c r="DP193" s="171" t="s">
        <v>954</v>
      </c>
    </row>
    <row r="194" spans="31:120" x14ac:dyDescent="0.25">
      <c r="AE194" s="80"/>
      <c r="DM194" s="177">
        <v>122</v>
      </c>
      <c r="DN194" s="178" t="s">
        <v>719</v>
      </c>
      <c r="DO194" s="179">
        <v>5</v>
      </c>
      <c r="DP194" s="171" t="s">
        <v>954</v>
      </c>
    </row>
    <row r="195" spans="31:120" x14ac:dyDescent="0.25">
      <c r="DM195" s="177">
        <v>123</v>
      </c>
      <c r="DN195" s="178" t="s">
        <v>720</v>
      </c>
      <c r="DO195" s="179">
        <v>6</v>
      </c>
      <c r="DP195" s="171" t="s">
        <v>954</v>
      </c>
    </row>
    <row r="196" spans="31:120" x14ac:dyDescent="0.25">
      <c r="DM196" s="177">
        <v>124</v>
      </c>
      <c r="DN196" s="178" t="s">
        <v>721</v>
      </c>
      <c r="DO196" s="179">
        <v>7</v>
      </c>
      <c r="DP196" s="171" t="s">
        <v>954</v>
      </c>
    </row>
    <row r="197" spans="31:120" x14ac:dyDescent="0.25">
      <c r="DM197" s="177">
        <v>131</v>
      </c>
      <c r="DN197" s="178" t="s">
        <v>722</v>
      </c>
      <c r="DO197" s="179">
        <v>4</v>
      </c>
      <c r="DP197" s="171" t="s">
        <v>955</v>
      </c>
    </row>
    <row r="198" spans="31:120" x14ac:dyDescent="0.25">
      <c r="DM198" s="177">
        <v>132</v>
      </c>
      <c r="DN198" s="178" t="s">
        <v>723</v>
      </c>
      <c r="DO198" s="179">
        <v>5</v>
      </c>
      <c r="DP198" s="171" t="s">
        <v>955</v>
      </c>
    </row>
    <row r="199" spans="31:120" x14ac:dyDescent="0.25">
      <c r="DM199" s="177">
        <v>133</v>
      </c>
      <c r="DN199" s="178" t="s">
        <v>724</v>
      </c>
      <c r="DO199" s="179">
        <v>6</v>
      </c>
      <c r="DP199" s="171" t="s">
        <v>955</v>
      </c>
    </row>
    <row r="200" spans="31:120" x14ac:dyDescent="0.25">
      <c r="DM200" s="177">
        <v>134</v>
      </c>
      <c r="DN200" s="178" t="s">
        <v>725</v>
      </c>
      <c r="DO200" s="179">
        <v>7</v>
      </c>
      <c r="DP200" s="171" t="s">
        <v>955</v>
      </c>
    </row>
    <row r="201" spans="31:120" x14ac:dyDescent="0.25">
      <c r="DM201" s="177">
        <v>138</v>
      </c>
      <c r="DN201" s="178" t="s">
        <v>726</v>
      </c>
      <c r="DO201" s="179">
        <v>6</v>
      </c>
      <c r="DP201" s="171"/>
    </row>
    <row r="202" spans="31:120" x14ac:dyDescent="0.25">
      <c r="DM202" s="177">
        <v>139</v>
      </c>
      <c r="DN202" s="178" t="s">
        <v>727</v>
      </c>
      <c r="DO202" s="179">
        <v>7</v>
      </c>
      <c r="DP202" s="171"/>
    </row>
    <row r="203" spans="31:120" x14ac:dyDescent="0.25">
      <c r="DM203" s="177">
        <v>141</v>
      </c>
      <c r="DN203" s="178" t="s">
        <v>728</v>
      </c>
      <c r="DO203" s="179">
        <v>8</v>
      </c>
      <c r="DP203" s="171" t="s">
        <v>956</v>
      </c>
    </row>
    <row r="204" spans="31:120" x14ac:dyDescent="0.25">
      <c r="DM204" s="177">
        <v>142</v>
      </c>
      <c r="DN204" s="178" t="s">
        <v>729</v>
      </c>
      <c r="DO204" s="179">
        <v>9</v>
      </c>
      <c r="DP204" s="171" t="s">
        <v>956</v>
      </c>
    </row>
    <row r="205" spans="31:120" x14ac:dyDescent="0.25">
      <c r="DM205" s="177">
        <v>143</v>
      </c>
      <c r="DN205" s="178" t="s">
        <v>730</v>
      </c>
      <c r="DO205" s="179">
        <v>10</v>
      </c>
      <c r="DP205" s="171" t="s">
        <v>956</v>
      </c>
    </row>
    <row r="206" spans="31:120" x14ac:dyDescent="0.25">
      <c r="DM206" s="177">
        <v>144</v>
      </c>
      <c r="DN206" s="178" t="s">
        <v>731</v>
      </c>
      <c r="DO206" s="179">
        <v>11</v>
      </c>
      <c r="DP206" s="171" t="s">
        <v>956</v>
      </c>
    </row>
    <row r="207" spans="31:120" x14ac:dyDescent="0.25">
      <c r="DM207" s="177">
        <v>150</v>
      </c>
      <c r="DN207" s="178" t="s">
        <v>732</v>
      </c>
      <c r="DO207" s="179">
        <v>8</v>
      </c>
      <c r="DP207" s="171"/>
    </row>
    <row r="208" spans="31:120" x14ac:dyDescent="0.25">
      <c r="DM208" s="177">
        <v>151</v>
      </c>
      <c r="DN208" s="178" t="s">
        <v>733</v>
      </c>
      <c r="DO208" s="179">
        <v>9</v>
      </c>
      <c r="DP208" s="171"/>
    </row>
    <row r="209" spans="117:120" x14ac:dyDescent="0.25">
      <c r="DM209" s="177">
        <v>152</v>
      </c>
      <c r="DN209" s="178" t="s">
        <v>734</v>
      </c>
      <c r="DO209" s="179">
        <v>10</v>
      </c>
      <c r="DP209" s="171"/>
    </row>
    <row r="210" spans="117:120" x14ac:dyDescent="0.25">
      <c r="DM210" s="177">
        <v>153</v>
      </c>
      <c r="DN210" s="178" t="s">
        <v>735</v>
      </c>
      <c r="DO210" s="179">
        <v>11</v>
      </c>
      <c r="DP210" s="171"/>
    </row>
    <row r="211" spans="117:120" x14ac:dyDescent="0.25">
      <c r="DM211" s="177">
        <v>154</v>
      </c>
      <c r="DN211" s="178" t="s">
        <v>736</v>
      </c>
      <c r="DO211" s="179">
        <v>12</v>
      </c>
      <c r="DP211" s="171"/>
    </row>
    <row r="212" spans="117:120" x14ac:dyDescent="0.25">
      <c r="DM212" s="177">
        <v>161</v>
      </c>
      <c r="DN212" s="178" t="s">
        <v>737</v>
      </c>
      <c r="DO212" s="179">
        <v>8</v>
      </c>
      <c r="DP212" s="171" t="s">
        <v>957</v>
      </c>
    </row>
    <row r="213" spans="117:120" x14ac:dyDescent="0.25">
      <c r="DM213" s="177">
        <v>162</v>
      </c>
      <c r="DN213" s="178" t="s">
        <v>738</v>
      </c>
      <c r="DO213" s="179">
        <v>9</v>
      </c>
      <c r="DP213" s="171" t="s">
        <v>957</v>
      </c>
    </row>
    <row r="214" spans="117:120" x14ac:dyDescent="0.25">
      <c r="DM214" s="177">
        <v>163</v>
      </c>
      <c r="DN214" s="178" t="s">
        <v>739</v>
      </c>
      <c r="DO214" s="179">
        <v>10</v>
      </c>
      <c r="DP214" s="171"/>
    </row>
    <row r="215" spans="117:120" x14ac:dyDescent="0.25">
      <c r="DM215" s="177">
        <v>164</v>
      </c>
      <c r="DN215" s="178" t="s">
        <v>740</v>
      </c>
      <c r="DO215" s="179">
        <v>11</v>
      </c>
      <c r="DP215" s="171"/>
    </row>
    <row r="216" spans="117:120" x14ac:dyDescent="0.25">
      <c r="DM216" s="177">
        <v>171</v>
      </c>
      <c r="DN216" s="178" t="s">
        <v>741</v>
      </c>
      <c r="DO216" s="179">
        <v>9</v>
      </c>
      <c r="DP216" s="171"/>
    </row>
    <row r="217" spans="117:120" x14ac:dyDescent="0.25">
      <c r="DM217" s="177">
        <v>172</v>
      </c>
      <c r="DN217" s="178" t="s">
        <v>742</v>
      </c>
      <c r="DO217" s="179">
        <v>10</v>
      </c>
      <c r="DP217" s="171"/>
    </row>
    <row r="218" spans="117:120" x14ac:dyDescent="0.25">
      <c r="DM218" s="177">
        <v>173</v>
      </c>
      <c r="DN218" s="178" t="s">
        <v>743</v>
      </c>
      <c r="DO218" s="179">
        <v>11</v>
      </c>
      <c r="DP218" s="171"/>
    </row>
    <row r="219" spans="117:120" x14ac:dyDescent="0.25">
      <c r="DM219" s="177">
        <v>174</v>
      </c>
      <c r="DN219" s="178" t="s">
        <v>744</v>
      </c>
      <c r="DO219" s="179">
        <v>12</v>
      </c>
      <c r="DP219" s="171"/>
    </row>
    <row r="220" spans="117:120" x14ac:dyDescent="0.25">
      <c r="DM220" s="177">
        <v>181</v>
      </c>
      <c r="DN220" s="178" t="s">
        <v>745</v>
      </c>
      <c r="DO220" s="179">
        <v>10</v>
      </c>
      <c r="DP220" s="171"/>
    </row>
    <row r="221" spans="117:120" x14ac:dyDescent="0.25">
      <c r="DM221" s="177">
        <v>183</v>
      </c>
      <c r="DN221" s="178" t="s">
        <v>746</v>
      </c>
      <c r="DO221" s="179">
        <v>12</v>
      </c>
      <c r="DP221" s="171"/>
    </row>
    <row r="222" spans="117:120" x14ac:dyDescent="0.25">
      <c r="DM222" s="177">
        <v>191</v>
      </c>
      <c r="DN222" s="178" t="s">
        <v>747</v>
      </c>
      <c r="DO222" s="179">
        <v>7</v>
      </c>
      <c r="DP222" s="171"/>
    </row>
    <row r="223" spans="117:120" x14ac:dyDescent="0.25">
      <c r="DM223" s="177">
        <v>192</v>
      </c>
      <c r="DN223" s="178" t="s">
        <v>748</v>
      </c>
      <c r="DO223" s="179">
        <v>8</v>
      </c>
      <c r="DP223" s="171"/>
    </row>
    <row r="224" spans="117:120" x14ac:dyDescent="0.25">
      <c r="DM224" s="177">
        <v>193</v>
      </c>
      <c r="DN224" s="178" t="s">
        <v>749</v>
      </c>
      <c r="DO224" s="179">
        <v>9</v>
      </c>
      <c r="DP224" s="171"/>
    </row>
    <row r="225" spans="117:120" x14ac:dyDescent="0.25">
      <c r="DM225" s="177">
        <v>201</v>
      </c>
      <c r="DN225" s="178" t="s">
        <v>750</v>
      </c>
      <c r="DO225" s="179">
        <v>2</v>
      </c>
      <c r="DP225" s="171"/>
    </row>
    <row r="226" spans="117:120" x14ac:dyDescent="0.25">
      <c r="DM226" s="177">
        <v>202</v>
      </c>
      <c r="DN226" s="178" t="s">
        <v>751</v>
      </c>
      <c r="DO226" s="179">
        <v>3</v>
      </c>
      <c r="DP226" s="171"/>
    </row>
    <row r="227" spans="117:120" x14ac:dyDescent="0.25">
      <c r="DM227" s="177">
        <v>211</v>
      </c>
      <c r="DN227" s="178" t="s">
        <v>752</v>
      </c>
      <c r="DO227" s="179">
        <v>4</v>
      </c>
      <c r="DP227" s="171" t="s">
        <v>958</v>
      </c>
    </row>
    <row r="228" spans="117:120" x14ac:dyDescent="0.25">
      <c r="DM228" s="177">
        <v>212</v>
      </c>
      <c r="DN228" s="178" t="s">
        <v>753</v>
      </c>
      <c r="DO228" s="179">
        <v>5</v>
      </c>
      <c r="DP228" s="171" t="s">
        <v>958</v>
      </c>
    </row>
    <row r="229" spans="117:120" x14ac:dyDescent="0.25">
      <c r="DM229" s="177">
        <v>213</v>
      </c>
      <c r="DN229" s="178" t="s">
        <v>754</v>
      </c>
      <c r="DO229" s="179">
        <v>6</v>
      </c>
      <c r="DP229" s="171" t="s">
        <v>958</v>
      </c>
    </row>
    <row r="230" spans="117:120" x14ac:dyDescent="0.25">
      <c r="DM230" s="177">
        <v>214</v>
      </c>
      <c r="DN230" s="178" t="s">
        <v>755</v>
      </c>
      <c r="DO230" s="179">
        <v>7</v>
      </c>
      <c r="DP230" s="171" t="s">
        <v>958</v>
      </c>
    </row>
    <row r="231" spans="117:120" x14ac:dyDescent="0.25">
      <c r="DM231" s="177">
        <v>221</v>
      </c>
      <c r="DN231" s="178" t="s">
        <v>756</v>
      </c>
      <c r="DO231" s="179">
        <v>8</v>
      </c>
      <c r="DP231" s="171" t="s">
        <v>959</v>
      </c>
    </row>
    <row r="232" spans="117:120" x14ac:dyDescent="0.25">
      <c r="DM232" s="177">
        <v>222</v>
      </c>
      <c r="DN232" s="178" t="s">
        <v>757</v>
      </c>
      <c r="DO232" s="179">
        <v>9</v>
      </c>
      <c r="DP232" s="171" t="s">
        <v>959</v>
      </c>
    </row>
    <row r="233" spans="117:120" x14ac:dyDescent="0.25">
      <c r="DM233" s="177">
        <v>223</v>
      </c>
      <c r="DN233" s="178" t="s">
        <v>758</v>
      </c>
      <c r="DO233" s="179">
        <v>10</v>
      </c>
      <c r="DP233" s="171" t="s">
        <v>959</v>
      </c>
    </row>
    <row r="234" spans="117:120" x14ac:dyDescent="0.25">
      <c r="DM234" s="177">
        <v>224</v>
      </c>
      <c r="DN234" s="178" t="s">
        <v>759</v>
      </c>
      <c r="DO234" s="179">
        <v>11</v>
      </c>
      <c r="DP234" s="171" t="s">
        <v>959</v>
      </c>
    </row>
    <row r="235" spans="117:120" x14ac:dyDescent="0.25">
      <c r="DM235" s="177">
        <v>241</v>
      </c>
      <c r="DN235" s="178" t="s">
        <v>760</v>
      </c>
      <c r="DO235" s="179">
        <v>8</v>
      </c>
      <c r="DP235" s="171"/>
    </row>
    <row r="236" spans="117:120" x14ac:dyDescent="0.25">
      <c r="DM236" s="177">
        <v>242</v>
      </c>
      <c r="DN236" s="178" t="s">
        <v>761</v>
      </c>
      <c r="DO236" s="179">
        <v>9</v>
      </c>
      <c r="DP236" s="171"/>
    </row>
    <row r="237" spans="117:120" x14ac:dyDescent="0.25">
      <c r="DM237" s="177">
        <v>243</v>
      </c>
      <c r="DN237" s="178" t="s">
        <v>762</v>
      </c>
      <c r="DO237" s="179">
        <v>10</v>
      </c>
      <c r="DP237" s="171"/>
    </row>
    <row r="238" spans="117:120" x14ac:dyDescent="0.25">
      <c r="DM238" s="177">
        <v>244</v>
      </c>
      <c r="DN238" s="178" t="s">
        <v>763</v>
      </c>
      <c r="DO238" s="179">
        <v>11</v>
      </c>
      <c r="DP238" s="171"/>
    </row>
    <row r="239" spans="117:120" x14ac:dyDescent="0.25">
      <c r="DM239" s="177">
        <v>250</v>
      </c>
      <c r="DN239" s="178" t="s">
        <v>764</v>
      </c>
      <c r="DO239" s="179">
        <v>8</v>
      </c>
      <c r="DP239" s="171"/>
    </row>
    <row r="240" spans="117:120" x14ac:dyDescent="0.25">
      <c r="DM240" s="177">
        <v>251</v>
      </c>
      <c r="DN240" s="178" t="s">
        <v>765</v>
      </c>
      <c r="DO240" s="179">
        <v>9</v>
      </c>
      <c r="DP240" s="171"/>
    </row>
    <row r="241" spans="117:120" x14ac:dyDescent="0.25">
      <c r="DM241" s="177">
        <v>252</v>
      </c>
      <c r="DN241" s="178" t="s">
        <v>766</v>
      </c>
      <c r="DO241" s="179">
        <v>10</v>
      </c>
      <c r="DP241" s="171"/>
    </row>
    <row r="242" spans="117:120" x14ac:dyDescent="0.25">
      <c r="DM242" s="177">
        <v>253</v>
      </c>
      <c r="DN242" s="178" t="s">
        <v>767</v>
      </c>
      <c r="DO242" s="179">
        <v>11</v>
      </c>
      <c r="DP242" s="171"/>
    </row>
    <row r="243" spans="117:120" x14ac:dyDescent="0.25">
      <c r="DM243" s="177">
        <v>254</v>
      </c>
      <c r="DN243" s="178" t="s">
        <v>768</v>
      </c>
      <c r="DO243" s="179">
        <v>12</v>
      </c>
      <c r="DP243" s="171"/>
    </row>
    <row r="244" spans="117:120" x14ac:dyDescent="0.25">
      <c r="DM244" s="177">
        <v>351</v>
      </c>
      <c r="DN244" s="178" t="s">
        <v>769</v>
      </c>
      <c r="DO244" s="179">
        <v>7</v>
      </c>
      <c r="DP244" s="171"/>
    </row>
    <row r="245" spans="117:120" x14ac:dyDescent="0.25">
      <c r="DM245" s="177">
        <v>352</v>
      </c>
      <c r="DN245" s="178" t="s">
        <v>770</v>
      </c>
      <c r="DO245" s="179">
        <v>8</v>
      </c>
      <c r="DP245" s="171"/>
    </row>
    <row r="246" spans="117:120" x14ac:dyDescent="0.25">
      <c r="DM246" s="177">
        <v>353</v>
      </c>
      <c r="DN246" s="178" t="s">
        <v>771</v>
      </c>
      <c r="DO246" s="179">
        <v>9</v>
      </c>
      <c r="DP246" s="171"/>
    </row>
    <row r="247" spans="117:120" x14ac:dyDescent="0.25">
      <c r="DM247" s="177">
        <v>354</v>
      </c>
      <c r="DN247" s="178" t="s">
        <v>772</v>
      </c>
      <c r="DO247" s="179">
        <v>10</v>
      </c>
      <c r="DP247" s="171"/>
    </row>
    <row r="248" spans="117:120" x14ac:dyDescent="0.25">
      <c r="DM248" s="177">
        <v>355</v>
      </c>
      <c r="DN248" s="178" t="s">
        <v>773</v>
      </c>
      <c r="DO248" s="179">
        <v>11</v>
      </c>
      <c r="DP248" s="171"/>
    </row>
    <row r="249" spans="117:120" x14ac:dyDescent="0.25">
      <c r="DM249" s="177">
        <v>356</v>
      </c>
      <c r="DN249" s="178" t="s">
        <v>774</v>
      </c>
      <c r="DO249" s="179">
        <v>12</v>
      </c>
      <c r="DP249" s="171"/>
    </row>
    <row r="250" spans="117:120" x14ac:dyDescent="0.25">
      <c r="DM250" s="177">
        <v>361</v>
      </c>
      <c r="DN250" s="178" t="s">
        <v>775</v>
      </c>
      <c r="DO250" s="179">
        <v>6</v>
      </c>
      <c r="DP250" s="171"/>
    </row>
    <row r="251" spans="117:120" x14ac:dyDescent="0.25">
      <c r="DM251" s="177">
        <v>362</v>
      </c>
      <c r="DN251" s="178" t="s">
        <v>776</v>
      </c>
      <c r="DO251" s="179">
        <v>7</v>
      </c>
      <c r="DP251" s="171"/>
    </row>
    <row r="252" spans="117:120" x14ac:dyDescent="0.25">
      <c r="DM252" s="177">
        <v>363</v>
      </c>
      <c r="DN252" s="178" t="s">
        <v>777</v>
      </c>
      <c r="DO252" s="179">
        <v>8</v>
      </c>
      <c r="DP252" s="171"/>
    </row>
    <row r="253" spans="117:120" x14ac:dyDescent="0.25">
      <c r="DM253" s="177">
        <v>364</v>
      </c>
      <c r="DN253" s="178" t="s">
        <v>778</v>
      </c>
      <c r="DO253" s="179">
        <v>9</v>
      </c>
      <c r="DP253" s="171"/>
    </row>
    <row r="254" spans="117:120" x14ac:dyDescent="0.25">
      <c r="DM254" s="177">
        <v>366</v>
      </c>
      <c r="DN254" s="178" t="s">
        <v>779</v>
      </c>
      <c r="DO254" s="179">
        <v>8</v>
      </c>
      <c r="DP254" s="171"/>
    </row>
    <row r="255" spans="117:120" x14ac:dyDescent="0.25">
      <c r="DM255" s="177">
        <v>367</v>
      </c>
      <c r="DN255" s="178" t="s">
        <v>780</v>
      </c>
      <c r="DO255" s="179">
        <v>9</v>
      </c>
      <c r="DP255" s="171"/>
    </row>
    <row r="256" spans="117:120" x14ac:dyDescent="0.25">
      <c r="DM256" s="177">
        <v>368</v>
      </c>
      <c r="DN256" s="178" t="s">
        <v>781</v>
      </c>
      <c r="DO256" s="179">
        <v>10</v>
      </c>
      <c r="DP256" s="171"/>
    </row>
    <row r="257" spans="117:120" x14ac:dyDescent="0.25">
      <c r="DM257" s="177">
        <v>371</v>
      </c>
      <c r="DN257" s="178" t="s">
        <v>782</v>
      </c>
      <c r="DO257" s="179">
        <v>7</v>
      </c>
      <c r="DP257" s="171"/>
    </row>
    <row r="258" spans="117:120" x14ac:dyDescent="0.25">
      <c r="DM258" s="177">
        <v>372</v>
      </c>
      <c r="DN258" s="178" t="s">
        <v>783</v>
      </c>
      <c r="DO258" s="179">
        <v>8</v>
      </c>
      <c r="DP258" s="171"/>
    </row>
    <row r="259" spans="117:120" x14ac:dyDescent="0.25">
      <c r="DM259" s="177">
        <v>373</v>
      </c>
      <c r="DN259" s="178" t="s">
        <v>784</v>
      </c>
      <c r="DO259" s="179">
        <v>9</v>
      </c>
      <c r="DP259" s="171"/>
    </row>
    <row r="260" spans="117:120" x14ac:dyDescent="0.25">
      <c r="DM260" s="177">
        <v>374</v>
      </c>
      <c r="DN260" s="178" t="s">
        <v>785</v>
      </c>
      <c r="DO260" s="179">
        <v>10</v>
      </c>
      <c r="DP260" s="171"/>
    </row>
    <row r="261" spans="117:120" x14ac:dyDescent="0.25">
      <c r="DM261" s="177">
        <v>375</v>
      </c>
      <c r="DN261" s="178" t="s">
        <v>786</v>
      </c>
      <c r="DO261" s="179">
        <v>11</v>
      </c>
      <c r="DP261" s="171"/>
    </row>
    <row r="262" spans="117:120" x14ac:dyDescent="0.25">
      <c r="DM262" s="177">
        <v>376</v>
      </c>
      <c r="DN262" s="178" t="s">
        <v>787</v>
      </c>
      <c r="DO262" s="179">
        <v>8</v>
      </c>
      <c r="DP262" s="171"/>
    </row>
    <row r="263" spans="117:120" x14ac:dyDescent="0.25">
      <c r="DM263" s="177">
        <v>377</v>
      </c>
      <c r="DN263" s="178" t="s">
        <v>788</v>
      </c>
      <c r="DO263" s="179">
        <v>9</v>
      </c>
      <c r="DP263" s="171"/>
    </row>
    <row r="264" spans="117:120" x14ac:dyDescent="0.25">
      <c r="DM264" s="177">
        <v>378</v>
      </c>
      <c r="DN264" s="178" t="s">
        <v>789</v>
      </c>
      <c r="DO264" s="179">
        <v>11</v>
      </c>
      <c r="DP264" s="171"/>
    </row>
    <row r="265" spans="117:120" x14ac:dyDescent="0.25">
      <c r="DM265" s="177">
        <v>381</v>
      </c>
      <c r="DN265" s="178" t="s">
        <v>732</v>
      </c>
      <c r="DO265" s="179">
        <v>10</v>
      </c>
      <c r="DP265" s="171"/>
    </row>
    <row r="266" spans="117:120" x14ac:dyDescent="0.25">
      <c r="DM266" s="177">
        <v>382</v>
      </c>
      <c r="DN266" s="178" t="s">
        <v>733</v>
      </c>
      <c r="DO266" s="179">
        <v>11</v>
      </c>
      <c r="DP266" s="171"/>
    </row>
    <row r="267" spans="117:120" x14ac:dyDescent="0.25">
      <c r="DM267" s="177">
        <v>383</v>
      </c>
      <c r="DN267" s="178" t="s">
        <v>734</v>
      </c>
      <c r="DO267" s="179">
        <v>12</v>
      </c>
      <c r="DP267" s="171"/>
    </row>
    <row r="268" spans="117:120" x14ac:dyDescent="0.25">
      <c r="DM268" s="177">
        <v>410</v>
      </c>
      <c r="DN268" s="178" t="s">
        <v>790</v>
      </c>
      <c r="DO268" s="179">
        <v>5</v>
      </c>
      <c r="DP268" s="171"/>
    </row>
    <row r="269" spans="117:120" x14ac:dyDescent="0.25">
      <c r="DM269" s="177">
        <v>411</v>
      </c>
      <c r="DN269" s="178" t="s">
        <v>791</v>
      </c>
      <c r="DO269" s="179">
        <v>6</v>
      </c>
      <c r="DP269" s="171" t="s">
        <v>961</v>
      </c>
    </row>
    <row r="270" spans="117:120" x14ac:dyDescent="0.25">
      <c r="DM270" s="177">
        <v>412</v>
      </c>
      <c r="DN270" s="178" t="s">
        <v>792</v>
      </c>
      <c r="DO270" s="179">
        <v>7</v>
      </c>
      <c r="DP270" s="171" t="s">
        <v>961</v>
      </c>
    </row>
    <row r="271" spans="117:120" x14ac:dyDescent="0.25">
      <c r="DM271" s="177">
        <v>413</v>
      </c>
      <c r="DN271" s="178" t="s">
        <v>793</v>
      </c>
      <c r="DO271" s="179">
        <v>8</v>
      </c>
      <c r="DP271" s="171" t="s">
        <v>961</v>
      </c>
    </row>
    <row r="272" spans="117:120" x14ac:dyDescent="0.25">
      <c r="DM272" s="177">
        <v>420</v>
      </c>
      <c r="DN272" s="178" t="s">
        <v>794</v>
      </c>
      <c r="DO272" s="179">
        <v>4</v>
      </c>
      <c r="DP272" s="171" t="s">
        <v>960</v>
      </c>
    </row>
    <row r="273" spans="117:120" x14ac:dyDescent="0.25">
      <c r="DM273" s="177">
        <v>421</v>
      </c>
      <c r="DN273" s="178" t="s">
        <v>795</v>
      </c>
      <c r="DO273" s="179">
        <v>5</v>
      </c>
      <c r="DP273" s="171" t="s">
        <v>960</v>
      </c>
    </row>
    <row r="274" spans="117:120" x14ac:dyDescent="0.25">
      <c r="DM274" s="177">
        <v>422</v>
      </c>
      <c r="DN274" s="178" t="s">
        <v>796</v>
      </c>
      <c r="DO274" s="179">
        <v>6</v>
      </c>
      <c r="DP274" s="171" t="s">
        <v>960</v>
      </c>
    </row>
    <row r="275" spans="117:120" x14ac:dyDescent="0.25">
      <c r="DM275" s="177">
        <v>423</v>
      </c>
      <c r="DN275" s="178" t="s">
        <v>797</v>
      </c>
      <c r="DO275" s="179">
        <v>7</v>
      </c>
      <c r="DP275" s="171" t="s">
        <v>960</v>
      </c>
    </row>
    <row r="276" spans="117:120" x14ac:dyDescent="0.25">
      <c r="DM276" s="177">
        <v>424</v>
      </c>
      <c r="DN276" s="178" t="s">
        <v>798</v>
      </c>
      <c r="DO276" s="179">
        <v>8</v>
      </c>
      <c r="DP276" s="171" t="s">
        <v>960</v>
      </c>
    </row>
    <row r="277" spans="117:120" x14ac:dyDescent="0.25">
      <c r="DM277" s="177">
        <v>430</v>
      </c>
      <c r="DN277" s="178" t="s">
        <v>799</v>
      </c>
      <c r="DO277" s="179">
        <v>6</v>
      </c>
      <c r="DP277" s="171"/>
    </row>
    <row r="278" spans="117:120" x14ac:dyDescent="0.25">
      <c r="DM278" s="177">
        <v>431</v>
      </c>
      <c r="DN278" s="178" t="s">
        <v>800</v>
      </c>
      <c r="DO278" s="179">
        <v>7</v>
      </c>
      <c r="DP278" s="171"/>
    </row>
    <row r="279" spans="117:120" x14ac:dyDescent="0.25">
      <c r="DM279" s="177">
        <v>432</v>
      </c>
      <c r="DN279" s="178" t="s">
        <v>801</v>
      </c>
      <c r="DO279" s="179">
        <v>8</v>
      </c>
      <c r="DP279" s="171"/>
    </row>
    <row r="280" spans="117:120" x14ac:dyDescent="0.25">
      <c r="DM280" s="177">
        <v>433</v>
      </c>
      <c r="DN280" s="178" t="s">
        <v>802</v>
      </c>
      <c r="DO280" s="179">
        <v>9</v>
      </c>
      <c r="DP280" s="171"/>
    </row>
    <row r="281" spans="117:120" x14ac:dyDescent="0.25">
      <c r="DM281" s="177">
        <v>434</v>
      </c>
      <c r="DN281" s="178" t="s">
        <v>803</v>
      </c>
      <c r="DO281" s="179">
        <v>10</v>
      </c>
      <c r="DP281" s="171"/>
    </row>
    <row r="282" spans="117:120" x14ac:dyDescent="0.25">
      <c r="DM282" s="177">
        <v>441</v>
      </c>
      <c r="DN282" s="178" t="s">
        <v>804</v>
      </c>
      <c r="DO282" s="179">
        <v>7</v>
      </c>
      <c r="DP282" s="171" t="s">
        <v>962</v>
      </c>
    </row>
    <row r="283" spans="117:120" x14ac:dyDescent="0.25">
      <c r="DM283" s="177">
        <v>442</v>
      </c>
      <c r="DN283" s="178" t="s">
        <v>805</v>
      </c>
      <c r="DO283" s="179">
        <v>8</v>
      </c>
      <c r="DP283" s="171" t="s">
        <v>962</v>
      </c>
    </row>
    <row r="284" spans="117:120" x14ac:dyDescent="0.25">
      <c r="DM284" s="177">
        <v>443</v>
      </c>
      <c r="DN284" s="178" t="s">
        <v>806</v>
      </c>
      <c r="DO284" s="179">
        <v>9</v>
      </c>
      <c r="DP284" s="171" t="s">
        <v>962</v>
      </c>
    </row>
    <row r="285" spans="117:120" x14ac:dyDescent="0.25">
      <c r="DM285" s="177">
        <v>444</v>
      </c>
      <c r="DN285" s="178" t="s">
        <v>807</v>
      </c>
      <c r="DO285" s="179">
        <v>10</v>
      </c>
      <c r="DP285" s="171" t="s">
        <v>962</v>
      </c>
    </row>
    <row r="286" spans="117:120" x14ac:dyDescent="0.25">
      <c r="DM286" s="177">
        <v>451</v>
      </c>
      <c r="DN286" s="178" t="s">
        <v>808</v>
      </c>
      <c r="DO286" s="179">
        <v>7</v>
      </c>
      <c r="DP286" s="171"/>
    </row>
    <row r="287" spans="117:120" x14ac:dyDescent="0.25">
      <c r="DM287" s="177">
        <v>452</v>
      </c>
      <c r="DN287" s="178" t="s">
        <v>809</v>
      </c>
      <c r="DO287" s="179">
        <v>8</v>
      </c>
      <c r="DP287" s="171"/>
    </row>
    <row r="288" spans="117:120" x14ac:dyDescent="0.25">
      <c r="DM288" s="177">
        <v>453</v>
      </c>
      <c r="DN288" s="178" t="s">
        <v>810</v>
      </c>
      <c r="DO288" s="179">
        <v>9</v>
      </c>
      <c r="DP288" s="171"/>
    </row>
    <row r="289" spans="117:120" x14ac:dyDescent="0.25">
      <c r="DM289" s="177">
        <v>454</v>
      </c>
      <c r="DN289" s="178" t="s">
        <v>811</v>
      </c>
      <c r="DO289" s="179">
        <v>10</v>
      </c>
      <c r="DP289" s="171"/>
    </row>
    <row r="290" spans="117:120" x14ac:dyDescent="0.25">
      <c r="DM290" s="177">
        <v>460</v>
      </c>
      <c r="DN290" s="178" t="s">
        <v>812</v>
      </c>
      <c r="DO290" s="179">
        <v>6</v>
      </c>
      <c r="DP290" s="171"/>
    </row>
    <row r="291" spans="117:120" x14ac:dyDescent="0.25">
      <c r="DM291" s="177">
        <v>461</v>
      </c>
      <c r="DN291" s="178" t="s">
        <v>813</v>
      </c>
      <c r="DO291" s="179">
        <v>7</v>
      </c>
      <c r="DP291" s="171"/>
    </row>
    <row r="292" spans="117:120" x14ac:dyDescent="0.25">
      <c r="DM292" s="177">
        <v>462</v>
      </c>
      <c r="DN292" s="178" t="s">
        <v>814</v>
      </c>
      <c r="DO292" s="179">
        <v>8</v>
      </c>
      <c r="DP292" s="171"/>
    </row>
    <row r="293" spans="117:120" x14ac:dyDescent="0.25">
      <c r="DM293" s="177">
        <v>463</v>
      </c>
      <c r="DN293" s="178" t="s">
        <v>815</v>
      </c>
      <c r="DO293" s="179">
        <v>9</v>
      </c>
      <c r="DP293" s="171"/>
    </row>
    <row r="294" spans="117:120" x14ac:dyDescent="0.25">
      <c r="DM294" s="177">
        <v>464</v>
      </c>
      <c r="DN294" s="178" t="s">
        <v>816</v>
      </c>
      <c r="DO294" s="179">
        <v>10</v>
      </c>
      <c r="DP294" s="171"/>
    </row>
    <row r="295" spans="117:120" x14ac:dyDescent="0.25">
      <c r="DM295" s="177">
        <v>490</v>
      </c>
      <c r="DN295" s="178" t="s">
        <v>732</v>
      </c>
      <c r="DO295" s="179">
        <v>8</v>
      </c>
      <c r="DP295" s="171"/>
    </row>
    <row r="296" spans="117:120" x14ac:dyDescent="0.25">
      <c r="DM296" s="177">
        <v>491</v>
      </c>
      <c r="DN296" s="178" t="s">
        <v>733</v>
      </c>
      <c r="DO296" s="179">
        <v>9</v>
      </c>
      <c r="DP296" s="171"/>
    </row>
    <row r="297" spans="117:120" x14ac:dyDescent="0.25">
      <c r="DM297" s="177">
        <v>492</v>
      </c>
      <c r="DN297" s="178" t="s">
        <v>734</v>
      </c>
      <c r="DO297" s="179">
        <v>10</v>
      </c>
      <c r="DP297" s="171"/>
    </row>
    <row r="298" spans="117:120" x14ac:dyDescent="0.25">
      <c r="DM298" s="177">
        <v>493</v>
      </c>
      <c r="DN298" s="178" t="s">
        <v>817</v>
      </c>
      <c r="DO298" s="179">
        <v>11</v>
      </c>
      <c r="DP298" s="171"/>
    </row>
    <row r="299" spans="117:120" x14ac:dyDescent="0.25">
      <c r="DM299" s="177">
        <v>494</v>
      </c>
      <c r="DN299" s="178" t="s">
        <v>736</v>
      </c>
      <c r="DO299" s="179">
        <v>12</v>
      </c>
      <c r="DP299" s="171"/>
    </row>
    <row r="300" spans="117:120" x14ac:dyDescent="0.25">
      <c r="DM300" s="177">
        <v>501</v>
      </c>
      <c r="DN300" s="178" t="s">
        <v>818</v>
      </c>
      <c r="DO300" s="179">
        <v>1</v>
      </c>
      <c r="DP300" s="171"/>
    </row>
    <row r="301" spans="117:120" x14ac:dyDescent="0.25">
      <c r="DM301" s="177">
        <v>502</v>
      </c>
      <c r="DN301" s="178" t="s">
        <v>819</v>
      </c>
      <c r="DO301" s="179">
        <v>2</v>
      </c>
      <c r="DP301" s="171"/>
    </row>
    <row r="302" spans="117:120" x14ac:dyDescent="0.25">
      <c r="DM302" s="177">
        <v>504</v>
      </c>
      <c r="DN302" s="178" t="s">
        <v>821</v>
      </c>
      <c r="DO302" s="179">
        <v>4</v>
      </c>
      <c r="DP302" s="171"/>
    </row>
    <row r="303" spans="117:120" x14ac:dyDescent="0.25">
      <c r="DM303" s="177">
        <v>506</v>
      </c>
      <c r="DN303" s="178" t="s">
        <v>822</v>
      </c>
      <c r="DO303" s="179">
        <v>3</v>
      </c>
      <c r="DP303" s="171"/>
    </row>
    <row r="304" spans="117:120" x14ac:dyDescent="0.25">
      <c r="DM304" s="177">
        <v>507</v>
      </c>
      <c r="DN304" s="178" t="s">
        <v>823</v>
      </c>
      <c r="DO304" s="179">
        <v>4</v>
      </c>
      <c r="DP304" s="171"/>
    </row>
    <row r="305" spans="117:120" x14ac:dyDescent="0.25">
      <c r="DM305" s="177">
        <v>503</v>
      </c>
      <c r="DN305" s="178" t="s">
        <v>820</v>
      </c>
      <c r="DO305" s="179">
        <v>3</v>
      </c>
      <c r="DP305" s="171"/>
    </row>
    <row r="306" spans="117:120" x14ac:dyDescent="0.25">
      <c r="DM306" s="177">
        <v>508</v>
      </c>
      <c r="DN306" s="178" t="s">
        <v>824</v>
      </c>
      <c r="DO306" s="179">
        <v>5</v>
      </c>
      <c r="DP306" s="171"/>
    </row>
    <row r="307" spans="117:120" x14ac:dyDescent="0.25">
      <c r="DM307" s="177">
        <v>509</v>
      </c>
      <c r="DN307" s="178" t="s">
        <v>825</v>
      </c>
      <c r="DO307" s="179">
        <v>6</v>
      </c>
      <c r="DP307" s="171"/>
    </row>
    <row r="308" spans="117:120" x14ac:dyDescent="0.25">
      <c r="DM308" s="177">
        <v>511</v>
      </c>
      <c r="DN308" s="178" t="s">
        <v>826</v>
      </c>
      <c r="DO308" s="179">
        <v>4</v>
      </c>
      <c r="DP308" s="171"/>
    </row>
    <row r="309" spans="117:120" x14ac:dyDescent="0.25">
      <c r="DM309" s="177">
        <v>512</v>
      </c>
      <c r="DN309" s="178" t="s">
        <v>827</v>
      </c>
      <c r="DO309" s="179">
        <v>5</v>
      </c>
      <c r="DP309" s="171"/>
    </row>
    <row r="310" spans="117:120" x14ac:dyDescent="0.25">
      <c r="DM310" s="177">
        <v>513</v>
      </c>
      <c r="DN310" s="178" t="s">
        <v>828</v>
      </c>
      <c r="DO310" s="179">
        <v>6</v>
      </c>
      <c r="DP310" s="171"/>
    </row>
    <row r="311" spans="117:120" x14ac:dyDescent="0.25">
      <c r="DM311" s="177">
        <v>514</v>
      </c>
      <c r="DN311" s="178" t="s">
        <v>829</v>
      </c>
      <c r="DO311" s="179">
        <v>7</v>
      </c>
      <c r="DP311" s="171"/>
    </row>
    <row r="312" spans="117:120" x14ac:dyDescent="0.25">
      <c r="DM312" s="177">
        <v>516</v>
      </c>
      <c r="DN312" s="178" t="s">
        <v>830</v>
      </c>
      <c r="DO312" s="179">
        <v>4</v>
      </c>
      <c r="DP312" s="171"/>
    </row>
    <row r="313" spans="117:120" x14ac:dyDescent="0.25">
      <c r="DM313" s="177">
        <v>517</v>
      </c>
      <c r="DN313" s="178" t="s">
        <v>831</v>
      </c>
      <c r="DO313" s="179">
        <v>5</v>
      </c>
      <c r="DP313" s="171"/>
    </row>
    <row r="314" spans="117:120" x14ac:dyDescent="0.25">
      <c r="DM314" s="177">
        <v>518</v>
      </c>
      <c r="DN314" s="178" t="s">
        <v>832</v>
      </c>
      <c r="DO314" s="179">
        <v>6</v>
      </c>
      <c r="DP314" s="171"/>
    </row>
    <row r="315" spans="117:120" x14ac:dyDescent="0.25">
      <c r="DM315" s="177">
        <v>521</v>
      </c>
      <c r="DN315" s="178" t="s">
        <v>833</v>
      </c>
      <c r="DO315" s="179">
        <v>4</v>
      </c>
      <c r="DP315" s="171"/>
    </row>
    <row r="316" spans="117:120" x14ac:dyDescent="0.25">
      <c r="DM316" s="177">
        <v>522</v>
      </c>
      <c r="DN316" s="178" t="s">
        <v>834</v>
      </c>
      <c r="DO316" s="179">
        <v>5</v>
      </c>
      <c r="DP316" s="171"/>
    </row>
    <row r="317" spans="117:120" x14ac:dyDescent="0.25">
      <c r="DM317" s="177">
        <v>523</v>
      </c>
      <c r="DN317" s="178" t="s">
        <v>835</v>
      </c>
      <c r="DO317" s="179">
        <v>6</v>
      </c>
      <c r="DP317" s="171"/>
    </row>
    <row r="318" spans="117:120" x14ac:dyDescent="0.25">
      <c r="DM318" s="177">
        <v>524</v>
      </c>
      <c r="DN318" s="178" t="s">
        <v>836</v>
      </c>
      <c r="DO318" s="179">
        <v>7</v>
      </c>
      <c r="DP318" s="171"/>
    </row>
    <row r="319" spans="117:120" x14ac:dyDescent="0.25">
      <c r="DM319" s="177">
        <v>531</v>
      </c>
      <c r="DN319" s="178" t="s">
        <v>837</v>
      </c>
      <c r="DO319" s="179">
        <v>5</v>
      </c>
      <c r="DP319" s="171"/>
    </row>
    <row r="320" spans="117:120" x14ac:dyDescent="0.25">
      <c r="DM320" s="177">
        <v>532</v>
      </c>
      <c r="DN320" s="178" t="s">
        <v>838</v>
      </c>
      <c r="DO320" s="179">
        <v>6</v>
      </c>
      <c r="DP320" s="171"/>
    </row>
    <row r="321" spans="117:120" x14ac:dyDescent="0.25">
      <c r="DM321" s="177">
        <v>533</v>
      </c>
      <c r="DN321" s="178" t="s">
        <v>839</v>
      </c>
      <c r="DO321" s="179">
        <v>6</v>
      </c>
      <c r="DP321" s="171"/>
    </row>
    <row r="322" spans="117:120" x14ac:dyDescent="0.25">
      <c r="DM322" s="177">
        <v>534</v>
      </c>
      <c r="DN322" s="178" t="s">
        <v>840</v>
      </c>
      <c r="DO322" s="179">
        <v>7</v>
      </c>
      <c r="DP322" s="171"/>
    </row>
    <row r="323" spans="117:120" x14ac:dyDescent="0.25">
      <c r="DM323" s="177">
        <v>541</v>
      </c>
      <c r="DN323" s="178" t="s">
        <v>841</v>
      </c>
      <c r="DO323" s="179">
        <v>6</v>
      </c>
      <c r="DP323" s="171"/>
    </row>
    <row r="324" spans="117:120" x14ac:dyDescent="0.25">
      <c r="DM324" s="177">
        <v>542</v>
      </c>
      <c r="DN324" s="178" t="s">
        <v>842</v>
      </c>
      <c r="DO324" s="179">
        <v>7</v>
      </c>
      <c r="DP324" s="171" t="s">
        <v>967</v>
      </c>
    </row>
    <row r="325" spans="117:120" x14ac:dyDescent="0.25">
      <c r="DM325" s="177">
        <v>543</v>
      </c>
      <c r="DN325" s="178" t="s">
        <v>843</v>
      </c>
      <c r="DO325" s="179">
        <v>8</v>
      </c>
      <c r="DP325" s="171"/>
    </row>
    <row r="326" spans="117:120" x14ac:dyDescent="0.25">
      <c r="DM326" s="177">
        <v>544</v>
      </c>
      <c r="DN326" s="178" t="s">
        <v>844</v>
      </c>
      <c r="DO326" s="179">
        <v>9</v>
      </c>
      <c r="DP326" s="171"/>
    </row>
    <row r="327" spans="117:120" x14ac:dyDescent="0.25">
      <c r="DM327" s="177">
        <v>545</v>
      </c>
      <c r="DN327" s="178" t="s">
        <v>845</v>
      </c>
      <c r="DO327" s="179">
        <v>10</v>
      </c>
      <c r="DP327" s="171"/>
    </row>
    <row r="328" spans="117:120" x14ac:dyDescent="0.25">
      <c r="DM328" s="177">
        <v>550</v>
      </c>
      <c r="DN328" s="178" t="s">
        <v>846</v>
      </c>
      <c r="DO328" s="179">
        <v>7</v>
      </c>
      <c r="DP328" s="171"/>
    </row>
    <row r="329" spans="117:120" x14ac:dyDescent="0.25">
      <c r="DM329" s="177">
        <v>551</v>
      </c>
      <c r="DN329" s="178" t="s">
        <v>732</v>
      </c>
      <c r="DO329" s="179">
        <v>8</v>
      </c>
      <c r="DP329" s="171"/>
    </row>
    <row r="330" spans="117:120" x14ac:dyDescent="0.25">
      <c r="DM330" s="177">
        <v>552</v>
      </c>
      <c r="DN330" s="178" t="s">
        <v>733</v>
      </c>
      <c r="DO330" s="179">
        <v>9</v>
      </c>
      <c r="DP330" s="171"/>
    </row>
    <row r="331" spans="117:120" x14ac:dyDescent="0.25">
      <c r="DM331" s="177">
        <v>553</v>
      </c>
      <c r="DN331" s="178" t="s">
        <v>734</v>
      </c>
      <c r="DO331" s="179">
        <v>10</v>
      </c>
      <c r="DP331" s="171"/>
    </row>
    <row r="332" spans="117:120" x14ac:dyDescent="0.25">
      <c r="DM332" s="177">
        <v>554</v>
      </c>
      <c r="DN332" s="178" t="s">
        <v>817</v>
      </c>
      <c r="DO332" s="179">
        <v>11</v>
      </c>
      <c r="DP332" s="171"/>
    </row>
    <row r="333" spans="117:120" x14ac:dyDescent="0.25">
      <c r="DM333" s="177">
        <v>555</v>
      </c>
      <c r="DN333" s="180" t="s">
        <v>736</v>
      </c>
      <c r="DO333" s="179">
        <v>12</v>
      </c>
      <c r="DP333" s="171"/>
    </row>
    <row r="334" spans="117:120" x14ac:dyDescent="0.25">
      <c r="DM334" s="177">
        <v>561</v>
      </c>
      <c r="DN334" s="178" t="s">
        <v>847</v>
      </c>
      <c r="DO334" s="179">
        <v>3</v>
      </c>
      <c r="DP334" s="171"/>
    </row>
    <row r="335" spans="117:120" x14ac:dyDescent="0.25">
      <c r="DM335" s="177">
        <v>562</v>
      </c>
      <c r="DN335" s="178" t="s">
        <v>848</v>
      </c>
      <c r="DO335" s="179">
        <v>4</v>
      </c>
      <c r="DP335" s="171"/>
    </row>
    <row r="336" spans="117:120" x14ac:dyDescent="0.25">
      <c r="DM336" s="177">
        <v>563</v>
      </c>
      <c r="DN336" s="178" t="s">
        <v>849</v>
      </c>
      <c r="DO336" s="179">
        <v>5</v>
      </c>
      <c r="DP336" s="171"/>
    </row>
    <row r="337" spans="117:120" x14ac:dyDescent="0.25">
      <c r="DM337" s="177">
        <v>564</v>
      </c>
      <c r="DN337" s="178" t="s">
        <v>850</v>
      </c>
      <c r="DO337" s="179">
        <v>6</v>
      </c>
      <c r="DP337" s="171"/>
    </row>
    <row r="338" spans="117:120" x14ac:dyDescent="0.25">
      <c r="DM338" s="177">
        <v>565</v>
      </c>
      <c r="DN338" s="178" t="s">
        <v>851</v>
      </c>
      <c r="DO338" s="179">
        <v>7</v>
      </c>
      <c r="DP338" s="171"/>
    </row>
    <row r="339" spans="117:120" x14ac:dyDescent="0.25">
      <c r="DM339" s="177">
        <v>566</v>
      </c>
      <c r="DN339" s="178" t="s">
        <v>0</v>
      </c>
      <c r="DO339" s="179">
        <v>8</v>
      </c>
      <c r="DP339" s="171"/>
    </row>
    <row r="340" spans="117:120" x14ac:dyDescent="0.25">
      <c r="DM340" s="177">
        <v>571</v>
      </c>
      <c r="DN340" s="178" t="s">
        <v>1</v>
      </c>
      <c r="DO340" s="179">
        <v>3</v>
      </c>
      <c r="DP340" s="171"/>
    </row>
    <row r="341" spans="117:120" x14ac:dyDescent="0.25">
      <c r="DM341" s="177">
        <v>572</v>
      </c>
      <c r="DN341" s="178" t="s">
        <v>2</v>
      </c>
      <c r="DO341" s="179">
        <v>4</v>
      </c>
      <c r="DP341" s="171"/>
    </row>
    <row r="342" spans="117:120" x14ac:dyDescent="0.25">
      <c r="DM342" s="177">
        <v>573</v>
      </c>
      <c r="DN342" s="178" t="s">
        <v>3</v>
      </c>
      <c r="DO342" s="179">
        <v>5</v>
      </c>
      <c r="DP342" s="171"/>
    </row>
    <row r="343" spans="117:120" x14ac:dyDescent="0.25">
      <c r="DM343" s="177">
        <v>574</v>
      </c>
      <c r="DN343" s="178" t="s">
        <v>4</v>
      </c>
      <c r="DO343" s="179">
        <v>6</v>
      </c>
      <c r="DP343" s="171"/>
    </row>
    <row r="344" spans="117:120" x14ac:dyDescent="0.25">
      <c r="DM344" s="177">
        <v>575</v>
      </c>
      <c r="DN344" s="178" t="s">
        <v>5</v>
      </c>
      <c r="DO344" s="179">
        <v>7</v>
      </c>
      <c r="DP344" s="171"/>
    </row>
    <row r="345" spans="117:120" x14ac:dyDescent="0.25">
      <c r="DM345" s="177">
        <v>576</v>
      </c>
      <c r="DN345" s="178" t="s">
        <v>6</v>
      </c>
      <c r="DO345" s="179">
        <v>8</v>
      </c>
      <c r="DP345" s="171"/>
    </row>
    <row r="346" spans="117:120" x14ac:dyDescent="0.25">
      <c r="DM346" s="177">
        <v>577</v>
      </c>
      <c r="DN346" s="178" t="s">
        <v>7</v>
      </c>
      <c r="DO346" s="181"/>
      <c r="DP346" s="171"/>
    </row>
    <row r="347" spans="117:120" x14ac:dyDescent="0.25">
      <c r="DM347" s="177">
        <v>578</v>
      </c>
      <c r="DN347" s="178" t="s">
        <v>8</v>
      </c>
      <c r="DO347" s="179">
        <v>7</v>
      </c>
      <c r="DP347" s="171"/>
    </row>
    <row r="348" spans="117:120" x14ac:dyDescent="0.25">
      <c r="DM348" s="177">
        <v>580</v>
      </c>
      <c r="DN348" s="178" t="s">
        <v>9</v>
      </c>
      <c r="DO348" s="179">
        <v>2</v>
      </c>
      <c r="DP348" s="171"/>
    </row>
    <row r="349" spans="117:120" x14ac:dyDescent="0.25">
      <c r="DM349" s="177">
        <v>581</v>
      </c>
      <c r="DN349" s="178" t="s">
        <v>10</v>
      </c>
      <c r="DO349" s="179">
        <v>3</v>
      </c>
      <c r="DP349" s="171"/>
    </row>
    <row r="350" spans="117:120" x14ac:dyDescent="0.25">
      <c r="DM350" s="177">
        <v>582</v>
      </c>
      <c r="DN350" s="178" t="s">
        <v>11</v>
      </c>
      <c r="DO350" s="179">
        <v>4</v>
      </c>
      <c r="DP350" s="171"/>
    </row>
    <row r="351" spans="117:120" x14ac:dyDescent="0.25">
      <c r="DM351" s="177">
        <v>583</v>
      </c>
      <c r="DN351" s="178" t="s">
        <v>12</v>
      </c>
      <c r="DO351" s="179">
        <v>4</v>
      </c>
      <c r="DP351" s="171"/>
    </row>
    <row r="352" spans="117:120" x14ac:dyDescent="0.25">
      <c r="DM352" s="177">
        <v>584</v>
      </c>
      <c r="DN352" s="178" t="s">
        <v>13</v>
      </c>
      <c r="DO352" s="179">
        <v>5</v>
      </c>
      <c r="DP352" s="171"/>
    </row>
    <row r="353" spans="117:120" x14ac:dyDescent="0.25">
      <c r="DM353" s="177">
        <v>585</v>
      </c>
      <c r="DN353" s="178" t="s">
        <v>14</v>
      </c>
      <c r="DO353" s="179">
        <v>6</v>
      </c>
      <c r="DP353" s="171"/>
    </row>
    <row r="354" spans="117:120" x14ac:dyDescent="0.25">
      <c r="DM354" s="177">
        <v>586</v>
      </c>
      <c r="DN354" s="178" t="s">
        <v>15</v>
      </c>
      <c r="DO354" s="179">
        <v>7</v>
      </c>
      <c r="DP354" s="171"/>
    </row>
    <row r="355" spans="117:120" x14ac:dyDescent="0.25">
      <c r="DM355" s="177">
        <v>587</v>
      </c>
      <c r="DN355" s="178" t="s">
        <v>16</v>
      </c>
      <c r="DO355" s="179">
        <v>8</v>
      </c>
      <c r="DP355" s="171"/>
    </row>
    <row r="356" spans="117:120" x14ac:dyDescent="0.25">
      <c r="DM356" s="177">
        <v>590</v>
      </c>
      <c r="DN356" s="178" t="s">
        <v>846</v>
      </c>
      <c r="DO356" s="179">
        <v>7</v>
      </c>
      <c r="DP356" s="171"/>
    </row>
    <row r="357" spans="117:120" x14ac:dyDescent="0.25">
      <c r="DM357" s="177">
        <v>591</v>
      </c>
      <c r="DN357" s="178" t="s">
        <v>17</v>
      </c>
      <c r="DO357" s="179">
        <v>8</v>
      </c>
      <c r="DP357" s="171"/>
    </row>
    <row r="358" spans="117:120" x14ac:dyDescent="0.25">
      <c r="DM358" s="177">
        <v>592</v>
      </c>
      <c r="DN358" s="178" t="s">
        <v>18</v>
      </c>
      <c r="DO358" s="179">
        <v>9</v>
      </c>
      <c r="DP358" s="171"/>
    </row>
    <row r="359" spans="117:120" x14ac:dyDescent="0.25">
      <c r="DM359" s="177">
        <v>593</v>
      </c>
      <c r="DN359" s="178" t="s">
        <v>19</v>
      </c>
      <c r="DO359" s="179">
        <v>10</v>
      </c>
      <c r="DP359" s="171"/>
    </row>
    <row r="360" spans="117:120" x14ac:dyDescent="0.25">
      <c r="DM360" s="177">
        <v>594</v>
      </c>
      <c r="DN360" s="178" t="s">
        <v>20</v>
      </c>
      <c r="DO360" s="179">
        <v>11</v>
      </c>
      <c r="DP360" s="171"/>
    </row>
    <row r="361" spans="117:120" x14ac:dyDescent="0.25">
      <c r="DM361" s="177">
        <v>601</v>
      </c>
      <c r="DN361" s="178" t="s">
        <v>21</v>
      </c>
      <c r="DO361" s="179">
        <v>4</v>
      </c>
      <c r="DP361" s="171"/>
    </row>
    <row r="362" spans="117:120" x14ac:dyDescent="0.25">
      <c r="DM362" s="177">
        <v>602</v>
      </c>
      <c r="DN362" s="178" t="s">
        <v>22</v>
      </c>
      <c r="DO362" s="179">
        <v>5</v>
      </c>
      <c r="DP362" s="171"/>
    </row>
    <row r="363" spans="117:120" x14ac:dyDescent="0.25">
      <c r="DM363" s="177">
        <v>603</v>
      </c>
      <c r="DN363" s="178" t="s">
        <v>23</v>
      </c>
      <c r="DO363" s="179">
        <v>6</v>
      </c>
      <c r="DP363" s="171"/>
    </row>
    <row r="364" spans="117:120" x14ac:dyDescent="0.25">
      <c r="DM364" s="177">
        <v>604</v>
      </c>
      <c r="DN364" s="178" t="s">
        <v>24</v>
      </c>
      <c r="DO364" s="179">
        <v>7</v>
      </c>
      <c r="DP364" s="171"/>
    </row>
    <row r="365" spans="117:120" x14ac:dyDescent="0.25">
      <c r="DM365" s="177">
        <v>611</v>
      </c>
      <c r="DN365" s="178" t="s">
        <v>25</v>
      </c>
      <c r="DO365" s="179">
        <v>1</v>
      </c>
      <c r="DP365" s="171"/>
    </row>
    <row r="366" spans="117:120" x14ac:dyDescent="0.25">
      <c r="DM366" s="177">
        <v>612</v>
      </c>
      <c r="DN366" s="178" t="s">
        <v>26</v>
      </c>
      <c r="DO366" s="179">
        <v>2</v>
      </c>
      <c r="DP366" s="171"/>
    </row>
    <row r="367" spans="117:120" x14ac:dyDescent="0.25">
      <c r="DM367" s="177">
        <v>613</v>
      </c>
      <c r="DN367" s="178" t="s">
        <v>27</v>
      </c>
      <c r="DO367" s="179">
        <v>3</v>
      </c>
      <c r="DP367" s="171" t="s">
        <v>963</v>
      </c>
    </row>
    <row r="368" spans="117:120" x14ac:dyDescent="0.25">
      <c r="DM368" s="177">
        <v>614</v>
      </c>
      <c r="DN368" s="178" t="s">
        <v>28</v>
      </c>
      <c r="DO368" s="179">
        <v>4</v>
      </c>
      <c r="DP368" s="171" t="s">
        <v>963</v>
      </c>
    </row>
    <row r="369" spans="117:120" x14ac:dyDescent="0.25">
      <c r="DM369" s="177">
        <v>631</v>
      </c>
      <c r="DN369" s="178" t="s">
        <v>29</v>
      </c>
      <c r="DO369" s="179">
        <v>8</v>
      </c>
      <c r="DP369" s="171"/>
    </row>
    <row r="370" spans="117:120" x14ac:dyDescent="0.25">
      <c r="DM370" s="177">
        <v>632</v>
      </c>
      <c r="DN370" s="178" t="s">
        <v>30</v>
      </c>
      <c r="DO370" s="179">
        <v>9</v>
      </c>
      <c r="DP370" s="171"/>
    </row>
    <row r="371" spans="117:120" x14ac:dyDescent="0.25">
      <c r="DM371" s="177">
        <v>633</v>
      </c>
      <c r="DN371" s="178" t="s">
        <v>31</v>
      </c>
      <c r="DO371" s="179">
        <v>10</v>
      </c>
      <c r="DP371" s="171"/>
    </row>
    <row r="372" spans="117:120" x14ac:dyDescent="0.25">
      <c r="DM372" s="177">
        <v>634</v>
      </c>
      <c r="DN372" s="178" t="s">
        <v>32</v>
      </c>
      <c r="DO372" s="179">
        <v>11</v>
      </c>
      <c r="DP372" s="171"/>
    </row>
    <row r="373" spans="117:120" x14ac:dyDescent="0.25">
      <c r="DM373" s="177">
        <v>690</v>
      </c>
      <c r="DN373" s="178" t="s">
        <v>732</v>
      </c>
      <c r="DO373" s="179">
        <v>8</v>
      </c>
      <c r="DP373" s="171"/>
    </row>
    <row r="374" spans="117:120" x14ac:dyDescent="0.25">
      <c r="DM374" s="177">
        <v>691</v>
      </c>
      <c r="DN374" s="178" t="s">
        <v>733</v>
      </c>
      <c r="DO374" s="179">
        <v>9</v>
      </c>
      <c r="DP374" s="171"/>
    </row>
    <row r="375" spans="117:120" x14ac:dyDescent="0.25">
      <c r="DM375" s="177">
        <v>692</v>
      </c>
      <c r="DN375" s="178" t="s">
        <v>734</v>
      </c>
      <c r="DO375" s="179">
        <v>10</v>
      </c>
      <c r="DP375" s="171"/>
    </row>
    <row r="376" spans="117:120" x14ac:dyDescent="0.25">
      <c r="DM376" s="177">
        <v>693</v>
      </c>
      <c r="DN376" s="178" t="s">
        <v>817</v>
      </c>
      <c r="DO376" s="179">
        <v>11</v>
      </c>
      <c r="DP376" s="171"/>
    </row>
    <row r="377" spans="117:120" x14ac:dyDescent="0.25">
      <c r="DM377" s="177">
        <v>694</v>
      </c>
      <c r="DN377" s="178" t="s">
        <v>736</v>
      </c>
      <c r="DO377" s="179">
        <v>12</v>
      </c>
      <c r="DP377" s="171"/>
    </row>
    <row r="378" spans="117:120" x14ac:dyDescent="0.25">
      <c r="DM378" s="177">
        <v>706</v>
      </c>
      <c r="DN378" s="178" t="s">
        <v>33</v>
      </c>
      <c r="DO378" s="179">
        <v>4</v>
      </c>
      <c r="DP378" s="171"/>
    </row>
    <row r="379" spans="117:120" x14ac:dyDescent="0.25">
      <c r="DM379" s="177">
        <v>707</v>
      </c>
      <c r="DN379" s="178" t="s">
        <v>34</v>
      </c>
      <c r="DO379" s="179">
        <v>5</v>
      </c>
      <c r="DP379" s="171"/>
    </row>
    <row r="380" spans="117:120" x14ac:dyDescent="0.25">
      <c r="DM380" s="177">
        <v>708</v>
      </c>
      <c r="DN380" s="178" t="s">
        <v>35</v>
      </c>
      <c r="DO380" s="179">
        <v>6</v>
      </c>
      <c r="DP380" s="171"/>
    </row>
    <row r="381" spans="117:120" x14ac:dyDescent="0.25">
      <c r="DM381" s="177">
        <v>709</v>
      </c>
      <c r="DN381" s="178" t="s">
        <v>36</v>
      </c>
      <c r="DO381" s="179">
        <v>7</v>
      </c>
      <c r="DP381" s="171"/>
    </row>
    <row r="382" spans="117:120" x14ac:dyDescent="0.25">
      <c r="DM382" s="177">
        <v>710</v>
      </c>
      <c r="DN382" s="178" t="s">
        <v>37</v>
      </c>
      <c r="DO382" s="179">
        <v>6</v>
      </c>
      <c r="DP382" s="171"/>
    </row>
    <row r="383" spans="117:120" x14ac:dyDescent="0.25">
      <c r="DM383" s="177">
        <v>711</v>
      </c>
      <c r="DN383" s="178" t="s">
        <v>38</v>
      </c>
      <c r="DO383" s="179">
        <v>7</v>
      </c>
      <c r="DP383" s="171"/>
    </row>
    <row r="384" spans="117:120" x14ac:dyDescent="0.25">
      <c r="DM384" s="177">
        <v>712</v>
      </c>
      <c r="DN384" s="178" t="s">
        <v>39</v>
      </c>
      <c r="DO384" s="179">
        <v>8</v>
      </c>
      <c r="DP384" s="171"/>
    </row>
    <row r="385" spans="117:120" x14ac:dyDescent="0.25">
      <c r="DM385" s="177">
        <v>713</v>
      </c>
      <c r="DN385" s="178" t="s">
        <v>40</v>
      </c>
      <c r="DO385" s="179">
        <v>9</v>
      </c>
      <c r="DP385" s="171"/>
    </row>
    <row r="386" spans="117:120" x14ac:dyDescent="0.25">
      <c r="DM386" s="177">
        <v>714</v>
      </c>
      <c r="DN386" s="178" t="s">
        <v>41</v>
      </c>
      <c r="DO386" s="179">
        <v>10</v>
      </c>
      <c r="DP386" s="171"/>
    </row>
    <row r="387" spans="117:120" x14ac:dyDescent="0.25">
      <c r="DM387" s="177">
        <v>720</v>
      </c>
      <c r="DN387" s="178" t="s">
        <v>42</v>
      </c>
      <c r="DO387" s="179">
        <v>6</v>
      </c>
      <c r="DP387" s="171"/>
    </row>
    <row r="388" spans="117:120" x14ac:dyDescent="0.25">
      <c r="DM388" s="177">
        <v>721</v>
      </c>
      <c r="DN388" s="178" t="s">
        <v>43</v>
      </c>
      <c r="DO388" s="179">
        <v>7</v>
      </c>
      <c r="DP388" s="171"/>
    </row>
    <row r="389" spans="117:120" x14ac:dyDescent="0.25">
      <c r="DM389" s="177">
        <v>722</v>
      </c>
      <c r="DN389" s="178" t="s">
        <v>44</v>
      </c>
      <c r="DO389" s="179">
        <v>8</v>
      </c>
      <c r="DP389" s="171"/>
    </row>
    <row r="390" spans="117:120" x14ac:dyDescent="0.25">
      <c r="DM390" s="177">
        <v>723</v>
      </c>
      <c r="DN390" s="178" t="s">
        <v>45</v>
      </c>
      <c r="DO390" s="179">
        <v>9</v>
      </c>
      <c r="DP390" s="171"/>
    </row>
    <row r="391" spans="117:120" x14ac:dyDescent="0.25">
      <c r="DM391" s="177">
        <v>724</v>
      </c>
      <c r="DN391" s="178" t="s">
        <v>46</v>
      </c>
      <c r="DO391" s="179">
        <v>10</v>
      </c>
      <c r="DP391" s="171"/>
    </row>
    <row r="392" spans="117:120" x14ac:dyDescent="0.25">
      <c r="DM392" s="177">
        <v>731</v>
      </c>
      <c r="DN392" s="178" t="s">
        <v>47</v>
      </c>
      <c r="DO392" s="179">
        <v>4</v>
      </c>
      <c r="DP392" s="171" t="s">
        <v>964</v>
      </c>
    </row>
    <row r="393" spans="117:120" x14ac:dyDescent="0.25">
      <c r="DM393" s="177">
        <v>732</v>
      </c>
      <c r="DN393" s="178" t="s">
        <v>48</v>
      </c>
      <c r="DO393" s="179">
        <v>5</v>
      </c>
      <c r="DP393" s="171" t="s">
        <v>964</v>
      </c>
    </row>
    <row r="394" spans="117:120" x14ac:dyDescent="0.25">
      <c r="DM394" s="177">
        <v>733</v>
      </c>
      <c r="DN394" s="178" t="s">
        <v>49</v>
      </c>
      <c r="DO394" s="179">
        <v>6</v>
      </c>
      <c r="DP394" s="171" t="s">
        <v>964</v>
      </c>
    </row>
    <row r="395" spans="117:120" x14ac:dyDescent="0.25">
      <c r="DM395" s="177">
        <v>741</v>
      </c>
      <c r="DN395" s="178" t="s">
        <v>50</v>
      </c>
      <c r="DO395" s="179">
        <v>7</v>
      </c>
      <c r="DP395" s="171" t="s">
        <v>965</v>
      </c>
    </row>
    <row r="396" spans="117:120" x14ac:dyDescent="0.25">
      <c r="DM396" s="177">
        <v>742</v>
      </c>
      <c r="DN396" s="178" t="s">
        <v>51</v>
      </c>
      <c r="DO396" s="179">
        <v>8</v>
      </c>
      <c r="DP396" s="171" t="s">
        <v>966</v>
      </c>
    </row>
    <row r="397" spans="117:120" x14ac:dyDescent="0.25">
      <c r="DM397" s="177">
        <v>743</v>
      </c>
      <c r="DN397" s="178" t="s">
        <v>52</v>
      </c>
      <c r="DO397" s="179">
        <v>9</v>
      </c>
      <c r="DP397" s="171"/>
    </row>
    <row r="398" spans="117:120" x14ac:dyDescent="0.25">
      <c r="DM398" s="177">
        <v>750</v>
      </c>
      <c r="DN398" s="178" t="s">
        <v>732</v>
      </c>
      <c r="DO398" s="179">
        <v>9</v>
      </c>
      <c r="DP398" s="171" t="s">
        <v>951</v>
      </c>
    </row>
    <row r="399" spans="117:120" x14ac:dyDescent="0.25">
      <c r="DM399" s="177">
        <v>751</v>
      </c>
      <c r="DN399" s="178" t="s">
        <v>733</v>
      </c>
      <c r="DO399" s="179">
        <v>10</v>
      </c>
      <c r="DP399" s="171" t="s">
        <v>951</v>
      </c>
    </row>
    <row r="400" spans="117:120" x14ac:dyDescent="0.25">
      <c r="DM400" s="177">
        <v>752</v>
      </c>
      <c r="DN400" s="178" t="s">
        <v>734</v>
      </c>
      <c r="DO400" s="179">
        <v>11</v>
      </c>
      <c r="DP400" s="171" t="s">
        <v>951</v>
      </c>
    </row>
    <row r="401" spans="117:120" x14ac:dyDescent="0.25">
      <c r="DM401" s="177">
        <v>753</v>
      </c>
      <c r="DN401" s="178" t="s">
        <v>735</v>
      </c>
      <c r="DO401" s="179">
        <v>12</v>
      </c>
      <c r="DP401" s="171" t="s">
        <v>951</v>
      </c>
    </row>
    <row r="402" spans="117:120" x14ac:dyDescent="0.25">
      <c r="DM402" s="177">
        <v>760</v>
      </c>
      <c r="DN402" s="178" t="s">
        <v>53</v>
      </c>
      <c r="DO402" s="179">
        <v>6</v>
      </c>
      <c r="DP402" s="171"/>
    </row>
    <row r="403" spans="117:120" x14ac:dyDescent="0.25">
      <c r="DM403" s="177">
        <v>761</v>
      </c>
      <c r="DN403" s="178" t="s">
        <v>54</v>
      </c>
      <c r="DO403" s="179">
        <v>7</v>
      </c>
      <c r="DP403" s="171"/>
    </row>
    <row r="404" spans="117:120" x14ac:dyDescent="0.25">
      <c r="DM404" s="177">
        <v>762</v>
      </c>
      <c r="DN404" s="178" t="s">
        <v>55</v>
      </c>
      <c r="DO404" s="179">
        <v>8</v>
      </c>
      <c r="DP404" s="171"/>
    </row>
    <row r="405" spans="117:120" x14ac:dyDescent="0.25">
      <c r="DM405" s="177">
        <v>763</v>
      </c>
      <c r="DN405" s="178" t="s">
        <v>56</v>
      </c>
      <c r="DO405" s="179">
        <v>9</v>
      </c>
      <c r="DP405" s="171"/>
    </row>
    <row r="406" spans="117:120" x14ac:dyDescent="0.25">
      <c r="DM406" s="177">
        <v>764</v>
      </c>
      <c r="DN406" s="178" t="s">
        <v>57</v>
      </c>
      <c r="DO406" s="179">
        <v>10</v>
      </c>
      <c r="DP406" s="171"/>
    </row>
    <row r="407" spans="117:120" x14ac:dyDescent="0.25">
      <c r="DM407" s="177">
        <v>770</v>
      </c>
      <c r="DN407" s="178" t="s">
        <v>53</v>
      </c>
      <c r="DO407" s="179">
        <v>6</v>
      </c>
      <c r="DP407" s="171"/>
    </row>
    <row r="408" spans="117:120" x14ac:dyDescent="0.25">
      <c r="DM408" s="177">
        <v>771</v>
      </c>
      <c r="DN408" s="178" t="s">
        <v>54</v>
      </c>
      <c r="DO408" s="179">
        <v>7</v>
      </c>
      <c r="DP408" s="171" t="s">
        <v>951</v>
      </c>
    </row>
    <row r="409" spans="117:120" x14ac:dyDescent="0.25">
      <c r="DM409" s="177">
        <v>772</v>
      </c>
      <c r="DN409" s="178" t="s">
        <v>55</v>
      </c>
      <c r="DO409" s="179">
        <v>8</v>
      </c>
      <c r="DP409" s="171" t="s">
        <v>951</v>
      </c>
    </row>
    <row r="410" spans="117:120" x14ac:dyDescent="0.25">
      <c r="DM410" s="177">
        <v>773</v>
      </c>
      <c r="DN410" s="178" t="s">
        <v>56</v>
      </c>
      <c r="DO410" s="179">
        <v>9</v>
      </c>
      <c r="DP410" s="171" t="s">
        <v>951</v>
      </c>
    </row>
    <row r="411" spans="117:120" x14ac:dyDescent="0.25">
      <c r="DM411" s="177">
        <v>774</v>
      </c>
      <c r="DN411" s="178" t="s">
        <v>57</v>
      </c>
      <c r="DO411" s="179">
        <v>10</v>
      </c>
      <c r="DP411" s="171" t="s">
        <v>951</v>
      </c>
    </row>
    <row r="412" spans="117:120" x14ac:dyDescent="0.25">
      <c r="DM412" s="177">
        <v>780</v>
      </c>
      <c r="DN412" s="178" t="s">
        <v>53</v>
      </c>
      <c r="DO412" s="179">
        <v>6</v>
      </c>
      <c r="DP412" s="171"/>
    </row>
    <row r="413" spans="117:120" x14ac:dyDescent="0.25">
      <c r="DM413" s="177">
        <v>780</v>
      </c>
      <c r="DN413" s="178" t="s">
        <v>53</v>
      </c>
      <c r="DO413" s="179">
        <v>6</v>
      </c>
      <c r="DP413" s="171"/>
    </row>
    <row r="414" spans="117:120" x14ac:dyDescent="0.25">
      <c r="DM414" s="177">
        <v>781</v>
      </c>
      <c r="DN414" s="178" t="s">
        <v>54</v>
      </c>
      <c r="DO414" s="179">
        <v>7</v>
      </c>
      <c r="DP414" s="171" t="s">
        <v>952</v>
      </c>
    </row>
    <row r="415" spans="117:120" x14ac:dyDescent="0.25">
      <c r="DM415" s="177">
        <v>781</v>
      </c>
      <c r="DN415" s="178" t="s">
        <v>54</v>
      </c>
      <c r="DO415" s="179">
        <v>7</v>
      </c>
      <c r="DP415" s="171" t="s">
        <v>952</v>
      </c>
    </row>
    <row r="416" spans="117:120" x14ac:dyDescent="0.25">
      <c r="DM416" s="177">
        <v>782</v>
      </c>
      <c r="DN416" s="178" t="s">
        <v>55</v>
      </c>
      <c r="DO416" s="179">
        <v>8</v>
      </c>
      <c r="DP416" s="171" t="s">
        <v>952</v>
      </c>
    </row>
    <row r="417" spans="117:120" x14ac:dyDescent="0.25">
      <c r="DM417" s="177">
        <v>782</v>
      </c>
      <c r="DN417" s="178" t="s">
        <v>55</v>
      </c>
      <c r="DO417" s="179">
        <v>8</v>
      </c>
      <c r="DP417" s="171" t="s">
        <v>952</v>
      </c>
    </row>
    <row r="418" spans="117:120" x14ac:dyDescent="0.25">
      <c r="DM418" s="177">
        <v>783</v>
      </c>
      <c r="DN418" s="178" t="s">
        <v>56</v>
      </c>
      <c r="DO418" s="179">
        <v>9</v>
      </c>
      <c r="DP418" s="171" t="s">
        <v>952</v>
      </c>
    </row>
    <row r="419" spans="117:120" x14ac:dyDescent="0.25">
      <c r="DM419" s="177">
        <v>783</v>
      </c>
      <c r="DN419" s="178" t="s">
        <v>56</v>
      </c>
      <c r="DO419" s="179">
        <v>9</v>
      </c>
      <c r="DP419" s="171" t="s">
        <v>952</v>
      </c>
    </row>
    <row r="420" spans="117:120" x14ac:dyDescent="0.25">
      <c r="DM420" s="177">
        <v>784</v>
      </c>
      <c r="DN420" s="178" t="s">
        <v>57</v>
      </c>
      <c r="DO420" s="179">
        <v>10</v>
      </c>
      <c r="DP420" s="171" t="s">
        <v>952</v>
      </c>
    </row>
    <row r="421" spans="117:120" x14ac:dyDescent="0.25">
      <c r="DM421" s="177">
        <v>784</v>
      </c>
      <c r="DN421" s="178" t="s">
        <v>57</v>
      </c>
      <c r="DO421" s="179">
        <v>10</v>
      </c>
      <c r="DP421" s="171" t="s">
        <v>952</v>
      </c>
    </row>
    <row r="422" spans="117:120" x14ac:dyDescent="0.25">
      <c r="DM422" s="177">
        <v>811</v>
      </c>
      <c r="DN422" s="178" t="s">
        <v>58</v>
      </c>
      <c r="DO422" s="179">
        <v>4</v>
      </c>
      <c r="DP422" s="171"/>
    </row>
    <row r="423" spans="117:120" x14ac:dyDescent="0.25">
      <c r="DM423" s="177">
        <v>812</v>
      </c>
      <c r="DN423" s="178" t="s">
        <v>59</v>
      </c>
      <c r="DO423" s="179">
        <v>5</v>
      </c>
      <c r="DP423" s="171"/>
    </row>
    <row r="424" spans="117:120" x14ac:dyDescent="0.25">
      <c r="DM424" s="177">
        <v>813</v>
      </c>
      <c r="DN424" s="178" t="s">
        <v>60</v>
      </c>
      <c r="DO424" s="179">
        <v>6</v>
      </c>
      <c r="DP424" s="171"/>
    </row>
    <row r="425" spans="117:120" x14ac:dyDescent="0.25">
      <c r="DM425" s="177">
        <v>814</v>
      </c>
      <c r="DN425" s="178" t="s">
        <v>61</v>
      </c>
      <c r="DO425" s="179">
        <v>7</v>
      </c>
      <c r="DP425" s="171"/>
    </row>
    <row r="426" spans="117:120" x14ac:dyDescent="0.25">
      <c r="DM426" s="177">
        <v>821</v>
      </c>
      <c r="DN426" s="178" t="s">
        <v>62</v>
      </c>
      <c r="DO426" s="179">
        <v>7</v>
      </c>
      <c r="DP426" s="171"/>
    </row>
    <row r="427" spans="117:120" x14ac:dyDescent="0.25">
      <c r="DM427" s="177">
        <v>822</v>
      </c>
      <c r="DN427" s="178" t="s">
        <v>63</v>
      </c>
      <c r="DO427" s="179">
        <v>8</v>
      </c>
      <c r="DP427" s="171"/>
    </row>
    <row r="428" spans="117:120" x14ac:dyDescent="0.25">
      <c r="DM428" s="177">
        <v>823</v>
      </c>
      <c r="DN428" s="178" t="s">
        <v>64</v>
      </c>
      <c r="DO428" s="179">
        <v>9</v>
      </c>
      <c r="DP428" s="171"/>
    </row>
    <row r="429" spans="117:120" x14ac:dyDescent="0.25">
      <c r="DM429" s="177">
        <v>824</v>
      </c>
      <c r="DN429" s="178" t="s">
        <v>65</v>
      </c>
      <c r="DO429" s="179">
        <v>10</v>
      </c>
      <c r="DP429" s="171"/>
    </row>
    <row r="430" spans="117:120" x14ac:dyDescent="0.25">
      <c r="DM430" s="177">
        <v>850</v>
      </c>
      <c r="DN430" s="178" t="s">
        <v>732</v>
      </c>
      <c r="DO430" s="179">
        <v>8</v>
      </c>
      <c r="DP430" s="171"/>
    </row>
    <row r="431" spans="117:120" x14ac:dyDescent="0.25">
      <c r="DM431" s="177">
        <v>851</v>
      </c>
      <c r="DN431" s="178" t="s">
        <v>733</v>
      </c>
      <c r="DO431" s="179">
        <v>9</v>
      </c>
      <c r="DP431" s="171"/>
    </row>
    <row r="432" spans="117:120" x14ac:dyDescent="0.25">
      <c r="DM432" s="177">
        <v>852</v>
      </c>
      <c r="DN432" s="178" t="s">
        <v>734</v>
      </c>
      <c r="DO432" s="179">
        <v>10</v>
      </c>
      <c r="DP432" s="171"/>
    </row>
    <row r="433" spans="117:120" x14ac:dyDescent="0.25">
      <c r="DM433" s="177">
        <v>853</v>
      </c>
      <c r="DN433" s="178" t="s">
        <v>735</v>
      </c>
      <c r="DO433" s="179">
        <v>11</v>
      </c>
      <c r="DP433" s="171"/>
    </row>
    <row r="434" spans="117:120" x14ac:dyDescent="0.25">
      <c r="DM434" s="177">
        <v>951</v>
      </c>
      <c r="DN434" s="178" t="s">
        <v>66</v>
      </c>
      <c r="DO434" s="179">
        <v>6</v>
      </c>
      <c r="DP434" s="171"/>
    </row>
    <row r="435" spans="117:120" x14ac:dyDescent="0.25">
      <c r="DM435" s="177">
        <v>952</v>
      </c>
      <c r="DN435" s="178" t="s">
        <v>67</v>
      </c>
      <c r="DO435" s="179">
        <v>7</v>
      </c>
      <c r="DP435" s="171"/>
    </row>
    <row r="436" spans="117:120" x14ac:dyDescent="0.25">
      <c r="DM436" s="177">
        <v>953</v>
      </c>
      <c r="DN436" s="178" t="s">
        <v>68</v>
      </c>
      <c r="DO436" s="179">
        <v>8</v>
      </c>
      <c r="DP436" s="171"/>
    </row>
    <row r="437" spans="117:120" x14ac:dyDescent="0.25">
      <c r="DM437" s="177">
        <v>954</v>
      </c>
      <c r="DN437" s="178" t="s">
        <v>69</v>
      </c>
      <c r="DO437" s="179">
        <v>8</v>
      </c>
      <c r="DP437" s="171"/>
    </row>
    <row r="438" spans="117:120" x14ac:dyDescent="0.25">
      <c r="DM438" s="177">
        <v>955</v>
      </c>
      <c r="DN438" s="178" t="s">
        <v>70</v>
      </c>
      <c r="DO438" s="179">
        <v>9</v>
      </c>
      <c r="DP438" s="171"/>
    </row>
    <row r="439" spans="117:120" x14ac:dyDescent="0.25">
      <c r="DM439" s="177">
        <v>961</v>
      </c>
      <c r="DN439" s="178" t="s">
        <v>71</v>
      </c>
      <c r="DO439" s="179">
        <v>6</v>
      </c>
      <c r="DP439" s="171"/>
    </row>
    <row r="440" spans="117:120" x14ac:dyDescent="0.25">
      <c r="DM440" s="177">
        <v>962</v>
      </c>
      <c r="DN440" s="178" t="s">
        <v>72</v>
      </c>
      <c r="DO440" s="179">
        <v>7</v>
      </c>
      <c r="DP440" s="171"/>
    </row>
    <row r="441" spans="117:120" x14ac:dyDescent="0.25">
      <c r="DM441" s="177">
        <v>963</v>
      </c>
      <c r="DN441" s="178" t="s">
        <v>73</v>
      </c>
      <c r="DO441" s="179">
        <v>8</v>
      </c>
      <c r="DP441" s="171"/>
    </row>
    <row r="442" spans="117:120" x14ac:dyDescent="0.25">
      <c r="DM442" s="177">
        <v>971</v>
      </c>
      <c r="DN442" s="178" t="s">
        <v>74</v>
      </c>
      <c r="DO442" s="179">
        <v>6</v>
      </c>
      <c r="DP442" s="171"/>
    </row>
    <row r="443" spans="117:120" x14ac:dyDescent="0.25">
      <c r="DM443" s="182">
        <v>972</v>
      </c>
      <c r="DN443" s="183" t="s">
        <v>75</v>
      </c>
      <c r="DO443" s="184">
        <v>7</v>
      </c>
      <c r="DP443" s="172"/>
    </row>
  </sheetData>
  <autoFilter ref="A4:EL165"/>
  <mergeCells count="18">
    <mergeCell ref="F3:F4"/>
    <mergeCell ref="A3:A4"/>
    <mergeCell ref="B3:B4"/>
    <mergeCell ref="C3:C4"/>
    <mergeCell ref="D3:D4"/>
    <mergeCell ref="E3:E4"/>
    <mergeCell ref="DM185:DO18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A147 DD137 DD121 DD123:DD125 DD74 DA149:DA151 DD147:DD151 DD110:DD111 DD118 DA117 DD76:DD78 DD155:DD156 DA155:DA156 DD108 DD84:DD85 DD9:DD15 DD18:DD33 DA22 DD60:DD66 DD68 DD113:DD115 DD87:DD106 DD139:DD145 DD36:DD46 DD48:DD53 DD55:DD58 DD127:DD134">
    <cfRule type="cellIs" dxfId="875" priority="148" stopIfTrue="1" operator="notEqual">
      <formula>$DH9</formula>
    </cfRule>
  </conditionalFormatting>
  <conditionalFormatting sqref="DA9 DA12:DA15 DA137 DA121 DA123:DA125 DA118 DA74 DA76:DA78 DA18:DA21 DA84:DA85 DA23:DA33 DA60:DA66 DA68 DA110:DA115 DA87:DA108 DA139:DA145 DA35:DA46 DA48:DA53 DA55:DA58 DA127:DA134">
    <cfRule type="cellIs" dxfId="874" priority="149" stopIfTrue="1" operator="notEqual">
      <formula>$DD9</formula>
    </cfRule>
  </conditionalFormatting>
  <conditionalFormatting sqref="DD71">
    <cfRule type="cellIs" dxfId="873" priority="146" stopIfTrue="1" operator="notEqual">
      <formula>$DH71</formula>
    </cfRule>
  </conditionalFormatting>
  <conditionalFormatting sqref="DA71">
    <cfRule type="cellIs" dxfId="872" priority="147" stopIfTrue="1" operator="notEqual">
      <formula>$DD71</formula>
    </cfRule>
  </conditionalFormatting>
  <conditionalFormatting sqref="DD72">
    <cfRule type="cellIs" dxfId="871" priority="144" stopIfTrue="1" operator="notEqual">
      <formula>$DH72</formula>
    </cfRule>
  </conditionalFormatting>
  <conditionalFormatting sqref="DA72">
    <cfRule type="cellIs" dxfId="870" priority="145" stopIfTrue="1" operator="notEqual">
      <formula>$DD72</formula>
    </cfRule>
  </conditionalFormatting>
  <conditionalFormatting sqref="DD34">
    <cfRule type="cellIs" dxfId="869" priority="142" stopIfTrue="1" operator="notEqual">
      <formula>$DH34</formula>
    </cfRule>
  </conditionalFormatting>
  <conditionalFormatting sqref="DA34">
    <cfRule type="cellIs" dxfId="868" priority="143" stopIfTrue="1" operator="notEqual">
      <formula>$DD34</formula>
    </cfRule>
  </conditionalFormatting>
  <conditionalFormatting sqref="DD67">
    <cfRule type="cellIs" dxfId="867" priority="140" stopIfTrue="1" operator="notEqual">
      <formula>$DH67</formula>
    </cfRule>
  </conditionalFormatting>
  <conditionalFormatting sqref="DA67">
    <cfRule type="cellIs" dxfId="866" priority="141" stopIfTrue="1" operator="notEqual">
      <formula>$DD67</formula>
    </cfRule>
  </conditionalFormatting>
  <conditionalFormatting sqref="DA11">
    <cfRule type="cellIs" dxfId="865" priority="135" stopIfTrue="1" operator="notEqual">
      <formula>$DH11</formula>
    </cfRule>
  </conditionalFormatting>
  <conditionalFormatting sqref="DD135">
    <cfRule type="cellIs" dxfId="864" priority="138" stopIfTrue="1" operator="notEqual">
      <formula>$DH135</formula>
    </cfRule>
  </conditionalFormatting>
  <conditionalFormatting sqref="DA135">
    <cfRule type="cellIs" dxfId="863" priority="139" stopIfTrue="1" operator="notEqual">
      <formula>$DD135</formula>
    </cfRule>
  </conditionalFormatting>
  <conditionalFormatting sqref="CX71:CX72 CX121:CX125 CX74:CX78 CX81:CX85 CX60:CX68 CX87:CX119 CX6:CX15 CX48:CX53 CX55:CX58 CX17:CX46 CX127 CX129:CX145">
    <cfRule type="cellIs" dxfId="862" priority="137" operator="notEqual">
      <formula>$CX6</formula>
    </cfRule>
  </conditionalFormatting>
  <conditionalFormatting sqref="CX147 CX149:CX151 CU149:CU151 CU155:CU156 CX155:CX156">
    <cfRule type="cellIs" dxfId="861" priority="136" stopIfTrue="1" operator="notEqual">
      <formula>$DA147</formula>
    </cfRule>
  </conditionalFormatting>
  <conditionalFormatting sqref="DD75">
    <cfRule type="cellIs" dxfId="860" priority="133" stopIfTrue="1" operator="notEqual">
      <formula>$DH75</formula>
    </cfRule>
  </conditionalFormatting>
  <conditionalFormatting sqref="DA75">
    <cfRule type="cellIs" dxfId="859" priority="134" stopIfTrue="1" operator="notEqual">
      <formula>$DD75</formula>
    </cfRule>
  </conditionalFormatting>
  <conditionalFormatting sqref="DA150">
    <cfRule type="cellIs" dxfId="858" priority="132" stopIfTrue="1" operator="notEqual">
      <formula>$DH150</formula>
    </cfRule>
  </conditionalFormatting>
  <conditionalFormatting sqref="DD116">
    <cfRule type="cellIs" dxfId="857" priority="130" stopIfTrue="1" operator="notEqual">
      <formula>$DH116</formula>
    </cfRule>
  </conditionalFormatting>
  <conditionalFormatting sqref="DA116">
    <cfRule type="cellIs" dxfId="856" priority="131" stopIfTrue="1" operator="notEqual">
      <formula>$DD116</formula>
    </cfRule>
  </conditionalFormatting>
  <conditionalFormatting sqref="DD146">
    <cfRule type="cellIs" dxfId="855" priority="129" stopIfTrue="1" operator="notEqual">
      <formula>$DH146</formula>
    </cfRule>
  </conditionalFormatting>
  <conditionalFormatting sqref="DA146">
    <cfRule type="cellIs" dxfId="854" priority="128" stopIfTrue="1" operator="notEqual">
      <formula>$DH146</formula>
    </cfRule>
  </conditionalFormatting>
  <conditionalFormatting sqref="CX146">
    <cfRule type="cellIs" dxfId="853" priority="127" stopIfTrue="1" operator="notEqual">
      <formula>$DA146</formula>
    </cfRule>
  </conditionalFormatting>
  <conditionalFormatting sqref="DD83">
    <cfRule type="cellIs" dxfId="852" priority="125" stopIfTrue="1" operator="notEqual">
      <formula>$DH83</formula>
    </cfRule>
  </conditionalFormatting>
  <conditionalFormatting sqref="DA83">
    <cfRule type="cellIs" dxfId="851" priority="126" stopIfTrue="1" operator="notEqual">
      <formula>$DD83</formula>
    </cfRule>
  </conditionalFormatting>
  <conditionalFormatting sqref="DD82">
    <cfRule type="cellIs" dxfId="850" priority="123" stopIfTrue="1" operator="notEqual">
      <formula>$DH82</formula>
    </cfRule>
  </conditionalFormatting>
  <conditionalFormatting sqref="DA82">
    <cfRule type="cellIs" dxfId="849" priority="124" stopIfTrue="1" operator="notEqual">
      <formula>$DD82</formula>
    </cfRule>
  </conditionalFormatting>
  <conditionalFormatting sqref="DD74">
    <cfRule type="cellIs" dxfId="848" priority="121" stopIfTrue="1" operator="notEqual">
      <formula>$DH74</formula>
    </cfRule>
  </conditionalFormatting>
  <conditionalFormatting sqref="DA74">
    <cfRule type="cellIs" dxfId="847" priority="122" stopIfTrue="1" operator="notEqual">
      <formula>$DD74</formula>
    </cfRule>
  </conditionalFormatting>
  <conditionalFormatting sqref="DD75">
    <cfRule type="cellIs" dxfId="846" priority="119" stopIfTrue="1" operator="notEqual">
      <formula>$DH75</formula>
    </cfRule>
  </conditionalFormatting>
  <conditionalFormatting sqref="DA75">
    <cfRule type="cellIs" dxfId="845" priority="120" stopIfTrue="1" operator="notEqual">
      <formula>$DD75</formula>
    </cfRule>
  </conditionalFormatting>
  <conditionalFormatting sqref="DD117">
    <cfRule type="cellIs" dxfId="844" priority="118" stopIfTrue="1" operator="notEqual">
      <formula>$DH117</formula>
    </cfRule>
  </conditionalFormatting>
  <conditionalFormatting sqref="DD122">
    <cfRule type="cellIs" dxfId="843" priority="116" stopIfTrue="1" operator="notEqual">
      <formula>$DH122</formula>
    </cfRule>
  </conditionalFormatting>
  <conditionalFormatting sqref="DA122">
    <cfRule type="cellIs" dxfId="842" priority="117" stopIfTrue="1" operator="notEqual">
      <formula>$DD122</formula>
    </cfRule>
  </conditionalFormatting>
  <conditionalFormatting sqref="DA148">
    <cfRule type="cellIs" dxfId="841" priority="115" stopIfTrue="1" operator="notEqual">
      <formula>$DH148</formula>
    </cfRule>
  </conditionalFormatting>
  <conditionalFormatting sqref="CX148">
    <cfRule type="cellIs" dxfId="840" priority="114" stopIfTrue="1" operator="notEqual">
      <formula>$DA148</formula>
    </cfRule>
  </conditionalFormatting>
  <conditionalFormatting sqref="DD138">
    <cfRule type="cellIs" dxfId="839" priority="112" stopIfTrue="1" operator="notEqual">
      <formula>$DH138</formula>
    </cfRule>
  </conditionalFormatting>
  <conditionalFormatting sqref="DA138">
    <cfRule type="cellIs" dxfId="838" priority="113" stopIfTrue="1" operator="notEqual">
      <formula>$DD138</formula>
    </cfRule>
  </conditionalFormatting>
  <conditionalFormatting sqref="DD136">
    <cfRule type="cellIs" dxfId="837" priority="110" stopIfTrue="1" operator="notEqual">
      <formula>$DH136</formula>
    </cfRule>
  </conditionalFormatting>
  <conditionalFormatting sqref="DA136">
    <cfRule type="cellIs" dxfId="836" priority="111" stopIfTrue="1" operator="notEqual">
      <formula>$DD136</formula>
    </cfRule>
  </conditionalFormatting>
  <conditionalFormatting sqref="DD77:DD78">
    <cfRule type="cellIs" dxfId="835" priority="108" stopIfTrue="1" operator="notEqual">
      <formula>$DH77</formula>
    </cfRule>
  </conditionalFormatting>
  <conditionalFormatting sqref="DA77:DA78">
    <cfRule type="cellIs" dxfId="834" priority="109" stopIfTrue="1" operator="notEqual">
      <formula>$DD77</formula>
    </cfRule>
  </conditionalFormatting>
  <conditionalFormatting sqref="DD77:DD78">
    <cfRule type="cellIs" dxfId="833" priority="106" stopIfTrue="1" operator="notEqual">
      <formula>$DH77</formula>
    </cfRule>
  </conditionalFormatting>
  <conditionalFormatting sqref="DA77:DA78">
    <cfRule type="cellIs" dxfId="832" priority="107" stopIfTrue="1" operator="notEqual">
      <formula>$DD77</formula>
    </cfRule>
  </conditionalFormatting>
  <conditionalFormatting sqref="DD81">
    <cfRule type="cellIs" dxfId="831" priority="104" stopIfTrue="1" operator="notEqual">
      <formula>$DH81</formula>
    </cfRule>
  </conditionalFormatting>
  <conditionalFormatting sqref="DA81">
    <cfRule type="cellIs" dxfId="830" priority="105" stopIfTrue="1" operator="notEqual">
      <formula>$DD81</formula>
    </cfRule>
  </conditionalFormatting>
  <conditionalFormatting sqref="DD109">
    <cfRule type="cellIs" dxfId="829" priority="102" stopIfTrue="1" operator="notEqual">
      <formula>$DH109</formula>
    </cfRule>
  </conditionalFormatting>
  <conditionalFormatting sqref="DA109">
    <cfRule type="cellIs" dxfId="828" priority="103" stopIfTrue="1" operator="notEqual">
      <formula>$DD109</formula>
    </cfRule>
  </conditionalFormatting>
  <conditionalFormatting sqref="DD119">
    <cfRule type="cellIs" dxfId="827" priority="100" stopIfTrue="1" operator="notEqual">
      <formula>$DH119</formula>
    </cfRule>
  </conditionalFormatting>
  <conditionalFormatting sqref="DA119">
    <cfRule type="cellIs" dxfId="826" priority="101" stopIfTrue="1" operator="notEqual">
      <formula>$DD119</formula>
    </cfRule>
  </conditionalFormatting>
  <conditionalFormatting sqref="DD17">
    <cfRule type="cellIs" dxfId="825" priority="98" stopIfTrue="1" operator="notEqual">
      <formula>$DH17</formula>
    </cfRule>
  </conditionalFormatting>
  <conditionalFormatting sqref="DA17">
    <cfRule type="cellIs" dxfId="824" priority="99" stopIfTrue="1" operator="notEqual">
      <formula>$DD17</formula>
    </cfRule>
  </conditionalFormatting>
  <conditionalFormatting sqref="CU147">
    <cfRule type="cellIs" dxfId="823" priority="97" stopIfTrue="1" operator="notEqual">
      <formula>$DA147</formula>
    </cfRule>
  </conditionalFormatting>
  <conditionalFormatting sqref="CU146">
    <cfRule type="cellIs" dxfId="822" priority="96" stopIfTrue="1" operator="notEqual">
      <formula>$DA146</formula>
    </cfRule>
  </conditionalFormatting>
  <conditionalFormatting sqref="CU148">
    <cfRule type="cellIs" dxfId="821" priority="95" stopIfTrue="1" operator="notEqual">
      <formula>$DA148</formula>
    </cfRule>
  </conditionalFormatting>
  <conditionalFormatting sqref="CU71:CU72 CU121:CU125 CU74:CU78 CU81:CU85 CU60:CU68 CU87:CU119 CU6:CU15 CU48:CU53 CU55:CU58 CU17:CU46 CU127:CU145">
    <cfRule type="expression" dxfId="820" priority="93" stopIfTrue="1">
      <formula>$CX6=""</formula>
    </cfRule>
    <cfRule type="cellIs" dxfId="819" priority="94" stopIfTrue="1" operator="notEqual">
      <formula>$CX6</formula>
    </cfRule>
  </conditionalFormatting>
  <conditionalFormatting sqref="CU5">
    <cfRule type="expression" dxfId="818" priority="90" stopIfTrue="1">
      <formula>$CX5=""</formula>
    </cfRule>
    <cfRule type="cellIs" dxfId="817" priority="91" stopIfTrue="1" operator="notEqual">
      <formula>$CX5</formula>
    </cfRule>
  </conditionalFormatting>
  <conditionalFormatting sqref="CX5">
    <cfRule type="cellIs" dxfId="816" priority="92" operator="notEqual">
      <formula>$CX5</formula>
    </cfRule>
  </conditionalFormatting>
  <conditionalFormatting sqref="DD70">
    <cfRule type="cellIs" dxfId="815" priority="88" stopIfTrue="1" operator="notEqual">
      <formula>$DH70</formula>
    </cfRule>
  </conditionalFormatting>
  <conditionalFormatting sqref="DA70">
    <cfRule type="cellIs" dxfId="814" priority="89" stopIfTrue="1" operator="notEqual">
      <formula>$DD70</formula>
    </cfRule>
  </conditionalFormatting>
  <conditionalFormatting sqref="CX70">
    <cfRule type="cellIs" dxfId="813" priority="87" operator="notEqual">
      <formula>$CX70</formula>
    </cfRule>
  </conditionalFormatting>
  <conditionalFormatting sqref="CU70">
    <cfRule type="expression" dxfId="812" priority="85" stopIfTrue="1">
      <formula>$CX70=""</formula>
    </cfRule>
    <cfRule type="cellIs" dxfId="811" priority="86" stopIfTrue="1" operator="notEqual">
      <formula>$CX70</formula>
    </cfRule>
  </conditionalFormatting>
  <conditionalFormatting sqref="DD69">
    <cfRule type="cellIs" dxfId="810" priority="83" stopIfTrue="1" operator="notEqual">
      <formula>$DH69</formula>
    </cfRule>
  </conditionalFormatting>
  <conditionalFormatting sqref="DA69">
    <cfRule type="cellIs" dxfId="809" priority="84" stopIfTrue="1" operator="notEqual">
      <formula>$DD69</formula>
    </cfRule>
  </conditionalFormatting>
  <conditionalFormatting sqref="CX69">
    <cfRule type="cellIs" dxfId="808" priority="82" operator="notEqual">
      <formula>$CX69</formula>
    </cfRule>
  </conditionalFormatting>
  <conditionalFormatting sqref="CU69">
    <cfRule type="expression" dxfId="807" priority="80" stopIfTrue="1">
      <formula>$CX69=""</formula>
    </cfRule>
    <cfRule type="cellIs" dxfId="806" priority="81" stopIfTrue="1" operator="notEqual">
      <formula>$CX69</formula>
    </cfRule>
  </conditionalFormatting>
  <conditionalFormatting sqref="DD73">
    <cfRule type="cellIs" dxfId="805" priority="78" stopIfTrue="1" operator="notEqual">
      <formula>$DH73</formula>
    </cfRule>
  </conditionalFormatting>
  <conditionalFormatting sqref="DA73">
    <cfRule type="cellIs" dxfId="804" priority="79" stopIfTrue="1" operator="notEqual">
      <formula>$DD73</formula>
    </cfRule>
  </conditionalFormatting>
  <conditionalFormatting sqref="CX73">
    <cfRule type="cellIs" dxfId="803" priority="77" operator="notEqual">
      <formula>$CX73</formula>
    </cfRule>
  </conditionalFormatting>
  <conditionalFormatting sqref="CU73">
    <cfRule type="expression" dxfId="802" priority="75" stopIfTrue="1">
      <formula>$CX73=""</formula>
    </cfRule>
    <cfRule type="cellIs" dxfId="801" priority="76" stopIfTrue="1" operator="notEqual">
      <formula>$CX73</formula>
    </cfRule>
  </conditionalFormatting>
  <conditionalFormatting sqref="DD47">
    <cfRule type="cellIs" dxfId="800" priority="73" stopIfTrue="1" operator="notEqual">
      <formula>$DH47</formula>
    </cfRule>
  </conditionalFormatting>
  <conditionalFormatting sqref="DA47">
    <cfRule type="cellIs" dxfId="799" priority="74" stopIfTrue="1" operator="notEqual">
      <formula>$DD47</formula>
    </cfRule>
  </conditionalFormatting>
  <conditionalFormatting sqref="CX47">
    <cfRule type="cellIs" dxfId="798" priority="72" operator="notEqual">
      <formula>$CX47</formula>
    </cfRule>
  </conditionalFormatting>
  <conditionalFormatting sqref="CU47">
    <cfRule type="expression" dxfId="797" priority="70" stopIfTrue="1">
      <formula>$CX47=""</formula>
    </cfRule>
    <cfRule type="cellIs" dxfId="796" priority="71" stopIfTrue="1" operator="notEqual">
      <formula>$CX47</formula>
    </cfRule>
  </conditionalFormatting>
  <conditionalFormatting sqref="DD59">
    <cfRule type="cellIs" dxfId="795" priority="68" stopIfTrue="1" operator="notEqual">
      <formula>$DH59</formula>
    </cfRule>
  </conditionalFormatting>
  <conditionalFormatting sqref="DA59">
    <cfRule type="cellIs" dxfId="794" priority="69" stopIfTrue="1" operator="notEqual">
      <formula>$DD59</formula>
    </cfRule>
  </conditionalFormatting>
  <conditionalFormatting sqref="CX59">
    <cfRule type="cellIs" dxfId="793" priority="67" operator="notEqual">
      <formula>$CX59</formula>
    </cfRule>
  </conditionalFormatting>
  <conditionalFormatting sqref="CU59">
    <cfRule type="expression" dxfId="792" priority="65" stopIfTrue="1">
      <formula>$CX59=""</formula>
    </cfRule>
    <cfRule type="cellIs" dxfId="791" priority="66" stopIfTrue="1" operator="notEqual">
      <formula>$CX59</formula>
    </cfRule>
  </conditionalFormatting>
  <conditionalFormatting sqref="DD120">
    <cfRule type="cellIs" dxfId="790" priority="63" stopIfTrue="1" operator="notEqual">
      <formula>$DH120</formula>
    </cfRule>
  </conditionalFormatting>
  <conditionalFormatting sqref="DA120">
    <cfRule type="cellIs" dxfId="789" priority="64" stopIfTrue="1" operator="notEqual">
      <formula>$DD120</formula>
    </cfRule>
  </conditionalFormatting>
  <conditionalFormatting sqref="CX120">
    <cfRule type="cellIs" dxfId="788" priority="62" operator="notEqual">
      <formula>$CX120</formula>
    </cfRule>
  </conditionalFormatting>
  <conditionalFormatting sqref="CU120">
    <cfRule type="expression" dxfId="787" priority="60" stopIfTrue="1">
      <formula>$CX120=""</formula>
    </cfRule>
    <cfRule type="cellIs" dxfId="786" priority="61" stopIfTrue="1" operator="notEqual">
      <formula>$CX120</formula>
    </cfRule>
  </conditionalFormatting>
  <conditionalFormatting sqref="DD126">
    <cfRule type="cellIs" dxfId="785" priority="58" stopIfTrue="1" operator="notEqual">
      <formula>$DH126</formula>
    </cfRule>
  </conditionalFormatting>
  <conditionalFormatting sqref="DA126">
    <cfRule type="cellIs" dxfId="784" priority="59" stopIfTrue="1" operator="notEqual">
      <formula>$DD126</formula>
    </cfRule>
  </conditionalFormatting>
  <conditionalFormatting sqref="CX126">
    <cfRule type="cellIs" dxfId="783" priority="57" operator="notEqual">
      <formula>$CX126</formula>
    </cfRule>
  </conditionalFormatting>
  <conditionalFormatting sqref="CU126">
    <cfRule type="expression" dxfId="782" priority="55" stopIfTrue="1">
      <formula>$CX126=""</formula>
    </cfRule>
    <cfRule type="cellIs" dxfId="781" priority="56" stopIfTrue="1" operator="notEqual">
      <formula>$CX126</formula>
    </cfRule>
  </conditionalFormatting>
  <conditionalFormatting sqref="CX79">
    <cfRule type="cellIs" dxfId="780" priority="54" operator="notEqual">
      <formula>$CX79</formula>
    </cfRule>
  </conditionalFormatting>
  <conditionalFormatting sqref="DD79">
    <cfRule type="cellIs" dxfId="779" priority="52" stopIfTrue="1" operator="notEqual">
      <formula>$DH79</formula>
    </cfRule>
  </conditionalFormatting>
  <conditionalFormatting sqref="DA79">
    <cfRule type="cellIs" dxfId="778" priority="53" stopIfTrue="1" operator="notEqual">
      <formula>$DD79</formula>
    </cfRule>
  </conditionalFormatting>
  <conditionalFormatting sqref="CU79">
    <cfRule type="expression" dxfId="777" priority="50" stopIfTrue="1">
      <formula>$CX79=""</formula>
    </cfRule>
    <cfRule type="cellIs" dxfId="776" priority="51" stopIfTrue="1" operator="notEqual">
      <formula>$CX79</formula>
    </cfRule>
  </conditionalFormatting>
  <conditionalFormatting sqref="DD86">
    <cfRule type="cellIs" dxfId="775" priority="48" stopIfTrue="1" operator="notEqual">
      <formula>$DH86</formula>
    </cfRule>
  </conditionalFormatting>
  <conditionalFormatting sqref="DA86">
    <cfRule type="cellIs" dxfId="774" priority="49" stopIfTrue="1" operator="notEqual">
      <formula>$DD86</formula>
    </cfRule>
  </conditionalFormatting>
  <conditionalFormatting sqref="CX86">
    <cfRule type="cellIs" dxfId="773" priority="47" operator="notEqual">
      <formula>$CX86</formula>
    </cfRule>
  </conditionalFormatting>
  <conditionalFormatting sqref="CU86">
    <cfRule type="expression" dxfId="772" priority="45" stopIfTrue="1">
      <formula>$CX86=""</formula>
    </cfRule>
    <cfRule type="cellIs" dxfId="771" priority="46" stopIfTrue="1" operator="notEqual">
      <formula>$CX86</formula>
    </cfRule>
  </conditionalFormatting>
  <conditionalFormatting sqref="DA116">
    <cfRule type="cellIs" dxfId="770" priority="44" stopIfTrue="1" operator="notEqual">
      <formula>$DH116</formula>
    </cfRule>
  </conditionalFormatting>
  <conditionalFormatting sqref="DD115">
    <cfRule type="cellIs" dxfId="769" priority="42" stopIfTrue="1" operator="notEqual">
      <formula>$DH115</formula>
    </cfRule>
  </conditionalFormatting>
  <conditionalFormatting sqref="DA115">
    <cfRule type="cellIs" dxfId="768" priority="43" stopIfTrue="1" operator="notEqual">
      <formula>$DD115</formula>
    </cfRule>
  </conditionalFormatting>
  <conditionalFormatting sqref="DD116">
    <cfRule type="cellIs" dxfId="767" priority="41" stopIfTrue="1" operator="notEqual">
      <formula>$DH116</formula>
    </cfRule>
  </conditionalFormatting>
  <conditionalFormatting sqref="DD153:DD154 DA153:DA154">
    <cfRule type="cellIs" dxfId="766" priority="40" stopIfTrue="1" operator="notEqual">
      <formula>$DH153</formula>
    </cfRule>
  </conditionalFormatting>
  <conditionalFormatting sqref="CU153:CU154 CX153:CX154">
    <cfRule type="cellIs" dxfId="765" priority="39" stopIfTrue="1" operator="notEqual">
      <formula>$DA153</formula>
    </cfRule>
  </conditionalFormatting>
  <conditionalFormatting sqref="DD152 DA152">
    <cfRule type="cellIs" dxfId="764" priority="38" stopIfTrue="1" operator="notEqual">
      <formula>$DH152</formula>
    </cfRule>
  </conditionalFormatting>
  <conditionalFormatting sqref="CU152 CX152">
    <cfRule type="cellIs" dxfId="763" priority="37" stopIfTrue="1" operator="notEqual">
      <formula>$DA152</formula>
    </cfRule>
  </conditionalFormatting>
  <conditionalFormatting sqref="CX79">
    <cfRule type="cellIs" dxfId="762" priority="36" operator="notEqual">
      <formula>$CX79</formula>
    </cfRule>
  </conditionalFormatting>
  <conditionalFormatting sqref="DD79">
    <cfRule type="cellIs" dxfId="761" priority="34" stopIfTrue="1" operator="notEqual">
      <formula>$DH79</formula>
    </cfRule>
  </conditionalFormatting>
  <conditionalFormatting sqref="DA79">
    <cfRule type="cellIs" dxfId="760" priority="35" stopIfTrue="1" operator="notEqual">
      <formula>$DD79</formula>
    </cfRule>
  </conditionalFormatting>
  <conditionalFormatting sqref="CU79">
    <cfRule type="expression" dxfId="759" priority="32" stopIfTrue="1">
      <formula>$CX79=""</formula>
    </cfRule>
    <cfRule type="cellIs" dxfId="758" priority="33" stopIfTrue="1" operator="notEqual">
      <formula>$CX79</formula>
    </cfRule>
  </conditionalFormatting>
  <conditionalFormatting sqref="CX78">
    <cfRule type="cellIs" dxfId="757" priority="31" operator="notEqual">
      <formula>$CX78</formula>
    </cfRule>
  </conditionalFormatting>
  <conditionalFormatting sqref="DD78">
    <cfRule type="cellIs" dxfId="756" priority="29" stopIfTrue="1" operator="notEqual">
      <formula>$DH78</formula>
    </cfRule>
  </conditionalFormatting>
  <conditionalFormatting sqref="DA78">
    <cfRule type="cellIs" dxfId="755" priority="30" stopIfTrue="1" operator="notEqual">
      <formula>$DD78</formula>
    </cfRule>
  </conditionalFormatting>
  <conditionalFormatting sqref="CU78">
    <cfRule type="expression" dxfId="754" priority="27" stopIfTrue="1">
      <formula>$CX78=""</formula>
    </cfRule>
    <cfRule type="cellIs" dxfId="753" priority="28" stopIfTrue="1" operator="notEqual">
      <formula>$CX78</formula>
    </cfRule>
  </conditionalFormatting>
  <conditionalFormatting sqref="CX80">
    <cfRule type="cellIs" dxfId="752" priority="26" operator="notEqual">
      <formula>$CX80</formula>
    </cfRule>
  </conditionalFormatting>
  <conditionalFormatting sqref="DD80">
    <cfRule type="cellIs" dxfId="751" priority="24" stopIfTrue="1" operator="notEqual">
      <formula>$DH80</formula>
    </cfRule>
  </conditionalFormatting>
  <conditionalFormatting sqref="DA80">
    <cfRule type="cellIs" dxfId="750" priority="25" stopIfTrue="1" operator="notEqual">
      <formula>$DD80</formula>
    </cfRule>
  </conditionalFormatting>
  <conditionalFormatting sqref="CU80">
    <cfRule type="expression" dxfId="749" priority="22" stopIfTrue="1">
      <formula>$CX80=""</formula>
    </cfRule>
    <cfRule type="cellIs" dxfId="748" priority="23" stopIfTrue="1" operator="notEqual">
      <formula>$CX80</formula>
    </cfRule>
  </conditionalFormatting>
  <conditionalFormatting sqref="DD54">
    <cfRule type="cellIs" dxfId="747" priority="10" stopIfTrue="1" operator="notEqual">
      <formula>$DH54</formula>
    </cfRule>
  </conditionalFormatting>
  <conditionalFormatting sqref="DA54">
    <cfRule type="cellIs" dxfId="746" priority="11" stopIfTrue="1" operator="notEqual">
      <formula>$DD54</formula>
    </cfRule>
  </conditionalFormatting>
  <conditionalFormatting sqref="CX54">
    <cfRule type="cellIs" dxfId="745" priority="9" operator="notEqual">
      <formula>$CX54</formula>
    </cfRule>
  </conditionalFormatting>
  <conditionalFormatting sqref="CU54">
    <cfRule type="expression" dxfId="744" priority="7" stopIfTrue="1">
      <formula>$CX54=""</formula>
    </cfRule>
    <cfRule type="cellIs" dxfId="743" priority="8" stopIfTrue="1" operator="notEqual">
      <formula>$CX54</formula>
    </cfRule>
  </conditionalFormatting>
  <conditionalFormatting sqref="DD16">
    <cfRule type="cellIs" dxfId="742" priority="5" stopIfTrue="1" operator="notEqual">
      <formula>$DH16</formula>
    </cfRule>
  </conditionalFormatting>
  <conditionalFormatting sqref="DA16">
    <cfRule type="cellIs" dxfId="741" priority="6" stopIfTrue="1" operator="notEqual">
      <formula>$DD16</formula>
    </cfRule>
  </conditionalFormatting>
  <conditionalFormatting sqref="CX16">
    <cfRule type="cellIs" dxfId="740" priority="4" operator="notEqual">
      <formula>$CX16</formula>
    </cfRule>
  </conditionalFormatting>
  <conditionalFormatting sqref="CU16">
    <cfRule type="expression" dxfId="739" priority="2" stopIfTrue="1">
      <formula>$CX16=""</formula>
    </cfRule>
    <cfRule type="cellIs" dxfId="738" priority="3" stopIfTrue="1" operator="notEqual">
      <formula>$CX16</formula>
    </cfRule>
  </conditionalFormatting>
  <conditionalFormatting sqref="CX128">
    <cfRule type="cellIs" dxfId="737" priority="1" operator="notEqual">
      <formula>$CX128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77.0 / Gültig ab: 01.12.17 / Seite &amp;P (&amp;N)</oddFooter>
  </headerFooter>
  <drawing r:id="rId2"/>
  <legacyDrawingHF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3"/>
  <sheetViews>
    <sheetView topLeftCell="A70" zoomScaleNormal="100" zoomScaleSheetLayoutView="75" workbookViewId="0">
      <selection activeCell="A70" sqref="A70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1222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2017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358</v>
      </c>
      <c r="P5" s="15" t="s">
        <v>433</v>
      </c>
      <c r="Q5" s="15">
        <v>1</v>
      </c>
      <c r="R5" s="16"/>
      <c r="S5" s="20" t="s">
        <v>92</v>
      </c>
      <c r="T5" s="21">
        <v>1956</v>
      </c>
      <c r="U5" s="28" t="s">
        <v>194</v>
      </c>
      <c r="V5" s="21">
        <v>1982</v>
      </c>
      <c r="W5" s="25"/>
      <c r="X5" s="21"/>
      <c r="Y5" s="28" t="s">
        <v>332</v>
      </c>
      <c r="Z5" s="118">
        <f t="shared" ref="Z5" si="1">$AD$3-V5</f>
        <v>35</v>
      </c>
      <c r="AA5" s="25" t="s">
        <v>656</v>
      </c>
      <c r="AB5" s="21" t="s">
        <v>89</v>
      </c>
      <c r="AC5" s="21"/>
      <c r="AE5" s="90" t="s">
        <v>399</v>
      </c>
      <c r="AF5" s="82"/>
      <c r="CP5" s="19" t="str">
        <f t="shared" ref="CP5" si="2">+S5</f>
        <v>Chiaverio Flavio</v>
      </c>
      <c r="CR5" s="19">
        <f t="shared" ref="CR5" si="3">+Z5</f>
        <v>35</v>
      </c>
      <c r="CS5" s="19" t="str">
        <f t="shared" ref="CS5" si="4">+AB5</f>
        <v>A</v>
      </c>
      <c r="CT5" s="154">
        <v>5558</v>
      </c>
      <c r="CU5" s="125">
        <v>753</v>
      </c>
      <c r="CV5" s="33">
        <f>VLOOKUP($CU5,Funktionsbezeichnungen,3,0)</f>
        <v>12</v>
      </c>
      <c r="CW5" s="83" t="str">
        <f>VLOOKUP($CU5,Funktionsbezeichnungen,2,0)</f>
        <v>Vorgesetzter  -  4 . Stufe</v>
      </c>
      <c r="CX5" s="125">
        <v>753</v>
      </c>
      <c r="CY5" s="33">
        <f t="shared" ref="CY5:CY9" si="5">VLOOKUP($CX5,Funktionsbezeichnungen,3,0)</f>
        <v>12</v>
      </c>
      <c r="CZ5" s="83" t="str">
        <f t="shared" ref="CZ5:CZ9" si="6">VLOOKUP($CX5,Funktionsbezeichnungen,2,0)</f>
        <v>Vorgesetzter  -  4 . Stufe</v>
      </c>
      <c r="DA5" s="125">
        <v>753</v>
      </c>
      <c r="DB5" s="33">
        <f t="shared" ref="DB5:DB9" si="7">VLOOKUP($DA5,Funktionsbezeichnungen,3,0)</f>
        <v>12</v>
      </c>
      <c r="DC5" s="83" t="str">
        <f t="shared" ref="DC5:DC9" si="8">VLOOKUP($DA5,Funktionsbezeichnungen,2,0)</f>
        <v>Vorgesetzter  -  4 . Stufe</v>
      </c>
      <c r="DD5" s="124">
        <v>753</v>
      </c>
      <c r="DE5" s="33">
        <f t="shared" ref="DE5:DE9" si="9">VLOOKUP($DD5,Funktionsbezeichnungen,3,0)</f>
        <v>12</v>
      </c>
      <c r="DF5" s="83" t="str">
        <f t="shared" ref="DF5:DF9" si="10">VLOOKUP($DD5,Funktionsbezeichnungen,2,0)</f>
        <v>Vorgesetzter  -  4 . Stufe</v>
      </c>
      <c r="DG5" s="20"/>
      <c r="DH5" s="124">
        <v>753</v>
      </c>
      <c r="DI5" s="33">
        <f t="shared" ref="DI5:DI9" si="11">VLOOKUP($DH5,Funktionsbezeichnungen,3,0)</f>
        <v>12</v>
      </c>
      <c r="DJ5" s="83" t="str">
        <f t="shared" ref="DJ5:DJ9" si="12">VLOOKUP($DH5,Funktionsbezeichnungen,2,0)</f>
        <v>Vorgesetzter  -  4 . Stufe</v>
      </c>
      <c r="DO5" s="19">
        <f t="shared" ref="DO5" si="13">+CT5</f>
        <v>5558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ref="C6:C68" si="14">IF(Z6&gt;=10,1,0)</f>
        <v>1</v>
      </c>
      <c r="D6" s="55">
        <v>1</v>
      </c>
      <c r="E6" s="55"/>
      <c r="F6" s="56"/>
      <c r="G6" s="54"/>
      <c r="H6" s="54"/>
      <c r="I6" s="56"/>
      <c r="J6" s="54"/>
      <c r="K6" s="56"/>
      <c r="L6" s="56"/>
      <c r="M6" s="56"/>
      <c r="N6" s="58"/>
      <c r="O6" s="52" t="s">
        <v>359</v>
      </c>
      <c r="P6" s="15" t="s">
        <v>434</v>
      </c>
      <c r="Q6" s="15">
        <v>2</v>
      </c>
      <c r="R6" s="16"/>
      <c r="S6" s="20" t="s">
        <v>93</v>
      </c>
      <c r="T6" s="21">
        <v>1958</v>
      </c>
      <c r="U6" s="28" t="s">
        <v>194</v>
      </c>
      <c r="V6" s="21">
        <v>1983</v>
      </c>
      <c r="W6" s="25"/>
      <c r="X6" s="21"/>
      <c r="Y6" s="28" t="s">
        <v>331</v>
      </c>
      <c r="Z6" s="118">
        <f t="shared" ref="Z6:Z67" si="15">$AD$3-V6</f>
        <v>34</v>
      </c>
      <c r="AA6" s="25" t="s">
        <v>657</v>
      </c>
      <c r="AB6" s="21" t="s">
        <v>89</v>
      </c>
      <c r="AC6" s="21"/>
      <c r="AE6" s="90" t="s">
        <v>399</v>
      </c>
      <c r="AF6" s="82"/>
      <c r="CP6" s="19" t="str">
        <f t="shared" ref="CP6:CP68" si="16">+S6</f>
        <v>Schädler Beat</v>
      </c>
      <c r="CR6" s="19">
        <f t="shared" ref="CR6:CR68" si="17">+Z6</f>
        <v>34</v>
      </c>
      <c r="CS6" s="19" t="str">
        <f t="shared" ref="CS6:CS68" si="18">+AB6</f>
        <v>A</v>
      </c>
      <c r="CT6" s="154">
        <v>4155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ref="DO6:DO68" si="19">+CT6</f>
        <v>4155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14"/>
        <v>1</v>
      </c>
      <c r="D7" s="55">
        <v>1</v>
      </c>
      <c r="E7" s="55"/>
      <c r="F7" s="56"/>
      <c r="G7" s="54"/>
      <c r="H7" s="54">
        <v>1</v>
      </c>
      <c r="I7" s="56"/>
      <c r="J7" s="54"/>
      <c r="K7" s="56"/>
      <c r="L7" s="56"/>
      <c r="M7" s="56"/>
      <c r="N7" s="58"/>
      <c r="O7" s="207" t="s">
        <v>1140</v>
      </c>
      <c r="P7" s="15" t="s">
        <v>435</v>
      </c>
      <c r="Q7" s="15">
        <v>3</v>
      </c>
      <c r="R7" s="16"/>
      <c r="S7" s="20" t="s">
        <v>94</v>
      </c>
      <c r="T7" s="21">
        <v>1962</v>
      </c>
      <c r="U7" s="28" t="s">
        <v>194</v>
      </c>
      <c r="V7" s="21">
        <v>1987</v>
      </c>
      <c r="W7" s="25" t="s">
        <v>314</v>
      </c>
      <c r="X7" s="21">
        <v>2000</v>
      </c>
      <c r="Y7" s="28" t="s">
        <v>333</v>
      </c>
      <c r="Z7" s="118">
        <f t="shared" si="15"/>
        <v>30</v>
      </c>
      <c r="AA7" s="25" t="s">
        <v>667</v>
      </c>
      <c r="AB7" s="21" t="s">
        <v>89</v>
      </c>
      <c r="AC7" s="21"/>
      <c r="AE7" s="90" t="s">
        <v>400</v>
      </c>
      <c r="AF7" s="82"/>
      <c r="CP7" s="19" t="str">
        <f t="shared" si="16"/>
        <v>Rentsch Lucas</v>
      </c>
      <c r="CR7" s="19">
        <f t="shared" si="17"/>
        <v>30</v>
      </c>
      <c r="CS7" s="19" t="str">
        <f t="shared" si="18"/>
        <v>A</v>
      </c>
      <c r="CT7" s="154">
        <v>5574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9"/>
        <v>5574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14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361</v>
      </c>
      <c r="P8" s="15" t="s">
        <v>436</v>
      </c>
      <c r="Q8" s="15">
        <v>4</v>
      </c>
      <c r="R8" s="16"/>
      <c r="S8" s="20" t="s">
        <v>101</v>
      </c>
      <c r="T8" s="21">
        <v>1961</v>
      </c>
      <c r="U8" s="28" t="s">
        <v>197</v>
      </c>
      <c r="V8" s="21">
        <v>1987</v>
      </c>
      <c r="W8" s="25"/>
      <c r="X8" s="21"/>
      <c r="Y8" s="28" t="s">
        <v>102</v>
      </c>
      <c r="Z8" s="118">
        <f t="shared" si="15"/>
        <v>30</v>
      </c>
      <c r="AA8" s="25" t="s">
        <v>658</v>
      </c>
      <c r="AB8" s="21" t="s">
        <v>1035</v>
      </c>
      <c r="AC8" s="21"/>
      <c r="AE8" s="90" t="s">
        <v>401</v>
      </c>
      <c r="AF8" s="82"/>
      <c r="CP8" s="19" t="str">
        <f t="shared" si="16"/>
        <v>Zenners Guy</v>
      </c>
      <c r="CR8" s="19">
        <f t="shared" si="17"/>
        <v>30</v>
      </c>
      <c r="CS8" s="19" t="str">
        <f t="shared" si="18"/>
        <v xml:space="preserve"> A</v>
      </c>
      <c r="CT8" s="154">
        <v>4182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9"/>
        <v>4182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0</v>
      </c>
      <c r="B9" s="53"/>
      <c r="C9" s="53">
        <f>IF(Z9&gt;=10,1,0)</f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360</v>
      </c>
      <c r="P9" s="15" t="s">
        <v>443</v>
      </c>
      <c r="Q9" s="15">
        <v>5</v>
      </c>
      <c r="R9" s="42"/>
      <c r="S9" s="20" t="s">
        <v>253</v>
      </c>
      <c r="T9" s="21">
        <v>1967</v>
      </c>
      <c r="U9" s="28" t="s">
        <v>194</v>
      </c>
      <c r="V9" s="21">
        <v>1992</v>
      </c>
      <c r="W9" s="25" t="s">
        <v>314</v>
      </c>
      <c r="X9" s="21">
        <v>1999</v>
      </c>
      <c r="Y9" s="28" t="s">
        <v>315</v>
      </c>
      <c r="Z9" s="21">
        <f t="shared" si="15"/>
        <v>25</v>
      </c>
      <c r="AA9" s="25" t="s">
        <v>1128</v>
      </c>
      <c r="AB9" s="21" t="s">
        <v>89</v>
      </c>
      <c r="AC9" s="21"/>
      <c r="AE9" s="90" t="s">
        <v>1100</v>
      </c>
      <c r="AF9" s="82"/>
      <c r="CP9" s="19" t="str">
        <f t="shared" si="16"/>
        <v>Suter Thomas</v>
      </c>
      <c r="CR9" s="19">
        <f t="shared" si="17"/>
        <v>25</v>
      </c>
      <c r="CS9" s="19" t="str">
        <f t="shared" si="18"/>
        <v>A</v>
      </c>
      <c r="CT9" s="154">
        <v>3201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774</v>
      </c>
      <c r="CY9" s="33">
        <f t="shared" si="5"/>
        <v>10</v>
      </c>
      <c r="CZ9" s="83" t="str">
        <f t="shared" si="6"/>
        <v>Senior Projektingenieur</v>
      </c>
      <c r="DA9" s="125">
        <v>774</v>
      </c>
      <c r="DB9" s="33">
        <f t="shared" si="7"/>
        <v>10</v>
      </c>
      <c r="DC9" s="83" t="str">
        <f t="shared" si="8"/>
        <v>Senior Projektingenieur</v>
      </c>
      <c r="DD9" s="125">
        <v>774</v>
      </c>
      <c r="DE9" s="33">
        <f t="shared" si="9"/>
        <v>10</v>
      </c>
      <c r="DF9" s="83" t="str">
        <f t="shared" si="10"/>
        <v>Senior Projektingenieur</v>
      </c>
      <c r="DG9" s="20"/>
      <c r="DH9" s="33">
        <v>773</v>
      </c>
      <c r="DI9" s="33">
        <f t="shared" si="11"/>
        <v>9</v>
      </c>
      <c r="DJ9" s="83" t="str">
        <f t="shared" si="12"/>
        <v>Projektingenieur 3</v>
      </c>
      <c r="DO9" s="19">
        <f t="shared" si="19"/>
        <v>3201</v>
      </c>
      <c r="DP9" s="153">
        <v>1</v>
      </c>
      <c r="DQ9" s="19">
        <v>2</v>
      </c>
      <c r="DR9" s="19" t="s">
        <v>951</v>
      </c>
    </row>
    <row r="10" spans="1:142" s="19" customFormat="1" ht="15.75" x14ac:dyDescent="0.2">
      <c r="A10" s="53">
        <v>1</v>
      </c>
      <c r="B10" s="53"/>
      <c r="C10" s="53">
        <f t="shared" si="14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5"/>
        <v>48</v>
      </c>
      <c r="AA10" s="25" t="s">
        <v>659</v>
      </c>
      <c r="AB10" s="21" t="s">
        <v>1037</v>
      </c>
      <c r="AC10" s="21"/>
      <c r="AE10" s="193" t="s">
        <v>1078</v>
      </c>
      <c r="AF10" s="82"/>
      <c r="CP10" s="19" t="str">
        <f t="shared" si="16"/>
        <v>Kalak Josef</v>
      </c>
      <c r="CR10" s="19">
        <f t="shared" si="17"/>
        <v>48</v>
      </c>
      <c r="CS10" s="19" t="str">
        <f t="shared" si="18"/>
        <v>B/A 1)</v>
      </c>
      <c r="CT10" s="154">
        <v>3136</v>
      </c>
      <c r="CU10" s="125" t="s">
        <v>711</v>
      </c>
      <c r="CV10" s="33"/>
      <c r="CW10" s="83"/>
      <c r="CX10" s="125" t="s">
        <v>711</v>
      </c>
      <c r="CY10" s="33"/>
      <c r="CZ10" s="83"/>
      <c r="DA10" s="125" t="s">
        <v>711</v>
      </c>
      <c r="DB10" s="33"/>
      <c r="DC10" s="83"/>
      <c r="DD10" s="125" t="s">
        <v>711</v>
      </c>
      <c r="DE10" s="33"/>
      <c r="DF10" s="83"/>
      <c r="DG10" s="20"/>
      <c r="DH10" s="125" t="s">
        <v>711</v>
      </c>
      <c r="DI10" s="125" t="s">
        <v>711</v>
      </c>
      <c r="DJ10" s="83"/>
      <c r="DO10" s="19">
        <f t="shared" si="19"/>
        <v>3136</v>
      </c>
      <c r="DP10" s="153">
        <v>1</v>
      </c>
      <c r="DQ10" s="19">
        <v>2</v>
      </c>
      <c r="DR10" s="185" t="s">
        <v>951</v>
      </c>
    </row>
    <row r="11" spans="1:142" s="19" customFormat="1" x14ac:dyDescent="0.2">
      <c r="A11" s="53">
        <v>0</v>
      </c>
      <c r="B11" s="53"/>
      <c r="C11" s="53">
        <f t="shared" si="14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06">
        <f t="shared" si="15"/>
        <v>43</v>
      </c>
      <c r="AA11" s="25" t="s">
        <v>97</v>
      </c>
      <c r="AB11" s="21" t="s">
        <v>95</v>
      </c>
      <c r="AC11" s="21"/>
      <c r="AE11" s="193" t="s">
        <v>1078</v>
      </c>
      <c r="AF11" s="82"/>
      <c r="CP11" s="19" t="str">
        <f t="shared" si="16"/>
        <v>Hausammann Erich</v>
      </c>
      <c r="CR11" s="19">
        <f t="shared" si="17"/>
        <v>43</v>
      </c>
      <c r="CS11" s="19" t="str">
        <f t="shared" si="18"/>
        <v>B</v>
      </c>
      <c r="CT11" s="154">
        <v>3148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>
        <v>774</v>
      </c>
      <c r="DE11" s="33">
        <f t="shared" ref="DE11:DE26" si="20">VLOOKUP($DD11,Funktionsbezeichnungen,3,0)</f>
        <v>10</v>
      </c>
      <c r="DF11" s="83" t="str">
        <f t="shared" ref="DF11:DF26" si="21">VLOOKUP($DD11,Funktionsbezeichnungen,2,0)</f>
        <v>Senior Projektingenieur</v>
      </c>
      <c r="DG11" s="20"/>
      <c r="DH11" s="125">
        <v>773</v>
      </c>
      <c r="DI11" s="33">
        <f t="shared" ref="DI11:DI26" si="22">VLOOKUP($DH11,Funktionsbezeichnungen,3,0)</f>
        <v>9</v>
      </c>
      <c r="DJ11" s="83" t="str">
        <f t="shared" ref="DJ11:DJ26" si="23">VLOOKUP($DH11,Funktionsbezeichnungen,2,0)</f>
        <v>Projektingenieur 3</v>
      </c>
      <c r="DO11" s="19">
        <f t="shared" si="19"/>
        <v>3148</v>
      </c>
      <c r="DP11" s="153">
        <v>2</v>
      </c>
      <c r="DQ11" s="19">
        <v>3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>IF(Z12&gt;=10,1,0)</f>
        <v>1</v>
      </c>
      <c r="D12" s="55">
        <v>1</v>
      </c>
      <c r="E12" s="55"/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574</v>
      </c>
      <c r="Q12" s="15">
        <v>8</v>
      </c>
      <c r="R12" s="16"/>
      <c r="S12" s="20" t="s">
        <v>571</v>
      </c>
      <c r="T12" s="21">
        <v>1953</v>
      </c>
      <c r="U12" s="28" t="s">
        <v>572</v>
      </c>
      <c r="V12" s="21">
        <v>1978</v>
      </c>
      <c r="W12" s="25"/>
      <c r="X12" s="21"/>
      <c r="Y12" s="28" t="s">
        <v>573</v>
      </c>
      <c r="Z12" s="21">
        <f t="shared" si="15"/>
        <v>39</v>
      </c>
      <c r="AA12" s="25" t="s">
        <v>97</v>
      </c>
      <c r="AB12" s="21" t="s">
        <v>95</v>
      </c>
      <c r="AC12" s="21"/>
      <c r="AE12" s="90" t="s">
        <v>373</v>
      </c>
      <c r="AF12" s="82"/>
      <c r="CP12" s="19" t="str">
        <f t="shared" si="16"/>
        <v>Bosshard Heinz</v>
      </c>
      <c r="CR12" s="19">
        <f t="shared" si="17"/>
        <v>39</v>
      </c>
      <c r="CS12" s="19" t="str">
        <f t="shared" si="18"/>
        <v>B</v>
      </c>
      <c r="CT12" s="154">
        <v>3205</v>
      </c>
      <c r="CU12" s="125">
        <v>773</v>
      </c>
      <c r="CV12" s="33">
        <f t="shared" ref="CV12:CV26" si="24">VLOOKUP($CU12,Funktionsbezeichnungen,3,0)</f>
        <v>9</v>
      </c>
      <c r="CW12" s="83" t="str">
        <f t="shared" ref="CW12:CW26" si="25">VLOOKUP($CU12,Funktionsbezeichnungen,2,0)</f>
        <v>Projektingenieur 3</v>
      </c>
      <c r="CX12" s="125">
        <v>773</v>
      </c>
      <c r="CY12" s="33">
        <f>VLOOKUP($CX12,Funktionsbezeichnungen,3,0)</f>
        <v>9</v>
      </c>
      <c r="CZ12" s="83" t="str">
        <f>VLOOKUP($CX12,Funktionsbezeichnungen,2,0)</f>
        <v>Projektingenieur 3</v>
      </c>
      <c r="DA12" s="125">
        <v>773</v>
      </c>
      <c r="DB12" s="33">
        <f t="shared" ref="DB12:DB26" si="26">VLOOKUP($DA12,Funktionsbezeichnungen,3,0)</f>
        <v>9</v>
      </c>
      <c r="DC12" s="83" t="str">
        <f t="shared" ref="DC12:DC26" si="27">VLOOKUP($DA12,Funktionsbezeichnungen,2,0)</f>
        <v>Projektingenieur 3</v>
      </c>
      <c r="DD12" s="125">
        <v>773</v>
      </c>
      <c r="DE12" s="33">
        <f t="shared" si="20"/>
        <v>9</v>
      </c>
      <c r="DF12" s="83" t="str">
        <f t="shared" si="21"/>
        <v>Projektingenieur 3</v>
      </c>
      <c r="DG12" s="20"/>
      <c r="DH12" s="33">
        <v>772</v>
      </c>
      <c r="DI12" s="33">
        <f t="shared" si="22"/>
        <v>8</v>
      </c>
      <c r="DJ12" s="83" t="str">
        <f t="shared" si="23"/>
        <v>Projektingenieur 2</v>
      </c>
      <c r="DO12" s="19">
        <f t="shared" si="19"/>
        <v>3205</v>
      </c>
      <c r="DP12" s="153">
        <v>1</v>
      </c>
      <c r="DQ12" s="19">
        <v>2</v>
      </c>
      <c r="DR12" s="19" t="s">
        <v>951</v>
      </c>
    </row>
    <row r="13" spans="1:142" s="19" customFormat="1" ht="27" x14ac:dyDescent="0.2">
      <c r="A13" s="53">
        <v>0</v>
      </c>
      <c r="B13" s="53"/>
      <c r="C13" s="53">
        <f>IF(Z13&gt;=10,1,0)</f>
        <v>1</v>
      </c>
      <c r="D13" s="55"/>
      <c r="E13" s="55">
        <v>1</v>
      </c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441</v>
      </c>
      <c r="Q13" s="15">
        <v>9</v>
      </c>
      <c r="R13" s="16"/>
      <c r="S13" s="20" t="s">
        <v>113</v>
      </c>
      <c r="T13" s="21">
        <v>1958</v>
      </c>
      <c r="U13" s="28" t="s">
        <v>195</v>
      </c>
      <c r="V13" s="21">
        <v>1981</v>
      </c>
      <c r="W13" s="25"/>
      <c r="X13" s="21"/>
      <c r="Y13" s="28" t="s">
        <v>222</v>
      </c>
      <c r="Z13" s="21">
        <f t="shared" si="15"/>
        <v>36</v>
      </c>
      <c r="AA13" s="25" t="s">
        <v>1129</v>
      </c>
      <c r="AB13" s="21" t="s">
        <v>95</v>
      </c>
      <c r="AC13" s="21"/>
      <c r="AE13" s="90" t="s">
        <v>402</v>
      </c>
      <c r="AF13" s="82"/>
      <c r="CP13" s="19" t="str">
        <f t="shared" si="16"/>
        <v>Schär Robert</v>
      </c>
      <c r="CR13" s="19">
        <f t="shared" si="17"/>
        <v>36</v>
      </c>
      <c r="CS13" s="19" t="str">
        <f t="shared" si="18"/>
        <v>B</v>
      </c>
      <c r="CT13" s="154">
        <v>5557</v>
      </c>
      <c r="CU13" s="125">
        <v>773</v>
      </c>
      <c r="CV13" s="33">
        <f t="shared" si="24"/>
        <v>9</v>
      </c>
      <c r="CW13" s="83" t="str">
        <f t="shared" si="25"/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si="26"/>
        <v>9</v>
      </c>
      <c r="DC13" s="83" t="str">
        <f t="shared" si="27"/>
        <v>Projektingenieur 3</v>
      </c>
      <c r="DD13" s="125">
        <v>773</v>
      </c>
      <c r="DE13" s="33">
        <f t="shared" si="20"/>
        <v>9</v>
      </c>
      <c r="DF13" s="83" t="str">
        <f t="shared" si="21"/>
        <v>Projektingenieur 3</v>
      </c>
      <c r="DG13" s="20"/>
      <c r="DH13" s="33">
        <v>773</v>
      </c>
      <c r="DI13" s="33">
        <f t="shared" si="22"/>
        <v>9</v>
      </c>
      <c r="DJ13" s="83" t="str">
        <f t="shared" si="23"/>
        <v>Projektingenieur 3</v>
      </c>
      <c r="DO13" s="19">
        <f t="shared" si="19"/>
        <v>5557</v>
      </c>
      <c r="DP13" s="153">
        <v>2</v>
      </c>
      <c r="DQ13" s="19">
        <v>3</v>
      </c>
      <c r="DR13" s="19" t="s">
        <v>951</v>
      </c>
    </row>
    <row r="14" spans="1:142" s="19" customFormat="1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359</v>
      </c>
      <c r="P14" s="15" t="s">
        <v>449</v>
      </c>
      <c r="Q14" s="15">
        <v>10</v>
      </c>
      <c r="R14" s="16"/>
      <c r="S14" s="20" t="s">
        <v>114</v>
      </c>
      <c r="T14" s="21">
        <v>1957</v>
      </c>
      <c r="U14" s="28" t="s">
        <v>195</v>
      </c>
      <c r="V14" s="21">
        <v>1984</v>
      </c>
      <c r="W14" s="25"/>
      <c r="X14" s="21"/>
      <c r="Y14" s="28" t="s">
        <v>90</v>
      </c>
      <c r="Z14" s="21">
        <f t="shared" si="15"/>
        <v>33</v>
      </c>
      <c r="AA14" s="25" t="s">
        <v>663</v>
      </c>
      <c r="AB14" s="21" t="s">
        <v>95</v>
      </c>
      <c r="AC14" s="21"/>
      <c r="AE14" s="90" t="s">
        <v>1212</v>
      </c>
      <c r="AF14" s="82"/>
      <c r="CP14" s="19" t="str">
        <f t="shared" si="16"/>
        <v xml:space="preserve">Spieler Daniel </v>
      </c>
      <c r="CR14" s="19">
        <f t="shared" si="17"/>
        <v>33</v>
      </c>
      <c r="CS14" s="19" t="str">
        <f t="shared" si="18"/>
        <v>B</v>
      </c>
      <c r="CT14" s="154">
        <v>4209</v>
      </c>
      <c r="CU14" s="125">
        <v>773</v>
      </c>
      <c r="CV14" s="33">
        <f t="shared" si="24"/>
        <v>9</v>
      </c>
      <c r="CW14" s="83" t="str">
        <f t="shared" si="25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6"/>
        <v>9</v>
      </c>
      <c r="DC14" s="83" t="str">
        <f t="shared" si="27"/>
        <v>Projektingenieur 3</v>
      </c>
      <c r="DD14" s="125">
        <v>773</v>
      </c>
      <c r="DE14" s="33">
        <f t="shared" si="20"/>
        <v>9</v>
      </c>
      <c r="DF14" s="83" t="str">
        <f t="shared" si="21"/>
        <v>Projektingenieur 3</v>
      </c>
      <c r="DG14" s="20"/>
      <c r="DH14" s="33">
        <v>773</v>
      </c>
      <c r="DI14" s="33">
        <f t="shared" si="22"/>
        <v>9</v>
      </c>
      <c r="DJ14" s="83" t="str">
        <f t="shared" si="23"/>
        <v>Projektingenieur 3</v>
      </c>
      <c r="DO14" s="19">
        <f t="shared" si="19"/>
        <v>4209</v>
      </c>
      <c r="DP14" s="153">
        <v>2</v>
      </c>
      <c r="DQ14" s="19">
        <v>3</v>
      </c>
      <c r="DR14" s="19" t="s">
        <v>951</v>
      </c>
    </row>
    <row r="15" spans="1:142" s="19" customFormat="1" ht="27" x14ac:dyDescent="0.2">
      <c r="A15" s="53">
        <v>0</v>
      </c>
      <c r="B15" s="53"/>
      <c r="C15" s="53">
        <f t="shared" si="14"/>
        <v>1</v>
      </c>
      <c r="D15" s="55">
        <v>1</v>
      </c>
      <c r="E15" s="55"/>
      <c r="F15" s="56"/>
      <c r="G15" s="54"/>
      <c r="H15" s="54"/>
      <c r="I15" s="56"/>
      <c r="J15" s="54"/>
      <c r="K15" s="56"/>
      <c r="L15" s="56"/>
      <c r="M15" s="56"/>
      <c r="N15" s="58"/>
      <c r="O15" s="52" t="s">
        <v>361</v>
      </c>
      <c r="P15" s="15" t="s">
        <v>439</v>
      </c>
      <c r="Q15" s="15">
        <v>11</v>
      </c>
      <c r="R15" s="16"/>
      <c r="S15" s="20" t="s">
        <v>115</v>
      </c>
      <c r="T15" s="21">
        <v>1959</v>
      </c>
      <c r="U15" s="28" t="s">
        <v>100</v>
      </c>
      <c r="V15" s="21">
        <v>1985</v>
      </c>
      <c r="W15" s="25"/>
      <c r="X15" s="21"/>
      <c r="Y15" s="28" t="s">
        <v>335</v>
      </c>
      <c r="Z15" s="118">
        <f t="shared" si="15"/>
        <v>32</v>
      </c>
      <c r="AA15" s="25" t="s">
        <v>946</v>
      </c>
      <c r="AB15" s="21" t="s">
        <v>95</v>
      </c>
      <c r="AC15" s="21"/>
      <c r="AE15" s="90" t="s">
        <v>373</v>
      </c>
      <c r="AF15" s="82"/>
      <c r="CP15" s="19" t="str">
        <f t="shared" si="16"/>
        <v>Gysin Daniel</v>
      </c>
      <c r="CR15" s="19">
        <f t="shared" si="17"/>
        <v>32</v>
      </c>
      <c r="CS15" s="19" t="str">
        <f t="shared" si="18"/>
        <v>B</v>
      </c>
      <c r="CT15" s="154">
        <v>5625</v>
      </c>
      <c r="CU15" s="125">
        <v>784</v>
      </c>
      <c r="CV15" s="33">
        <f t="shared" si="24"/>
        <v>10</v>
      </c>
      <c r="CW15" s="83" t="str">
        <f t="shared" si="25"/>
        <v>Senior Projektingenieur</v>
      </c>
      <c r="CX15" s="125">
        <v>784</v>
      </c>
      <c r="CY15" s="33">
        <f t="shared" ref="CY15:CY22" si="28">VLOOKUP($CX15,Funktionsbezeichnungen,3,0)</f>
        <v>10</v>
      </c>
      <c r="CZ15" s="83" t="str">
        <f t="shared" ref="CZ15:CZ22" si="29">VLOOKUP($CX15,Funktionsbezeichnungen,2,0)</f>
        <v>Senior Projektingenieur</v>
      </c>
      <c r="DA15" s="125">
        <v>784</v>
      </c>
      <c r="DB15" s="33">
        <f t="shared" si="26"/>
        <v>10</v>
      </c>
      <c r="DC15" s="83" t="str">
        <f t="shared" si="27"/>
        <v>Senior Projektingenieur</v>
      </c>
      <c r="DD15" s="125">
        <v>784</v>
      </c>
      <c r="DE15" s="33">
        <f t="shared" si="20"/>
        <v>10</v>
      </c>
      <c r="DF15" s="83" t="str">
        <f t="shared" si="21"/>
        <v>Senior Projektingenieur</v>
      </c>
      <c r="DG15" s="20"/>
      <c r="DH15" s="33">
        <v>783</v>
      </c>
      <c r="DI15" s="33">
        <f t="shared" si="22"/>
        <v>9</v>
      </c>
      <c r="DJ15" s="83" t="str">
        <f t="shared" si="23"/>
        <v>Projektingenieur 3</v>
      </c>
      <c r="DO15" s="19">
        <f t="shared" si="19"/>
        <v>5625</v>
      </c>
      <c r="DP15" s="153">
        <v>1</v>
      </c>
      <c r="DQ15" s="19">
        <v>2</v>
      </c>
      <c r="DR15" s="19" t="s">
        <v>952</v>
      </c>
    </row>
    <row r="16" spans="1:142" s="19" customFormat="1" x14ac:dyDescent="0.2">
      <c r="A16" s="53">
        <v>0</v>
      </c>
      <c r="B16" s="53"/>
      <c r="C16" s="53">
        <f>IF(Z16&gt;=10,1,0)</f>
        <v>1</v>
      </c>
      <c r="D16" s="55"/>
      <c r="E16" s="55">
        <v>1</v>
      </c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1193</v>
      </c>
      <c r="Q16" s="15">
        <v>12</v>
      </c>
      <c r="R16" s="16"/>
      <c r="S16" s="20" t="s">
        <v>1194</v>
      </c>
      <c r="T16" s="21">
        <v>1962</v>
      </c>
      <c r="U16" s="28" t="s">
        <v>195</v>
      </c>
      <c r="V16" s="21">
        <v>1986</v>
      </c>
      <c r="W16" s="25"/>
      <c r="X16" s="21"/>
      <c r="Y16" s="28" t="s">
        <v>1196</v>
      </c>
      <c r="Z16" s="21">
        <f>$AD$3-V16</f>
        <v>31</v>
      </c>
      <c r="AA16" s="25" t="s">
        <v>1195</v>
      </c>
      <c r="AB16" s="21" t="s">
        <v>95</v>
      </c>
      <c r="AC16" s="21"/>
      <c r="AE16" s="90" t="s">
        <v>373</v>
      </c>
      <c r="AF16" s="82"/>
      <c r="CP16" s="19" t="str">
        <f t="shared" si="16"/>
        <v>Jann Roger</v>
      </c>
      <c r="CR16" s="19">
        <f t="shared" si="17"/>
        <v>31</v>
      </c>
      <c r="CS16" s="19" t="str">
        <f t="shared" si="18"/>
        <v>B</v>
      </c>
      <c r="CT16" s="154">
        <v>3214</v>
      </c>
      <c r="CU16" s="125">
        <v>774</v>
      </c>
      <c r="CV16" s="33">
        <f t="shared" si="24"/>
        <v>10</v>
      </c>
      <c r="CW16" s="83" t="str">
        <f t="shared" si="25"/>
        <v>Senior Projektingenieur</v>
      </c>
      <c r="CX16" s="125"/>
      <c r="CY16" s="33"/>
      <c r="CZ16" s="83"/>
      <c r="DA16" s="125"/>
      <c r="DB16" s="33"/>
      <c r="DC16" s="83"/>
      <c r="DD16" s="125"/>
      <c r="DE16" s="33"/>
      <c r="DF16" s="83"/>
      <c r="DG16" s="20"/>
      <c r="DH16" s="33"/>
      <c r="DI16" s="33"/>
      <c r="DJ16" s="83"/>
      <c r="DO16" s="19">
        <f t="shared" si="19"/>
        <v>3214</v>
      </c>
      <c r="DP16" s="153">
        <v>2</v>
      </c>
      <c r="DQ16" s="19">
        <v>3</v>
      </c>
      <c r="DR16" s="19" t="s">
        <v>951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5"/>
        <v>30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16"/>
        <v>Wecke Jürgen</v>
      </c>
      <c r="CR17" s="19">
        <f t="shared" si="17"/>
        <v>30</v>
      </c>
      <c r="CS17" s="19" t="str">
        <f t="shared" si="18"/>
        <v>B</v>
      </c>
      <c r="CT17" s="154">
        <v>4187</v>
      </c>
      <c r="CU17" s="125">
        <v>774</v>
      </c>
      <c r="CV17" s="33">
        <f t="shared" si="24"/>
        <v>10</v>
      </c>
      <c r="CW17" s="83" t="str">
        <f t="shared" si="25"/>
        <v>Senior Projektingenieur</v>
      </c>
      <c r="CX17" s="125">
        <v>774</v>
      </c>
      <c r="CY17" s="33">
        <f>VLOOKUP($CX17,Funktionsbezeichnungen,3,0)</f>
        <v>10</v>
      </c>
      <c r="CZ17" s="83" t="str">
        <f>VLOOKUP($CX17,Funktionsbezeichnungen,2,0)</f>
        <v>Senior Projektingenieur</v>
      </c>
      <c r="DA17" s="125">
        <v>774</v>
      </c>
      <c r="DB17" s="33">
        <f t="shared" si="26"/>
        <v>10</v>
      </c>
      <c r="DC17" s="83" t="str">
        <f t="shared" si="27"/>
        <v>Senior Projektingenieur</v>
      </c>
      <c r="DD17" s="125">
        <v>773</v>
      </c>
      <c r="DE17" s="33">
        <f t="shared" si="20"/>
        <v>9</v>
      </c>
      <c r="DF17" s="83" t="str">
        <f t="shared" si="21"/>
        <v>Projektingenieur 3</v>
      </c>
      <c r="DG17" s="20"/>
      <c r="DH17" s="33">
        <v>773</v>
      </c>
      <c r="DI17" s="33">
        <f t="shared" si="22"/>
        <v>9</v>
      </c>
      <c r="DJ17" s="83" t="str">
        <f t="shared" si="23"/>
        <v>Projektingenieur 3</v>
      </c>
      <c r="DO17" s="19">
        <f t="shared" si="19"/>
        <v>4187</v>
      </c>
      <c r="DP17" s="153">
        <v>2</v>
      </c>
      <c r="DQ17" s="19">
        <v>3</v>
      </c>
      <c r="DR17" s="19" t="s">
        <v>951</v>
      </c>
    </row>
    <row r="18" spans="1:122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5"/>
        <v>30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16"/>
        <v>Bäumle Michael</v>
      </c>
      <c r="CR18" s="19">
        <f t="shared" si="17"/>
        <v>30</v>
      </c>
      <c r="CS18" s="19" t="str">
        <f t="shared" si="18"/>
        <v>B</v>
      </c>
      <c r="CT18" s="154">
        <v>4179</v>
      </c>
      <c r="CU18" s="125">
        <v>773</v>
      </c>
      <c r="CV18" s="33">
        <f t="shared" si="24"/>
        <v>9</v>
      </c>
      <c r="CW18" s="83" t="str">
        <f t="shared" si="25"/>
        <v>Projektingenieur 3</v>
      </c>
      <c r="CX18" s="125">
        <v>773</v>
      </c>
      <c r="CY18" s="33">
        <f>VLOOKUP($CX18,Funktionsbezeichnungen,3,0)</f>
        <v>9</v>
      </c>
      <c r="CZ18" s="83" t="str">
        <f>VLOOKUP($CX18,Funktionsbezeichnungen,2,0)</f>
        <v>Projektingenieur 3</v>
      </c>
      <c r="DA18" s="125">
        <v>773</v>
      </c>
      <c r="DB18" s="33">
        <f t="shared" si="26"/>
        <v>9</v>
      </c>
      <c r="DC18" s="83" t="str">
        <f t="shared" si="27"/>
        <v>Projektingenieur 3</v>
      </c>
      <c r="DD18" s="125">
        <v>773</v>
      </c>
      <c r="DE18" s="33">
        <f t="shared" si="20"/>
        <v>9</v>
      </c>
      <c r="DF18" s="83" t="str">
        <f t="shared" si="21"/>
        <v>Projektingenieur 3</v>
      </c>
      <c r="DG18" s="20"/>
      <c r="DH18" s="33">
        <v>772</v>
      </c>
      <c r="DI18" s="33">
        <f t="shared" si="22"/>
        <v>8</v>
      </c>
      <c r="DJ18" s="83" t="str">
        <f t="shared" si="23"/>
        <v>Projektingenieur 2</v>
      </c>
      <c r="DO18" s="19">
        <f t="shared" si="19"/>
        <v>4179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1</v>
      </c>
      <c r="B19" s="53"/>
      <c r="C19" s="53">
        <f t="shared" si="14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5"/>
        <v>29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16"/>
        <v>Riecke Heino</v>
      </c>
      <c r="CR19" s="19">
        <f t="shared" si="17"/>
        <v>29</v>
      </c>
      <c r="CS19" s="19" t="str">
        <f t="shared" si="18"/>
        <v>B</v>
      </c>
      <c r="CT19" s="154">
        <v>4168</v>
      </c>
      <c r="CU19" s="125">
        <v>774</v>
      </c>
      <c r="CV19" s="33">
        <f t="shared" si="24"/>
        <v>10</v>
      </c>
      <c r="CW19" s="83" t="str">
        <f t="shared" si="25"/>
        <v>Senior Projektingenieur</v>
      </c>
      <c r="CX19" s="125">
        <v>774</v>
      </c>
      <c r="CY19" s="33">
        <f t="shared" si="28"/>
        <v>10</v>
      </c>
      <c r="CZ19" s="83" t="str">
        <f t="shared" si="29"/>
        <v>Senior Projektingenieur</v>
      </c>
      <c r="DA19" s="125">
        <v>774</v>
      </c>
      <c r="DB19" s="33">
        <f t="shared" si="26"/>
        <v>10</v>
      </c>
      <c r="DC19" s="83" t="str">
        <f t="shared" si="27"/>
        <v>Senior Projektingenieur</v>
      </c>
      <c r="DD19" s="125">
        <v>774</v>
      </c>
      <c r="DE19" s="33">
        <f t="shared" si="20"/>
        <v>10</v>
      </c>
      <c r="DF19" s="83" t="str">
        <f t="shared" si="21"/>
        <v>Senior Projektingenieur</v>
      </c>
      <c r="DG19" s="20"/>
      <c r="DH19" s="33">
        <v>773</v>
      </c>
      <c r="DI19" s="33">
        <f t="shared" si="22"/>
        <v>9</v>
      </c>
      <c r="DJ19" s="83" t="str">
        <f t="shared" si="23"/>
        <v>Projektingenieur 3</v>
      </c>
      <c r="DO19" s="19">
        <f t="shared" si="19"/>
        <v>4168</v>
      </c>
      <c r="DP19" s="153">
        <v>1</v>
      </c>
      <c r="DQ19" s="19">
        <v>2</v>
      </c>
      <c r="DR19" s="19" t="s">
        <v>951</v>
      </c>
    </row>
    <row r="20" spans="1:122" s="19" customFormat="1" x14ac:dyDescent="0.2">
      <c r="A20" s="53">
        <v>0</v>
      </c>
      <c r="B20" s="53">
        <v>1</v>
      </c>
      <c r="C20" s="53">
        <f t="shared" si="14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5"/>
        <v>29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16"/>
        <v>Thomas Anette</v>
      </c>
      <c r="CR20" s="19">
        <f t="shared" si="17"/>
        <v>29</v>
      </c>
      <c r="CS20" s="19" t="str">
        <f t="shared" si="18"/>
        <v>B</v>
      </c>
      <c r="CT20" s="154">
        <v>4176</v>
      </c>
      <c r="CU20" s="125">
        <v>774</v>
      </c>
      <c r="CV20" s="33">
        <f t="shared" si="24"/>
        <v>10</v>
      </c>
      <c r="CW20" s="83" t="str">
        <f t="shared" si="25"/>
        <v>Senior Projektingenieur</v>
      </c>
      <c r="CX20" s="125">
        <v>774</v>
      </c>
      <c r="CY20" s="33">
        <f t="shared" si="28"/>
        <v>10</v>
      </c>
      <c r="CZ20" s="83" t="str">
        <f t="shared" si="29"/>
        <v>Senior Projektingenieur</v>
      </c>
      <c r="DA20" s="125">
        <v>774</v>
      </c>
      <c r="DB20" s="33">
        <f t="shared" si="26"/>
        <v>10</v>
      </c>
      <c r="DC20" s="83" t="str">
        <f t="shared" si="27"/>
        <v>Senior Projektingenieur</v>
      </c>
      <c r="DD20" s="125">
        <v>773</v>
      </c>
      <c r="DE20" s="33">
        <f t="shared" si="20"/>
        <v>9</v>
      </c>
      <c r="DF20" s="83" t="str">
        <f t="shared" si="21"/>
        <v>Projektingenieur 3</v>
      </c>
      <c r="DG20" s="20"/>
      <c r="DH20" s="33">
        <v>773</v>
      </c>
      <c r="DI20" s="33">
        <f t="shared" si="22"/>
        <v>9</v>
      </c>
      <c r="DJ20" s="83" t="str">
        <f t="shared" si="23"/>
        <v>Projektingenieur 3</v>
      </c>
      <c r="DO20" s="19">
        <f t="shared" si="19"/>
        <v>4176</v>
      </c>
      <c r="DP20" s="153">
        <v>1</v>
      </c>
      <c r="DQ20" s="19">
        <v>2</v>
      </c>
      <c r="DR20" s="19" t="s">
        <v>951</v>
      </c>
    </row>
    <row r="21" spans="1:122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5"/>
        <v>21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16"/>
        <v>Müller Thomas</v>
      </c>
      <c r="CR21" s="19">
        <f t="shared" si="17"/>
        <v>21</v>
      </c>
      <c r="CS21" s="19" t="str">
        <f t="shared" si="18"/>
        <v>B</v>
      </c>
      <c r="CT21" s="154">
        <v>4276</v>
      </c>
      <c r="CU21" s="125">
        <v>774</v>
      </c>
      <c r="CV21" s="33">
        <f t="shared" si="24"/>
        <v>10</v>
      </c>
      <c r="CW21" s="83" t="str">
        <f t="shared" si="25"/>
        <v>Senior Projektingenieur</v>
      </c>
      <c r="CX21" s="125">
        <v>773</v>
      </c>
      <c r="CY21" s="33">
        <f>VLOOKUP($CX21,Funktionsbezeichnungen,3,0)</f>
        <v>9</v>
      </c>
      <c r="CZ21" s="83" t="str">
        <f>VLOOKUP($CX21,Funktionsbezeichnungen,2,0)</f>
        <v>Projektingenieur 3</v>
      </c>
      <c r="DA21" s="125">
        <v>773</v>
      </c>
      <c r="DB21" s="33">
        <f t="shared" si="26"/>
        <v>9</v>
      </c>
      <c r="DC21" s="83" t="str">
        <f t="shared" si="27"/>
        <v>Projektingenieur 3</v>
      </c>
      <c r="DD21" s="125">
        <v>773</v>
      </c>
      <c r="DE21" s="33">
        <f t="shared" si="20"/>
        <v>9</v>
      </c>
      <c r="DF21" s="83" t="str">
        <f t="shared" si="21"/>
        <v>Projektingenieur 3</v>
      </c>
      <c r="DG21" s="20"/>
      <c r="DH21" s="33">
        <v>772</v>
      </c>
      <c r="DI21" s="33">
        <f t="shared" si="22"/>
        <v>8</v>
      </c>
      <c r="DJ21" s="83" t="str">
        <f t="shared" si="23"/>
        <v>Projektingenieur 2</v>
      </c>
      <c r="DO21" s="19">
        <f t="shared" si="19"/>
        <v>4276</v>
      </c>
      <c r="DP21" s="153">
        <v>2</v>
      </c>
      <c r="DQ21" s="19">
        <v>3</v>
      </c>
      <c r="DR21" s="19" t="s">
        <v>951</v>
      </c>
    </row>
    <row r="22" spans="1:122" s="19" customFormat="1" ht="27" x14ac:dyDescent="0.2">
      <c r="A22" s="53">
        <v>1</v>
      </c>
      <c r="B22" s="53"/>
      <c r="C22" s="53">
        <f t="shared" si="14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5"/>
        <v>20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16"/>
        <v>Brunkhorst Marc</v>
      </c>
      <c r="CR22" s="19">
        <f t="shared" si="17"/>
        <v>20</v>
      </c>
      <c r="CS22" s="19" t="str">
        <f t="shared" si="18"/>
        <v>B</v>
      </c>
      <c r="CT22" s="154">
        <v>7679</v>
      </c>
      <c r="CU22" s="125">
        <v>774</v>
      </c>
      <c r="CV22" s="33">
        <f t="shared" si="24"/>
        <v>10</v>
      </c>
      <c r="CW22" s="83" t="str">
        <f t="shared" si="25"/>
        <v>Senior Projektingenieur</v>
      </c>
      <c r="CX22" s="125">
        <v>774</v>
      </c>
      <c r="CY22" s="33">
        <f t="shared" si="28"/>
        <v>10</v>
      </c>
      <c r="CZ22" s="83" t="str">
        <f t="shared" si="29"/>
        <v>Senior Projektingenieur</v>
      </c>
      <c r="DA22" s="125">
        <v>773</v>
      </c>
      <c r="DB22" s="33">
        <f t="shared" si="26"/>
        <v>9</v>
      </c>
      <c r="DC22" s="83" t="str">
        <f t="shared" si="27"/>
        <v>Projektingenieur 3</v>
      </c>
      <c r="DD22" s="125">
        <v>773</v>
      </c>
      <c r="DE22" s="33">
        <f t="shared" si="20"/>
        <v>9</v>
      </c>
      <c r="DF22" s="83" t="str">
        <f t="shared" si="21"/>
        <v>Projektingenieur 3</v>
      </c>
      <c r="DG22" s="20"/>
      <c r="DH22" s="33">
        <v>772</v>
      </c>
      <c r="DI22" s="33">
        <f t="shared" si="22"/>
        <v>8</v>
      </c>
      <c r="DJ22" s="83" t="str">
        <f t="shared" si="23"/>
        <v>Projektingenieur 2</v>
      </c>
      <c r="DO22" s="19">
        <f t="shared" si="19"/>
        <v>7679</v>
      </c>
      <c r="DP22" s="153">
        <v>1</v>
      </c>
      <c r="DQ22" s="19">
        <v>2</v>
      </c>
      <c r="DR22" s="19" t="s">
        <v>951</v>
      </c>
    </row>
    <row r="23" spans="1:122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5"/>
        <v>20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16"/>
        <v>Rauchfleisch Alexander</v>
      </c>
      <c r="CR23" s="19">
        <f t="shared" si="17"/>
        <v>20</v>
      </c>
      <c r="CS23" s="19" t="str">
        <f t="shared" si="18"/>
        <v>B</v>
      </c>
      <c r="CT23" s="154">
        <v>4254</v>
      </c>
      <c r="CU23" s="125">
        <v>774</v>
      </c>
      <c r="CV23" s="33">
        <f t="shared" si="24"/>
        <v>10</v>
      </c>
      <c r="CW23" s="83" t="str">
        <f t="shared" si="25"/>
        <v>Senior Projektingenieur</v>
      </c>
      <c r="CX23" s="125">
        <v>773</v>
      </c>
      <c r="CY23" s="33">
        <f>VLOOKUP($CX23,Funktionsbezeichnungen,3,0)</f>
        <v>9</v>
      </c>
      <c r="CZ23" s="83" t="str">
        <f>VLOOKUP($CX23,Funktionsbezeichnungen,2,0)</f>
        <v>Projektingenieur 3</v>
      </c>
      <c r="DA23" s="125">
        <v>773</v>
      </c>
      <c r="DB23" s="33">
        <f t="shared" si="26"/>
        <v>9</v>
      </c>
      <c r="DC23" s="83" t="str">
        <f t="shared" si="27"/>
        <v>Projektingenieur 3</v>
      </c>
      <c r="DD23" s="125">
        <v>773</v>
      </c>
      <c r="DE23" s="33">
        <f t="shared" si="20"/>
        <v>9</v>
      </c>
      <c r="DF23" s="83" t="str">
        <f t="shared" si="21"/>
        <v>Projektingenieur 3</v>
      </c>
      <c r="DG23" s="20"/>
      <c r="DH23" s="33">
        <v>772</v>
      </c>
      <c r="DI23" s="33">
        <f t="shared" si="22"/>
        <v>8</v>
      </c>
      <c r="DJ23" s="83" t="str">
        <f t="shared" si="23"/>
        <v>Projektingenieur 2</v>
      </c>
      <c r="DO23" s="19">
        <f t="shared" si="19"/>
        <v>4254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5"/>
        <v>20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16"/>
        <v>Stoffel Patric</v>
      </c>
      <c r="CR24" s="19">
        <f t="shared" si="17"/>
        <v>20</v>
      </c>
      <c r="CS24" s="19" t="str">
        <f t="shared" si="18"/>
        <v>B</v>
      </c>
      <c r="CT24" s="154">
        <v>4258</v>
      </c>
      <c r="CU24" s="125">
        <v>774</v>
      </c>
      <c r="CV24" s="33">
        <f t="shared" si="24"/>
        <v>10</v>
      </c>
      <c r="CW24" s="83" t="str">
        <f t="shared" si="25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6"/>
        <v>9</v>
      </c>
      <c r="DC24" s="83" t="str">
        <f t="shared" si="27"/>
        <v>Projektingenieur 3</v>
      </c>
      <c r="DD24" s="125">
        <v>773</v>
      </c>
      <c r="DE24" s="33">
        <f t="shared" si="20"/>
        <v>9</v>
      </c>
      <c r="DF24" s="83" t="str">
        <f t="shared" si="21"/>
        <v>Projektingenieur 3</v>
      </c>
      <c r="DG24" s="20"/>
      <c r="DH24" s="33">
        <v>772</v>
      </c>
      <c r="DI24" s="33">
        <f t="shared" si="22"/>
        <v>8</v>
      </c>
      <c r="DJ24" s="83" t="str">
        <f t="shared" si="23"/>
        <v>Projektingenieur 2</v>
      </c>
      <c r="DO24" s="19">
        <f t="shared" si="19"/>
        <v>4258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5"/>
        <v>19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16"/>
        <v>Haas Gabi</v>
      </c>
      <c r="CR25" s="19">
        <f t="shared" si="17"/>
        <v>19</v>
      </c>
      <c r="CS25" s="19" t="str">
        <f t="shared" si="18"/>
        <v>B</v>
      </c>
      <c r="CT25" s="154">
        <v>4288</v>
      </c>
      <c r="CU25" s="125">
        <v>784</v>
      </c>
      <c r="CV25" s="33">
        <f t="shared" si="24"/>
        <v>10</v>
      </c>
      <c r="CW25" s="83" t="str">
        <f t="shared" si="25"/>
        <v>Senior Projektingenieur</v>
      </c>
      <c r="CX25" s="125">
        <v>783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772</v>
      </c>
      <c r="DB25" s="33">
        <f t="shared" si="26"/>
        <v>8</v>
      </c>
      <c r="DC25" s="83" t="str">
        <f t="shared" si="27"/>
        <v>Projektingenieur 2</v>
      </c>
      <c r="DD25" s="125">
        <v>772</v>
      </c>
      <c r="DE25" s="33">
        <f t="shared" si="20"/>
        <v>8</v>
      </c>
      <c r="DF25" s="83" t="str">
        <f t="shared" si="21"/>
        <v>Projektingenieur 2</v>
      </c>
      <c r="DG25" s="20"/>
      <c r="DH25" s="33">
        <v>772</v>
      </c>
      <c r="DI25" s="33">
        <f t="shared" si="22"/>
        <v>8</v>
      </c>
      <c r="DJ25" s="83" t="str">
        <f t="shared" si="23"/>
        <v>Projektingenieur 2</v>
      </c>
      <c r="DO25" s="19">
        <f t="shared" si="19"/>
        <v>4288</v>
      </c>
      <c r="DP25" s="153">
        <v>2</v>
      </c>
      <c r="DQ25" s="19">
        <v>3</v>
      </c>
      <c r="DR25" s="19" t="s">
        <v>951</v>
      </c>
    </row>
    <row r="26" spans="1:122" s="19" customFormat="1" ht="27" x14ac:dyDescent="0.2">
      <c r="A26" s="53">
        <v>0</v>
      </c>
      <c r="B26" s="53"/>
      <c r="C26" s="53">
        <f t="shared" si="14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5"/>
        <v>19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16"/>
        <v>Fuchs Christian</v>
      </c>
      <c r="CR26" s="19">
        <f t="shared" si="17"/>
        <v>19</v>
      </c>
      <c r="CS26" s="19" t="str">
        <f t="shared" si="18"/>
        <v>B</v>
      </c>
      <c r="CT26" s="154">
        <v>4263</v>
      </c>
      <c r="CU26" s="125">
        <v>774</v>
      </c>
      <c r="CV26" s="33">
        <f t="shared" si="24"/>
        <v>10</v>
      </c>
      <c r="CW26" s="83" t="str">
        <f t="shared" si="25"/>
        <v>Senior Projektingenieur</v>
      </c>
      <c r="CX26" s="125">
        <v>773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773</v>
      </c>
      <c r="DB26" s="33">
        <f t="shared" si="26"/>
        <v>9</v>
      </c>
      <c r="DC26" s="83" t="str">
        <f t="shared" si="27"/>
        <v>Projektingenieur 3</v>
      </c>
      <c r="DD26" s="125">
        <v>773</v>
      </c>
      <c r="DE26" s="33">
        <f t="shared" si="20"/>
        <v>9</v>
      </c>
      <c r="DF26" s="83" t="str">
        <f t="shared" si="21"/>
        <v>Projektingenieur 3</v>
      </c>
      <c r="DG26" s="20"/>
      <c r="DH26" s="33">
        <v>772</v>
      </c>
      <c r="DI26" s="33">
        <f t="shared" si="22"/>
        <v>8</v>
      </c>
      <c r="DJ26" s="83" t="str">
        <f t="shared" si="23"/>
        <v>Projektingenieur 2</v>
      </c>
      <c r="DO26" s="19">
        <f t="shared" si="19"/>
        <v>4263</v>
      </c>
      <c r="DP26" s="153">
        <v>1</v>
      </c>
      <c r="DQ26" s="19">
        <v>2</v>
      </c>
      <c r="DR26" s="19" t="s">
        <v>951</v>
      </c>
    </row>
    <row r="27" spans="1:122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360</v>
      </c>
      <c r="P27" s="15" t="s">
        <v>1145</v>
      </c>
      <c r="Q27" s="15">
        <v>23</v>
      </c>
      <c r="R27" s="42"/>
      <c r="S27" s="20" t="s">
        <v>1146</v>
      </c>
      <c r="T27" s="21">
        <v>1974</v>
      </c>
      <c r="U27" s="28" t="s">
        <v>194</v>
      </c>
      <c r="V27" s="21">
        <v>2001</v>
      </c>
      <c r="W27" s="25"/>
      <c r="X27" s="21"/>
      <c r="Y27" s="28" t="s">
        <v>1148</v>
      </c>
      <c r="Z27" s="21">
        <f>$AD$3-V27</f>
        <v>16</v>
      </c>
      <c r="AA27" s="25" t="s">
        <v>1147</v>
      </c>
      <c r="AB27" s="162" t="s">
        <v>95</v>
      </c>
      <c r="AC27" s="21"/>
      <c r="AE27" s="90" t="s">
        <v>373</v>
      </c>
      <c r="AF27" s="82"/>
      <c r="CP27" s="19" t="str">
        <f>+S27</f>
        <v>Häner David</v>
      </c>
      <c r="CR27" s="19">
        <f>+Z27</f>
        <v>16</v>
      </c>
      <c r="CS27" s="19" t="str">
        <f>+AB27</f>
        <v>B</v>
      </c>
      <c r="CT27" s="154">
        <v>4317</v>
      </c>
      <c r="CU27" s="125">
        <v>773</v>
      </c>
      <c r="CV27" s="33">
        <f>VLOOKUP($CU27,Funktionsbezeichnungen,3,0)</f>
        <v>9</v>
      </c>
      <c r="CW27" s="83" t="str">
        <f>VLOOKUP($CU27,Funktionsbezeichnungen,2,0)</f>
        <v>Projektingenieur 3</v>
      </c>
      <c r="CX27" s="125"/>
      <c r="CY27" s="33"/>
      <c r="CZ27" s="83"/>
      <c r="DA27" s="125"/>
      <c r="DB27" s="33"/>
      <c r="DC27" s="83"/>
      <c r="DD27" s="125"/>
      <c r="DE27" s="33"/>
      <c r="DF27" s="83"/>
      <c r="DG27" s="20"/>
      <c r="DH27" s="33"/>
      <c r="DI27" s="33"/>
      <c r="DJ27" s="83"/>
      <c r="DO27" s="19">
        <f>+CT27</f>
        <v>4317</v>
      </c>
      <c r="DP27" s="153">
        <v>2</v>
      </c>
      <c r="DQ27" s="19">
        <v>3</v>
      </c>
      <c r="DR27" s="19" t="s">
        <v>951</v>
      </c>
    </row>
    <row r="28" spans="1:122" s="19" customFormat="1" ht="27" x14ac:dyDescent="0.2">
      <c r="A28" s="53">
        <v>0</v>
      </c>
      <c r="B28" s="53"/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469</v>
      </c>
      <c r="Q28" s="15">
        <v>24</v>
      </c>
      <c r="R28" s="42"/>
      <c r="S28" s="20" t="s">
        <v>301</v>
      </c>
      <c r="T28" s="21">
        <v>1975</v>
      </c>
      <c r="U28" s="28" t="s">
        <v>302</v>
      </c>
      <c r="V28" s="21">
        <v>2001</v>
      </c>
      <c r="W28" s="25"/>
      <c r="X28" s="21"/>
      <c r="Y28" s="28" t="s">
        <v>303</v>
      </c>
      <c r="Z28" s="118">
        <f>$AD$3-V28</f>
        <v>16</v>
      </c>
      <c r="AA28" s="169" t="s">
        <v>682</v>
      </c>
      <c r="AB28" s="163" t="s">
        <v>95</v>
      </c>
      <c r="AC28" s="21"/>
      <c r="AE28" s="90" t="s">
        <v>373</v>
      </c>
      <c r="AF28" s="82"/>
      <c r="CP28" s="19" t="str">
        <f>+S28</f>
        <v>Rey Lionel</v>
      </c>
      <c r="CR28" s="19">
        <f>+Z28</f>
        <v>16</v>
      </c>
      <c r="CS28" s="19" t="str">
        <f>+AB28</f>
        <v>B</v>
      </c>
      <c r="CT28" s="154">
        <v>4299</v>
      </c>
      <c r="CU28" s="125">
        <v>782</v>
      </c>
      <c r="CV28" s="33">
        <f>VLOOKUP($CU28,Funktionsbezeichnungen,3,0)</f>
        <v>8</v>
      </c>
      <c r="CW28" s="83" t="str">
        <f>VLOOKUP($CU28,Funktionsbezeichnungen,2,0)</f>
        <v>Projektingenieur 2</v>
      </c>
      <c r="CX28" s="125">
        <v>782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782</v>
      </c>
      <c r="DB28" s="33">
        <f>VLOOKUP($DA28,Funktionsbezeichnungen,3,0)</f>
        <v>8</v>
      </c>
      <c r="DC28" s="83" t="str">
        <f>VLOOKUP($DA28,Funktionsbezeichnungen,2,0)</f>
        <v>Projektingenieur 2</v>
      </c>
      <c r="DD28" s="125">
        <v>782</v>
      </c>
      <c r="DE28" s="33">
        <f>VLOOKUP($DD28,Funktionsbezeichnungen,3,0)</f>
        <v>8</v>
      </c>
      <c r="DF28" s="83" t="str">
        <f>VLOOKUP($DD28,Funktionsbezeichnungen,2,0)</f>
        <v>Projektingenieur 2</v>
      </c>
      <c r="DG28" s="20"/>
      <c r="DH28" s="33">
        <v>782</v>
      </c>
      <c r="DI28" s="33">
        <f>VLOOKUP($DH28,Funktionsbezeichnungen,3,0)</f>
        <v>8</v>
      </c>
      <c r="DJ28" s="83" t="str">
        <f>VLOOKUP($DH28,Funktionsbezeichnungen,2,0)</f>
        <v>Projektingenieur 2</v>
      </c>
      <c r="DO28" s="19">
        <f>+CT28</f>
        <v>4299</v>
      </c>
      <c r="DP28" s="153">
        <v>2</v>
      </c>
      <c r="DQ28" s="19">
        <v>3</v>
      </c>
      <c r="DR28" s="19" t="s">
        <v>952</v>
      </c>
    </row>
    <row r="29" spans="1:122" s="19" customFormat="1" x14ac:dyDescent="0.2">
      <c r="A29" s="53">
        <v>0</v>
      </c>
      <c r="B29" s="53"/>
      <c r="C29" s="53">
        <f>IF(Z29&gt;=10,1,0)</f>
        <v>1</v>
      </c>
      <c r="D29" s="55">
        <v>1</v>
      </c>
      <c r="E29" s="55"/>
      <c r="F29" s="56"/>
      <c r="G29" s="54"/>
      <c r="H29" s="54"/>
      <c r="I29" s="56"/>
      <c r="J29" s="54"/>
      <c r="K29" s="56"/>
      <c r="L29" s="56"/>
      <c r="M29" s="56"/>
      <c r="N29" s="58"/>
      <c r="O29" s="52" t="s">
        <v>359</v>
      </c>
      <c r="P29" s="15" t="s">
        <v>471</v>
      </c>
      <c r="Q29" s="15">
        <v>25</v>
      </c>
      <c r="R29" s="42"/>
      <c r="S29" s="20" t="s">
        <v>229</v>
      </c>
      <c r="T29" s="21">
        <v>1976</v>
      </c>
      <c r="U29" s="28" t="s">
        <v>241</v>
      </c>
      <c r="V29" s="21">
        <v>2001</v>
      </c>
      <c r="W29" s="25"/>
      <c r="X29" s="21"/>
      <c r="Y29" s="28" t="s">
        <v>337</v>
      </c>
      <c r="Z29" s="21">
        <f>$AD$3-V29</f>
        <v>16</v>
      </c>
      <c r="AA29" s="25" t="s">
        <v>683</v>
      </c>
      <c r="AB29" s="162" t="s">
        <v>95</v>
      </c>
      <c r="AC29" s="21"/>
      <c r="AE29" s="90" t="s">
        <v>1213</v>
      </c>
      <c r="AF29" s="82"/>
      <c r="CP29" s="19" t="str">
        <f>+S29</f>
        <v>Falzone Lorenzo</v>
      </c>
      <c r="CR29" s="19">
        <f>+Z29</f>
        <v>16</v>
      </c>
      <c r="CS29" s="19" t="str">
        <f>+AB29</f>
        <v>B</v>
      </c>
      <c r="CT29" s="154">
        <v>7695</v>
      </c>
      <c r="CU29" s="125">
        <v>773</v>
      </c>
      <c r="CV29" s="33">
        <f>VLOOKUP($CU29,Funktionsbezeichnungen,3,0)</f>
        <v>9</v>
      </c>
      <c r="CW29" s="83" t="str">
        <f>VLOOKUP($CU29,Funktionsbezeichnungen,2,0)</f>
        <v>Projektingenieur 3</v>
      </c>
      <c r="CX29" s="125">
        <v>772</v>
      </c>
      <c r="CY29" s="33">
        <f>VLOOKUP($CX29,Funktionsbezeichnungen,3,0)</f>
        <v>8</v>
      </c>
      <c r="CZ29" s="83" t="str">
        <f>VLOOKUP($CX29,Funktionsbezeichnungen,2,0)</f>
        <v>Projektingenieur 2</v>
      </c>
      <c r="DA29" s="125">
        <v>772</v>
      </c>
      <c r="DB29" s="33">
        <f>VLOOKUP($DA29,Funktionsbezeichnungen,3,0)</f>
        <v>8</v>
      </c>
      <c r="DC29" s="83" t="str">
        <f>VLOOKUP($DA29,Funktionsbezeichnungen,2,0)</f>
        <v>Projektingenieur 2</v>
      </c>
      <c r="DD29" s="125">
        <v>772</v>
      </c>
      <c r="DE29" s="33">
        <f>VLOOKUP($DD29,Funktionsbezeichnungen,3,0)</f>
        <v>8</v>
      </c>
      <c r="DF29" s="83" t="str">
        <f>VLOOKUP($DD29,Funktionsbezeichnungen,2,0)</f>
        <v>Projektingenieur 2</v>
      </c>
      <c r="DG29" s="20"/>
      <c r="DH29" s="33">
        <v>771</v>
      </c>
      <c r="DI29" s="33">
        <f>VLOOKUP($DH29,Funktionsbezeichnungen,3,0)</f>
        <v>7</v>
      </c>
      <c r="DJ29" s="83" t="str">
        <f>VLOOKUP($DH29,Funktionsbezeichnungen,2,0)</f>
        <v>Projektingenieur 1</v>
      </c>
      <c r="DO29" s="19">
        <f>+CT29</f>
        <v>7695</v>
      </c>
      <c r="DP29" s="153">
        <v>1</v>
      </c>
      <c r="DQ29" s="19">
        <v>2</v>
      </c>
      <c r="DR29" s="19" t="s">
        <v>951</v>
      </c>
    </row>
    <row r="30" spans="1:122" s="19" customFormat="1" x14ac:dyDescent="0.2">
      <c r="A30" s="53">
        <v>0</v>
      </c>
      <c r="B30" s="53">
        <v>1</v>
      </c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588</v>
      </c>
      <c r="Q30" s="15">
        <v>26</v>
      </c>
      <c r="R30" s="42"/>
      <c r="S30" s="20" t="s">
        <v>589</v>
      </c>
      <c r="T30" s="21">
        <v>1976</v>
      </c>
      <c r="U30" s="28" t="s">
        <v>194</v>
      </c>
      <c r="V30" s="21">
        <v>2001</v>
      </c>
      <c r="W30" s="25"/>
      <c r="X30" s="21"/>
      <c r="Y30" s="28" t="s">
        <v>1024</v>
      </c>
      <c r="Z30" s="21">
        <f>$AD$3-V30</f>
        <v>16</v>
      </c>
      <c r="AA30" s="25" t="s">
        <v>684</v>
      </c>
      <c r="AB30" s="162" t="s">
        <v>95</v>
      </c>
      <c r="AC30" s="21"/>
      <c r="AE30" s="90" t="s">
        <v>373</v>
      </c>
      <c r="AF30" s="82"/>
      <c r="CP30" s="19" t="str">
        <f>+S30</f>
        <v>Weber Madeleine</v>
      </c>
      <c r="CR30" s="19">
        <f>+Z30</f>
        <v>16</v>
      </c>
      <c r="CS30" s="19" t="str">
        <f>+AB30</f>
        <v>B</v>
      </c>
      <c r="CT30" s="154">
        <v>4350</v>
      </c>
      <c r="CU30" s="125">
        <v>773</v>
      </c>
      <c r="CV30" s="33">
        <f>VLOOKUP($CU30,Funktionsbezeichnungen,3,0)</f>
        <v>9</v>
      </c>
      <c r="CW30" s="83" t="str">
        <f>VLOOKUP($CU30,Funktionsbezeichnungen,2,0)</f>
        <v>Projektingenieur 3</v>
      </c>
      <c r="CX30" s="125">
        <v>772</v>
      </c>
      <c r="CY30" s="33">
        <f>VLOOKUP($CX30,Funktionsbezeichnungen,3,0)</f>
        <v>8</v>
      </c>
      <c r="CZ30" s="83" t="str">
        <f>VLOOKUP($CX30,Funktionsbezeichnungen,2,0)</f>
        <v>Projektingenieur 2</v>
      </c>
      <c r="DA30" s="125">
        <v>772</v>
      </c>
      <c r="DB30" s="33">
        <f>VLOOKUP($DA30,Funktionsbezeichnungen,3,0)</f>
        <v>8</v>
      </c>
      <c r="DC30" s="83" t="str">
        <f>VLOOKUP($DA30,Funktionsbezeichnungen,2,0)</f>
        <v>Projektingenieur 2</v>
      </c>
      <c r="DD30" s="125">
        <v>772</v>
      </c>
      <c r="DE30" s="33">
        <f>VLOOKUP($DD30,Funktionsbezeichnungen,3,0)</f>
        <v>8</v>
      </c>
      <c r="DF30" s="83" t="str">
        <f>VLOOKUP($DD30,Funktionsbezeichnungen,2,0)</f>
        <v>Projektingenieur 2</v>
      </c>
      <c r="DG30" s="20"/>
      <c r="DH30" s="33">
        <v>771</v>
      </c>
      <c r="DI30" s="33">
        <f>VLOOKUP($DH30,Funktionsbezeichnungen,3,0)</f>
        <v>7</v>
      </c>
      <c r="DJ30" s="83" t="str">
        <f>VLOOKUP($DH30,Funktionsbezeichnungen,2,0)</f>
        <v>Projektingenieur 1</v>
      </c>
      <c r="DO30" s="19">
        <f>+CT30</f>
        <v>4350</v>
      </c>
      <c r="DP30" s="153">
        <v>1</v>
      </c>
      <c r="DQ30" s="19">
        <v>2</v>
      </c>
      <c r="DR30" s="19" t="s">
        <v>951</v>
      </c>
    </row>
    <row r="31" spans="1:122" s="19" customFormat="1" x14ac:dyDescent="0.2">
      <c r="A31" s="53">
        <v>0</v>
      </c>
      <c r="B31" s="53"/>
      <c r="C31" s="53">
        <f>IF(Z31&gt;=10,1,0)</f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602</v>
      </c>
      <c r="Q31" s="15">
        <v>27</v>
      </c>
      <c r="R31" s="42"/>
      <c r="S31" s="20" t="s">
        <v>599</v>
      </c>
      <c r="T31" s="21">
        <v>1977</v>
      </c>
      <c r="U31" s="28" t="s">
        <v>1111</v>
      </c>
      <c r="V31" s="21">
        <v>2000</v>
      </c>
      <c r="W31" s="25"/>
      <c r="X31" s="21"/>
      <c r="Y31" s="28" t="s">
        <v>601</v>
      </c>
      <c r="Z31" s="21">
        <f>$AD$3-V31</f>
        <v>17</v>
      </c>
      <c r="AA31" s="25" t="s">
        <v>1134</v>
      </c>
      <c r="AB31" s="21" t="s">
        <v>95</v>
      </c>
      <c r="AC31" s="21"/>
      <c r="AE31" s="90" t="s">
        <v>620</v>
      </c>
      <c r="AF31" s="82"/>
      <c r="CP31" s="19" t="str">
        <f>+S31</f>
        <v>Trouillet Jean-Georges</v>
      </c>
      <c r="CR31" s="19">
        <f>+Z31</f>
        <v>17</v>
      </c>
      <c r="CS31" s="19" t="str">
        <f>+AB31</f>
        <v>B</v>
      </c>
      <c r="CT31" s="154">
        <v>3206</v>
      </c>
      <c r="CU31" s="125">
        <v>773</v>
      </c>
      <c r="CV31" s="33">
        <f>VLOOKUP($CU31,Funktionsbezeichnungen,3,0)</f>
        <v>9</v>
      </c>
      <c r="CW31" s="83" t="str">
        <f>VLOOKUP($CU31,Funktionsbezeichnungen,2,0)</f>
        <v>Projektingenieur 3</v>
      </c>
      <c r="CX31" s="125">
        <v>772</v>
      </c>
      <c r="CY31" s="33">
        <f>VLOOKUP($CX31,Funktionsbezeichnungen,3,0)</f>
        <v>8</v>
      </c>
      <c r="CZ31" s="83" t="str">
        <f>VLOOKUP($CX31,Funktionsbezeichnungen,2,0)</f>
        <v>Projektingenieur 2</v>
      </c>
      <c r="DA31" s="125">
        <v>772</v>
      </c>
      <c r="DB31" s="33">
        <f>VLOOKUP($DA31,Funktionsbezeichnungen,3,0)</f>
        <v>8</v>
      </c>
      <c r="DC31" s="83" t="str">
        <f>VLOOKUP($DA31,Funktionsbezeichnungen,2,0)</f>
        <v>Projektingenieur 2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>+CT31</f>
        <v>3206</v>
      </c>
      <c r="DP31" s="153">
        <v>1</v>
      </c>
      <c r="DQ31" s="19">
        <v>2</v>
      </c>
      <c r="DR31" s="19" t="s">
        <v>951</v>
      </c>
    </row>
    <row r="32" spans="1:122" s="19" customFormat="1" ht="15.75" x14ac:dyDescent="0.2">
      <c r="A32" s="53">
        <v>0</v>
      </c>
      <c r="B32" s="53"/>
      <c r="C32" s="53">
        <f t="shared" si="14"/>
        <v>1</v>
      </c>
      <c r="D32" s="55"/>
      <c r="E32" s="55">
        <v>1</v>
      </c>
      <c r="F32" s="56"/>
      <c r="G32" s="54"/>
      <c r="H32" s="54"/>
      <c r="I32" s="56"/>
      <c r="J32" s="54"/>
      <c r="K32" s="56"/>
      <c r="L32" s="56"/>
      <c r="M32" s="56"/>
      <c r="N32" s="58"/>
      <c r="O32" s="52" t="s">
        <v>360</v>
      </c>
      <c r="P32" s="15" t="s">
        <v>446</v>
      </c>
      <c r="Q32" s="15">
        <v>28</v>
      </c>
      <c r="R32" s="16"/>
      <c r="S32" s="20" t="s">
        <v>109</v>
      </c>
      <c r="T32" s="21">
        <v>1947</v>
      </c>
      <c r="U32" s="28" t="s">
        <v>1069</v>
      </c>
      <c r="V32" s="21">
        <v>1971</v>
      </c>
      <c r="W32" s="25"/>
      <c r="X32" s="21"/>
      <c r="Y32" s="28" t="s">
        <v>1020</v>
      </c>
      <c r="Z32" s="21">
        <f t="shared" si="15"/>
        <v>46</v>
      </c>
      <c r="AA32" s="25" t="s">
        <v>938</v>
      </c>
      <c r="AB32" s="21" t="s">
        <v>309</v>
      </c>
      <c r="AC32" s="21"/>
      <c r="AE32" s="193" t="s">
        <v>1078</v>
      </c>
      <c r="AF32" s="82"/>
      <c r="CP32" s="19" t="str">
        <f t="shared" si="16"/>
        <v>Yelman Mahir</v>
      </c>
      <c r="CR32" s="19">
        <f t="shared" si="17"/>
        <v>46</v>
      </c>
      <c r="CS32" s="153" t="str">
        <f t="shared" si="18"/>
        <v xml:space="preserve"> C/B 3)</v>
      </c>
      <c r="CT32" s="154">
        <v>4162</v>
      </c>
      <c r="CU32" s="125" t="s">
        <v>711</v>
      </c>
      <c r="CV32" s="33"/>
      <c r="CW32" s="83"/>
      <c r="CX32" s="125" t="s">
        <v>711</v>
      </c>
      <c r="CY32" s="33"/>
      <c r="CZ32" s="83"/>
      <c r="DA32" s="125" t="s">
        <v>711</v>
      </c>
      <c r="DB32" s="33"/>
      <c r="DC32" s="83"/>
      <c r="DD32" s="125" t="s">
        <v>711</v>
      </c>
      <c r="DE32" s="33"/>
      <c r="DF32" s="83"/>
      <c r="DG32" s="20"/>
      <c r="DH32" s="33" t="s">
        <v>711</v>
      </c>
      <c r="DI32" s="33" t="s">
        <v>711</v>
      </c>
      <c r="DJ32" s="83"/>
      <c r="DO32" s="19">
        <f t="shared" si="19"/>
        <v>4162</v>
      </c>
      <c r="DP32" s="153">
        <v>2</v>
      </c>
      <c r="DQ32" s="19">
        <v>3</v>
      </c>
      <c r="DR32" s="185" t="s">
        <v>951</v>
      </c>
    </row>
    <row r="33" spans="1:122" s="19" customFormat="1" ht="15.75" x14ac:dyDescent="0.2">
      <c r="A33" s="53">
        <v>0</v>
      </c>
      <c r="B33" s="53"/>
      <c r="C33" s="53">
        <f t="shared" si="14"/>
        <v>1</v>
      </c>
      <c r="D33" s="55"/>
      <c r="E33" s="55">
        <v>1</v>
      </c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444</v>
      </c>
      <c r="Q33" s="15">
        <v>29</v>
      </c>
      <c r="R33" s="16"/>
      <c r="S33" s="20" t="s">
        <v>103</v>
      </c>
      <c r="T33" s="21">
        <v>1953</v>
      </c>
      <c r="U33" s="28" t="s">
        <v>195</v>
      </c>
      <c r="V33" s="21">
        <v>1976</v>
      </c>
      <c r="W33" s="25"/>
      <c r="X33" s="21"/>
      <c r="Y33" s="28" t="s">
        <v>104</v>
      </c>
      <c r="Z33" s="21">
        <f t="shared" si="15"/>
        <v>41</v>
      </c>
      <c r="AA33" s="25" t="s">
        <v>666</v>
      </c>
      <c r="AB33" s="21" t="s">
        <v>1039</v>
      </c>
      <c r="AC33" s="21"/>
      <c r="AE33" s="90" t="s">
        <v>373</v>
      </c>
      <c r="AF33" s="82"/>
      <c r="CP33" s="19" t="str">
        <f t="shared" si="16"/>
        <v>Freiermuth Fritz</v>
      </c>
      <c r="CR33" s="19">
        <f t="shared" si="17"/>
        <v>41</v>
      </c>
      <c r="CS33" s="19" t="str">
        <f t="shared" si="18"/>
        <v xml:space="preserve"> C/B 2)</v>
      </c>
      <c r="CT33" s="154">
        <v>2143</v>
      </c>
      <c r="CU33" s="125">
        <v>751</v>
      </c>
      <c r="CV33" s="33">
        <f t="shared" ref="CV33:CV45" si="30">VLOOKUP($CU33,Funktionsbezeichnungen,3,0)</f>
        <v>10</v>
      </c>
      <c r="CW33" s="83" t="str">
        <f t="shared" ref="CW33:CW45" si="31">VLOOKUP($CU33,Funktionsbezeichnungen,2,0)</f>
        <v>Vorgesetzter  -  2. Stufe</v>
      </c>
      <c r="CX33" s="125">
        <v>751</v>
      </c>
      <c r="CY33" s="33">
        <f t="shared" ref="CY33:CY45" si="32">VLOOKUP($CX33,Funktionsbezeichnungen,3,0)</f>
        <v>10</v>
      </c>
      <c r="CZ33" s="83" t="str">
        <f t="shared" ref="CZ33:CZ45" si="33">VLOOKUP($CX33,Funktionsbezeichnungen,2,0)</f>
        <v>Vorgesetzter  -  2. Stufe</v>
      </c>
      <c r="DA33" s="125">
        <v>751</v>
      </c>
      <c r="DB33" s="33">
        <f t="shared" ref="DB33:DB45" si="34">VLOOKUP($DA33,Funktionsbezeichnungen,3,0)</f>
        <v>10</v>
      </c>
      <c r="DC33" s="83" t="str">
        <f t="shared" ref="DC33:DC45" si="35">VLOOKUP($DA33,Funktionsbezeichnungen,2,0)</f>
        <v>Vorgesetzter  -  2. Stufe</v>
      </c>
      <c r="DD33" s="124">
        <v>751</v>
      </c>
      <c r="DE33" s="33">
        <f>VLOOKUP($DD33,Funktionsbezeichnungen,3,0)</f>
        <v>10</v>
      </c>
      <c r="DF33" s="83" t="str">
        <f>VLOOKUP($DD33,Funktionsbezeichnungen,2,0)</f>
        <v>Vorgesetzter  -  2. Stufe</v>
      </c>
      <c r="DG33" s="20"/>
      <c r="DH33" s="124">
        <v>751</v>
      </c>
      <c r="DI33" s="33">
        <f t="shared" ref="DI33:DI45" si="36">VLOOKUP($DH33,Funktionsbezeichnungen,3,0)</f>
        <v>10</v>
      </c>
      <c r="DJ33" s="83" t="str">
        <f t="shared" ref="DJ33:DJ45" si="37">VLOOKUP($DH33,Funktionsbezeichnungen,2,0)</f>
        <v>Vorgesetzter  -  2. Stufe</v>
      </c>
      <c r="DO33" s="19">
        <f t="shared" si="19"/>
        <v>2143</v>
      </c>
      <c r="DP33" s="153">
        <v>2</v>
      </c>
      <c r="DQ33" s="19">
        <v>3</v>
      </c>
      <c r="DR33" s="19" t="s">
        <v>951</v>
      </c>
    </row>
    <row r="34" spans="1:122" s="19" customFormat="1" ht="15.75" x14ac:dyDescent="0.2">
      <c r="A34" s="53">
        <v>0</v>
      </c>
      <c r="B34" s="53"/>
      <c r="C34" s="53">
        <f>IF(Z34&gt;=10,1,0)</f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359</v>
      </c>
      <c r="P34" s="15" t="s">
        <v>448</v>
      </c>
      <c r="Q34" s="15">
        <v>30</v>
      </c>
      <c r="R34" s="16"/>
      <c r="S34" s="20" t="s">
        <v>112</v>
      </c>
      <c r="T34" s="21">
        <v>1956</v>
      </c>
      <c r="U34" s="26" t="s">
        <v>854</v>
      </c>
      <c r="V34" s="21">
        <v>1981</v>
      </c>
      <c r="W34" s="25" t="s">
        <v>855</v>
      </c>
      <c r="X34" s="21">
        <v>1990</v>
      </c>
      <c r="Y34" s="28" t="s">
        <v>329</v>
      </c>
      <c r="Z34" s="21">
        <f>$AD$3-V34</f>
        <v>36</v>
      </c>
      <c r="AA34" s="25" t="s">
        <v>671</v>
      </c>
      <c r="AB34" s="162" t="s">
        <v>1043</v>
      </c>
      <c r="AC34" s="21"/>
      <c r="AE34" s="90" t="s">
        <v>1214</v>
      </c>
      <c r="AF34" s="82"/>
      <c r="CP34" s="19" t="str">
        <f>+S34</f>
        <v>Bergmann Georg</v>
      </c>
      <c r="CR34" s="19">
        <f>+Z34</f>
        <v>36</v>
      </c>
      <c r="CS34" s="19" t="str">
        <f>+AB34</f>
        <v xml:space="preserve"> C/B 2)</v>
      </c>
      <c r="CT34" s="154">
        <v>4185</v>
      </c>
      <c r="CU34" s="125">
        <v>772</v>
      </c>
      <c r="CV34" s="33">
        <f>VLOOKUP($CU34,Funktionsbezeichnungen,3,0)</f>
        <v>8</v>
      </c>
      <c r="CW34" s="83" t="str">
        <f>VLOOKUP($CU34,Funktionsbezeichnungen,2,0)</f>
        <v>Projektingenieur 2</v>
      </c>
      <c r="CX34" s="125">
        <v>772</v>
      </c>
      <c r="CY34" s="33">
        <f>VLOOKUP($CX34,Funktionsbezeichnungen,3,0)</f>
        <v>8</v>
      </c>
      <c r="CZ34" s="83" t="str">
        <f>VLOOKUP($CX34,Funktionsbezeichnungen,2,0)</f>
        <v>Projektingenieur 2</v>
      </c>
      <c r="DA34" s="125">
        <v>772</v>
      </c>
      <c r="DB34" s="33">
        <f>VLOOKUP($DA34,Funktionsbezeichnungen,3,0)</f>
        <v>8</v>
      </c>
      <c r="DC34" s="83" t="str">
        <f>VLOOKUP($DA34,Funktionsbezeichnungen,2,0)</f>
        <v>Projektingenieur 2</v>
      </c>
      <c r="DD34" s="125">
        <v>772</v>
      </c>
      <c r="DE34" s="33">
        <f>VLOOKUP($DD34,Funktionsbezeichnungen,3,0)</f>
        <v>8</v>
      </c>
      <c r="DF34" s="83" t="str">
        <f>VLOOKUP($DD34,Funktionsbezeichnungen,2,0)</f>
        <v>Projektingenieur 2</v>
      </c>
      <c r="DG34" s="20"/>
      <c r="DH34" s="33">
        <v>772</v>
      </c>
      <c r="DI34" s="33">
        <f>VLOOKUP($DH34,Funktionsbezeichnungen,3,0)</f>
        <v>8</v>
      </c>
      <c r="DJ34" s="83" t="str">
        <f>VLOOKUP($DH34,Funktionsbezeichnungen,2,0)</f>
        <v>Projektingenieur 2</v>
      </c>
      <c r="DO34" s="19">
        <f>+CT34</f>
        <v>4185</v>
      </c>
      <c r="DP34" s="153">
        <v>1</v>
      </c>
      <c r="DQ34" s="19">
        <v>2</v>
      </c>
      <c r="DR34" s="19" t="s">
        <v>951</v>
      </c>
    </row>
    <row r="35" spans="1:122" s="19" customFormat="1" ht="27" x14ac:dyDescent="0.2">
      <c r="A35" s="53">
        <v>0</v>
      </c>
      <c r="B35" s="53"/>
      <c r="C35" s="53">
        <f>IF(Z35&gt;=10,1,0)</f>
        <v>1</v>
      </c>
      <c r="D35" s="55"/>
      <c r="E35" s="55">
        <v>1</v>
      </c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207" t="s">
        <v>1140</v>
      </c>
      <c r="P35" s="15" t="s">
        <v>873</v>
      </c>
      <c r="Q35" s="15">
        <v>31</v>
      </c>
      <c r="R35" s="16"/>
      <c r="S35" s="20" t="s">
        <v>874</v>
      </c>
      <c r="T35" s="21">
        <v>1959</v>
      </c>
      <c r="U35" s="26" t="s">
        <v>1070</v>
      </c>
      <c r="V35" s="21">
        <v>1990</v>
      </c>
      <c r="W35" s="25"/>
      <c r="X35" s="21"/>
      <c r="Y35" s="28" t="s">
        <v>1141</v>
      </c>
      <c r="Z35" s="21">
        <f>$AD$3-V35</f>
        <v>27</v>
      </c>
      <c r="AA35" s="25" t="s">
        <v>1142</v>
      </c>
      <c r="AB35" s="162" t="s">
        <v>1043</v>
      </c>
      <c r="AC35" s="21"/>
      <c r="AE35" s="90" t="s">
        <v>389</v>
      </c>
      <c r="AF35" s="82" t="s">
        <v>1083</v>
      </c>
      <c r="CP35" s="19" t="str">
        <f>+S35</f>
        <v>Wick Bernd</v>
      </c>
      <c r="CR35" s="19">
        <f>+Z35</f>
        <v>27</v>
      </c>
      <c r="CS35" s="19" t="str">
        <f>+AB35</f>
        <v xml:space="preserve"> C/B 2)</v>
      </c>
      <c r="CT35" s="154">
        <v>3208</v>
      </c>
      <c r="CU35" s="125">
        <v>772</v>
      </c>
      <c r="CV35" s="33">
        <f>VLOOKUP($CU35,Funktionsbezeichnungen,3,0)</f>
        <v>8</v>
      </c>
      <c r="CW35" s="83" t="str">
        <f>VLOOKUP($CU35,Funktionsbezeichnungen,2,0)</f>
        <v>Projektingenieur 2</v>
      </c>
      <c r="CX35" s="125">
        <v>772</v>
      </c>
      <c r="CY35" s="33">
        <f>VLOOKUP($CX35,Funktionsbezeichnungen,3,0)</f>
        <v>8</v>
      </c>
      <c r="CZ35" s="83" t="str">
        <f>VLOOKUP($CX35,Funktionsbezeichnungen,2,0)</f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/>
      <c r="DE35" s="33"/>
      <c r="DF35" s="83"/>
      <c r="DG35" s="20"/>
      <c r="DH35" s="33">
        <v>772</v>
      </c>
      <c r="DI35" s="33">
        <f>VLOOKUP($DH35,Funktionsbezeichnungen,3,0)</f>
        <v>8</v>
      </c>
      <c r="DJ35" s="83" t="str">
        <f>VLOOKUP($DH35,Funktionsbezeichnungen,2,0)</f>
        <v>Projektingenieur 2</v>
      </c>
      <c r="DO35" s="19">
        <f>+CT35</f>
        <v>3208</v>
      </c>
      <c r="DP35" s="153">
        <v>2</v>
      </c>
      <c r="DQ35" s="19">
        <v>3</v>
      </c>
      <c r="DR35" s="19" t="s">
        <v>951</v>
      </c>
    </row>
    <row r="36" spans="1:122" s="19" customFormat="1" ht="15.75" x14ac:dyDescent="0.2">
      <c r="A36" s="53">
        <v>0</v>
      </c>
      <c r="B36" s="53"/>
      <c r="C36" s="53">
        <f t="shared" si="14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359</v>
      </c>
      <c r="P36" s="15" t="s">
        <v>450</v>
      </c>
      <c r="Q36" s="15">
        <v>32</v>
      </c>
      <c r="R36" s="16"/>
      <c r="S36" s="20" t="s">
        <v>214</v>
      </c>
      <c r="T36" s="21">
        <v>1960</v>
      </c>
      <c r="U36" s="28" t="s">
        <v>237</v>
      </c>
      <c r="V36" s="21">
        <v>1986</v>
      </c>
      <c r="W36" s="25"/>
      <c r="X36" s="21"/>
      <c r="Y36" s="28" t="s">
        <v>228</v>
      </c>
      <c r="Z36" s="21">
        <f t="shared" si="15"/>
        <v>31</v>
      </c>
      <c r="AA36" s="25" t="s">
        <v>672</v>
      </c>
      <c r="AB36" s="162" t="s">
        <v>1043</v>
      </c>
      <c r="AC36" s="21"/>
      <c r="AE36" s="90" t="s">
        <v>1213</v>
      </c>
      <c r="AF36" s="82"/>
      <c r="CP36" s="19" t="str">
        <f t="shared" si="16"/>
        <v>Beck Peter</v>
      </c>
      <c r="CR36" s="19">
        <f t="shared" si="17"/>
        <v>31</v>
      </c>
      <c r="CS36" s="19" t="str">
        <f t="shared" si="18"/>
        <v xml:space="preserve"> C/B 2)</v>
      </c>
      <c r="CT36" s="154">
        <v>4269</v>
      </c>
      <c r="CU36" s="125">
        <v>773</v>
      </c>
      <c r="CV36" s="33">
        <f t="shared" si="30"/>
        <v>9</v>
      </c>
      <c r="CW36" s="83" t="str">
        <f t="shared" si="31"/>
        <v>Projektingenieur 3</v>
      </c>
      <c r="CX36" s="125">
        <v>773</v>
      </c>
      <c r="CY36" s="33">
        <f t="shared" ref="CY36:CY38" si="38">VLOOKUP($CX36,Funktionsbezeichnungen,3,0)</f>
        <v>9</v>
      </c>
      <c r="CZ36" s="83" t="str">
        <f t="shared" ref="CZ36:CZ38" si="39">VLOOKUP($CX36,Funktionsbezeichnungen,2,0)</f>
        <v>Projektingenieur 3</v>
      </c>
      <c r="DA36" s="125">
        <v>773</v>
      </c>
      <c r="DB36" s="33">
        <f>VLOOKUP($DA36,Funktionsbezeichnungen,3,0)</f>
        <v>9</v>
      </c>
      <c r="DC36" s="83" t="str">
        <f>VLOOKUP($DA36,Funktionsbezeichnungen,2,0)</f>
        <v>Projektingenieur 3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772</v>
      </c>
      <c r="DI36" s="33">
        <f>VLOOKUP($DH36,Funktionsbezeichnungen,3,0)</f>
        <v>8</v>
      </c>
      <c r="DJ36" s="83" t="str">
        <f>VLOOKUP($DH36,Funktionsbezeichnungen,2,0)</f>
        <v>Projektingenieur 2</v>
      </c>
      <c r="DO36" s="19">
        <f t="shared" si="19"/>
        <v>4269</v>
      </c>
      <c r="DP36" s="153">
        <v>2</v>
      </c>
      <c r="DQ36" s="19">
        <v>3</v>
      </c>
      <c r="DR36" s="19" t="s">
        <v>951</v>
      </c>
    </row>
    <row r="37" spans="1:122" s="19" customFormat="1" ht="15.75" x14ac:dyDescent="0.2">
      <c r="A37" s="53">
        <v>1</v>
      </c>
      <c r="B37" s="53"/>
      <c r="C37" s="53">
        <f t="shared" si="14"/>
        <v>1</v>
      </c>
      <c r="D37" s="55">
        <v>1</v>
      </c>
      <c r="E37" s="55"/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452</v>
      </c>
      <c r="Q37" s="15">
        <v>33</v>
      </c>
      <c r="R37" s="42"/>
      <c r="S37" s="27" t="s">
        <v>122</v>
      </c>
      <c r="T37" s="21">
        <v>1968</v>
      </c>
      <c r="U37" s="28" t="s">
        <v>201</v>
      </c>
      <c r="V37" s="21">
        <v>1994</v>
      </c>
      <c r="W37" s="25"/>
      <c r="X37" s="21"/>
      <c r="Y37" s="26" t="s">
        <v>123</v>
      </c>
      <c r="Z37" s="21">
        <f t="shared" si="15"/>
        <v>23</v>
      </c>
      <c r="AA37" s="25" t="s">
        <v>673</v>
      </c>
      <c r="AB37" s="162" t="s">
        <v>1043</v>
      </c>
      <c r="AC37" s="21"/>
      <c r="AE37" s="90" t="s">
        <v>1213</v>
      </c>
      <c r="AF37" s="82"/>
      <c r="CP37" s="19" t="str">
        <f t="shared" si="16"/>
        <v>Kern Etienne</v>
      </c>
      <c r="CR37" s="19">
        <f t="shared" si="17"/>
        <v>23</v>
      </c>
      <c r="CS37" s="19" t="str">
        <f t="shared" si="18"/>
        <v xml:space="preserve"> C/B 2)</v>
      </c>
      <c r="CT37" s="154">
        <v>4246</v>
      </c>
      <c r="CU37" s="125">
        <v>772</v>
      </c>
      <c r="CV37" s="33">
        <f t="shared" si="30"/>
        <v>8</v>
      </c>
      <c r="CW37" s="83" t="str">
        <f t="shared" si="31"/>
        <v>Projektingenieur 2</v>
      </c>
      <c r="CX37" s="125">
        <v>772</v>
      </c>
      <c r="CY37" s="33">
        <f t="shared" si="38"/>
        <v>8</v>
      </c>
      <c r="CZ37" s="83" t="str">
        <f t="shared" si="39"/>
        <v>Projektingenieur 2</v>
      </c>
      <c r="DA37" s="125">
        <v>772</v>
      </c>
      <c r="DB37" s="33">
        <f>VLOOKUP($DA37,Funktionsbezeichnungen,3,0)</f>
        <v>8</v>
      </c>
      <c r="DC37" s="83" t="str">
        <f>VLOOKUP($DA37,Funktionsbezeichnungen,2,0)</f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>VLOOKUP($DH37,Funktionsbezeichnungen,3,0)</f>
        <v>8</v>
      </c>
      <c r="DJ37" s="83" t="str">
        <f>VLOOKUP($DH37,Funktionsbezeichnungen,2,0)</f>
        <v>Projektingenieur 2</v>
      </c>
      <c r="DO37" s="19">
        <f t="shared" si="19"/>
        <v>4246</v>
      </c>
      <c r="DP37" s="153">
        <v>1</v>
      </c>
      <c r="DQ37" s="19">
        <v>2</v>
      </c>
      <c r="DR37" s="19" t="s">
        <v>951</v>
      </c>
    </row>
    <row r="38" spans="1:122" s="19" customFormat="1" ht="27" x14ac:dyDescent="0.2">
      <c r="A38" s="53">
        <v>0</v>
      </c>
      <c r="B38" s="53">
        <v>1</v>
      </c>
      <c r="C38" s="53">
        <f t="shared" si="14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166" t="s">
        <v>359</v>
      </c>
      <c r="P38" s="167" t="s">
        <v>460</v>
      </c>
      <c r="Q38" s="15">
        <v>34</v>
      </c>
      <c r="R38" s="168"/>
      <c r="S38" s="20" t="s">
        <v>231</v>
      </c>
      <c r="T38" s="21">
        <v>1967</v>
      </c>
      <c r="U38" s="28" t="s">
        <v>1065</v>
      </c>
      <c r="V38" s="21">
        <v>1996</v>
      </c>
      <c r="W38" s="25"/>
      <c r="X38" s="21"/>
      <c r="Y38" s="28" t="s">
        <v>233</v>
      </c>
      <c r="Z38" s="118">
        <f t="shared" si="15"/>
        <v>21</v>
      </c>
      <c r="AA38" s="25" t="s">
        <v>675</v>
      </c>
      <c r="AB38" s="162" t="s">
        <v>1043</v>
      </c>
      <c r="AC38" s="21"/>
      <c r="AE38" s="90" t="s">
        <v>1213</v>
      </c>
      <c r="AF38" s="82"/>
      <c r="CP38" s="19" t="str">
        <f t="shared" si="16"/>
        <v>Ruff Ute</v>
      </c>
      <c r="CR38" s="19">
        <f t="shared" si="17"/>
        <v>21</v>
      </c>
      <c r="CS38" s="19" t="str">
        <f t="shared" si="18"/>
        <v xml:space="preserve"> C/B 2)</v>
      </c>
      <c r="CT38" s="154">
        <v>4277</v>
      </c>
      <c r="CU38" s="125">
        <v>783</v>
      </c>
      <c r="CV38" s="33">
        <f t="shared" si="30"/>
        <v>9</v>
      </c>
      <c r="CW38" s="83" t="str">
        <f t="shared" si="31"/>
        <v>Projektingenieur 3</v>
      </c>
      <c r="CX38" s="125">
        <v>782</v>
      </c>
      <c r="CY38" s="33">
        <f t="shared" si="38"/>
        <v>8</v>
      </c>
      <c r="CZ38" s="83" t="str">
        <f t="shared" si="39"/>
        <v>Projektingenieur 2</v>
      </c>
      <c r="DA38" s="125">
        <v>782</v>
      </c>
      <c r="DB38" s="33">
        <f>VLOOKUP($DA38,Funktionsbezeichnungen,3,0)</f>
        <v>8</v>
      </c>
      <c r="DC38" s="83" t="str">
        <f>VLOOKUP($DA38,Funktionsbezeichnungen,2,0)</f>
        <v>Projektingenieur 2</v>
      </c>
      <c r="DD38" s="125">
        <v>782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782</v>
      </c>
      <c r="DI38" s="33">
        <f>VLOOKUP($DH38,Funktionsbezeichnungen,3,0)</f>
        <v>8</v>
      </c>
      <c r="DJ38" s="83" t="str">
        <f>VLOOKUP($DH38,Funktionsbezeichnungen,2,0)</f>
        <v>Projektingenieur 2</v>
      </c>
      <c r="DO38" s="19">
        <f t="shared" si="19"/>
        <v>4277</v>
      </c>
      <c r="DP38" s="153">
        <v>3</v>
      </c>
      <c r="DQ38" s="19">
        <v>2</v>
      </c>
      <c r="DR38" s="19" t="s">
        <v>952</v>
      </c>
    </row>
    <row r="39" spans="1:122" s="19" customFormat="1" ht="27" x14ac:dyDescent="0.2">
      <c r="A39" s="53">
        <v>0</v>
      </c>
      <c r="B39" s="53"/>
      <c r="C39" s="53">
        <f>IF(Z39&gt;=10,1,0)</f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207" t="s">
        <v>1140</v>
      </c>
      <c r="P39" s="15" t="s">
        <v>1120</v>
      </c>
      <c r="Q39" s="15">
        <v>35</v>
      </c>
      <c r="R39" s="42"/>
      <c r="S39" s="20" t="s">
        <v>1118</v>
      </c>
      <c r="T39" s="21">
        <v>1976</v>
      </c>
      <c r="U39" s="28" t="s">
        <v>1119</v>
      </c>
      <c r="V39" s="21">
        <v>2005</v>
      </c>
      <c r="W39" s="25"/>
      <c r="X39" s="21"/>
      <c r="Y39" s="28"/>
      <c r="Z39" s="118">
        <f>$AD$3-V39</f>
        <v>12</v>
      </c>
      <c r="AA39" s="169" t="s">
        <v>1144</v>
      </c>
      <c r="AB39" s="162" t="s">
        <v>1043</v>
      </c>
      <c r="AC39" s="21"/>
      <c r="AE39" s="90" t="s">
        <v>373</v>
      </c>
      <c r="AF39" s="82"/>
      <c r="CP39" s="19" t="str">
        <f>+S39</f>
        <v>Dick David</v>
      </c>
      <c r="CR39" s="19">
        <f>+Z39</f>
        <v>12</v>
      </c>
      <c r="CS39" s="19" t="str">
        <f>+AB39</f>
        <v xml:space="preserve"> C/B 2)</v>
      </c>
      <c r="CT39" s="154">
        <v>4909</v>
      </c>
      <c r="CU39" s="125">
        <v>772</v>
      </c>
      <c r="CV39" s="33">
        <f>VLOOKUP($CU39,Funktionsbezeichnungen,3,0)</f>
        <v>8</v>
      </c>
      <c r="CW39" s="83" t="str">
        <f>VLOOKUP($CU39,Funktionsbezeichnungen,2,0)</f>
        <v>Projektingenieur 2</v>
      </c>
      <c r="CX39" s="125"/>
      <c r="CY39" s="33"/>
      <c r="CZ39" s="83"/>
      <c r="DA39" s="125"/>
      <c r="DB39" s="33"/>
      <c r="DC39" s="83"/>
      <c r="DD39" s="125"/>
      <c r="DE39" s="33"/>
      <c r="DF39" s="83"/>
      <c r="DG39" s="20"/>
      <c r="DH39" s="33"/>
      <c r="DI39" s="33"/>
      <c r="DJ39" s="83"/>
      <c r="DO39" s="19">
        <f>+CT39</f>
        <v>4909</v>
      </c>
      <c r="DP39" s="153">
        <v>2</v>
      </c>
      <c r="DQ39" s="19">
        <v>3</v>
      </c>
      <c r="DR39" s="19" t="s">
        <v>952</v>
      </c>
    </row>
    <row r="40" spans="1:122" s="19" customFormat="1" ht="27" x14ac:dyDescent="0.2">
      <c r="A40" s="53">
        <v>0</v>
      </c>
      <c r="B40" s="53">
        <v>1</v>
      </c>
      <c r="C40" s="53">
        <f>IF(Z40&gt;=10,1,0)</f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>$AD$3-V40</f>
        <v>16</v>
      </c>
      <c r="AA40" s="25" t="s">
        <v>605</v>
      </c>
      <c r="AB40" s="162" t="s">
        <v>1043</v>
      </c>
      <c r="AC40" s="21"/>
      <c r="AE40" s="90" t="s">
        <v>1097</v>
      </c>
      <c r="AF40" s="82"/>
      <c r="CP40" s="19" t="str">
        <f>+S40</f>
        <v>Chroust Steffi</v>
      </c>
      <c r="CR40" s="19">
        <f>+Z40</f>
        <v>16</v>
      </c>
      <c r="CS40" s="19" t="str">
        <f>+AB40</f>
        <v xml:space="preserve"> C/B 2)</v>
      </c>
      <c r="CT40" s="154">
        <v>4275</v>
      </c>
      <c r="CU40" s="125">
        <v>782</v>
      </c>
      <c r="CV40" s="33">
        <f>VLOOKUP($CU40,Funktionsbezeichnungen,3,0)</f>
        <v>8</v>
      </c>
      <c r="CW40" s="83" t="str">
        <f>VLOOKUP($CU40,Funktionsbezeichnungen,2,0)</f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>
        <v>782</v>
      </c>
      <c r="DB40" s="33">
        <f>VLOOKUP($DA40,Funktionsbezeichnungen,3,0)</f>
        <v>8</v>
      </c>
      <c r="DC40" s="83" t="str">
        <f>VLOOKUP($DA40,Funktionsbezeichnungen,2,0)</f>
        <v>Projektingenieur 2</v>
      </c>
      <c r="DD40" s="125">
        <v>782</v>
      </c>
      <c r="DE40" s="33">
        <f>VLOOKUP($DD40,Funktionsbezeichnungen,3,0)</f>
        <v>8</v>
      </c>
      <c r="DF40" s="83" t="str">
        <f>VLOOKUP($DD40,Funktionsbezeichnungen,2,0)</f>
        <v>Projektingenieur 2</v>
      </c>
      <c r="DG40" s="20"/>
      <c r="DH40" s="33">
        <v>781</v>
      </c>
      <c r="DI40" s="33">
        <f>VLOOKUP($DH40,Funktionsbezeichnungen,3,0)</f>
        <v>7</v>
      </c>
      <c r="DJ40" s="83" t="str">
        <f>VLOOKUP($DH40,Funktionsbezeichnungen,2,0)</f>
        <v>Projektingenieur 1</v>
      </c>
      <c r="DO40" s="19">
        <f>+CT40</f>
        <v>4275</v>
      </c>
      <c r="DP40" s="153">
        <v>2</v>
      </c>
      <c r="DQ40" s="19">
        <v>3</v>
      </c>
      <c r="DR40" s="19" t="s">
        <v>952</v>
      </c>
    </row>
    <row r="41" spans="1:122" s="19" customFormat="1" ht="15.75" x14ac:dyDescent="0.2">
      <c r="A41" s="53">
        <v>0</v>
      </c>
      <c r="B41" s="53"/>
      <c r="C41" s="53">
        <f>IF(Z41&gt;=10,1,0)</f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207" t="s">
        <v>1140</v>
      </c>
      <c r="P41" s="15" t="s">
        <v>1223</v>
      </c>
      <c r="Q41" s="15">
        <v>37</v>
      </c>
      <c r="R41" s="42"/>
      <c r="S41" s="20" t="s">
        <v>1218</v>
      </c>
      <c r="T41" s="21">
        <v>1976</v>
      </c>
      <c r="U41" s="28" t="s">
        <v>1219</v>
      </c>
      <c r="V41" s="21">
        <v>2001</v>
      </c>
      <c r="W41" s="25"/>
      <c r="X41" s="21"/>
      <c r="Y41" s="28"/>
      <c r="Z41" s="118">
        <f>$AD$3-V41</f>
        <v>16</v>
      </c>
      <c r="AA41" s="169"/>
      <c r="AB41" s="162" t="s">
        <v>1043</v>
      </c>
      <c r="AC41" s="21"/>
      <c r="AE41" s="90" t="s">
        <v>373</v>
      </c>
      <c r="AF41" s="82"/>
      <c r="CP41" s="19" t="str">
        <f>+S41</f>
        <v>Igual Lorenzo</v>
      </c>
      <c r="CR41" s="19">
        <f>+Z41</f>
        <v>16</v>
      </c>
      <c r="CS41" s="19" t="str">
        <f>+AB41</f>
        <v xml:space="preserve"> C/B 2)</v>
      </c>
      <c r="CT41" s="154">
        <v>3215</v>
      </c>
      <c r="CU41" s="125">
        <v>772</v>
      </c>
      <c r="CV41" s="33">
        <f>VLOOKUP($CU41,Funktionsbezeichnungen,3,0)</f>
        <v>8</v>
      </c>
      <c r="CW41" s="83" t="str">
        <f>VLOOKUP($CU41,Funktionsbezeichnungen,2,0)</f>
        <v>Projektingenieur 2</v>
      </c>
      <c r="CX41" s="125"/>
      <c r="CY41" s="33"/>
      <c r="CZ41" s="83"/>
      <c r="DA41" s="125"/>
      <c r="DB41" s="33"/>
      <c r="DC41" s="83"/>
      <c r="DD41" s="125"/>
      <c r="DE41" s="33"/>
      <c r="DF41" s="83"/>
      <c r="DG41" s="20"/>
      <c r="DH41" s="33"/>
      <c r="DI41" s="33"/>
      <c r="DJ41" s="83"/>
      <c r="DO41" s="19">
        <f>+CT41</f>
        <v>3215</v>
      </c>
      <c r="DP41" s="153">
        <v>2</v>
      </c>
      <c r="DQ41" s="19">
        <v>3</v>
      </c>
      <c r="DR41" s="19" t="s">
        <v>952</v>
      </c>
    </row>
    <row r="42" spans="1:122" s="19" customFormat="1" ht="15.75" x14ac:dyDescent="0.2">
      <c r="A42" s="53">
        <v>0</v>
      </c>
      <c r="B42" s="53"/>
      <c r="C42" s="53">
        <f>IF(Z42&gt;=10,1,0)</f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358</v>
      </c>
      <c r="P42" s="15" t="s">
        <v>852</v>
      </c>
      <c r="Q42" s="15">
        <v>38</v>
      </c>
      <c r="R42" s="42"/>
      <c r="S42" s="20" t="s">
        <v>870</v>
      </c>
      <c r="T42" s="21">
        <v>1978</v>
      </c>
      <c r="U42" s="28" t="s">
        <v>198</v>
      </c>
      <c r="V42" s="21">
        <v>2004</v>
      </c>
      <c r="W42" s="25"/>
      <c r="X42" s="21"/>
      <c r="Y42" s="28" t="s">
        <v>853</v>
      </c>
      <c r="Z42" s="21">
        <f>$AD$3-V42</f>
        <v>13</v>
      </c>
      <c r="AA42" s="25" t="s">
        <v>671</v>
      </c>
      <c r="AB42" s="162" t="s">
        <v>1043</v>
      </c>
      <c r="AC42" s="21"/>
      <c r="AE42" s="90" t="s">
        <v>373</v>
      </c>
      <c r="AF42" s="82"/>
      <c r="CP42" s="19" t="str">
        <f>+S42</f>
        <v>Hausammann Cédric</v>
      </c>
      <c r="CR42" s="19">
        <f>+Z42</f>
        <v>13</v>
      </c>
      <c r="CS42" s="19" t="str">
        <f>+AB42</f>
        <v xml:space="preserve"> C/B 2)</v>
      </c>
      <c r="CT42" s="154">
        <v>9648</v>
      </c>
      <c r="CU42" s="125">
        <v>772</v>
      </c>
      <c r="CV42" s="33">
        <f>VLOOKUP($CU42,Funktionsbezeichnungen,3,0)</f>
        <v>8</v>
      </c>
      <c r="CW42" s="83" t="str">
        <f>VLOOKUP($CU42,Funktionsbezeichnungen,2,0)</f>
        <v>Projektingenieur 2</v>
      </c>
      <c r="CX42" s="125">
        <v>772</v>
      </c>
      <c r="CY42" s="33">
        <f>VLOOKUP($CX42,Funktionsbezeichnungen,3,0)</f>
        <v>8</v>
      </c>
      <c r="CZ42" s="83" t="str">
        <f>VLOOKUP($CX42,Funktionsbezeichnungen,2,0)</f>
        <v>Projektingenieur 2</v>
      </c>
      <c r="DA42" s="125">
        <v>772</v>
      </c>
      <c r="DB42" s="33">
        <f>VLOOKUP($DA42,Funktionsbezeichnungen,3,0)</f>
        <v>8</v>
      </c>
      <c r="DC42" s="83" t="str">
        <f>VLOOKUP($DA42,Funktionsbezeichnungen,2,0)</f>
        <v>Projektingenieur 2</v>
      </c>
      <c r="DD42" s="125">
        <v>772</v>
      </c>
      <c r="DE42" s="33">
        <f>VLOOKUP($DD42,Funktionsbezeichnungen,3,0)</f>
        <v>8</v>
      </c>
      <c r="DF42" s="83" t="str">
        <f>VLOOKUP($DD42,Funktionsbezeichnungen,2,0)</f>
        <v>Projektingenieur 2</v>
      </c>
      <c r="DG42" s="20"/>
      <c r="DH42" s="33">
        <v>771</v>
      </c>
      <c r="DI42" s="33">
        <f>VLOOKUP($DH42,Funktionsbezeichnungen,3,0)</f>
        <v>7</v>
      </c>
      <c r="DJ42" s="83" t="str">
        <f>VLOOKUP($DH42,Funktionsbezeichnungen,2,0)</f>
        <v>Projektingenieur 1</v>
      </c>
      <c r="DO42" s="19">
        <f>+CT42</f>
        <v>9648</v>
      </c>
      <c r="DP42" s="153">
        <v>2</v>
      </c>
      <c r="DQ42" s="19">
        <v>3</v>
      </c>
      <c r="DR42" s="19" t="s">
        <v>951</v>
      </c>
    </row>
    <row r="43" spans="1:122" s="19" customFormat="1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>
        <v>1</v>
      </c>
      <c r="I43" s="56"/>
      <c r="J43" s="54"/>
      <c r="K43" s="56"/>
      <c r="L43" s="56"/>
      <c r="M43" s="56"/>
      <c r="N43" s="58"/>
      <c r="O43" s="52" t="s">
        <v>361</v>
      </c>
      <c r="P43" s="15" t="s">
        <v>447</v>
      </c>
      <c r="Q43" s="15">
        <v>39</v>
      </c>
      <c r="R43" s="16"/>
      <c r="S43" s="20" t="s">
        <v>111</v>
      </c>
      <c r="T43" s="21">
        <v>1954</v>
      </c>
      <c r="U43" s="28" t="s">
        <v>195</v>
      </c>
      <c r="V43" s="21">
        <v>1976</v>
      </c>
      <c r="W43" s="25"/>
      <c r="X43" s="21"/>
      <c r="Y43" s="28" t="s">
        <v>547</v>
      </c>
      <c r="Z43" s="21">
        <f>$AD$3-V43</f>
        <v>41</v>
      </c>
      <c r="AA43" s="25" t="s">
        <v>671</v>
      </c>
      <c r="AB43" s="21" t="s">
        <v>105</v>
      </c>
      <c r="AC43" s="21"/>
      <c r="AE43" s="90" t="s">
        <v>415</v>
      </c>
      <c r="AF43" s="82"/>
      <c r="CP43" s="19" t="str">
        <f>+S43</f>
        <v>Buser Edi</v>
      </c>
      <c r="CR43" s="19">
        <f>+Z43</f>
        <v>41</v>
      </c>
      <c r="CS43" s="19" t="str">
        <f>+AB43</f>
        <v>C</v>
      </c>
      <c r="CT43" s="154">
        <v>3160</v>
      </c>
      <c r="CU43" s="125">
        <v>772</v>
      </c>
      <c r="CV43" s="33">
        <f>VLOOKUP($CU43,Funktionsbezeichnungen,3,0)</f>
        <v>8</v>
      </c>
      <c r="CW43" s="83" t="str">
        <f>VLOOKUP($CU43,Funktionsbezeichnungen,2,0)</f>
        <v>Projektingenieur 2</v>
      </c>
      <c r="CX43" s="125">
        <v>772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772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772</v>
      </c>
      <c r="DE43" s="33">
        <f>VLOOKUP($DD43,Funktionsbezeichnungen,3,0)</f>
        <v>8</v>
      </c>
      <c r="DF43" s="83" t="str">
        <f>VLOOKUP($DD43,Funktionsbezeichnungen,2,0)</f>
        <v>Projektingenieur 2</v>
      </c>
      <c r="DG43" s="20"/>
      <c r="DH43" s="33">
        <v>772</v>
      </c>
      <c r="DI43" s="33">
        <f>VLOOKUP($DH43,Funktionsbezeichnungen,3,0)</f>
        <v>8</v>
      </c>
      <c r="DJ43" s="83" t="str">
        <f>VLOOKUP($DH43,Funktionsbezeichnungen,2,0)</f>
        <v>Projektingenieur 2</v>
      </c>
      <c r="DO43" s="19">
        <f>+CT43</f>
        <v>3160</v>
      </c>
      <c r="DP43" s="153">
        <v>2</v>
      </c>
      <c r="DQ43" s="19">
        <v>3</v>
      </c>
      <c r="DR43" s="19" t="s">
        <v>951</v>
      </c>
    </row>
    <row r="44" spans="1:122" s="19" customFormat="1" x14ac:dyDescent="0.2">
      <c r="A44" s="53">
        <v>0</v>
      </c>
      <c r="B44" s="53">
        <v>1</v>
      </c>
      <c r="C44" s="53"/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918</v>
      </c>
      <c r="Q44" s="15">
        <v>40</v>
      </c>
      <c r="R44" s="42"/>
      <c r="S44" s="20" t="s">
        <v>919</v>
      </c>
      <c r="T44" s="21">
        <v>1962</v>
      </c>
      <c r="U44" s="28" t="s">
        <v>1058</v>
      </c>
      <c r="V44" s="21">
        <v>1992</v>
      </c>
      <c r="W44" s="25" t="s">
        <v>921</v>
      </c>
      <c r="X44" s="21">
        <v>2002</v>
      </c>
      <c r="Y44" s="28" t="s">
        <v>922</v>
      </c>
      <c r="Z44" s="118">
        <f t="shared" si="15"/>
        <v>25</v>
      </c>
      <c r="AA44" s="169" t="s">
        <v>1190</v>
      </c>
      <c r="AB44" s="118" t="s">
        <v>105</v>
      </c>
      <c r="AC44" s="21"/>
      <c r="AE44" s="90" t="s">
        <v>373</v>
      </c>
      <c r="AF44" s="82"/>
      <c r="CP44" s="19" t="str">
        <f t="shared" si="16"/>
        <v>Niedermeyer Friederike</v>
      </c>
      <c r="CR44" s="19">
        <f t="shared" si="17"/>
        <v>25</v>
      </c>
      <c r="CS44" s="19" t="str">
        <f t="shared" si="18"/>
        <v>C</v>
      </c>
      <c r="CT44" s="154">
        <v>4307</v>
      </c>
      <c r="CU44" s="125">
        <v>782</v>
      </c>
      <c r="CV44" s="33">
        <f t="shared" si="30"/>
        <v>8</v>
      </c>
      <c r="CW44" s="83" t="str">
        <f t="shared" si="31"/>
        <v>Projektingenieur 2</v>
      </c>
      <c r="CX44" s="125">
        <v>782</v>
      </c>
      <c r="CY44" s="33">
        <f>VLOOKUP($CX44,Funktionsbezeichnungen,3,0)</f>
        <v>8</v>
      </c>
      <c r="CZ44" s="83" t="str">
        <f>VLOOKUP($CX44,Funktionsbezeichnungen,2,0)</f>
        <v>Projektingenieur 2</v>
      </c>
      <c r="DA44" s="125"/>
      <c r="DB44" s="33"/>
      <c r="DC44" s="83"/>
      <c r="DD44" s="125"/>
      <c r="DE44" s="33"/>
      <c r="DF44" s="83"/>
      <c r="DG44" s="20"/>
      <c r="DH44" s="33"/>
      <c r="DI44" s="33"/>
      <c r="DJ44" s="83"/>
      <c r="DO44" s="19">
        <f t="shared" si="19"/>
        <v>4307</v>
      </c>
      <c r="DP44" s="153">
        <v>1</v>
      </c>
      <c r="DQ44" s="19">
        <v>2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si="14"/>
        <v>1</v>
      </c>
      <c r="D45" s="55">
        <v>1</v>
      </c>
      <c r="E45" s="55"/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360</v>
      </c>
      <c r="P45" s="15" t="s">
        <v>458</v>
      </c>
      <c r="Q45" s="15">
        <v>41</v>
      </c>
      <c r="R45" s="16"/>
      <c r="S45" s="20" t="s">
        <v>275</v>
      </c>
      <c r="T45" s="21">
        <v>1969</v>
      </c>
      <c r="U45" s="28" t="s">
        <v>299</v>
      </c>
      <c r="V45" s="21">
        <v>1996</v>
      </c>
      <c r="W45" s="25"/>
      <c r="X45" s="21"/>
      <c r="Y45" s="25" t="s">
        <v>276</v>
      </c>
      <c r="Z45" s="21">
        <f t="shared" si="15"/>
        <v>21</v>
      </c>
      <c r="AA45" s="25" t="s">
        <v>110</v>
      </c>
      <c r="AB45" s="21" t="s">
        <v>105</v>
      </c>
      <c r="AC45" s="21"/>
      <c r="AE45" s="90" t="s">
        <v>376</v>
      </c>
      <c r="AF45" s="82"/>
      <c r="CP45" s="19" t="str">
        <f t="shared" si="16"/>
        <v>Knoll Bernd</v>
      </c>
      <c r="CR45" s="19">
        <f t="shared" si="17"/>
        <v>21</v>
      </c>
      <c r="CS45" s="19" t="str">
        <f t="shared" si="18"/>
        <v>C</v>
      </c>
      <c r="CT45" s="154">
        <v>4291</v>
      </c>
      <c r="CU45" s="125">
        <v>772</v>
      </c>
      <c r="CV45" s="33">
        <f t="shared" si="30"/>
        <v>8</v>
      </c>
      <c r="CW45" s="83" t="str">
        <f t="shared" si="31"/>
        <v>Projektingenieur 2</v>
      </c>
      <c r="CX45" s="125">
        <v>772</v>
      </c>
      <c r="CY45" s="33">
        <f t="shared" si="32"/>
        <v>8</v>
      </c>
      <c r="CZ45" s="83" t="str">
        <f t="shared" si="33"/>
        <v>Projektingenieur 2</v>
      </c>
      <c r="DA45" s="125">
        <v>772</v>
      </c>
      <c r="DB45" s="33">
        <f t="shared" si="34"/>
        <v>8</v>
      </c>
      <c r="DC45" s="83" t="str">
        <f t="shared" si="35"/>
        <v>Projektingenieur 2</v>
      </c>
      <c r="DD45" s="125">
        <v>772</v>
      </c>
      <c r="DE45" s="33">
        <f t="shared" ref="DE45:DE48" si="40">VLOOKUP($DD45,Funktionsbezeichnungen,3,0)</f>
        <v>8</v>
      </c>
      <c r="DF45" s="83" t="str">
        <f t="shared" ref="DF45:DF48" si="41">VLOOKUP($DD45,Funktionsbezeichnungen,2,0)</f>
        <v>Projektingenieur 2</v>
      </c>
      <c r="DG45" s="20"/>
      <c r="DH45" s="33">
        <v>772</v>
      </c>
      <c r="DI45" s="33">
        <f t="shared" si="36"/>
        <v>8</v>
      </c>
      <c r="DJ45" s="83" t="str">
        <f t="shared" si="37"/>
        <v>Projektingenieur 2</v>
      </c>
      <c r="DO45" s="19">
        <f t="shared" si="19"/>
        <v>4291</v>
      </c>
      <c r="DP45" s="153">
        <v>1</v>
      </c>
      <c r="DQ45" s="19">
        <v>2</v>
      </c>
      <c r="DR45" s="185" t="s">
        <v>968</v>
      </c>
    </row>
    <row r="46" spans="1:122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359</v>
      </c>
      <c r="P46" s="15" t="s">
        <v>466</v>
      </c>
      <c r="Q46" s="15">
        <v>42</v>
      </c>
      <c r="R46" s="42"/>
      <c r="S46" s="20" t="s">
        <v>246</v>
      </c>
      <c r="T46" s="21">
        <v>1972</v>
      </c>
      <c r="U46" s="28" t="s">
        <v>1064</v>
      </c>
      <c r="V46" s="21">
        <v>1998</v>
      </c>
      <c r="W46" s="25"/>
      <c r="X46" s="21"/>
      <c r="Y46" s="28" t="s">
        <v>247</v>
      </c>
      <c r="Z46" s="21">
        <f>$AD$3-V46</f>
        <v>19</v>
      </c>
      <c r="AA46" s="25" t="s">
        <v>392</v>
      </c>
      <c r="AB46" s="21" t="s">
        <v>105</v>
      </c>
      <c r="AC46" s="21"/>
      <c r="AE46" s="90" t="s">
        <v>404</v>
      </c>
      <c r="AF46" s="82"/>
      <c r="CP46" s="19" t="str">
        <f>+S46</f>
        <v>Martin Dirk</v>
      </c>
      <c r="CR46" s="19">
        <f>+Z46</f>
        <v>19</v>
      </c>
      <c r="CS46" s="19" t="str">
        <f>+AB46</f>
        <v>C</v>
      </c>
      <c r="CT46" s="154">
        <v>7696</v>
      </c>
      <c r="CU46" s="125">
        <v>772</v>
      </c>
      <c r="CV46" s="33">
        <f>VLOOKUP($CU46,Funktionsbezeichnungen,3,0)</f>
        <v>8</v>
      </c>
      <c r="CW46" s="83" t="str">
        <f>VLOOKUP($CU46,Funktionsbezeichnungen,2,0)</f>
        <v>Projektingenieur 2</v>
      </c>
      <c r="CX46" s="125">
        <v>772</v>
      </c>
      <c r="CY46" s="33">
        <f>VLOOKUP($CX46,Funktionsbezeichnungen,3,0)</f>
        <v>8</v>
      </c>
      <c r="CZ46" s="83" t="str">
        <f>VLOOKUP($CX46,Funktionsbezeichnungen,2,0)</f>
        <v>Projektingenieur 2</v>
      </c>
      <c r="DA46" s="125">
        <v>772</v>
      </c>
      <c r="DB46" s="33">
        <f>VLOOKUP($DA46,Funktionsbezeichnungen,3,0)</f>
        <v>8</v>
      </c>
      <c r="DC46" s="83" t="str">
        <f>VLOOKUP($DA46,Funktionsbezeichnungen,2,0)</f>
        <v>Projektingenieur 2</v>
      </c>
      <c r="DD46" s="125">
        <v>772</v>
      </c>
      <c r="DE46" s="33">
        <f>VLOOKUP($DD46,Funktionsbezeichnungen,3,0)</f>
        <v>8</v>
      </c>
      <c r="DF46" s="83" t="str">
        <f>VLOOKUP($DD46,Funktionsbezeichnungen,2,0)</f>
        <v>Projektingenieur 2</v>
      </c>
      <c r="DG46" s="20"/>
      <c r="DH46" s="33">
        <v>772</v>
      </c>
      <c r="DI46" s="33">
        <f>VLOOKUP($DH46,Funktionsbezeichnungen,3,0)</f>
        <v>8</v>
      </c>
      <c r="DJ46" s="83" t="str">
        <f>VLOOKUP($DH46,Funktionsbezeichnungen,2,0)</f>
        <v>Projektingenieur 2</v>
      </c>
      <c r="DO46" s="19">
        <f>+CT46</f>
        <v>7696</v>
      </c>
      <c r="DP46" s="153">
        <v>2</v>
      </c>
      <c r="DQ46" s="19">
        <v>3</v>
      </c>
      <c r="DR46" s="19" t="s">
        <v>951</v>
      </c>
    </row>
    <row r="47" spans="1:122" s="19" customFormat="1" ht="38.2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>$AD$3-V47</f>
        <v>18</v>
      </c>
      <c r="AA47" s="169" t="s">
        <v>565</v>
      </c>
      <c r="AB47" s="118" t="s">
        <v>105</v>
      </c>
      <c r="AC47" s="21"/>
      <c r="AE47" s="90" t="s">
        <v>373</v>
      </c>
      <c r="AF47" s="82"/>
      <c r="CP47" s="19" t="str">
        <f>+S47</f>
        <v>Betzold Alexander</v>
      </c>
      <c r="CR47" s="19">
        <f>+Z47</f>
        <v>18</v>
      </c>
      <c r="CS47" s="19" t="str">
        <f>+AB47</f>
        <v>C</v>
      </c>
      <c r="CT47" s="154">
        <v>4306</v>
      </c>
      <c r="CU47" s="125">
        <v>782</v>
      </c>
      <c r="CV47" s="33">
        <f>VLOOKUP($CU47,Funktionsbezeichnungen,3,0)</f>
        <v>8</v>
      </c>
      <c r="CW47" s="83" t="str">
        <f>VLOOKUP($CU47,Funktionsbezeichnungen,2,0)</f>
        <v>Projektingenieur 2</v>
      </c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>VLOOKUP($DD47,Funktionsbezeichnungen,3,0)</f>
        <v>8</v>
      </c>
      <c r="DF47" s="83" t="str">
        <f>VLOOKUP($DD47,Funktionsbezeichnungen,2,0)</f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>+CT47</f>
        <v>4306</v>
      </c>
      <c r="DP47" s="153">
        <v>2</v>
      </c>
      <c r="DQ47" s="19">
        <v>2</v>
      </c>
      <c r="DR47" s="19" t="s">
        <v>952</v>
      </c>
    </row>
    <row r="48" spans="1:122" s="19" customFormat="1" ht="27" x14ac:dyDescent="0.2">
      <c r="A48" s="53">
        <v>0</v>
      </c>
      <c r="B48" s="53"/>
      <c r="C48" s="53">
        <f>IF(Z48&gt;=10,1,0)</f>
        <v>1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52" t="s">
        <v>566</v>
      </c>
      <c r="Q48" s="15">
        <v>44</v>
      </c>
      <c r="R48" s="42"/>
      <c r="S48" s="16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5"/>
        <v>13</v>
      </c>
      <c r="AA48" s="169" t="s">
        <v>565</v>
      </c>
      <c r="AB48" s="21" t="s">
        <v>105</v>
      </c>
      <c r="AC48" s="21"/>
      <c r="AE48" s="90" t="s">
        <v>1084</v>
      </c>
      <c r="AF48" s="82"/>
      <c r="CP48" s="19" t="str">
        <f t="shared" si="16"/>
        <v>That Pueng</v>
      </c>
      <c r="CR48" s="19">
        <f t="shared" si="17"/>
        <v>13</v>
      </c>
      <c r="CS48" s="19" t="str">
        <f t="shared" si="18"/>
        <v>C</v>
      </c>
      <c r="CT48" s="154">
        <v>4345</v>
      </c>
      <c r="CU48" s="125" t="s">
        <v>711</v>
      </c>
      <c r="CV48" s="33"/>
      <c r="CW48" s="83"/>
      <c r="CX48" s="125">
        <v>782</v>
      </c>
      <c r="CY48" s="33">
        <f>VLOOKUP($CX48,Funktionsbezeichnungen,3,0)</f>
        <v>8</v>
      </c>
      <c r="CZ48" s="83" t="str">
        <f>VLOOKUP($CX48,Funktionsbezeichnungen,2,0)</f>
        <v>Projektingenieur 2</v>
      </c>
      <c r="DA48" s="125">
        <v>782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782</v>
      </c>
      <c r="DE48" s="33">
        <f t="shared" si="40"/>
        <v>8</v>
      </c>
      <c r="DF48" s="83" t="str">
        <f t="shared" si="41"/>
        <v>Projektingenieur 2</v>
      </c>
      <c r="DG48" s="20"/>
      <c r="DH48" s="33">
        <v>781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9"/>
        <v>4345</v>
      </c>
      <c r="DP48" s="153">
        <v>1</v>
      </c>
      <c r="DQ48" s="19">
        <v>2</v>
      </c>
      <c r="DR48" s="19" t="s">
        <v>952</v>
      </c>
    </row>
    <row r="49" spans="1:122" s="19" customFormat="1" x14ac:dyDescent="0.2">
      <c r="A49" s="53">
        <v>0</v>
      </c>
      <c r="B49" s="53"/>
      <c r="C49" s="53">
        <f t="shared" si="14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5"/>
        <v>13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16"/>
        <v>Titz Markus</v>
      </c>
      <c r="CR49" s="153">
        <f t="shared" si="17"/>
        <v>13</v>
      </c>
      <c r="CS49" s="19" t="str">
        <f t="shared" si="18"/>
        <v>C</v>
      </c>
      <c r="CT49" s="154">
        <v>4912</v>
      </c>
      <c r="CU49" s="125">
        <v>772</v>
      </c>
      <c r="CV49" s="33">
        <f t="shared" ref="CV49:CV75" si="42">VLOOKUP($CU49,Funktionsbezeichnungen,3,0)</f>
        <v>8</v>
      </c>
      <c r="CW49" s="83" t="str">
        <f t="shared" ref="CW49:CW75" si="43">VLOOKUP($CU49,Funktionsbezeichnungen,2,0)</f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9"/>
        <v>4912</v>
      </c>
      <c r="DP49" s="153">
        <v>2</v>
      </c>
      <c r="DQ49" s="19">
        <v>3</v>
      </c>
      <c r="DR49" s="19" t="s">
        <v>951</v>
      </c>
    </row>
    <row r="50" spans="1:122" s="19" customFormat="1" x14ac:dyDescent="0.2">
      <c r="A50" s="53">
        <v>0</v>
      </c>
      <c r="B50" s="53">
        <v>1</v>
      </c>
      <c r="C50" s="53">
        <f t="shared" si="14"/>
        <v>1</v>
      </c>
      <c r="D50" s="55"/>
      <c r="E50" s="55">
        <v>1</v>
      </c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360</v>
      </c>
      <c r="P50" s="15" t="s">
        <v>612</v>
      </c>
      <c r="Q50" s="15">
        <v>46</v>
      </c>
      <c r="R50" s="42"/>
      <c r="S50" s="20" t="s">
        <v>613</v>
      </c>
      <c r="T50" s="21">
        <v>1980</v>
      </c>
      <c r="U50" s="28" t="s">
        <v>1068</v>
      </c>
      <c r="V50" s="21">
        <v>2005</v>
      </c>
      <c r="W50" s="25"/>
      <c r="X50" s="21"/>
      <c r="Y50" s="28"/>
      <c r="Z50" s="21">
        <f t="shared" si="15"/>
        <v>12</v>
      </c>
      <c r="AA50" s="25" t="s">
        <v>685</v>
      </c>
      <c r="AB50" s="118" t="s">
        <v>105</v>
      </c>
      <c r="AC50" s="21"/>
      <c r="AE50" s="90" t="s">
        <v>376</v>
      </c>
      <c r="AF50" s="82"/>
      <c r="CP50" s="19" t="str">
        <f t="shared" si="16"/>
        <v>Penning Rebecca</v>
      </c>
      <c r="CR50" s="19">
        <f t="shared" si="17"/>
        <v>12</v>
      </c>
      <c r="CS50" s="19" t="str">
        <f t="shared" si="18"/>
        <v>C</v>
      </c>
      <c r="CT50" s="154">
        <v>4353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>
        <v>772</v>
      </c>
      <c r="CY50" s="33">
        <f t="shared" ref="CY50:CY51" si="44">VLOOKUP($CX50,Funktionsbezeichnungen,3,0)</f>
        <v>8</v>
      </c>
      <c r="CZ50" s="83" t="str">
        <f t="shared" ref="CZ50:CZ51" si="45">VLOOKUP($CX50,Funktionsbezeichnungen,2,0)</f>
        <v>Projektingenieur 2</v>
      </c>
      <c r="DA50" s="125">
        <v>772</v>
      </c>
      <c r="DB50" s="33">
        <f>VLOOKUP($DA50,Funktionsbezeichnungen,3,0)</f>
        <v>8</v>
      </c>
      <c r="DC50" s="83" t="str">
        <f>VLOOKUP($DA50,Funktionsbezeichnungen,2,0)</f>
        <v>Projektingenieur 2</v>
      </c>
      <c r="DD50" s="125">
        <v>771</v>
      </c>
      <c r="DE50" s="33">
        <f>VLOOKUP($DD50,Funktionsbezeichnungen,3,0)</f>
        <v>7</v>
      </c>
      <c r="DF50" s="83" t="str">
        <f>VLOOKUP($DD50,Funktionsbezeichnungen,2,0)</f>
        <v>Projektingenieur 1</v>
      </c>
      <c r="DG50" s="20"/>
      <c r="DH50" s="33">
        <v>771</v>
      </c>
      <c r="DI50" s="33">
        <f>VLOOKUP($DH50,Funktionsbezeichnungen,3,0)</f>
        <v>7</v>
      </c>
      <c r="DJ50" s="83" t="str">
        <f>VLOOKUP($DH50,Funktionsbezeichnungen,2,0)</f>
        <v>Projektingenieur 1</v>
      </c>
      <c r="DO50" s="19">
        <f t="shared" si="19"/>
        <v>4353</v>
      </c>
      <c r="DP50" s="153">
        <v>2</v>
      </c>
      <c r="DQ50" s="19">
        <v>3</v>
      </c>
      <c r="DR50" s="185" t="s">
        <v>968</v>
      </c>
    </row>
    <row r="51" spans="1:122" s="19" customFormat="1" x14ac:dyDescent="0.2">
      <c r="A51" s="53">
        <v>0</v>
      </c>
      <c r="B51" s="53"/>
      <c r="C51" s="53">
        <f t="shared" si="14"/>
        <v>1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473</v>
      </c>
      <c r="Q51" s="15">
        <v>47</v>
      </c>
      <c r="R51" s="42"/>
      <c r="S51" s="20" t="s">
        <v>284</v>
      </c>
      <c r="T51" s="21">
        <v>1980</v>
      </c>
      <c r="U51" s="28" t="s">
        <v>1063</v>
      </c>
      <c r="V51" s="21">
        <v>2006</v>
      </c>
      <c r="W51" s="25"/>
      <c r="X51" s="21"/>
      <c r="Y51" s="28"/>
      <c r="Z51" s="21">
        <f t="shared" si="15"/>
        <v>11</v>
      </c>
      <c r="AA51" s="25" t="s">
        <v>108</v>
      </c>
      <c r="AB51" s="118" t="s">
        <v>105</v>
      </c>
      <c r="AC51" s="21"/>
      <c r="AE51" s="90" t="s">
        <v>373</v>
      </c>
      <c r="AF51" s="82"/>
      <c r="CP51" s="19" t="str">
        <f t="shared" si="16"/>
        <v>Akdeniz Veysel</v>
      </c>
      <c r="CR51" s="153">
        <f t="shared" si="17"/>
        <v>11</v>
      </c>
      <c r="CS51" s="19" t="str">
        <f t="shared" si="18"/>
        <v>C</v>
      </c>
      <c r="CT51" s="154">
        <v>4293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772</v>
      </c>
      <c r="DE51" s="33">
        <f>VLOOKUP($DD51,Funktionsbezeichnungen,3,0)</f>
        <v>8</v>
      </c>
      <c r="DF51" s="83" t="str">
        <f>VLOOKUP($DD51,Funktionsbezeichnungen,2,0)</f>
        <v>Projektingenieur 2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9"/>
        <v>4293</v>
      </c>
      <c r="DP51" s="153">
        <v>2</v>
      </c>
      <c r="DQ51" s="19">
        <v>3</v>
      </c>
      <c r="DR51" s="19" t="s">
        <v>951</v>
      </c>
    </row>
    <row r="52" spans="1:122" s="19" customFormat="1" x14ac:dyDescent="0.2">
      <c r="A52" s="53">
        <v>0</v>
      </c>
      <c r="B52" s="53"/>
      <c r="C52" s="53">
        <f t="shared" ref="C52:C64" si="46">IF(Z52&gt;=10,1,0)</f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 t="shared" ref="Z52:Z64" si="47">$AD$3-V52</f>
        <v>10</v>
      </c>
      <c r="AA52" s="25" t="s">
        <v>1079</v>
      </c>
      <c r="AB52" s="118" t="s">
        <v>105</v>
      </c>
      <c r="AC52" s="21"/>
      <c r="AE52" s="90" t="s">
        <v>373</v>
      </c>
      <c r="AF52" s="82"/>
      <c r="CP52" s="19" t="str">
        <f t="shared" ref="CP52:CP64" si="48">+S52</f>
        <v>Noordam Philipp</v>
      </c>
      <c r="CR52" s="153">
        <f t="shared" ref="CR52:CR64" si="49">+Z52</f>
        <v>10</v>
      </c>
      <c r="CS52" s="19" t="str">
        <f t="shared" ref="CS52:CS64" si="50">+AB52</f>
        <v>C</v>
      </c>
      <c r="CT52" s="154">
        <v>4312</v>
      </c>
      <c r="CU52" s="125">
        <v>772</v>
      </c>
      <c r="CV52" s="33">
        <f t="shared" ref="CV52:CV64" si="51">VLOOKUP($CU52,Funktionsbezeichnungen,3,0)</f>
        <v>8</v>
      </c>
      <c r="CW52" s="83" t="str">
        <f t="shared" ref="CW52:CW64" si="52">VLOOKUP($CU52,Funktionsbezeichnungen,2,0)</f>
        <v>Projektingenieur 2</v>
      </c>
      <c r="CX52" s="125">
        <v>772</v>
      </c>
      <c r="CY52" s="33">
        <f>VLOOKUP($CX52,Funktionsbezeichnungen,3,0)</f>
        <v>8</v>
      </c>
      <c r="CZ52" s="83" t="str">
        <f>VLOOKUP($CX52,Funktionsbezeichnungen,2,0)</f>
        <v>Projektingenieur 2</v>
      </c>
      <c r="DA52" s="125"/>
      <c r="DB52" s="33"/>
      <c r="DC52" s="83"/>
      <c r="DD52" s="125"/>
      <c r="DE52" s="33"/>
      <c r="DF52" s="83"/>
      <c r="DG52" s="20"/>
      <c r="DH52" s="33"/>
      <c r="DI52" s="33"/>
      <c r="DJ52" s="83"/>
      <c r="DO52" s="19">
        <f t="shared" ref="DO52:DO64" si="53">+CT52</f>
        <v>4312</v>
      </c>
      <c r="DP52" s="153">
        <v>2</v>
      </c>
      <c r="DQ52" s="19">
        <v>2</v>
      </c>
      <c r="DR52" s="19" t="s">
        <v>951</v>
      </c>
    </row>
    <row r="53" spans="1:122" s="19" customFormat="1" x14ac:dyDescent="0.2">
      <c r="A53" s="53">
        <v>0</v>
      </c>
      <c r="B53" s="53">
        <v>1</v>
      </c>
      <c r="C53" s="53">
        <f t="shared" si="46"/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1003</v>
      </c>
      <c r="Q53" s="15">
        <v>49</v>
      </c>
      <c r="R53" s="42"/>
      <c r="S53" s="20" t="s">
        <v>1004</v>
      </c>
      <c r="T53" s="21">
        <v>1984</v>
      </c>
      <c r="U53" s="28" t="s">
        <v>1230</v>
      </c>
      <c r="V53" s="21">
        <v>2009</v>
      </c>
      <c r="W53" s="25"/>
      <c r="X53" s="21"/>
      <c r="Y53" s="28" t="s">
        <v>91</v>
      </c>
      <c r="Z53" s="21">
        <f t="shared" si="47"/>
        <v>8</v>
      </c>
      <c r="AA53" s="25" t="s">
        <v>269</v>
      </c>
      <c r="AB53" s="118" t="s">
        <v>105</v>
      </c>
      <c r="AC53" s="21"/>
      <c r="AE53" s="90" t="s">
        <v>895</v>
      </c>
      <c r="AF53" s="82"/>
      <c r="CP53" s="19" t="str">
        <f t="shared" si="48"/>
        <v>Vecchi Sandra</v>
      </c>
      <c r="CR53" s="153">
        <f t="shared" si="49"/>
        <v>8</v>
      </c>
      <c r="CS53" s="19" t="str">
        <f t="shared" si="50"/>
        <v>C</v>
      </c>
      <c r="CT53" s="154">
        <v>4906</v>
      </c>
      <c r="CU53" s="125">
        <v>772</v>
      </c>
      <c r="CV53" s="33">
        <f t="shared" si="51"/>
        <v>8</v>
      </c>
      <c r="CW53" s="83" t="str">
        <f t="shared" si="52"/>
        <v>Projektingenieur 2</v>
      </c>
      <c r="CX53" s="125">
        <v>772</v>
      </c>
      <c r="CY53" s="33">
        <f>VLOOKUP($CX53,Funktionsbezeichnungen,3,0)</f>
        <v>8</v>
      </c>
      <c r="CZ53" s="83" t="str">
        <f>VLOOKUP($CX53,Funktionsbezeichnungen,2,0)</f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53"/>
        <v>4906</v>
      </c>
      <c r="DP53" s="153">
        <v>2</v>
      </c>
      <c r="DQ53" s="19">
        <v>1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4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47"/>
        <v>9</v>
      </c>
      <c r="AA54" s="25" t="s">
        <v>1133</v>
      </c>
      <c r="AB54" s="118" t="s">
        <v>105</v>
      </c>
      <c r="AC54" s="21"/>
      <c r="AE54" s="90" t="s">
        <v>895</v>
      </c>
      <c r="AF54" s="82"/>
      <c r="CP54" s="19" t="str">
        <f t="shared" si="48"/>
        <v>Wieland Manuel</v>
      </c>
      <c r="CR54" s="153">
        <f t="shared" si="49"/>
        <v>9</v>
      </c>
      <c r="CS54" s="19" t="str">
        <f t="shared" si="50"/>
        <v>C</v>
      </c>
      <c r="CT54" s="154">
        <v>9698</v>
      </c>
      <c r="CU54" s="125">
        <v>772</v>
      </c>
      <c r="CV54" s="33">
        <f t="shared" si="51"/>
        <v>8</v>
      </c>
      <c r="CW54" s="83" t="str">
        <f t="shared" si="52"/>
        <v>Projektingenieur 2</v>
      </c>
      <c r="CX54" s="125">
        <v>772</v>
      </c>
      <c r="CY54" s="33">
        <f>VLOOKUP($CX54,Funktionsbezeichnungen,3,0)</f>
        <v>8</v>
      </c>
      <c r="CZ54" s="83" t="str">
        <f>VLOOKUP($CX54,Funktionsbezeichnungen,2,0)</f>
        <v>Projektingenieur 2</v>
      </c>
      <c r="DA54" s="125">
        <v>771</v>
      </c>
      <c r="DB54" s="33">
        <f>VLOOKUP($DA54,Funktionsbezeichnungen,3,0)</f>
        <v>7</v>
      </c>
      <c r="DC54" s="83" t="str">
        <f>VLOOKUP($DA54,Funktionsbezeichnungen,2,0)</f>
        <v>Projektingenieur 1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53"/>
        <v>9698</v>
      </c>
      <c r="DP54" s="153">
        <v>2</v>
      </c>
      <c r="DQ54" s="19">
        <v>2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4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1187</v>
      </c>
      <c r="Q55" s="15">
        <v>51</v>
      </c>
      <c r="R55" s="42"/>
      <c r="S55" s="20" t="s">
        <v>1188</v>
      </c>
      <c r="T55" s="21">
        <v>1983</v>
      </c>
      <c r="U55" s="28" t="s">
        <v>1189</v>
      </c>
      <c r="V55" s="21">
        <v>2008</v>
      </c>
      <c r="W55" s="25"/>
      <c r="X55" s="21"/>
      <c r="Y55" s="28"/>
      <c r="Z55" s="118">
        <f t="shared" si="47"/>
        <v>9</v>
      </c>
      <c r="AA55" s="25" t="s">
        <v>698</v>
      </c>
      <c r="AB55" s="118" t="s">
        <v>105</v>
      </c>
      <c r="AC55" s="21"/>
      <c r="AE55" s="90" t="s">
        <v>375</v>
      </c>
      <c r="AF55" s="82"/>
      <c r="CP55" s="19" t="str">
        <f t="shared" si="48"/>
        <v>Skucek Axel</v>
      </c>
      <c r="CR55" s="153">
        <f t="shared" si="49"/>
        <v>9</v>
      </c>
      <c r="CS55" s="153" t="str">
        <f t="shared" si="50"/>
        <v>C</v>
      </c>
      <c r="CT55" s="154">
        <v>4322</v>
      </c>
      <c r="CU55" s="125">
        <v>772</v>
      </c>
      <c r="CV55" s="33">
        <f t="shared" si="51"/>
        <v>8</v>
      </c>
      <c r="CW55" s="83" t="str">
        <f t="shared" si="52"/>
        <v>Projektingenieur 2</v>
      </c>
      <c r="CX55" s="125"/>
      <c r="CY55" s="33"/>
      <c r="CZ55" s="83"/>
      <c r="DA55" s="125"/>
      <c r="DB55" s="33"/>
      <c r="DC55" s="83"/>
      <c r="DD55" s="125"/>
      <c r="DE55" s="33"/>
      <c r="DF55" s="83"/>
      <c r="DG55" s="20"/>
      <c r="DH55" s="33"/>
      <c r="DI55" s="33"/>
      <c r="DJ55" s="83"/>
      <c r="DO55" s="19">
        <f t="shared" si="53"/>
        <v>4322</v>
      </c>
      <c r="DP55" s="153">
        <v>2</v>
      </c>
      <c r="DQ55" s="19">
        <v>3</v>
      </c>
      <c r="DR55" s="19" t="s">
        <v>951</v>
      </c>
    </row>
    <row r="56" spans="1:122" s="19" customFormat="1" x14ac:dyDescent="0.2">
      <c r="A56" s="53">
        <v>0</v>
      </c>
      <c r="B56" s="53"/>
      <c r="C56" s="53">
        <f t="shared" si="46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567</v>
      </c>
      <c r="Q56" s="15">
        <v>52</v>
      </c>
      <c r="R56" s="42"/>
      <c r="S56" s="20" t="s">
        <v>213</v>
      </c>
      <c r="T56" s="21">
        <v>1985</v>
      </c>
      <c r="U56" s="28" t="s">
        <v>1006</v>
      </c>
      <c r="V56" s="21">
        <v>2008</v>
      </c>
      <c r="W56" s="25" t="s">
        <v>1181</v>
      </c>
      <c r="X56" s="21">
        <v>2013</v>
      </c>
      <c r="Y56" s="28" t="s">
        <v>1023</v>
      </c>
      <c r="Z56" s="118">
        <f t="shared" si="47"/>
        <v>9</v>
      </c>
      <c r="AA56" s="25" t="s">
        <v>108</v>
      </c>
      <c r="AB56" s="118" t="s">
        <v>105</v>
      </c>
      <c r="AC56" s="21"/>
      <c r="AE56" s="90" t="s">
        <v>895</v>
      </c>
      <c r="AF56" s="82"/>
      <c r="CP56" s="19" t="str">
        <f t="shared" si="48"/>
        <v>Imesch Reto</v>
      </c>
      <c r="CR56" s="153">
        <f t="shared" si="49"/>
        <v>9</v>
      </c>
      <c r="CS56" s="19" t="str">
        <f t="shared" si="50"/>
        <v>C</v>
      </c>
      <c r="CT56" s="154">
        <v>9677</v>
      </c>
      <c r="CU56" s="125">
        <v>772</v>
      </c>
      <c r="CV56" s="33">
        <f t="shared" si="51"/>
        <v>8</v>
      </c>
      <c r="CW56" s="83" t="str">
        <f t="shared" si="52"/>
        <v>Projektingenieur 2</v>
      </c>
      <c r="CX56" s="125">
        <v>772</v>
      </c>
      <c r="CY56" s="33">
        <f>VLOOKUP($CX56,Funktionsbezeichnungen,3,0)</f>
        <v>8</v>
      </c>
      <c r="CZ56" s="83" t="str">
        <f>VLOOKUP($CX56,Funktionsbezeichnungen,2,0)</f>
        <v>Projektingenieur 2</v>
      </c>
      <c r="DA56" s="125">
        <v>772</v>
      </c>
      <c r="DB56" s="33">
        <f>VLOOKUP($DA56,Funktionsbezeichnungen,3,0)</f>
        <v>8</v>
      </c>
      <c r="DC56" s="83" t="str">
        <f>VLOOKUP($DA56,Funktionsbezeichnungen,2,0)</f>
        <v>Projektingenieur 2</v>
      </c>
      <c r="DD56" s="125">
        <v>771</v>
      </c>
      <c r="DE56" s="33">
        <f>VLOOKUP($DD56,Funktionsbezeichnungen,3,0)</f>
        <v>7</v>
      </c>
      <c r="DF56" s="83" t="str">
        <f>VLOOKUP($DD56,Funktionsbezeichnungen,2,0)</f>
        <v>Projektingenieur 1</v>
      </c>
      <c r="DG56" s="20"/>
      <c r="DH56" s="33">
        <v>771</v>
      </c>
      <c r="DI56" s="33">
        <f>VLOOKUP($DH56,Funktionsbezeichnungen,3,0)</f>
        <v>7</v>
      </c>
      <c r="DJ56" s="83" t="str">
        <f>VLOOKUP($DH56,Funktionsbezeichnungen,2,0)</f>
        <v>Projektingenieur 1</v>
      </c>
      <c r="DO56" s="19">
        <f t="shared" si="53"/>
        <v>9677</v>
      </c>
      <c r="DP56" s="153">
        <v>2</v>
      </c>
      <c r="DQ56" s="19">
        <v>3</v>
      </c>
      <c r="DR56" s="19" t="s">
        <v>951</v>
      </c>
    </row>
    <row r="57" spans="1:122" s="19" customFormat="1" ht="27" x14ac:dyDescent="0.2">
      <c r="A57" s="53">
        <v>0</v>
      </c>
      <c r="B57" s="53"/>
      <c r="C57" s="53">
        <f t="shared" si="46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47"/>
        <v>8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48"/>
        <v>Baschong Clemens</v>
      </c>
      <c r="CR57" s="153">
        <f t="shared" si="49"/>
        <v>8</v>
      </c>
      <c r="CS57" s="19" t="str">
        <f t="shared" si="50"/>
        <v>C</v>
      </c>
      <c r="CT57" s="154">
        <v>4311</v>
      </c>
      <c r="CU57" s="125">
        <v>782</v>
      </c>
      <c r="CV57" s="33">
        <f t="shared" si="51"/>
        <v>8</v>
      </c>
      <c r="CW57" s="83" t="str">
        <f t="shared" si="52"/>
        <v>Projektingenieur 2</v>
      </c>
      <c r="CX57" s="125">
        <v>782</v>
      </c>
      <c r="CY57" s="33">
        <f>VLOOKUP($CX57,Funktionsbezeichnungen,3,0)</f>
        <v>8</v>
      </c>
      <c r="CZ57" s="83" t="str">
        <f>VLOOKUP($CX57,Funktionsbezeichnungen,2,0)</f>
        <v>Projektingenieur 2</v>
      </c>
      <c r="DA57" s="125"/>
      <c r="DB57" s="33"/>
      <c r="DC57" s="83"/>
      <c r="DD57" s="125"/>
      <c r="DE57" s="33"/>
      <c r="DF57" s="83"/>
      <c r="DG57" s="20"/>
      <c r="DH57" s="33"/>
      <c r="DI57" s="33"/>
      <c r="DJ57" s="83"/>
      <c r="DO57" s="19">
        <f t="shared" si="53"/>
        <v>4311</v>
      </c>
      <c r="DP57" s="153">
        <v>2</v>
      </c>
      <c r="DQ57" s="19">
        <v>2</v>
      </c>
      <c r="DR57" s="19" t="s">
        <v>952</v>
      </c>
    </row>
    <row r="58" spans="1:122" s="19" customFormat="1" x14ac:dyDescent="0.2">
      <c r="A58" s="53">
        <v>0</v>
      </c>
      <c r="B58" s="53"/>
      <c r="C58" s="53">
        <f t="shared" si="4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47"/>
        <v>8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48"/>
        <v>Jung Roman</v>
      </c>
      <c r="CR58" s="153">
        <f t="shared" si="49"/>
        <v>8</v>
      </c>
      <c r="CS58" s="19" t="str">
        <f t="shared" si="50"/>
        <v>C</v>
      </c>
      <c r="CT58" s="154">
        <v>8565</v>
      </c>
      <c r="CU58" s="125">
        <v>772</v>
      </c>
      <c r="CV58" s="33">
        <f t="shared" si="51"/>
        <v>8</v>
      </c>
      <c r="CW58" s="83" t="str">
        <f t="shared" si="52"/>
        <v>Projektingenieur 2</v>
      </c>
      <c r="CX58" s="125">
        <v>772</v>
      </c>
      <c r="CY58" s="33">
        <f>VLOOKUP($CX58,Funktionsbezeichnungen,3,0)</f>
        <v>8</v>
      </c>
      <c r="CZ58" s="83" t="str">
        <f>VLOOKUP($CX58,Funktionsbezeichnungen,2,0)</f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53"/>
        <v>8565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/>
      <c r="C59" s="53">
        <f t="shared" si="4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47"/>
        <v>8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48"/>
        <v>Schoeffel Daniel</v>
      </c>
      <c r="CR59" s="153">
        <f t="shared" si="49"/>
        <v>8</v>
      </c>
      <c r="CS59" s="19" t="str">
        <f t="shared" si="50"/>
        <v>C</v>
      </c>
      <c r="CT59" s="154">
        <v>8569</v>
      </c>
      <c r="CU59" s="125">
        <v>772</v>
      </c>
      <c r="CV59" s="33">
        <f t="shared" si="51"/>
        <v>8</v>
      </c>
      <c r="CW59" s="83" t="str">
        <f t="shared" si="52"/>
        <v>Projektingenieur 2</v>
      </c>
      <c r="CX59" s="125">
        <v>772</v>
      </c>
      <c r="CY59" s="33">
        <f>VLOOKUP($CX59,Funktionsbezeichnungen,3,0)</f>
        <v>8</v>
      </c>
      <c r="CZ59" s="83" t="str">
        <f>VLOOKUP($CX59,Funktionsbezeichnungen,2,0)</f>
        <v>Projektingenieur 2</v>
      </c>
      <c r="DA59" s="125">
        <v>771</v>
      </c>
      <c r="DB59" s="33">
        <f>VLOOKUP($DA59,Funktionsbezeichnungen,3,0)</f>
        <v>7</v>
      </c>
      <c r="DC59" s="83" t="str">
        <f>VLOOKUP($DA59,Funktionsbezeichnungen,2,0)</f>
        <v>Projektingenieur 1</v>
      </c>
      <c r="DD59" s="125">
        <v>771</v>
      </c>
      <c r="DE59" s="33">
        <f>VLOOKUP($DD59,Funktionsbezeichnungen,3,0)</f>
        <v>7</v>
      </c>
      <c r="DF59" s="83" t="str">
        <f>VLOOKUP($DD59,Funktionsbezeichnungen,2,0)</f>
        <v>Projektingenieur 1</v>
      </c>
      <c r="DG59" s="20"/>
      <c r="DH59" s="33">
        <v>771</v>
      </c>
      <c r="DI59" s="33">
        <f>VLOOKUP($DH59,Funktionsbezeichnungen,3,0)</f>
        <v>7</v>
      </c>
      <c r="DJ59" s="83" t="str">
        <f>VLOOKUP($DH59,Funktionsbezeichnungen,2,0)</f>
        <v>Projektingenieur 1</v>
      </c>
      <c r="DO59" s="19">
        <f t="shared" si="53"/>
        <v>8569</v>
      </c>
      <c r="DP59" s="153">
        <v>2</v>
      </c>
      <c r="DQ59" s="19">
        <v>3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4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47"/>
        <v>7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48"/>
        <v>Berzi Patrick</v>
      </c>
      <c r="CR60" s="153">
        <f t="shared" si="49"/>
        <v>7</v>
      </c>
      <c r="CS60" s="153" t="str">
        <f t="shared" si="50"/>
        <v>C</v>
      </c>
      <c r="CT60" s="154">
        <v>4911</v>
      </c>
      <c r="CU60" s="125">
        <v>772</v>
      </c>
      <c r="CV60" s="33">
        <f t="shared" si="51"/>
        <v>8</v>
      </c>
      <c r="CW60" s="83" t="str">
        <f t="shared" si="52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5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4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47"/>
        <v>7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48"/>
        <v>Bianchi Emmanuelle</v>
      </c>
      <c r="CR61" s="153">
        <f t="shared" si="49"/>
        <v>7</v>
      </c>
      <c r="CS61" s="153" t="str">
        <f t="shared" si="50"/>
        <v>C</v>
      </c>
      <c r="CT61" s="154">
        <v>7706</v>
      </c>
      <c r="CU61" s="125">
        <v>772</v>
      </c>
      <c r="CV61" s="33">
        <f t="shared" si="51"/>
        <v>8</v>
      </c>
      <c r="CW61" s="83" t="str">
        <f t="shared" si="52"/>
        <v>Projektingenieur 2</v>
      </c>
      <c r="CX61" s="125">
        <v>772</v>
      </c>
      <c r="CY61" s="33">
        <f>VLOOKUP($CX61,Funktionsbezeichnungen,3,0)</f>
        <v>8</v>
      </c>
      <c r="CZ61" s="83" t="str">
        <f>VLOOKUP($CX61,Funktionsbezeichnungen,2,0)</f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5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>
        <v>1</v>
      </c>
      <c r="C62" s="53">
        <f t="shared" si="4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1138</v>
      </c>
      <c r="Q62" s="15">
        <v>58</v>
      </c>
      <c r="R62" s="42"/>
      <c r="S62" s="20" t="s">
        <v>1139</v>
      </c>
      <c r="T62" s="21">
        <v>1981</v>
      </c>
      <c r="U62" s="28" t="s">
        <v>1006</v>
      </c>
      <c r="V62" s="21">
        <v>2010</v>
      </c>
      <c r="W62" s="25"/>
      <c r="X62" s="21"/>
      <c r="Y62" s="28"/>
      <c r="Z62" s="118">
        <f t="shared" si="47"/>
        <v>7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48"/>
        <v>Kanagasabai Manoja</v>
      </c>
      <c r="CR62" s="153">
        <f t="shared" si="49"/>
        <v>7</v>
      </c>
      <c r="CS62" s="153" t="str">
        <f t="shared" si="50"/>
        <v>C</v>
      </c>
      <c r="CT62" s="154">
        <v>4910</v>
      </c>
      <c r="CU62" s="125">
        <v>772</v>
      </c>
      <c r="CV62" s="33">
        <f t="shared" si="51"/>
        <v>8</v>
      </c>
      <c r="CW62" s="83" t="str">
        <f t="shared" si="52"/>
        <v>Projektingenieur 2</v>
      </c>
      <c r="CX62" s="125"/>
      <c r="CY62" s="33"/>
      <c r="CZ62" s="83"/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53"/>
        <v>4910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/>
      <c r="C63" s="53">
        <f t="shared" si="4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47"/>
        <v>7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48"/>
        <v>Indermitte Martin</v>
      </c>
      <c r="CR63" s="153">
        <f t="shared" si="49"/>
        <v>7</v>
      </c>
      <c r="CS63" s="153" t="str">
        <f t="shared" si="50"/>
        <v>C</v>
      </c>
      <c r="CT63" s="154">
        <v>4901</v>
      </c>
      <c r="CU63" s="125">
        <v>772</v>
      </c>
      <c r="CV63" s="33">
        <f t="shared" si="51"/>
        <v>8</v>
      </c>
      <c r="CW63" s="83" t="str">
        <f t="shared" si="52"/>
        <v>Projektingenieur 2</v>
      </c>
      <c r="CX63" s="125">
        <v>772</v>
      </c>
      <c r="CY63" s="33">
        <f>VLOOKUP($CX63,Funktionsbezeichnungen,3,0)</f>
        <v>8</v>
      </c>
      <c r="CZ63" s="83" t="str">
        <f>VLOOKUP($CX63,Funktionsbezeichnungen,2,0)</f>
        <v>Projektingenieur 2</v>
      </c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53"/>
        <v>4901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4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47"/>
        <v>6</v>
      </c>
      <c r="AA64" s="25" t="s">
        <v>698</v>
      </c>
      <c r="AB64" s="118" t="s">
        <v>105</v>
      </c>
      <c r="AC64" s="21"/>
      <c r="AE64" s="90" t="s">
        <v>375</v>
      </c>
      <c r="AF64" s="82"/>
      <c r="CP64" s="19" t="str">
        <f t="shared" si="48"/>
        <v>Brem Jakob</v>
      </c>
      <c r="CR64" s="153">
        <f t="shared" si="49"/>
        <v>6</v>
      </c>
      <c r="CS64" s="153" t="str">
        <f t="shared" si="50"/>
        <v>C</v>
      </c>
      <c r="CT64" s="154">
        <v>4356</v>
      </c>
      <c r="CU64" s="125">
        <v>772</v>
      </c>
      <c r="CV64" s="33">
        <f t="shared" si="51"/>
        <v>8</v>
      </c>
      <c r="CW64" s="83" t="str">
        <f t="shared" si="52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5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14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5"/>
        <v>6</v>
      </c>
      <c r="AA65" s="25" t="s">
        <v>698</v>
      </c>
      <c r="AB65" s="118" t="s">
        <v>105</v>
      </c>
      <c r="AC65" s="21"/>
      <c r="AE65" s="90" t="s">
        <v>375</v>
      </c>
      <c r="AF65" s="82"/>
      <c r="CP65" s="19" t="str">
        <f t="shared" si="16"/>
        <v>Bürgin Johannes</v>
      </c>
      <c r="CR65" s="153">
        <f t="shared" si="17"/>
        <v>6</v>
      </c>
      <c r="CS65" s="153" t="str">
        <f t="shared" si="18"/>
        <v>C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5" si="54">VLOOKUP($CX65,Funktionsbezeichnungen,3,0)</f>
        <v>7</v>
      </c>
      <c r="CZ65" s="83" t="str">
        <f t="shared" ref="CZ65:CZ95" si="55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9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14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06">
        <v>2012</v>
      </c>
      <c r="W66" s="25"/>
      <c r="X66" s="21"/>
      <c r="Y66" s="28"/>
      <c r="Z66" s="118">
        <f t="shared" si="15"/>
        <v>5</v>
      </c>
      <c r="AA66" s="25" t="s">
        <v>698</v>
      </c>
      <c r="AB66" s="206" t="s">
        <v>121</v>
      </c>
      <c r="AC66" s="21"/>
      <c r="AE66" s="90" t="s">
        <v>375</v>
      </c>
      <c r="AF66" s="82"/>
      <c r="CP66" s="19" t="str">
        <f t="shared" si="16"/>
        <v>Frei Lukas</v>
      </c>
      <c r="CR66" s="153">
        <f t="shared" si="17"/>
        <v>5</v>
      </c>
      <c r="CS66" s="153" t="str">
        <f t="shared" si="18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54"/>
        <v>7</v>
      </c>
      <c r="CZ66" s="83" t="str">
        <f t="shared" si="55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9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14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5"/>
        <v>5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16"/>
        <v>D'Arco Marcel</v>
      </c>
      <c r="CR67" s="153">
        <f t="shared" si="17"/>
        <v>5</v>
      </c>
      <c r="CS67" s="153" t="str">
        <f t="shared" si="18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54"/>
        <v>7</v>
      </c>
      <c r="CZ67" s="83" t="str">
        <f t="shared" si="55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9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si="14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118">
        <v>2002</v>
      </c>
      <c r="W68" s="28" t="s">
        <v>1006</v>
      </c>
      <c r="X68" s="163">
        <v>2013</v>
      </c>
      <c r="Y68" s="28"/>
      <c r="Z68" s="163">
        <f>$AD$3-X68</f>
        <v>4</v>
      </c>
      <c r="AA68" s="120" t="s">
        <v>916</v>
      </c>
      <c r="AB68" s="118" t="s">
        <v>121</v>
      </c>
      <c r="AC68" s="118"/>
      <c r="AD68" s="80"/>
      <c r="AE68" s="90" t="s">
        <v>375</v>
      </c>
      <c r="AF68" s="82"/>
      <c r="CP68" s="19" t="str">
        <f t="shared" si="16"/>
        <v>Hochuli Antonina</v>
      </c>
      <c r="CR68" s="153">
        <f t="shared" si="17"/>
        <v>4</v>
      </c>
      <c r="CS68" s="153" t="str">
        <f t="shared" si="18"/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54"/>
        <v>6</v>
      </c>
      <c r="CZ68" s="83" t="str">
        <f t="shared" si="55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si="19"/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 t="shared" ref="C69:C124" si="56"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1074</v>
      </c>
      <c r="Q69" s="15">
        <v>65</v>
      </c>
      <c r="R69" s="42"/>
      <c r="S69" s="20" t="s">
        <v>1075</v>
      </c>
      <c r="T69" s="21">
        <v>1987</v>
      </c>
      <c r="U69" s="28" t="s">
        <v>1061</v>
      </c>
      <c r="V69" s="21">
        <v>2013</v>
      </c>
      <c r="W69" s="25"/>
      <c r="X69" s="21"/>
      <c r="Y69" s="28"/>
      <c r="Z69" s="118">
        <f t="shared" ref="Z69:Z130" si="57">$AD$3-V69</f>
        <v>4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1" si="58">+S69</f>
        <v>Meisch Raoul</v>
      </c>
      <c r="CR69" s="153">
        <f t="shared" ref="CR69:CR129" si="59">+Z69</f>
        <v>4</v>
      </c>
      <c r="CS69" s="153" t="str">
        <f t="shared" ref="CS69:CS129" si="60">+AB69</f>
        <v>D</v>
      </c>
      <c r="CT69" s="154">
        <v>4315</v>
      </c>
      <c r="CU69" s="125">
        <v>771</v>
      </c>
      <c r="CV69" s="33">
        <f t="shared" si="42"/>
        <v>7</v>
      </c>
      <c r="CW69" s="83" t="str">
        <f t="shared" si="43"/>
        <v>Projektingenieur 1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ref="DO69:DO131" si="61">+CT69</f>
        <v>4315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>
        <v>1</v>
      </c>
      <c r="C70" s="53">
        <f t="shared" si="56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57"/>
        <v>4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58"/>
        <v>Stöhr Jessica</v>
      </c>
      <c r="CR70" s="153">
        <f t="shared" si="59"/>
        <v>4</v>
      </c>
      <c r="CS70" s="153" t="str">
        <f t="shared" si="60"/>
        <v>D</v>
      </c>
      <c r="CT70" s="154">
        <v>4313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>
        <v>770</v>
      </c>
      <c r="CY70" s="33">
        <f t="shared" si="54"/>
        <v>6</v>
      </c>
      <c r="CZ70" s="83" t="str">
        <f t="shared" si="55"/>
        <v>Vorstufe Projektingenieur</v>
      </c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61"/>
        <v>4313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/>
      <c r="C71" s="53">
        <f t="shared" si="56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361</v>
      </c>
      <c r="P71" s="15" t="s">
        <v>1153</v>
      </c>
      <c r="Q71" s="15">
        <v>67</v>
      </c>
      <c r="R71" s="42"/>
      <c r="S71" s="20" t="s">
        <v>1154</v>
      </c>
      <c r="T71" s="21">
        <v>1984</v>
      </c>
      <c r="U71" s="28" t="s">
        <v>1061</v>
      </c>
      <c r="V71" s="21">
        <v>2014</v>
      </c>
      <c r="W71" s="25"/>
      <c r="X71" s="21"/>
      <c r="Y71" s="28"/>
      <c r="Z71" s="118">
        <f t="shared" si="57"/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si="58"/>
        <v>Vitt Bernhard</v>
      </c>
      <c r="CR71" s="153">
        <f t="shared" si="59"/>
        <v>3</v>
      </c>
      <c r="CS71" s="153" t="str">
        <f t="shared" si="60"/>
        <v>D</v>
      </c>
      <c r="CT71" s="154">
        <v>4318</v>
      </c>
      <c r="CU71" s="125">
        <v>770</v>
      </c>
      <c r="CV71" s="33">
        <f t="shared" si="42"/>
        <v>6</v>
      </c>
      <c r="CW71" s="83" t="str">
        <f t="shared" si="43"/>
        <v>Vorstufe Projektingenieur</v>
      </c>
      <c r="CX71" s="125"/>
      <c r="CY71" s="33"/>
      <c r="CZ71" s="83"/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61"/>
        <v>4318</v>
      </c>
      <c r="DP71" s="153">
        <v>2</v>
      </c>
      <c r="DQ71" s="19">
        <v>3</v>
      </c>
      <c r="DR71" s="19" t="s">
        <v>951</v>
      </c>
    </row>
    <row r="72" spans="1:122" s="19" customFormat="1" ht="25.5" x14ac:dyDescent="0.25">
      <c r="A72" s="53">
        <v>0</v>
      </c>
      <c r="B72" s="53"/>
      <c r="C72" s="53">
        <f>IF(Z72&gt;=10,1,0)</f>
        <v>0</v>
      </c>
      <c r="D72" s="55"/>
      <c r="E72" s="55">
        <v>1</v>
      </c>
      <c r="F72" s="56"/>
      <c r="G72" s="54"/>
      <c r="H72" s="54">
        <v>1</v>
      </c>
      <c r="I72" s="56"/>
      <c r="J72" s="54"/>
      <c r="K72" s="56"/>
      <c r="L72" s="56"/>
      <c r="M72" s="56"/>
      <c r="N72" s="58"/>
      <c r="O72" s="52" t="s">
        <v>358</v>
      </c>
      <c r="P72" s="15" t="s">
        <v>1173</v>
      </c>
      <c r="Q72" s="15">
        <v>68</v>
      </c>
      <c r="R72" s="42"/>
      <c r="S72" s="20" t="s">
        <v>1172</v>
      </c>
      <c r="T72" s="21">
        <v>1986</v>
      </c>
      <c r="U72" s="208" t="s">
        <v>1231</v>
      </c>
      <c r="V72" s="224">
        <v>2015</v>
      </c>
      <c r="W72" s="28"/>
      <c r="X72" s="21"/>
      <c r="Y72" s="28"/>
      <c r="Z72" s="163">
        <f t="shared" si="57"/>
        <v>2</v>
      </c>
      <c r="AA72" s="25" t="s">
        <v>1176</v>
      </c>
      <c r="AB72" s="21" t="s">
        <v>121</v>
      </c>
      <c r="AC72" s="21"/>
      <c r="AE72" s="90" t="s">
        <v>376</v>
      </c>
      <c r="AF72" s="82"/>
      <c r="CP72" s="19" t="str">
        <f t="shared" si="58"/>
        <v>Völlmin Daniel</v>
      </c>
      <c r="CR72" s="153">
        <f t="shared" si="59"/>
        <v>2</v>
      </c>
      <c r="CS72" s="153" t="str">
        <f t="shared" si="60"/>
        <v>D</v>
      </c>
      <c r="CT72" s="154">
        <v>4319</v>
      </c>
      <c r="CU72" s="125">
        <v>771</v>
      </c>
      <c r="CV72" s="33">
        <f t="shared" si="42"/>
        <v>7</v>
      </c>
      <c r="CW72" s="83" t="str">
        <f t="shared" si="43"/>
        <v>Projektingenieur 1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61"/>
        <v>4319</v>
      </c>
      <c r="DP72" s="153">
        <v>2</v>
      </c>
      <c r="DQ72" s="19">
        <v>3</v>
      </c>
      <c r="DR72" s="19" t="s">
        <v>951</v>
      </c>
    </row>
    <row r="73" spans="1:122" s="19" customFormat="1" x14ac:dyDescent="0.2">
      <c r="A73" s="53">
        <v>0</v>
      </c>
      <c r="B73" s="53"/>
      <c r="C73" s="53">
        <f t="shared" si="56"/>
        <v>0</v>
      </c>
      <c r="D73" s="55">
        <v>1</v>
      </c>
      <c r="E73" s="55"/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360</v>
      </c>
      <c r="P73" s="15" t="s">
        <v>1016</v>
      </c>
      <c r="Q73" s="15">
        <v>69</v>
      </c>
      <c r="R73" s="164"/>
      <c r="S73" s="20" t="s">
        <v>1017</v>
      </c>
      <c r="T73" s="21">
        <v>1988</v>
      </c>
      <c r="U73" s="28" t="s">
        <v>1216</v>
      </c>
      <c r="V73" s="21">
        <v>2016</v>
      </c>
      <c r="W73" s="25"/>
      <c r="X73" s="21"/>
      <c r="Y73" s="28"/>
      <c r="Z73" s="118">
        <f t="shared" si="57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" t="str">
        <f t="shared" si="58"/>
        <v>Burger Stefan</v>
      </c>
      <c r="CR73" s="19">
        <f t="shared" si="59"/>
        <v>1</v>
      </c>
      <c r="CS73" s="19" t="str">
        <f t="shared" si="60"/>
        <v>D</v>
      </c>
      <c r="CT73" s="154">
        <v>9748</v>
      </c>
      <c r="CU73" s="125"/>
      <c r="CV73" s="33" t="e">
        <f t="shared" si="42"/>
        <v>#N/A</v>
      </c>
      <c r="CW73" s="83" t="e">
        <f t="shared" si="43"/>
        <v>#N/A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125"/>
      <c r="DI73" s="33"/>
      <c r="DJ73" s="83"/>
      <c r="DO73" s="19">
        <f t="shared" si="61"/>
        <v>9748</v>
      </c>
      <c r="DP73" s="153">
        <v>2</v>
      </c>
      <c r="DQ73" s="19">
        <v>3</v>
      </c>
      <c r="DR73" s="185" t="s">
        <v>951</v>
      </c>
    </row>
    <row r="74" spans="1:122" s="19" customFormat="1" x14ac:dyDescent="0.2">
      <c r="A74" s="53">
        <v>0</v>
      </c>
      <c r="B74" s="53"/>
      <c r="C74" s="53">
        <f t="shared" si="56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1125</v>
      </c>
      <c r="Q74" s="15">
        <v>70</v>
      </c>
      <c r="R74" s="164" t="s">
        <v>928</v>
      </c>
      <c r="S74" s="20" t="s">
        <v>1126</v>
      </c>
      <c r="T74" s="21">
        <v>1954</v>
      </c>
      <c r="U74" s="28" t="s">
        <v>126</v>
      </c>
      <c r="V74" s="21">
        <v>1973</v>
      </c>
      <c r="W74" s="25" t="s">
        <v>1127</v>
      </c>
      <c r="X74" s="21">
        <v>1979</v>
      </c>
      <c r="Y74" s="28"/>
      <c r="Z74" s="21">
        <f t="shared" si="57"/>
        <v>44</v>
      </c>
      <c r="AA74" s="25" t="s">
        <v>110</v>
      </c>
      <c r="AB74" s="21" t="s">
        <v>105</v>
      </c>
      <c r="AC74" s="21"/>
      <c r="AE74" s="90" t="s">
        <v>376</v>
      </c>
      <c r="AF74" s="82"/>
      <c r="CP74" s="19" t="str">
        <f t="shared" si="58"/>
        <v>Reber Erich</v>
      </c>
      <c r="CR74" s="19">
        <f t="shared" si="59"/>
        <v>44</v>
      </c>
      <c r="CS74" s="19" t="str">
        <f t="shared" si="60"/>
        <v>C</v>
      </c>
      <c r="CT74" s="154">
        <v>3211</v>
      </c>
      <c r="CU74" s="125">
        <v>772</v>
      </c>
      <c r="CV74" s="33">
        <f t="shared" si="42"/>
        <v>8</v>
      </c>
      <c r="CW74" s="83" t="str">
        <f t="shared" si="43"/>
        <v>Projektingenieur 2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61"/>
        <v>3211</v>
      </c>
      <c r="DP74" s="153">
        <v>6</v>
      </c>
      <c r="DQ74" s="19">
        <v>0</v>
      </c>
      <c r="DR74" s="185" t="s">
        <v>968</v>
      </c>
    </row>
    <row r="75" spans="1:122" s="19" customFormat="1" x14ac:dyDescent="0.2">
      <c r="A75" s="53">
        <v>0</v>
      </c>
      <c r="B75" s="53"/>
      <c r="C75" s="53">
        <f t="shared" si="56"/>
        <v>1</v>
      </c>
      <c r="D75" s="55"/>
      <c r="E75" s="55"/>
      <c r="F75" s="56"/>
      <c r="G75" s="54"/>
      <c r="H75" s="54"/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476</v>
      </c>
      <c r="Q75" s="15">
        <v>71</v>
      </c>
      <c r="R75" s="164"/>
      <c r="S75" s="29" t="s">
        <v>127</v>
      </c>
      <c r="T75" s="21">
        <v>1956</v>
      </c>
      <c r="U75" s="28" t="s">
        <v>126</v>
      </c>
      <c r="V75" s="21">
        <v>1976</v>
      </c>
      <c r="W75" s="25"/>
      <c r="X75" s="21"/>
      <c r="Y75" s="28" t="s">
        <v>242</v>
      </c>
      <c r="Z75" s="21">
        <f>$AD$3-V75</f>
        <v>41</v>
      </c>
      <c r="AA75" s="25" t="s">
        <v>686</v>
      </c>
      <c r="AB75" s="21" t="s">
        <v>105</v>
      </c>
      <c r="AC75" s="21"/>
      <c r="AE75" s="90" t="s">
        <v>423</v>
      </c>
      <c r="AF75" s="82"/>
      <c r="CP75" s="19" t="str">
        <f t="shared" si="58"/>
        <v>Aebi Roger</v>
      </c>
      <c r="CR75" s="19">
        <f t="shared" si="59"/>
        <v>41</v>
      </c>
      <c r="CS75" s="19" t="str">
        <f t="shared" si="60"/>
        <v>C</v>
      </c>
      <c r="CT75" s="154">
        <v>6622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>
        <v>772</v>
      </c>
      <c r="CY75" s="33">
        <f t="shared" si="54"/>
        <v>8</v>
      </c>
      <c r="CZ75" s="83" t="str">
        <f t="shared" si="55"/>
        <v>Projektingenieur 2</v>
      </c>
      <c r="DA75" s="125">
        <v>772</v>
      </c>
      <c r="DB75" s="33">
        <f t="shared" ref="DB75:DB98" si="62">VLOOKUP($DA75,Funktionsbezeichnungen,3,0)</f>
        <v>8</v>
      </c>
      <c r="DC75" s="83" t="str">
        <f t="shared" ref="DC75:DC98" si="63">VLOOKUP($DA75,Funktionsbezeichnungen,2,0)</f>
        <v>Projektingenieur 2</v>
      </c>
      <c r="DD75" s="125">
        <v>772</v>
      </c>
      <c r="DE75" s="33">
        <f t="shared" ref="DE75:DE103" si="64">VLOOKUP($DD75,Funktionsbezeichnungen,3,0)</f>
        <v>8</v>
      </c>
      <c r="DF75" s="83" t="str">
        <f t="shared" ref="DF75:DF103" si="65">VLOOKUP($DD75,Funktionsbezeichnungen,2,0)</f>
        <v>Projektingenieur 2</v>
      </c>
      <c r="DG75" s="20"/>
      <c r="DH75" s="33">
        <v>772</v>
      </c>
      <c r="DI75" s="33">
        <f t="shared" ref="DI75:DI98" si="66">VLOOKUP($DH75,Funktionsbezeichnungen,3,0)</f>
        <v>8</v>
      </c>
      <c r="DJ75" s="83" t="str">
        <f t="shared" ref="DJ75:DJ98" si="67">VLOOKUP($DH75,Funktionsbezeichnungen,2,0)</f>
        <v>Projektingenieur 2</v>
      </c>
      <c r="DO75" s="19">
        <f t="shared" si="61"/>
        <v>6622</v>
      </c>
      <c r="DP75" s="153">
        <v>6</v>
      </c>
      <c r="DQ75" s="19">
        <v>0</v>
      </c>
      <c r="DR75" s="185" t="s">
        <v>969</v>
      </c>
    </row>
    <row r="76" spans="1:122" s="19" customFormat="1" x14ac:dyDescent="0.2">
      <c r="A76" s="53">
        <v>0</v>
      </c>
      <c r="B76" s="53"/>
      <c r="C76" s="53">
        <f t="shared" si="56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486</v>
      </c>
      <c r="Q76" s="15">
        <v>72</v>
      </c>
      <c r="R76" s="16"/>
      <c r="S76" s="20" t="s">
        <v>138</v>
      </c>
      <c r="T76" s="21">
        <v>1964</v>
      </c>
      <c r="U76" s="28" t="s">
        <v>126</v>
      </c>
      <c r="V76" s="21">
        <v>1985</v>
      </c>
      <c r="W76" s="25"/>
      <c r="X76" s="21"/>
      <c r="Y76" s="28" t="s">
        <v>203</v>
      </c>
      <c r="Z76" s="21">
        <f t="shared" si="57"/>
        <v>32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" t="str">
        <f t="shared" si="58"/>
        <v>Oehen Beat</v>
      </c>
      <c r="CR76" s="19">
        <f t="shared" si="59"/>
        <v>32</v>
      </c>
      <c r="CS76" s="19" t="str">
        <f t="shared" si="60"/>
        <v>C</v>
      </c>
      <c r="CT76" s="154">
        <v>7622</v>
      </c>
      <c r="CU76" s="125">
        <v>772</v>
      </c>
      <c r="CV76" s="33">
        <f t="shared" ref="CV76:CV105" si="68">VLOOKUP($CU76,Funktionsbezeichnungen,3,0)</f>
        <v>8</v>
      </c>
      <c r="CW76" s="83" t="str">
        <f t="shared" ref="CW76:CW105" si="69">VLOOKUP($CU76,Funktionsbezeichnungen,2,0)</f>
        <v>Projektingenieur 2</v>
      </c>
      <c r="CX76" s="125">
        <v>772</v>
      </c>
      <c r="CY76" s="33">
        <f t="shared" si="54"/>
        <v>8</v>
      </c>
      <c r="CZ76" s="83" t="str">
        <f t="shared" si="55"/>
        <v>Projektingenieur 2</v>
      </c>
      <c r="DA76" s="125">
        <v>772</v>
      </c>
      <c r="DB76" s="33">
        <f t="shared" si="62"/>
        <v>8</v>
      </c>
      <c r="DC76" s="83" t="str">
        <f t="shared" si="63"/>
        <v>Projektingenieur 2</v>
      </c>
      <c r="DD76" s="125">
        <v>772</v>
      </c>
      <c r="DE76" s="33">
        <f t="shared" si="64"/>
        <v>8</v>
      </c>
      <c r="DF76" s="83" t="str">
        <f t="shared" si="65"/>
        <v>Projektingenieur 2</v>
      </c>
      <c r="DG76" s="20"/>
      <c r="DH76" s="125">
        <v>772</v>
      </c>
      <c r="DI76" s="33">
        <f t="shared" si="66"/>
        <v>8</v>
      </c>
      <c r="DJ76" s="83" t="str">
        <f t="shared" si="67"/>
        <v>Projektingenieur 2</v>
      </c>
      <c r="DO76" s="19">
        <f t="shared" si="61"/>
        <v>7622</v>
      </c>
      <c r="DP76" s="153">
        <v>6</v>
      </c>
      <c r="DQ76" s="19">
        <v>0</v>
      </c>
      <c r="DR76" s="185" t="s">
        <v>968</v>
      </c>
    </row>
    <row r="77" spans="1:122" s="19" customFormat="1" x14ac:dyDescent="0.2">
      <c r="A77" s="53">
        <v>0</v>
      </c>
      <c r="B77" s="53"/>
      <c r="C77" s="53">
        <f>IF(Z77&gt;=10,1,0)</f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494</v>
      </c>
      <c r="Q77" s="15">
        <v>73</v>
      </c>
      <c r="R77" s="42"/>
      <c r="S77" s="27" t="s">
        <v>178</v>
      </c>
      <c r="T77" s="21">
        <v>1978</v>
      </c>
      <c r="U77" s="28" t="s">
        <v>235</v>
      </c>
      <c r="V77" s="21">
        <v>2001</v>
      </c>
      <c r="W77" s="25"/>
      <c r="X77" s="21"/>
      <c r="Y77" s="25" t="s">
        <v>289</v>
      </c>
      <c r="Z77" s="21">
        <f>$AD$3-V77</f>
        <v>16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58"/>
        <v>Thalmann Patric</v>
      </c>
      <c r="CR77" s="19">
        <f t="shared" si="59"/>
        <v>16</v>
      </c>
      <c r="CS77" s="19" t="str">
        <f t="shared" si="60"/>
        <v>C</v>
      </c>
      <c r="CT77" s="154">
        <v>9658</v>
      </c>
      <c r="CU77" s="125">
        <v>772</v>
      </c>
      <c r="CV77" s="33">
        <f t="shared" si="68"/>
        <v>8</v>
      </c>
      <c r="CW77" s="83" t="str">
        <f t="shared" si="69"/>
        <v>Projektingenieur 2</v>
      </c>
      <c r="CX77" s="125">
        <v>772</v>
      </c>
      <c r="CY77" s="33">
        <f>VLOOKUP($CX77,Funktionsbezeichnungen,3,0)</f>
        <v>8</v>
      </c>
      <c r="CZ77" s="83" t="str">
        <f>VLOOKUP($CX77,Funktionsbezeichnungen,2,0)</f>
        <v>Projektingenieur 2</v>
      </c>
      <c r="DA77" s="125">
        <v>771</v>
      </c>
      <c r="DB77" s="33">
        <f>VLOOKUP($DA77,Funktionsbezeichnungen,3,0)</f>
        <v>7</v>
      </c>
      <c r="DC77" s="83" t="str">
        <f>VLOOKUP($DA77,Funktionsbezeichnungen,2,0)</f>
        <v>Projektingenieur 1</v>
      </c>
      <c r="DD77" s="125">
        <v>771</v>
      </c>
      <c r="DE77" s="33">
        <f>VLOOKUP($DD77,Funktionsbezeichnungen,3,0)</f>
        <v>7</v>
      </c>
      <c r="DF77" s="83" t="str">
        <f>VLOOKUP($DD77,Funktionsbezeichnungen,2,0)</f>
        <v>Projektingenieur 1</v>
      </c>
      <c r="DG77" s="20"/>
      <c r="DH77" s="125">
        <v>771</v>
      </c>
      <c r="DI77" s="33">
        <f>VLOOKUP($DH77,Funktionsbezeichnungen,3,0)</f>
        <v>7</v>
      </c>
      <c r="DJ77" s="83" t="str">
        <f>VLOOKUP($DH77,Funktionsbezeichnungen,2,0)</f>
        <v>Projektingenieur 1</v>
      </c>
      <c r="DO77" s="19">
        <f t="shared" si="61"/>
        <v>9658</v>
      </c>
      <c r="DP77" s="153">
        <v>6</v>
      </c>
      <c r="DQ77" s="19">
        <v>0</v>
      </c>
      <c r="DR77" s="185" t="s">
        <v>968</v>
      </c>
    </row>
    <row r="78" spans="1:122" s="19" customFormat="1" ht="15.75" x14ac:dyDescent="0.2">
      <c r="A78" s="53">
        <v>0</v>
      </c>
      <c r="B78" s="53"/>
      <c r="C78" s="53">
        <f t="shared" si="56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477</v>
      </c>
      <c r="Q78" s="15">
        <v>74</v>
      </c>
      <c r="R78" s="16"/>
      <c r="S78" s="20" t="s">
        <v>134</v>
      </c>
      <c r="T78" s="21">
        <v>1954</v>
      </c>
      <c r="U78" s="28" t="s">
        <v>126</v>
      </c>
      <c r="V78" s="21">
        <v>1974</v>
      </c>
      <c r="W78" s="25"/>
      <c r="X78" s="21"/>
      <c r="Y78" s="28" t="s">
        <v>135</v>
      </c>
      <c r="Z78" s="21">
        <f t="shared" si="57"/>
        <v>43</v>
      </c>
      <c r="AA78" s="25" t="s">
        <v>110</v>
      </c>
      <c r="AB78" s="21" t="s">
        <v>1040</v>
      </c>
      <c r="AC78" s="21"/>
      <c r="AE78" s="90" t="s">
        <v>404</v>
      </c>
      <c r="AF78" s="82"/>
      <c r="CP78" s="19" t="str">
        <f t="shared" si="58"/>
        <v>Imesch Robert</v>
      </c>
      <c r="CR78" s="19">
        <f t="shared" si="59"/>
        <v>43</v>
      </c>
      <c r="CS78" s="19" t="str">
        <f t="shared" si="60"/>
        <v xml:space="preserve"> D/C 2)</v>
      </c>
      <c r="CT78" s="154">
        <v>4249</v>
      </c>
      <c r="CU78" s="125">
        <v>772</v>
      </c>
      <c r="CV78" s="33">
        <f t="shared" si="68"/>
        <v>8</v>
      </c>
      <c r="CW78" s="83" t="str">
        <f t="shared" si="69"/>
        <v>Projektingenieur 2</v>
      </c>
      <c r="CX78" s="125">
        <v>772</v>
      </c>
      <c r="CY78" s="33">
        <f t="shared" si="54"/>
        <v>8</v>
      </c>
      <c r="CZ78" s="83" t="str">
        <f t="shared" si="55"/>
        <v>Projektingenieur 2</v>
      </c>
      <c r="DA78" s="125">
        <v>772</v>
      </c>
      <c r="DB78" s="33">
        <f t="shared" si="62"/>
        <v>8</v>
      </c>
      <c r="DC78" s="83" t="str">
        <f t="shared" si="63"/>
        <v>Projektingenieur 2</v>
      </c>
      <c r="DD78" s="125">
        <v>772</v>
      </c>
      <c r="DE78" s="33">
        <f t="shared" si="64"/>
        <v>8</v>
      </c>
      <c r="DF78" s="83" t="str">
        <f t="shared" si="65"/>
        <v>Projektingenieur 2</v>
      </c>
      <c r="DG78" s="20"/>
      <c r="DH78" s="33">
        <v>772</v>
      </c>
      <c r="DI78" s="33">
        <f t="shared" si="66"/>
        <v>8</v>
      </c>
      <c r="DJ78" s="83" t="str">
        <f t="shared" si="67"/>
        <v>Projektingenieur 2</v>
      </c>
      <c r="DO78" s="19">
        <f t="shared" si="61"/>
        <v>4249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56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478</v>
      </c>
      <c r="Q79" s="15">
        <v>75</v>
      </c>
      <c r="R79" s="16"/>
      <c r="S79" s="20" t="s">
        <v>136</v>
      </c>
      <c r="T79" s="21">
        <v>1955</v>
      </c>
      <c r="U79" s="28" t="s">
        <v>126</v>
      </c>
      <c r="V79" s="21">
        <v>1975</v>
      </c>
      <c r="W79" s="25"/>
      <c r="X79" s="21"/>
      <c r="Y79" s="28" t="s">
        <v>135</v>
      </c>
      <c r="Z79" s="21">
        <f t="shared" si="57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58"/>
        <v>Flückiger Hans Peter</v>
      </c>
      <c r="CR79" s="19">
        <f t="shared" si="59"/>
        <v>42</v>
      </c>
      <c r="CS79" s="19" t="str">
        <f t="shared" si="60"/>
        <v xml:space="preserve"> D/C 2)</v>
      </c>
      <c r="CT79" s="154">
        <v>4250</v>
      </c>
      <c r="CU79" s="125">
        <v>772</v>
      </c>
      <c r="CV79" s="33">
        <f t="shared" si="68"/>
        <v>8</v>
      </c>
      <c r="CW79" s="83" t="str">
        <f t="shared" si="69"/>
        <v>Projektingenieur 2</v>
      </c>
      <c r="CX79" s="125">
        <v>772</v>
      </c>
      <c r="CY79" s="33">
        <f t="shared" si="54"/>
        <v>8</v>
      </c>
      <c r="CZ79" s="83" t="str">
        <f t="shared" si="55"/>
        <v>Projektingenieur 2</v>
      </c>
      <c r="DA79" s="125">
        <v>772</v>
      </c>
      <c r="DB79" s="33">
        <f t="shared" si="62"/>
        <v>8</v>
      </c>
      <c r="DC79" s="83" t="str">
        <f t="shared" si="63"/>
        <v>Projektingenieur 2</v>
      </c>
      <c r="DD79" s="125">
        <v>772</v>
      </c>
      <c r="DE79" s="33">
        <f t="shared" si="64"/>
        <v>8</v>
      </c>
      <c r="DF79" s="83" t="str">
        <f t="shared" si="65"/>
        <v>Projektingenieur 2</v>
      </c>
      <c r="DG79" s="20"/>
      <c r="DH79" s="33">
        <v>772</v>
      </c>
      <c r="DI79" s="33">
        <f t="shared" si="66"/>
        <v>8</v>
      </c>
      <c r="DJ79" s="83" t="str">
        <f t="shared" si="67"/>
        <v>Projektingenieur 2</v>
      </c>
      <c r="DO79" s="19">
        <f t="shared" si="61"/>
        <v>4250</v>
      </c>
      <c r="DP79" s="153">
        <v>6</v>
      </c>
      <c r="DQ79" s="19">
        <v>0</v>
      </c>
      <c r="DR79" s="185" t="s">
        <v>968</v>
      </c>
    </row>
    <row r="80" spans="1:122" s="19" customFormat="1" ht="27" x14ac:dyDescent="0.25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358</v>
      </c>
      <c r="P80" s="15" t="s">
        <v>617</v>
      </c>
      <c r="Q80" s="15">
        <v>76</v>
      </c>
      <c r="R80" s="42"/>
      <c r="S80" s="216" t="s">
        <v>618</v>
      </c>
      <c r="T80" s="118">
        <v>1985</v>
      </c>
      <c r="U80" s="169" t="s">
        <v>235</v>
      </c>
      <c r="V80" s="118">
        <v>2006</v>
      </c>
      <c r="W80" s="225" t="s">
        <v>1234</v>
      </c>
      <c r="X80" s="224">
        <v>2015</v>
      </c>
      <c r="Y80" s="225"/>
      <c r="Z80" s="224">
        <f>$AD$3-V80</f>
        <v>11</v>
      </c>
      <c r="AA80" s="225" t="s">
        <v>110</v>
      </c>
      <c r="AB80" s="224" t="s">
        <v>121</v>
      </c>
      <c r="AC80" s="224"/>
      <c r="AD80" s="226"/>
      <c r="AE80" s="227" t="s">
        <v>376</v>
      </c>
      <c r="AF80" s="82"/>
      <c r="CP80" s="19" t="str">
        <f t="shared" si="58"/>
        <v>Zeltner Viktor</v>
      </c>
      <c r="CR80" s="19">
        <f t="shared" si="59"/>
        <v>11</v>
      </c>
      <c r="CS80" s="19" t="str">
        <f t="shared" si="60"/>
        <v>D</v>
      </c>
      <c r="CT80" s="154">
        <v>6765</v>
      </c>
      <c r="CU80" s="125">
        <v>771</v>
      </c>
      <c r="CV80" s="33">
        <f t="shared" si="68"/>
        <v>7</v>
      </c>
      <c r="CW80" s="83" t="str">
        <f t="shared" si="69"/>
        <v>Projektingenieur 1</v>
      </c>
      <c r="CX80" s="125">
        <v>771</v>
      </c>
      <c r="CY80" s="33">
        <f>VLOOKUP($CX80,Funktionsbezeichnungen,3,0)</f>
        <v>7</v>
      </c>
      <c r="CZ80" s="83" t="str">
        <f>VLOOKUP($CX80,Funktionsbezeichnungen,2,0)</f>
        <v>Projektingenieur 1</v>
      </c>
      <c r="DA80" s="125">
        <v>733</v>
      </c>
      <c r="DB80" s="33">
        <f>VLOOKUP($DA80,Funktionsbezeichnungen,3,0)</f>
        <v>6</v>
      </c>
      <c r="DC80" s="83" t="str">
        <f>VLOOKUP($DA80,Funktionsbezeichnungen,2,0)</f>
        <v>Konstrukteur 3 / -planer 3 / Gruppenchef 1</v>
      </c>
      <c r="DD80" s="125">
        <v>732</v>
      </c>
      <c r="DE80" s="33">
        <f>VLOOKUP($DD80,Funktionsbezeichnungen,3,0)</f>
        <v>5</v>
      </c>
      <c r="DF80" s="83" t="str">
        <f>VLOOKUP($DD80,Funktionsbezeichnungen,2,0)</f>
        <v>Konstrukteur 2 / -planer 2</v>
      </c>
      <c r="DG80" s="20"/>
      <c r="DH80" s="33">
        <v>732</v>
      </c>
      <c r="DI80" s="33">
        <f>VLOOKUP($DH80,Funktionsbezeichnungen,3,0)</f>
        <v>5</v>
      </c>
      <c r="DJ80" s="83" t="str">
        <f>VLOOKUP($DH80,Funktionsbezeichnungen,2,0)</f>
        <v>Konstrukteur 2 / -planer 2</v>
      </c>
      <c r="DO80" s="19">
        <f t="shared" si="61"/>
        <v>6765</v>
      </c>
      <c r="DP80" s="153">
        <v>6</v>
      </c>
      <c r="DQ80" s="19">
        <v>0</v>
      </c>
      <c r="DR80" s="19" t="s">
        <v>964</v>
      </c>
    </row>
    <row r="81" spans="1:122" s="19" customFormat="1" x14ac:dyDescent="0.2">
      <c r="A81" s="53">
        <v>0</v>
      </c>
      <c r="B81" s="53"/>
      <c r="C81" s="53">
        <f t="shared" si="56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358</v>
      </c>
      <c r="P81" s="15" t="s">
        <v>482</v>
      </c>
      <c r="Q81" s="15">
        <v>77</v>
      </c>
      <c r="R81" s="16"/>
      <c r="S81" s="20" t="s">
        <v>260</v>
      </c>
      <c r="T81" s="21">
        <v>1956</v>
      </c>
      <c r="U81" s="28" t="s">
        <v>126</v>
      </c>
      <c r="V81" s="21">
        <v>1973</v>
      </c>
      <c r="W81" s="25"/>
      <c r="X81" s="21"/>
      <c r="Y81" s="28"/>
      <c r="Z81" s="21">
        <f t="shared" si="57"/>
        <v>44</v>
      </c>
      <c r="AA81" s="25" t="s">
        <v>139</v>
      </c>
      <c r="AB81" s="21" t="s">
        <v>121</v>
      </c>
      <c r="AC81" s="21"/>
      <c r="AE81" s="90" t="s">
        <v>377</v>
      </c>
      <c r="AF81" s="82"/>
      <c r="CP81" s="19" t="str">
        <f t="shared" si="58"/>
        <v>Allemann  Bertrand</v>
      </c>
      <c r="CR81" s="19">
        <f t="shared" si="59"/>
        <v>44</v>
      </c>
      <c r="CS81" s="19" t="str">
        <f t="shared" si="60"/>
        <v>D</v>
      </c>
      <c r="CT81" s="154">
        <v>5631</v>
      </c>
      <c r="CU81" s="125">
        <v>741</v>
      </c>
      <c r="CV81" s="33">
        <f t="shared" si="68"/>
        <v>7</v>
      </c>
      <c r="CW81" s="83" t="str">
        <f t="shared" si="69"/>
        <v>Konstrukteur 4 / Fachplaner 4 / Gruppenchef 2</v>
      </c>
      <c r="CX81" s="125">
        <v>741</v>
      </c>
      <c r="CY81" s="33">
        <f t="shared" si="54"/>
        <v>7</v>
      </c>
      <c r="CZ81" s="83" t="str">
        <f t="shared" si="55"/>
        <v>Konstrukteur 4 / Fachplaner 4 / Gruppenchef 2</v>
      </c>
      <c r="DA81" s="125">
        <v>741</v>
      </c>
      <c r="DB81" s="33">
        <f t="shared" si="62"/>
        <v>7</v>
      </c>
      <c r="DC81" s="83" t="str">
        <f t="shared" si="63"/>
        <v>Konstrukteur 4 / Fachplaner 4 / Gruppenchef 2</v>
      </c>
      <c r="DD81" s="125">
        <v>741</v>
      </c>
      <c r="DE81" s="33">
        <f t="shared" si="64"/>
        <v>7</v>
      </c>
      <c r="DF81" s="83" t="str">
        <f t="shared" si="65"/>
        <v>Konstrukteur 4 / Fachplaner 4 / Gruppenchef 2</v>
      </c>
      <c r="DG81" s="20"/>
      <c r="DH81" s="33">
        <v>742</v>
      </c>
      <c r="DI81" s="33">
        <f t="shared" si="66"/>
        <v>8</v>
      </c>
      <c r="DJ81" s="83" t="str">
        <f t="shared" si="67"/>
        <v>Konstrukteur 5  / Fachplaner 5 / Gruppenchef 3</v>
      </c>
      <c r="DO81" s="19">
        <f t="shared" si="61"/>
        <v>5631</v>
      </c>
      <c r="DP81" s="153">
        <v>6</v>
      </c>
      <c r="DQ81" s="19">
        <v>0</v>
      </c>
      <c r="DR81" s="19" t="s">
        <v>965</v>
      </c>
    </row>
    <row r="82" spans="1:122" s="19" customFormat="1" x14ac:dyDescent="0.2">
      <c r="A82" s="53">
        <v>0</v>
      </c>
      <c r="B82" s="53"/>
      <c r="C82" s="53">
        <f>IF(Z82&gt;=10,1,0)</f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491</v>
      </c>
      <c r="Q82" s="15">
        <v>78</v>
      </c>
      <c r="R82" s="16"/>
      <c r="S82" s="20" t="s">
        <v>140</v>
      </c>
      <c r="T82" s="21">
        <v>1955</v>
      </c>
      <c r="U82" s="28" t="s">
        <v>126</v>
      </c>
      <c r="V82" s="21">
        <v>1973</v>
      </c>
      <c r="W82" s="25"/>
      <c r="X82" s="21"/>
      <c r="Y82" s="28"/>
      <c r="Z82" s="21">
        <f>$AD$3-V82</f>
        <v>44</v>
      </c>
      <c r="AA82" s="25" t="s">
        <v>129</v>
      </c>
      <c r="AB82" s="21" t="s">
        <v>121</v>
      </c>
      <c r="AC82" s="21"/>
      <c r="AE82" s="187" t="s">
        <v>377</v>
      </c>
      <c r="AF82" s="82"/>
      <c r="CP82" s="19" t="str">
        <f>+S82</f>
        <v>Wespiser Charles</v>
      </c>
      <c r="CR82" s="19">
        <f>+Z82</f>
        <v>44</v>
      </c>
      <c r="CS82" s="19" t="str">
        <f>+AB82</f>
        <v>D</v>
      </c>
      <c r="CT82" s="154">
        <v>5545</v>
      </c>
      <c r="CU82" s="125">
        <v>741</v>
      </c>
      <c r="CV82" s="33">
        <f>VLOOKUP($CU82,Funktionsbezeichnungen,3,0)</f>
        <v>7</v>
      </c>
      <c r="CW82" s="83" t="str">
        <f>VLOOKUP($CU82,Funktionsbezeichnungen,2,0)</f>
        <v>Konstrukteur 4 / Fachplaner 4 / Gruppenchef 2</v>
      </c>
      <c r="CX82" s="125">
        <v>741</v>
      </c>
      <c r="CY82" s="33">
        <f>VLOOKUP($CX82,Funktionsbezeichnungen,3,0)</f>
        <v>7</v>
      </c>
      <c r="CZ82" s="83" t="str">
        <f>VLOOKUP($CX82,Funktionsbezeichnungen,2,0)</f>
        <v>Konstrukteur 4 / Fachplaner 4 / Gruppenchef 2</v>
      </c>
      <c r="DA82" s="125">
        <v>741</v>
      </c>
      <c r="DB82" s="33">
        <f>VLOOKUP($DA82,Funktionsbezeichnungen,3,0)</f>
        <v>7</v>
      </c>
      <c r="DC82" s="83" t="str">
        <f>VLOOKUP($DA82,Funktionsbezeichnungen,2,0)</f>
        <v>Konstrukteur 4 / Fachplaner 4 / Gruppenchef 2</v>
      </c>
      <c r="DD82" s="125">
        <v>741</v>
      </c>
      <c r="DE82" s="33">
        <f>VLOOKUP($DD82,Funktionsbezeichnungen,3,0)</f>
        <v>7</v>
      </c>
      <c r="DF82" s="83" t="str">
        <f>VLOOKUP($DD82,Funktionsbezeichnungen,2,0)</f>
        <v>Konstrukteur 4 / Fachplaner 4 / Gruppenchef 2</v>
      </c>
      <c r="DG82" s="20"/>
      <c r="DH82" s="125">
        <v>741</v>
      </c>
      <c r="DI82" s="33">
        <f>VLOOKUP($DH82,Funktionsbezeichnungen,3,0)</f>
        <v>7</v>
      </c>
      <c r="DJ82" s="83" t="str">
        <f>VLOOKUP($DH82,Funktionsbezeichnungen,2,0)</f>
        <v>Konstrukteur 4 / Fachplaner 4 / Gruppenchef 2</v>
      </c>
      <c r="DO82" s="19">
        <f>+CT82</f>
        <v>5545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56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7"/>
        <v>40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58"/>
        <v>Lenherr Paul</v>
      </c>
      <c r="CR83" s="19">
        <f t="shared" si="59"/>
        <v>40</v>
      </c>
      <c r="CS83" s="19" t="str">
        <f t="shared" si="60"/>
        <v>D</v>
      </c>
      <c r="CT83" s="154">
        <v>6628</v>
      </c>
      <c r="CU83" s="125">
        <v>741</v>
      </c>
      <c r="CV83" s="33">
        <f t="shared" si="68"/>
        <v>7</v>
      </c>
      <c r="CW83" s="83" t="str">
        <f t="shared" si="69"/>
        <v>Konstrukteur 4 / Fachplaner 4 / Gruppenchef 2</v>
      </c>
      <c r="CX83" s="125">
        <v>741</v>
      </c>
      <c r="CY83" s="33">
        <f t="shared" si="54"/>
        <v>7</v>
      </c>
      <c r="CZ83" s="83" t="str">
        <f t="shared" si="55"/>
        <v>Konstrukteur 4 / Fachplaner 4 / Gruppenchef 2</v>
      </c>
      <c r="DA83" s="125">
        <v>741</v>
      </c>
      <c r="DB83" s="33">
        <f t="shared" si="62"/>
        <v>7</v>
      </c>
      <c r="DC83" s="83" t="str">
        <f t="shared" si="63"/>
        <v>Konstrukteur 4 / Fachplaner 4 / Gruppenchef 2</v>
      </c>
      <c r="DD83" s="125">
        <v>741</v>
      </c>
      <c r="DE83" s="33">
        <f t="shared" si="64"/>
        <v>7</v>
      </c>
      <c r="DF83" s="83" t="str">
        <f t="shared" si="65"/>
        <v>Konstrukteur 4 / Fachplaner 4 / Gruppenchef 2</v>
      </c>
      <c r="DG83" s="20"/>
      <c r="DH83" s="33">
        <v>742</v>
      </c>
      <c r="DI83" s="33">
        <f t="shared" si="66"/>
        <v>8</v>
      </c>
      <c r="DJ83" s="83" t="str">
        <f t="shared" si="67"/>
        <v>Konstrukteur 5  / Fachplaner 5 / Gruppenchef 3</v>
      </c>
      <c r="DO83" s="19">
        <f t="shared" si="61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56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7"/>
        <v>39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58"/>
        <v>von Schallen Urs</v>
      </c>
      <c r="CR84" s="19">
        <f t="shared" si="59"/>
        <v>39</v>
      </c>
      <c r="CS84" s="19" t="str">
        <f t="shared" si="60"/>
        <v>D</v>
      </c>
      <c r="CT84" s="154">
        <v>6659</v>
      </c>
      <c r="CU84" s="125">
        <v>742</v>
      </c>
      <c r="CV84" s="33">
        <f t="shared" si="68"/>
        <v>8</v>
      </c>
      <c r="CW84" s="83" t="str">
        <f t="shared" si="69"/>
        <v>Konstrukteur 5  / Fachplaner 5 / Gruppenchef 3</v>
      </c>
      <c r="CX84" s="125">
        <v>742</v>
      </c>
      <c r="CY84" s="33">
        <f t="shared" si="54"/>
        <v>8</v>
      </c>
      <c r="CZ84" s="83" t="str">
        <f t="shared" si="55"/>
        <v>Konstrukteur 5  / Fachplaner 5 / Gruppenchef 3</v>
      </c>
      <c r="DA84" s="125">
        <v>742</v>
      </c>
      <c r="DB84" s="33">
        <f t="shared" si="62"/>
        <v>8</v>
      </c>
      <c r="DC84" s="83" t="str">
        <f t="shared" si="63"/>
        <v>Konstrukteur 5  / Fachplaner 5 / Gruppenchef 3</v>
      </c>
      <c r="DD84" s="125">
        <v>742</v>
      </c>
      <c r="DE84" s="33">
        <f t="shared" si="64"/>
        <v>8</v>
      </c>
      <c r="DF84" s="83" t="str">
        <f t="shared" si="65"/>
        <v>Konstrukteur 5  / Fachplaner 5 / Gruppenchef 3</v>
      </c>
      <c r="DG84" s="20"/>
      <c r="DH84" s="33">
        <v>742</v>
      </c>
      <c r="DI84" s="33">
        <f t="shared" si="66"/>
        <v>8</v>
      </c>
      <c r="DJ84" s="83" t="str">
        <f t="shared" si="67"/>
        <v>Konstrukteur 5  / Fachplaner 5 / Gruppenchef 3</v>
      </c>
      <c r="DO84" s="19">
        <f t="shared" si="61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56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7"/>
        <v>37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58"/>
        <v>Schneider Martin</v>
      </c>
      <c r="CR85" s="19">
        <f t="shared" si="59"/>
        <v>37</v>
      </c>
      <c r="CS85" s="19" t="str">
        <f t="shared" si="60"/>
        <v>D</v>
      </c>
      <c r="CT85" s="154">
        <v>4354</v>
      </c>
      <c r="CU85" s="125">
        <v>741</v>
      </c>
      <c r="CV85" s="33">
        <f t="shared" si="68"/>
        <v>7</v>
      </c>
      <c r="CW85" s="83" t="str">
        <f t="shared" si="69"/>
        <v>Konstrukteur 4 / Fachplaner 4 / Gruppenchef 2</v>
      </c>
      <c r="CX85" s="125">
        <v>741</v>
      </c>
      <c r="CY85" s="33">
        <f t="shared" si="54"/>
        <v>7</v>
      </c>
      <c r="CZ85" s="83" t="str">
        <f t="shared" si="55"/>
        <v>Konstrukteur 4 / Fachplaner 4 / Gruppenchef 2</v>
      </c>
      <c r="DA85" s="125">
        <v>741</v>
      </c>
      <c r="DB85" s="33">
        <f t="shared" si="62"/>
        <v>7</v>
      </c>
      <c r="DC85" s="83" t="str">
        <f t="shared" si="63"/>
        <v>Konstrukteur 4 / Fachplaner 4 / Gruppenchef 2</v>
      </c>
      <c r="DD85" s="125">
        <v>741</v>
      </c>
      <c r="DE85" s="33">
        <f t="shared" si="64"/>
        <v>7</v>
      </c>
      <c r="DF85" s="83" t="str">
        <f t="shared" si="65"/>
        <v>Konstrukteur 4 / Fachplaner 4 / Gruppenchef 2</v>
      </c>
      <c r="DG85" s="20"/>
      <c r="DH85" s="33">
        <v>742</v>
      </c>
      <c r="DI85" s="33">
        <f t="shared" si="66"/>
        <v>8</v>
      </c>
      <c r="DJ85" s="83" t="str">
        <f t="shared" si="67"/>
        <v>Konstrukteur 5  / Fachplaner 5 / Gruppenchef 3</v>
      </c>
      <c r="DO85" s="19">
        <f t="shared" si="61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56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7"/>
        <v>36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58"/>
        <v>Ortlieb Hans-Rudi</v>
      </c>
      <c r="CR86" s="19">
        <f t="shared" si="59"/>
        <v>36</v>
      </c>
      <c r="CS86" s="19" t="str">
        <f t="shared" si="60"/>
        <v>D</v>
      </c>
      <c r="CT86" s="154">
        <v>5630</v>
      </c>
      <c r="CU86" s="125">
        <v>771</v>
      </c>
      <c r="CV86" s="33">
        <f t="shared" si="68"/>
        <v>7</v>
      </c>
      <c r="CW86" s="83" t="str">
        <f t="shared" si="69"/>
        <v>Projektingenieur 1</v>
      </c>
      <c r="CX86" s="125">
        <v>771</v>
      </c>
      <c r="CY86" s="33">
        <f t="shared" si="54"/>
        <v>7</v>
      </c>
      <c r="CZ86" s="83" t="str">
        <f t="shared" si="55"/>
        <v>Projektingenieur 1</v>
      </c>
      <c r="DA86" s="125">
        <v>771</v>
      </c>
      <c r="DB86" s="33">
        <f t="shared" si="62"/>
        <v>7</v>
      </c>
      <c r="DC86" s="83" t="str">
        <f t="shared" si="63"/>
        <v>Projektingenieur 1</v>
      </c>
      <c r="DD86" s="125">
        <v>741</v>
      </c>
      <c r="DE86" s="33">
        <f t="shared" si="64"/>
        <v>7</v>
      </c>
      <c r="DF86" s="83" t="str">
        <f t="shared" si="65"/>
        <v>Konstrukteur 4 / Fachplaner 4 / Gruppenchef 2</v>
      </c>
      <c r="DG86" s="20"/>
      <c r="DH86" s="33">
        <v>742</v>
      </c>
      <c r="DI86" s="33">
        <f t="shared" si="66"/>
        <v>8</v>
      </c>
      <c r="DJ86" s="83" t="str">
        <f t="shared" si="67"/>
        <v>Konstrukteur 5  / Fachplaner 5 / Gruppenchef 3</v>
      </c>
      <c r="DO86" s="19">
        <f t="shared" si="61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56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 t="s">
        <v>1224</v>
      </c>
      <c r="Z87" s="21">
        <f t="shared" si="57"/>
        <v>29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58"/>
        <v>Bucher Oliver</v>
      </c>
      <c r="CR87" s="19">
        <f t="shared" si="59"/>
        <v>29</v>
      </c>
      <c r="CS87" s="19" t="str">
        <f t="shared" si="60"/>
        <v>D</v>
      </c>
      <c r="CT87" s="154">
        <v>7641</v>
      </c>
      <c r="CU87" s="125">
        <v>741</v>
      </c>
      <c r="CV87" s="33">
        <f t="shared" si="68"/>
        <v>7</v>
      </c>
      <c r="CW87" s="83" t="str">
        <f t="shared" si="69"/>
        <v>Konstrukteur 4 / Fachplaner 4 / Gruppenchef 2</v>
      </c>
      <c r="CX87" s="125">
        <v>741</v>
      </c>
      <c r="CY87" s="33">
        <f t="shared" si="54"/>
        <v>7</v>
      </c>
      <c r="CZ87" s="83" t="str">
        <f t="shared" si="55"/>
        <v>Konstrukteur 4 / Fachplaner 4 / Gruppenchef 2</v>
      </c>
      <c r="DA87" s="125">
        <v>741</v>
      </c>
      <c r="DB87" s="33">
        <f t="shared" si="62"/>
        <v>7</v>
      </c>
      <c r="DC87" s="83" t="str">
        <f t="shared" si="63"/>
        <v>Konstrukteur 4 / Fachplaner 4 / Gruppenchef 2</v>
      </c>
      <c r="DD87" s="125">
        <v>741</v>
      </c>
      <c r="DE87" s="33">
        <f t="shared" si="64"/>
        <v>7</v>
      </c>
      <c r="DF87" s="83" t="str">
        <f t="shared" si="65"/>
        <v>Konstrukteur 4 / Fachplaner 4 / Gruppenchef 2</v>
      </c>
      <c r="DG87" s="20"/>
      <c r="DH87" s="125">
        <v>742</v>
      </c>
      <c r="DI87" s="33">
        <f t="shared" si="66"/>
        <v>8</v>
      </c>
      <c r="DJ87" s="83" t="str">
        <f t="shared" si="67"/>
        <v>Konstrukteur 5  / Fachplaner 5 / Gruppenchef 3</v>
      </c>
      <c r="DO87" s="19">
        <f t="shared" si="61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56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7"/>
        <v>28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58"/>
        <v>Hagen Stefan</v>
      </c>
      <c r="CR88" s="19">
        <f t="shared" si="59"/>
        <v>28</v>
      </c>
      <c r="CS88" s="19" t="str">
        <f t="shared" si="60"/>
        <v>D</v>
      </c>
      <c r="CT88" s="154">
        <v>6741</v>
      </c>
      <c r="CU88" s="125">
        <v>741</v>
      </c>
      <c r="CV88" s="33">
        <f t="shared" si="68"/>
        <v>7</v>
      </c>
      <c r="CW88" s="83" t="str">
        <f t="shared" si="69"/>
        <v>Konstrukteur 4 / Fachplaner 4 / Gruppenchef 2</v>
      </c>
      <c r="CX88" s="125">
        <v>741</v>
      </c>
      <c r="CY88" s="33">
        <f t="shared" si="54"/>
        <v>7</v>
      </c>
      <c r="CZ88" s="83" t="str">
        <f t="shared" si="55"/>
        <v>Konstrukteur 4 / Fachplaner 4 / Gruppenchef 2</v>
      </c>
      <c r="DA88" s="125">
        <v>741</v>
      </c>
      <c r="DB88" s="33">
        <f t="shared" si="62"/>
        <v>7</v>
      </c>
      <c r="DC88" s="83" t="str">
        <f t="shared" si="63"/>
        <v>Konstrukteur 4 / Fachplaner 4 / Gruppenchef 2</v>
      </c>
      <c r="DD88" s="125">
        <v>741</v>
      </c>
      <c r="DE88" s="33">
        <f t="shared" si="64"/>
        <v>7</v>
      </c>
      <c r="DF88" s="83" t="str">
        <f t="shared" si="65"/>
        <v>Konstrukteur 4 / Fachplaner 4 / Gruppenchef 2</v>
      </c>
      <c r="DG88" s="20"/>
      <c r="DH88" s="125">
        <v>742</v>
      </c>
      <c r="DI88" s="33">
        <f t="shared" si="66"/>
        <v>8</v>
      </c>
      <c r="DJ88" s="83" t="str">
        <f t="shared" si="67"/>
        <v>Konstrukteur 5  / Fachplaner 5 / Gruppenchef 3</v>
      </c>
      <c r="DO88" s="19">
        <f t="shared" si="61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>
        <v>1</v>
      </c>
      <c r="C89" s="53">
        <f>IF(Z89&gt;=10,1,0)</f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492</v>
      </c>
      <c r="Q89" s="15">
        <v>85</v>
      </c>
      <c r="R89" s="16"/>
      <c r="S89" s="20" t="s">
        <v>143</v>
      </c>
      <c r="T89" s="21">
        <v>1968</v>
      </c>
      <c r="U89" s="28" t="s">
        <v>128</v>
      </c>
      <c r="V89" s="21">
        <v>1989</v>
      </c>
      <c r="W89" s="25"/>
      <c r="X89" s="21"/>
      <c r="Y89" s="28"/>
      <c r="Z89" s="21">
        <f>$AD$3-V89</f>
        <v>28</v>
      </c>
      <c r="AA89" s="25" t="s">
        <v>710</v>
      </c>
      <c r="AB89" s="21" t="s">
        <v>121</v>
      </c>
      <c r="AC89" s="21"/>
      <c r="AE89" s="187" t="s">
        <v>377</v>
      </c>
      <c r="AF89" s="82"/>
      <c r="CP89" s="19" t="str">
        <f>+S89</f>
        <v>Nicolosi Lucia</v>
      </c>
      <c r="CR89" s="19">
        <f>+Z89</f>
        <v>28</v>
      </c>
      <c r="CS89" s="19" t="str">
        <f>+AB89</f>
        <v>D</v>
      </c>
      <c r="CT89" s="154">
        <v>7637</v>
      </c>
      <c r="CU89" s="125">
        <v>741</v>
      </c>
      <c r="CV89" s="33">
        <f>VLOOKUP($CU89,Funktionsbezeichnungen,3,0)</f>
        <v>7</v>
      </c>
      <c r="CW89" s="83" t="str">
        <f>VLOOKUP($CU89,Funktionsbezeichnungen,2,0)</f>
        <v>Konstrukteur 4 / Fachplaner 4 / Gruppenchef 2</v>
      </c>
      <c r="CX89" s="125">
        <v>741</v>
      </c>
      <c r="CY89" s="33">
        <f>VLOOKUP($CX89,Funktionsbezeichnungen,3,0)</f>
        <v>7</v>
      </c>
      <c r="CZ89" s="83" t="str">
        <f>VLOOKUP($CX89,Funktionsbezeichnungen,2,0)</f>
        <v>Konstrukteur 4 / Fachplaner 4 / Gruppenchef 2</v>
      </c>
      <c r="DA89" s="125">
        <v>741</v>
      </c>
      <c r="DB89" s="33">
        <f>VLOOKUP($DA89,Funktionsbezeichnungen,3,0)</f>
        <v>7</v>
      </c>
      <c r="DC89" s="83" t="str">
        <f>VLOOKUP($DA89,Funktionsbezeichnungen,2,0)</f>
        <v>Konstrukteur 4 / Fachplaner 4 / Gruppenchef 2</v>
      </c>
      <c r="DD89" s="125">
        <v>741</v>
      </c>
      <c r="DE89" s="33">
        <f>VLOOKUP($DD89,Funktionsbezeichnungen,3,0)</f>
        <v>7</v>
      </c>
      <c r="DF89" s="83" t="str">
        <f>VLOOKUP($DD89,Funktionsbezeichnungen,2,0)</f>
        <v>Konstrukteur 4 / Fachplaner 4 / Gruppenchef 2</v>
      </c>
      <c r="DG89" s="20"/>
      <c r="DH89" s="125">
        <v>741</v>
      </c>
      <c r="DI89" s="33">
        <f>VLOOKUP($DH89,Funktionsbezeichnungen,3,0)</f>
        <v>7</v>
      </c>
      <c r="DJ89" s="83" t="str">
        <f>VLOOKUP($DH89,Funktionsbezeichnungen,2,0)</f>
        <v>Konstrukteur 4 / Fachplaner 4 / Gruppenchef 2</v>
      </c>
      <c r="DO89" s="19">
        <f>+CT89</f>
        <v>7637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56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359</v>
      </c>
      <c r="P90" s="15" t="s">
        <v>489</v>
      </c>
      <c r="Q90" s="15">
        <v>86</v>
      </c>
      <c r="R90" s="16"/>
      <c r="S90" s="20" t="s">
        <v>146</v>
      </c>
      <c r="T90" s="21">
        <v>1970</v>
      </c>
      <c r="U90" s="28" t="s">
        <v>126</v>
      </c>
      <c r="V90" s="21">
        <v>1991</v>
      </c>
      <c r="W90" s="25"/>
      <c r="X90" s="21"/>
      <c r="Y90" s="28"/>
      <c r="Z90" s="21">
        <f t="shared" si="57"/>
        <v>26</v>
      </c>
      <c r="AA90" s="25" t="s">
        <v>129</v>
      </c>
      <c r="AB90" s="21" t="s">
        <v>121</v>
      </c>
      <c r="AC90" s="21"/>
      <c r="AE90" s="90" t="s">
        <v>394</v>
      </c>
      <c r="AF90" s="82"/>
      <c r="CP90" s="19" t="str">
        <f t="shared" si="58"/>
        <v>Hardmeyer Christian</v>
      </c>
      <c r="CR90" s="19">
        <f t="shared" si="59"/>
        <v>26</v>
      </c>
      <c r="CS90" s="19" t="str">
        <f t="shared" si="60"/>
        <v>D</v>
      </c>
      <c r="CT90" s="154">
        <v>9618</v>
      </c>
      <c r="CU90" s="125">
        <v>741</v>
      </c>
      <c r="CV90" s="33">
        <f t="shared" si="68"/>
        <v>7</v>
      </c>
      <c r="CW90" s="83" t="str">
        <f t="shared" si="69"/>
        <v>Konstrukteur 4 / Fachplaner 4 / Gruppenchef 2</v>
      </c>
      <c r="CX90" s="125">
        <v>741</v>
      </c>
      <c r="CY90" s="33">
        <f t="shared" si="54"/>
        <v>7</v>
      </c>
      <c r="CZ90" s="83" t="str">
        <f t="shared" si="55"/>
        <v>Konstrukteur 4 / Fachplaner 4 / Gruppenchef 2</v>
      </c>
      <c r="DA90" s="125">
        <v>741</v>
      </c>
      <c r="DB90" s="33">
        <f t="shared" si="62"/>
        <v>7</v>
      </c>
      <c r="DC90" s="83" t="str">
        <f t="shared" si="63"/>
        <v>Konstrukteur 4 / Fachplaner 4 / Gruppenchef 2</v>
      </c>
      <c r="DD90" s="125">
        <v>741</v>
      </c>
      <c r="DE90" s="33">
        <f t="shared" si="64"/>
        <v>7</v>
      </c>
      <c r="DF90" s="83" t="str">
        <f t="shared" si="65"/>
        <v>Konstrukteur 4 / Fachplaner 4 / Gruppenchef 2</v>
      </c>
      <c r="DG90" s="20"/>
      <c r="DH90" s="125">
        <v>742</v>
      </c>
      <c r="DI90" s="33">
        <f t="shared" si="66"/>
        <v>8</v>
      </c>
      <c r="DJ90" s="83" t="str">
        <f t="shared" si="67"/>
        <v>Konstrukteur 5  / Fachplaner 5 / Gruppenchef 3</v>
      </c>
      <c r="DO90" s="19">
        <f t="shared" si="61"/>
        <v>9618</v>
      </c>
      <c r="DP90" s="153">
        <v>6</v>
      </c>
      <c r="DQ90" s="19">
        <v>0</v>
      </c>
      <c r="DR90" s="19" t="s">
        <v>965</v>
      </c>
    </row>
    <row r="91" spans="1:122" s="19" customFormat="1" x14ac:dyDescent="0.2">
      <c r="A91" s="53">
        <v>0</v>
      </c>
      <c r="B91" s="53"/>
      <c r="C91" s="53">
        <f t="shared" si="56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490</v>
      </c>
      <c r="Q91" s="15">
        <v>87</v>
      </c>
      <c r="R91" s="16"/>
      <c r="S91" s="20" t="s">
        <v>148</v>
      </c>
      <c r="T91" s="21">
        <v>1970</v>
      </c>
      <c r="U91" s="28" t="s">
        <v>126</v>
      </c>
      <c r="V91" s="21">
        <v>1992</v>
      </c>
      <c r="W91" s="25"/>
      <c r="X91" s="21"/>
      <c r="Y91" s="28"/>
      <c r="Z91" s="21">
        <f t="shared" si="57"/>
        <v>25</v>
      </c>
      <c r="AA91" s="25" t="s">
        <v>129</v>
      </c>
      <c r="AB91" s="21" t="s">
        <v>121</v>
      </c>
      <c r="AC91" s="21"/>
      <c r="AE91" s="90" t="s">
        <v>421</v>
      </c>
      <c r="AF91" s="82"/>
      <c r="CP91" s="19" t="str">
        <f t="shared" si="58"/>
        <v>Wira Stephane</v>
      </c>
      <c r="CR91" s="19">
        <f t="shared" si="59"/>
        <v>25</v>
      </c>
      <c r="CS91" s="19" t="str">
        <f t="shared" si="60"/>
        <v>D</v>
      </c>
      <c r="CT91" s="154">
        <v>9623</v>
      </c>
      <c r="CU91" s="125">
        <v>742</v>
      </c>
      <c r="CV91" s="33">
        <f t="shared" si="68"/>
        <v>8</v>
      </c>
      <c r="CW91" s="83" t="str">
        <f t="shared" si="69"/>
        <v>Konstrukteur 5  / Fachplaner 5 / Gruppenchef 3</v>
      </c>
      <c r="CX91" s="125">
        <v>742</v>
      </c>
      <c r="CY91" s="33">
        <f t="shared" si="54"/>
        <v>8</v>
      </c>
      <c r="CZ91" s="83" t="str">
        <f t="shared" si="55"/>
        <v>Konstrukteur 5  / Fachplaner 5 / Gruppenchef 3</v>
      </c>
      <c r="DA91" s="125">
        <v>742</v>
      </c>
      <c r="DB91" s="33">
        <f t="shared" si="62"/>
        <v>8</v>
      </c>
      <c r="DC91" s="83" t="str">
        <f t="shared" si="63"/>
        <v>Konstrukteur 5  / Fachplaner 5 / Gruppenchef 3</v>
      </c>
      <c r="DD91" s="125">
        <v>742</v>
      </c>
      <c r="DE91" s="33">
        <f t="shared" si="64"/>
        <v>8</v>
      </c>
      <c r="DF91" s="83" t="str">
        <f t="shared" si="65"/>
        <v>Konstrukteur 5  / Fachplaner 5 / Gruppenchef 3</v>
      </c>
      <c r="DG91" s="20"/>
      <c r="DH91" s="125">
        <v>742</v>
      </c>
      <c r="DI91" s="33">
        <f t="shared" si="66"/>
        <v>8</v>
      </c>
      <c r="DJ91" s="83" t="str">
        <f t="shared" si="67"/>
        <v>Konstrukteur 5  / Fachplaner 5 / Gruppenchef 3</v>
      </c>
      <c r="DO91" s="19">
        <f t="shared" si="61"/>
        <v>9623</v>
      </c>
      <c r="DP91" s="153">
        <v>6</v>
      </c>
      <c r="DQ91" s="19">
        <v>0</v>
      </c>
      <c r="DR91" s="19" t="s">
        <v>975</v>
      </c>
    </row>
    <row r="92" spans="1:122" s="19" customFormat="1" x14ac:dyDescent="0.2">
      <c r="A92" s="53">
        <v>0</v>
      </c>
      <c r="B92" s="53"/>
      <c r="C92" s="53">
        <f t="shared" si="56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568</v>
      </c>
      <c r="Q92" s="15">
        <v>88</v>
      </c>
      <c r="R92" s="16"/>
      <c r="S92" s="20" t="s">
        <v>569</v>
      </c>
      <c r="T92" s="21">
        <v>1973</v>
      </c>
      <c r="U92" s="28" t="s">
        <v>126</v>
      </c>
      <c r="V92" s="21">
        <v>1993</v>
      </c>
      <c r="W92" s="25"/>
      <c r="X92" s="21"/>
      <c r="Y92" s="28"/>
      <c r="Z92" s="21">
        <f t="shared" si="57"/>
        <v>24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58"/>
        <v>Heiniger Christoph</v>
      </c>
      <c r="CR92" s="19">
        <f t="shared" si="59"/>
        <v>24</v>
      </c>
      <c r="CS92" s="19" t="str">
        <f t="shared" si="60"/>
        <v>D</v>
      </c>
      <c r="CT92" s="154">
        <v>4346</v>
      </c>
      <c r="CU92" s="125">
        <v>741</v>
      </c>
      <c r="CV92" s="33">
        <f t="shared" si="68"/>
        <v>7</v>
      </c>
      <c r="CW92" s="83" t="str">
        <f t="shared" si="69"/>
        <v>Konstrukteur 4 / Fachplaner 4 / Gruppenchef 2</v>
      </c>
      <c r="CX92" s="125">
        <v>741</v>
      </c>
      <c r="CY92" s="33">
        <f t="shared" si="54"/>
        <v>7</v>
      </c>
      <c r="CZ92" s="83" t="str">
        <f t="shared" si="55"/>
        <v>Konstrukteur 4 / Fachplaner 4 / Gruppenchef 2</v>
      </c>
      <c r="DA92" s="125">
        <v>741</v>
      </c>
      <c r="DB92" s="33">
        <f t="shared" si="62"/>
        <v>7</v>
      </c>
      <c r="DC92" s="83" t="str">
        <f t="shared" si="63"/>
        <v>Konstrukteur 4 / Fachplaner 4 / Gruppenchef 2</v>
      </c>
      <c r="DD92" s="125">
        <v>741</v>
      </c>
      <c r="DE92" s="33">
        <f t="shared" si="64"/>
        <v>7</v>
      </c>
      <c r="DF92" s="83" t="str">
        <f t="shared" si="65"/>
        <v>Konstrukteur 4 / Fachplaner 4 / Gruppenchef 2</v>
      </c>
      <c r="DG92" s="20"/>
      <c r="DH92" s="125">
        <v>742</v>
      </c>
      <c r="DI92" s="33">
        <f t="shared" si="66"/>
        <v>8</v>
      </c>
      <c r="DJ92" s="83" t="str">
        <f t="shared" si="67"/>
        <v>Konstrukteur 5  / Fachplaner 5 / Gruppenchef 3</v>
      </c>
      <c r="DO92" s="19">
        <f t="shared" si="61"/>
        <v>4346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>IF(Z93&gt;=10,1,0)</f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558</v>
      </c>
      <c r="Q93" s="15">
        <v>89</v>
      </c>
      <c r="R93" s="16"/>
      <c r="S93" s="20" t="s">
        <v>559</v>
      </c>
      <c r="T93" s="21">
        <v>1973</v>
      </c>
      <c r="U93" s="28" t="s">
        <v>560</v>
      </c>
      <c r="V93" s="21">
        <v>1994</v>
      </c>
      <c r="W93" s="25"/>
      <c r="X93" s="21"/>
      <c r="Y93" s="28"/>
      <c r="Z93" s="21">
        <f>$AD$3-V93</f>
        <v>23</v>
      </c>
      <c r="AA93" s="25" t="s">
        <v>235</v>
      </c>
      <c r="AB93" s="21" t="s">
        <v>121</v>
      </c>
      <c r="AC93" s="21"/>
      <c r="AE93" s="187" t="s">
        <v>378</v>
      </c>
      <c r="AF93" s="82"/>
      <c r="CP93" s="19" t="str">
        <f>+S93</f>
        <v>Enderlen Francois</v>
      </c>
      <c r="CR93" s="19">
        <f>+Z93</f>
        <v>23</v>
      </c>
      <c r="CS93" s="19" t="str">
        <f>+AB93</f>
        <v>D</v>
      </c>
      <c r="CT93" s="154">
        <v>5636</v>
      </c>
      <c r="CU93" s="125">
        <v>741</v>
      </c>
      <c r="CV93" s="33">
        <f>VLOOKUP($CU93,Funktionsbezeichnungen,3,0)</f>
        <v>7</v>
      </c>
      <c r="CW93" s="83" t="str">
        <f>VLOOKUP($CU93,Funktionsbezeichnungen,2,0)</f>
        <v>Konstrukteur 4 / Fachplaner 4 / Gruppenchef 2</v>
      </c>
      <c r="CX93" s="125">
        <v>741</v>
      </c>
      <c r="CY93" s="33">
        <f>VLOOKUP($CX93,Funktionsbezeichnungen,3,0)</f>
        <v>7</v>
      </c>
      <c r="CZ93" s="83" t="str">
        <f>VLOOKUP($CX93,Funktionsbezeichnungen,2,0)</f>
        <v>Konstrukteur 4 / Fachplaner 4 / Gruppenchef 2</v>
      </c>
      <c r="DA93" s="125">
        <v>741</v>
      </c>
      <c r="DB93" s="33">
        <f>VLOOKUP($DA93,Funktionsbezeichnungen,3,0)</f>
        <v>7</v>
      </c>
      <c r="DC93" s="83" t="str">
        <f>VLOOKUP($DA93,Funktionsbezeichnungen,2,0)</f>
        <v>Konstrukteur 4 / Fachplaner 4 / Gruppenchef 2</v>
      </c>
      <c r="DD93" s="125">
        <v>741</v>
      </c>
      <c r="DE93" s="33">
        <f>VLOOKUP($DD93,Funktionsbezeichnungen,3,0)</f>
        <v>7</v>
      </c>
      <c r="DF93" s="83" t="str">
        <f>VLOOKUP($DD93,Funktionsbezeichnungen,2,0)</f>
        <v>Konstrukteur 4 / Fachplaner 4 / Gruppenchef 2</v>
      </c>
      <c r="DG93" s="20"/>
      <c r="DH93" s="125">
        <v>741</v>
      </c>
      <c r="DI93" s="33">
        <f>VLOOKUP($DH93,Funktionsbezeichnungen,3,0)</f>
        <v>7</v>
      </c>
      <c r="DJ93" s="83" t="str">
        <f>VLOOKUP($DH93,Funktionsbezeichnungen,2,0)</f>
        <v>Konstrukteur 4 / Fachplaner 4 / Gruppenchef 2</v>
      </c>
      <c r="DO93" s="19">
        <f>+CT93</f>
        <v>5636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56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57"/>
        <v>19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58"/>
        <v>Humbel Sven</v>
      </c>
      <c r="CR94" s="19">
        <f t="shared" si="59"/>
        <v>19</v>
      </c>
      <c r="CS94" s="19" t="str">
        <f t="shared" si="60"/>
        <v>D</v>
      </c>
      <c r="CT94" s="154">
        <v>9654</v>
      </c>
      <c r="CU94" s="125">
        <v>741</v>
      </c>
      <c r="CV94" s="33">
        <f t="shared" si="68"/>
        <v>7</v>
      </c>
      <c r="CW94" s="83" t="str">
        <f t="shared" si="69"/>
        <v>Konstrukteur 4 / Fachplaner 4 / Gruppenchef 2</v>
      </c>
      <c r="CX94" s="125">
        <v>741</v>
      </c>
      <c r="CY94" s="33">
        <f t="shared" si="54"/>
        <v>7</v>
      </c>
      <c r="CZ94" s="83" t="str">
        <f t="shared" si="55"/>
        <v>Konstrukteur 4 / Fachplaner 4 / Gruppenchef 2</v>
      </c>
      <c r="DA94" s="125">
        <v>741</v>
      </c>
      <c r="DB94" s="33">
        <f t="shared" si="62"/>
        <v>7</v>
      </c>
      <c r="DC94" s="83" t="str">
        <f t="shared" si="63"/>
        <v>Konstrukteur 4 / Fachplaner 4 / Gruppenchef 2</v>
      </c>
      <c r="DD94" s="125">
        <v>741</v>
      </c>
      <c r="DE94" s="33">
        <f t="shared" si="64"/>
        <v>7</v>
      </c>
      <c r="DF94" s="83" t="str">
        <f t="shared" si="65"/>
        <v>Konstrukteur 4 / Fachplaner 4 / Gruppenchef 2</v>
      </c>
      <c r="DG94" s="20"/>
      <c r="DH94" s="125">
        <v>742</v>
      </c>
      <c r="DI94" s="33">
        <f t="shared" si="66"/>
        <v>8</v>
      </c>
      <c r="DJ94" s="83" t="str">
        <f t="shared" si="67"/>
        <v>Konstrukteur 5  / Fachplaner 5 / Gruppenchef 3</v>
      </c>
      <c r="DO94" s="19">
        <f t="shared" si="61"/>
        <v>9654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/>
      <c r="C95" s="53">
        <f t="shared" si="56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57"/>
        <v>15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58"/>
        <v>Delmas Marc</v>
      </c>
      <c r="CR95" s="19">
        <f t="shared" si="59"/>
        <v>15</v>
      </c>
      <c r="CS95" s="19" t="str">
        <f t="shared" si="60"/>
        <v>D</v>
      </c>
      <c r="CT95" s="154">
        <v>9660</v>
      </c>
      <c r="CU95" s="125">
        <v>742</v>
      </c>
      <c r="CV95" s="33">
        <f t="shared" si="68"/>
        <v>8</v>
      </c>
      <c r="CW95" s="83" t="str">
        <f t="shared" si="69"/>
        <v>Konstrukteur 5  / Fachplaner 5 / Gruppenchef 3</v>
      </c>
      <c r="CX95" s="125">
        <v>742</v>
      </c>
      <c r="CY95" s="33">
        <f t="shared" si="54"/>
        <v>8</v>
      </c>
      <c r="CZ95" s="83" t="str">
        <f t="shared" si="55"/>
        <v>Konstrukteur 5  / Fachplaner 5 / Gruppenchef 3</v>
      </c>
      <c r="DA95" s="125">
        <v>741</v>
      </c>
      <c r="DB95" s="33">
        <f t="shared" si="62"/>
        <v>7</v>
      </c>
      <c r="DC95" s="83" t="str">
        <f t="shared" si="63"/>
        <v>Konstrukteur 4 / Fachplaner 4 / Gruppenchef 2</v>
      </c>
      <c r="DD95" s="125">
        <v>733</v>
      </c>
      <c r="DE95" s="33">
        <f t="shared" si="64"/>
        <v>6</v>
      </c>
      <c r="DF95" s="83" t="str">
        <f t="shared" si="65"/>
        <v>Konstrukteur 3 / -planer 3 / Gruppenchef 1</v>
      </c>
      <c r="DG95" s="20"/>
      <c r="DH95" s="125">
        <v>733</v>
      </c>
      <c r="DI95" s="125">
        <f t="shared" si="66"/>
        <v>6</v>
      </c>
      <c r="DJ95" s="83" t="str">
        <f t="shared" si="67"/>
        <v>Konstrukteur 3 / -planer 3 / Gruppenchef 1</v>
      </c>
      <c r="DO95" s="19">
        <f t="shared" si="61"/>
        <v>9660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>
        <v>1</v>
      </c>
      <c r="C96" s="53">
        <f>IF(Z96&gt;=10,1,0)</f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1116</v>
      </c>
      <c r="Q96" s="15">
        <v>92</v>
      </c>
      <c r="R96" s="16"/>
      <c r="S96" s="20" t="s">
        <v>1117</v>
      </c>
      <c r="T96" s="21">
        <v>1981</v>
      </c>
      <c r="U96" s="28" t="s">
        <v>239</v>
      </c>
      <c r="V96" s="21">
        <v>2002</v>
      </c>
      <c r="W96" s="25"/>
      <c r="X96" s="21"/>
      <c r="Y96" s="28"/>
      <c r="Z96" s="21">
        <f>$AD$3-V96</f>
        <v>15</v>
      </c>
      <c r="AA96" s="25" t="s">
        <v>239</v>
      </c>
      <c r="AB96" s="21" t="s">
        <v>121</v>
      </c>
      <c r="AC96" s="21"/>
      <c r="AE96" s="187" t="s">
        <v>378</v>
      </c>
      <c r="AF96" s="82"/>
      <c r="CP96" s="19" t="str">
        <f>+S96</f>
        <v>Iten Vanessa</v>
      </c>
      <c r="CR96" s="19">
        <f>+Z96</f>
        <v>15</v>
      </c>
      <c r="CS96" s="19" t="str">
        <f>+AB96</f>
        <v>D</v>
      </c>
      <c r="CT96" s="154">
        <v>9661</v>
      </c>
      <c r="CU96" s="125">
        <v>733</v>
      </c>
      <c r="CV96" s="33">
        <f>VLOOKUP($CU96,Funktionsbezeichnungen,3,0)</f>
        <v>6</v>
      </c>
      <c r="CW96" s="83" t="str">
        <f>VLOOKUP($CU96,Funktionsbezeichnungen,2,0)</f>
        <v>Konstrukteur 3 / -planer 3 / Gruppenchef 1</v>
      </c>
      <c r="CX96" s="125"/>
      <c r="CY96" s="33"/>
      <c r="CZ96" s="83"/>
      <c r="DA96" s="125"/>
      <c r="DB96" s="33"/>
      <c r="DC96" s="83"/>
      <c r="DD96" s="125"/>
      <c r="DE96" s="33"/>
      <c r="DF96" s="83"/>
      <c r="DG96" s="20"/>
      <c r="DH96" s="125"/>
      <c r="DI96" s="33"/>
      <c r="DJ96" s="83"/>
      <c r="DO96" s="19">
        <f>+CT96</f>
        <v>9661</v>
      </c>
      <c r="DP96" s="153">
        <v>6</v>
      </c>
      <c r="DQ96" s="19">
        <v>0</v>
      </c>
      <c r="DR96" s="19" t="s">
        <v>965</v>
      </c>
    </row>
    <row r="97" spans="1:122" s="19" customFormat="1" ht="27" x14ac:dyDescent="0.2">
      <c r="A97" s="218">
        <v>0</v>
      </c>
      <c r="B97" s="218"/>
      <c r="C97" s="218">
        <f>IF(Z97&gt;=10,1,0)</f>
        <v>0</v>
      </c>
      <c r="D97" s="219"/>
      <c r="E97" s="219">
        <v>1</v>
      </c>
      <c r="F97" s="220"/>
      <c r="G97" s="221"/>
      <c r="H97" s="221"/>
      <c r="I97" s="220"/>
      <c r="J97" s="221">
        <v>1</v>
      </c>
      <c r="K97" s="220"/>
      <c r="L97" s="220"/>
      <c r="M97" s="220"/>
      <c r="N97" s="211"/>
      <c r="O97" s="215" t="s">
        <v>358</v>
      </c>
      <c r="P97" s="212" t="s">
        <v>1200</v>
      </c>
      <c r="Q97" s="15">
        <v>93</v>
      </c>
      <c r="R97" s="213"/>
      <c r="S97" s="20" t="s">
        <v>1201</v>
      </c>
      <c r="T97" s="118">
        <v>1985</v>
      </c>
      <c r="U97" s="120" t="s">
        <v>1202</v>
      </c>
      <c r="V97" s="118">
        <v>2009</v>
      </c>
      <c r="W97" s="214"/>
      <c r="X97" s="118"/>
      <c r="Y97" s="214"/>
      <c r="Z97" s="118">
        <f>$AD$3-V97</f>
        <v>8</v>
      </c>
      <c r="AA97" s="120" t="s">
        <v>129</v>
      </c>
      <c r="AB97" s="118" t="s">
        <v>121</v>
      </c>
      <c r="AC97" s="118"/>
      <c r="AD97" s="210"/>
      <c r="AE97" s="217" t="s">
        <v>377</v>
      </c>
      <c r="AF97" s="82"/>
      <c r="CP97" s="192" t="str">
        <f>+S97</f>
        <v>Grabherr Mathieu</v>
      </c>
      <c r="CR97" s="19">
        <f>+Z97</f>
        <v>8</v>
      </c>
      <c r="CS97" s="19" t="str">
        <f>+AB97</f>
        <v>D</v>
      </c>
      <c r="CT97" s="222">
        <v>5641</v>
      </c>
      <c r="CU97" s="125">
        <v>733</v>
      </c>
      <c r="CV97" s="33">
        <f>VLOOKUP($CU97,Funktionsbezeichnungen,3,0)</f>
        <v>6</v>
      </c>
      <c r="CW97" s="83" t="str">
        <f>VLOOKUP($CU97,Funktionsbezeichnungen,2,0)</f>
        <v>Konstrukteur 3 / -planer 3 / Gruppenchef 1</v>
      </c>
      <c r="CX97" s="125"/>
      <c r="CY97" s="33"/>
      <c r="CZ97" s="83"/>
      <c r="DA97" s="125"/>
      <c r="DB97" s="33"/>
      <c r="DC97" s="83"/>
      <c r="DD97" s="33"/>
      <c r="DE97" s="33"/>
      <c r="DF97" s="83"/>
      <c r="DH97" s="33"/>
      <c r="DI97" s="33"/>
      <c r="DJ97" s="83"/>
      <c r="DO97" s="19">
        <f>+CT97</f>
        <v>5641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/>
      <c r="C98" s="53">
        <f t="shared" si="56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57"/>
        <v>29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58"/>
        <v>Dettwiler Markus</v>
      </c>
      <c r="CR98" s="19">
        <f t="shared" si="59"/>
        <v>29</v>
      </c>
      <c r="CS98" s="19" t="str">
        <f t="shared" si="60"/>
        <v>E</v>
      </c>
      <c r="CT98" s="154">
        <v>5639</v>
      </c>
      <c r="CU98" s="125">
        <v>741</v>
      </c>
      <c r="CV98" s="33">
        <f t="shared" si="68"/>
        <v>7</v>
      </c>
      <c r="CW98" s="83" t="str">
        <f t="shared" si="69"/>
        <v>Konstrukteur 4 / Fachplaner 4 / Gruppenchef 2</v>
      </c>
      <c r="CX98" s="125">
        <v>741</v>
      </c>
      <c r="CY98" s="33">
        <f t="shared" ref="CY98:CY127" si="70">VLOOKUP($CX98,Funktionsbezeichnungen,3,0)</f>
        <v>7</v>
      </c>
      <c r="CZ98" s="83" t="str">
        <f t="shared" ref="CZ98:CZ127" si="71">VLOOKUP($CX98,Funktionsbezeichnungen,2,0)</f>
        <v>Konstrukteur 4 / Fachplaner 4 / Gruppenchef 2</v>
      </c>
      <c r="DA98" s="125">
        <v>741</v>
      </c>
      <c r="DB98" s="33">
        <f t="shared" si="62"/>
        <v>7</v>
      </c>
      <c r="DC98" s="83" t="str">
        <f t="shared" si="63"/>
        <v>Konstrukteur 4 / Fachplaner 4 / Gruppenchef 2</v>
      </c>
      <c r="DD98" s="125">
        <v>741</v>
      </c>
      <c r="DE98" s="33">
        <f t="shared" si="64"/>
        <v>7</v>
      </c>
      <c r="DF98" s="83" t="str">
        <f t="shared" si="65"/>
        <v>Konstrukteur 4 / Fachplaner 4 / Gruppenchef 2</v>
      </c>
      <c r="DG98" s="20"/>
      <c r="DH98" s="125">
        <v>741</v>
      </c>
      <c r="DI98" s="33">
        <f t="shared" si="66"/>
        <v>7</v>
      </c>
      <c r="DJ98" s="83" t="str">
        <f t="shared" si="67"/>
        <v>Konstrukteur 4 / Fachplaner 4 / Gruppenchef 2</v>
      </c>
      <c r="DO98" s="19">
        <f t="shared" si="61"/>
        <v>5639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1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10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58"/>
        <v>Schaub Anja</v>
      </c>
      <c r="CR99" s="19">
        <f t="shared" si="59"/>
        <v>10</v>
      </c>
      <c r="CS99" s="19" t="str">
        <f t="shared" si="60"/>
        <v>E</v>
      </c>
      <c r="CT99" s="154">
        <v>9664</v>
      </c>
      <c r="CU99" s="125">
        <v>733</v>
      </c>
      <c r="CV99" s="33">
        <f t="shared" si="68"/>
        <v>6</v>
      </c>
      <c r="CW99" s="83" t="str">
        <f t="shared" si="69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61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56"/>
        <v>1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0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7"/>
        <v>10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58"/>
        <v>Will Cédric</v>
      </c>
      <c r="CR100" s="19">
        <f t="shared" si="59"/>
        <v>10</v>
      </c>
      <c r="CS100" s="19" t="str">
        <f t="shared" si="60"/>
        <v>E</v>
      </c>
      <c r="CT100" s="154">
        <v>9688</v>
      </c>
      <c r="CU100" s="125">
        <v>733</v>
      </c>
      <c r="CV100" s="33">
        <f t="shared" si="68"/>
        <v>6</v>
      </c>
      <c r="CW100" s="83" t="str">
        <f t="shared" si="69"/>
        <v>Konstrukteur 3 / -planer 3 / Gruppenchef 1</v>
      </c>
      <c r="CX100" s="125">
        <v>733</v>
      </c>
      <c r="CY100" s="33">
        <f t="shared" si="70"/>
        <v>6</v>
      </c>
      <c r="CZ100" s="83" t="str">
        <f t="shared" si="71"/>
        <v>Konstrukteur 3 / -planer 3 / Gruppenchef 1</v>
      </c>
      <c r="DA100" s="125">
        <v>732</v>
      </c>
      <c r="DB100" s="33">
        <f t="shared" ref="DB100:DB123" si="72">VLOOKUP($DA100,Funktionsbezeichnungen,3,0)</f>
        <v>5</v>
      </c>
      <c r="DC100" s="83" t="str">
        <f t="shared" ref="DC100:DC123" si="73">VLOOKUP($DA100,Funktionsbezeichnungen,2,0)</f>
        <v>Konstrukteur 2 / -planer 2</v>
      </c>
      <c r="DD100" s="125">
        <v>732</v>
      </c>
      <c r="DE100" s="33">
        <f t="shared" si="64"/>
        <v>5</v>
      </c>
      <c r="DF100" s="83" t="str">
        <f t="shared" si="65"/>
        <v>Konstrukteur 2 / -planer 2</v>
      </c>
      <c r="DG100" s="20"/>
      <c r="DH100" s="33">
        <v>732</v>
      </c>
      <c r="DI100" s="33">
        <f t="shared" ref="DI100:DI123" si="74">VLOOKUP($DH100,Funktionsbezeichnungen,3,0)</f>
        <v>5</v>
      </c>
      <c r="DJ100" s="83" t="str">
        <f t="shared" ref="DJ100:DJ123" si="75">VLOOKUP($DH100,Funktionsbezeichnungen,2,0)</f>
        <v>Konstrukteur 2 / -planer 2</v>
      </c>
      <c r="DO100" s="19">
        <f t="shared" si="61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56"/>
        <v>1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0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7"/>
        <v>10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58"/>
        <v>Wernli Sebastian</v>
      </c>
      <c r="CR101" s="19">
        <f t="shared" si="59"/>
        <v>10</v>
      </c>
      <c r="CS101" s="19" t="str">
        <f t="shared" si="60"/>
        <v>E</v>
      </c>
      <c r="CT101" s="154">
        <v>9687</v>
      </c>
      <c r="CU101" s="125">
        <v>733</v>
      </c>
      <c r="CV101" s="33">
        <f t="shared" si="68"/>
        <v>6</v>
      </c>
      <c r="CW101" s="83" t="str">
        <f t="shared" si="69"/>
        <v>Konstrukteur 3 / -planer 3 / Gruppenchef 1</v>
      </c>
      <c r="CX101" s="125">
        <v>733</v>
      </c>
      <c r="CY101" s="33">
        <f t="shared" si="70"/>
        <v>6</v>
      </c>
      <c r="CZ101" s="83" t="str">
        <f t="shared" si="71"/>
        <v>Konstrukteur 3 / -planer 3 / Gruppenchef 1</v>
      </c>
      <c r="DA101" s="125">
        <v>732</v>
      </c>
      <c r="DB101" s="33">
        <f t="shared" si="72"/>
        <v>5</v>
      </c>
      <c r="DC101" s="83" t="str">
        <f t="shared" si="73"/>
        <v>Konstrukteur 2 / -planer 2</v>
      </c>
      <c r="DD101" s="125">
        <v>732</v>
      </c>
      <c r="DE101" s="33">
        <f t="shared" si="64"/>
        <v>5</v>
      </c>
      <c r="DF101" s="83" t="str">
        <f t="shared" si="65"/>
        <v>Konstrukteur 2 / -planer 2</v>
      </c>
      <c r="DG101" s="20"/>
      <c r="DH101" s="33">
        <v>732</v>
      </c>
      <c r="DI101" s="33">
        <f t="shared" si="74"/>
        <v>5</v>
      </c>
      <c r="DJ101" s="83" t="str">
        <f t="shared" si="75"/>
        <v>Konstrukteur 2 / -planer 2</v>
      </c>
      <c r="DO101" s="19">
        <f t="shared" si="61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56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0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7"/>
        <v>9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58"/>
        <v>Breiter Michael</v>
      </c>
      <c r="CR102" s="19">
        <f t="shared" si="59"/>
        <v>9</v>
      </c>
      <c r="CS102" s="19" t="str">
        <f t="shared" si="60"/>
        <v>E</v>
      </c>
      <c r="CT102" s="154">
        <v>7702</v>
      </c>
      <c r="CU102" s="125">
        <v>733</v>
      </c>
      <c r="CV102" s="33">
        <f t="shared" si="68"/>
        <v>6</v>
      </c>
      <c r="CW102" s="83" t="str">
        <f t="shared" si="69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74"/>
        <v>5</v>
      </c>
      <c r="DJ102" s="83" t="str">
        <f t="shared" si="75"/>
        <v>Konstrukteur 2 / -planer 2</v>
      </c>
      <c r="DO102" s="19">
        <f t="shared" si="61"/>
        <v>7702</v>
      </c>
      <c r="DP102" s="153">
        <v>6</v>
      </c>
      <c r="DQ102" s="19">
        <v>0</v>
      </c>
      <c r="DR102" s="19" t="s">
        <v>964</v>
      </c>
    </row>
    <row r="103" spans="1:122" s="19" customFormat="1" x14ac:dyDescent="0.2">
      <c r="A103" s="53">
        <v>0</v>
      </c>
      <c r="B103" s="53"/>
      <c r="C103" s="53">
        <f t="shared" si="56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524</v>
      </c>
      <c r="Q103" s="15">
        <v>99</v>
      </c>
      <c r="R103" s="42"/>
      <c r="S103" s="20" t="s">
        <v>283</v>
      </c>
      <c r="T103" s="21">
        <v>1988</v>
      </c>
      <c r="U103" s="28" t="s">
        <v>235</v>
      </c>
      <c r="V103" s="21">
        <v>2010</v>
      </c>
      <c r="W103" s="25"/>
      <c r="X103" s="21"/>
      <c r="Y103" s="25"/>
      <c r="Z103" s="21">
        <f t="shared" si="57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58"/>
        <v>Niederberger Benjamin</v>
      </c>
      <c r="CR103" s="19">
        <f t="shared" si="59"/>
        <v>7</v>
      </c>
      <c r="CS103" s="19" t="str">
        <f t="shared" si="60"/>
        <v>E</v>
      </c>
      <c r="CT103" s="154">
        <v>9701</v>
      </c>
      <c r="CU103" s="125">
        <v>733</v>
      </c>
      <c r="CV103" s="33">
        <f t="shared" si="68"/>
        <v>6</v>
      </c>
      <c r="CW103" s="83" t="str">
        <f t="shared" si="69"/>
        <v>Konstrukteur 3 / -planer 3 / Gruppenchef 1</v>
      </c>
      <c r="CX103" s="125">
        <v>732</v>
      </c>
      <c r="CY103" s="33">
        <f t="shared" si="70"/>
        <v>5</v>
      </c>
      <c r="CZ103" s="83" t="str">
        <f t="shared" si="71"/>
        <v>Konstrukteur 2 / -planer 2</v>
      </c>
      <c r="DA103" s="125">
        <v>731</v>
      </c>
      <c r="DB103" s="33">
        <f t="shared" si="72"/>
        <v>4</v>
      </c>
      <c r="DC103" s="83" t="str">
        <f t="shared" si="73"/>
        <v>Konstrukteur 1 / -planer 1</v>
      </c>
      <c r="DD103" s="125">
        <v>731</v>
      </c>
      <c r="DE103" s="33">
        <f t="shared" si="64"/>
        <v>4</v>
      </c>
      <c r="DF103" s="83" t="str">
        <f t="shared" si="65"/>
        <v>Konstrukteur 1 / -planer 1</v>
      </c>
      <c r="DG103" s="20"/>
      <c r="DH103" s="33">
        <v>731</v>
      </c>
      <c r="DI103" s="33">
        <f t="shared" si="74"/>
        <v>4</v>
      </c>
      <c r="DJ103" s="83" t="str">
        <f t="shared" si="75"/>
        <v>Konstrukteur 1 / -planer 1</v>
      </c>
      <c r="DO103" s="19">
        <f t="shared" si="61"/>
        <v>9701</v>
      </c>
      <c r="DP103" s="153">
        <v>6</v>
      </c>
      <c r="DQ103" s="19">
        <v>0</v>
      </c>
      <c r="DR103" s="19" t="s">
        <v>964</v>
      </c>
    </row>
    <row r="104" spans="1:122" s="19" customFormat="1" ht="15.75" x14ac:dyDescent="0.2">
      <c r="A104" s="53">
        <v>0</v>
      </c>
      <c r="B104" s="53">
        <v>1</v>
      </c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905</v>
      </c>
      <c r="Q104" s="15">
        <v>100</v>
      </c>
      <c r="R104" s="42"/>
      <c r="S104" s="20" t="s">
        <v>906</v>
      </c>
      <c r="T104" s="21">
        <v>1990</v>
      </c>
      <c r="U104" s="28" t="s">
        <v>239</v>
      </c>
      <c r="V104" s="21">
        <v>2012</v>
      </c>
      <c r="W104" s="25" t="s">
        <v>1235</v>
      </c>
      <c r="X104" s="21">
        <v>2016</v>
      </c>
      <c r="Y104" s="25"/>
      <c r="Z104" s="21">
        <f>$AD$3-V104</f>
        <v>5</v>
      </c>
      <c r="AA104" s="25" t="s">
        <v>1225</v>
      </c>
      <c r="AB104" s="21" t="s">
        <v>1236</v>
      </c>
      <c r="AC104" s="21"/>
      <c r="AE104" s="90" t="s">
        <v>1211</v>
      </c>
      <c r="AF104" s="82"/>
      <c r="CP104" s="19" t="str">
        <f>+S104</f>
        <v>Zymeri Shaha</v>
      </c>
      <c r="CR104" s="19">
        <f>+Z104</f>
        <v>5</v>
      </c>
      <c r="CS104" s="19" t="str">
        <f>+AB104</f>
        <v xml:space="preserve"> F/D 4)</v>
      </c>
      <c r="CT104" s="154">
        <v>9733</v>
      </c>
      <c r="CU104" s="125">
        <v>732</v>
      </c>
      <c r="CV104" s="33">
        <f>VLOOKUP($CU104,Funktionsbezeichnungen,3,0)</f>
        <v>5</v>
      </c>
      <c r="CW104" s="83" t="str">
        <f>VLOOKUP($CU104,Funktionsbezeichnungen,2,0)</f>
        <v>Konstrukteur 2 / -planer 2</v>
      </c>
      <c r="CX104" s="125">
        <v>731</v>
      </c>
      <c r="CY104" s="33">
        <f>VLOOKUP($CX104,Funktionsbezeichnungen,3,0)</f>
        <v>4</v>
      </c>
      <c r="CZ104" s="83" t="str">
        <f>VLOOKUP($CX104,Funktionsbezeichnungen,2,0)</f>
        <v>Konstrukteur 1 / -planer 1</v>
      </c>
      <c r="DA104" s="125"/>
      <c r="DB104" s="33"/>
      <c r="DC104" s="83"/>
      <c r="DD104" s="125"/>
      <c r="DE104" s="33"/>
      <c r="DF104" s="83"/>
      <c r="DG104" s="20"/>
      <c r="DH104" s="33">
        <v>731</v>
      </c>
      <c r="DI104" s="33">
        <f>VLOOKUP($DH104,Funktionsbezeichnungen,3,0)</f>
        <v>4</v>
      </c>
      <c r="DJ104" s="83" t="str">
        <f>VLOOKUP($DH104,Funktionsbezeichnungen,2,0)</f>
        <v>Konstrukteur 1 / -planer 1</v>
      </c>
      <c r="DO104" s="19">
        <f>+CT104</f>
        <v>9733</v>
      </c>
      <c r="DP104" s="153">
        <v>7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/>
      <c r="C105" s="53">
        <f t="shared" si="56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0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57"/>
        <v>4</v>
      </c>
      <c r="AA105" s="25" t="s">
        <v>235</v>
      </c>
      <c r="AB105" s="21" t="s">
        <v>147</v>
      </c>
      <c r="AC105" s="21"/>
      <c r="AE105" s="90" t="s">
        <v>378</v>
      </c>
      <c r="AF105" s="82"/>
      <c r="CP105" s="19" t="str">
        <f t="shared" si="58"/>
        <v>Schär Cedric</v>
      </c>
      <c r="CR105" s="19">
        <f t="shared" si="59"/>
        <v>4</v>
      </c>
      <c r="CS105" s="19" t="str">
        <f t="shared" si="60"/>
        <v>F</v>
      </c>
      <c r="CT105" s="154">
        <v>9715</v>
      </c>
      <c r="CU105" s="125">
        <v>732</v>
      </c>
      <c r="CV105" s="33">
        <f t="shared" si="68"/>
        <v>5</v>
      </c>
      <c r="CW105" s="83" t="str">
        <f t="shared" si="69"/>
        <v>Konstrukteur 2 / -planer 2</v>
      </c>
      <c r="CX105" s="125">
        <v>731</v>
      </c>
      <c r="CY105" s="33">
        <f t="shared" si="70"/>
        <v>4</v>
      </c>
      <c r="CZ105" s="83" t="str">
        <f t="shared" si="71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74"/>
        <v>4</v>
      </c>
      <c r="DJ105" s="83" t="str">
        <f t="shared" si="75"/>
        <v>Konstrukteur 1 / -planer 1</v>
      </c>
      <c r="DO105" s="19">
        <f t="shared" si="61"/>
        <v>9715</v>
      </c>
      <c r="DP105" s="153">
        <v>6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>IF(Z106&gt;=10,1,0)</f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627</v>
      </c>
      <c r="Q106" s="15">
        <v>102</v>
      </c>
      <c r="R106" s="42"/>
      <c r="S106" s="20" t="s">
        <v>626</v>
      </c>
      <c r="T106" s="21">
        <v>1995</v>
      </c>
      <c r="U106" s="28" t="s">
        <v>235</v>
      </c>
      <c r="V106" s="21">
        <v>2014</v>
      </c>
      <c r="W106" s="25"/>
      <c r="X106" s="21"/>
      <c r="Y106" s="25"/>
      <c r="Z106" s="21">
        <f>$AD$3-V106</f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>+S106</f>
        <v>Leubin Marco</v>
      </c>
      <c r="CR106" s="19">
        <f>+Z106</f>
        <v>3</v>
      </c>
      <c r="CS106" s="19" t="str">
        <f>+AB106</f>
        <v>F</v>
      </c>
      <c r="CT106" s="154">
        <v>9726</v>
      </c>
      <c r="CU106" s="125">
        <v>731</v>
      </c>
      <c r="CV106" s="33">
        <f t="shared" ref="CV106:CV134" si="76">VLOOKUP($CU106,Funktionsbezeichnungen,3,0)</f>
        <v>4</v>
      </c>
      <c r="CW106" s="83" t="str">
        <f t="shared" ref="CW106:CW134" si="77">VLOOKUP($CU106,Funktionsbezeichnungen,2,0)</f>
        <v>Konstrukteur 1 / -planer 1</v>
      </c>
      <c r="CX106" s="125"/>
      <c r="CY106" s="33"/>
      <c r="CZ106" s="83"/>
      <c r="DA106" s="125"/>
      <c r="DB106" s="33"/>
      <c r="DC106" s="83"/>
      <c r="DD106" s="125"/>
      <c r="DE106" s="33"/>
      <c r="DF106" s="83"/>
      <c r="DG106" s="20"/>
      <c r="DH106" s="33"/>
      <c r="DI106" s="33"/>
      <c r="DJ106" s="83"/>
      <c r="DO106" s="19">
        <f>+CT106</f>
        <v>9726</v>
      </c>
      <c r="DP106" s="153">
        <v>8</v>
      </c>
      <c r="DQ106" s="19">
        <v>0</v>
      </c>
      <c r="DR106" s="185" t="s">
        <v>976</v>
      </c>
    </row>
    <row r="107" spans="1:122" s="19" customFormat="1" x14ac:dyDescent="0.2">
      <c r="A107" s="53">
        <v>0</v>
      </c>
      <c r="B107" s="53"/>
      <c r="C107" s="53">
        <f t="shared" si="56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903</v>
      </c>
      <c r="Q107" s="15">
        <v>103</v>
      </c>
      <c r="R107" s="42"/>
      <c r="S107" s="20" t="s">
        <v>900</v>
      </c>
      <c r="T107" s="21">
        <v>1996</v>
      </c>
      <c r="U107" s="28" t="s">
        <v>235</v>
      </c>
      <c r="V107" s="21">
        <v>2016</v>
      </c>
      <c r="W107" s="25"/>
      <c r="X107" s="21"/>
      <c r="Y107" s="25"/>
      <c r="Z107" s="21">
        <f t="shared" si="57"/>
        <v>1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2" t="str">
        <f t="shared" si="58"/>
        <v>Boschung Jan</v>
      </c>
      <c r="CR107" s="19">
        <f t="shared" si="59"/>
        <v>1</v>
      </c>
      <c r="CS107" s="19" t="str">
        <f t="shared" si="60"/>
        <v>F</v>
      </c>
      <c r="CT107" s="222">
        <v>9740</v>
      </c>
      <c r="CU107" s="125">
        <v>731</v>
      </c>
      <c r="CV107" s="33">
        <f t="shared" si="76"/>
        <v>4</v>
      </c>
      <c r="CW107" s="83" t="str">
        <f t="shared" si="77"/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 t="shared" si="61"/>
        <v>9740</v>
      </c>
      <c r="DP107" s="153">
        <v>8</v>
      </c>
      <c r="DQ107" s="19">
        <v>0</v>
      </c>
      <c r="DR107" s="185" t="s">
        <v>976</v>
      </c>
    </row>
    <row r="108" spans="1:122" s="19" customFormat="1" ht="40.5" x14ac:dyDescent="0.2">
      <c r="A108" s="53">
        <v>0</v>
      </c>
      <c r="B108" s="53"/>
      <c r="C108" s="53">
        <f t="shared" si="56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504</v>
      </c>
      <c r="Q108" s="15">
        <v>104</v>
      </c>
      <c r="R108" s="42" t="s">
        <v>343</v>
      </c>
      <c r="S108" s="82" t="s">
        <v>157</v>
      </c>
      <c r="T108" s="118">
        <v>1976</v>
      </c>
      <c r="U108" s="169" t="s">
        <v>320</v>
      </c>
      <c r="V108" s="118">
        <v>2002</v>
      </c>
      <c r="W108" s="120" t="s">
        <v>321</v>
      </c>
      <c r="X108" s="118">
        <v>2005</v>
      </c>
      <c r="Y108" s="169"/>
      <c r="Z108" s="118">
        <f t="shared" si="57"/>
        <v>15</v>
      </c>
      <c r="AA108" s="120" t="s">
        <v>694</v>
      </c>
      <c r="AB108" s="118" t="s">
        <v>105</v>
      </c>
      <c r="AC108" s="21"/>
      <c r="AE108" s="90" t="s">
        <v>455</v>
      </c>
      <c r="AF108" s="82"/>
      <c r="CP108" s="19" t="str">
        <f t="shared" si="58"/>
        <v>Kiefer Patrick</v>
      </c>
      <c r="CR108" s="19">
        <f t="shared" si="59"/>
        <v>15</v>
      </c>
      <c r="CS108" s="19" t="str">
        <f t="shared" si="60"/>
        <v>C</v>
      </c>
      <c r="CT108" s="154">
        <v>6753</v>
      </c>
      <c r="CU108" s="125">
        <v>223</v>
      </c>
      <c r="CV108" s="33">
        <f t="shared" si="76"/>
        <v>10</v>
      </c>
      <c r="CW108" s="83" t="str">
        <f t="shared" si="77"/>
        <v>Finanz-Fachspezialist / Controller 3</v>
      </c>
      <c r="CX108" s="125">
        <v>223</v>
      </c>
      <c r="CY108" s="33">
        <f>VLOOKUP($CX108,Funktionsbezeichnungen,3,0)</f>
        <v>10</v>
      </c>
      <c r="CZ108" s="83" t="str">
        <f>VLOOKUP($CX108,Funktionsbezeichnungen,2,0)</f>
        <v>Finanz-Fachspezialist / Controller 3</v>
      </c>
      <c r="DA108" s="125">
        <v>223</v>
      </c>
      <c r="DB108" s="33">
        <f>VLOOKUP($DA108,Funktionsbezeichnungen,3,0)</f>
        <v>10</v>
      </c>
      <c r="DC108" s="83" t="str">
        <f>VLOOKUP($DA108,Funktionsbezeichnungen,2,0)</f>
        <v>Finanz-Fachspezialist / Controller 3</v>
      </c>
      <c r="DD108" s="125">
        <v>223</v>
      </c>
      <c r="DE108" s="33">
        <f>VLOOKUP($DD108,Funktionsbezeichnungen,3,0)</f>
        <v>10</v>
      </c>
      <c r="DF108" s="83" t="str">
        <f>VLOOKUP($DD108,Funktionsbezeichnungen,2,0)</f>
        <v>Finanz-Fachspezialist / Controller 3</v>
      </c>
      <c r="DG108" s="20"/>
      <c r="DH108" s="125">
        <v>223</v>
      </c>
      <c r="DI108" s="33">
        <f>VLOOKUP($DH108,Funktionsbezeichnungen,3,0)</f>
        <v>10</v>
      </c>
      <c r="DJ108" s="83" t="str">
        <f>VLOOKUP($DH108,Funktionsbezeichnungen,2,0)</f>
        <v>Finanz-Fachspezialist / Controller 3</v>
      </c>
      <c r="DO108" s="19">
        <f t="shared" si="61"/>
        <v>6753</v>
      </c>
      <c r="DP108" s="153">
        <v>3</v>
      </c>
      <c r="DQ108" s="19">
        <v>0</v>
      </c>
      <c r="DR108" s="185" t="s">
        <v>972</v>
      </c>
    </row>
    <row r="109" spans="1:122" s="19" customFormat="1" x14ac:dyDescent="0.2">
      <c r="A109" s="53">
        <v>0</v>
      </c>
      <c r="B109" s="53">
        <v>1</v>
      </c>
      <c r="C109" s="53">
        <f t="shared" si="56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500</v>
      </c>
      <c r="Q109" s="15">
        <v>105</v>
      </c>
      <c r="R109" s="42"/>
      <c r="S109" s="27" t="s">
        <v>152</v>
      </c>
      <c r="T109" s="21">
        <v>1952</v>
      </c>
      <c r="U109" s="28" t="s">
        <v>151</v>
      </c>
      <c r="V109" s="21">
        <v>1971</v>
      </c>
      <c r="W109" s="25"/>
      <c r="X109" s="21"/>
      <c r="Y109" s="25"/>
      <c r="Z109" s="21">
        <f t="shared" si="57"/>
        <v>46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58"/>
        <v>Meister Christine</v>
      </c>
      <c r="CR109" s="19">
        <f t="shared" si="59"/>
        <v>46</v>
      </c>
      <c r="CS109" s="19" t="str">
        <f t="shared" si="60"/>
        <v>D</v>
      </c>
      <c r="CT109" s="154">
        <v>4245</v>
      </c>
      <c r="CU109" s="125">
        <v>134</v>
      </c>
      <c r="CV109" s="33">
        <f t="shared" si="76"/>
        <v>7</v>
      </c>
      <c r="CW109" s="83" t="str">
        <f t="shared" si="77"/>
        <v>Kaufmännischer Mitarbeiter 4 / Gruppenchef 2</v>
      </c>
      <c r="CX109" s="125">
        <v>134</v>
      </c>
      <c r="CY109" s="33">
        <f t="shared" si="70"/>
        <v>7</v>
      </c>
      <c r="CZ109" s="83" t="str">
        <f t="shared" si="71"/>
        <v>Kaufmännischer Mitarbeiter 4 / Gruppenchef 2</v>
      </c>
      <c r="DA109" s="125">
        <v>134</v>
      </c>
      <c r="DB109" s="33">
        <f t="shared" si="72"/>
        <v>7</v>
      </c>
      <c r="DC109" s="83" t="str">
        <f t="shared" si="73"/>
        <v>Kaufmännischer Mitarbeiter 4 / Gruppenchef 2</v>
      </c>
      <c r="DD109" s="125">
        <v>134</v>
      </c>
      <c r="DE109" s="33">
        <f t="shared" ref="DE109:DE123" si="78">VLOOKUP($DD109,Funktionsbezeichnungen,3,0)</f>
        <v>7</v>
      </c>
      <c r="DF109" s="83" t="str">
        <f t="shared" ref="DF109:DF123" si="79">VLOOKUP($DD109,Funktionsbezeichnungen,2,0)</f>
        <v>Kaufmännischer Mitarbeiter 4 / Gruppenchef 2</v>
      </c>
      <c r="DG109" s="20"/>
      <c r="DH109" s="125">
        <v>134</v>
      </c>
      <c r="DI109" s="33">
        <f t="shared" si="74"/>
        <v>7</v>
      </c>
      <c r="DJ109" s="83" t="str">
        <f t="shared" si="75"/>
        <v>Kaufmännischer Mitarbeiter 4 / Gruppenchef 2</v>
      </c>
      <c r="DO109" s="19">
        <f t="shared" si="61"/>
        <v>4245</v>
      </c>
      <c r="DP109" s="153">
        <v>6</v>
      </c>
      <c r="DQ109" s="19">
        <v>0</v>
      </c>
      <c r="DR109" s="19" t="s">
        <v>955</v>
      </c>
    </row>
    <row r="110" spans="1:122" s="19" customFormat="1" ht="27" x14ac:dyDescent="0.2">
      <c r="A110" s="53">
        <v>0</v>
      </c>
      <c r="B110" s="53">
        <v>1</v>
      </c>
      <c r="C110" s="53">
        <f t="shared" si="56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501</v>
      </c>
      <c r="Q110" s="15">
        <v>106</v>
      </c>
      <c r="R110" s="42"/>
      <c r="S110" s="20" t="s">
        <v>207</v>
      </c>
      <c r="T110" s="17">
        <v>1954</v>
      </c>
      <c r="U110" s="169" t="s">
        <v>210</v>
      </c>
      <c r="V110" s="118">
        <v>1971</v>
      </c>
      <c r="W110" s="120"/>
      <c r="X110" s="118"/>
      <c r="Y110" s="169"/>
      <c r="Z110" s="118">
        <f t="shared" si="57"/>
        <v>46</v>
      </c>
      <c r="AA110" s="25" t="s">
        <v>209</v>
      </c>
      <c r="AB110" s="21" t="s">
        <v>121</v>
      </c>
      <c r="AC110" s="21"/>
      <c r="AE110" s="90" t="s">
        <v>453</v>
      </c>
      <c r="AF110" s="82"/>
      <c r="CP110" s="19" t="str">
        <f t="shared" si="58"/>
        <v>Derezynski Françoise</v>
      </c>
      <c r="CR110" s="19">
        <f t="shared" si="59"/>
        <v>46</v>
      </c>
      <c r="CS110" s="19" t="str">
        <f t="shared" si="60"/>
        <v>D</v>
      </c>
      <c r="CT110" s="154">
        <v>4266</v>
      </c>
      <c r="CU110" s="125">
        <v>141</v>
      </c>
      <c r="CV110" s="33">
        <f t="shared" si="76"/>
        <v>8</v>
      </c>
      <c r="CW110" s="83" t="str">
        <f t="shared" si="77"/>
        <v>Kaufmännischer Fachspezialist 1</v>
      </c>
      <c r="CX110" s="125">
        <v>141</v>
      </c>
      <c r="CY110" s="33">
        <f>VLOOKUP($CX110,Funktionsbezeichnungen,3,0)</f>
        <v>8</v>
      </c>
      <c r="CZ110" s="83" t="str">
        <f>VLOOKUP($CX110,Funktionsbezeichnungen,2,0)</f>
        <v>Kaufmännischer Fachspezialist 1</v>
      </c>
      <c r="DA110" s="125">
        <v>134</v>
      </c>
      <c r="DB110" s="33">
        <f>VLOOKUP($DA110,Funktionsbezeichnungen,3,0)</f>
        <v>7</v>
      </c>
      <c r="DC110" s="83" t="str">
        <f>VLOOKUP($DA110,Funktionsbezeichnungen,2,0)</f>
        <v>Kaufmännischer Mitarbeiter 4 / Gruppenchef 2</v>
      </c>
      <c r="DD110" s="125">
        <v>134</v>
      </c>
      <c r="DE110" s="33">
        <f>VLOOKUP($DD110,Funktionsbezeichnungen,3,0)</f>
        <v>7</v>
      </c>
      <c r="DF110" s="83" t="str">
        <f>VLOOKUP($DD110,Funktionsbezeichnungen,2,0)</f>
        <v>Kaufmännischer Mitarbeiter 4 / Gruppenchef 2</v>
      </c>
      <c r="DG110" s="20"/>
      <c r="DH110" s="125">
        <v>134</v>
      </c>
      <c r="DI110" s="33">
        <f>VLOOKUP($DH110,Funktionsbezeichnungen,3,0)</f>
        <v>7</v>
      </c>
      <c r="DJ110" s="83" t="str">
        <f>VLOOKUP($DH110,Funktionsbezeichnungen,2,0)</f>
        <v>Kaufmännischer Mitarbeiter 4 / Gruppenchef 2</v>
      </c>
      <c r="DO110" s="19">
        <f t="shared" si="61"/>
        <v>4266</v>
      </c>
      <c r="DP110" s="153">
        <v>6</v>
      </c>
      <c r="DQ110" s="19">
        <v>0</v>
      </c>
      <c r="DR110" s="19" t="s">
        <v>955</v>
      </c>
    </row>
    <row r="111" spans="1:122" s="19" customFormat="1" x14ac:dyDescent="0.2">
      <c r="A111" s="53">
        <v>0</v>
      </c>
      <c r="B111" s="53">
        <v>1</v>
      </c>
      <c r="C111" s="53">
        <f t="shared" si="56"/>
        <v>1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357</v>
      </c>
      <c r="P111" s="15" t="s">
        <v>502</v>
      </c>
      <c r="Q111" s="15">
        <v>107</v>
      </c>
      <c r="R111" s="16"/>
      <c r="S111" s="20" t="s">
        <v>153</v>
      </c>
      <c r="T111" s="21">
        <v>1953</v>
      </c>
      <c r="U111" s="28" t="s">
        <v>215</v>
      </c>
      <c r="V111" s="21">
        <v>1977</v>
      </c>
      <c r="W111" s="25" t="s">
        <v>318</v>
      </c>
      <c r="X111" s="21">
        <v>2000</v>
      </c>
      <c r="Y111" s="28" t="s">
        <v>319</v>
      </c>
      <c r="Z111" s="21">
        <f t="shared" si="57"/>
        <v>40</v>
      </c>
      <c r="AA111" s="25" t="s">
        <v>695</v>
      </c>
      <c r="AB111" s="21" t="s">
        <v>121</v>
      </c>
      <c r="AC111" s="21"/>
      <c r="AE111" s="90" t="s">
        <v>456</v>
      </c>
      <c r="AF111" s="82"/>
      <c r="CP111" s="19" t="str">
        <f t="shared" si="58"/>
        <v>Szirt Madeleine</v>
      </c>
      <c r="CR111" s="19">
        <f t="shared" si="59"/>
        <v>40</v>
      </c>
      <c r="CS111" s="19" t="str">
        <f t="shared" si="60"/>
        <v>D</v>
      </c>
      <c r="CT111" s="154">
        <v>4216</v>
      </c>
      <c r="CU111" s="125">
        <v>162</v>
      </c>
      <c r="CV111" s="33">
        <f t="shared" si="76"/>
        <v>9</v>
      </c>
      <c r="CW111" s="83" t="str">
        <f t="shared" si="77"/>
        <v>Personal-Fachspezialist 2</v>
      </c>
      <c r="CX111" s="125">
        <v>162</v>
      </c>
      <c r="CY111" s="33">
        <f>VLOOKUP($CX111,Funktionsbezeichnungen,3,0)</f>
        <v>9</v>
      </c>
      <c r="CZ111" s="83" t="str">
        <f>VLOOKUP($CX111,Funktionsbezeichnungen,2,0)</f>
        <v>Personal-Fachspezialist 2</v>
      </c>
      <c r="DA111" s="125">
        <v>162</v>
      </c>
      <c r="DB111" s="33">
        <f>VLOOKUP($DA111,Funktionsbezeichnungen,3,0)</f>
        <v>9</v>
      </c>
      <c r="DC111" s="83" t="str">
        <f>VLOOKUP($DA111,Funktionsbezeichnungen,2,0)</f>
        <v>Personal-Fachspezialist 2</v>
      </c>
      <c r="DD111" s="125">
        <v>162</v>
      </c>
      <c r="DE111" s="33">
        <f>VLOOKUP($DD111,Funktionsbezeichnungen,3,0)</f>
        <v>9</v>
      </c>
      <c r="DF111" s="83" t="str">
        <f>VLOOKUP($DD111,Funktionsbezeichnungen,2,0)</f>
        <v>Personal-Fachspezialist 2</v>
      </c>
      <c r="DG111" s="20"/>
      <c r="DH111" s="125">
        <v>162</v>
      </c>
      <c r="DI111" s="33">
        <f>VLOOKUP($DH111,Funktionsbezeichnungen,3,0)</f>
        <v>9</v>
      </c>
      <c r="DJ111" s="83" t="str">
        <f>VLOOKUP($DH111,Funktionsbezeichnungen,2,0)</f>
        <v>Personal-Fachspezialist 2</v>
      </c>
      <c r="DO111" s="19">
        <f t="shared" si="61"/>
        <v>4216</v>
      </c>
      <c r="DP111" s="153">
        <v>3</v>
      </c>
      <c r="DQ111" s="19">
        <v>0</v>
      </c>
      <c r="DR111" s="185" t="s">
        <v>971</v>
      </c>
    </row>
    <row r="112" spans="1:122" s="19" customFormat="1" x14ac:dyDescent="0.2">
      <c r="A112" s="53">
        <v>0</v>
      </c>
      <c r="B112" s="53">
        <v>1</v>
      </c>
      <c r="C112" s="53">
        <f t="shared" si="56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1155</v>
      </c>
      <c r="Q112" s="15">
        <v>108</v>
      </c>
      <c r="R112" s="42"/>
      <c r="S112" s="27" t="s">
        <v>1156</v>
      </c>
      <c r="T112" s="21">
        <v>1959</v>
      </c>
      <c r="U112" s="28" t="s">
        <v>151</v>
      </c>
      <c r="V112" s="21">
        <v>1977</v>
      </c>
      <c r="W112" s="25"/>
      <c r="X112" s="21"/>
      <c r="Y112" s="25"/>
      <c r="Z112" s="21">
        <f t="shared" si="57"/>
        <v>40</v>
      </c>
      <c r="AA112" s="25" t="s">
        <v>1157</v>
      </c>
      <c r="AB112" s="21" t="s">
        <v>121</v>
      </c>
      <c r="AC112" s="21"/>
      <c r="AE112" s="90" t="s">
        <v>1158</v>
      </c>
      <c r="AF112" s="82"/>
      <c r="CP112" s="19" t="str">
        <f t="shared" si="58"/>
        <v>Canetti Rosemarie</v>
      </c>
      <c r="CR112" s="19">
        <f t="shared" si="59"/>
        <v>40</v>
      </c>
      <c r="CS112" s="19" t="str">
        <f t="shared" si="60"/>
        <v>D</v>
      </c>
      <c r="CT112" s="154">
        <v>4320</v>
      </c>
      <c r="CU112" s="125">
        <v>134</v>
      </c>
      <c r="CV112" s="33">
        <f t="shared" si="76"/>
        <v>7</v>
      </c>
      <c r="CW112" s="83" t="str">
        <f t="shared" si="77"/>
        <v>Kaufmännischer Mitarbeiter 4 / Gruppenchef 2</v>
      </c>
      <c r="CX112" s="125"/>
      <c r="CY112" s="33"/>
      <c r="CZ112" s="83"/>
      <c r="DA112" s="125">
        <v>134</v>
      </c>
      <c r="DB112" s="33">
        <f t="shared" si="72"/>
        <v>7</v>
      </c>
      <c r="DC112" s="83" t="str">
        <f t="shared" si="73"/>
        <v>Kaufmännischer Mitarbeiter 4 / Gruppenchef 2</v>
      </c>
      <c r="DD112" s="125">
        <v>134</v>
      </c>
      <c r="DE112" s="33">
        <f t="shared" si="78"/>
        <v>7</v>
      </c>
      <c r="DF112" s="83" t="str">
        <f t="shared" si="79"/>
        <v>Kaufmännischer Mitarbeiter 4 / Gruppenchef 2</v>
      </c>
      <c r="DG112" s="20"/>
      <c r="DH112" s="125">
        <v>134</v>
      </c>
      <c r="DI112" s="33">
        <f t="shared" si="74"/>
        <v>7</v>
      </c>
      <c r="DJ112" s="83" t="str">
        <f t="shared" si="75"/>
        <v>Kaufmännischer Mitarbeiter 4 / Gruppenchef 2</v>
      </c>
      <c r="DO112" s="19">
        <f t="shared" si="61"/>
        <v>4320</v>
      </c>
      <c r="DP112" s="153">
        <v>6</v>
      </c>
      <c r="DQ112" s="19">
        <v>0</v>
      </c>
      <c r="DR112" s="19" t="s">
        <v>955</v>
      </c>
    </row>
    <row r="113" spans="1:122" s="19" customFormat="1" x14ac:dyDescent="0.2">
      <c r="A113" s="53">
        <v>0</v>
      </c>
      <c r="B113" s="53">
        <v>1</v>
      </c>
      <c r="C113" s="53">
        <f t="shared" si="56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1168</v>
      </c>
      <c r="Q113" s="15">
        <v>109</v>
      </c>
      <c r="R113" s="42"/>
      <c r="S113" s="27" t="s">
        <v>650</v>
      </c>
      <c r="T113" s="21">
        <v>1961</v>
      </c>
      <c r="U113" s="28" t="s">
        <v>155</v>
      </c>
      <c r="V113" s="21">
        <v>1982</v>
      </c>
      <c r="W113" s="25"/>
      <c r="X113" s="21"/>
      <c r="Y113" s="25" t="s">
        <v>323</v>
      </c>
      <c r="Z113" s="21">
        <f t="shared" si="57"/>
        <v>35</v>
      </c>
      <c r="AA113" s="25" t="s">
        <v>696</v>
      </c>
      <c r="AB113" s="21" t="s">
        <v>121</v>
      </c>
      <c r="AC113" s="21"/>
      <c r="AE113" s="90" t="s">
        <v>425</v>
      </c>
      <c r="AF113" s="82"/>
      <c r="CP113" s="19" t="str">
        <f t="shared" si="58"/>
        <v>Peier Doris</v>
      </c>
      <c r="CR113" s="19">
        <f t="shared" si="59"/>
        <v>35</v>
      </c>
      <c r="CS113" s="19" t="str">
        <f t="shared" si="60"/>
        <v>D</v>
      </c>
      <c r="CT113" s="154">
        <v>5581</v>
      </c>
      <c r="CU113" s="125">
        <v>134</v>
      </c>
      <c r="CV113" s="33">
        <f t="shared" si="76"/>
        <v>7</v>
      </c>
      <c r="CW113" s="83" t="str">
        <f t="shared" si="77"/>
        <v>Kaufmännischer Mitarbeiter 4 / Gruppenchef 2</v>
      </c>
      <c r="CX113" s="125">
        <v>134</v>
      </c>
      <c r="CY113" s="33">
        <f t="shared" si="70"/>
        <v>7</v>
      </c>
      <c r="CZ113" s="83" t="str">
        <f t="shared" si="71"/>
        <v>Kaufmännischer Mitarbeiter 4 / Gruppenchef 2</v>
      </c>
      <c r="DA113" s="125">
        <v>134</v>
      </c>
      <c r="DB113" s="33">
        <f t="shared" si="72"/>
        <v>7</v>
      </c>
      <c r="DC113" s="83" t="str">
        <f t="shared" si="73"/>
        <v>Kaufmännischer Mitarbeiter 4 / Gruppenchef 2</v>
      </c>
      <c r="DD113" s="125">
        <v>134</v>
      </c>
      <c r="DE113" s="33">
        <f t="shared" si="78"/>
        <v>7</v>
      </c>
      <c r="DF113" s="83" t="str">
        <f t="shared" si="79"/>
        <v>Kaufmännischer Mitarbeiter 4 / Gruppenchef 2</v>
      </c>
      <c r="DG113" s="20"/>
      <c r="DH113" s="125">
        <v>134</v>
      </c>
      <c r="DI113" s="33">
        <f t="shared" si="74"/>
        <v>7</v>
      </c>
      <c r="DJ113" s="83" t="str">
        <f t="shared" si="75"/>
        <v>Kaufmännischer Mitarbeiter 4 / Gruppenchef 2</v>
      </c>
      <c r="DO113" s="19">
        <f t="shared" si="61"/>
        <v>5581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56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607</v>
      </c>
      <c r="Q114" s="15">
        <v>110</v>
      </c>
      <c r="R114" s="42"/>
      <c r="S114" s="27" t="s">
        <v>608</v>
      </c>
      <c r="T114" s="21">
        <v>1966</v>
      </c>
      <c r="U114" s="28" t="s">
        <v>151</v>
      </c>
      <c r="V114" s="21">
        <v>1985</v>
      </c>
      <c r="W114" s="25"/>
      <c r="X114" s="21"/>
      <c r="Y114" s="25"/>
      <c r="Z114" s="21">
        <f t="shared" si="57"/>
        <v>32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58"/>
        <v>Beuret Agnès</v>
      </c>
      <c r="CR114" s="19">
        <f t="shared" si="59"/>
        <v>32</v>
      </c>
      <c r="CS114" s="19" t="str">
        <f t="shared" si="60"/>
        <v>D</v>
      </c>
      <c r="CT114" s="154">
        <v>4352</v>
      </c>
      <c r="CU114" s="125">
        <v>134</v>
      </c>
      <c r="CV114" s="33">
        <f t="shared" si="76"/>
        <v>7</v>
      </c>
      <c r="CW114" s="83" t="str">
        <f t="shared" si="77"/>
        <v>Kaufmännischer Mitarbeiter 4 / Gruppenchef 2</v>
      </c>
      <c r="CX114" s="125">
        <v>134</v>
      </c>
      <c r="CY114" s="33">
        <f t="shared" si="70"/>
        <v>7</v>
      </c>
      <c r="CZ114" s="83" t="str">
        <f t="shared" si="71"/>
        <v>Kaufmännischer Mitarbeiter 4 / Gruppenchef 2</v>
      </c>
      <c r="DA114" s="125">
        <v>134</v>
      </c>
      <c r="DB114" s="33">
        <f t="shared" si="72"/>
        <v>7</v>
      </c>
      <c r="DC114" s="83" t="str">
        <f t="shared" si="73"/>
        <v>Kaufmännischer Mitarbeiter 4 / Gruppenchef 2</v>
      </c>
      <c r="DD114" s="125">
        <v>134</v>
      </c>
      <c r="DE114" s="33">
        <f t="shared" si="78"/>
        <v>7</v>
      </c>
      <c r="DF114" s="83" t="str">
        <f t="shared" si="79"/>
        <v>Kaufmännischer Mitarbeiter 4 / Gruppenchef 2</v>
      </c>
      <c r="DG114" s="20"/>
      <c r="DH114" s="125">
        <v>134</v>
      </c>
      <c r="DI114" s="33">
        <f t="shared" si="74"/>
        <v>7</v>
      </c>
      <c r="DJ114" s="83" t="str">
        <f t="shared" si="75"/>
        <v>Kaufmännischer Mitarbeiter 4 / Gruppenchef 2</v>
      </c>
      <c r="DO114" s="19">
        <f t="shared" si="61"/>
        <v>4352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56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508</v>
      </c>
      <c r="Q115" s="15">
        <v>111</v>
      </c>
      <c r="R115" s="42"/>
      <c r="S115" s="27" t="s">
        <v>164</v>
      </c>
      <c r="T115" s="21">
        <v>1970</v>
      </c>
      <c r="U115" s="28" t="s">
        <v>165</v>
      </c>
      <c r="V115" s="21">
        <v>1990</v>
      </c>
      <c r="W115" s="25"/>
      <c r="X115" s="21"/>
      <c r="Y115" s="25"/>
      <c r="Z115" s="21">
        <f t="shared" si="57"/>
        <v>27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58"/>
        <v>Weider Noelle</v>
      </c>
      <c r="CR115" s="19">
        <f t="shared" si="59"/>
        <v>27</v>
      </c>
      <c r="CS115" s="19" t="str">
        <f t="shared" si="60"/>
        <v>D</v>
      </c>
      <c r="CT115" s="154">
        <v>5604</v>
      </c>
      <c r="CU115" s="125">
        <v>134</v>
      </c>
      <c r="CV115" s="33">
        <f t="shared" si="76"/>
        <v>7</v>
      </c>
      <c r="CW115" s="83" t="str">
        <f t="shared" si="77"/>
        <v>Kaufmännischer Mitarbeiter 4 / Gruppenchef 2</v>
      </c>
      <c r="CX115" s="125">
        <v>134</v>
      </c>
      <c r="CY115" s="33">
        <f t="shared" si="70"/>
        <v>7</v>
      </c>
      <c r="CZ115" s="83" t="str">
        <f t="shared" si="71"/>
        <v>Kaufmännischer Mitarbeiter 4 / Gruppenchef 2</v>
      </c>
      <c r="DA115" s="125">
        <v>134</v>
      </c>
      <c r="DB115" s="33">
        <f t="shared" si="72"/>
        <v>7</v>
      </c>
      <c r="DC115" s="83" t="str">
        <f t="shared" si="73"/>
        <v>Kaufmännischer Mitarbeiter 4 / Gruppenchef 2</v>
      </c>
      <c r="DD115" s="125">
        <v>134</v>
      </c>
      <c r="DE115" s="33">
        <f t="shared" si="78"/>
        <v>7</v>
      </c>
      <c r="DF115" s="83" t="str">
        <f t="shared" si="79"/>
        <v>Kaufmännischer Mitarbeiter 4 / Gruppenchef 2</v>
      </c>
      <c r="DG115" s="20"/>
      <c r="DH115" s="125">
        <v>134</v>
      </c>
      <c r="DI115" s="33">
        <f t="shared" si="74"/>
        <v>7</v>
      </c>
      <c r="DJ115" s="83" t="str">
        <f t="shared" si="75"/>
        <v>Kaufmännischer Mitarbeiter 4 / Gruppenchef 2</v>
      </c>
      <c r="DO115" s="19">
        <f t="shared" si="61"/>
        <v>5604</v>
      </c>
      <c r="DP115" s="153">
        <v>6</v>
      </c>
      <c r="DQ115" s="19">
        <v>0</v>
      </c>
      <c r="DR115" s="19" t="s">
        <v>955</v>
      </c>
    </row>
    <row r="116" spans="1:122" s="19" customFormat="1" ht="27" x14ac:dyDescent="0.2">
      <c r="A116" s="53">
        <v>0</v>
      </c>
      <c r="B116" s="53"/>
      <c r="C116" s="53">
        <f t="shared" si="56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509</v>
      </c>
      <c r="Q116" s="15">
        <v>112</v>
      </c>
      <c r="R116" s="42"/>
      <c r="S116" s="20" t="s">
        <v>244</v>
      </c>
      <c r="T116" s="21">
        <v>1976</v>
      </c>
      <c r="U116" s="28" t="s">
        <v>243</v>
      </c>
      <c r="V116" s="21">
        <v>2002</v>
      </c>
      <c r="W116" s="25"/>
      <c r="X116" s="21"/>
      <c r="Y116" s="28" t="s">
        <v>327</v>
      </c>
      <c r="Z116" s="118">
        <f t="shared" si="57"/>
        <v>15</v>
      </c>
      <c r="AA116" s="25" t="s">
        <v>326</v>
      </c>
      <c r="AB116" s="21" t="s">
        <v>121</v>
      </c>
      <c r="AC116" s="21"/>
      <c r="AE116" s="90" t="s">
        <v>375</v>
      </c>
      <c r="AF116" s="82"/>
      <c r="CP116" s="19" t="str">
        <f t="shared" si="58"/>
        <v>Fischer Michel</v>
      </c>
      <c r="CR116" s="19">
        <f t="shared" si="59"/>
        <v>15</v>
      </c>
      <c r="CS116" s="19" t="str">
        <f t="shared" si="60"/>
        <v>D</v>
      </c>
      <c r="CT116" s="154">
        <v>8655</v>
      </c>
      <c r="CU116" s="125">
        <v>542</v>
      </c>
      <c r="CV116" s="33">
        <f t="shared" si="76"/>
        <v>7</v>
      </c>
      <c r="CW116" s="83" t="str">
        <f t="shared" si="77"/>
        <v>Technischer Sachbearbeiter 2</v>
      </c>
      <c r="CX116" s="125">
        <v>542</v>
      </c>
      <c r="CY116" s="33">
        <f t="shared" si="70"/>
        <v>7</v>
      </c>
      <c r="CZ116" s="83" t="str">
        <f t="shared" si="71"/>
        <v>Technischer Sachbearbeiter 2</v>
      </c>
      <c r="DA116" s="125">
        <v>542</v>
      </c>
      <c r="DB116" s="33">
        <f t="shared" si="72"/>
        <v>7</v>
      </c>
      <c r="DC116" s="83" t="str">
        <f t="shared" si="73"/>
        <v>Technischer Sachbearbeiter 2</v>
      </c>
      <c r="DD116" s="125">
        <v>541</v>
      </c>
      <c r="DE116" s="33">
        <f t="shared" si="78"/>
        <v>6</v>
      </c>
      <c r="DF116" s="83" t="str">
        <f t="shared" si="79"/>
        <v>Technischer Sachbearbeiter 1</v>
      </c>
      <c r="DG116" s="20"/>
      <c r="DH116" s="125">
        <v>351</v>
      </c>
      <c r="DI116" s="33">
        <f t="shared" si="74"/>
        <v>7</v>
      </c>
      <c r="DJ116" s="83" t="str">
        <f t="shared" si="75"/>
        <v>Marketing - / Product - Manager 1</v>
      </c>
      <c r="DO116" s="19">
        <f t="shared" si="61"/>
        <v>8655</v>
      </c>
      <c r="DP116" s="153">
        <v>6</v>
      </c>
      <c r="DQ116" s="19">
        <v>0</v>
      </c>
      <c r="DR116" s="19" t="s">
        <v>967</v>
      </c>
    </row>
    <row r="117" spans="1:122" s="19" customFormat="1" x14ac:dyDescent="0.2">
      <c r="A117" s="53">
        <v>0</v>
      </c>
      <c r="B117" s="53">
        <v>1</v>
      </c>
      <c r="C117" s="53">
        <f t="shared" si="56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360</v>
      </c>
      <c r="P117" s="15" t="s">
        <v>582</v>
      </c>
      <c r="Q117" s="15">
        <v>113</v>
      </c>
      <c r="R117" s="42"/>
      <c r="S117" s="27" t="s">
        <v>583</v>
      </c>
      <c r="T117" s="21">
        <v>1959</v>
      </c>
      <c r="U117" s="28" t="s">
        <v>397</v>
      </c>
      <c r="V117" s="21">
        <v>1976</v>
      </c>
      <c r="W117" s="25"/>
      <c r="X117" s="21"/>
      <c r="Y117" s="25"/>
      <c r="Z117" s="21">
        <f t="shared" si="57"/>
        <v>41</v>
      </c>
      <c r="AA117" s="25" t="s">
        <v>584</v>
      </c>
      <c r="AB117" s="21" t="s">
        <v>142</v>
      </c>
      <c r="AC117" s="21"/>
      <c r="AE117" s="90" t="s">
        <v>585</v>
      </c>
      <c r="AF117" s="82"/>
      <c r="CP117" s="19" t="str">
        <f t="shared" si="58"/>
        <v>Willig Martine</v>
      </c>
      <c r="CR117" s="19">
        <f t="shared" si="59"/>
        <v>41</v>
      </c>
      <c r="CS117" s="19" t="str">
        <f t="shared" si="60"/>
        <v>E</v>
      </c>
      <c r="CT117" s="154">
        <v>5637</v>
      </c>
      <c r="CU117" s="125">
        <v>133</v>
      </c>
      <c r="CV117" s="33">
        <f t="shared" si="76"/>
        <v>6</v>
      </c>
      <c r="CW117" s="83" t="str">
        <f t="shared" si="77"/>
        <v>Kaufmännischer Mitarbeiter 3 / Gruppenchef 1</v>
      </c>
      <c r="CX117" s="125">
        <v>133</v>
      </c>
      <c r="CY117" s="33">
        <f t="shared" si="70"/>
        <v>6</v>
      </c>
      <c r="CZ117" s="83" t="str">
        <f t="shared" si="71"/>
        <v>Kaufmännischer Mitarbeiter 3 / Gruppenchef 1</v>
      </c>
      <c r="DA117" s="125">
        <v>133</v>
      </c>
      <c r="DB117" s="33">
        <f t="shared" si="72"/>
        <v>6</v>
      </c>
      <c r="DC117" s="83" t="str">
        <f t="shared" si="73"/>
        <v>Kaufmännischer Mitarbeiter 3 / Gruppenchef 1</v>
      </c>
      <c r="DD117" s="125">
        <v>133</v>
      </c>
      <c r="DE117" s="33">
        <f t="shared" si="78"/>
        <v>6</v>
      </c>
      <c r="DF117" s="83" t="str">
        <f t="shared" si="79"/>
        <v>Kaufmännischer Mitarbeiter 3 / Gruppenchef 1</v>
      </c>
      <c r="DG117" s="20"/>
      <c r="DH117" s="125">
        <v>133</v>
      </c>
      <c r="DI117" s="33">
        <f t="shared" si="74"/>
        <v>6</v>
      </c>
      <c r="DJ117" s="83" t="str">
        <f t="shared" si="75"/>
        <v>Kaufmännischer Mitarbeiter 3 / Gruppenchef 1</v>
      </c>
      <c r="DO117" s="19">
        <f t="shared" si="61"/>
        <v>5637</v>
      </c>
      <c r="DP117" s="153">
        <v>6</v>
      </c>
      <c r="DQ117" s="19">
        <v>0</v>
      </c>
      <c r="DR117" s="185" t="s">
        <v>973</v>
      </c>
    </row>
    <row r="118" spans="1:122" s="19" customFormat="1" x14ac:dyDescent="0.2">
      <c r="A118" s="53">
        <v>0</v>
      </c>
      <c r="B118" s="53">
        <v>1</v>
      </c>
      <c r="C118" s="53">
        <f t="shared" si="56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507</v>
      </c>
      <c r="Q118" s="15">
        <v>114</v>
      </c>
      <c r="R118" s="42"/>
      <c r="S118" s="27" t="s">
        <v>259</v>
      </c>
      <c r="T118" s="21">
        <v>1957</v>
      </c>
      <c r="U118" s="28" t="s">
        <v>151</v>
      </c>
      <c r="V118" s="21">
        <v>1977</v>
      </c>
      <c r="W118" s="25"/>
      <c r="X118" s="21"/>
      <c r="Y118" s="25"/>
      <c r="Z118" s="21">
        <f t="shared" si="57"/>
        <v>40</v>
      </c>
      <c r="AA118" s="25" t="s">
        <v>156</v>
      </c>
      <c r="AB118" s="21" t="s">
        <v>142</v>
      </c>
      <c r="AC118" s="21"/>
      <c r="AE118" s="90" t="s">
        <v>457</v>
      </c>
      <c r="AF118" s="82"/>
      <c r="CP118" s="19" t="str">
        <f t="shared" si="58"/>
        <v>Meichtry Anna</v>
      </c>
      <c r="CR118" s="19">
        <f t="shared" si="59"/>
        <v>40</v>
      </c>
      <c r="CS118" s="19" t="str">
        <f t="shared" si="60"/>
        <v>E</v>
      </c>
      <c r="CT118" s="154">
        <v>5629</v>
      </c>
      <c r="CU118" s="125">
        <v>133</v>
      </c>
      <c r="CV118" s="33">
        <f t="shared" si="76"/>
        <v>6</v>
      </c>
      <c r="CW118" s="83" t="str">
        <f t="shared" si="77"/>
        <v>Kaufmännischer Mitarbeiter 3 / Gruppenchef 1</v>
      </c>
      <c r="CX118" s="125">
        <v>133</v>
      </c>
      <c r="CY118" s="33">
        <f t="shared" si="70"/>
        <v>6</v>
      </c>
      <c r="CZ118" s="83" t="str">
        <f t="shared" si="71"/>
        <v>Kaufmännischer Mitarbeiter 3 / Gruppenchef 1</v>
      </c>
      <c r="DA118" s="125">
        <v>133</v>
      </c>
      <c r="DB118" s="33">
        <f t="shared" si="72"/>
        <v>6</v>
      </c>
      <c r="DC118" s="83" t="str">
        <f t="shared" si="73"/>
        <v>Kaufmännischer Mitarbeiter 3 / Gruppenchef 1</v>
      </c>
      <c r="DD118" s="125">
        <v>133</v>
      </c>
      <c r="DE118" s="33">
        <f t="shared" si="78"/>
        <v>6</v>
      </c>
      <c r="DF118" s="83" t="str">
        <f t="shared" si="79"/>
        <v>Kaufmännischer Mitarbeiter 3 / Gruppenchef 1</v>
      </c>
      <c r="DG118" s="20"/>
      <c r="DH118" s="125">
        <v>133</v>
      </c>
      <c r="DI118" s="33">
        <f t="shared" si="74"/>
        <v>6</v>
      </c>
      <c r="DJ118" s="83" t="str">
        <f t="shared" si="75"/>
        <v>Kaufmännischer Mitarbeiter 3 / Gruppenchef 1</v>
      </c>
      <c r="DO118" s="19">
        <f t="shared" si="61"/>
        <v>5629</v>
      </c>
      <c r="DP118" s="153">
        <v>6</v>
      </c>
      <c r="DQ118" s="19">
        <v>0</v>
      </c>
      <c r="DR118" s="19" t="s">
        <v>955</v>
      </c>
    </row>
    <row r="119" spans="1:122" s="19" customFormat="1" x14ac:dyDescent="0.2">
      <c r="A119" s="53">
        <v>0</v>
      </c>
      <c r="B119" s="53">
        <v>1</v>
      </c>
      <c r="C119" s="53">
        <f t="shared" si="56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1167</v>
      </c>
      <c r="Q119" s="15">
        <v>115</v>
      </c>
      <c r="R119" s="42"/>
      <c r="S119" s="27" t="s">
        <v>1005</v>
      </c>
      <c r="T119" s="21">
        <v>1967</v>
      </c>
      <c r="U119" s="28" t="s">
        <v>151</v>
      </c>
      <c r="V119" s="21">
        <v>1987</v>
      </c>
      <c r="W119" s="25"/>
      <c r="X119" s="21"/>
      <c r="Y119" s="25"/>
      <c r="Z119" s="21">
        <f t="shared" si="57"/>
        <v>30</v>
      </c>
      <c r="AA119" s="25" t="s">
        <v>691</v>
      </c>
      <c r="AB119" s="21" t="s">
        <v>142</v>
      </c>
      <c r="AC119" s="21"/>
      <c r="AE119" s="90" t="s">
        <v>457</v>
      </c>
      <c r="AF119" s="82"/>
      <c r="CP119" s="19" t="str">
        <f t="shared" si="58"/>
        <v>Meier Jacqueline</v>
      </c>
      <c r="CR119" s="19">
        <f t="shared" si="59"/>
        <v>30</v>
      </c>
      <c r="CS119" s="19" t="str">
        <f t="shared" si="60"/>
        <v>E</v>
      </c>
      <c r="CT119" s="154">
        <v>7700</v>
      </c>
      <c r="CU119" s="125">
        <v>212</v>
      </c>
      <c r="CV119" s="33">
        <f t="shared" si="76"/>
        <v>5</v>
      </c>
      <c r="CW119" s="83" t="str">
        <f t="shared" si="77"/>
        <v>Buchhalter 2</v>
      </c>
      <c r="CX119" s="125">
        <v>212</v>
      </c>
      <c r="CY119" s="33">
        <f t="shared" si="70"/>
        <v>5</v>
      </c>
      <c r="CZ119" s="83" t="str">
        <f t="shared" si="71"/>
        <v>Buchhalter 2</v>
      </c>
      <c r="DA119" s="125">
        <v>212</v>
      </c>
      <c r="DB119" s="33">
        <f t="shared" si="72"/>
        <v>5</v>
      </c>
      <c r="DC119" s="83" t="str">
        <f t="shared" si="73"/>
        <v>Buchhalter 2</v>
      </c>
      <c r="DD119" s="125">
        <v>212</v>
      </c>
      <c r="DE119" s="33">
        <f t="shared" si="78"/>
        <v>5</v>
      </c>
      <c r="DF119" s="83" t="str">
        <f t="shared" si="79"/>
        <v>Buchhalter 2</v>
      </c>
      <c r="DG119" s="20"/>
      <c r="DH119" s="125">
        <v>212</v>
      </c>
      <c r="DI119" s="33">
        <f t="shared" si="74"/>
        <v>5</v>
      </c>
      <c r="DJ119" s="83" t="str">
        <f t="shared" si="75"/>
        <v>Buchhalter 2</v>
      </c>
      <c r="DO119" s="19">
        <f t="shared" si="61"/>
        <v>7700</v>
      </c>
      <c r="DP119" s="153">
        <v>6</v>
      </c>
      <c r="DQ119" s="19">
        <v>0</v>
      </c>
      <c r="DR119" s="19" t="s">
        <v>958</v>
      </c>
    </row>
    <row r="120" spans="1:122" s="19" customFormat="1" x14ac:dyDescent="0.2">
      <c r="A120" s="53">
        <v>0</v>
      </c>
      <c r="B120" s="53">
        <v>1</v>
      </c>
      <c r="C120" s="53">
        <f t="shared" si="56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510</v>
      </c>
      <c r="Q120" s="15">
        <v>116</v>
      </c>
      <c r="R120" s="42"/>
      <c r="S120" s="27" t="s">
        <v>278</v>
      </c>
      <c r="T120" s="21">
        <v>1985</v>
      </c>
      <c r="U120" s="28" t="s">
        <v>279</v>
      </c>
      <c r="V120" s="21">
        <v>2005</v>
      </c>
      <c r="W120" s="25"/>
      <c r="X120" s="21"/>
      <c r="Y120" s="25"/>
      <c r="Z120" s="21">
        <f t="shared" si="57"/>
        <v>12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58"/>
        <v>Oruk Makbule</v>
      </c>
      <c r="CR120" s="19">
        <f t="shared" si="59"/>
        <v>12</v>
      </c>
      <c r="CS120" s="19" t="str">
        <f t="shared" si="60"/>
        <v>E</v>
      </c>
      <c r="CT120" s="154">
        <v>6762</v>
      </c>
      <c r="CU120" s="125">
        <v>212</v>
      </c>
      <c r="CV120" s="33">
        <f t="shared" si="76"/>
        <v>5</v>
      </c>
      <c r="CW120" s="83" t="str">
        <f t="shared" si="77"/>
        <v>Buchhalter 2</v>
      </c>
      <c r="CX120" s="125">
        <v>212</v>
      </c>
      <c r="CY120" s="33">
        <f t="shared" si="70"/>
        <v>5</v>
      </c>
      <c r="CZ120" s="83" t="str">
        <f t="shared" si="71"/>
        <v>Buchhalter 2</v>
      </c>
      <c r="DA120" s="125">
        <v>212</v>
      </c>
      <c r="DB120" s="33">
        <f t="shared" si="72"/>
        <v>5</v>
      </c>
      <c r="DC120" s="83" t="str">
        <f t="shared" si="73"/>
        <v>Buchhalter 2</v>
      </c>
      <c r="DD120" s="125">
        <v>212</v>
      </c>
      <c r="DE120" s="33">
        <f t="shared" si="78"/>
        <v>5</v>
      </c>
      <c r="DF120" s="83" t="str">
        <f t="shared" si="79"/>
        <v>Buchhalter 2</v>
      </c>
      <c r="DG120" s="20"/>
      <c r="DH120" s="125">
        <v>212</v>
      </c>
      <c r="DI120" s="33">
        <f t="shared" si="74"/>
        <v>5</v>
      </c>
      <c r="DJ120" s="83" t="str">
        <f t="shared" si="75"/>
        <v>Buchhalter 2</v>
      </c>
      <c r="DO120" s="19">
        <f t="shared" si="61"/>
        <v>6762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/>
      <c r="C121" s="53">
        <f t="shared" si="56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511</v>
      </c>
      <c r="Q121" s="15">
        <v>117</v>
      </c>
      <c r="R121" s="42" t="s">
        <v>341</v>
      </c>
      <c r="S121" s="27" t="s">
        <v>159</v>
      </c>
      <c r="T121" s="21">
        <v>1959</v>
      </c>
      <c r="U121" s="28" t="s">
        <v>126</v>
      </c>
      <c r="V121" s="21">
        <v>1979</v>
      </c>
      <c r="W121" s="25"/>
      <c r="X121" s="21"/>
      <c r="Y121" s="25" t="s">
        <v>340</v>
      </c>
      <c r="Z121" s="21">
        <f t="shared" si="57"/>
        <v>38</v>
      </c>
      <c r="AA121" s="25" t="s">
        <v>160</v>
      </c>
      <c r="AB121" s="21" t="s">
        <v>105</v>
      </c>
      <c r="AC121" s="21"/>
      <c r="AE121" s="90" t="s">
        <v>426</v>
      </c>
      <c r="AF121" s="82"/>
      <c r="CP121" s="19" t="str">
        <f t="shared" si="58"/>
        <v>Steg Günther</v>
      </c>
      <c r="CR121" s="19">
        <f t="shared" si="59"/>
        <v>38</v>
      </c>
      <c r="CS121" s="19" t="str">
        <f t="shared" si="60"/>
        <v>C</v>
      </c>
      <c r="CT121" s="154">
        <v>4226</v>
      </c>
      <c r="CU121" s="125">
        <v>413</v>
      </c>
      <c r="CV121" s="33">
        <f t="shared" si="76"/>
        <v>8</v>
      </c>
      <c r="CW121" s="83" t="str">
        <f t="shared" si="77"/>
        <v>Senior System-Controller</v>
      </c>
      <c r="CX121" s="125">
        <v>413</v>
      </c>
      <c r="CY121" s="33">
        <f t="shared" si="70"/>
        <v>8</v>
      </c>
      <c r="CZ121" s="83" t="str">
        <f t="shared" si="71"/>
        <v>Senior System-Controller</v>
      </c>
      <c r="DA121" s="125">
        <v>413</v>
      </c>
      <c r="DB121" s="33">
        <f t="shared" si="72"/>
        <v>8</v>
      </c>
      <c r="DC121" s="83" t="str">
        <f t="shared" si="73"/>
        <v>Senior System-Controller</v>
      </c>
      <c r="DD121" s="125">
        <v>413</v>
      </c>
      <c r="DE121" s="33">
        <f t="shared" si="78"/>
        <v>8</v>
      </c>
      <c r="DF121" s="83" t="str">
        <f t="shared" si="79"/>
        <v>Senior System-Controller</v>
      </c>
      <c r="DG121" s="20"/>
      <c r="DH121" s="125">
        <v>413</v>
      </c>
      <c r="DI121" s="33">
        <f t="shared" si="74"/>
        <v>8</v>
      </c>
      <c r="DJ121" s="83" t="str">
        <f t="shared" si="75"/>
        <v>Senior System-Controller</v>
      </c>
      <c r="DO121" s="19">
        <f t="shared" si="61"/>
        <v>4226</v>
      </c>
      <c r="DP121" s="153">
        <v>6</v>
      </c>
      <c r="DQ121" s="19">
        <v>0</v>
      </c>
      <c r="DR121" s="19" t="s">
        <v>961</v>
      </c>
    </row>
    <row r="122" spans="1:122" s="19" customFormat="1" ht="27" x14ac:dyDescent="0.2">
      <c r="A122" s="53">
        <v>0</v>
      </c>
      <c r="B122" s="53"/>
      <c r="C122" s="53">
        <f t="shared" si="56"/>
        <v>1</v>
      </c>
      <c r="D122" s="55"/>
      <c r="E122" s="55"/>
      <c r="F122" s="55"/>
      <c r="G122" s="53">
        <v>1</v>
      </c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533</v>
      </c>
      <c r="Q122" s="15">
        <v>118</v>
      </c>
      <c r="R122" s="42"/>
      <c r="S122" s="20" t="s">
        <v>532</v>
      </c>
      <c r="T122" s="21">
        <v>1966</v>
      </c>
      <c r="U122" s="28" t="s">
        <v>534</v>
      </c>
      <c r="V122" s="21">
        <v>1992</v>
      </c>
      <c r="W122" s="25" t="s">
        <v>535</v>
      </c>
      <c r="X122" s="21">
        <v>1995</v>
      </c>
      <c r="Y122" s="28" t="s">
        <v>211</v>
      </c>
      <c r="Z122" s="118">
        <f t="shared" si="57"/>
        <v>25</v>
      </c>
      <c r="AA122" s="25" t="s">
        <v>692</v>
      </c>
      <c r="AB122" s="21" t="s">
        <v>105</v>
      </c>
      <c r="AC122" s="21"/>
      <c r="AE122" s="90" t="s">
        <v>537</v>
      </c>
      <c r="AF122" s="82"/>
      <c r="CP122" s="19" t="str">
        <f t="shared" si="58"/>
        <v>Grimm Stephan</v>
      </c>
      <c r="CR122" s="19">
        <f t="shared" si="59"/>
        <v>25</v>
      </c>
      <c r="CS122" s="19" t="str">
        <f t="shared" si="60"/>
        <v>C</v>
      </c>
      <c r="CT122" s="154">
        <v>3203</v>
      </c>
      <c r="CU122" s="125">
        <v>443</v>
      </c>
      <c r="CV122" s="33">
        <f t="shared" si="76"/>
        <v>9</v>
      </c>
      <c r="CW122" s="83" t="str">
        <f t="shared" si="77"/>
        <v>System-Spezialist 3</v>
      </c>
      <c r="CX122" s="125">
        <v>443</v>
      </c>
      <c r="CY122" s="33">
        <f t="shared" si="70"/>
        <v>9</v>
      </c>
      <c r="CZ122" s="83" t="str">
        <f t="shared" si="71"/>
        <v>System-Spezialist 3</v>
      </c>
      <c r="DA122" s="125">
        <v>443</v>
      </c>
      <c r="DB122" s="33">
        <f t="shared" si="72"/>
        <v>9</v>
      </c>
      <c r="DC122" s="83" t="str">
        <f t="shared" si="73"/>
        <v>System-Spezialist 3</v>
      </c>
      <c r="DD122" s="125">
        <v>443</v>
      </c>
      <c r="DE122" s="33">
        <f t="shared" si="78"/>
        <v>9</v>
      </c>
      <c r="DF122" s="83" t="str">
        <f t="shared" si="79"/>
        <v>System-Spezialist 3</v>
      </c>
      <c r="DG122" s="20"/>
      <c r="DH122" s="125">
        <v>413</v>
      </c>
      <c r="DI122" s="33">
        <f t="shared" si="74"/>
        <v>8</v>
      </c>
      <c r="DJ122" s="83" t="str">
        <f t="shared" si="75"/>
        <v>Senior System-Controller</v>
      </c>
      <c r="DO122" s="19">
        <f t="shared" si="61"/>
        <v>3203</v>
      </c>
      <c r="DP122" s="153">
        <v>3</v>
      </c>
      <c r="DQ122" s="19">
        <v>0</v>
      </c>
      <c r="DR122" s="19" t="s">
        <v>962</v>
      </c>
    </row>
    <row r="123" spans="1:122" s="19" customFormat="1" x14ac:dyDescent="0.2">
      <c r="A123" s="53">
        <v>0</v>
      </c>
      <c r="B123" s="53"/>
      <c r="C123" s="53">
        <f t="shared" si="56"/>
        <v>1</v>
      </c>
      <c r="D123" s="55"/>
      <c r="E123" s="55"/>
      <c r="F123" s="55"/>
      <c r="G123" s="53"/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512</v>
      </c>
      <c r="Q123" s="15">
        <v>119</v>
      </c>
      <c r="R123" s="42"/>
      <c r="S123" s="27" t="s">
        <v>204</v>
      </c>
      <c r="T123" s="21">
        <v>1978</v>
      </c>
      <c r="U123" s="28" t="s">
        <v>277</v>
      </c>
      <c r="V123" s="21">
        <v>1999</v>
      </c>
      <c r="W123" s="25"/>
      <c r="X123" s="21"/>
      <c r="Y123" s="25" t="s">
        <v>316</v>
      </c>
      <c r="Z123" s="21">
        <f t="shared" si="57"/>
        <v>18</v>
      </c>
      <c r="AA123" s="25" t="s">
        <v>205</v>
      </c>
      <c r="AB123" s="21" t="s">
        <v>121</v>
      </c>
      <c r="AC123" s="21"/>
      <c r="AE123" s="90" t="s">
        <v>427</v>
      </c>
      <c r="AF123" s="82"/>
      <c r="CP123" s="19" t="str">
        <f t="shared" si="58"/>
        <v>Hänni Alexander</v>
      </c>
      <c r="CR123" s="19">
        <f t="shared" si="59"/>
        <v>18</v>
      </c>
      <c r="CS123" s="19" t="str">
        <f t="shared" si="60"/>
        <v>D</v>
      </c>
      <c r="CT123" s="154">
        <v>6755</v>
      </c>
      <c r="CU123" s="125">
        <v>423</v>
      </c>
      <c r="CV123" s="33">
        <f t="shared" si="76"/>
        <v>7</v>
      </c>
      <c r="CW123" s="83" t="str">
        <f t="shared" si="77"/>
        <v>IC-Berater / -Techniker 3 / LAN-Supporter</v>
      </c>
      <c r="CX123" s="125">
        <v>423</v>
      </c>
      <c r="CY123" s="33">
        <f t="shared" si="70"/>
        <v>7</v>
      </c>
      <c r="CZ123" s="83" t="str">
        <f t="shared" si="71"/>
        <v>IC-Berater / -Techniker 3 / LAN-Supporter</v>
      </c>
      <c r="DA123" s="125">
        <v>423</v>
      </c>
      <c r="DB123" s="33">
        <f t="shared" si="72"/>
        <v>7</v>
      </c>
      <c r="DC123" s="83" t="str">
        <f t="shared" si="73"/>
        <v>IC-Berater / -Techniker 3 / LAN-Supporter</v>
      </c>
      <c r="DD123" s="125">
        <v>422</v>
      </c>
      <c r="DE123" s="33">
        <f t="shared" si="78"/>
        <v>6</v>
      </c>
      <c r="DF123" s="83" t="str">
        <f t="shared" si="79"/>
        <v>IC-Berater / -Techniker 2 / LAN-Grundstufe</v>
      </c>
      <c r="DG123" s="20"/>
      <c r="DH123" s="125">
        <v>422</v>
      </c>
      <c r="DI123" s="33">
        <f t="shared" si="74"/>
        <v>6</v>
      </c>
      <c r="DJ123" s="83" t="str">
        <f t="shared" si="75"/>
        <v>IC-Berater / -Techniker 2 / LAN-Grundstufe</v>
      </c>
      <c r="DO123" s="19">
        <f t="shared" si="61"/>
        <v>6755</v>
      </c>
      <c r="DP123" s="153">
        <v>6</v>
      </c>
      <c r="DQ123" s="19">
        <v>0</v>
      </c>
      <c r="DR123" s="19" t="s">
        <v>960</v>
      </c>
    </row>
    <row r="124" spans="1:122" s="19" customFormat="1" x14ac:dyDescent="0.2">
      <c r="A124" s="53">
        <v>0</v>
      </c>
      <c r="B124" s="53"/>
      <c r="C124" s="53">
        <f t="shared" si="56"/>
        <v>1</v>
      </c>
      <c r="D124" s="55"/>
      <c r="E124" s="55"/>
      <c r="F124" s="55"/>
      <c r="G124" s="53">
        <v>1</v>
      </c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1054</v>
      </c>
      <c r="Q124" s="15">
        <v>120</v>
      </c>
      <c r="R124" s="42"/>
      <c r="S124" s="27" t="s">
        <v>1055</v>
      </c>
      <c r="T124" s="21">
        <v>1985</v>
      </c>
      <c r="U124" s="28" t="s">
        <v>1056</v>
      </c>
      <c r="V124" s="21">
        <v>2007</v>
      </c>
      <c r="W124" s="25" t="s">
        <v>1057</v>
      </c>
      <c r="X124" s="21">
        <v>2015</v>
      </c>
      <c r="Y124" s="25" t="s">
        <v>316</v>
      </c>
      <c r="Z124" s="21">
        <f t="shared" si="57"/>
        <v>10</v>
      </c>
      <c r="AA124" s="25" t="s">
        <v>205</v>
      </c>
      <c r="AB124" s="21" t="s">
        <v>142</v>
      </c>
      <c r="AC124" s="21"/>
      <c r="AE124" s="90" t="s">
        <v>427</v>
      </c>
      <c r="AF124" s="82"/>
      <c r="CP124" s="19" t="str">
        <f t="shared" si="58"/>
        <v>Saliu Bekim</v>
      </c>
      <c r="CR124" s="19">
        <f t="shared" si="59"/>
        <v>10</v>
      </c>
      <c r="CS124" s="19" t="str">
        <f t="shared" si="60"/>
        <v>E</v>
      </c>
      <c r="CT124" s="154">
        <v>7708</v>
      </c>
      <c r="CU124" s="125">
        <v>422</v>
      </c>
      <c r="CV124" s="33">
        <f t="shared" si="76"/>
        <v>6</v>
      </c>
      <c r="CW124" s="83" t="str">
        <f t="shared" si="77"/>
        <v>IC-Berater / -Techniker 2 / LAN-Grundstufe</v>
      </c>
      <c r="CX124" s="125">
        <v>422</v>
      </c>
      <c r="CY124" s="33">
        <f t="shared" si="70"/>
        <v>6</v>
      </c>
      <c r="CZ124" s="83" t="str">
        <f t="shared" si="71"/>
        <v>IC-Berater / -Techniker 2 / LAN-Grundstufe</v>
      </c>
      <c r="DA124" s="125"/>
      <c r="DB124" s="33"/>
      <c r="DC124" s="83"/>
      <c r="DD124" s="125"/>
      <c r="DE124" s="33"/>
      <c r="DF124" s="83"/>
      <c r="DG124" s="20"/>
      <c r="DH124" s="125"/>
      <c r="DI124" s="33"/>
      <c r="DJ124" s="83"/>
      <c r="DO124" s="19">
        <f t="shared" si="61"/>
        <v>7708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>
        <v>1</v>
      </c>
      <c r="C125" s="53">
        <f>IF(Z125&gt;=10,1,0)</f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514</v>
      </c>
      <c r="Q125" s="15">
        <v>121</v>
      </c>
      <c r="R125" s="42" t="s">
        <v>344</v>
      </c>
      <c r="S125" s="27" t="s">
        <v>230</v>
      </c>
      <c r="T125" s="21">
        <v>1965</v>
      </c>
      <c r="U125" s="28" t="s">
        <v>151</v>
      </c>
      <c r="V125" s="21">
        <v>1984</v>
      </c>
      <c r="W125" s="25"/>
      <c r="X125" s="21"/>
      <c r="Y125" s="25"/>
      <c r="Z125" s="21">
        <f>$AD$3-V125</f>
        <v>33</v>
      </c>
      <c r="AA125" s="25" t="s">
        <v>339</v>
      </c>
      <c r="AB125" s="21" t="s">
        <v>121</v>
      </c>
      <c r="AC125" s="21"/>
      <c r="AE125" s="90" t="s">
        <v>425</v>
      </c>
      <c r="AF125" s="82"/>
      <c r="CP125" s="19" t="str">
        <f t="shared" si="58"/>
        <v>Eichenberger Sylvia</v>
      </c>
      <c r="CR125" s="19">
        <f t="shared" si="59"/>
        <v>33</v>
      </c>
      <c r="CS125" s="19" t="str">
        <f t="shared" si="60"/>
        <v>D</v>
      </c>
      <c r="CT125" s="154">
        <v>5626</v>
      </c>
      <c r="CU125" s="125">
        <v>134</v>
      </c>
      <c r="CV125" s="33">
        <f t="shared" si="76"/>
        <v>7</v>
      </c>
      <c r="CW125" s="83" t="str">
        <f t="shared" si="77"/>
        <v>Kaufmännischer Mitarbeiter 4 / Gruppenchef 2</v>
      </c>
      <c r="CX125" s="125">
        <v>134</v>
      </c>
      <c r="CY125" s="33">
        <f t="shared" si="70"/>
        <v>7</v>
      </c>
      <c r="CZ125" s="83" t="str">
        <f t="shared" si="71"/>
        <v>Kaufmännischer Mitarbeiter 4 / Gruppenchef 2</v>
      </c>
      <c r="DA125" s="125">
        <v>134</v>
      </c>
      <c r="DB125" s="33">
        <f t="shared" ref="DB125:DB134" si="80">VLOOKUP($DA125,Funktionsbezeichnungen,3,0)</f>
        <v>7</v>
      </c>
      <c r="DC125" s="83" t="str">
        <f t="shared" ref="DC125:DC134" si="81">VLOOKUP($DA125,Funktionsbezeichnungen,2,0)</f>
        <v>Kaufmännischer Mitarbeiter 4 / Gruppenchef 2</v>
      </c>
      <c r="DD125" s="125">
        <v>134</v>
      </c>
      <c r="DE125" s="33">
        <f t="shared" ref="DE125:DE134" si="82">VLOOKUP($DD125,Funktionsbezeichnungen,3,0)</f>
        <v>7</v>
      </c>
      <c r="DF125" s="83" t="str">
        <f t="shared" ref="DF125:DF134" si="83">VLOOKUP($DD125,Funktionsbezeichnungen,2,0)</f>
        <v>Kaufmännischer Mitarbeiter 4 / Gruppenchef 2</v>
      </c>
      <c r="DG125" s="20"/>
      <c r="DH125" s="125">
        <v>134</v>
      </c>
      <c r="DI125" s="33">
        <f t="shared" ref="DI125:DI134" si="84">VLOOKUP($DH125,Funktionsbezeichnungen,3,0)</f>
        <v>7</v>
      </c>
      <c r="DJ125" s="83" t="str">
        <f t="shared" ref="DJ125:DJ134" si="85">VLOOKUP($DH125,Funktionsbezeichnungen,2,0)</f>
        <v>Kaufmännischer Mitarbeiter 4 / Gruppenchef 2</v>
      </c>
      <c r="DO125" s="19">
        <f t="shared" si="61"/>
        <v>5626</v>
      </c>
      <c r="DP125" s="153">
        <v>6</v>
      </c>
      <c r="DQ125" s="19">
        <v>0</v>
      </c>
      <c r="DR125" s="19" t="s">
        <v>955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360</v>
      </c>
      <c r="P126" s="15" t="s">
        <v>505</v>
      </c>
      <c r="Q126" s="15">
        <v>122</v>
      </c>
      <c r="R126" s="42"/>
      <c r="S126" s="27" t="s">
        <v>396</v>
      </c>
      <c r="T126" s="21">
        <v>1965</v>
      </c>
      <c r="U126" s="28" t="s">
        <v>397</v>
      </c>
      <c r="V126" s="21">
        <v>1985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58"/>
        <v>Ehret-Kreutz Elke</v>
      </c>
      <c r="CR126" s="19">
        <f t="shared" si="59"/>
        <v>32</v>
      </c>
      <c r="CS126" s="19" t="str">
        <f t="shared" si="60"/>
        <v>D</v>
      </c>
      <c r="CT126" s="154">
        <v>5633</v>
      </c>
      <c r="CU126" s="125">
        <v>134</v>
      </c>
      <c r="CV126" s="33">
        <f t="shared" si="76"/>
        <v>7</v>
      </c>
      <c r="CW126" s="83" t="str">
        <f t="shared" si="77"/>
        <v>Kaufmännischer Mitarbeiter 4 / Gruppenchef 2</v>
      </c>
      <c r="CX126" s="125">
        <v>134</v>
      </c>
      <c r="CY126" s="33">
        <f>VLOOKUP($CX126,Funktionsbezeichnungen,3,0)</f>
        <v>7</v>
      </c>
      <c r="CZ126" s="83" t="str">
        <f>VLOOKUP($CX126,Funktionsbezeichnungen,2,0)</f>
        <v>Kaufmännischer Mitarbeiter 4 / Gruppenchef 2</v>
      </c>
      <c r="DA126" s="125">
        <v>134</v>
      </c>
      <c r="DB126" s="33">
        <f>VLOOKUP($DA126,Funktionsbezeichnungen,3,0)</f>
        <v>7</v>
      </c>
      <c r="DC126" s="83" t="str">
        <f>VLOOKUP($DA126,Funktionsbezeichnungen,2,0)</f>
        <v>Kaufmännischer Mitarbeiter 4 / Gruppenchef 2</v>
      </c>
      <c r="DD126" s="125">
        <v>134</v>
      </c>
      <c r="DE126" s="33">
        <f>VLOOKUP($DD126,Funktionsbezeichnungen,3,0)</f>
        <v>7</v>
      </c>
      <c r="DF126" s="83" t="str">
        <f>VLOOKUP($DD126,Funktionsbezeichnungen,2,0)</f>
        <v>Kaufmännischer Mitarbeiter 4 / Gruppenchef 2</v>
      </c>
      <c r="DG126" s="20"/>
      <c r="DH126" s="125">
        <v>134</v>
      </c>
      <c r="DI126" s="33">
        <f>VLOOKUP($DH126,Funktionsbezeichnungen,3,0)</f>
        <v>7</v>
      </c>
      <c r="DJ126" s="83" t="str">
        <f>VLOOKUP($DH126,Funktionsbezeichnungen,2,0)</f>
        <v>Kaufmännischer Mitarbeiter 4 / Gruppenchef 2</v>
      </c>
      <c r="DO126" s="19">
        <f t="shared" si="61"/>
        <v>5633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357</v>
      </c>
      <c r="P127" s="15" t="s">
        <v>513</v>
      </c>
      <c r="Q127" s="15">
        <v>123</v>
      </c>
      <c r="R127" s="42"/>
      <c r="S127" s="27" t="s">
        <v>272</v>
      </c>
      <c r="T127" s="21">
        <v>1967</v>
      </c>
      <c r="U127" s="28" t="s">
        <v>274</v>
      </c>
      <c r="V127" s="21">
        <v>1986</v>
      </c>
      <c r="W127" s="25" t="s">
        <v>1220</v>
      </c>
      <c r="X127" s="21">
        <v>2016</v>
      </c>
      <c r="Y127" s="25"/>
      <c r="Z127" s="21">
        <f>$AD$3-V127</f>
        <v>31</v>
      </c>
      <c r="AA127" s="25" t="s">
        <v>693</v>
      </c>
      <c r="AB127" s="21" t="s">
        <v>121</v>
      </c>
      <c r="AC127" s="21"/>
      <c r="AE127" s="90" t="s">
        <v>454</v>
      </c>
      <c r="AF127" s="82"/>
      <c r="CP127" s="19" t="str">
        <f t="shared" si="58"/>
        <v>Gerber Beatrice</v>
      </c>
      <c r="CR127" s="19">
        <f t="shared" si="59"/>
        <v>31</v>
      </c>
      <c r="CS127" s="19" t="str">
        <f t="shared" si="60"/>
        <v>D</v>
      </c>
      <c r="CT127" s="154">
        <v>4289</v>
      </c>
      <c r="CU127" s="125">
        <v>141</v>
      </c>
      <c r="CV127" s="33">
        <f t="shared" si="76"/>
        <v>8</v>
      </c>
      <c r="CW127" s="83" t="str">
        <f t="shared" si="77"/>
        <v>Kaufmännischer Fachspezialist 1</v>
      </c>
      <c r="CX127" s="125">
        <v>141</v>
      </c>
      <c r="CY127" s="33">
        <f t="shared" si="70"/>
        <v>8</v>
      </c>
      <c r="CZ127" s="83" t="str">
        <f t="shared" si="71"/>
        <v>Kaufmännischer Fachspezialist 1</v>
      </c>
      <c r="DA127" s="125">
        <v>141</v>
      </c>
      <c r="DB127" s="33">
        <f t="shared" si="80"/>
        <v>8</v>
      </c>
      <c r="DC127" s="83" t="str">
        <f t="shared" si="81"/>
        <v>Kaufmännischer Fachspezialist 1</v>
      </c>
      <c r="DD127" s="125">
        <v>141</v>
      </c>
      <c r="DE127" s="33">
        <f t="shared" si="82"/>
        <v>8</v>
      </c>
      <c r="DF127" s="83" t="str">
        <f t="shared" si="83"/>
        <v>Kaufmännischer Fachspezialist 1</v>
      </c>
      <c r="DG127" s="20"/>
      <c r="DH127" s="125">
        <v>141</v>
      </c>
      <c r="DI127" s="33">
        <f t="shared" si="84"/>
        <v>8</v>
      </c>
      <c r="DJ127" s="83" t="str">
        <f t="shared" si="85"/>
        <v>Kaufmännischer Fachspezialist 1</v>
      </c>
      <c r="DO127" s="19">
        <f t="shared" si="61"/>
        <v>4289</v>
      </c>
      <c r="DP127" s="153">
        <v>6</v>
      </c>
      <c r="DQ127" s="19">
        <v>0</v>
      </c>
      <c r="DR127" s="19" t="s">
        <v>956</v>
      </c>
    </row>
    <row r="128" spans="1:122" s="19" customFormat="1" x14ac:dyDescent="0.2">
      <c r="A128" s="53">
        <v>0</v>
      </c>
      <c r="B128" s="53">
        <v>1</v>
      </c>
      <c r="C128" s="53">
        <f t="shared" ref="C128:C141" si="86"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579</v>
      </c>
      <c r="Q128" s="15">
        <v>124</v>
      </c>
      <c r="R128" s="42"/>
      <c r="S128" s="27" t="s">
        <v>580</v>
      </c>
      <c r="T128" s="21">
        <v>1965</v>
      </c>
      <c r="U128" s="28" t="s">
        <v>581</v>
      </c>
      <c r="V128" s="21">
        <v>1985</v>
      </c>
      <c r="W128" s="28" t="s">
        <v>1051</v>
      </c>
      <c r="X128" s="21">
        <v>2014</v>
      </c>
      <c r="Y128" s="25"/>
      <c r="Z128" s="21">
        <f t="shared" si="57"/>
        <v>32</v>
      </c>
      <c r="AA128" s="25" t="s">
        <v>414</v>
      </c>
      <c r="AB128" s="21" t="s">
        <v>142</v>
      </c>
      <c r="AC128" s="21"/>
      <c r="AE128" s="90" t="s">
        <v>428</v>
      </c>
      <c r="AF128" s="82"/>
      <c r="CP128" s="19" t="str">
        <f t="shared" si="58"/>
        <v>Boschung Brigitte</v>
      </c>
      <c r="CR128" s="19">
        <f t="shared" si="59"/>
        <v>32</v>
      </c>
      <c r="CS128" s="19" t="str">
        <f t="shared" si="60"/>
        <v>E</v>
      </c>
      <c r="CT128" s="154">
        <v>7703</v>
      </c>
      <c r="CU128" s="125">
        <v>112</v>
      </c>
      <c r="CV128" s="33">
        <f t="shared" si="76"/>
        <v>5</v>
      </c>
      <c r="CW128" s="83" t="str">
        <f t="shared" si="77"/>
        <v>Réceptionist / Telefonist / Service-Disponent 2</v>
      </c>
      <c r="CX128" s="125">
        <v>112</v>
      </c>
      <c r="CY128" s="33">
        <f t="shared" ref="CY128:CY134" si="87">VLOOKUP($CX128,Funktionsbezeichnungen,3,0)</f>
        <v>5</v>
      </c>
      <c r="CZ128" s="83" t="str">
        <f t="shared" ref="CZ128:CZ134" si="88">VLOOKUP($CX128,Funktionsbezeichnungen,2,0)</f>
        <v>Réceptionist / Telefonist / Service-Disponent 2</v>
      </c>
      <c r="DA128" s="125">
        <v>112</v>
      </c>
      <c r="DB128" s="33">
        <f t="shared" si="80"/>
        <v>5</v>
      </c>
      <c r="DC128" s="83" t="str">
        <f t="shared" si="81"/>
        <v>Réceptionist / Telefonist / Service-Disponent 2</v>
      </c>
      <c r="DD128" s="125">
        <v>112</v>
      </c>
      <c r="DE128" s="33">
        <f t="shared" si="82"/>
        <v>5</v>
      </c>
      <c r="DF128" s="83" t="str">
        <f t="shared" si="83"/>
        <v>Réceptionist / Telefonist / Service-Disponent 2</v>
      </c>
      <c r="DG128" s="20"/>
      <c r="DH128" s="125">
        <v>112</v>
      </c>
      <c r="DI128" s="33">
        <f t="shared" si="84"/>
        <v>5</v>
      </c>
      <c r="DJ128" s="83" t="str">
        <f t="shared" si="85"/>
        <v>Réceptionist / Telefonist / Service-Disponent 2</v>
      </c>
      <c r="DO128" s="19">
        <f t="shared" si="61"/>
        <v>7703</v>
      </c>
      <c r="DP128" s="153">
        <v>6</v>
      </c>
      <c r="DQ128" s="19">
        <v>0</v>
      </c>
      <c r="DR128" s="19" t="s">
        <v>953</v>
      </c>
    </row>
    <row r="129" spans="1:141" s="19" customFormat="1" x14ac:dyDescent="0.2">
      <c r="A129" s="53">
        <v>0</v>
      </c>
      <c r="B129" s="53">
        <v>1</v>
      </c>
      <c r="C129" s="53">
        <f t="shared" si="86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884</v>
      </c>
      <c r="Q129" s="15">
        <v>125</v>
      </c>
      <c r="R129" s="42"/>
      <c r="S129" s="27" t="s">
        <v>883</v>
      </c>
      <c r="T129" s="21">
        <v>1970</v>
      </c>
      <c r="U129" s="28" t="s">
        <v>264</v>
      </c>
      <c r="V129" s="21">
        <v>1987</v>
      </c>
      <c r="W129" s="25"/>
      <c r="X129" s="21"/>
      <c r="Y129" s="25"/>
      <c r="Z129" s="21">
        <f t="shared" si="57"/>
        <v>30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58"/>
        <v>Wirtz Christine</v>
      </c>
      <c r="CR129" s="19">
        <f t="shared" si="59"/>
        <v>30</v>
      </c>
      <c r="CS129" s="19" t="str">
        <f t="shared" si="60"/>
        <v>E</v>
      </c>
      <c r="CT129" s="154">
        <v>5627</v>
      </c>
      <c r="CU129" s="125">
        <v>112</v>
      </c>
      <c r="CV129" s="33">
        <f t="shared" si="76"/>
        <v>5</v>
      </c>
      <c r="CW129" s="83" t="str">
        <f t="shared" si="77"/>
        <v>Réceptionist / Telefonist / Service-Disponent 2</v>
      </c>
      <c r="CX129" s="125">
        <v>112</v>
      </c>
      <c r="CY129" s="33">
        <f t="shared" si="87"/>
        <v>5</v>
      </c>
      <c r="CZ129" s="83" t="str">
        <f t="shared" si="88"/>
        <v>Réceptionist / Telefonist / Service-Disponent 2</v>
      </c>
      <c r="DA129" s="125">
        <v>112</v>
      </c>
      <c r="DB129" s="33">
        <f t="shared" si="80"/>
        <v>5</v>
      </c>
      <c r="DC129" s="83" t="str">
        <f t="shared" si="81"/>
        <v>Réceptionist / Telefonist / Service-Disponent 2</v>
      </c>
      <c r="DD129" s="125">
        <v>112</v>
      </c>
      <c r="DE129" s="33">
        <f t="shared" si="82"/>
        <v>5</v>
      </c>
      <c r="DF129" s="83" t="str">
        <f t="shared" si="83"/>
        <v>Réceptionist / Telefonist / Service-Disponent 2</v>
      </c>
      <c r="DG129" s="20"/>
      <c r="DH129" s="125">
        <v>112</v>
      </c>
      <c r="DI129" s="33">
        <f t="shared" si="84"/>
        <v>5</v>
      </c>
      <c r="DJ129" s="83" t="str">
        <f t="shared" si="85"/>
        <v>Réceptionist / Telefonist / Service-Disponent 2</v>
      </c>
      <c r="DO129" s="19">
        <f t="shared" si="61"/>
        <v>5627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86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515</v>
      </c>
      <c r="Q130" s="15">
        <v>126</v>
      </c>
      <c r="R130" s="42"/>
      <c r="S130" s="27" t="s">
        <v>163</v>
      </c>
      <c r="T130" s="21">
        <v>1956</v>
      </c>
      <c r="U130" s="28"/>
      <c r="V130" s="21">
        <v>1989</v>
      </c>
      <c r="W130" s="25"/>
      <c r="X130" s="21"/>
      <c r="Y130" s="25"/>
      <c r="Z130" s="21">
        <f t="shared" si="57"/>
        <v>28</v>
      </c>
      <c r="AA130" s="25" t="s">
        <v>339</v>
      </c>
      <c r="AB130" s="21" t="s">
        <v>142</v>
      </c>
      <c r="AC130" s="21"/>
      <c r="AE130" s="90" t="s">
        <v>425</v>
      </c>
      <c r="AF130" s="82"/>
      <c r="CP130" s="19" t="str">
        <f t="shared" si="58"/>
        <v>Körkel Agnes</v>
      </c>
      <c r="CR130" s="19">
        <f>+Z130</f>
        <v>28</v>
      </c>
      <c r="CS130" s="19" t="str">
        <f>+AB130</f>
        <v>E</v>
      </c>
      <c r="CT130" s="154">
        <v>5605</v>
      </c>
      <c r="CU130" s="125">
        <v>132</v>
      </c>
      <c r="CV130" s="33">
        <f t="shared" si="76"/>
        <v>5</v>
      </c>
      <c r="CW130" s="83" t="str">
        <f t="shared" si="77"/>
        <v>Kaufmännischer Mitarbeiter 2</v>
      </c>
      <c r="CX130" s="125">
        <v>132</v>
      </c>
      <c r="CY130" s="33">
        <f t="shared" si="87"/>
        <v>5</v>
      </c>
      <c r="CZ130" s="83" t="str">
        <f t="shared" si="88"/>
        <v>Kaufmännischer Mitarbeiter 2</v>
      </c>
      <c r="DA130" s="125">
        <v>132</v>
      </c>
      <c r="DB130" s="33">
        <f t="shared" si="80"/>
        <v>5</v>
      </c>
      <c r="DC130" s="83" t="str">
        <f t="shared" si="81"/>
        <v>Kaufmännischer Mitarbeiter 2</v>
      </c>
      <c r="DD130" s="125">
        <v>132</v>
      </c>
      <c r="DE130" s="33">
        <f t="shared" si="82"/>
        <v>5</v>
      </c>
      <c r="DF130" s="83" t="str">
        <f t="shared" si="83"/>
        <v>Kaufmännischer Mitarbeiter 2</v>
      </c>
      <c r="DG130" s="20"/>
      <c r="DH130" s="125">
        <v>132</v>
      </c>
      <c r="DI130" s="33">
        <f t="shared" si="84"/>
        <v>5</v>
      </c>
      <c r="DJ130" s="83" t="str">
        <f t="shared" si="85"/>
        <v>Kaufmännischer Mitarbeiter 2</v>
      </c>
      <c r="DO130" s="19">
        <f t="shared" si="61"/>
        <v>5605</v>
      </c>
      <c r="DP130" s="153">
        <v>7</v>
      </c>
      <c r="DQ130" s="19">
        <v>0</v>
      </c>
      <c r="DR130" s="19" t="s">
        <v>955</v>
      </c>
    </row>
    <row r="131" spans="1:141" s="19" customFormat="1" x14ac:dyDescent="0.2">
      <c r="A131" s="53">
        <v>0</v>
      </c>
      <c r="B131" s="53">
        <v>1</v>
      </c>
      <c r="C131" s="53">
        <f t="shared" si="86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361</v>
      </c>
      <c r="P131" s="15" t="s">
        <v>518</v>
      </c>
      <c r="Q131" s="15">
        <v>127</v>
      </c>
      <c r="R131" s="42"/>
      <c r="S131" s="27" t="s">
        <v>257</v>
      </c>
      <c r="T131" s="21">
        <v>1953</v>
      </c>
      <c r="U131" s="28" t="s">
        <v>256</v>
      </c>
      <c r="V131" s="21">
        <v>2004</v>
      </c>
      <c r="W131" s="25"/>
      <c r="X131" s="21"/>
      <c r="Y131" s="25"/>
      <c r="Z131" s="21">
        <f>$AD$3-V131</f>
        <v>13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58"/>
        <v>Kalt Susanne</v>
      </c>
      <c r="CR131" s="19">
        <f>+Z131</f>
        <v>13</v>
      </c>
      <c r="CS131" s="19" t="str">
        <f>+AB131</f>
        <v>E</v>
      </c>
      <c r="CT131" s="154">
        <v>6758</v>
      </c>
      <c r="CU131" s="125">
        <v>133</v>
      </c>
      <c r="CV131" s="33">
        <f t="shared" si="76"/>
        <v>6</v>
      </c>
      <c r="CW131" s="83" t="str">
        <f t="shared" si="77"/>
        <v>Kaufmännischer Mitarbeiter 3 / Gruppenchef 1</v>
      </c>
      <c r="CX131" s="125">
        <v>133</v>
      </c>
      <c r="CY131" s="33">
        <f t="shared" si="87"/>
        <v>6</v>
      </c>
      <c r="CZ131" s="83" t="str">
        <f t="shared" si="88"/>
        <v>Kaufmännischer Mitarbeiter 3 / Gruppenchef 1</v>
      </c>
      <c r="DA131" s="125">
        <v>133</v>
      </c>
      <c r="DB131" s="33">
        <f t="shared" si="80"/>
        <v>6</v>
      </c>
      <c r="DC131" s="83" t="str">
        <f t="shared" si="81"/>
        <v>Kaufmännischer Mitarbeiter 3 / Gruppenchef 1</v>
      </c>
      <c r="DD131" s="125">
        <v>133</v>
      </c>
      <c r="DE131" s="33">
        <f t="shared" si="82"/>
        <v>6</v>
      </c>
      <c r="DF131" s="83" t="str">
        <f t="shared" si="83"/>
        <v>Kaufmännischer Mitarbeiter 3 / Gruppenchef 1</v>
      </c>
      <c r="DG131" s="20"/>
      <c r="DH131" s="125">
        <v>133</v>
      </c>
      <c r="DI131" s="33">
        <f t="shared" si="84"/>
        <v>6</v>
      </c>
      <c r="DJ131" s="83" t="str">
        <f t="shared" si="85"/>
        <v>Kaufmännischer Mitarbeiter 3 / Gruppenchef 1</v>
      </c>
      <c r="DO131" s="19">
        <f t="shared" si="61"/>
        <v>6758</v>
      </c>
      <c r="DP131" s="153">
        <v>6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86"/>
        <v>1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>
        <v>1</v>
      </c>
      <c r="N132" s="59"/>
      <c r="O132" s="19" t="s">
        <v>361</v>
      </c>
      <c r="P132" s="15" t="s">
        <v>521</v>
      </c>
      <c r="Q132" s="15">
        <v>128</v>
      </c>
      <c r="R132" s="42" t="s">
        <v>345</v>
      </c>
      <c r="S132" s="27" t="s">
        <v>170</v>
      </c>
      <c r="T132" s="21">
        <v>1961</v>
      </c>
      <c r="U132" s="28" t="s">
        <v>169</v>
      </c>
      <c r="V132" s="21">
        <v>1980</v>
      </c>
      <c r="W132" s="25"/>
      <c r="X132" s="21"/>
      <c r="Y132" s="25"/>
      <c r="Z132" s="21">
        <f>$AD$3-V132</f>
        <v>37</v>
      </c>
      <c r="AA132" s="25" t="s">
        <v>169</v>
      </c>
      <c r="AB132" s="21" t="s">
        <v>142</v>
      </c>
      <c r="AC132" s="21"/>
      <c r="AE132" s="90" t="s">
        <v>429</v>
      </c>
      <c r="AF132" s="82"/>
      <c r="CP132" s="19" t="str">
        <f t="shared" ref="CP132:CP146" si="89">+S132</f>
        <v>Eilers Brigitte</v>
      </c>
      <c r="CR132" s="19">
        <f>+Z132</f>
        <v>37</v>
      </c>
      <c r="CS132" s="19" t="str">
        <f>+AB132</f>
        <v>E</v>
      </c>
      <c r="CT132" s="154">
        <v>6740</v>
      </c>
      <c r="CU132" s="125">
        <v>133</v>
      </c>
      <c r="CV132" s="33">
        <f t="shared" si="76"/>
        <v>6</v>
      </c>
      <c r="CW132" s="83" t="str">
        <f t="shared" si="77"/>
        <v>Kaufmännischer Mitarbeiter 3 / Gruppenchef 1</v>
      </c>
      <c r="CX132" s="125">
        <v>133</v>
      </c>
      <c r="CY132" s="33">
        <f t="shared" si="87"/>
        <v>6</v>
      </c>
      <c r="CZ132" s="83" t="str">
        <f t="shared" si="88"/>
        <v>Kaufmännischer Mitarbeiter 3 / Gruppenchef 1</v>
      </c>
      <c r="DA132" s="125">
        <v>133</v>
      </c>
      <c r="DB132" s="33">
        <f t="shared" si="80"/>
        <v>6</v>
      </c>
      <c r="DC132" s="83" t="str">
        <f t="shared" si="81"/>
        <v>Kaufmännischer Mitarbeiter 3 / Gruppenchef 1</v>
      </c>
      <c r="DD132" s="125">
        <v>133</v>
      </c>
      <c r="DE132" s="33">
        <f t="shared" si="82"/>
        <v>6</v>
      </c>
      <c r="DF132" s="83" t="str">
        <f t="shared" si="83"/>
        <v>Kaufmännischer Mitarbeiter 3 / Gruppenchef 1</v>
      </c>
      <c r="DG132" s="20"/>
      <c r="DH132" s="125">
        <v>133</v>
      </c>
      <c r="DI132" s="33">
        <f t="shared" si="84"/>
        <v>6</v>
      </c>
      <c r="DJ132" s="83" t="str">
        <f t="shared" si="85"/>
        <v>Kaufmännischer Mitarbeiter 3 / Gruppenchef 1</v>
      </c>
      <c r="DO132" s="19">
        <f t="shared" ref="DO132:DO137" si="90">+CT132</f>
        <v>6740</v>
      </c>
      <c r="DP132" s="153">
        <v>6</v>
      </c>
      <c r="DQ132" s="19">
        <v>0</v>
      </c>
      <c r="DR132" s="185" t="s">
        <v>977</v>
      </c>
    </row>
    <row r="133" spans="1:141" s="19" customFormat="1" x14ac:dyDescent="0.2">
      <c r="A133" s="53">
        <v>0</v>
      </c>
      <c r="B133" s="53">
        <v>1</v>
      </c>
      <c r="C133" s="53">
        <f t="shared" si="86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519</v>
      </c>
      <c r="Q133" s="15">
        <v>129</v>
      </c>
      <c r="R133" s="42"/>
      <c r="S133" s="27" t="s">
        <v>911</v>
      </c>
      <c r="T133" s="21">
        <v>1969</v>
      </c>
      <c r="U133" s="28" t="s">
        <v>245</v>
      </c>
      <c r="V133" s="21">
        <v>1988</v>
      </c>
      <c r="W133" s="25"/>
      <c r="X133" s="21"/>
      <c r="Y133" s="25"/>
      <c r="Z133" s="21">
        <f>$AD$3-V133</f>
        <v>29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9"/>
        <v>Barth Sandra</v>
      </c>
      <c r="CR133" s="19">
        <f>+Z133</f>
        <v>29</v>
      </c>
      <c r="CS133" s="19" t="str">
        <f>+AB133</f>
        <v>E</v>
      </c>
      <c r="CT133" s="154">
        <v>7701</v>
      </c>
      <c r="CU133" s="125">
        <v>132</v>
      </c>
      <c r="CV133" s="33">
        <f t="shared" si="76"/>
        <v>5</v>
      </c>
      <c r="CW133" s="83" t="str">
        <f t="shared" si="77"/>
        <v>Kaufmännischer Mitarbeiter 2</v>
      </c>
      <c r="CX133" s="125">
        <v>132</v>
      </c>
      <c r="CY133" s="33">
        <f t="shared" si="87"/>
        <v>5</v>
      </c>
      <c r="CZ133" s="83" t="str">
        <f t="shared" si="88"/>
        <v>Kaufmännischer Mitarbeiter 2</v>
      </c>
      <c r="DA133" s="125">
        <v>132</v>
      </c>
      <c r="DB133" s="33">
        <f t="shared" si="80"/>
        <v>5</v>
      </c>
      <c r="DC133" s="83" t="str">
        <f t="shared" si="81"/>
        <v>Kaufmännischer Mitarbeiter 2</v>
      </c>
      <c r="DD133" s="125">
        <v>132</v>
      </c>
      <c r="DE133" s="33">
        <f t="shared" si="82"/>
        <v>5</v>
      </c>
      <c r="DF133" s="83" t="str">
        <f t="shared" si="83"/>
        <v>Kaufmännischer Mitarbeiter 2</v>
      </c>
      <c r="DG133" s="20"/>
      <c r="DH133" s="125">
        <v>132</v>
      </c>
      <c r="DI133" s="33">
        <f t="shared" si="84"/>
        <v>5</v>
      </c>
      <c r="DJ133" s="83" t="str">
        <f t="shared" si="85"/>
        <v>Kaufmännischer Mitarbeiter 2</v>
      </c>
      <c r="DO133" s="19">
        <f t="shared" si="90"/>
        <v>7701</v>
      </c>
      <c r="DP133" s="153">
        <v>7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/>
      <c r="C134" s="53">
        <f t="shared" si="86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359</v>
      </c>
      <c r="P134" s="15" t="s">
        <v>522</v>
      </c>
      <c r="Q134" s="15">
        <v>130</v>
      </c>
      <c r="R134" s="161"/>
      <c r="S134" s="27" t="s">
        <v>171</v>
      </c>
      <c r="T134" s="21">
        <v>1960</v>
      </c>
      <c r="U134" s="28"/>
      <c r="V134" s="21">
        <v>1984</v>
      </c>
      <c r="W134" s="25"/>
      <c r="X134" s="21"/>
      <c r="Y134" s="25"/>
      <c r="Z134" s="21">
        <f>$AD$3-V134</f>
        <v>33</v>
      </c>
      <c r="AA134" s="25" t="s">
        <v>172</v>
      </c>
      <c r="AB134" s="21" t="s">
        <v>147</v>
      </c>
      <c r="AC134" s="21"/>
      <c r="AE134" s="90" t="s">
        <v>430</v>
      </c>
      <c r="AF134" s="82"/>
      <c r="CP134" s="19" t="str">
        <f t="shared" si="89"/>
        <v>Schurrer Gabriel</v>
      </c>
      <c r="CR134" s="19">
        <f>+Z134</f>
        <v>33</v>
      </c>
      <c r="CS134" s="19" t="str">
        <f>+AB134</f>
        <v>F</v>
      </c>
      <c r="CT134" s="154">
        <v>7654</v>
      </c>
      <c r="CU134" s="125">
        <v>614</v>
      </c>
      <c r="CV134" s="33">
        <f t="shared" si="76"/>
        <v>4</v>
      </c>
      <c r="CW134" s="83" t="str">
        <f t="shared" si="77"/>
        <v>Laborassistenz 2</v>
      </c>
      <c r="CX134" s="125">
        <v>614</v>
      </c>
      <c r="CY134" s="33">
        <f t="shared" si="87"/>
        <v>4</v>
      </c>
      <c r="CZ134" s="83" t="str">
        <f t="shared" si="88"/>
        <v>Laborassistenz 2</v>
      </c>
      <c r="DA134" s="125">
        <v>614</v>
      </c>
      <c r="DB134" s="33">
        <f t="shared" si="80"/>
        <v>4</v>
      </c>
      <c r="DC134" s="83" t="str">
        <f t="shared" si="81"/>
        <v>Laborassistenz 2</v>
      </c>
      <c r="DD134" s="125">
        <v>614</v>
      </c>
      <c r="DE134" s="33">
        <f t="shared" si="82"/>
        <v>4</v>
      </c>
      <c r="DF134" s="83" t="str">
        <f t="shared" si="83"/>
        <v>Laborassistenz 2</v>
      </c>
      <c r="DG134" s="20"/>
      <c r="DH134" s="125">
        <v>614</v>
      </c>
      <c r="DI134" s="33">
        <f t="shared" si="84"/>
        <v>4</v>
      </c>
      <c r="DJ134" s="83" t="str">
        <f t="shared" si="85"/>
        <v>Laborassistenz 2</v>
      </c>
      <c r="DO134" s="19">
        <f t="shared" si="90"/>
        <v>7654</v>
      </c>
      <c r="DP134" s="153">
        <v>7</v>
      </c>
      <c r="DQ134" s="19">
        <v>0</v>
      </c>
      <c r="DR134" s="19" t="s">
        <v>963</v>
      </c>
    </row>
    <row r="135" spans="1:141" s="19" customFormat="1" x14ac:dyDescent="0.2">
      <c r="A135" s="53">
        <v>0</v>
      </c>
      <c r="B135" s="53"/>
      <c r="C135" s="53">
        <f t="shared" si="86"/>
        <v>0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/>
      <c r="N135" s="59">
        <v>1</v>
      </c>
      <c r="O135" s="19" t="s">
        <v>358</v>
      </c>
      <c r="P135" s="15" t="s">
        <v>1233</v>
      </c>
      <c r="Q135" s="15">
        <v>131</v>
      </c>
      <c r="R135" s="161" t="s">
        <v>365</v>
      </c>
      <c r="S135" s="27" t="s">
        <v>1232</v>
      </c>
      <c r="T135" s="21">
        <v>1994</v>
      </c>
      <c r="U135" s="28" t="s">
        <v>1198</v>
      </c>
      <c r="V135" s="21"/>
      <c r="W135" s="25"/>
      <c r="X135" s="21"/>
      <c r="Y135" s="25"/>
      <c r="Z135" s="21"/>
      <c r="AA135" s="25" t="s">
        <v>265</v>
      </c>
      <c r="AB135" s="21" t="s">
        <v>147</v>
      </c>
      <c r="AC135" s="21"/>
      <c r="AE135" s="90" t="s">
        <v>1096</v>
      </c>
      <c r="AF135" s="82"/>
      <c r="CP135" s="19" t="str">
        <f t="shared" si="89"/>
        <v>Guldimann Simon</v>
      </c>
      <c r="CT135" s="154">
        <v>9765</v>
      </c>
      <c r="CU135" s="125"/>
      <c r="CV135" s="33"/>
      <c r="CW135" s="83"/>
      <c r="CX135" s="125"/>
      <c r="CY135" s="33"/>
      <c r="CZ135" s="83"/>
      <c r="DA135" s="125"/>
      <c r="DB135" s="33"/>
      <c r="DC135" s="83"/>
      <c r="DD135" s="125"/>
      <c r="DE135" s="33"/>
      <c r="DF135" s="83"/>
      <c r="DG135" s="20"/>
      <c r="DH135" s="33"/>
      <c r="DI135" s="33"/>
      <c r="DJ135" s="83"/>
      <c r="DO135" s="19">
        <f t="shared" si="90"/>
        <v>9765</v>
      </c>
      <c r="DP135" s="153">
        <v>8</v>
      </c>
      <c r="DQ135" s="19">
        <v>0</v>
      </c>
      <c r="DR135" s="185" t="s">
        <v>976</v>
      </c>
    </row>
    <row r="136" spans="1:141" s="19" customFormat="1" x14ac:dyDescent="0.2">
      <c r="A136" s="53">
        <v>0</v>
      </c>
      <c r="B136" s="53"/>
      <c r="C136" s="53">
        <f t="shared" si="86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360</v>
      </c>
      <c r="P136" s="15" t="s">
        <v>1012</v>
      </c>
      <c r="Q136" s="15">
        <v>132</v>
      </c>
      <c r="R136" s="161"/>
      <c r="S136" s="27" t="s">
        <v>1085</v>
      </c>
      <c r="T136" s="21">
        <v>1997</v>
      </c>
      <c r="U136" s="28" t="s">
        <v>628</v>
      </c>
      <c r="V136" s="21"/>
      <c r="W136" s="25"/>
      <c r="X136" s="21"/>
      <c r="Y136" s="25" t="s">
        <v>173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89"/>
        <v>Stucki Tizian</v>
      </c>
      <c r="CT136" s="154">
        <v>9740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>+CT136</f>
        <v>9740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86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1013</v>
      </c>
      <c r="Q137" s="15">
        <v>133</v>
      </c>
      <c r="R137" s="161"/>
      <c r="S137" s="27" t="s">
        <v>1086</v>
      </c>
      <c r="T137" s="21">
        <v>1998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9"/>
        <v>Kipfer Cedric</v>
      </c>
      <c r="CT137" s="154">
        <v>9739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 t="shared" si="90"/>
        <v>9739</v>
      </c>
      <c r="DP137" s="153">
        <v>8</v>
      </c>
      <c r="DQ137" s="19">
        <v>0</v>
      </c>
      <c r="DR137" s="185" t="s">
        <v>976</v>
      </c>
    </row>
    <row r="138" spans="1:141" x14ac:dyDescent="0.25">
      <c r="A138" s="53">
        <v>0</v>
      </c>
      <c r="B138" s="53"/>
      <c r="C138" s="53">
        <f t="shared" si="86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1087</v>
      </c>
      <c r="Q138" s="15">
        <v>134</v>
      </c>
      <c r="R138" s="42"/>
      <c r="S138" s="27" t="s">
        <v>1088</v>
      </c>
      <c r="T138" s="21">
        <v>1997</v>
      </c>
      <c r="U138" s="28" t="s">
        <v>628</v>
      </c>
      <c r="V138" s="21"/>
      <c r="W138" s="25"/>
      <c r="X138" s="21"/>
      <c r="Y138" s="25" t="s">
        <v>176</v>
      </c>
      <c r="Z138" s="21"/>
      <c r="AA138" s="25" t="s">
        <v>174</v>
      </c>
      <c r="AB138" s="21" t="s">
        <v>175</v>
      </c>
      <c r="AC138" s="21"/>
      <c r="AD138" s="19"/>
      <c r="AE138" s="90" t="s">
        <v>381</v>
      </c>
      <c r="AF138" s="82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/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 t="str">
        <f t="shared" si="89"/>
        <v>Berger Noah</v>
      </c>
      <c r="CQ138" s="19"/>
      <c r="CT138" s="154">
        <v>9740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</row>
    <row r="139" spans="1:141" s="19" customFormat="1" x14ac:dyDescent="0.2">
      <c r="A139" s="53">
        <v>0</v>
      </c>
      <c r="B139" s="53"/>
      <c r="C139" s="53">
        <f t="shared" si="86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1091</v>
      </c>
      <c r="Q139" s="15">
        <v>135</v>
      </c>
      <c r="R139" s="42"/>
      <c r="S139" s="27" t="s">
        <v>1089</v>
      </c>
      <c r="T139" s="21">
        <v>1998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 t="shared" si="89"/>
        <v>Pertoldi Noeh</v>
      </c>
      <c r="CT139" s="154">
        <v>9742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  <c r="DO139" s="19">
        <f t="shared" ref="DO139:DO146" si="91">+CT139</f>
        <v>9742</v>
      </c>
      <c r="DP139" s="153">
        <v>8</v>
      </c>
      <c r="DQ139" s="19">
        <v>0</v>
      </c>
      <c r="DR139" s="185" t="s">
        <v>976</v>
      </c>
    </row>
    <row r="140" spans="1:141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1092</v>
      </c>
      <c r="Q140" s="15">
        <v>136</v>
      </c>
      <c r="R140" s="42"/>
      <c r="S140" s="27" t="s">
        <v>1090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9"/>
        <v>Thahiri Florian</v>
      </c>
      <c r="CT140" s="154">
        <v>9740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>+CT140</f>
        <v>9740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 t="shared" si="86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1162</v>
      </c>
      <c r="Q141" s="15">
        <v>137</v>
      </c>
      <c r="R141" s="42"/>
      <c r="S141" s="27" t="s">
        <v>1160</v>
      </c>
      <c r="T141" s="21">
        <v>1999</v>
      </c>
      <c r="U141" s="28" t="s">
        <v>628</v>
      </c>
      <c r="V141" s="21"/>
      <c r="W141" s="25"/>
      <c r="X141" s="21"/>
      <c r="Y141" s="25" t="s">
        <v>180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89"/>
        <v>Hirsbrunner Nico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 t="shared" si="91"/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359</v>
      </c>
      <c r="P142" s="15" t="s">
        <v>1161</v>
      </c>
      <c r="Q142" s="15">
        <v>138</v>
      </c>
      <c r="R142" s="42"/>
      <c r="S142" s="27" t="s">
        <v>1159</v>
      </c>
      <c r="T142" s="21">
        <v>1998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9"/>
        <v>Christ Florian</v>
      </c>
      <c r="CT142" s="154">
        <v>9739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91"/>
        <v>9739</v>
      </c>
      <c r="DP142" s="153">
        <v>8</v>
      </c>
      <c r="DQ142" s="19">
        <v>0</v>
      </c>
      <c r="DR142" s="185" t="s">
        <v>976</v>
      </c>
      <c r="EK142"/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1163</v>
      </c>
      <c r="Q143" s="15">
        <v>139</v>
      </c>
      <c r="R143" s="42"/>
      <c r="S143" s="27" t="s">
        <v>1164</v>
      </c>
      <c r="T143" s="21">
        <v>1997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9"/>
        <v>Sivasundaram Aschveni</v>
      </c>
      <c r="CT143" s="154">
        <v>9751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>+CT143</f>
        <v>9751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1208</v>
      </c>
      <c r="Q144" s="15">
        <v>140</v>
      </c>
      <c r="R144" s="42"/>
      <c r="S144" s="27" t="s">
        <v>1205</v>
      </c>
      <c r="T144" s="21">
        <v>1996</v>
      </c>
      <c r="U144" s="28" t="s">
        <v>628</v>
      </c>
      <c r="V144" s="21"/>
      <c r="W144" s="25"/>
      <c r="X144" s="21"/>
      <c r="Y144" s="25" t="s">
        <v>182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Leuch Georges</v>
      </c>
      <c r="CT144" s="154">
        <v>9750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9750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1209</v>
      </c>
      <c r="Q145" s="15">
        <v>141</v>
      </c>
      <c r="R145" s="42"/>
      <c r="S145" s="27" t="s">
        <v>1206</v>
      </c>
      <c r="T145" s="21">
        <v>2000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89"/>
        <v>Boser Florian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 t="shared" si="91"/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1210</v>
      </c>
      <c r="Q146" s="15">
        <v>142</v>
      </c>
      <c r="R146" s="42"/>
      <c r="S146" s="27" t="s">
        <v>1207</v>
      </c>
      <c r="T146" s="21">
        <v>1999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9"/>
        <v>Kaupp Nicolas</v>
      </c>
      <c r="CT146" s="154">
        <v>9752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91"/>
        <v>9752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5">
      <c r="A147" s="66"/>
      <c r="B147" s="66"/>
      <c r="C147" s="66"/>
      <c r="D147" s="66"/>
      <c r="E147" s="66"/>
      <c r="F147" s="60"/>
      <c r="G147" s="60"/>
      <c r="H147" s="60"/>
      <c r="I147" s="60"/>
      <c r="J147" s="60"/>
      <c r="K147" s="60"/>
      <c r="L147" s="60"/>
      <c r="M147" s="60"/>
      <c r="N147" s="60"/>
      <c r="O147" s="67"/>
      <c r="P147" s="68"/>
      <c r="Q147" s="68"/>
      <c r="R147" s="44"/>
      <c r="S147" s="30" t="s">
        <v>183</v>
      </c>
      <c r="T147" s="31">
        <f>+Q146</f>
        <v>142</v>
      </c>
      <c r="U147" s="65" t="s">
        <v>700</v>
      </c>
      <c r="V147" s="32"/>
      <c r="W147" s="34"/>
      <c r="X147" s="32"/>
      <c r="Y147" s="40"/>
      <c r="Z147" s="33"/>
      <c r="AA147" s="34"/>
      <c r="AB147" s="33"/>
      <c r="AC147" s="35"/>
      <c r="AE147" s="84"/>
      <c r="AF147" s="83"/>
      <c r="CT147" s="126"/>
      <c r="CU147" s="141"/>
      <c r="CV147" s="141"/>
      <c r="CW147" s="126"/>
      <c r="CX147" s="141"/>
      <c r="CY147" s="141"/>
      <c r="CZ147" s="126"/>
      <c r="DA147" s="141"/>
      <c r="DB147" s="141"/>
      <c r="DC147" s="126"/>
      <c r="DD147" s="141"/>
      <c r="DE147" s="141"/>
      <c r="DF147" s="126"/>
      <c r="DG147" s="126"/>
      <c r="DH147" s="138"/>
      <c r="DI147" s="138"/>
      <c r="EK147"/>
    </row>
    <row r="148" spans="1:141" customFormat="1" x14ac:dyDescent="0.25">
      <c r="A148" s="48">
        <f t="shared" ref="A148:N148" si="92">SUM(A5:A146)</f>
        <v>8</v>
      </c>
      <c r="B148" s="48">
        <f t="shared" si="92"/>
        <v>36</v>
      </c>
      <c r="C148" s="48">
        <f t="shared" si="92"/>
        <v>101</v>
      </c>
      <c r="D148" s="48">
        <f t="shared" si="92"/>
        <v>26</v>
      </c>
      <c r="E148" s="48">
        <f t="shared" si="92"/>
        <v>44</v>
      </c>
      <c r="F148" s="48">
        <f t="shared" si="92"/>
        <v>1</v>
      </c>
      <c r="G148" s="48">
        <f t="shared" si="92"/>
        <v>2</v>
      </c>
      <c r="H148" s="48">
        <f t="shared" si="92"/>
        <v>32</v>
      </c>
      <c r="I148" s="48">
        <f t="shared" si="92"/>
        <v>32</v>
      </c>
      <c r="J148" s="48">
        <f t="shared" si="92"/>
        <v>11</v>
      </c>
      <c r="K148" s="48">
        <f t="shared" si="92"/>
        <v>11</v>
      </c>
      <c r="L148" s="48">
        <f t="shared" si="92"/>
        <v>20</v>
      </c>
      <c r="M148" s="48">
        <f t="shared" si="92"/>
        <v>7</v>
      </c>
      <c r="N148" s="48">
        <f t="shared" si="92"/>
        <v>1</v>
      </c>
      <c r="O148" s="64">
        <f>SUM(D148+E148+F148+I148+K148+L148+M148)</f>
        <v>141</v>
      </c>
      <c r="P148" s="12"/>
      <c r="Q148" s="12" t="s">
        <v>224</v>
      </c>
      <c r="R148" s="45" t="s">
        <v>342</v>
      </c>
      <c r="S148" s="11" t="s">
        <v>88</v>
      </c>
      <c r="T148" s="13"/>
      <c r="U148" s="37"/>
      <c r="V148" s="13"/>
      <c r="W148" s="123"/>
      <c r="X148" s="13"/>
      <c r="Y148" s="37"/>
      <c r="Z148" s="13"/>
      <c r="AA148" s="14" t="s">
        <v>1036</v>
      </c>
      <c r="AB148" s="13"/>
      <c r="AC148" s="13"/>
      <c r="AD148" s="11"/>
      <c r="AE148" s="87" t="s">
        <v>382</v>
      </c>
      <c r="AF148" s="88" t="s">
        <v>385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9"/>
      <c r="CO148" s="19"/>
      <c r="CP148" s="11"/>
      <c r="CQ148" s="11"/>
      <c r="CR148" s="11"/>
      <c r="CS148" s="11"/>
      <c r="CT148" s="11"/>
      <c r="CU148" s="49"/>
      <c r="CV148" s="49"/>
      <c r="CW148" s="11"/>
      <c r="CX148" s="49"/>
      <c r="CY148" s="49"/>
      <c r="CZ148" s="11"/>
      <c r="DA148" s="49"/>
      <c r="DB148" s="49"/>
      <c r="DC148" s="11"/>
      <c r="DD148" s="49"/>
      <c r="DE148" s="49"/>
      <c r="DF148" s="11"/>
      <c r="DG148" s="115"/>
      <c r="DH148" s="13"/>
      <c r="DI148" s="13"/>
      <c r="DJ148" s="11"/>
      <c r="DM148" s="11"/>
      <c r="DN148" s="11"/>
      <c r="DO148" s="11"/>
      <c r="DV148" s="19"/>
    </row>
    <row r="149" spans="1:141" customFormat="1" x14ac:dyDescent="0.25">
      <c r="A149" s="11">
        <f t="shared" ref="A149:N149" si="93">SUBTOTAL(9,A5:A146)</f>
        <v>8</v>
      </c>
      <c r="B149" s="11">
        <f t="shared" si="93"/>
        <v>36</v>
      </c>
      <c r="C149" s="11">
        <f t="shared" si="93"/>
        <v>101</v>
      </c>
      <c r="D149" s="11">
        <f t="shared" si="93"/>
        <v>26</v>
      </c>
      <c r="E149" s="11">
        <f t="shared" si="93"/>
        <v>44</v>
      </c>
      <c r="F149" s="11">
        <f t="shared" si="93"/>
        <v>1</v>
      </c>
      <c r="G149" s="11">
        <f t="shared" si="93"/>
        <v>2</v>
      </c>
      <c r="H149" s="11">
        <f t="shared" si="93"/>
        <v>32</v>
      </c>
      <c r="I149" s="11">
        <f t="shared" si="93"/>
        <v>32</v>
      </c>
      <c r="J149" s="11">
        <f t="shared" si="93"/>
        <v>11</v>
      </c>
      <c r="K149" s="11">
        <f t="shared" si="93"/>
        <v>11</v>
      </c>
      <c r="L149" s="11">
        <f t="shared" si="93"/>
        <v>20</v>
      </c>
      <c r="M149" s="11">
        <f t="shared" si="93"/>
        <v>7</v>
      </c>
      <c r="N149" s="11">
        <f t="shared" si="93"/>
        <v>1</v>
      </c>
      <c r="O149" s="64">
        <f>SUM(D149+E149+F149+I149+K149+L149+M149)</f>
        <v>141</v>
      </c>
      <c r="P149" s="12"/>
      <c r="Q149" s="12" t="s">
        <v>224</v>
      </c>
      <c r="R149" s="45" t="s">
        <v>370</v>
      </c>
      <c r="S149" s="11" t="s">
        <v>371</v>
      </c>
      <c r="T149" s="13"/>
      <c r="U149" s="37"/>
      <c r="V149" s="13"/>
      <c r="W149" s="123"/>
      <c r="X149" s="13"/>
      <c r="Y149" s="37"/>
      <c r="Z149" s="13" t="s">
        <v>185</v>
      </c>
      <c r="AA149" s="14" t="s">
        <v>886</v>
      </c>
      <c r="AB149" s="13"/>
      <c r="AC149" s="13"/>
      <c r="AD149" s="11"/>
      <c r="AE149" s="87" t="s">
        <v>373</v>
      </c>
      <c r="AF149" s="88" t="s">
        <v>97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P149" s="45" t="s">
        <v>980</v>
      </c>
      <c r="DV149" s="19"/>
    </row>
    <row r="150" spans="1:141" customFormat="1" x14ac:dyDescent="0.25">
      <c r="A150" s="11"/>
      <c r="B150" s="11"/>
      <c r="C150" s="11"/>
      <c r="D150" s="49"/>
      <c r="E150" s="49"/>
      <c r="F150" s="50"/>
      <c r="G150" s="51"/>
      <c r="H150" s="51"/>
      <c r="I150" s="50"/>
      <c r="J150" s="51"/>
      <c r="K150" s="50"/>
      <c r="L150" s="50"/>
      <c r="M150" s="50"/>
      <c r="N150" s="50"/>
      <c r="O150" s="48"/>
      <c r="P150" s="12"/>
      <c r="Q150" s="12"/>
      <c r="R150" s="45" t="s">
        <v>369</v>
      </c>
      <c r="S150" s="11" t="s">
        <v>150</v>
      </c>
      <c r="T150" s="13"/>
      <c r="U150" s="37"/>
      <c r="V150" s="13"/>
      <c r="W150" s="123"/>
      <c r="X150" s="13"/>
      <c r="Y150" s="37"/>
      <c r="Z150" s="13" t="s">
        <v>186</v>
      </c>
      <c r="AA150" s="14" t="s">
        <v>1226</v>
      </c>
      <c r="AB150" s="13"/>
      <c r="AC150" s="13"/>
      <c r="AD150" s="11"/>
      <c r="AE150" s="87" t="s">
        <v>375</v>
      </c>
      <c r="AF150" s="88" t="s">
        <v>386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11" t="s">
        <v>986</v>
      </c>
      <c r="DV150" s="19"/>
      <c r="EK150" s="11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11"/>
      <c r="K151" s="50"/>
      <c r="L151" s="50"/>
      <c r="M151" s="50"/>
      <c r="N151" s="50"/>
      <c r="O151" s="48"/>
      <c r="P151" s="69" t="s">
        <v>366</v>
      </c>
      <c r="Q151" s="69" t="s">
        <v>366</v>
      </c>
      <c r="R151" s="45" t="s">
        <v>341</v>
      </c>
      <c r="S151" s="11" t="s">
        <v>158</v>
      </c>
      <c r="T151" s="13"/>
      <c r="U151" s="37"/>
      <c r="V151" s="13"/>
      <c r="W151" s="123"/>
      <c r="X151" s="13"/>
      <c r="Y151" s="37"/>
      <c r="Z151" s="13" t="s">
        <v>189</v>
      </c>
      <c r="AA151" s="14" t="s">
        <v>888</v>
      </c>
      <c r="AB151" s="13"/>
      <c r="AC151" s="13"/>
      <c r="AD151" s="11"/>
      <c r="AE151" s="87" t="s">
        <v>376</v>
      </c>
      <c r="AF151" s="88" t="s">
        <v>110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987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12"/>
      <c r="Q152" s="12"/>
      <c r="R152" s="45" t="s">
        <v>368</v>
      </c>
      <c r="S152" s="11" t="s">
        <v>161</v>
      </c>
      <c r="T152" s="13"/>
      <c r="U152" s="37"/>
      <c r="V152" s="13"/>
      <c r="W152" s="123"/>
      <c r="X152" s="13"/>
      <c r="Y152" s="37"/>
      <c r="Z152" s="13" t="s">
        <v>876</v>
      </c>
      <c r="AA152" s="14" t="s">
        <v>1227</v>
      </c>
      <c r="AB152" s="13"/>
      <c r="AC152" s="13"/>
      <c r="AD152" s="11"/>
      <c r="AE152" s="87" t="s">
        <v>379</v>
      </c>
      <c r="AF152" s="88" t="s">
        <v>387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988</v>
      </c>
      <c r="DV152" s="19"/>
      <c r="EK152" s="11"/>
    </row>
    <row r="153" spans="1:141" x14ac:dyDescent="0.25">
      <c r="R153" s="45" t="s">
        <v>367</v>
      </c>
      <c r="S153" s="11" t="s">
        <v>166</v>
      </c>
      <c r="Z153" s="223" t="s">
        <v>1228</v>
      </c>
      <c r="AA153" s="14" t="s">
        <v>1229</v>
      </c>
      <c r="AE153" s="87" t="s">
        <v>394</v>
      </c>
      <c r="AF153" s="88" t="s">
        <v>395</v>
      </c>
      <c r="CN153" s="19"/>
      <c r="CO153" s="19"/>
      <c r="DP153" s="11" t="s">
        <v>981</v>
      </c>
      <c r="DV153" s="19"/>
    </row>
    <row r="154" spans="1:141" x14ac:dyDescent="0.25">
      <c r="R154" s="45" t="s">
        <v>365</v>
      </c>
      <c r="S154" s="11" t="s">
        <v>249</v>
      </c>
      <c r="AE154" s="87" t="s">
        <v>383</v>
      </c>
      <c r="AF154" s="88" t="s">
        <v>388</v>
      </c>
      <c r="CN154" s="19"/>
      <c r="CO154" s="19"/>
      <c r="DP154" s="11" t="s">
        <v>982</v>
      </c>
      <c r="DV154" s="19"/>
    </row>
    <row r="155" spans="1:141" x14ac:dyDescent="0.25">
      <c r="AE155" s="91" t="s">
        <v>365</v>
      </c>
      <c r="AF155" s="89" t="s">
        <v>249</v>
      </c>
      <c r="CN155" s="19"/>
      <c r="CO155" s="19"/>
      <c r="DP155" s="11" t="s">
        <v>989</v>
      </c>
      <c r="DV155" s="19"/>
    </row>
    <row r="156" spans="1:141" x14ac:dyDescent="0.25">
      <c r="AE156" s="80"/>
      <c r="DP156" s="11" t="s">
        <v>990</v>
      </c>
    </row>
    <row r="157" spans="1:141" x14ac:dyDescent="0.25">
      <c r="AE157" s="80" t="s">
        <v>408</v>
      </c>
      <c r="DP157" s="11" t="s">
        <v>991</v>
      </c>
    </row>
    <row r="158" spans="1:141" x14ac:dyDescent="0.25">
      <c r="O158" s="109"/>
      <c r="P158" s="110"/>
      <c r="Q158" s="111"/>
      <c r="R158" s="112"/>
      <c r="S158" s="113"/>
      <c r="AE158" s="80" t="s">
        <v>410</v>
      </c>
      <c r="DP158" s="11" t="s">
        <v>983</v>
      </c>
    </row>
    <row r="159" spans="1:141" x14ac:dyDescent="0.25">
      <c r="O159" s="109"/>
      <c r="P159" s="110"/>
      <c r="Q159" s="111"/>
      <c r="R159" s="112"/>
      <c r="S159" s="113"/>
      <c r="AE159" s="80" t="s">
        <v>409</v>
      </c>
      <c r="DP159" s="11" t="s">
        <v>984</v>
      </c>
    </row>
    <row r="160" spans="1:141" x14ac:dyDescent="0.25">
      <c r="O160" s="109"/>
      <c r="P160" s="110"/>
      <c r="Q160" s="111"/>
      <c r="R160" s="112"/>
      <c r="S160" s="113"/>
      <c r="AE160" s="80"/>
      <c r="DP160" s="11" t="s">
        <v>992</v>
      </c>
    </row>
    <row r="161" spans="15:124" x14ac:dyDescent="0.25">
      <c r="O161" s="114"/>
      <c r="P161" s="111"/>
      <c r="Q161" s="111"/>
      <c r="R161" s="112"/>
      <c r="S161" s="115"/>
      <c r="AE161" s="80" t="s">
        <v>411</v>
      </c>
      <c r="DP161" s="11" t="s">
        <v>985</v>
      </c>
    </row>
    <row r="162" spans="15:124" x14ac:dyDescent="0.25">
      <c r="AE162" s="80" t="s">
        <v>413</v>
      </c>
    </row>
    <row r="163" spans="15:124" x14ac:dyDescent="0.25">
      <c r="AE163" s="80" t="s">
        <v>412</v>
      </c>
      <c r="DQ163" s="45" t="s">
        <v>993</v>
      </c>
    </row>
    <row r="164" spans="15:124" x14ac:dyDescent="0.25">
      <c r="AE164" s="80"/>
      <c r="DQ164" s="11" t="s">
        <v>994</v>
      </c>
    </row>
    <row r="165" spans="15:124" x14ac:dyDescent="0.25">
      <c r="AE165" s="80"/>
      <c r="DQ165" s="11" t="s">
        <v>995</v>
      </c>
    </row>
    <row r="166" spans="15:124" x14ac:dyDescent="0.25">
      <c r="AE166" s="80"/>
      <c r="DQ166" s="11" t="s">
        <v>996</v>
      </c>
    </row>
    <row r="167" spans="15:124" x14ac:dyDescent="0.25">
      <c r="AE167" s="80"/>
      <c r="DQ167" s="11" t="s">
        <v>997</v>
      </c>
    </row>
    <row r="168" spans="15:124" x14ac:dyDescent="0.25">
      <c r="AE168" s="80"/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  <c r="DT172" s="11" t="s">
        <v>998</v>
      </c>
    </row>
    <row r="173" spans="15:124" x14ac:dyDescent="0.25">
      <c r="AE173" s="80"/>
    </row>
    <row r="174" spans="15:124" x14ac:dyDescent="0.25">
      <c r="AE174" s="80"/>
    </row>
    <row r="175" spans="15:124" x14ac:dyDescent="0.25">
      <c r="AE175" s="80"/>
      <c r="DM175" s="872" t="s">
        <v>78</v>
      </c>
      <c r="DN175" s="873"/>
      <c r="DO175" s="874"/>
      <c r="DP175" s="173" t="s">
        <v>950</v>
      </c>
    </row>
    <row r="176" spans="15:124" x14ac:dyDescent="0.25">
      <c r="AE176" s="80"/>
      <c r="DM176" s="174" t="s">
        <v>76</v>
      </c>
      <c r="DN176" s="175" t="s">
        <v>77</v>
      </c>
      <c r="DO176" s="176" t="s">
        <v>701</v>
      </c>
      <c r="DP176" s="171"/>
    </row>
    <row r="177" spans="31:120" x14ac:dyDescent="0.25">
      <c r="AE177" s="80"/>
      <c r="DM177" s="177">
        <v>101</v>
      </c>
      <c r="DN177" s="178" t="s">
        <v>712</v>
      </c>
      <c r="DO177" s="179">
        <v>2</v>
      </c>
      <c r="DP177" s="171"/>
    </row>
    <row r="178" spans="31:120" x14ac:dyDescent="0.25">
      <c r="AE178" s="80"/>
      <c r="DM178" s="177">
        <v>102</v>
      </c>
      <c r="DN178" s="178" t="s">
        <v>713</v>
      </c>
      <c r="DO178" s="179">
        <v>3</v>
      </c>
      <c r="DP178" s="171"/>
    </row>
    <row r="179" spans="31:120" x14ac:dyDescent="0.25">
      <c r="AE179" s="80"/>
      <c r="DM179" s="177">
        <v>103</v>
      </c>
      <c r="DN179" s="178" t="s">
        <v>714</v>
      </c>
      <c r="DO179" s="179">
        <v>4</v>
      </c>
      <c r="DP179" s="171"/>
    </row>
    <row r="180" spans="31:120" x14ac:dyDescent="0.25">
      <c r="AE180" s="80"/>
      <c r="DM180" s="177">
        <v>104</v>
      </c>
      <c r="DN180" s="178" t="s">
        <v>715</v>
      </c>
      <c r="DO180" s="179">
        <v>5</v>
      </c>
      <c r="DP180" s="171"/>
    </row>
    <row r="181" spans="31:120" x14ac:dyDescent="0.25">
      <c r="AE181" s="80"/>
      <c r="DM181" s="177">
        <v>111</v>
      </c>
      <c r="DN181" s="178" t="s">
        <v>716</v>
      </c>
      <c r="DO181" s="179">
        <v>4</v>
      </c>
      <c r="DP181" s="171" t="s">
        <v>953</v>
      </c>
    </row>
    <row r="182" spans="31:120" x14ac:dyDescent="0.25">
      <c r="AE182" s="80"/>
      <c r="DM182" s="177">
        <v>112</v>
      </c>
      <c r="DN182" s="178" t="s">
        <v>717</v>
      </c>
      <c r="DO182" s="179">
        <v>5</v>
      </c>
      <c r="DP182" s="171" t="s">
        <v>953</v>
      </c>
    </row>
    <row r="183" spans="31:120" x14ac:dyDescent="0.25">
      <c r="AE183" s="80"/>
      <c r="DM183" s="177">
        <v>121</v>
      </c>
      <c r="DN183" s="178" t="s">
        <v>718</v>
      </c>
      <c r="DO183" s="179">
        <v>4</v>
      </c>
      <c r="DP183" s="171" t="s">
        <v>954</v>
      </c>
    </row>
    <row r="184" spans="31:120" x14ac:dyDescent="0.25">
      <c r="AE184" s="80"/>
      <c r="DM184" s="177">
        <v>122</v>
      </c>
      <c r="DN184" s="178" t="s">
        <v>719</v>
      </c>
      <c r="DO184" s="179">
        <v>5</v>
      </c>
      <c r="DP184" s="171" t="s">
        <v>954</v>
      </c>
    </row>
    <row r="185" spans="31:120" x14ac:dyDescent="0.25">
      <c r="DM185" s="177">
        <v>123</v>
      </c>
      <c r="DN185" s="178" t="s">
        <v>720</v>
      </c>
      <c r="DO185" s="179">
        <v>6</v>
      </c>
      <c r="DP185" s="171" t="s">
        <v>954</v>
      </c>
    </row>
    <row r="186" spans="31:120" x14ac:dyDescent="0.25">
      <c r="DM186" s="177">
        <v>124</v>
      </c>
      <c r="DN186" s="178" t="s">
        <v>721</v>
      </c>
      <c r="DO186" s="179">
        <v>7</v>
      </c>
      <c r="DP186" s="171" t="s">
        <v>954</v>
      </c>
    </row>
    <row r="187" spans="31:120" x14ac:dyDescent="0.25">
      <c r="DM187" s="177">
        <v>131</v>
      </c>
      <c r="DN187" s="178" t="s">
        <v>722</v>
      </c>
      <c r="DO187" s="179">
        <v>4</v>
      </c>
      <c r="DP187" s="171" t="s">
        <v>955</v>
      </c>
    </row>
    <row r="188" spans="31:120" x14ac:dyDescent="0.25">
      <c r="DM188" s="177">
        <v>132</v>
      </c>
      <c r="DN188" s="178" t="s">
        <v>723</v>
      </c>
      <c r="DO188" s="179">
        <v>5</v>
      </c>
      <c r="DP188" s="171" t="s">
        <v>955</v>
      </c>
    </row>
    <row r="189" spans="31:120" x14ac:dyDescent="0.25">
      <c r="DM189" s="177">
        <v>133</v>
      </c>
      <c r="DN189" s="178" t="s">
        <v>724</v>
      </c>
      <c r="DO189" s="179">
        <v>6</v>
      </c>
      <c r="DP189" s="171" t="s">
        <v>955</v>
      </c>
    </row>
    <row r="190" spans="31:120" x14ac:dyDescent="0.25">
      <c r="DM190" s="177">
        <v>134</v>
      </c>
      <c r="DN190" s="178" t="s">
        <v>725</v>
      </c>
      <c r="DO190" s="179">
        <v>7</v>
      </c>
      <c r="DP190" s="171" t="s">
        <v>955</v>
      </c>
    </row>
    <row r="191" spans="31:120" x14ac:dyDescent="0.25">
      <c r="DM191" s="177">
        <v>138</v>
      </c>
      <c r="DN191" s="178" t="s">
        <v>726</v>
      </c>
      <c r="DO191" s="179">
        <v>6</v>
      </c>
      <c r="DP191" s="171"/>
    </row>
    <row r="192" spans="31:120" x14ac:dyDescent="0.25">
      <c r="DM192" s="177">
        <v>139</v>
      </c>
      <c r="DN192" s="178" t="s">
        <v>727</v>
      </c>
      <c r="DO192" s="179">
        <v>7</v>
      </c>
      <c r="DP192" s="171"/>
    </row>
    <row r="193" spans="117:120" x14ac:dyDescent="0.25">
      <c r="DM193" s="177">
        <v>141</v>
      </c>
      <c r="DN193" s="178" t="s">
        <v>728</v>
      </c>
      <c r="DO193" s="179">
        <v>8</v>
      </c>
      <c r="DP193" s="171" t="s">
        <v>956</v>
      </c>
    </row>
    <row r="194" spans="117:120" x14ac:dyDescent="0.25">
      <c r="DM194" s="177">
        <v>142</v>
      </c>
      <c r="DN194" s="178" t="s">
        <v>729</v>
      </c>
      <c r="DO194" s="179">
        <v>9</v>
      </c>
      <c r="DP194" s="171" t="s">
        <v>956</v>
      </c>
    </row>
    <row r="195" spans="117:120" x14ac:dyDescent="0.25">
      <c r="DM195" s="177">
        <v>143</v>
      </c>
      <c r="DN195" s="178" t="s">
        <v>730</v>
      </c>
      <c r="DO195" s="179">
        <v>10</v>
      </c>
      <c r="DP195" s="171" t="s">
        <v>956</v>
      </c>
    </row>
    <row r="196" spans="117:120" x14ac:dyDescent="0.25">
      <c r="DM196" s="177">
        <v>144</v>
      </c>
      <c r="DN196" s="178" t="s">
        <v>731</v>
      </c>
      <c r="DO196" s="179">
        <v>11</v>
      </c>
      <c r="DP196" s="171" t="s">
        <v>956</v>
      </c>
    </row>
    <row r="197" spans="117:120" x14ac:dyDescent="0.25">
      <c r="DM197" s="177">
        <v>150</v>
      </c>
      <c r="DN197" s="178" t="s">
        <v>732</v>
      </c>
      <c r="DO197" s="179">
        <v>8</v>
      </c>
      <c r="DP197" s="171"/>
    </row>
    <row r="198" spans="117:120" x14ac:dyDescent="0.25">
      <c r="DM198" s="177">
        <v>151</v>
      </c>
      <c r="DN198" s="178" t="s">
        <v>733</v>
      </c>
      <c r="DO198" s="179">
        <v>9</v>
      </c>
      <c r="DP198" s="171"/>
    </row>
    <row r="199" spans="117:120" x14ac:dyDescent="0.25">
      <c r="DM199" s="177">
        <v>152</v>
      </c>
      <c r="DN199" s="178" t="s">
        <v>734</v>
      </c>
      <c r="DO199" s="179">
        <v>10</v>
      </c>
      <c r="DP199" s="171"/>
    </row>
    <row r="200" spans="117:120" x14ac:dyDescent="0.25">
      <c r="DM200" s="177">
        <v>153</v>
      </c>
      <c r="DN200" s="178" t="s">
        <v>735</v>
      </c>
      <c r="DO200" s="179">
        <v>11</v>
      </c>
      <c r="DP200" s="171"/>
    </row>
    <row r="201" spans="117:120" x14ac:dyDescent="0.25">
      <c r="DM201" s="177">
        <v>154</v>
      </c>
      <c r="DN201" s="178" t="s">
        <v>736</v>
      </c>
      <c r="DO201" s="179">
        <v>12</v>
      </c>
      <c r="DP201" s="171"/>
    </row>
    <row r="202" spans="117:120" x14ac:dyDescent="0.25">
      <c r="DM202" s="177">
        <v>161</v>
      </c>
      <c r="DN202" s="178" t="s">
        <v>737</v>
      </c>
      <c r="DO202" s="179">
        <v>8</v>
      </c>
      <c r="DP202" s="171" t="s">
        <v>957</v>
      </c>
    </row>
    <row r="203" spans="117:120" x14ac:dyDescent="0.25">
      <c r="DM203" s="177">
        <v>162</v>
      </c>
      <c r="DN203" s="178" t="s">
        <v>738</v>
      </c>
      <c r="DO203" s="179">
        <v>9</v>
      </c>
      <c r="DP203" s="171" t="s">
        <v>957</v>
      </c>
    </row>
    <row r="204" spans="117:120" x14ac:dyDescent="0.25">
      <c r="DM204" s="177">
        <v>163</v>
      </c>
      <c r="DN204" s="178" t="s">
        <v>739</v>
      </c>
      <c r="DO204" s="179">
        <v>10</v>
      </c>
      <c r="DP204" s="171"/>
    </row>
    <row r="205" spans="117:120" x14ac:dyDescent="0.25">
      <c r="DM205" s="177">
        <v>164</v>
      </c>
      <c r="DN205" s="178" t="s">
        <v>740</v>
      </c>
      <c r="DO205" s="179">
        <v>11</v>
      </c>
      <c r="DP205" s="171"/>
    </row>
    <row r="206" spans="117:120" x14ac:dyDescent="0.25">
      <c r="DM206" s="177">
        <v>171</v>
      </c>
      <c r="DN206" s="178" t="s">
        <v>741</v>
      </c>
      <c r="DO206" s="179">
        <v>9</v>
      </c>
      <c r="DP206" s="171"/>
    </row>
    <row r="207" spans="117:120" x14ac:dyDescent="0.25">
      <c r="DM207" s="177">
        <v>172</v>
      </c>
      <c r="DN207" s="178" t="s">
        <v>742</v>
      </c>
      <c r="DO207" s="179">
        <v>10</v>
      </c>
      <c r="DP207" s="171"/>
    </row>
    <row r="208" spans="117:120" x14ac:dyDescent="0.25">
      <c r="DM208" s="177">
        <v>173</v>
      </c>
      <c r="DN208" s="178" t="s">
        <v>743</v>
      </c>
      <c r="DO208" s="179">
        <v>11</v>
      </c>
      <c r="DP208" s="171"/>
    </row>
    <row r="209" spans="117:120" x14ac:dyDescent="0.25">
      <c r="DM209" s="177">
        <v>174</v>
      </c>
      <c r="DN209" s="178" t="s">
        <v>744</v>
      </c>
      <c r="DO209" s="179">
        <v>12</v>
      </c>
      <c r="DP209" s="171"/>
    </row>
    <row r="210" spans="117:120" x14ac:dyDescent="0.25">
      <c r="DM210" s="177">
        <v>181</v>
      </c>
      <c r="DN210" s="178" t="s">
        <v>745</v>
      </c>
      <c r="DO210" s="179">
        <v>10</v>
      </c>
      <c r="DP210" s="171"/>
    </row>
    <row r="211" spans="117:120" x14ac:dyDescent="0.25">
      <c r="DM211" s="177">
        <v>183</v>
      </c>
      <c r="DN211" s="178" t="s">
        <v>746</v>
      </c>
      <c r="DO211" s="179">
        <v>12</v>
      </c>
      <c r="DP211" s="171"/>
    </row>
    <row r="212" spans="117:120" x14ac:dyDescent="0.25">
      <c r="DM212" s="177">
        <v>191</v>
      </c>
      <c r="DN212" s="178" t="s">
        <v>747</v>
      </c>
      <c r="DO212" s="179">
        <v>7</v>
      </c>
      <c r="DP212" s="171"/>
    </row>
    <row r="213" spans="117:120" x14ac:dyDescent="0.25">
      <c r="DM213" s="177">
        <v>192</v>
      </c>
      <c r="DN213" s="178" t="s">
        <v>748</v>
      </c>
      <c r="DO213" s="179">
        <v>8</v>
      </c>
      <c r="DP213" s="171"/>
    </row>
    <row r="214" spans="117:120" x14ac:dyDescent="0.25">
      <c r="DM214" s="177">
        <v>193</v>
      </c>
      <c r="DN214" s="178" t="s">
        <v>749</v>
      </c>
      <c r="DO214" s="179">
        <v>9</v>
      </c>
      <c r="DP214" s="171"/>
    </row>
    <row r="215" spans="117:120" x14ac:dyDescent="0.25">
      <c r="DM215" s="177">
        <v>201</v>
      </c>
      <c r="DN215" s="178" t="s">
        <v>750</v>
      </c>
      <c r="DO215" s="179">
        <v>2</v>
      </c>
      <c r="DP215" s="171"/>
    </row>
    <row r="216" spans="117:120" x14ac:dyDescent="0.25">
      <c r="DM216" s="177">
        <v>202</v>
      </c>
      <c r="DN216" s="178" t="s">
        <v>751</v>
      </c>
      <c r="DO216" s="179">
        <v>3</v>
      </c>
      <c r="DP216" s="171"/>
    </row>
    <row r="217" spans="117:120" x14ac:dyDescent="0.25">
      <c r="DM217" s="177">
        <v>211</v>
      </c>
      <c r="DN217" s="178" t="s">
        <v>752</v>
      </c>
      <c r="DO217" s="179">
        <v>4</v>
      </c>
      <c r="DP217" s="171" t="s">
        <v>958</v>
      </c>
    </row>
    <row r="218" spans="117:120" x14ac:dyDescent="0.25">
      <c r="DM218" s="177">
        <v>212</v>
      </c>
      <c r="DN218" s="178" t="s">
        <v>753</v>
      </c>
      <c r="DO218" s="179">
        <v>5</v>
      </c>
      <c r="DP218" s="171" t="s">
        <v>958</v>
      </c>
    </row>
    <row r="219" spans="117:120" x14ac:dyDescent="0.25">
      <c r="DM219" s="177">
        <v>213</v>
      </c>
      <c r="DN219" s="178" t="s">
        <v>754</v>
      </c>
      <c r="DO219" s="179">
        <v>6</v>
      </c>
      <c r="DP219" s="171" t="s">
        <v>958</v>
      </c>
    </row>
    <row r="220" spans="117:120" x14ac:dyDescent="0.25">
      <c r="DM220" s="177">
        <v>214</v>
      </c>
      <c r="DN220" s="178" t="s">
        <v>755</v>
      </c>
      <c r="DO220" s="179">
        <v>7</v>
      </c>
      <c r="DP220" s="171" t="s">
        <v>958</v>
      </c>
    </row>
    <row r="221" spans="117:120" x14ac:dyDescent="0.25">
      <c r="DM221" s="177">
        <v>221</v>
      </c>
      <c r="DN221" s="178" t="s">
        <v>756</v>
      </c>
      <c r="DO221" s="179">
        <v>8</v>
      </c>
      <c r="DP221" s="171" t="s">
        <v>959</v>
      </c>
    </row>
    <row r="222" spans="117:120" x14ac:dyDescent="0.25">
      <c r="DM222" s="177">
        <v>222</v>
      </c>
      <c r="DN222" s="178" t="s">
        <v>757</v>
      </c>
      <c r="DO222" s="179">
        <v>9</v>
      </c>
      <c r="DP222" s="171" t="s">
        <v>959</v>
      </c>
    </row>
    <row r="223" spans="117:120" x14ac:dyDescent="0.25">
      <c r="DM223" s="177">
        <v>223</v>
      </c>
      <c r="DN223" s="178" t="s">
        <v>758</v>
      </c>
      <c r="DO223" s="179">
        <v>10</v>
      </c>
      <c r="DP223" s="171" t="s">
        <v>959</v>
      </c>
    </row>
    <row r="224" spans="117:120" x14ac:dyDescent="0.25">
      <c r="DM224" s="177">
        <v>224</v>
      </c>
      <c r="DN224" s="178" t="s">
        <v>759</v>
      </c>
      <c r="DO224" s="179">
        <v>11</v>
      </c>
      <c r="DP224" s="171" t="s">
        <v>959</v>
      </c>
    </row>
    <row r="225" spans="117:120" x14ac:dyDescent="0.25">
      <c r="DM225" s="177">
        <v>241</v>
      </c>
      <c r="DN225" s="178" t="s">
        <v>760</v>
      </c>
      <c r="DO225" s="179">
        <v>8</v>
      </c>
      <c r="DP225" s="171"/>
    </row>
    <row r="226" spans="117:120" x14ac:dyDescent="0.25">
      <c r="DM226" s="177">
        <v>242</v>
      </c>
      <c r="DN226" s="178" t="s">
        <v>761</v>
      </c>
      <c r="DO226" s="179">
        <v>9</v>
      </c>
      <c r="DP226" s="171"/>
    </row>
    <row r="227" spans="117:120" x14ac:dyDescent="0.25">
      <c r="DM227" s="177">
        <v>243</v>
      </c>
      <c r="DN227" s="178" t="s">
        <v>762</v>
      </c>
      <c r="DO227" s="179">
        <v>10</v>
      </c>
      <c r="DP227" s="171"/>
    </row>
    <row r="228" spans="117:120" x14ac:dyDescent="0.25">
      <c r="DM228" s="177">
        <v>244</v>
      </c>
      <c r="DN228" s="178" t="s">
        <v>763</v>
      </c>
      <c r="DO228" s="179">
        <v>11</v>
      </c>
      <c r="DP228" s="171"/>
    </row>
    <row r="229" spans="117:120" x14ac:dyDescent="0.25">
      <c r="DM229" s="177">
        <v>250</v>
      </c>
      <c r="DN229" s="178" t="s">
        <v>764</v>
      </c>
      <c r="DO229" s="179">
        <v>8</v>
      </c>
      <c r="DP229" s="171"/>
    </row>
    <row r="230" spans="117:120" x14ac:dyDescent="0.25">
      <c r="DM230" s="177">
        <v>251</v>
      </c>
      <c r="DN230" s="178" t="s">
        <v>765</v>
      </c>
      <c r="DO230" s="179">
        <v>9</v>
      </c>
      <c r="DP230" s="171"/>
    </row>
    <row r="231" spans="117:120" x14ac:dyDescent="0.25">
      <c r="DM231" s="177">
        <v>252</v>
      </c>
      <c r="DN231" s="178" t="s">
        <v>766</v>
      </c>
      <c r="DO231" s="179">
        <v>10</v>
      </c>
      <c r="DP231" s="171"/>
    </row>
    <row r="232" spans="117:120" x14ac:dyDescent="0.25">
      <c r="DM232" s="177">
        <v>253</v>
      </c>
      <c r="DN232" s="178" t="s">
        <v>767</v>
      </c>
      <c r="DO232" s="179">
        <v>11</v>
      </c>
      <c r="DP232" s="171"/>
    </row>
    <row r="233" spans="117:120" x14ac:dyDescent="0.25">
      <c r="DM233" s="177">
        <v>254</v>
      </c>
      <c r="DN233" s="178" t="s">
        <v>768</v>
      </c>
      <c r="DO233" s="179">
        <v>12</v>
      </c>
      <c r="DP233" s="171"/>
    </row>
    <row r="234" spans="117:120" x14ac:dyDescent="0.25">
      <c r="DM234" s="177">
        <v>351</v>
      </c>
      <c r="DN234" s="178" t="s">
        <v>769</v>
      </c>
      <c r="DO234" s="179">
        <v>7</v>
      </c>
      <c r="DP234" s="171"/>
    </row>
    <row r="235" spans="117:120" x14ac:dyDescent="0.25">
      <c r="DM235" s="177">
        <v>352</v>
      </c>
      <c r="DN235" s="178" t="s">
        <v>770</v>
      </c>
      <c r="DO235" s="179">
        <v>8</v>
      </c>
      <c r="DP235" s="171"/>
    </row>
    <row r="236" spans="117:120" x14ac:dyDescent="0.25">
      <c r="DM236" s="177">
        <v>353</v>
      </c>
      <c r="DN236" s="178" t="s">
        <v>771</v>
      </c>
      <c r="DO236" s="179">
        <v>9</v>
      </c>
      <c r="DP236" s="171"/>
    </row>
    <row r="237" spans="117:120" x14ac:dyDescent="0.25">
      <c r="DM237" s="177">
        <v>354</v>
      </c>
      <c r="DN237" s="178" t="s">
        <v>772</v>
      </c>
      <c r="DO237" s="179">
        <v>10</v>
      </c>
      <c r="DP237" s="171"/>
    </row>
    <row r="238" spans="117:120" x14ac:dyDescent="0.25">
      <c r="DM238" s="177">
        <v>355</v>
      </c>
      <c r="DN238" s="178" t="s">
        <v>773</v>
      </c>
      <c r="DO238" s="179">
        <v>11</v>
      </c>
      <c r="DP238" s="171"/>
    </row>
    <row r="239" spans="117:120" x14ac:dyDescent="0.25">
      <c r="DM239" s="177">
        <v>356</v>
      </c>
      <c r="DN239" s="178" t="s">
        <v>774</v>
      </c>
      <c r="DO239" s="179">
        <v>12</v>
      </c>
      <c r="DP239" s="171"/>
    </row>
    <row r="240" spans="117:120" x14ac:dyDescent="0.25">
      <c r="DM240" s="177">
        <v>361</v>
      </c>
      <c r="DN240" s="178" t="s">
        <v>775</v>
      </c>
      <c r="DO240" s="179">
        <v>6</v>
      </c>
      <c r="DP240" s="171"/>
    </row>
    <row r="241" spans="117:120" x14ac:dyDescent="0.25">
      <c r="DM241" s="177">
        <v>362</v>
      </c>
      <c r="DN241" s="178" t="s">
        <v>776</v>
      </c>
      <c r="DO241" s="179">
        <v>7</v>
      </c>
      <c r="DP241" s="171"/>
    </row>
    <row r="242" spans="117:120" x14ac:dyDescent="0.25">
      <c r="DM242" s="177">
        <v>363</v>
      </c>
      <c r="DN242" s="178" t="s">
        <v>777</v>
      </c>
      <c r="DO242" s="179">
        <v>8</v>
      </c>
      <c r="DP242" s="171"/>
    </row>
    <row r="243" spans="117:120" x14ac:dyDescent="0.25">
      <c r="DM243" s="177">
        <v>364</v>
      </c>
      <c r="DN243" s="178" t="s">
        <v>778</v>
      </c>
      <c r="DO243" s="179">
        <v>9</v>
      </c>
      <c r="DP243" s="171"/>
    </row>
    <row r="244" spans="117:120" x14ac:dyDescent="0.25">
      <c r="DM244" s="177">
        <v>366</v>
      </c>
      <c r="DN244" s="178" t="s">
        <v>779</v>
      </c>
      <c r="DO244" s="179">
        <v>8</v>
      </c>
      <c r="DP244" s="171"/>
    </row>
    <row r="245" spans="117:120" x14ac:dyDescent="0.25">
      <c r="DM245" s="177">
        <v>367</v>
      </c>
      <c r="DN245" s="178" t="s">
        <v>780</v>
      </c>
      <c r="DO245" s="179">
        <v>9</v>
      </c>
      <c r="DP245" s="171"/>
    </row>
    <row r="246" spans="117:120" x14ac:dyDescent="0.25">
      <c r="DM246" s="177">
        <v>368</v>
      </c>
      <c r="DN246" s="178" t="s">
        <v>781</v>
      </c>
      <c r="DO246" s="179">
        <v>10</v>
      </c>
      <c r="DP246" s="171"/>
    </row>
    <row r="247" spans="117:120" x14ac:dyDescent="0.25">
      <c r="DM247" s="177">
        <v>371</v>
      </c>
      <c r="DN247" s="178" t="s">
        <v>782</v>
      </c>
      <c r="DO247" s="179">
        <v>7</v>
      </c>
      <c r="DP247" s="171"/>
    </row>
    <row r="248" spans="117:120" x14ac:dyDescent="0.25">
      <c r="DM248" s="177">
        <v>372</v>
      </c>
      <c r="DN248" s="178" t="s">
        <v>783</v>
      </c>
      <c r="DO248" s="179">
        <v>8</v>
      </c>
      <c r="DP248" s="171"/>
    </row>
    <row r="249" spans="117:120" x14ac:dyDescent="0.25">
      <c r="DM249" s="177">
        <v>373</v>
      </c>
      <c r="DN249" s="178" t="s">
        <v>784</v>
      </c>
      <c r="DO249" s="179">
        <v>9</v>
      </c>
      <c r="DP249" s="171"/>
    </row>
    <row r="250" spans="117:120" x14ac:dyDescent="0.25">
      <c r="DM250" s="177">
        <v>374</v>
      </c>
      <c r="DN250" s="178" t="s">
        <v>785</v>
      </c>
      <c r="DO250" s="179">
        <v>10</v>
      </c>
      <c r="DP250" s="171"/>
    </row>
    <row r="251" spans="117:120" x14ac:dyDescent="0.25">
      <c r="DM251" s="177">
        <v>375</v>
      </c>
      <c r="DN251" s="178" t="s">
        <v>786</v>
      </c>
      <c r="DO251" s="179">
        <v>11</v>
      </c>
      <c r="DP251" s="171"/>
    </row>
    <row r="252" spans="117:120" x14ac:dyDescent="0.25">
      <c r="DM252" s="177">
        <v>376</v>
      </c>
      <c r="DN252" s="178" t="s">
        <v>787</v>
      </c>
      <c r="DO252" s="179">
        <v>8</v>
      </c>
      <c r="DP252" s="171"/>
    </row>
    <row r="253" spans="117:120" x14ac:dyDescent="0.25">
      <c r="DM253" s="177">
        <v>377</v>
      </c>
      <c r="DN253" s="178" t="s">
        <v>788</v>
      </c>
      <c r="DO253" s="179">
        <v>9</v>
      </c>
      <c r="DP253" s="171"/>
    </row>
    <row r="254" spans="117:120" x14ac:dyDescent="0.25">
      <c r="DM254" s="177">
        <v>378</v>
      </c>
      <c r="DN254" s="178" t="s">
        <v>789</v>
      </c>
      <c r="DO254" s="179">
        <v>11</v>
      </c>
      <c r="DP254" s="171"/>
    </row>
    <row r="255" spans="117:120" x14ac:dyDescent="0.25">
      <c r="DM255" s="177">
        <v>381</v>
      </c>
      <c r="DN255" s="178" t="s">
        <v>732</v>
      </c>
      <c r="DO255" s="179">
        <v>10</v>
      </c>
      <c r="DP255" s="171"/>
    </row>
    <row r="256" spans="117:120" x14ac:dyDescent="0.25">
      <c r="DM256" s="177">
        <v>382</v>
      </c>
      <c r="DN256" s="178" t="s">
        <v>733</v>
      </c>
      <c r="DO256" s="179">
        <v>11</v>
      </c>
      <c r="DP256" s="171"/>
    </row>
    <row r="257" spans="117:120" x14ac:dyDescent="0.25">
      <c r="DM257" s="177">
        <v>383</v>
      </c>
      <c r="DN257" s="178" t="s">
        <v>734</v>
      </c>
      <c r="DO257" s="179">
        <v>12</v>
      </c>
      <c r="DP257" s="171"/>
    </row>
    <row r="258" spans="117:120" x14ac:dyDescent="0.25">
      <c r="DM258" s="177">
        <v>410</v>
      </c>
      <c r="DN258" s="178" t="s">
        <v>790</v>
      </c>
      <c r="DO258" s="179">
        <v>5</v>
      </c>
      <c r="DP258" s="171"/>
    </row>
    <row r="259" spans="117:120" x14ac:dyDescent="0.25">
      <c r="DM259" s="177">
        <v>411</v>
      </c>
      <c r="DN259" s="178" t="s">
        <v>791</v>
      </c>
      <c r="DO259" s="179">
        <v>6</v>
      </c>
      <c r="DP259" s="171" t="s">
        <v>961</v>
      </c>
    </row>
    <row r="260" spans="117:120" x14ac:dyDescent="0.25">
      <c r="DM260" s="177">
        <v>412</v>
      </c>
      <c r="DN260" s="178" t="s">
        <v>792</v>
      </c>
      <c r="DO260" s="179">
        <v>7</v>
      </c>
      <c r="DP260" s="171" t="s">
        <v>961</v>
      </c>
    </row>
    <row r="261" spans="117:120" x14ac:dyDescent="0.25">
      <c r="DM261" s="177">
        <v>413</v>
      </c>
      <c r="DN261" s="178" t="s">
        <v>793</v>
      </c>
      <c r="DO261" s="179">
        <v>8</v>
      </c>
      <c r="DP261" s="171" t="s">
        <v>961</v>
      </c>
    </row>
    <row r="262" spans="117:120" x14ac:dyDescent="0.25">
      <c r="DM262" s="177">
        <v>420</v>
      </c>
      <c r="DN262" s="178" t="s">
        <v>794</v>
      </c>
      <c r="DO262" s="179">
        <v>4</v>
      </c>
      <c r="DP262" s="171" t="s">
        <v>960</v>
      </c>
    </row>
    <row r="263" spans="117:120" x14ac:dyDescent="0.25">
      <c r="DM263" s="177">
        <v>421</v>
      </c>
      <c r="DN263" s="178" t="s">
        <v>795</v>
      </c>
      <c r="DO263" s="179">
        <v>5</v>
      </c>
      <c r="DP263" s="171" t="s">
        <v>960</v>
      </c>
    </row>
    <row r="264" spans="117:120" x14ac:dyDescent="0.25">
      <c r="DM264" s="177">
        <v>422</v>
      </c>
      <c r="DN264" s="178" t="s">
        <v>796</v>
      </c>
      <c r="DO264" s="179">
        <v>6</v>
      </c>
      <c r="DP264" s="171" t="s">
        <v>960</v>
      </c>
    </row>
    <row r="265" spans="117:120" x14ac:dyDescent="0.25">
      <c r="DM265" s="177">
        <v>423</v>
      </c>
      <c r="DN265" s="178" t="s">
        <v>797</v>
      </c>
      <c r="DO265" s="179">
        <v>7</v>
      </c>
      <c r="DP265" s="171" t="s">
        <v>960</v>
      </c>
    </row>
    <row r="266" spans="117:120" x14ac:dyDescent="0.25">
      <c r="DM266" s="177">
        <v>424</v>
      </c>
      <c r="DN266" s="178" t="s">
        <v>798</v>
      </c>
      <c r="DO266" s="179">
        <v>8</v>
      </c>
      <c r="DP266" s="171" t="s">
        <v>960</v>
      </c>
    </row>
    <row r="267" spans="117:120" x14ac:dyDescent="0.25">
      <c r="DM267" s="177">
        <v>430</v>
      </c>
      <c r="DN267" s="178" t="s">
        <v>799</v>
      </c>
      <c r="DO267" s="179">
        <v>6</v>
      </c>
      <c r="DP267" s="171"/>
    </row>
    <row r="268" spans="117:120" x14ac:dyDescent="0.25">
      <c r="DM268" s="177">
        <v>431</v>
      </c>
      <c r="DN268" s="178" t="s">
        <v>800</v>
      </c>
      <c r="DO268" s="179">
        <v>7</v>
      </c>
      <c r="DP268" s="171"/>
    </row>
    <row r="269" spans="117:120" x14ac:dyDescent="0.25">
      <c r="DM269" s="177">
        <v>432</v>
      </c>
      <c r="DN269" s="178" t="s">
        <v>801</v>
      </c>
      <c r="DO269" s="179">
        <v>8</v>
      </c>
      <c r="DP269" s="171"/>
    </row>
    <row r="270" spans="117:120" x14ac:dyDescent="0.25">
      <c r="DM270" s="177">
        <v>433</v>
      </c>
      <c r="DN270" s="178" t="s">
        <v>802</v>
      </c>
      <c r="DO270" s="179">
        <v>9</v>
      </c>
      <c r="DP270" s="171"/>
    </row>
    <row r="271" spans="117:120" x14ac:dyDescent="0.25">
      <c r="DM271" s="177">
        <v>434</v>
      </c>
      <c r="DN271" s="178" t="s">
        <v>803</v>
      </c>
      <c r="DO271" s="179">
        <v>10</v>
      </c>
      <c r="DP271" s="171"/>
    </row>
    <row r="272" spans="117:120" x14ac:dyDescent="0.25">
      <c r="DM272" s="177">
        <v>441</v>
      </c>
      <c r="DN272" s="178" t="s">
        <v>804</v>
      </c>
      <c r="DO272" s="179">
        <v>7</v>
      </c>
      <c r="DP272" s="171" t="s">
        <v>962</v>
      </c>
    </row>
    <row r="273" spans="117:120" x14ac:dyDescent="0.25">
      <c r="DM273" s="177">
        <v>442</v>
      </c>
      <c r="DN273" s="178" t="s">
        <v>805</v>
      </c>
      <c r="DO273" s="179">
        <v>8</v>
      </c>
      <c r="DP273" s="171" t="s">
        <v>962</v>
      </c>
    </row>
    <row r="274" spans="117:120" x14ac:dyDescent="0.25">
      <c r="DM274" s="177">
        <v>443</v>
      </c>
      <c r="DN274" s="178" t="s">
        <v>806</v>
      </c>
      <c r="DO274" s="179">
        <v>9</v>
      </c>
      <c r="DP274" s="171" t="s">
        <v>962</v>
      </c>
    </row>
    <row r="275" spans="117:120" x14ac:dyDescent="0.25">
      <c r="DM275" s="177">
        <v>444</v>
      </c>
      <c r="DN275" s="178" t="s">
        <v>807</v>
      </c>
      <c r="DO275" s="179">
        <v>10</v>
      </c>
      <c r="DP275" s="171" t="s">
        <v>962</v>
      </c>
    </row>
    <row r="276" spans="117:120" x14ac:dyDescent="0.25">
      <c r="DM276" s="177">
        <v>451</v>
      </c>
      <c r="DN276" s="178" t="s">
        <v>808</v>
      </c>
      <c r="DO276" s="179">
        <v>7</v>
      </c>
      <c r="DP276" s="171"/>
    </row>
    <row r="277" spans="117:120" x14ac:dyDescent="0.25">
      <c r="DM277" s="177">
        <v>452</v>
      </c>
      <c r="DN277" s="178" t="s">
        <v>809</v>
      </c>
      <c r="DO277" s="179">
        <v>8</v>
      </c>
      <c r="DP277" s="171"/>
    </row>
    <row r="278" spans="117:120" x14ac:dyDescent="0.25">
      <c r="DM278" s="177">
        <v>453</v>
      </c>
      <c r="DN278" s="178" t="s">
        <v>810</v>
      </c>
      <c r="DO278" s="179">
        <v>9</v>
      </c>
      <c r="DP278" s="171"/>
    </row>
    <row r="279" spans="117:120" x14ac:dyDescent="0.25">
      <c r="DM279" s="177">
        <v>454</v>
      </c>
      <c r="DN279" s="178" t="s">
        <v>811</v>
      </c>
      <c r="DO279" s="179">
        <v>10</v>
      </c>
      <c r="DP279" s="171"/>
    </row>
    <row r="280" spans="117:120" x14ac:dyDescent="0.25">
      <c r="DM280" s="177">
        <v>460</v>
      </c>
      <c r="DN280" s="178" t="s">
        <v>812</v>
      </c>
      <c r="DO280" s="179">
        <v>6</v>
      </c>
      <c r="DP280" s="171"/>
    </row>
    <row r="281" spans="117:120" x14ac:dyDescent="0.25">
      <c r="DM281" s="177">
        <v>461</v>
      </c>
      <c r="DN281" s="178" t="s">
        <v>813</v>
      </c>
      <c r="DO281" s="179">
        <v>7</v>
      </c>
      <c r="DP281" s="171"/>
    </row>
    <row r="282" spans="117:120" x14ac:dyDescent="0.25">
      <c r="DM282" s="177">
        <v>462</v>
      </c>
      <c r="DN282" s="178" t="s">
        <v>814</v>
      </c>
      <c r="DO282" s="179">
        <v>8</v>
      </c>
      <c r="DP282" s="171"/>
    </row>
    <row r="283" spans="117:120" x14ac:dyDescent="0.25">
      <c r="DM283" s="177">
        <v>463</v>
      </c>
      <c r="DN283" s="178" t="s">
        <v>815</v>
      </c>
      <c r="DO283" s="179">
        <v>9</v>
      </c>
      <c r="DP283" s="171"/>
    </row>
    <row r="284" spans="117:120" x14ac:dyDescent="0.25">
      <c r="DM284" s="177">
        <v>464</v>
      </c>
      <c r="DN284" s="178" t="s">
        <v>816</v>
      </c>
      <c r="DO284" s="179">
        <v>10</v>
      </c>
      <c r="DP284" s="171"/>
    </row>
    <row r="285" spans="117:120" x14ac:dyDescent="0.25">
      <c r="DM285" s="177">
        <v>490</v>
      </c>
      <c r="DN285" s="178" t="s">
        <v>732</v>
      </c>
      <c r="DO285" s="179">
        <v>8</v>
      </c>
      <c r="DP285" s="171"/>
    </row>
    <row r="286" spans="117:120" x14ac:dyDescent="0.25">
      <c r="DM286" s="177">
        <v>491</v>
      </c>
      <c r="DN286" s="178" t="s">
        <v>733</v>
      </c>
      <c r="DO286" s="179">
        <v>9</v>
      </c>
      <c r="DP286" s="171"/>
    </row>
    <row r="287" spans="117:120" x14ac:dyDescent="0.25">
      <c r="DM287" s="177">
        <v>492</v>
      </c>
      <c r="DN287" s="178" t="s">
        <v>734</v>
      </c>
      <c r="DO287" s="179">
        <v>10</v>
      </c>
      <c r="DP287" s="171"/>
    </row>
    <row r="288" spans="117:120" x14ac:dyDescent="0.25">
      <c r="DM288" s="177">
        <v>493</v>
      </c>
      <c r="DN288" s="178" t="s">
        <v>817</v>
      </c>
      <c r="DO288" s="179">
        <v>11</v>
      </c>
      <c r="DP288" s="171"/>
    </row>
    <row r="289" spans="117:120" x14ac:dyDescent="0.25">
      <c r="DM289" s="177">
        <v>494</v>
      </c>
      <c r="DN289" s="178" t="s">
        <v>736</v>
      </c>
      <c r="DO289" s="179">
        <v>12</v>
      </c>
      <c r="DP289" s="171"/>
    </row>
    <row r="290" spans="117:120" x14ac:dyDescent="0.25">
      <c r="DM290" s="177">
        <v>501</v>
      </c>
      <c r="DN290" s="178" t="s">
        <v>818</v>
      </c>
      <c r="DO290" s="179">
        <v>1</v>
      </c>
      <c r="DP290" s="171"/>
    </row>
    <row r="291" spans="117:120" x14ac:dyDescent="0.25">
      <c r="DM291" s="177">
        <v>502</v>
      </c>
      <c r="DN291" s="178" t="s">
        <v>819</v>
      </c>
      <c r="DO291" s="179">
        <v>2</v>
      </c>
      <c r="DP291" s="171"/>
    </row>
    <row r="292" spans="117:120" x14ac:dyDescent="0.25">
      <c r="DM292" s="177">
        <v>504</v>
      </c>
      <c r="DN292" s="178" t="s">
        <v>821</v>
      </c>
      <c r="DO292" s="179">
        <v>4</v>
      </c>
      <c r="DP292" s="171"/>
    </row>
    <row r="293" spans="117:120" x14ac:dyDescent="0.25">
      <c r="DM293" s="177">
        <v>506</v>
      </c>
      <c r="DN293" s="178" t="s">
        <v>822</v>
      </c>
      <c r="DO293" s="179">
        <v>3</v>
      </c>
      <c r="DP293" s="171"/>
    </row>
    <row r="294" spans="117:120" x14ac:dyDescent="0.25">
      <c r="DM294" s="177">
        <v>507</v>
      </c>
      <c r="DN294" s="178" t="s">
        <v>823</v>
      </c>
      <c r="DO294" s="179">
        <v>4</v>
      </c>
      <c r="DP294" s="171"/>
    </row>
    <row r="295" spans="117:120" x14ac:dyDescent="0.25">
      <c r="DM295" s="177">
        <v>503</v>
      </c>
      <c r="DN295" s="178" t="s">
        <v>820</v>
      </c>
      <c r="DO295" s="179">
        <v>3</v>
      </c>
      <c r="DP295" s="171"/>
    </row>
    <row r="296" spans="117:120" x14ac:dyDescent="0.25">
      <c r="DM296" s="177">
        <v>508</v>
      </c>
      <c r="DN296" s="178" t="s">
        <v>824</v>
      </c>
      <c r="DO296" s="179">
        <v>5</v>
      </c>
      <c r="DP296" s="171"/>
    </row>
    <row r="297" spans="117:120" x14ac:dyDescent="0.25">
      <c r="DM297" s="177">
        <v>509</v>
      </c>
      <c r="DN297" s="178" t="s">
        <v>825</v>
      </c>
      <c r="DO297" s="179">
        <v>6</v>
      </c>
      <c r="DP297" s="171"/>
    </row>
    <row r="298" spans="117:120" x14ac:dyDescent="0.25">
      <c r="DM298" s="177">
        <v>511</v>
      </c>
      <c r="DN298" s="178" t="s">
        <v>826</v>
      </c>
      <c r="DO298" s="179">
        <v>4</v>
      </c>
      <c r="DP298" s="171"/>
    </row>
    <row r="299" spans="117:120" x14ac:dyDescent="0.25">
      <c r="DM299" s="177">
        <v>512</v>
      </c>
      <c r="DN299" s="178" t="s">
        <v>827</v>
      </c>
      <c r="DO299" s="179">
        <v>5</v>
      </c>
      <c r="DP299" s="171"/>
    </row>
    <row r="300" spans="117:120" x14ac:dyDescent="0.25">
      <c r="DM300" s="177">
        <v>513</v>
      </c>
      <c r="DN300" s="178" t="s">
        <v>828</v>
      </c>
      <c r="DO300" s="179">
        <v>6</v>
      </c>
      <c r="DP300" s="171"/>
    </row>
    <row r="301" spans="117:120" x14ac:dyDescent="0.25">
      <c r="DM301" s="177">
        <v>514</v>
      </c>
      <c r="DN301" s="178" t="s">
        <v>829</v>
      </c>
      <c r="DO301" s="179">
        <v>7</v>
      </c>
      <c r="DP301" s="171"/>
    </row>
    <row r="302" spans="117:120" x14ac:dyDescent="0.25">
      <c r="DM302" s="177">
        <v>516</v>
      </c>
      <c r="DN302" s="178" t="s">
        <v>830</v>
      </c>
      <c r="DO302" s="179">
        <v>4</v>
      </c>
      <c r="DP302" s="171"/>
    </row>
    <row r="303" spans="117:120" x14ac:dyDescent="0.25">
      <c r="DM303" s="177">
        <v>517</v>
      </c>
      <c r="DN303" s="178" t="s">
        <v>831</v>
      </c>
      <c r="DO303" s="179">
        <v>5</v>
      </c>
      <c r="DP303" s="171"/>
    </row>
    <row r="304" spans="117:120" x14ac:dyDescent="0.25">
      <c r="DM304" s="177">
        <v>518</v>
      </c>
      <c r="DN304" s="178" t="s">
        <v>832</v>
      </c>
      <c r="DO304" s="179">
        <v>6</v>
      </c>
      <c r="DP304" s="171"/>
    </row>
    <row r="305" spans="117:120" x14ac:dyDescent="0.25">
      <c r="DM305" s="177">
        <v>521</v>
      </c>
      <c r="DN305" s="178" t="s">
        <v>833</v>
      </c>
      <c r="DO305" s="179">
        <v>4</v>
      </c>
      <c r="DP305" s="171"/>
    </row>
    <row r="306" spans="117:120" x14ac:dyDescent="0.25">
      <c r="DM306" s="177">
        <v>522</v>
      </c>
      <c r="DN306" s="178" t="s">
        <v>834</v>
      </c>
      <c r="DO306" s="179">
        <v>5</v>
      </c>
      <c r="DP306" s="171"/>
    </row>
    <row r="307" spans="117:120" x14ac:dyDescent="0.25">
      <c r="DM307" s="177">
        <v>523</v>
      </c>
      <c r="DN307" s="178" t="s">
        <v>835</v>
      </c>
      <c r="DO307" s="179">
        <v>6</v>
      </c>
      <c r="DP307" s="171"/>
    </row>
    <row r="308" spans="117:120" x14ac:dyDescent="0.25">
      <c r="DM308" s="177">
        <v>524</v>
      </c>
      <c r="DN308" s="178" t="s">
        <v>836</v>
      </c>
      <c r="DO308" s="179">
        <v>7</v>
      </c>
      <c r="DP308" s="171"/>
    </row>
    <row r="309" spans="117:120" x14ac:dyDescent="0.25">
      <c r="DM309" s="177">
        <v>531</v>
      </c>
      <c r="DN309" s="178" t="s">
        <v>837</v>
      </c>
      <c r="DO309" s="179">
        <v>5</v>
      </c>
      <c r="DP309" s="171"/>
    </row>
    <row r="310" spans="117:120" x14ac:dyDescent="0.25">
      <c r="DM310" s="177">
        <v>532</v>
      </c>
      <c r="DN310" s="178" t="s">
        <v>838</v>
      </c>
      <c r="DO310" s="179">
        <v>6</v>
      </c>
      <c r="DP310" s="171"/>
    </row>
    <row r="311" spans="117:120" x14ac:dyDescent="0.25">
      <c r="DM311" s="177">
        <v>533</v>
      </c>
      <c r="DN311" s="178" t="s">
        <v>839</v>
      </c>
      <c r="DO311" s="179">
        <v>6</v>
      </c>
      <c r="DP311" s="171"/>
    </row>
    <row r="312" spans="117:120" x14ac:dyDescent="0.25">
      <c r="DM312" s="177">
        <v>534</v>
      </c>
      <c r="DN312" s="178" t="s">
        <v>840</v>
      </c>
      <c r="DO312" s="179">
        <v>7</v>
      </c>
      <c r="DP312" s="171"/>
    </row>
    <row r="313" spans="117:120" x14ac:dyDescent="0.25">
      <c r="DM313" s="177">
        <v>541</v>
      </c>
      <c r="DN313" s="178" t="s">
        <v>841</v>
      </c>
      <c r="DO313" s="179">
        <v>6</v>
      </c>
      <c r="DP313" s="171"/>
    </row>
    <row r="314" spans="117:120" x14ac:dyDescent="0.25">
      <c r="DM314" s="177">
        <v>542</v>
      </c>
      <c r="DN314" s="178" t="s">
        <v>842</v>
      </c>
      <c r="DO314" s="179">
        <v>7</v>
      </c>
      <c r="DP314" s="171" t="s">
        <v>967</v>
      </c>
    </row>
    <row r="315" spans="117:120" x14ac:dyDescent="0.25">
      <c r="DM315" s="177">
        <v>543</v>
      </c>
      <c r="DN315" s="178" t="s">
        <v>843</v>
      </c>
      <c r="DO315" s="179">
        <v>8</v>
      </c>
      <c r="DP315" s="171"/>
    </row>
    <row r="316" spans="117:120" x14ac:dyDescent="0.25">
      <c r="DM316" s="177">
        <v>544</v>
      </c>
      <c r="DN316" s="178" t="s">
        <v>844</v>
      </c>
      <c r="DO316" s="179">
        <v>9</v>
      </c>
      <c r="DP316" s="171"/>
    </row>
    <row r="317" spans="117:120" x14ac:dyDescent="0.25">
      <c r="DM317" s="177">
        <v>545</v>
      </c>
      <c r="DN317" s="178" t="s">
        <v>845</v>
      </c>
      <c r="DO317" s="179">
        <v>10</v>
      </c>
      <c r="DP317" s="171"/>
    </row>
    <row r="318" spans="117:120" x14ac:dyDescent="0.25">
      <c r="DM318" s="177">
        <v>550</v>
      </c>
      <c r="DN318" s="178" t="s">
        <v>846</v>
      </c>
      <c r="DO318" s="179">
        <v>7</v>
      </c>
      <c r="DP318" s="171"/>
    </row>
    <row r="319" spans="117:120" x14ac:dyDescent="0.25">
      <c r="DM319" s="177">
        <v>551</v>
      </c>
      <c r="DN319" s="178" t="s">
        <v>732</v>
      </c>
      <c r="DO319" s="179">
        <v>8</v>
      </c>
      <c r="DP319" s="171"/>
    </row>
    <row r="320" spans="117:120" x14ac:dyDescent="0.25">
      <c r="DM320" s="177">
        <v>552</v>
      </c>
      <c r="DN320" s="178" t="s">
        <v>733</v>
      </c>
      <c r="DO320" s="179">
        <v>9</v>
      </c>
      <c r="DP320" s="171"/>
    </row>
    <row r="321" spans="117:120" x14ac:dyDescent="0.25">
      <c r="DM321" s="177">
        <v>553</v>
      </c>
      <c r="DN321" s="178" t="s">
        <v>734</v>
      </c>
      <c r="DO321" s="179">
        <v>10</v>
      </c>
      <c r="DP321" s="171"/>
    </row>
    <row r="322" spans="117:120" x14ac:dyDescent="0.25">
      <c r="DM322" s="177">
        <v>554</v>
      </c>
      <c r="DN322" s="178" t="s">
        <v>817</v>
      </c>
      <c r="DO322" s="179">
        <v>11</v>
      </c>
      <c r="DP322" s="171"/>
    </row>
    <row r="323" spans="117:120" x14ac:dyDescent="0.25">
      <c r="DM323" s="177">
        <v>555</v>
      </c>
      <c r="DN323" s="180" t="s">
        <v>736</v>
      </c>
      <c r="DO323" s="179">
        <v>12</v>
      </c>
      <c r="DP323" s="171"/>
    </row>
    <row r="324" spans="117:120" x14ac:dyDescent="0.25">
      <c r="DM324" s="177">
        <v>561</v>
      </c>
      <c r="DN324" s="178" t="s">
        <v>847</v>
      </c>
      <c r="DO324" s="179">
        <v>3</v>
      </c>
      <c r="DP324" s="171"/>
    </row>
    <row r="325" spans="117:120" x14ac:dyDescent="0.25">
      <c r="DM325" s="177">
        <v>562</v>
      </c>
      <c r="DN325" s="178" t="s">
        <v>848</v>
      </c>
      <c r="DO325" s="179">
        <v>4</v>
      </c>
      <c r="DP325" s="171"/>
    </row>
    <row r="326" spans="117:120" x14ac:dyDescent="0.25">
      <c r="DM326" s="177">
        <v>563</v>
      </c>
      <c r="DN326" s="178" t="s">
        <v>849</v>
      </c>
      <c r="DO326" s="179">
        <v>5</v>
      </c>
      <c r="DP326" s="171"/>
    </row>
    <row r="327" spans="117:120" x14ac:dyDescent="0.25">
      <c r="DM327" s="177">
        <v>564</v>
      </c>
      <c r="DN327" s="178" t="s">
        <v>850</v>
      </c>
      <c r="DO327" s="179">
        <v>6</v>
      </c>
      <c r="DP327" s="171"/>
    </row>
    <row r="328" spans="117:120" x14ac:dyDescent="0.25">
      <c r="DM328" s="177">
        <v>565</v>
      </c>
      <c r="DN328" s="178" t="s">
        <v>851</v>
      </c>
      <c r="DO328" s="179">
        <v>7</v>
      </c>
      <c r="DP328" s="171"/>
    </row>
    <row r="329" spans="117:120" x14ac:dyDescent="0.25">
      <c r="DM329" s="177">
        <v>566</v>
      </c>
      <c r="DN329" s="178" t="s">
        <v>0</v>
      </c>
      <c r="DO329" s="179">
        <v>8</v>
      </c>
      <c r="DP329" s="171"/>
    </row>
    <row r="330" spans="117:120" x14ac:dyDescent="0.25">
      <c r="DM330" s="177">
        <v>571</v>
      </c>
      <c r="DN330" s="178" t="s">
        <v>1</v>
      </c>
      <c r="DO330" s="179">
        <v>3</v>
      </c>
      <c r="DP330" s="171"/>
    </row>
    <row r="331" spans="117:120" x14ac:dyDescent="0.25">
      <c r="DM331" s="177">
        <v>572</v>
      </c>
      <c r="DN331" s="178" t="s">
        <v>2</v>
      </c>
      <c r="DO331" s="179">
        <v>4</v>
      </c>
      <c r="DP331" s="171"/>
    </row>
    <row r="332" spans="117:120" x14ac:dyDescent="0.25">
      <c r="DM332" s="177">
        <v>573</v>
      </c>
      <c r="DN332" s="178" t="s">
        <v>3</v>
      </c>
      <c r="DO332" s="179">
        <v>5</v>
      </c>
      <c r="DP332" s="171"/>
    </row>
    <row r="333" spans="117:120" x14ac:dyDescent="0.25">
      <c r="DM333" s="177">
        <v>574</v>
      </c>
      <c r="DN333" s="178" t="s">
        <v>4</v>
      </c>
      <c r="DO333" s="179">
        <v>6</v>
      </c>
      <c r="DP333" s="171"/>
    </row>
    <row r="334" spans="117:120" x14ac:dyDescent="0.25">
      <c r="DM334" s="177">
        <v>575</v>
      </c>
      <c r="DN334" s="178" t="s">
        <v>5</v>
      </c>
      <c r="DO334" s="179">
        <v>7</v>
      </c>
      <c r="DP334" s="171"/>
    </row>
    <row r="335" spans="117:120" x14ac:dyDescent="0.25">
      <c r="DM335" s="177">
        <v>576</v>
      </c>
      <c r="DN335" s="178" t="s">
        <v>6</v>
      </c>
      <c r="DO335" s="179">
        <v>8</v>
      </c>
      <c r="DP335" s="171"/>
    </row>
    <row r="336" spans="117:120" x14ac:dyDescent="0.25">
      <c r="DM336" s="177">
        <v>577</v>
      </c>
      <c r="DN336" s="178" t="s">
        <v>7</v>
      </c>
      <c r="DO336" s="181"/>
      <c r="DP336" s="171"/>
    </row>
    <row r="337" spans="117:120" x14ac:dyDescent="0.25">
      <c r="DM337" s="177">
        <v>578</v>
      </c>
      <c r="DN337" s="178" t="s">
        <v>8</v>
      </c>
      <c r="DO337" s="179">
        <v>7</v>
      </c>
      <c r="DP337" s="171"/>
    </row>
    <row r="338" spans="117:120" x14ac:dyDescent="0.25">
      <c r="DM338" s="177">
        <v>580</v>
      </c>
      <c r="DN338" s="178" t="s">
        <v>9</v>
      </c>
      <c r="DO338" s="179">
        <v>2</v>
      </c>
      <c r="DP338" s="171"/>
    </row>
    <row r="339" spans="117:120" x14ac:dyDescent="0.25">
      <c r="DM339" s="177">
        <v>581</v>
      </c>
      <c r="DN339" s="178" t="s">
        <v>10</v>
      </c>
      <c r="DO339" s="179">
        <v>3</v>
      </c>
      <c r="DP339" s="171"/>
    </row>
    <row r="340" spans="117:120" x14ac:dyDescent="0.25">
      <c r="DM340" s="177">
        <v>582</v>
      </c>
      <c r="DN340" s="178" t="s">
        <v>11</v>
      </c>
      <c r="DO340" s="179">
        <v>4</v>
      </c>
      <c r="DP340" s="171"/>
    </row>
    <row r="341" spans="117:120" x14ac:dyDescent="0.25">
      <c r="DM341" s="177">
        <v>583</v>
      </c>
      <c r="DN341" s="178" t="s">
        <v>12</v>
      </c>
      <c r="DO341" s="179">
        <v>4</v>
      </c>
      <c r="DP341" s="171"/>
    </row>
    <row r="342" spans="117:120" x14ac:dyDescent="0.25">
      <c r="DM342" s="177">
        <v>584</v>
      </c>
      <c r="DN342" s="178" t="s">
        <v>13</v>
      </c>
      <c r="DO342" s="179">
        <v>5</v>
      </c>
      <c r="DP342" s="171"/>
    </row>
    <row r="343" spans="117:120" x14ac:dyDescent="0.25">
      <c r="DM343" s="177">
        <v>585</v>
      </c>
      <c r="DN343" s="178" t="s">
        <v>14</v>
      </c>
      <c r="DO343" s="179">
        <v>6</v>
      </c>
      <c r="DP343" s="171"/>
    </row>
    <row r="344" spans="117:120" x14ac:dyDescent="0.25">
      <c r="DM344" s="177">
        <v>586</v>
      </c>
      <c r="DN344" s="178" t="s">
        <v>15</v>
      </c>
      <c r="DO344" s="179">
        <v>7</v>
      </c>
      <c r="DP344" s="171"/>
    </row>
    <row r="345" spans="117:120" x14ac:dyDescent="0.25">
      <c r="DM345" s="177">
        <v>587</v>
      </c>
      <c r="DN345" s="178" t="s">
        <v>16</v>
      </c>
      <c r="DO345" s="179">
        <v>8</v>
      </c>
      <c r="DP345" s="171"/>
    </row>
    <row r="346" spans="117:120" x14ac:dyDescent="0.25">
      <c r="DM346" s="177">
        <v>590</v>
      </c>
      <c r="DN346" s="178" t="s">
        <v>846</v>
      </c>
      <c r="DO346" s="179">
        <v>7</v>
      </c>
      <c r="DP346" s="171"/>
    </row>
    <row r="347" spans="117:120" x14ac:dyDescent="0.25">
      <c r="DM347" s="177">
        <v>591</v>
      </c>
      <c r="DN347" s="178" t="s">
        <v>17</v>
      </c>
      <c r="DO347" s="179">
        <v>8</v>
      </c>
      <c r="DP347" s="171"/>
    </row>
    <row r="348" spans="117:120" x14ac:dyDescent="0.25">
      <c r="DM348" s="177">
        <v>592</v>
      </c>
      <c r="DN348" s="178" t="s">
        <v>18</v>
      </c>
      <c r="DO348" s="179">
        <v>9</v>
      </c>
      <c r="DP348" s="171"/>
    </row>
    <row r="349" spans="117:120" x14ac:dyDescent="0.25">
      <c r="DM349" s="177">
        <v>593</v>
      </c>
      <c r="DN349" s="178" t="s">
        <v>19</v>
      </c>
      <c r="DO349" s="179">
        <v>10</v>
      </c>
      <c r="DP349" s="171"/>
    </row>
    <row r="350" spans="117:120" x14ac:dyDescent="0.25">
      <c r="DM350" s="177">
        <v>594</v>
      </c>
      <c r="DN350" s="178" t="s">
        <v>20</v>
      </c>
      <c r="DO350" s="179">
        <v>11</v>
      </c>
      <c r="DP350" s="171"/>
    </row>
    <row r="351" spans="117:120" x14ac:dyDescent="0.25">
      <c r="DM351" s="177">
        <v>601</v>
      </c>
      <c r="DN351" s="178" t="s">
        <v>21</v>
      </c>
      <c r="DO351" s="179">
        <v>4</v>
      </c>
      <c r="DP351" s="171"/>
    </row>
    <row r="352" spans="117:120" x14ac:dyDescent="0.25">
      <c r="DM352" s="177">
        <v>602</v>
      </c>
      <c r="DN352" s="178" t="s">
        <v>22</v>
      </c>
      <c r="DO352" s="179">
        <v>5</v>
      </c>
      <c r="DP352" s="171"/>
    </row>
    <row r="353" spans="117:120" x14ac:dyDescent="0.25">
      <c r="DM353" s="177">
        <v>603</v>
      </c>
      <c r="DN353" s="178" t="s">
        <v>23</v>
      </c>
      <c r="DO353" s="179">
        <v>6</v>
      </c>
      <c r="DP353" s="171"/>
    </row>
    <row r="354" spans="117:120" x14ac:dyDescent="0.25">
      <c r="DM354" s="177">
        <v>604</v>
      </c>
      <c r="DN354" s="178" t="s">
        <v>24</v>
      </c>
      <c r="DO354" s="179">
        <v>7</v>
      </c>
      <c r="DP354" s="171"/>
    </row>
    <row r="355" spans="117:120" x14ac:dyDescent="0.25">
      <c r="DM355" s="177">
        <v>611</v>
      </c>
      <c r="DN355" s="178" t="s">
        <v>25</v>
      </c>
      <c r="DO355" s="179">
        <v>1</v>
      </c>
      <c r="DP355" s="171"/>
    </row>
    <row r="356" spans="117:120" x14ac:dyDescent="0.25">
      <c r="DM356" s="177">
        <v>612</v>
      </c>
      <c r="DN356" s="178" t="s">
        <v>26</v>
      </c>
      <c r="DO356" s="179">
        <v>2</v>
      </c>
      <c r="DP356" s="171"/>
    </row>
    <row r="357" spans="117:120" x14ac:dyDescent="0.25">
      <c r="DM357" s="177">
        <v>613</v>
      </c>
      <c r="DN357" s="178" t="s">
        <v>27</v>
      </c>
      <c r="DO357" s="179">
        <v>3</v>
      </c>
      <c r="DP357" s="171" t="s">
        <v>963</v>
      </c>
    </row>
    <row r="358" spans="117:120" x14ac:dyDescent="0.25">
      <c r="DM358" s="177">
        <v>614</v>
      </c>
      <c r="DN358" s="178" t="s">
        <v>28</v>
      </c>
      <c r="DO358" s="179">
        <v>4</v>
      </c>
      <c r="DP358" s="171" t="s">
        <v>963</v>
      </c>
    </row>
    <row r="359" spans="117:120" x14ac:dyDescent="0.25">
      <c r="DM359" s="177">
        <v>631</v>
      </c>
      <c r="DN359" s="178" t="s">
        <v>29</v>
      </c>
      <c r="DO359" s="179">
        <v>8</v>
      </c>
      <c r="DP359" s="171"/>
    </row>
    <row r="360" spans="117:120" x14ac:dyDescent="0.25">
      <c r="DM360" s="177">
        <v>632</v>
      </c>
      <c r="DN360" s="178" t="s">
        <v>30</v>
      </c>
      <c r="DO360" s="179">
        <v>9</v>
      </c>
      <c r="DP360" s="171"/>
    </row>
    <row r="361" spans="117:120" x14ac:dyDescent="0.25">
      <c r="DM361" s="177">
        <v>633</v>
      </c>
      <c r="DN361" s="178" t="s">
        <v>31</v>
      </c>
      <c r="DO361" s="179">
        <v>10</v>
      </c>
      <c r="DP361" s="171"/>
    </row>
    <row r="362" spans="117:120" x14ac:dyDescent="0.25">
      <c r="DM362" s="177">
        <v>634</v>
      </c>
      <c r="DN362" s="178" t="s">
        <v>32</v>
      </c>
      <c r="DO362" s="179">
        <v>11</v>
      </c>
      <c r="DP362" s="171"/>
    </row>
    <row r="363" spans="117:120" x14ac:dyDescent="0.25">
      <c r="DM363" s="177">
        <v>690</v>
      </c>
      <c r="DN363" s="178" t="s">
        <v>732</v>
      </c>
      <c r="DO363" s="179">
        <v>8</v>
      </c>
      <c r="DP363" s="171"/>
    </row>
    <row r="364" spans="117:120" x14ac:dyDescent="0.25">
      <c r="DM364" s="177">
        <v>691</v>
      </c>
      <c r="DN364" s="178" t="s">
        <v>733</v>
      </c>
      <c r="DO364" s="179">
        <v>9</v>
      </c>
      <c r="DP364" s="171"/>
    </row>
    <row r="365" spans="117:120" x14ac:dyDescent="0.25">
      <c r="DM365" s="177">
        <v>692</v>
      </c>
      <c r="DN365" s="178" t="s">
        <v>734</v>
      </c>
      <c r="DO365" s="179">
        <v>10</v>
      </c>
      <c r="DP365" s="171"/>
    </row>
    <row r="366" spans="117:120" x14ac:dyDescent="0.25">
      <c r="DM366" s="177">
        <v>693</v>
      </c>
      <c r="DN366" s="178" t="s">
        <v>817</v>
      </c>
      <c r="DO366" s="179">
        <v>11</v>
      </c>
      <c r="DP366" s="171"/>
    </row>
    <row r="367" spans="117:120" x14ac:dyDescent="0.25">
      <c r="DM367" s="177">
        <v>694</v>
      </c>
      <c r="DN367" s="178" t="s">
        <v>736</v>
      </c>
      <c r="DO367" s="179">
        <v>12</v>
      </c>
      <c r="DP367" s="171"/>
    </row>
    <row r="368" spans="117:120" x14ac:dyDescent="0.25">
      <c r="DM368" s="177">
        <v>706</v>
      </c>
      <c r="DN368" s="178" t="s">
        <v>33</v>
      </c>
      <c r="DO368" s="179">
        <v>4</v>
      </c>
      <c r="DP368" s="171"/>
    </row>
    <row r="369" spans="117:120" x14ac:dyDescent="0.25">
      <c r="DM369" s="177">
        <v>707</v>
      </c>
      <c r="DN369" s="178" t="s">
        <v>34</v>
      </c>
      <c r="DO369" s="179">
        <v>5</v>
      </c>
      <c r="DP369" s="171"/>
    </row>
    <row r="370" spans="117:120" x14ac:dyDescent="0.25">
      <c r="DM370" s="177">
        <v>708</v>
      </c>
      <c r="DN370" s="178" t="s">
        <v>35</v>
      </c>
      <c r="DO370" s="179">
        <v>6</v>
      </c>
      <c r="DP370" s="171"/>
    </row>
    <row r="371" spans="117:120" x14ac:dyDescent="0.25">
      <c r="DM371" s="177">
        <v>709</v>
      </c>
      <c r="DN371" s="178" t="s">
        <v>36</v>
      </c>
      <c r="DO371" s="179">
        <v>7</v>
      </c>
      <c r="DP371" s="171"/>
    </row>
    <row r="372" spans="117:120" x14ac:dyDescent="0.25">
      <c r="DM372" s="177">
        <v>710</v>
      </c>
      <c r="DN372" s="178" t="s">
        <v>37</v>
      </c>
      <c r="DO372" s="179">
        <v>6</v>
      </c>
      <c r="DP372" s="171"/>
    </row>
    <row r="373" spans="117:120" x14ac:dyDescent="0.25">
      <c r="DM373" s="177">
        <v>711</v>
      </c>
      <c r="DN373" s="178" t="s">
        <v>38</v>
      </c>
      <c r="DO373" s="179">
        <v>7</v>
      </c>
      <c r="DP373" s="171"/>
    </row>
    <row r="374" spans="117:120" x14ac:dyDescent="0.25">
      <c r="DM374" s="177">
        <v>712</v>
      </c>
      <c r="DN374" s="178" t="s">
        <v>39</v>
      </c>
      <c r="DO374" s="179">
        <v>8</v>
      </c>
      <c r="DP374" s="171"/>
    </row>
    <row r="375" spans="117:120" x14ac:dyDescent="0.25">
      <c r="DM375" s="177">
        <v>713</v>
      </c>
      <c r="DN375" s="178" t="s">
        <v>40</v>
      </c>
      <c r="DO375" s="179">
        <v>9</v>
      </c>
      <c r="DP375" s="171"/>
    </row>
    <row r="376" spans="117:120" x14ac:dyDescent="0.25">
      <c r="DM376" s="177">
        <v>714</v>
      </c>
      <c r="DN376" s="178" t="s">
        <v>41</v>
      </c>
      <c r="DO376" s="179">
        <v>10</v>
      </c>
      <c r="DP376" s="171"/>
    </row>
    <row r="377" spans="117:120" x14ac:dyDescent="0.25">
      <c r="DM377" s="177">
        <v>720</v>
      </c>
      <c r="DN377" s="178" t="s">
        <v>42</v>
      </c>
      <c r="DO377" s="179">
        <v>6</v>
      </c>
      <c r="DP377" s="171"/>
    </row>
    <row r="378" spans="117:120" x14ac:dyDescent="0.25">
      <c r="DM378" s="177">
        <v>721</v>
      </c>
      <c r="DN378" s="178" t="s">
        <v>43</v>
      </c>
      <c r="DO378" s="179">
        <v>7</v>
      </c>
      <c r="DP378" s="171"/>
    </row>
    <row r="379" spans="117:120" x14ac:dyDescent="0.25">
      <c r="DM379" s="177">
        <v>722</v>
      </c>
      <c r="DN379" s="178" t="s">
        <v>44</v>
      </c>
      <c r="DO379" s="179">
        <v>8</v>
      </c>
      <c r="DP379" s="171"/>
    </row>
    <row r="380" spans="117:120" x14ac:dyDescent="0.25">
      <c r="DM380" s="177">
        <v>723</v>
      </c>
      <c r="DN380" s="178" t="s">
        <v>45</v>
      </c>
      <c r="DO380" s="179">
        <v>9</v>
      </c>
      <c r="DP380" s="171"/>
    </row>
    <row r="381" spans="117:120" x14ac:dyDescent="0.25">
      <c r="DM381" s="177">
        <v>724</v>
      </c>
      <c r="DN381" s="178" t="s">
        <v>46</v>
      </c>
      <c r="DO381" s="179">
        <v>10</v>
      </c>
      <c r="DP381" s="171"/>
    </row>
    <row r="382" spans="117:120" x14ac:dyDescent="0.25">
      <c r="DM382" s="177">
        <v>731</v>
      </c>
      <c r="DN382" s="178" t="s">
        <v>47</v>
      </c>
      <c r="DO382" s="179">
        <v>4</v>
      </c>
      <c r="DP382" s="171" t="s">
        <v>964</v>
      </c>
    </row>
    <row r="383" spans="117:120" x14ac:dyDescent="0.25">
      <c r="DM383" s="177">
        <v>732</v>
      </c>
      <c r="DN383" s="178" t="s">
        <v>48</v>
      </c>
      <c r="DO383" s="179">
        <v>5</v>
      </c>
      <c r="DP383" s="171" t="s">
        <v>964</v>
      </c>
    </row>
    <row r="384" spans="117:120" x14ac:dyDescent="0.25">
      <c r="DM384" s="177">
        <v>733</v>
      </c>
      <c r="DN384" s="178" t="s">
        <v>49</v>
      </c>
      <c r="DO384" s="179">
        <v>6</v>
      </c>
      <c r="DP384" s="171" t="s">
        <v>964</v>
      </c>
    </row>
    <row r="385" spans="117:120" x14ac:dyDescent="0.25">
      <c r="DM385" s="177">
        <v>741</v>
      </c>
      <c r="DN385" s="178" t="s">
        <v>50</v>
      </c>
      <c r="DO385" s="179">
        <v>7</v>
      </c>
      <c r="DP385" s="171" t="s">
        <v>965</v>
      </c>
    </row>
    <row r="386" spans="117:120" x14ac:dyDescent="0.25">
      <c r="DM386" s="177">
        <v>742</v>
      </c>
      <c r="DN386" s="178" t="s">
        <v>51</v>
      </c>
      <c r="DO386" s="179">
        <v>8</v>
      </c>
      <c r="DP386" s="171" t="s">
        <v>966</v>
      </c>
    </row>
    <row r="387" spans="117:120" x14ac:dyDescent="0.25">
      <c r="DM387" s="177">
        <v>743</v>
      </c>
      <c r="DN387" s="178" t="s">
        <v>52</v>
      </c>
      <c r="DO387" s="179">
        <v>9</v>
      </c>
      <c r="DP387" s="171"/>
    </row>
    <row r="388" spans="117:120" x14ac:dyDescent="0.25">
      <c r="DM388" s="177">
        <v>750</v>
      </c>
      <c r="DN388" s="178" t="s">
        <v>732</v>
      </c>
      <c r="DO388" s="179">
        <v>9</v>
      </c>
      <c r="DP388" s="171" t="s">
        <v>951</v>
      </c>
    </row>
    <row r="389" spans="117:120" x14ac:dyDescent="0.25">
      <c r="DM389" s="177">
        <v>751</v>
      </c>
      <c r="DN389" s="178" t="s">
        <v>733</v>
      </c>
      <c r="DO389" s="179">
        <v>10</v>
      </c>
      <c r="DP389" s="171" t="s">
        <v>951</v>
      </c>
    </row>
    <row r="390" spans="117:120" x14ac:dyDescent="0.25">
      <c r="DM390" s="177">
        <v>752</v>
      </c>
      <c r="DN390" s="178" t="s">
        <v>734</v>
      </c>
      <c r="DO390" s="179">
        <v>11</v>
      </c>
      <c r="DP390" s="171" t="s">
        <v>951</v>
      </c>
    </row>
    <row r="391" spans="117:120" x14ac:dyDescent="0.25">
      <c r="DM391" s="177">
        <v>753</v>
      </c>
      <c r="DN391" s="178" t="s">
        <v>735</v>
      </c>
      <c r="DO391" s="179">
        <v>12</v>
      </c>
      <c r="DP391" s="171" t="s">
        <v>951</v>
      </c>
    </row>
    <row r="392" spans="117:120" x14ac:dyDescent="0.25">
      <c r="DM392" s="177">
        <v>760</v>
      </c>
      <c r="DN392" s="178" t="s">
        <v>53</v>
      </c>
      <c r="DO392" s="179">
        <v>6</v>
      </c>
      <c r="DP392" s="171"/>
    </row>
    <row r="393" spans="117:120" x14ac:dyDescent="0.25">
      <c r="DM393" s="177">
        <v>761</v>
      </c>
      <c r="DN393" s="178" t="s">
        <v>54</v>
      </c>
      <c r="DO393" s="179">
        <v>7</v>
      </c>
      <c r="DP393" s="171"/>
    </row>
    <row r="394" spans="117:120" x14ac:dyDescent="0.25">
      <c r="DM394" s="177">
        <v>762</v>
      </c>
      <c r="DN394" s="178" t="s">
        <v>55</v>
      </c>
      <c r="DO394" s="179">
        <v>8</v>
      </c>
      <c r="DP394" s="171"/>
    </row>
    <row r="395" spans="117:120" x14ac:dyDescent="0.25">
      <c r="DM395" s="177">
        <v>763</v>
      </c>
      <c r="DN395" s="178" t="s">
        <v>56</v>
      </c>
      <c r="DO395" s="179">
        <v>9</v>
      </c>
      <c r="DP395" s="171"/>
    </row>
    <row r="396" spans="117:120" x14ac:dyDescent="0.25">
      <c r="DM396" s="177">
        <v>764</v>
      </c>
      <c r="DN396" s="178" t="s">
        <v>57</v>
      </c>
      <c r="DO396" s="179">
        <v>10</v>
      </c>
      <c r="DP396" s="171"/>
    </row>
    <row r="397" spans="117:120" x14ac:dyDescent="0.25">
      <c r="DM397" s="177">
        <v>770</v>
      </c>
      <c r="DN397" s="178" t="s">
        <v>53</v>
      </c>
      <c r="DO397" s="179">
        <v>6</v>
      </c>
      <c r="DP397" s="171"/>
    </row>
    <row r="398" spans="117:120" x14ac:dyDescent="0.25">
      <c r="DM398" s="177">
        <v>771</v>
      </c>
      <c r="DN398" s="178" t="s">
        <v>54</v>
      </c>
      <c r="DO398" s="179">
        <v>7</v>
      </c>
      <c r="DP398" s="171" t="s">
        <v>951</v>
      </c>
    </row>
    <row r="399" spans="117:120" x14ac:dyDescent="0.25">
      <c r="DM399" s="177">
        <v>772</v>
      </c>
      <c r="DN399" s="178" t="s">
        <v>55</v>
      </c>
      <c r="DO399" s="179">
        <v>8</v>
      </c>
      <c r="DP399" s="171" t="s">
        <v>951</v>
      </c>
    </row>
    <row r="400" spans="117:120" x14ac:dyDescent="0.25">
      <c r="DM400" s="177">
        <v>773</v>
      </c>
      <c r="DN400" s="178" t="s">
        <v>56</v>
      </c>
      <c r="DO400" s="179">
        <v>9</v>
      </c>
      <c r="DP400" s="171" t="s">
        <v>951</v>
      </c>
    </row>
    <row r="401" spans="117:120" x14ac:dyDescent="0.25">
      <c r="DM401" s="177">
        <v>774</v>
      </c>
      <c r="DN401" s="178" t="s">
        <v>57</v>
      </c>
      <c r="DO401" s="179">
        <v>10</v>
      </c>
      <c r="DP401" s="171" t="s">
        <v>951</v>
      </c>
    </row>
    <row r="402" spans="117:120" x14ac:dyDescent="0.25">
      <c r="DM402" s="177">
        <v>780</v>
      </c>
      <c r="DN402" s="178" t="s">
        <v>53</v>
      </c>
      <c r="DO402" s="179">
        <v>6</v>
      </c>
      <c r="DP402" s="171"/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781</v>
      </c>
      <c r="DN404" s="178" t="s">
        <v>54</v>
      </c>
      <c r="DO404" s="179">
        <v>7</v>
      </c>
      <c r="DP404" s="171" t="s">
        <v>952</v>
      </c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782</v>
      </c>
      <c r="DN406" s="178" t="s">
        <v>55</v>
      </c>
      <c r="DO406" s="179">
        <v>8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783</v>
      </c>
      <c r="DN408" s="178" t="s">
        <v>56</v>
      </c>
      <c r="DO408" s="179">
        <v>9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784</v>
      </c>
      <c r="DN410" s="178" t="s">
        <v>57</v>
      </c>
      <c r="DO410" s="179">
        <v>10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811</v>
      </c>
      <c r="DN412" s="178" t="s">
        <v>58</v>
      </c>
      <c r="DO412" s="179">
        <v>4</v>
      </c>
      <c r="DP412" s="171"/>
    </row>
    <row r="413" spans="117:120" x14ac:dyDescent="0.25">
      <c r="DM413" s="177">
        <v>812</v>
      </c>
      <c r="DN413" s="178" t="s">
        <v>59</v>
      </c>
      <c r="DO413" s="179">
        <v>5</v>
      </c>
      <c r="DP413" s="171"/>
    </row>
    <row r="414" spans="117:120" x14ac:dyDescent="0.25">
      <c r="DM414" s="177">
        <v>813</v>
      </c>
      <c r="DN414" s="178" t="s">
        <v>60</v>
      </c>
      <c r="DO414" s="179">
        <v>6</v>
      </c>
      <c r="DP414" s="171"/>
    </row>
    <row r="415" spans="117:120" x14ac:dyDescent="0.25">
      <c r="DM415" s="177">
        <v>814</v>
      </c>
      <c r="DN415" s="178" t="s">
        <v>61</v>
      </c>
      <c r="DO415" s="179">
        <v>7</v>
      </c>
      <c r="DP415" s="171"/>
    </row>
    <row r="416" spans="117:120" x14ac:dyDescent="0.25">
      <c r="DM416" s="177">
        <v>821</v>
      </c>
      <c r="DN416" s="178" t="s">
        <v>62</v>
      </c>
      <c r="DO416" s="179">
        <v>7</v>
      </c>
      <c r="DP416" s="171"/>
    </row>
    <row r="417" spans="117:120" x14ac:dyDescent="0.25">
      <c r="DM417" s="177">
        <v>822</v>
      </c>
      <c r="DN417" s="178" t="s">
        <v>63</v>
      </c>
      <c r="DO417" s="179">
        <v>8</v>
      </c>
      <c r="DP417" s="171"/>
    </row>
    <row r="418" spans="117:120" x14ac:dyDescent="0.25">
      <c r="DM418" s="177">
        <v>823</v>
      </c>
      <c r="DN418" s="178" t="s">
        <v>64</v>
      </c>
      <c r="DO418" s="179">
        <v>9</v>
      </c>
      <c r="DP418" s="171"/>
    </row>
    <row r="419" spans="117:120" x14ac:dyDescent="0.25">
      <c r="DM419" s="177">
        <v>824</v>
      </c>
      <c r="DN419" s="178" t="s">
        <v>65</v>
      </c>
      <c r="DO419" s="179">
        <v>10</v>
      </c>
      <c r="DP419" s="171"/>
    </row>
    <row r="420" spans="117:120" x14ac:dyDescent="0.25">
      <c r="DM420" s="177">
        <v>850</v>
      </c>
      <c r="DN420" s="178" t="s">
        <v>732</v>
      </c>
      <c r="DO420" s="179">
        <v>8</v>
      </c>
      <c r="DP420" s="171"/>
    </row>
    <row r="421" spans="117:120" x14ac:dyDescent="0.25">
      <c r="DM421" s="177">
        <v>851</v>
      </c>
      <c r="DN421" s="178" t="s">
        <v>733</v>
      </c>
      <c r="DO421" s="179">
        <v>9</v>
      </c>
      <c r="DP421" s="171"/>
    </row>
    <row r="422" spans="117:120" x14ac:dyDescent="0.25">
      <c r="DM422" s="177">
        <v>852</v>
      </c>
      <c r="DN422" s="178" t="s">
        <v>734</v>
      </c>
      <c r="DO422" s="179">
        <v>10</v>
      </c>
      <c r="DP422" s="171"/>
    </row>
    <row r="423" spans="117:120" x14ac:dyDescent="0.25">
      <c r="DM423" s="177">
        <v>853</v>
      </c>
      <c r="DN423" s="178" t="s">
        <v>735</v>
      </c>
      <c r="DO423" s="179">
        <v>11</v>
      </c>
      <c r="DP423" s="171"/>
    </row>
    <row r="424" spans="117:120" x14ac:dyDescent="0.25">
      <c r="DM424" s="177">
        <v>951</v>
      </c>
      <c r="DN424" s="178" t="s">
        <v>66</v>
      </c>
      <c r="DO424" s="179">
        <v>6</v>
      </c>
      <c r="DP424" s="171"/>
    </row>
    <row r="425" spans="117:120" x14ac:dyDescent="0.25">
      <c r="DM425" s="177">
        <v>952</v>
      </c>
      <c r="DN425" s="178" t="s">
        <v>67</v>
      </c>
      <c r="DO425" s="179">
        <v>7</v>
      </c>
      <c r="DP425" s="171"/>
    </row>
    <row r="426" spans="117:120" x14ac:dyDescent="0.25">
      <c r="DM426" s="177">
        <v>953</v>
      </c>
      <c r="DN426" s="178" t="s">
        <v>68</v>
      </c>
      <c r="DO426" s="179">
        <v>8</v>
      </c>
      <c r="DP426" s="171"/>
    </row>
    <row r="427" spans="117:120" x14ac:dyDescent="0.25">
      <c r="DM427" s="177">
        <v>954</v>
      </c>
      <c r="DN427" s="178" t="s">
        <v>69</v>
      </c>
      <c r="DO427" s="179">
        <v>8</v>
      </c>
      <c r="DP427" s="171"/>
    </row>
    <row r="428" spans="117:120" x14ac:dyDescent="0.25">
      <c r="DM428" s="177">
        <v>955</v>
      </c>
      <c r="DN428" s="178" t="s">
        <v>70</v>
      </c>
      <c r="DO428" s="179">
        <v>9</v>
      </c>
      <c r="DP428" s="171"/>
    </row>
    <row r="429" spans="117:120" x14ac:dyDescent="0.25">
      <c r="DM429" s="177">
        <v>961</v>
      </c>
      <c r="DN429" s="178" t="s">
        <v>71</v>
      </c>
      <c r="DO429" s="179">
        <v>6</v>
      </c>
      <c r="DP429" s="171"/>
    </row>
    <row r="430" spans="117:120" x14ac:dyDescent="0.25">
      <c r="DM430" s="177">
        <v>962</v>
      </c>
      <c r="DN430" s="178" t="s">
        <v>72</v>
      </c>
      <c r="DO430" s="179">
        <v>7</v>
      </c>
      <c r="DP430" s="171"/>
    </row>
    <row r="431" spans="117:120" x14ac:dyDescent="0.25">
      <c r="DM431" s="177">
        <v>963</v>
      </c>
      <c r="DN431" s="178" t="s">
        <v>73</v>
      </c>
      <c r="DO431" s="179">
        <v>8</v>
      </c>
      <c r="DP431" s="171"/>
    </row>
    <row r="432" spans="117:120" x14ac:dyDescent="0.25">
      <c r="DM432" s="177">
        <v>971</v>
      </c>
      <c r="DN432" s="178" t="s">
        <v>74</v>
      </c>
      <c r="DO432" s="179">
        <v>6</v>
      </c>
      <c r="DP432" s="171"/>
    </row>
    <row r="433" spans="117:120" x14ac:dyDescent="0.25">
      <c r="DM433" s="182">
        <v>972</v>
      </c>
      <c r="DN433" s="183" t="s">
        <v>75</v>
      </c>
      <c r="DO433" s="184">
        <v>7</v>
      </c>
      <c r="DP433" s="172"/>
    </row>
  </sheetData>
  <autoFilter ref="A4:EL155"/>
  <mergeCells count="18">
    <mergeCell ref="F3:F4"/>
    <mergeCell ref="A3:A4"/>
    <mergeCell ref="B3:B4"/>
    <mergeCell ref="C3:C4"/>
    <mergeCell ref="D3:D4"/>
    <mergeCell ref="E3:E4"/>
    <mergeCell ref="DM175:DO175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</mergeCells>
  <conditionalFormatting sqref="DA10 DD9:DD15 DA139 DD126 DD128:DD134 DD110:DD111 DD113:DD123 DD69 DA141:DA143 DD139:DD143 DD100:DD101 DD108 DA107 DD71:DD72 DD137 DA137 DD145:DD146 DA145:DA146 DD98 DD17:DD31 DD34:DD64 DD76:DD96 DD103:DD104">
    <cfRule type="cellIs" dxfId="736" priority="93" stopIfTrue="1" operator="notEqual">
      <formula>$DH9</formula>
    </cfRule>
  </conditionalFormatting>
  <conditionalFormatting sqref="DA9 DA12:DA15 DA126 DA128:DA134 DA110:DA111 DA113:DA123 DA108 DA69 DA71:DA72 DA17:DA31 DA33:DA64 DA76:DA98 DA100:DA104">
    <cfRule type="cellIs" dxfId="735" priority="94" stopIfTrue="1" operator="notEqual">
      <formula>$DD9</formula>
    </cfRule>
  </conditionalFormatting>
  <conditionalFormatting sqref="DD66">
    <cfRule type="cellIs" dxfId="734" priority="89" stopIfTrue="1" operator="notEqual">
      <formula>$DH66</formula>
    </cfRule>
  </conditionalFormatting>
  <conditionalFormatting sqref="DA66">
    <cfRule type="cellIs" dxfId="733" priority="90" stopIfTrue="1" operator="notEqual">
      <formula>$DD66</formula>
    </cfRule>
  </conditionalFormatting>
  <conditionalFormatting sqref="DD67">
    <cfRule type="cellIs" dxfId="732" priority="87" stopIfTrue="1" operator="notEqual">
      <formula>$DH67</formula>
    </cfRule>
  </conditionalFormatting>
  <conditionalFormatting sqref="DA67">
    <cfRule type="cellIs" dxfId="731" priority="88" stopIfTrue="1" operator="notEqual">
      <formula>$DD67</formula>
    </cfRule>
  </conditionalFormatting>
  <conditionalFormatting sqref="DD32">
    <cfRule type="cellIs" dxfId="730" priority="85" stopIfTrue="1" operator="notEqual">
      <formula>$DH32</formula>
    </cfRule>
  </conditionalFormatting>
  <conditionalFormatting sqref="DA32">
    <cfRule type="cellIs" dxfId="729" priority="86" stopIfTrue="1" operator="notEqual">
      <formula>$DD32</formula>
    </cfRule>
  </conditionalFormatting>
  <conditionalFormatting sqref="DD65">
    <cfRule type="cellIs" dxfId="728" priority="83" stopIfTrue="1" operator="notEqual">
      <formula>$DH65</formula>
    </cfRule>
  </conditionalFormatting>
  <conditionalFormatting sqref="DA65">
    <cfRule type="cellIs" dxfId="727" priority="84" stopIfTrue="1" operator="notEqual">
      <formula>$DD65</formula>
    </cfRule>
  </conditionalFormatting>
  <conditionalFormatting sqref="DD68">
    <cfRule type="cellIs" dxfId="726" priority="81" stopIfTrue="1" operator="notEqual">
      <formula>$DH68</formula>
    </cfRule>
  </conditionalFormatting>
  <conditionalFormatting sqref="DA68">
    <cfRule type="cellIs" dxfId="725" priority="82" stopIfTrue="1" operator="notEqual">
      <formula>$DD68</formula>
    </cfRule>
  </conditionalFormatting>
  <conditionalFormatting sqref="DD124">
    <cfRule type="cellIs" dxfId="724" priority="79" stopIfTrue="1" operator="notEqual">
      <formula>$DH124</formula>
    </cfRule>
  </conditionalFormatting>
  <conditionalFormatting sqref="DA124">
    <cfRule type="cellIs" dxfId="723" priority="80" stopIfTrue="1" operator="notEqual">
      <formula>$DD124</formula>
    </cfRule>
  </conditionalFormatting>
  <conditionalFormatting sqref="CX107:CX134 CX6:CX105">
    <cfRule type="cellIs" dxfId="722" priority="78" operator="notEqual">
      <formula>$CX6</formula>
    </cfRule>
  </conditionalFormatting>
  <conditionalFormatting sqref="CX139 CX141:CX143 CU141:CU143 CX137 CU137 CU145:CU146 CX145:CX146">
    <cfRule type="cellIs" dxfId="721" priority="77" stopIfTrue="1" operator="notEqual">
      <formula>$DA137</formula>
    </cfRule>
  </conditionalFormatting>
  <conditionalFormatting sqref="DA11">
    <cfRule type="cellIs" dxfId="720" priority="76" stopIfTrue="1" operator="notEqual">
      <formula>$DH11</formula>
    </cfRule>
  </conditionalFormatting>
  <conditionalFormatting sqref="DD70">
    <cfRule type="cellIs" dxfId="719" priority="74" stopIfTrue="1" operator="notEqual">
      <formula>$DH70</formula>
    </cfRule>
  </conditionalFormatting>
  <conditionalFormatting sqref="DA70">
    <cfRule type="cellIs" dxfId="718" priority="75" stopIfTrue="1" operator="notEqual">
      <formula>$DD70</formula>
    </cfRule>
  </conditionalFormatting>
  <conditionalFormatting sqref="DA142">
    <cfRule type="cellIs" dxfId="717" priority="73" stopIfTrue="1" operator="notEqual">
      <formula>$DH142</formula>
    </cfRule>
  </conditionalFormatting>
  <conditionalFormatting sqref="DD105">
    <cfRule type="cellIs" dxfId="716" priority="71" stopIfTrue="1" operator="notEqual">
      <formula>$DH105</formula>
    </cfRule>
  </conditionalFormatting>
  <conditionalFormatting sqref="DA105">
    <cfRule type="cellIs" dxfId="715" priority="72" stopIfTrue="1" operator="notEqual">
      <formula>$DD105</formula>
    </cfRule>
  </conditionalFormatting>
  <conditionalFormatting sqref="DD138">
    <cfRule type="cellIs" dxfId="714" priority="70" stopIfTrue="1" operator="notEqual">
      <formula>$DH138</formula>
    </cfRule>
  </conditionalFormatting>
  <conditionalFormatting sqref="DA138">
    <cfRule type="cellIs" dxfId="713" priority="69" stopIfTrue="1" operator="notEqual">
      <formula>$DH138</formula>
    </cfRule>
  </conditionalFormatting>
  <conditionalFormatting sqref="CX138">
    <cfRule type="cellIs" dxfId="712" priority="68" stopIfTrue="1" operator="notEqual">
      <formula>$DA138</formula>
    </cfRule>
  </conditionalFormatting>
  <conditionalFormatting sqref="DD75">
    <cfRule type="cellIs" dxfId="711" priority="64" stopIfTrue="1" operator="notEqual">
      <formula>$DH75</formula>
    </cfRule>
  </conditionalFormatting>
  <conditionalFormatting sqref="DA75">
    <cfRule type="cellIs" dxfId="710" priority="65" stopIfTrue="1" operator="notEqual">
      <formula>$DD75</formula>
    </cfRule>
  </conditionalFormatting>
  <conditionalFormatting sqref="DD74">
    <cfRule type="cellIs" dxfId="709" priority="62" stopIfTrue="1" operator="notEqual">
      <formula>$DH74</formula>
    </cfRule>
  </conditionalFormatting>
  <conditionalFormatting sqref="DA74">
    <cfRule type="cellIs" dxfId="708" priority="63" stopIfTrue="1" operator="notEqual">
      <formula>$DD74</formula>
    </cfRule>
  </conditionalFormatting>
  <conditionalFormatting sqref="DD69">
    <cfRule type="cellIs" dxfId="707" priority="60" stopIfTrue="1" operator="notEqual">
      <formula>$DH69</formula>
    </cfRule>
  </conditionalFormatting>
  <conditionalFormatting sqref="DA69">
    <cfRule type="cellIs" dxfId="706" priority="61" stopIfTrue="1" operator="notEqual">
      <formula>$DD69</formula>
    </cfRule>
  </conditionalFormatting>
  <conditionalFormatting sqref="DD70">
    <cfRule type="cellIs" dxfId="705" priority="58" stopIfTrue="1" operator="notEqual">
      <formula>$DH70</formula>
    </cfRule>
  </conditionalFormatting>
  <conditionalFormatting sqref="DA70">
    <cfRule type="cellIs" dxfId="704" priority="59" stopIfTrue="1" operator="notEqual">
      <formula>$DD70</formula>
    </cfRule>
  </conditionalFormatting>
  <conditionalFormatting sqref="DD107">
    <cfRule type="cellIs" dxfId="703" priority="57" stopIfTrue="1" operator="notEqual">
      <formula>$DH107</formula>
    </cfRule>
  </conditionalFormatting>
  <conditionalFormatting sqref="DD112">
    <cfRule type="cellIs" dxfId="702" priority="55" stopIfTrue="1" operator="notEqual">
      <formula>$DH112</formula>
    </cfRule>
  </conditionalFormatting>
  <conditionalFormatting sqref="DA112">
    <cfRule type="cellIs" dxfId="701" priority="56" stopIfTrue="1" operator="notEqual">
      <formula>$DD112</formula>
    </cfRule>
  </conditionalFormatting>
  <conditionalFormatting sqref="DD135">
    <cfRule type="cellIs" dxfId="700" priority="54" stopIfTrue="1" operator="notEqual">
      <formula>$DH135</formula>
    </cfRule>
  </conditionalFormatting>
  <conditionalFormatting sqref="DA135">
    <cfRule type="cellIs" dxfId="699" priority="53" stopIfTrue="1" operator="notEqual">
      <formula>$DH135</formula>
    </cfRule>
  </conditionalFormatting>
  <conditionalFormatting sqref="CX135">
    <cfRule type="cellIs" dxfId="698" priority="52" stopIfTrue="1" operator="notEqual">
      <formula>$DA135</formula>
    </cfRule>
  </conditionalFormatting>
  <conditionalFormatting sqref="DA140">
    <cfRule type="cellIs" dxfId="697" priority="51" stopIfTrue="1" operator="notEqual">
      <formula>$DH140</formula>
    </cfRule>
  </conditionalFormatting>
  <conditionalFormatting sqref="CX140">
    <cfRule type="cellIs" dxfId="696" priority="50" stopIfTrue="1" operator="notEqual">
      <formula>$DA140</formula>
    </cfRule>
  </conditionalFormatting>
  <conditionalFormatting sqref="DD127">
    <cfRule type="cellIs" dxfId="695" priority="48" stopIfTrue="1" operator="notEqual">
      <formula>$DH127</formula>
    </cfRule>
  </conditionalFormatting>
  <conditionalFormatting sqref="DA127">
    <cfRule type="cellIs" dxfId="694" priority="49" stopIfTrue="1" operator="notEqual">
      <formula>$DD127</formula>
    </cfRule>
  </conditionalFormatting>
  <conditionalFormatting sqref="DD125">
    <cfRule type="cellIs" dxfId="693" priority="46" stopIfTrue="1" operator="notEqual">
      <formula>$DH125</formula>
    </cfRule>
  </conditionalFormatting>
  <conditionalFormatting sqref="DA125">
    <cfRule type="cellIs" dxfId="692" priority="47" stopIfTrue="1" operator="notEqual">
      <formula>$DD125</formula>
    </cfRule>
  </conditionalFormatting>
  <conditionalFormatting sqref="DD72">
    <cfRule type="cellIs" dxfId="691" priority="44" stopIfTrue="1" operator="notEqual">
      <formula>$DH72</formula>
    </cfRule>
  </conditionalFormatting>
  <conditionalFormatting sqref="DA72">
    <cfRule type="cellIs" dxfId="690" priority="45" stopIfTrue="1" operator="notEqual">
      <formula>$DD72</formula>
    </cfRule>
  </conditionalFormatting>
  <conditionalFormatting sqref="DD72">
    <cfRule type="cellIs" dxfId="689" priority="42" stopIfTrue="1" operator="notEqual">
      <formula>$DH72</formula>
    </cfRule>
  </conditionalFormatting>
  <conditionalFormatting sqref="DA72">
    <cfRule type="cellIs" dxfId="688" priority="43" stopIfTrue="1" operator="notEqual">
      <formula>$DD72</formula>
    </cfRule>
  </conditionalFormatting>
  <conditionalFormatting sqref="DD73">
    <cfRule type="cellIs" dxfId="687" priority="40" stopIfTrue="1" operator="notEqual">
      <formula>$DH73</formula>
    </cfRule>
  </conditionalFormatting>
  <conditionalFormatting sqref="DA73">
    <cfRule type="cellIs" dxfId="686" priority="41" stopIfTrue="1" operator="notEqual">
      <formula>$DD73</formula>
    </cfRule>
  </conditionalFormatting>
  <conditionalFormatting sqref="DD99">
    <cfRule type="cellIs" dxfId="685" priority="38" stopIfTrue="1" operator="notEqual">
      <formula>$DH99</formula>
    </cfRule>
  </conditionalFormatting>
  <conditionalFormatting sqref="DA99">
    <cfRule type="cellIs" dxfId="684" priority="39" stopIfTrue="1" operator="notEqual">
      <formula>$DD99</formula>
    </cfRule>
  </conditionalFormatting>
  <conditionalFormatting sqref="DD109">
    <cfRule type="cellIs" dxfId="683" priority="32" stopIfTrue="1" operator="notEqual">
      <formula>$DH109</formula>
    </cfRule>
  </conditionalFormatting>
  <conditionalFormatting sqref="DA109">
    <cfRule type="cellIs" dxfId="682" priority="33" stopIfTrue="1" operator="notEqual">
      <formula>$DD109</formula>
    </cfRule>
  </conditionalFormatting>
  <conditionalFormatting sqref="DD16">
    <cfRule type="cellIs" dxfId="681" priority="30" stopIfTrue="1" operator="notEqual">
      <formula>$DH16</formula>
    </cfRule>
  </conditionalFormatting>
  <conditionalFormatting sqref="DA16">
    <cfRule type="cellIs" dxfId="680" priority="31" stopIfTrue="1" operator="notEqual">
      <formula>$DD16</formula>
    </cfRule>
  </conditionalFormatting>
  <conditionalFormatting sqref="DD136">
    <cfRule type="cellIs" dxfId="679" priority="29" stopIfTrue="1" operator="notEqual">
      <formula>$DH136</formula>
    </cfRule>
  </conditionalFormatting>
  <conditionalFormatting sqref="DA136">
    <cfRule type="cellIs" dxfId="678" priority="28" stopIfTrue="1" operator="notEqual">
      <formula>$DH136</formula>
    </cfRule>
  </conditionalFormatting>
  <conditionalFormatting sqref="CX136">
    <cfRule type="cellIs" dxfId="677" priority="27" stopIfTrue="1" operator="notEqual">
      <formula>$DA136</formula>
    </cfRule>
  </conditionalFormatting>
  <conditionalFormatting sqref="CU139">
    <cfRule type="cellIs" dxfId="676" priority="26" stopIfTrue="1" operator="notEqual">
      <formula>$DA139</formula>
    </cfRule>
  </conditionalFormatting>
  <conditionalFormatting sqref="CU138">
    <cfRule type="cellIs" dxfId="675" priority="25" stopIfTrue="1" operator="notEqual">
      <formula>$DA138</formula>
    </cfRule>
  </conditionalFormatting>
  <conditionalFormatting sqref="CU135">
    <cfRule type="cellIs" dxfId="674" priority="24" stopIfTrue="1" operator="notEqual">
      <formula>$DA135</formula>
    </cfRule>
  </conditionalFormatting>
  <conditionalFormatting sqref="CU140">
    <cfRule type="cellIs" dxfId="673" priority="23" stopIfTrue="1" operator="notEqual">
      <formula>$DA140</formula>
    </cfRule>
  </conditionalFormatting>
  <conditionalFormatting sqref="CU136">
    <cfRule type="cellIs" dxfId="672" priority="22" stopIfTrue="1" operator="notEqual">
      <formula>$DA136</formula>
    </cfRule>
  </conditionalFormatting>
  <conditionalFormatting sqref="CU107:CU134 CU6:CU105">
    <cfRule type="expression" dxfId="671" priority="20" stopIfTrue="1">
      <formula>$CX6=""</formula>
    </cfRule>
    <cfRule type="cellIs" dxfId="670" priority="21" stopIfTrue="1" operator="notEqual">
      <formula>$CX6</formula>
    </cfRule>
  </conditionalFormatting>
  <conditionalFormatting sqref="DA106">
    <cfRule type="cellIs" dxfId="669" priority="15" stopIfTrue="1" operator="notEqual">
      <formula>$DH106</formula>
    </cfRule>
  </conditionalFormatting>
  <conditionalFormatting sqref="CX106">
    <cfRule type="cellIs" dxfId="668" priority="14" operator="notEqual">
      <formula>$CX106</formula>
    </cfRule>
  </conditionalFormatting>
  <conditionalFormatting sqref="DD106">
    <cfRule type="cellIs" dxfId="667" priority="13" stopIfTrue="1" operator="notEqual">
      <formula>$DH106</formula>
    </cfRule>
  </conditionalFormatting>
  <conditionalFormatting sqref="CU106">
    <cfRule type="expression" dxfId="666" priority="11" stopIfTrue="1">
      <formula>$CX106=""</formula>
    </cfRule>
    <cfRule type="cellIs" dxfId="665" priority="12" stopIfTrue="1" operator="notEqual">
      <formula>$CX106</formula>
    </cfRule>
  </conditionalFormatting>
  <conditionalFormatting sqref="DD144 DA144">
    <cfRule type="cellIs" dxfId="664" priority="10" stopIfTrue="1" operator="notEqual">
      <formula>$DH144</formula>
    </cfRule>
  </conditionalFormatting>
  <conditionalFormatting sqref="CU144 CX144">
    <cfRule type="cellIs" dxfId="663" priority="9" stopIfTrue="1" operator="notEqual">
      <formula>$DA144</formula>
    </cfRule>
  </conditionalFormatting>
  <conditionalFormatting sqref="CX5">
    <cfRule type="cellIs" dxfId="662" priority="3" operator="notEqual">
      <formula>$CX5</formula>
    </cfRule>
  </conditionalFormatting>
  <conditionalFormatting sqref="CU5">
    <cfRule type="expression" dxfId="661" priority="1" stopIfTrue="1">
      <formula>$CX5=""</formula>
    </cfRule>
    <cfRule type="cellIs" dxfId="660" priority="2" stopIfTrue="1" operator="notEqual">
      <formula>$CX5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73.0 / Gültig ab: 01.01.17 / Seite &amp;P (&amp;N)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434"/>
  <sheetViews>
    <sheetView topLeftCell="CG1" zoomScaleNormal="100" zoomScaleSheetLayoutView="75" workbookViewId="0">
      <selection activeCell="DD5" sqref="DD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7" width="5.42578125" style="11" customWidth="1"/>
    <col min="98" max="98" width="8.5703125" style="11" customWidth="1"/>
    <col min="99" max="99" width="9.28515625" style="49" customWidth="1"/>
    <col min="100" max="100" width="4.7109375" style="49" customWidth="1"/>
    <col min="101" max="101" width="29.28515625" style="11" customWidth="1"/>
    <col min="102" max="102" width="9.28515625" style="49" customWidth="1"/>
    <col min="103" max="103" width="4.7109375" style="49" customWidth="1"/>
    <col min="104" max="104" width="29.28515625" style="11" customWidth="1"/>
    <col min="105" max="105" width="9.28515625" style="49" customWidth="1"/>
    <col min="106" max="106" width="4.7109375" style="49" customWidth="1"/>
    <col min="107" max="107" width="29.85546875" style="11" customWidth="1"/>
    <col min="108" max="108" width="9.28515625" style="49" customWidth="1"/>
    <col min="109" max="109" width="4.7109375" style="49" customWidth="1"/>
    <col min="110" max="110" width="29.85546875" style="11" customWidth="1"/>
    <col min="111" max="111" width="1.5703125" style="115" customWidth="1"/>
    <col min="112" max="112" width="9.28515625" style="13" customWidth="1"/>
    <col min="113" max="113" width="4.7109375" style="13" customWidth="1"/>
    <col min="114" max="114" width="29.85546875" style="11" customWidth="1"/>
    <col min="115" max="116" width="11.42578125" customWidth="1"/>
    <col min="117" max="117" width="3.7109375" style="11" customWidth="1"/>
    <col min="118" max="118" width="34.7109375" style="11" customWidth="1"/>
    <col min="119" max="119" width="18.42578125" style="11" customWidth="1"/>
    <col min="120" max="120" width="14.28515625" style="11" customWidth="1"/>
    <col min="121" max="121" width="11.42578125" style="11" bestFit="1" customWidth="1"/>
    <col min="122" max="122" width="15.42578125" style="11" customWidth="1"/>
    <col min="123" max="16384" width="3.7109375" style="11"/>
  </cols>
  <sheetData>
    <row r="1" spans="1:142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U1" s="142" t="s">
        <v>1197</v>
      </c>
      <c r="CV1" s="143"/>
      <c r="CW1" s="144"/>
      <c r="CX1" s="142" t="s">
        <v>1053</v>
      </c>
      <c r="CY1" s="143"/>
      <c r="CZ1" s="144"/>
      <c r="DA1" s="143" t="s">
        <v>890</v>
      </c>
      <c r="DB1" s="143"/>
      <c r="DC1" s="144"/>
      <c r="DD1" s="142" t="s">
        <v>889</v>
      </c>
      <c r="DE1" s="143"/>
      <c r="DF1" s="144"/>
      <c r="DH1" s="142" t="s">
        <v>857</v>
      </c>
      <c r="DI1" s="143"/>
      <c r="DJ1" s="144"/>
      <c r="DM1" s="186" t="s">
        <v>979</v>
      </c>
      <c r="DN1" s="186"/>
      <c r="DP1" s="11" t="s">
        <v>947</v>
      </c>
    </row>
    <row r="2" spans="1:142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U2" s="140"/>
      <c r="CV2" s="140"/>
      <c r="CX2" s="140"/>
      <c r="CY2" s="140"/>
      <c r="DA2" s="140"/>
      <c r="DB2" s="140"/>
      <c r="DD2" s="140"/>
      <c r="DE2" s="140"/>
      <c r="DG2" s="145"/>
      <c r="DH2" s="2"/>
      <c r="DI2" s="2"/>
      <c r="EK2" s="19"/>
      <c r="EL2" s="19"/>
    </row>
    <row r="3" spans="1:142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33" t="s">
        <v>702</v>
      </c>
      <c r="CV3" s="33" t="s">
        <v>701</v>
      </c>
      <c r="CW3" s="139" t="s">
        <v>78</v>
      </c>
      <c r="CX3" s="33" t="s">
        <v>702</v>
      </c>
      <c r="CY3" s="33" t="s">
        <v>701</v>
      </c>
      <c r="CZ3" s="139" t="s">
        <v>78</v>
      </c>
      <c r="DA3" s="33" t="s">
        <v>702</v>
      </c>
      <c r="DB3" s="33" t="s">
        <v>701</v>
      </c>
      <c r="DC3" s="139" t="s">
        <v>78</v>
      </c>
      <c r="DD3" s="33" t="s">
        <v>702</v>
      </c>
      <c r="DE3" s="33" t="s">
        <v>701</v>
      </c>
      <c r="DF3" s="139" t="s">
        <v>78</v>
      </c>
      <c r="DG3" s="146"/>
      <c r="DH3" s="33" t="s">
        <v>702</v>
      </c>
      <c r="DI3" s="33" t="s">
        <v>701</v>
      </c>
      <c r="DJ3" s="139" t="s">
        <v>78</v>
      </c>
    </row>
    <row r="4" spans="1:142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5"/>
      <c r="CV4" s="125"/>
      <c r="CW4" s="83"/>
      <c r="CX4" s="125"/>
      <c r="CY4" s="125"/>
      <c r="CZ4" s="83"/>
      <c r="DA4" s="125"/>
      <c r="DB4" s="125"/>
      <c r="DC4" s="83"/>
      <c r="DD4" s="125"/>
      <c r="DE4" s="125"/>
      <c r="DF4" s="83"/>
      <c r="DG4" s="20"/>
      <c r="DH4" s="33"/>
      <c r="DI4" s="33"/>
      <c r="DJ4" s="83"/>
      <c r="DO4" s="19" t="s">
        <v>978</v>
      </c>
      <c r="DP4" s="19" t="s">
        <v>948</v>
      </c>
      <c r="DQ4" s="19" t="s">
        <v>949</v>
      </c>
      <c r="DR4" s="19" t="s">
        <v>950</v>
      </c>
    </row>
    <row r="5" spans="1:142" s="19" customFormat="1" ht="27" x14ac:dyDescent="0.2">
      <c r="A5" s="53">
        <v>1</v>
      </c>
      <c r="B5" s="53"/>
      <c r="C5" s="53">
        <f t="shared" ref="C5:C6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39</v>
      </c>
      <c r="CS5" s="19" t="str">
        <f t="shared" ref="CS5:CS67" si="4">+AB5</f>
        <v>A</v>
      </c>
      <c r="CT5" s="154">
        <v>2139</v>
      </c>
      <c r="CU5" s="125" t="s">
        <v>711</v>
      </c>
      <c r="CV5" s="33"/>
      <c r="CW5" s="83"/>
      <c r="CX5" s="125">
        <v>753</v>
      </c>
      <c r="CY5" s="33">
        <f t="shared" ref="CY5:CY10" si="5">VLOOKUP($CX5,Funktionsbezeichnungen,3,0)</f>
        <v>12</v>
      </c>
      <c r="CZ5" s="83" t="str">
        <f t="shared" ref="CZ5:CZ10" si="6">VLOOKUP($CX5,Funktionsbezeichnungen,2,0)</f>
        <v>Vorgesetzter  -  4 . Stufe</v>
      </c>
      <c r="DA5" s="125">
        <v>753</v>
      </c>
      <c r="DB5" s="33">
        <f t="shared" ref="DB5:DB10" si="7">VLOOKUP($DA5,Funktionsbezeichnungen,3,0)</f>
        <v>12</v>
      </c>
      <c r="DC5" s="83" t="str">
        <f t="shared" ref="DC5:DC10" si="8">VLOOKUP($DA5,Funktionsbezeichnungen,2,0)</f>
        <v>Vorgesetzter  -  4 . Stufe</v>
      </c>
      <c r="DD5" s="124">
        <v>753</v>
      </c>
      <c r="DE5" s="33">
        <f t="shared" ref="DE5:DE10" si="9">VLOOKUP($DD5,Funktionsbezeichnungen,3,0)</f>
        <v>12</v>
      </c>
      <c r="DF5" s="83" t="str">
        <f t="shared" ref="DF5:DF10" si="10">VLOOKUP($DD5,Funktionsbezeichnungen,2,0)</f>
        <v>Vorgesetzter  -  4 . Stufe</v>
      </c>
      <c r="DG5" s="20"/>
      <c r="DH5" s="124">
        <v>753</v>
      </c>
      <c r="DI5" s="33">
        <f t="shared" ref="DI5:DI10" si="11">VLOOKUP($DH5,Funktionsbezeichnungen,3,0)</f>
        <v>12</v>
      </c>
      <c r="DJ5" s="83" t="str">
        <f t="shared" ref="DJ5:DJ10" si="12">VLOOKUP($DH5,Funktionsbezeichnungen,2,0)</f>
        <v>Vorgesetzter  -  4 . Stufe</v>
      </c>
      <c r="DO5" s="19">
        <f t="shared" ref="DO5:DO67" si="13">+CT5</f>
        <v>2139</v>
      </c>
      <c r="DP5" s="153">
        <v>1</v>
      </c>
      <c r="DQ5" s="19">
        <v>2</v>
      </c>
      <c r="DR5" s="19" t="s">
        <v>951</v>
      </c>
    </row>
    <row r="6" spans="1:14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5">
        <v>753</v>
      </c>
      <c r="CV6" s="33">
        <f>VLOOKUP($CU6,Funktionsbezeichnungen,3,0)</f>
        <v>12</v>
      </c>
      <c r="CW6" s="83" t="str">
        <f>VLOOKUP($CU6,Funktionsbezeichnungen,2,0)</f>
        <v>Vorgesetzter  -  4 . Stufe</v>
      </c>
      <c r="CX6" s="125">
        <v>753</v>
      </c>
      <c r="CY6" s="33">
        <f t="shared" si="5"/>
        <v>12</v>
      </c>
      <c r="CZ6" s="83" t="str">
        <f t="shared" si="6"/>
        <v>Vorgesetzter  -  4 . Stufe</v>
      </c>
      <c r="DA6" s="125">
        <v>753</v>
      </c>
      <c r="DB6" s="33">
        <f t="shared" si="7"/>
        <v>12</v>
      </c>
      <c r="DC6" s="83" t="str">
        <f t="shared" si="8"/>
        <v>Vorgesetzter  -  4 . Stufe</v>
      </c>
      <c r="DD6" s="124">
        <v>753</v>
      </c>
      <c r="DE6" s="33">
        <f t="shared" si="9"/>
        <v>12</v>
      </c>
      <c r="DF6" s="83" t="str">
        <f t="shared" si="10"/>
        <v>Vorgesetzter  -  4 . Stufe</v>
      </c>
      <c r="DG6" s="20"/>
      <c r="DH6" s="124">
        <v>753</v>
      </c>
      <c r="DI6" s="33">
        <f t="shared" si="11"/>
        <v>12</v>
      </c>
      <c r="DJ6" s="83" t="str">
        <f t="shared" si="12"/>
        <v>Vorgesetzter  -  4 . Stufe</v>
      </c>
      <c r="DO6" s="19">
        <f t="shared" si="13"/>
        <v>5558</v>
      </c>
      <c r="DP6" s="153">
        <v>1</v>
      </c>
      <c r="DQ6" s="19">
        <v>2</v>
      </c>
      <c r="DR6" s="19" t="s">
        <v>951</v>
      </c>
    </row>
    <row r="7" spans="1:14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5">
        <v>753</v>
      </c>
      <c r="CV7" s="33">
        <f>VLOOKUP($CU7,Funktionsbezeichnungen,3,0)</f>
        <v>12</v>
      </c>
      <c r="CW7" s="83" t="str">
        <f>VLOOKUP($CU7,Funktionsbezeichnungen,2,0)</f>
        <v>Vorgesetzter  -  4 . Stufe</v>
      </c>
      <c r="CX7" s="125">
        <v>753</v>
      </c>
      <c r="CY7" s="33">
        <f t="shared" si="5"/>
        <v>12</v>
      </c>
      <c r="CZ7" s="83" t="str">
        <f t="shared" si="6"/>
        <v>Vorgesetzter  -  4 . Stufe</v>
      </c>
      <c r="DA7" s="125">
        <v>753</v>
      </c>
      <c r="DB7" s="33">
        <f t="shared" si="7"/>
        <v>12</v>
      </c>
      <c r="DC7" s="83" t="str">
        <f t="shared" si="8"/>
        <v>Vorgesetzter  -  4 . Stufe</v>
      </c>
      <c r="DD7" s="124">
        <v>753</v>
      </c>
      <c r="DE7" s="33">
        <f t="shared" si="9"/>
        <v>12</v>
      </c>
      <c r="DF7" s="83" t="str">
        <f t="shared" si="10"/>
        <v>Vorgesetzter  -  4 . Stufe</v>
      </c>
      <c r="DG7" s="20"/>
      <c r="DH7" s="124">
        <v>753</v>
      </c>
      <c r="DI7" s="33">
        <f t="shared" si="11"/>
        <v>12</v>
      </c>
      <c r="DJ7" s="83" t="str">
        <f t="shared" si="12"/>
        <v>Vorgesetzter  -  4 . Stufe</v>
      </c>
      <c r="DO7" s="19">
        <f t="shared" si="13"/>
        <v>4155</v>
      </c>
      <c r="DP7" s="153">
        <v>1</v>
      </c>
      <c r="DQ7" s="19">
        <v>2</v>
      </c>
      <c r="DR7" s="19" t="s">
        <v>951</v>
      </c>
    </row>
    <row r="8" spans="1:14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5">
        <v>753</v>
      </c>
      <c r="CV8" s="33">
        <f>VLOOKUP($CU8,Funktionsbezeichnungen,3,0)</f>
        <v>12</v>
      </c>
      <c r="CW8" s="83" t="str">
        <f>VLOOKUP($CU8,Funktionsbezeichnungen,2,0)</f>
        <v>Vorgesetzter  -  4 . Stufe</v>
      </c>
      <c r="CX8" s="125">
        <v>753</v>
      </c>
      <c r="CY8" s="33">
        <f t="shared" si="5"/>
        <v>12</v>
      </c>
      <c r="CZ8" s="83" t="str">
        <f t="shared" si="6"/>
        <v>Vorgesetzter  -  4 . Stufe</v>
      </c>
      <c r="DA8" s="125">
        <v>753</v>
      </c>
      <c r="DB8" s="33">
        <f t="shared" si="7"/>
        <v>12</v>
      </c>
      <c r="DC8" s="83" t="str">
        <f t="shared" si="8"/>
        <v>Vorgesetzter  -  4 . Stufe</v>
      </c>
      <c r="DD8" s="124">
        <v>753</v>
      </c>
      <c r="DE8" s="33">
        <f t="shared" si="9"/>
        <v>12</v>
      </c>
      <c r="DF8" s="83" t="str">
        <f t="shared" si="10"/>
        <v>Vorgesetzter  -  4 . Stufe</v>
      </c>
      <c r="DG8" s="20"/>
      <c r="DH8" s="124">
        <v>753</v>
      </c>
      <c r="DI8" s="33">
        <f t="shared" si="11"/>
        <v>12</v>
      </c>
      <c r="DJ8" s="83" t="str">
        <f t="shared" si="12"/>
        <v>Vorgesetzter  -  4 . Stufe</v>
      </c>
      <c r="DO8" s="19">
        <f t="shared" si="13"/>
        <v>5574</v>
      </c>
      <c r="DP8" s="153">
        <v>1</v>
      </c>
      <c r="DQ8" s="19">
        <v>2</v>
      </c>
      <c r="DR8" s="19" t="s">
        <v>951</v>
      </c>
    </row>
    <row r="9" spans="1:142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5">
        <v>753</v>
      </c>
      <c r="CV9" s="33">
        <f>VLOOKUP($CU9,Funktionsbezeichnungen,3,0)</f>
        <v>12</v>
      </c>
      <c r="CW9" s="83" t="str">
        <f>VLOOKUP($CU9,Funktionsbezeichnungen,2,0)</f>
        <v>Vorgesetzter  -  4 . Stufe</v>
      </c>
      <c r="CX9" s="125">
        <v>753</v>
      </c>
      <c r="CY9" s="33">
        <f t="shared" si="5"/>
        <v>12</v>
      </c>
      <c r="CZ9" s="83" t="str">
        <f t="shared" si="6"/>
        <v>Vorgesetzter  -  4 . Stufe</v>
      </c>
      <c r="DA9" s="125">
        <v>753</v>
      </c>
      <c r="DB9" s="33">
        <f t="shared" si="7"/>
        <v>12</v>
      </c>
      <c r="DC9" s="83" t="str">
        <f t="shared" si="8"/>
        <v>Vorgesetzter  -  4 . Stufe</v>
      </c>
      <c r="DD9" s="124">
        <v>753</v>
      </c>
      <c r="DE9" s="33">
        <f t="shared" si="9"/>
        <v>12</v>
      </c>
      <c r="DF9" s="83" t="str">
        <f t="shared" si="10"/>
        <v>Vorgesetzter  -  4 . Stufe</v>
      </c>
      <c r="DG9" s="20"/>
      <c r="DH9" s="124">
        <v>753</v>
      </c>
      <c r="DI9" s="33">
        <f t="shared" si="11"/>
        <v>12</v>
      </c>
      <c r="DJ9" s="83" t="str">
        <f t="shared" si="12"/>
        <v>Vorgesetzter  -  4 . Stufe</v>
      </c>
      <c r="DO9" s="19">
        <f t="shared" si="13"/>
        <v>4182</v>
      </c>
      <c r="DP9" s="153">
        <v>1</v>
      </c>
      <c r="DQ9" s="19">
        <v>2</v>
      </c>
      <c r="DR9" s="19" t="s">
        <v>951</v>
      </c>
    </row>
    <row r="10" spans="1:142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5">
        <v>753</v>
      </c>
      <c r="CV10" s="33">
        <f>VLOOKUP($CU10,Funktionsbezeichnungen,3,0)</f>
        <v>12</v>
      </c>
      <c r="CW10" s="83" t="str">
        <f>VLOOKUP($CU10,Funktionsbezeichnungen,2,0)</f>
        <v>Vorgesetzter  -  4 . Stufe</v>
      </c>
      <c r="CX10" s="125">
        <v>774</v>
      </c>
      <c r="CY10" s="33">
        <f t="shared" si="5"/>
        <v>10</v>
      </c>
      <c r="CZ10" s="83" t="str">
        <f t="shared" si="6"/>
        <v>Senior Projektingenieur</v>
      </c>
      <c r="DA10" s="125">
        <v>774</v>
      </c>
      <c r="DB10" s="33">
        <f t="shared" si="7"/>
        <v>10</v>
      </c>
      <c r="DC10" s="83" t="str">
        <f t="shared" si="8"/>
        <v>Senior Projektingenieur</v>
      </c>
      <c r="DD10" s="125">
        <v>774</v>
      </c>
      <c r="DE10" s="33">
        <f t="shared" si="9"/>
        <v>10</v>
      </c>
      <c r="DF10" s="83" t="str">
        <f t="shared" si="10"/>
        <v>Senior Projektingenieur</v>
      </c>
      <c r="DG10" s="20"/>
      <c r="DH10" s="33">
        <v>773</v>
      </c>
      <c r="DI10" s="33">
        <f t="shared" si="11"/>
        <v>9</v>
      </c>
      <c r="DJ10" s="83" t="str">
        <f t="shared" si="12"/>
        <v>Projektingenieur 3</v>
      </c>
      <c r="DO10" s="19">
        <f t="shared" si="13"/>
        <v>3201</v>
      </c>
      <c r="DP10" s="153">
        <v>1</v>
      </c>
      <c r="DQ10" s="19">
        <v>2</v>
      </c>
      <c r="DR10" s="19" t="s">
        <v>951</v>
      </c>
    </row>
    <row r="11" spans="1:142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5" t="s">
        <v>711</v>
      </c>
      <c r="CV11" s="33"/>
      <c r="CW11" s="83"/>
      <c r="CX11" s="125" t="s">
        <v>711</v>
      </c>
      <c r="CY11" s="33"/>
      <c r="CZ11" s="83"/>
      <c r="DA11" s="125" t="s">
        <v>711</v>
      </c>
      <c r="DB11" s="33"/>
      <c r="DC11" s="83"/>
      <c r="DD11" s="125" t="s">
        <v>711</v>
      </c>
      <c r="DE11" s="33"/>
      <c r="DF11" s="83"/>
      <c r="DG11" s="20"/>
      <c r="DH11" s="125" t="s">
        <v>711</v>
      </c>
      <c r="DI11" s="125" t="s">
        <v>711</v>
      </c>
      <c r="DJ11" s="83"/>
      <c r="DO11" s="19">
        <f t="shared" si="13"/>
        <v>3136</v>
      </c>
      <c r="DP11" s="153">
        <v>1</v>
      </c>
      <c r="DQ11" s="19">
        <v>2</v>
      </c>
      <c r="DR11" s="185" t="s">
        <v>951</v>
      </c>
    </row>
    <row r="12" spans="1:142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5" t="s">
        <v>711</v>
      </c>
      <c r="CV12" s="33"/>
      <c r="CW12" s="83"/>
      <c r="CX12" s="125" t="s">
        <v>711</v>
      </c>
      <c r="CY12" s="33"/>
      <c r="CZ12" s="83"/>
      <c r="DA12" s="125" t="s">
        <v>711</v>
      </c>
      <c r="DB12" s="33"/>
      <c r="DC12" s="83"/>
      <c r="DD12" s="125">
        <v>774</v>
      </c>
      <c r="DE12" s="33">
        <f t="shared" ref="DE12:DE28" si="14">VLOOKUP($DD12,Funktionsbezeichnungen,3,0)</f>
        <v>10</v>
      </c>
      <c r="DF12" s="83" t="str">
        <f t="shared" ref="DF12:DF28" si="15">VLOOKUP($DD12,Funktionsbezeichnungen,2,0)</f>
        <v>Senior Projektingenieur</v>
      </c>
      <c r="DG12" s="20"/>
      <c r="DH12" s="125">
        <v>773</v>
      </c>
      <c r="DI12" s="33">
        <f t="shared" ref="DI12:DI28" si="16">VLOOKUP($DH12,Funktionsbezeichnungen,3,0)</f>
        <v>9</v>
      </c>
      <c r="DJ12" s="83" t="str">
        <f t="shared" ref="DJ12:DJ28" si="17">VLOOKUP($DH12,Funktionsbezeichnungen,2,0)</f>
        <v>Projektingenieur 3</v>
      </c>
      <c r="DO12" s="19">
        <f t="shared" si="13"/>
        <v>3148</v>
      </c>
      <c r="DP12" s="153">
        <v>2</v>
      </c>
      <c r="DQ12" s="19">
        <v>3</v>
      </c>
      <c r="DR12" s="185" t="s">
        <v>951</v>
      </c>
    </row>
    <row r="13" spans="1:142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5">
        <v>773</v>
      </c>
      <c r="CV13" s="33">
        <f t="shared" ref="CV13:CV28" si="18">VLOOKUP($CU13,Funktionsbezeichnungen,3,0)</f>
        <v>9</v>
      </c>
      <c r="CW13" s="83" t="str">
        <f t="shared" ref="CW13:CW28" si="19">VLOOKUP($CU13,Funktionsbezeichnungen,2,0)</f>
        <v>Projektingenieur 3</v>
      </c>
      <c r="CX13" s="125">
        <v>773</v>
      </c>
      <c r="CY13" s="33">
        <f>VLOOKUP($CX13,Funktionsbezeichnungen,3,0)</f>
        <v>9</v>
      </c>
      <c r="CZ13" s="83" t="str">
        <f>VLOOKUP($CX13,Funktionsbezeichnungen,2,0)</f>
        <v>Projektingenieur 3</v>
      </c>
      <c r="DA13" s="125">
        <v>773</v>
      </c>
      <c r="DB13" s="33">
        <f t="shared" ref="DB13:DB28" si="20">VLOOKUP($DA13,Funktionsbezeichnungen,3,0)</f>
        <v>9</v>
      </c>
      <c r="DC13" s="83" t="str">
        <f t="shared" ref="DC13:DC28" si="21">VLOOKUP($DA13,Funktionsbezeichnungen,2,0)</f>
        <v>Projektingenieur 3</v>
      </c>
      <c r="DD13" s="125">
        <v>773</v>
      </c>
      <c r="DE13" s="33">
        <f t="shared" si="14"/>
        <v>9</v>
      </c>
      <c r="DF13" s="83" t="str">
        <f t="shared" si="15"/>
        <v>Projektingenieur 3</v>
      </c>
      <c r="DG13" s="20"/>
      <c r="DH13" s="33">
        <v>772</v>
      </c>
      <c r="DI13" s="33">
        <f t="shared" si="16"/>
        <v>8</v>
      </c>
      <c r="DJ13" s="83" t="str">
        <f t="shared" si="17"/>
        <v>Projektingenieur 2</v>
      </c>
      <c r="DO13" s="19">
        <f t="shared" si="13"/>
        <v>3205</v>
      </c>
      <c r="DP13" s="153">
        <v>1</v>
      </c>
      <c r="DQ13" s="19">
        <v>2</v>
      </c>
      <c r="DR13" s="19" t="s">
        <v>951</v>
      </c>
    </row>
    <row r="14" spans="1:142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5">
        <v>773</v>
      </c>
      <c r="CV14" s="33">
        <f t="shared" si="18"/>
        <v>9</v>
      </c>
      <c r="CW14" s="83" t="str">
        <f t="shared" si="19"/>
        <v>Projektingenieur 3</v>
      </c>
      <c r="CX14" s="125">
        <v>773</v>
      </c>
      <c r="CY14" s="33">
        <f>VLOOKUP($CX14,Funktionsbezeichnungen,3,0)</f>
        <v>9</v>
      </c>
      <c r="CZ14" s="83" t="str">
        <f>VLOOKUP($CX14,Funktionsbezeichnungen,2,0)</f>
        <v>Projektingenieur 3</v>
      </c>
      <c r="DA14" s="125">
        <v>773</v>
      </c>
      <c r="DB14" s="33">
        <f t="shared" si="20"/>
        <v>9</v>
      </c>
      <c r="DC14" s="83" t="str">
        <f t="shared" si="21"/>
        <v>Projektingenieur 3</v>
      </c>
      <c r="DD14" s="125">
        <v>773</v>
      </c>
      <c r="DE14" s="33">
        <f t="shared" si="14"/>
        <v>9</v>
      </c>
      <c r="DF14" s="83" t="str">
        <f t="shared" si="15"/>
        <v>Projektingenieur 3</v>
      </c>
      <c r="DG14" s="20"/>
      <c r="DH14" s="33">
        <v>773</v>
      </c>
      <c r="DI14" s="33">
        <f t="shared" si="16"/>
        <v>9</v>
      </c>
      <c r="DJ14" s="83" t="str">
        <f t="shared" si="17"/>
        <v>Projektingenieur 3</v>
      </c>
      <c r="DO14" s="19">
        <f t="shared" si="13"/>
        <v>5557</v>
      </c>
      <c r="DP14" s="153">
        <v>2</v>
      </c>
      <c r="DQ14" s="19">
        <v>3</v>
      </c>
      <c r="DR14" s="19" t="s">
        <v>951</v>
      </c>
    </row>
    <row r="15" spans="1:142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5">
        <v>773</v>
      </c>
      <c r="CV15" s="33">
        <f t="shared" si="18"/>
        <v>9</v>
      </c>
      <c r="CW15" s="83" t="str">
        <f t="shared" si="19"/>
        <v>Projektingenieur 3</v>
      </c>
      <c r="CX15" s="125">
        <v>773</v>
      </c>
      <c r="CY15" s="33">
        <f>VLOOKUP($CX15,Funktionsbezeichnungen,3,0)</f>
        <v>9</v>
      </c>
      <c r="CZ15" s="83" t="str">
        <f>VLOOKUP($CX15,Funktionsbezeichnungen,2,0)</f>
        <v>Projektingenieur 3</v>
      </c>
      <c r="DA15" s="125">
        <v>773</v>
      </c>
      <c r="DB15" s="33">
        <f t="shared" si="20"/>
        <v>9</v>
      </c>
      <c r="DC15" s="83" t="str">
        <f t="shared" si="21"/>
        <v>Projektingenieur 3</v>
      </c>
      <c r="DD15" s="125">
        <v>773</v>
      </c>
      <c r="DE15" s="33">
        <f t="shared" si="14"/>
        <v>9</v>
      </c>
      <c r="DF15" s="83" t="str">
        <f t="shared" si="15"/>
        <v>Projektingenieur 3</v>
      </c>
      <c r="DG15" s="20"/>
      <c r="DH15" s="33">
        <v>773</v>
      </c>
      <c r="DI15" s="33">
        <f t="shared" si="16"/>
        <v>9</v>
      </c>
      <c r="DJ15" s="83" t="str">
        <f t="shared" si="17"/>
        <v>Projektingenieur 3</v>
      </c>
      <c r="DO15" s="19">
        <f t="shared" si="13"/>
        <v>4209</v>
      </c>
      <c r="DP15" s="153">
        <v>2</v>
      </c>
      <c r="DQ15" s="19">
        <v>3</v>
      </c>
      <c r="DR15" s="19" t="s">
        <v>951</v>
      </c>
    </row>
    <row r="16" spans="1:142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5">
        <v>784</v>
      </c>
      <c r="CV16" s="33">
        <f t="shared" si="18"/>
        <v>10</v>
      </c>
      <c r="CW16" s="83" t="str">
        <f t="shared" si="19"/>
        <v>Senior Projektingenieur</v>
      </c>
      <c r="CX16" s="125">
        <v>784</v>
      </c>
      <c r="CY16" s="33">
        <f t="shared" ref="CY16:CY23" si="22">VLOOKUP($CX16,Funktionsbezeichnungen,3,0)</f>
        <v>10</v>
      </c>
      <c r="CZ16" s="83" t="str">
        <f t="shared" ref="CZ16:CZ23" si="23">VLOOKUP($CX16,Funktionsbezeichnungen,2,0)</f>
        <v>Senior Projektingenieur</v>
      </c>
      <c r="DA16" s="125">
        <v>784</v>
      </c>
      <c r="DB16" s="33">
        <f t="shared" si="20"/>
        <v>10</v>
      </c>
      <c r="DC16" s="83" t="str">
        <f t="shared" si="21"/>
        <v>Senior Projektingenieur</v>
      </c>
      <c r="DD16" s="125">
        <v>784</v>
      </c>
      <c r="DE16" s="33">
        <f t="shared" si="14"/>
        <v>10</v>
      </c>
      <c r="DF16" s="83" t="str">
        <f t="shared" si="15"/>
        <v>Senior Projektingenieur</v>
      </c>
      <c r="DG16" s="20"/>
      <c r="DH16" s="33">
        <v>783</v>
      </c>
      <c r="DI16" s="33">
        <f t="shared" si="16"/>
        <v>9</v>
      </c>
      <c r="DJ16" s="83" t="str">
        <f t="shared" si="17"/>
        <v>Projektingenieur 3</v>
      </c>
      <c r="DO16" s="19">
        <f t="shared" si="13"/>
        <v>5625</v>
      </c>
      <c r="DP16" s="153">
        <v>1</v>
      </c>
      <c r="DQ16" s="19">
        <v>2</v>
      </c>
      <c r="DR16" s="19" t="s">
        <v>952</v>
      </c>
    </row>
    <row r="17" spans="1:122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S17" s="19" t="str">
        <f t="shared" si="4"/>
        <v>B</v>
      </c>
      <c r="CT17" s="154">
        <v>3214</v>
      </c>
      <c r="CU17" s="125">
        <v>774</v>
      </c>
      <c r="CV17" s="33">
        <f t="shared" si="18"/>
        <v>10</v>
      </c>
      <c r="CW17" s="83" t="str">
        <f t="shared" si="19"/>
        <v>Senior Projektingenieur</v>
      </c>
      <c r="CX17" s="125"/>
      <c r="CY17" s="33"/>
      <c r="CZ17" s="83"/>
      <c r="DA17" s="125"/>
      <c r="DB17" s="33"/>
      <c r="DC17" s="83"/>
      <c r="DD17" s="125"/>
      <c r="DE17" s="33"/>
      <c r="DF17" s="83"/>
      <c r="DG17" s="20"/>
      <c r="DH17" s="33"/>
      <c r="DI17" s="33"/>
      <c r="DJ17" s="83"/>
      <c r="DO17" s="19">
        <f t="shared" si="13"/>
        <v>3214</v>
      </c>
      <c r="DP17" s="153">
        <v>2</v>
      </c>
      <c r="DQ17" s="19">
        <v>3</v>
      </c>
      <c r="DR17" s="19" t="s">
        <v>951</v>
      </c>
    </row>
    <row r="18" spans="1:122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S18" s="19" t="str">
        <f t="shared" si="4"/>
        <v>B</v>
      </c>
      <c r="CT18" s="154">
        <v>4187</v>
      </c>
      <c r="CU18" s="125">
        <v>774</v>
      </c>
      <c r="CV18" s="33">
        <f t="shared" si="18"/>
        <v>10</v>
      </c>
      <c r="CW18" s="83" t="str">
        <f t="shared" si="19"/>
        <v>Senior Projektingenieur</v>
      </c>
      <c r="CX18" s="125">
        <v>774</v>
      </c>
      <c r="CY18" s="33">
        <f>VLOOKUP($CX18,Funktionsbezeichnungen,3,0)</f>
        <v>10</v>
      </c>
      <c r="CZ18" s="83" t="str">
        <f>VLOOKUP($CX18,Funktionsbezeichnungen,2,0)</f>
        <v>Senior Projektingenieur</v>
      </c>
      <c r="DA18" s="125">
        <v>774</v>
      </c>
      <c r="DB18" s="33">
        <f t="shared" si="20"/>
        <v>10</v>
      </c>
      <c r="DC18" s="83" t="str">
        <f t="shared" si="21"/>
        <v>Senior Projektingenieur</v>
      </c>
      <c r="DD18" s="125">
        <v>773</v>
      </c>
      <c r="DE18" s="33">
        <f t="shared" si="14"/>
        <v>9</v>
      </c>
      <c r="DF18" s="83" t="str">
        <f t="shared" si="15"/>
        <v>Projektingenieur 3</v>
      </c>
      <c r="DG18" s="20"/>
      <c r="DH18" s="33">
        <v>773</v>
      </c>
      <c r="DI18" s="33">
        <f t="shared" si="16"/>
        <v>9</v>
      </c>
      <c r="DJ18" s="83" t="str">
        <f t="shared" si="17"/>
        <v>Projektingenieur 3</v>
      </c>
      <c r="DO18" s="19">
        <f t="shared" si="13"/>
        <v>4187</v>
      </c>
      <c r="DP18" s="153">
        <v>2</v>
      </c>
      <c r="DQ18" s="19">
        <v>3</v>
      </c>
      <c r="DR18" s="19" t="s">
        <v>951</v>
      </c>
    </row>
    <row r="19" spans="1:122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S19" s="19" t="str">
        <f t="shared" si="4"/>
        <v>B</v>
      </c>
      <c r="CT19" s="154">
        <v>4179</v>
      </c>
      <c r="CU19" s="125">
        <v>773</v>
      </c>
      <c r="CV19" s="33">
        <f t="shared" si="18"/>
        <v>9</v>
      </c>
      <c r="CW19" s="83" t="str">
        <f t="shared" si="19"/>
        <v>Projektingenieur 3</v>
      </c>
      <c r="CX19" s="125">
        <v>773</v>
      </c>
      <c r="CY19" s="33">
        <f>VLOOKUP($CX19,Funktionsbezeichnungen,3,0)</f>
        <v>9</v>
      </c>
      <c r="CZ19" s="83" t="str">
        <f>VLOOKUP($CX19,Funktionsbezeichnungen,2,0)</f>
        <v>Projektingenieur 3</v>
      </c>
      <c r="DA19" s="125">
        <v>773</v>
      </c>
      <c r="DB19" s="33">
        <f t="shared" si="20"/>
        <v>9</v>
      </c>
      <c r="DC19" s="83" t="str">
        <f t="shared" si="21"/>
        <v>Projektingenieur 3</v>
      </c>
      <c r="DD19" s="125">
        <v>773</v>
      </c>
      <c r="DE19" s="33">
        <f t="shared" si="14"/>
        <v>9</v>
      </c>
      <c r="DF19" s="83" t="str">
        <f t="shared" si="15"/>
        <v>Projektingenieur 3</v>
      </c>
      <c r="DG19" s="20"/>
      <c r="DH19" s="33">
        <v>772</v>
      </c>
      <c r="DI19" s="33">
        <f t="shared" si="16"/>
        <v>8</v>
      </c>
      <c r="DJ19" s="83" t="str">
        <f t="shared" si="17"/>
        <v>Projektingenieur 2</v>
      </c>
      <c r="DO19" s="19">
        <f t="shared" si="13"/>
        <v>4179</v>
      </c>
      <c r="DP19" s="153">
        <v>2</v>
      </c>
      <c r="DQ19" s="19">
        <v>3</v>
      </c>
      <c r="DR19" s="19" t="s">
        <v>951</v>
      </c>
    </row>
    <row r="20" spans="1:122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S20" s="19" t="str">
        <f t="shared" si="4"/>
        <v>B</v>
      </c>
      <c r="CT20" s="154">
        <v>4168</v>
      </c>
      <c r="CU20" s="125">
        <v>774</v>
      </c>
      <c r="CV20" s="33">
        <f t="shared" si="18"/>
        <v>10</v>
      </c>
      <c r="CW20" s="83" t="str">
        <f t="shared" si="19"/>
        <v>Senior Projektingenieur</v>
      </c>
      <c r="CX20" s="125">
        <v>774</v>
      </c>
      <c r="CY20" s="33">
        <f t="shared" si="22"/>
        <v>10</v>
      </c>
      <c r="CZ20" s="83" t="str">
        <f t="shared" si="23"/>
        <v>Senior Projektingenieur</v>
      </c>
      <c r="DA20" s="125">
        <v>774</v>
      </c>
      <c r="DB20" s="33">
        <f t="shared" si="20"/>
        <v>10</v>
      </c>
      <c r="DC20" s="83" t="str">
        <f t="shared" si="21"/>
        <v>Senior Projektingenieur</v>
      </c>
      <c r="DD20" s="125">
        <v>774</v>
      </c>
      <c r="DE20" s="33">
        <f t="shared" si="14"/>
        <v>10</v>
      </c>
      <c r="DF20" s="83" t="str">
        <f t="shared" si="15"/>
        <v>Senior Projektingenieur</v>
      </c>
      <c r="DG20" s="20"/>
      <c r="DH20" s="33">
        <v>773</v>
      </c>
      <c r="DI20" s="33">
        <f t="shared" si="16"/>
        <v>9</v>
      </c>
      <c r="DJ20" s="83" t="str">
        <f t="shared" si="17"/>
        <v>Projektingenieur 3</v>
      </c>
      <c r="DO20" s="19">
        <f t="shared" si="13"/>
        <v>4168</v>
      </c>
      <c r="DP20" s="153">
        <v>1</v>
      </c>
      <c r="DQ20" s="19">
        <v>2</v>
      </c>
      <c r="DR20" s="19" t="s">
        <v>951</v>
      </c>
    </row>
    <row r="21" spans="1:122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S21" s="19" t="str">
        <f t="shared" si="4"/>
        <v>B</v>
      </c>
      <c r="CT21" s="154">
        <v>4176</v>
      </c>
      <c r="CU21" s="125">
        <v>774</v>
      </c>
      <c r="CV21" s="33">
        <f t="shared" si="18"/>
        <v>10</v>
      </c>
      <c r="CW21" s="83" t="str">
        <f t="shared" si="19"/>
        <v>Senior Projektingenieur</v>
      </c>
      <c r="CX21" s="125">
        <v>774</v>
      </c>
      <c r="CY21" s="33">
        <f t="shared" si="22"/>
        <v>10</v>
      </c>
      <c r="CZ21" s="83" t="str">
        <f t="shared" si="23"/>
        <v>Senior Projektingenieur</v>
      </c>
      <c r="DA21" s="125">
        <v>774</v>
      </c>
      <c r="DB21" s="33">
        <f t="shared" si="20"/>
        <v>10</v>
      </c>
      <c r="DC21" s="83" t="str">
        <f t="shared" si="21"/>
        <v>Senior Projektingenieur</v>
      </c>
      <c r="DD21" s="125">
        <v>773</v>
      </c>
      <c r="DE21" s="33">
        <f t="shared" si="14"/>
        <v>9</v>
      </c>
      <c r="DF21" s="83" t="str">
        <f t="shared" si="15"/>
        <v>Projektingenieur 3</v>
      </c>
      <c r="DG21" s="20"/>
      <c r="DH21" s="33">
        <v>773</v>
      </c>
      <c r="DI21" s="33">
        <f t="shared" si="16"/>
        <v>9</v>
      </c>
      <c r="DJ21" s="83" t="str">
        <f t="shared" si="17"/>
        <v>Projektingenieur 3</v>
      </c>
      <c r="DO21" s="19">
        <f t="shared" si="13"/>
        <v>4176</v>
      </c>
      <c r="DP21" s="153">
        <v>1</v>
      </c>
      <c r="DQ21" s="19">
        <v>2</v>
      </c>
      <c r="DR21" s="19" t="s">
        <v>951</v>
      </c>
    </row>
    <row r="22" spans="1:122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S22" s="19" t="str">
        <f t="shared" si="4"/>
        <v>B</v>
      </c>
      <c r="CT22" s="154">
        <v>4276</v>
      </c>
      <c r="CU22" s="125">
        <v>774</v>
      </c>
      <c r="CV22" s="33">
        <f t="shared" si="18"/>
        <v>10</v>
      </c>
      <c r="CW22" s="83" t="str">
        <f t="shared" si="19"/>
        <v>Senior Projektingenieur</v>
      </c>
      <c r="CX22" s="125">
        <v>773</v>
      </c>
      <c r="CY22" s="33">
        <f>VLOOKUP($CX22,Funktionsbezeichnungen,3,0)</f>
        <v>9</v>
      </c>
      <c r="CZ22" s="83" t="str">
        <f>VLOOKUP($CX22,Funktionsbezeichnungen,2,0)</f>
        <v>Projektingenieur 3</v>
      </c>
      <c r="DA22" s="125">
        <v>773</v>
      </c>
      <c r="DB22" s="33">
        <f t="shared" si="20"/>
        <v>9</v>
      </c>
      <c r="DC22" s="83" t="str">
        <f t="shared" si="21"/>
        <v>Projektingenieur 3</v>
      </c>
      <c r="DD22" s="125">
        <v>773</v>
      </c>
      <c r="DE22" s="33">
        <f t="shared" si="14"/>
        <v>9</v>
      </c>
      <c r="DF22" s="83" t="str">
        <f t="shared" si="15"/>
        <v>Projektingenieur 3</v>
      </c>
      <c r="DG22" s="20"/>
      <c r="DH22" s="33">
        <v>772</v>
      </c>
      <c r="DI22" s="33">
        <f t="shared" si="16"/>
        <v>8</v>
      </c>
      <c r="DJ22" s="83" t="str">
        <f t="shared" si="17"/>
        <v>Projektingenieur 2</v>
      </c>
      <c r="DO22" s="19">
        <f t="shared" si="13"/>
        <v>4276</v>
      </c>
      <c r="DP22" s="153">
        <v>2</v>
      </c>
      <c r="DQ22" s="19">
        <v>3</v>
      </c>
      <c r="DR22" s="19" t="s">
        <v>951</v>
      </c>
    </row>
    <row r="23" spans="1:122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S23" s="19" t="str">
        <f t="shared" si="4"/>
        <v>B</v>
      </c>
      <c r="CT23" s="154">
        <v>7679</v>
      </c>
      <c r="CU23" s="125">
        <v>774</v>
      </c>
      <c r="CV23" s="33">
        <f t="shared" si="18"/>
        <v>10</v>
      </c>
      <c r="CW23" s="83" t="str">
        <f t="shared" si="19"/>
        <v>Senior Projektingenieur</v>
      </c>
      <c r="CX23" s="125">
        <v>774</v>
      </c>
      <c r="CY23" s="33">
        <f t="shared" si="22"/>
        <v>10</v>
      </c>
      <c r="CZ23" s="83" t="str">
        <f t="shared" si="23"/>
        <v>Senior Projektingenieur</v>
      </c>
      <c r="DA23" s="125">
        <v>773</v>
      </c>
      <c r="DB23" s="33">
        <f t="shared" si="20"/>
        <v>9</v>
      </c>
      <c r="DC23" s="83" t="str">
        <f t="shared" si="21"/>
        <v>Projektingenieur 3</v>
      </c>
      <c r="DD23" s="125">
        <v>773</v>
      </c>
      <c r="DE23" s="33">
        <f t="shared" si="14"/>
        <v>9</v>
      </c>
      <c r="DF23" s="83" t="str">
        <f t="shared" si="15"/>
        <v>Projektingenieur 3</v>
      </c>
      <c r="DG23" s="20"/>
      <c r="DH23" s="33">
        <v>772</v>
      </c>
      <c r="DI23" s="33">
        <f t="shared" si="16"/>
        <v>8</v>
      </c>
      <c r="DJ23" s="83" t="str">
        <f t="shared" si="17"/>
        <v>Projektingenieur 2</v>
      </c>
      <c r="DO23" s="19">
        <f t="shared" si="13"/>
        <v>7679</v>
      </c>
      <c r="DP23" s="153">
        <v>1</v>
      </c>
      <c r="DQ23" s="19">
        <v>2</v>
      </c>
      <c r="DR23" s="19" t="s">
        <v>951</v>
      </c>
    </row>
    <row r="24" spans="1:122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S24" s="19" t="str">
        <f t="shared" si="4"/>
        <v>B</v>
      </c>
      <c r="CT24" s="154">
        <v>4254</v>
      </c>
      <c r="CU24" s="125">
        <v>774</v>
      </c>
      <c r="CV24" s="33">
        <f t="shared" si="18"/>
        <v>10</v>
      </c>
      <c r="CW24" s="83" t="str">
        <f t="shared" si="19"/>
        <v>Senior Projektingenieur</v>
      </c>
      <c r="CX24" s="125">
        <v>773</v>
      </c>
      <c r="CY24" s="33">
        <f>VLOOKUP($CX24,Funktionsbezeichnungen,3,0)</f>
        <v>9</v>
      </c>
      <c r="CZ24" s="83" t="str">
        <f>VLOOKUP($CX24,Funktionsbezeichnungen,2,0)</f>
        <v>Projektingenieur 3</v>
      </c>
      <c r="DA24" s="125">
        <v>773</v>
      </c>
      <c r="DB24" s="33">
        <f t="shared" si="20"/>
        <v>9</v>
      </c>
      <c r="DC24" s="83" t="str">
        <f t="shared" si="21"/>
        <v>Projektingenieur 3</v>
      </c>
      <c r="DD24" s="125">
        <v>773</v>
      </c>
      <c r="DE24" s="33">
        <f t="shared" si="14"/>
        <v>9</v>
      </c>
      <c r="DF24" s="83" t="str">
        <f t="shared" si="15"/>
        <v>Projektingenieur 3</v>
      </c>
      <c r="DG24" s="20"/>
      <c r="DH24" s="33">
        <v>772</v>
      </c>
      <c r="DI24" s="33">
        <f t="shared" si="16"/>
        <v>8</v>
      </c>
      <c r="DJ24" s="83" t="str">
        <f t="shared" si="17"/>
        <v>Projektingenieur 2</v>
      </c>
      <c r="DO24" s="19">
        <f t="shared" si="13"/>
        <v>4254</v>
      </c>
      <c r="DP24" s="153">
        <v>1</v>
      </c>
      <c r="DQ24" s="19">
        <v>2</v>
      </c>
      <c r="DR24" s="19" t="s">
        <v>951</v>
      </c>
    </row>
    <row r="25" spans="1:122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S25" s="19" t="str">
        <f t="shared" si="4"/>
        <v>B</v>
      </c>
      <c r="CT25" s="154">
        <v>4258</v>
      </c>
      <c r="CU25" s="125">
        <v>774</v>
      </c>
      <c r="CV25" s="33">
        <f t="shared" si="18"/>
        <v>10</v>
      </c>
      <c r="CW25" s="83" t="str">
        <f t="shared" si="19"/>
        <v>Senior Projektingenieur</v>
      </c>
      <c r="CX25" s="125">
        <v>773</v>
      </c>
      <c r="CY25" s="33">
        <f>VLOOKUP($CX25,Funktionsbezeichnungen,3,0)</f>
        <v>9</v>
      </c>
      <c r="CZ25" s="83" t="str">
        <f>VLOOKUP($CX25,Funktionsbezeichnungen,2,0)</f>
        <v>Projektingenieur 3</v>
      </c>
      <c r="DA25" s="125">
        <v>773</v>
      </c>
      <c r="DB25" s="33">
        <f t="shared" si="20"/>
        <v>9</v>
      </c>
      <c r="DC25" s="83" t="str">
        <f t="shared" si="21"/>
        <v>Projektingenieur 3</v>
      </c>
      <c r="DD25" s="125">
        <v>773</v>
      </c>
      <c r="DE25" s="33">
        <f t="shared" si="14"/>
        <v>9</v>
      </c>
      <c r="DF25" s="83" t="str">
        <f t="shared" si="15"/>
        <v>Projektingenieur 3</v>
      </c>
      <c r="DG25" s="20"/>
      <c r="DH25" s="33">
        <v>772</v>
      </c>
      <c r="DI25" s="33">
        <f t="shared" si="16"/>
        <v>8</v>
      </c>
      <c r="DJ25" s="83" t="str">
        <f t="shared" si="17"/>
        <v>Projektingenieur 2</v>
      </c>
      <c r="DO25" s="19">
        <f t="shared" si="13"/>
        <v>4258</v>
      </c>
      <c r="DP25" s="153">
        <v>1</v>
      </c>
      <c r="DQ25" s="19">
        <v>2</v>
      </c>
      <c r="DR25" s="19" t="s">
        <v>951</v>
      </c>
    </row>
    <row r="26" spans="1:122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S26" s="19" t="str">
        <f t="shared" si="4"/>
        <v>B</v>
      </c>
      <c r="CT26" s="154">
        <v>4288</v>
      </c>
      <c r="CU26" s="125">
        <v>784</v>
      </c>
      <c r="CV26" s="33">
        <f t="shared" si="18"/>
        <v>10</v>
      </c>
      <c r="CW26" s="83" t="str">
        <f t="shared" si="19"/>
        <v>Senior Projektingenieur</v>
      </c>
      <c r="CX26" s="125">
        <v>783</v>
      </c>
      <c r="CY26" s="33">
        <f>VLOOKUP($CX26,Funktionsbezeichnungen,3,0)</f>
        <v>9</v>
      </c>
      <c r="CZ26" s="83" t="str">
        <f>VLOOKUP($CX26,Funktionsbezeichnungen,2,0)</f>
        <v>Projektingenieur 3</v>
      </c>
      <c r="DA26" s="125">
        <v>772</v>
      </c>
      <c r="DB26" s="33">
        <f t="shared" si="20"/>
        <v>8</v>
      </c>
      <c r="DC26" s="83" t="str">
        <f t="shared" si="21"/>
        <v>Projektingenieur 2</v>
      </c>
      <c r="DD26" s="125">
        <v>772</v>
      </c>
      <c r="DE26" s="33">
        <f t="shared" si="14"/>
        <v>8</v>
      </c>
      <c r="DF26" s="83" t="str">
        <f t="shared" si="15"/>
        <v>Projektingenieur 2</v>
      </c>
      <c r="DG26" s="20"/>
      <c r="DH26" s="33">
        <v>772</v>
      </c>
      <c r="DI26" s="33">
        <f t="shared" si="16"/>
        <v>8</v>
      </c>
      <c r="DJ26" s="83" t="str">
        <f t="shared" si="17"/>
        <v>Projektingenieur 2</v>
      </c>
      <c r="DO26" s="19">
        <f t="shared" si="13"/>
        <v>4288</v>
      </c>
      <c r="DP26" s="153">
        <v>2</v>
      </c>
      <c r="DQ26" s="19">
        <v>3</v>
      </c>
      <c r="DR26" s="19" t="s">
        <v>951</v>
      </c>
    </row>
    <row r="27" spans="1:122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S27" s="19" t="str">
        <f t="shared" si="4"/>
        <v>B</v>
      </c>
      <c r="CT27" s="154">
        <v>4263</v>
      </c>
      <c r="CU27" s="125">
        <v>774</v>
      </c>
      <c r="CV27" s="33">
        <f t="shared" si="18"/>
        <v>10</v>
      </c>
      <c r="CW27" s="83" t="str">
        <f t="shared" si="19"/>
        <v>Senior Projektingenieur</v>
      </c>
      <c r="CX27" s="125">
        <v>773</v>
      </c>
      <c r="CY27" s="33">
        <f>VLOOKUP($CX27,Funktionsbezeichnungen,3,0)</f>
        <v>9</v>
      </c>
      <c r="CZ27" s="83" t="str">
        <f>VLOOKUP($CX27,Funktionsbezeichnungen,2,0)</f>
        <v>Projektingenieur 3</v>
      </c>
      <c r="DA27" s="125">
        <v>773</v>
      </c>
      <c r="DB27" s="33">
        <f t="shared" si="20"/>
        <v>9</v>
      </c>
      <c r="DC27" s="83" t="str">
        <f t="shared" si="21"/>
        <v>Projektingenieur 3</v>
      </c>
      <c r="DD27" s="125">
        <v>773</v>
      </c>
      <c r="DE27" s="33">
        <f t="shared" si="14"/>
        <v>9</v>
      </c>
      <c r="DF27" s="83" t="str">
        <f t="shared" si="15"/>
        <v>Projektingenieur 3</v>
      </c>
      <c r="DG27" s="20"/>
      <c r="DH27" s="33">
        <v>772</v>
      </c>
      <c r="DI27" s="33">
        <f t="shared" si="16"/>
        <v>8</v>
      </c>
      <c r="DJ27" s="83" t="str">
        <f t="shared" si="17"/>
        <v>Projektingenieur 2</v>
      </c>
      <c r="DO27" s="19">
        <f t="shared" si="13"/>
        <v>4263</v>
      </c>
      <c r="DP27" s="153">
        <v>1</v>
      </c>
      <c r="DQ27" s="19">
        <v>2</v>
      </c>
      <c r="DR27" s="19" t="s">
        <v>951</v>
      </c>
    </row>
    <row r="28" spans="1:122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S28" s="19" t="str">
        <f t="shared" si="4"/>
        <v>B</v>
      </c>
      <c r="CT28" s="154">
        <v>3206</v>
      </c>
      <c r="CU28" s="125">
        <v>773</v>
      </c>
      <c r="CV28" s="33">
        <f t="shared" si="18"/>
        <v>9</v>
      </c>
      <c r="CW28" s="83" t="str">
        <f t="shared" si="19"/>
        <v>Projektingenieur 3</v>
      </c>
      <c r="CX28" s="125">
        <v>772</v>
      </c>
      <c r="CY28" s="33">
        <f>VLOOKUP($CX28,Funktionsbezeichnungen,3,0)</f>
        <v>8</v>
      </c>
      <c r="CZ28" s="83" t="str">
        <f>VLOOKUP($CX28,Funktionsbezeichnungen,2,0)</f>
        <v>Projektingenieur 2</v>
      </c>
      <c r="DA28" s="125">
        <v>772</v>
      </c>
      <c r="DB28" s="33">
        <f t="shared" si="20"/>
        <v>8</v>
      </c>
      <c r="DC28" s="83" t="str">
        <f t="shared" si="21"/>
        <v>Projektingenieur 2</v>
      </c>
      <c r="DD28" s="125">
        <v>772</v>
      </c>
      <c r="DE28" s="33">
        <f t="shared" si="14"/>
        <v>8</v>
      </c>
      <c r="DF28" s="83" t="str">
        <f t="shared" si="15"/>
        <v>Projektingenieur 2</v>
      </c>
      <c r="DG28" s="20"/>
      <c r="DH28" s="33">
        <v>772</v>
      </c>
      <c r="DI28" s="33">
        <f t="shared" si="16"/>
        <v>8</v>
      </c>
      <c r="DJ28" s="83" t="str">
        <f t="shared" si="17"/>
        <v>Projektingenieur 2</v>
      </c>
      <c r="DO28" s="19">
        <f t="shared" si="13"/>
        <v>3206</v>
      </c>
      <c r="DP28" s="153">
        <v>1</v>
      </c>
      <c r="DQ28" s="19">
        <v>2</v>
      </c>
      <c r="DR28" s="19" t="s">
        <v>951</v>
      </c>
    </row>
    <row r="29" spans="1:122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S29" s="153" t="str">
        <f t="shared" si="4"/>
        <v xml:space="preserve"> C/B 3)</v>
      </c>
      <c r="CT29" s="154">
        <v>4162</v>
      </c>
      <c r="CU29" s="125" t="s">
        <v>711</v>
      </c>
      <c r="CV29" s="33"/>
      <c r="CW29" s="83"/>
      <c r="CX29" s="125" t="s">
        <v>711</v>
      </c>
      <c r="CY29" s="33"/>
      <c r="CZ29" s="83"/>
      <c r="DA29" s="125" t="s">
        <v>711</v>
      </c>
      <c r="DB29" s="33"/>
      <c r="DC29" s="83"/>
      <c r="DD29" s="125" t="s">
        <v>711</v>
      </c>
      <c r="DE29" s="33"/>
      <c r="DF29" s="83"/>
      <c r="DG29" s="20"/>
      <c r="DH29" s="33" t="s">
        <v>711</v>
      </c>
      <c r="DI29" s="33" t="s">
        <v>711</v>
      </c>
      <c r="DJ29" s="83"/>
      <c r="DO29" s="19">
        <f t="shared" si="13"/>
        <v>4162</v>
      </c>
      <c r="DP29" s="153">
        <v>2</v>
      </c>
      <c r="DQ29" s="19">
        <v>3</v>
      </c>
      <c r="DR29" s="185" t="s">
        <v>951</v>
      </c>
    </row>
    <row r="30" spans="1:122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S30" s="19" t="str">
        <f t="shared" si="4"/>
        <v xml:space="preserve"> C/B 2)</v>
      </c>
      <c r="CT30" s="154">
        <v>2143</v>
      </c>
      <c r="CU30" s="125">
        <v>751</v>
      </c>
      <c r="CV30" s="33">
        <f t="shared" ref="CV30:CV46" si="24">VLOOKUP($CU30,Funktionsbezeichnungen,3,0)</f>
        <v>10</v>
      </c>
      <c r="CW30" s="83" t="str">
        <f t="shared" ref="CW30:CW46" si="25">VLOOKUP($CU30,Funktionsbezeichnungen,2,0)</f>
        <v>Vorgesetzter  -  2. Stufe</v>
      </c>
      <c r="CX30" s="125">
        <v>751</v>
      </c>
      <c r="CY30" s="33">
        <f t="shared" ref="CY30:CY46" si="26">VLOOKUP($CX30,Funktionsbezeichnungen,3,0)</f>
        <v>10</v>
      </c>
      <c r="CZ30" s="83" t="str">
        <f t="shared" ref="CZ30:CZ46" si="27">VLOOKUP($CX30,Funktionsbezeichnungen,2,0)</f>
        <v>Vorgesetzter  -  2. Stufe</v>
      </c>
      <c r="DA30" s="125">
        <v>751</v>
      </c>
      <c r="DB30" s="33">
        <f t="shared" ref="DB30:DB46" si="28">VLOOKUP($DA30,Funktionsbezeichnungen,3,0)</f>
        <v>10</v>
      </c>
      <c r="DC30" s="83" t="str">
        <f t="shared" ref="DC30:DC46" si="29">VLOOKUP($DA30,Funktionsbezeichnungen,2,0)</f>
        <v>Vorgesetzter  -  2. Stufe</v>
      </c>
      <c r="DD30" s="124">
        <v>751</v>
      </c>
      <c r="DE30" s="33">
        <f>VLOOKUP($DD30,Funktionsbezeichnungen,3,0)</f>
        <v>10</v>
      </c>
      <c r="DF30" s="83" t="str">
        <f>VLOOKUP($DD30,Funktionsbezeichnungen,2,0)</f>
        <v>Vorgesetzter  -  2. Stufe</v>
      </c>
      <c r="DG30" s="20"/>
      <c r="DH30" s="124">
        <v>751</v>
      </c>
      <c r="DI30" s="33">
        <f t="shared" ref="DI30:DI46" si="30">VLOOKUP($DH30,Funktionsbezeichnungen,3,0)</f>
        <v>10</v>
      </c>
      <c r="DJ30" s="83" t="str">
        <f t="shared" ref="DJ30:DJ46" si="31">VLOOKUP($DH30,Funktionsbezeichnungen,2,0)</f>
        <v>Vorgesetzter  -  2. Stufe</v>
      </c>
      <c r="DO30" s="19">
        <f t="shared" si="13"/>
        <v>2143</v>
      </c>
      <c r="DP30" s="153">
        <v>2</v>
      </c>
      <c r="DQ30" s="19">
        <v>3</v>
      </c>
      <c r="DR30" s="19" t="s">
        <v>951</v>
      </c>
    </row>
    <row r="31" spans="1:122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S31" s="19" t="str">
        <f t="shared" si="4"/>
        <v xml:space="preserve"> C/B 2)</v>
      </c>
      <c r="CT31" s="154">
        <v>4269</v>
      </c>
      <c r="CU31" s="125">
        <v>773</v>
      </c>
      <c r="CV31" s="33">
        <f t="shared" si="24"/>
        <v>9</v>
      </c>
      <c r="CW31" s="83" t="str">
        <f t="shared" si="25"/>
        <v>Projektingenieur 3</v>
      </c>
      <c r="CX31" s="125">
        <v>773</v>
      </c>
      <c r="CY31" s="33">
        <f t="shared" ref="CY31:CY36" si="32">VLOOKUP($CX31,Funktionsbezeichnungen,3,0)</f>
        <v>9</v>
      </c>
      <c r="CZ31" s="83" t="str">
        <f t="shared" ref="CZ31:CZ36" si="33">VLOOKUP($CX31,Funktionsbezeichnungen,2,0)</f>
        <v>Projektingenieur 3</v>
      </c>
      <c r="DA31" s="125">
        <v>773</v>
      </c>
      <c r="DB31" s="33">
        <f>VLOOKUP($DA31,Funktionsbezeichnungen,3,0)</f>
        <v>9</v>
      </c>
      <c r="DC31" s="83" t="str">
        <f>VLOOKUP($DA31,Funktionsbezeichnungen,2,0)</f>
        <v>Projektingenieur 3</v>
      </c>
      <c r="DD31" s="125">
        <v>772</v>
      </c>
      <c r="DE31" s="33">
        <f>VLOOKUP($DD31,Funktionsbezeichnungen,3,0)</f>
        <v>8</v>
      </c>
      <c r="DF31" s="83" t="str">
        <f>VLOOKUP($DD31,Funktionsbezeichnungen,2,0)</f>
        <v>Projektingenieur 2</v>
      </c>
      <c r="DG31" s="20"/>
      <c r="DH31" s="33">
        <v>772</v>
      </c>
      <c r="DI31" s="33">
        <f>VLOOKUP($DH31,Funktionsbezeichnungen,3,0)</f>
        <v>8</v>
      </c>
      <c r="DJ31" s="83" t="str">
        <f>VLOOKUP($DH31,Funktionsbezeichnungen,2,0)</f>
        <v>Projektingenieur 2</v>
      </c>
      <c r="DO31" s="19">
        <f t="shared" si="13"/>
        <v>4269</v>
      </c>
      <c r="DP31" s="153">
        <v>2</v>
      </c>
      <c r="DQ31" s="19">
        <v>3</v>
      </c>
      <c r="DR31" s="19" t="s">
        <v>951</v>
      </c>
    </row>
    <row r="32" spans="1:122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S32" s="19" t="str">
        <f t="shared" si="4"/>
        <v xml:space="preserve"> C/B 2)</v>
      </c>
      <c r="CT32" s="154">
        <v>4246</v>
      </c>
      <c r="CU32" s="125">
        <v>772</v>
      </c>
      <c r="CV32" s="33">
        <f t="shared" si="24"/>
        <v>8</v>
      </c>
      <c r="CW32" s="83" t="str">
        <f t="shared" si="25"/>
        <v>Projektingenieur 2</v>
      </c>
      <c r="CX32" s="125">
        <v>772</v>
      </c>
      <c r="CY32" s="33">
        <f t="shared" si="32"/>
        <v>8</v>
      </c>
      <c r="CZ32" s="83" t="str">
        <f t="shared" si="33"/>
        <v>Projektingenieur 2</v>
      </c>
      <c r="DA32" s="125">
        <v>772</v>
      </c>
      <c r="DB32" s="33">
        <f>VLOOKUP($DA32,Funktionsbezeichnungen,3,0)</f>
        <v>8</v>
      </c>
      <c r="DC32" s="83" t="str">
        <f>VLOOKUP($DA32,Funktionsbezeichnungen,2,0)</f>
        <v>Projektingenieur 2</v>
      </c>
      <c r="DD32" s="125">
        <v>772</v>
      </c>
      <c r="DE32" s="33">
        <f>VLOOKUP($DD32,Funktionsbezeichnungen,3,0)</f>
        <v>8</v>
      </c>
      <c r="DF32" s="83" t="str">
        <f>VLOOKUP($DD32,Funktionsbezeichnungen,2,0)</f>
        <v>Projektingenieur 2</v>
      </c>
      <c r="DG32" s="20"/>
      <c r="DH32" s="33">
        <v>772</v>
      </c>
      <c r="DI32" s="33">
        <f>VLOOKUP($DH32,Funktionsbezeichnungen,3,0)</f>
        <v>8</v>
      </c>
      <c r="DJ32" s="83" t="str">
        <f>VLOOKUP($DH32,Funktionsbezeichnungen,2,0)</f>
        <v>Projektingenieur 2</v>
      </c>
      <c r="DO32" s="19">
        <f t="shared" si="13"/>
        <v>4246</v>
      </c>
      <c r="DP32" s="153">
        <v>1</v>
      </c>
      <c r="DQ32" s="19">
        <v>2</v>
      </c>
      <c r="DR32" s="19" t="s">
        <v>951</v>
      </c>
    </row>
    <row r="33" spans="1:122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S33" s="19" t="str">
        <f t="shared" si="4"/>
        <v xml:space="preserve"> C/B 2)</v>
      </c>
      <c r="CT33" s="154">
        <v>4277</v>
      </c>
      <c r="CU33" s="125">
        <v>783</v>
      </c>
      <c r="CV33" s="33">
        <f t="shared" si="24"/>
        <v>9</v>
      </c>
      <c r="CW33" s="83" t="str">
        <f t="shared" si="25"/>
        <v>Projektingenieur 3</v>
      </c>
      <c r="CX33" s="125">
        <v>782</v>
      </c>
      <c r="CY33" s="33">
        <f t="shared" si="32"/>
        <v>8</v>
      </c>
      <c r="CZ33" s="83" t="str">
        <f t="shared" si="33"/>
        <v>Projektingenieur 2</v>
      </c>
      <c r="DA33" s="125">
        <v>782</v>
      </c>
      <c r="DB33" s="33">
        <f>VLOOKUP($DA33,Funktionsbezeichnungen,3,0)</f>
        <v>8</v>
      </c>
      <c r="DC33" s="83" t="str">
        <f>VLOOKUP($DA33,Funktionsbezeichnungen,2,0)</f>
        <v>Projektingenieur 2</v>
      </c>
      <c r="DD33" s="125">
        <v>782</v>
      </c>
      <c r="DE33" s="33">
        <f>VLOOKUP($DD33,Funktionsbezeichnungen,3,0)</f>
        <v>8</v>
      </c>
      <c r="DF33" s="83" t="str">
        <f>VLOOKUP($DD33,Funktionsbezeichnungen,2,0)</f>
        <v>Projektingenieur 2</v>
      </c>
      <c r="DG33" s="20"/>
      <c r="DH33" s="33">
        <v>782</v>
      </c>
      <c r="DI33" s="33">
        <f>VLOOKUP($DH33,Funktionsbezeichnungen,3,0)</f>
        <v>8</v>
      </c>
      <c r="DJ33" s="83" t="str">
        <f>VLOOKUP($DH33,Funktionsbezeichnungen,2,0)</f>
        <v>Projektingenieur 2</v>
      </c>
      <c r="DO33" s="19">
        <f t="shared" si="13"/>
        <v>4277</v>
      </c>
      <c r="DP33" s="153">
        <v>3</v>
      </c>
      <c r="DQ33" s="19">
        <v>2</v>
      </c>
      <c r="DR33" s="19" t="s">
        <v>952</v>
      </c>
    </row>
    <row r="34" spans="1:122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154">
        <v>4317</v>
      </c>
      <c r="CU34" s="125">
        <v>773</v>
      </c>
      <c r="CV34" s="33">
        <f t="shared" si="24"/>
        <v>9</v>
      </c>
      <c r="CW34" s="83" t="str">
        <f t="shared" si="25"/>
        <v>Projektingenieur 3</v>
      </c>
      <c r="CX34" s="125"/>
      <c r="CY34" s="33"/>
      <c r="CZ34" s="83"/>
      <c r="DA34" s="125"/>
      <c r="DB34" s="33"/>
      <c r="DC34" s="83"/>
      <c r="DD34" s="125"/>
      <c r="DE34" s="33"/>
      <c r="DF34" s="83"/>
      <c r="DG34" s="20"/>
      <c r="DH34" s="33"/>
      <c r="DI34" s="33"/>
      <c r="DJ34" s="83"/>
      <c r="DO34" s="19">
        <f t="shared" si="13"/>
        <v>4317</v>
      </c>
      <c r="DP34" s="153">
        <v>2</v>
      </c>
      <c r="DQ34" s="19">
        <v>3</v>
      </c>
      <c r="DR34" s="19" t="s">
        <v>951</v>
      </c>
    </row>
    <row r="35" spans="1:122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5">
        <v>773</v>
      </c>
      <c r="CV35" s="33">
        <f t="shared" si="24"/>
        <v>9</v>
      </c>
      <c r="CW35" s="83" t="str">
        <f t="shared" si="25"/>
        <v>Projektingenieur 3</v>
      </c>
      <c r="CX35" s="125">
        <v>772</v>
      </c>
      <c r="CY35" s="33">
        <f t="shared" si="32"/>
        <v>8</v>
      </c>
      <c r="CZ35" s="83" t="str">
        <f t="shared" si="33"/>
        <v>Projektingenieur 2</v>
      </c>
      <c r="DA35" s="125">
        <v>772</v>
      </c>
      <c r="DB35" s="33">
        <f>VLOOKUP($DA35,Funktionsbezeichnungen,3,0)</f>
        <v>8</v>
      </c>
      <c r="DC35" s="83" t="str">
        <f>VLOOKUP($DA35,Funktionsbezeichnungen,2,0)</f>
        <v>Projektingenieur 2</v>
      </c>
      <c r="DD35" s="125">
        <v>772</v>
      </c>
      <c r="DE35" s="33">
        <f>VLOOKUP($DD35,Funktionsbezeichnungen,3,0)</f>
        <v>8</v>
      </c>
      <c r="DF35" s="83" t="str">
        <f>VLOOKUP($DD35,Funktionsbezeichnungen,2,0)</f>
        <v>Projektingenieur 2</v>
      </c>
      <c r="DG35" s="20"/>
      <c r="DH35" s="33">
        <v>771</v>
      </c>
      <c r="DI35" s="33">
        <f>VLOOKUP($DH35,Funktionsbezeichnungen,3,0)</f>
        <v>7</v>
      </c>
      <c r="DJ35" s="83" t="str">
        <f>VLOOKUP($DH35,Funktionsbezeichnungen,2,0)</f>
        <v>Projektingenieur 1</v>
      </c>
      <c r="DO35" s="19">
        <f t="shared" si="13"/>
        <v>7695</v>
      </c>
      <c r="DP35" s="153">
        <v>1</v>
      </c>
      <c r="DQ35" s="19">
        <v>2</v>
      </c>
      <c r="DR35" s="19" t="s">
        <v>951</v>
      </c>
    </row>
    <row r="36" spans="1:122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5">
        <v>773</v>
      </c>
      <c r="CV36" s="33">
        <f t="shared" si="24"/>
        <v>9</v>
      </c>
      <c r="CW36" s="83" t="str">
        <f t="shared" si="25"/>
        <v>Projektingenieur 3</v>
      </c>
      <c r="CX36" s="125">
        <v>772</v>
      </c>
      <c r="CY36" s="33">
        <f t="shared" si="32"/>
        <v>8</v>
      </c>
      <c r="CZ36" s="83" t="str">
        <f t="shared" si="33"/>
        <v>Projektingenieur 2</v>
      </c>
      <c r="DA36" s="125">
        <v>772</v>
      </c>
      <c r="DB36" s="33">
        <f>VLOOKUP($DA36,Funktionsbezeichnungen,3,0)</f>
        <v>8</v>
      </c>
      <c r="DC36" s="83" t="str">
        <f>VLOOKUP($DA36,Funktionsbezeichnungen,2,0)</f>
        <v>Projektingenieur 2</v>
      </c>
      <c r="DD36" s="125">
        <v>772</v>
      </c>
      <c r="DE36" s="33">
        <f>VLOOKUP($DD36,Funktionsbezeichnungen,3,0)</f>
        <v>8</v>
      </c>
      <c r="DF36" s="83" t="str">
        <f>VLOOKUP($DD36,Funktionsbezeichnungen,2,0)</f>
        <v>Projektingenieur 2</v>
      </c>
      <c r="DG36" s="20"/>
      <c r="DH36" s="33">
        <v>771</v>
      </c>
      <c r="DI36" s="33">
        <f>VLOOKUP($DH36,Funktionsbezeichnungen,3,0)</f>
        <v>7</v>
      </c>
      <c r="DJ36" s="83" t="str">
        <f>VLOOKUP($DH36,Funktionsbezeichnungen,2,0)</f>
        <v>Projektingenieur 1</v>
      </c>
      <c r="DO36" s="19">
        <f t="shared" si="13"/>
        <v>4350</v>
      </c>
      <c r="DP36" s="153">
        <v>1</v>
      </c>
      <c r="DQ36" s="19">
        <v>2</v>
      </c>
      <c r="DR36" s="19" t="s">
        <v>951</v>
      </c>
    </row>
    <row r="37" spans="1:122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S37" s="19" t="str">
        <f t="shared" si="4"/>
        <v>C</v>
      </c>
      <c r="CT37" s="154">
        <v>3160</v>
      </c>
      <c r="CU37" s="125">
        <v>772</v>
      </c>
      <c r="CV37" s="33">
        <f t="shared" si="24"/>
        <v>8</v>
      </c>
      <c r="CW37" s="83" t="str">
        <f t="shared" si="25"/>
        <v>Projektingenieur 2</v>
      </c>
      <c r="CX37" s="125">
        <v>772</v>
      </c>
      <c r="CY37" s="33">
        <f t="shared" si="26"/>
        <v>8</v>
      </c>
      <c r="CZ37" s="83" t="str">
        <f t="shared" si="27"/>
        <v>Projektingenieur 2</v>
      </c>
      <c r="DA37" s="125">
        <v>772</v>
      </c>
      <c r="DB37" s="33">
        <f t="shared" si="28"/>
        <v>8</v>
      </c>
      <c r="DC37" s="83" t="str">
        <f t="shared" si="29"/>
        <v>Projektingenieur 2</v>
      </c>
      <c r="DD37" s="125">
        <v>772</v>
      </c>
      <c r="DE37" s="33">
        <f>VLOOKUP($DD37,Funktionsbezeichnungen,3,0)</f>
        <v>8</v>
      </c>
      <c r="DF37" s="83" t="str">
        <f>VLOOKUP($DD37,Funktionsbezeichnungen,2,0)</f>
        <v>Projektingenieur 2</v>
      </c>
      <c r="DG37" s="20"/>
      <c r="DH37" s="33">
        <v>772</v>
      </c>
      <c r="DI37" s="33">
        <f t="shared" si="30"/>
        <v>8</v>
      </c>
      <c r="DJ37" s="83" t="str">
        <f t="shared" si="31"/>
        <v>Projektingenieur 2</v>
      </c>
      <c r="DO37" s="19">
        <f t="shared" si="13"/>
        <v>3160</v>
      </c>
      <c r="DP37" s="153">
        <v>2</v>
      </c>
      <c r="DQ37" s="19">
        <v>3</v>
      </c>
      <c r="DR37" s="19" t="s">
        <v>951</v>
      </c>
    </row>
    <row r="38" spans="1:122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S38" s="19" t="str">
        <f t="shared" si="4"/>
        <v>C</v>
      </c>
      <c r="CT38" s="154">
        <v>4185</v>
      </c>
      <c r="CU38" s="125">
        <v>772</v>
      </c>
      <c r="CV38" s="33">
        <f t="shared" si="24"/>
        <v>8</v>
      </c>
      <c r="CW38" s="83" t="str">
        <f t="shared" si="25"/>
        <v>Projektingenieur 2</v>
      </c>
      <c r="CX38" s="125">
        <v>772</v>
      </c>
      <c r="CY38" s="33">
        <f t="shared" si="26"/>
        <v>8</v>
      </c>
      <c r="CZ38" s="83" t="str">
        <f t="shared" si="27"/>
        <v>Projektingenieur 2</v>
      </c>
      <c r="DA38" s="125">
        <v>772</v>
      </c>
      <c r="DB38" s="33">
        <f t="shared" si="28"/>
        <v>8</v>
      </c>
      <c r="DC38" s="83" t="str">
        <f t="shared" si="29"/>
        <v>Projektingenieur 2</v>
      </c>
      <c r="DD38" s="125">
        <v>772</v>
      </c>
      <c r="DE38" s="33">
        <f>VLOOKUP($DD38,Funktionsbezeichnungen,3,0)</f>
        <v>8</v>
      </c>
      <c r="DF38" s="83" t="str">
        <f>VLOOKUP($DD38,Funktionsbezeichnungen,2,0)</f>
        <v>Projektingenieur 2</v>
      </c>
      <c r="DG38" s="20"/>
      <c r="DH38" s="33">
        <v>772</v>
      </c>
      <c r="DI38" s="33">
        <f t="shared" si="30"/>
        <v>8</v>
      </c>
      <c r="DJ38" s="83" t="str">
        <f t="shared" si="31"/>
        <v>Projektingenieur 2</v>
      </c>
      <c r="DO38" s="19">
        <f t="shared" si="13"/>
        <v>4185</v>
      </c>
      <c r="DP38" s="153">
        <v>1</v>
      </c>
      <c r="DQ38" s="19">
        <v>2</v>
      </c>
      <c r="DR38" s="19" t="s">
        <v>951</v>
      </c>
    </row>
    <row r="39" spans="1:122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S39" s="19" t="str">
        <f t="shared" si="4"/>
        <v>C</v>
      </c>
      <c r="CT39" s="154">
        <v>3208</v>
      </c>
      <c r="CU39" s="125">
        <v>772</v>
      </c>
      <c r="CV39" s="33">
        <f t="shared" si="24"/>
        <v>8</v>
      </c>
      <c r="CW39" s="83" t="str">
        <f t="shared" si="25"/>
        <v>Projektingenieur 2</v>
      </c>
      <c r="CX39" s="125">
        <v>772</v>
      </c>
      <c r="CY39" s="33">
        <f t="shared" si="26"/>
        <v>8</v>
      </c>
      <c r="CZ39" s="83" t="str">
        <f t="shared" si="27"/>
        <v>Projektingenieur 2</v>
      </c>
      <c r="DA39" s="125">
        <v>772</v>
      </c>
      <c r="DB39" s="33">
        <f t="shared" si="28"/>
        <v>8</v>
      </c>
      <c r="DC39" s="83" t="str">
        <f t="shared" si="29"/>
        <v>Projektingenieur 2</v>
      </c>
      <c r="DD39" s="125"/>
      <c r="DE39" s="33"/>
      <c r="DF39" s="83"/>
      <c r="DG39" s="20"/>
      <c r="DH39" s="33">
        <v>772</v>
      </c>
      <c r="DI39" s="33">
        <f t="shared" si="30"/>
        <v>8</v>
      </c>
      <c r="DJ39" s="83" t="str">
        <f t="shared" si="31"/>
        <v>Projektingenieur 2</v>
      </c>
      <c r="DO39" s="19">
        <f t="shared" si="13"/>
        <v>3208</v>
      </c>
      <c r="DP39" s="153">
        <v>2</v>
      </c>
      <c r="DQ39" s="19">
        <v>3</v>
      </c>
      <c r="DR39" s="19" t="s">
        <v>951</v>
      </c>
    </row>
    <row r="40" spans="1:122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S40" s="19" t="str">
        <f t="shared" si="4"/>
        <v>C</v>
      </c>
      <c r="CT40" s="154">
        <v>4307</v>
      </c>
      <c r="CU40" s="125">
        <v>782</v>
      </c>
      <c r="CV40" s="33">
        <f t="shared" si="24"/>
        <v>8</v>
      </c>
      <c r="CW40" s="83" t="str">
        <f t="shared" si="25"/>
        <v>Projektingenieur 2</v>
      </c>
      <c r="CX40" s="125">
        <v>782</v>
      </c>
      <c r="CY40" s="33">
        <f>VLOOKUP($CX40,Funktionsbezeichnungen,3,0)</f>
        <v>8</v>
      </c>
      <c r="CZ40" s="83" t="str">
        <f>VLOOKUP($CX40,Funktionsbezeichnungen,2,0)</f>
        <v>Projektingenieur 2</v>
      </c>
      <c r="DA40" s="125"/>
      <c r="DB40" s="33"/>
      <c r="DC40" s="83"/>
      <c r="DD40" s="125"/>
      <c r="DE40" s="33"/>
      <c r="DF40" s="83"/>
      <c r="DG40" s="20"/>
      <c r="DH40" s="33"/>
      <c r="DI40" s="33"/>
      <c r="DJ40" s="83"/>
      <c r="DO40" s="19">
        <f t="shared" si="13"/>
        <v>4307</v>
      </c>
      <c r="DP40" s="153">
        <v>1</v>
      </c>
      <c r="DQ40" s="19">
        <v>2</v>
      </c>
      <c r="DR40" s="19" t="s">
        <v>952</v>
      </c>
    </row>
    <row r="41" spans="1:122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S41" s="19" t="str">
        <f t="shared" si="4"/>
        <v>C</v>
      </c>
      <c r="CT41" s="154">
        <v>4291</v>
      </c>
      <c r="CU41" s="125">
        <v>772</v>
      </c>
      <c r="CV41" s="33">
        <f t="shared" si="24"/>
        <v>8</v>
      </c>
      <c r="CW41" s="83" t="str">
        <f t="shared" si="25"/>
        <v>Projektingenieur 2</v>
      </c>
      <c r="CX41" s="125">
        <v>772</v>
      </c>
      <c r="CY41" s="33">
        <f t="shared" si="26"/>
        <v>8</v>
      </c>
      <c r="CZ41" s="83" t="str">
        <f t="shared" si="27"/>
        <v>Projektingenieur 2</v>
      </c>
      <c r="DA41" s="125">
        <v>772</v>
      </c>
      <c r="DB41" s="33">
        <f t="shared" si="28"/>
        <v>8</v>
      </c>
      <c r="DC41" s="83" t="str">
        <f t="shared" si="29"/>
        <v>Projektingenieur 2</v>
      </c>
      <c r="DD41" s="125">
        <v>772</v>
      </c>
      <c r="DE41" s="33">
        <f t="shared" ref="DE41:DE47" si="34">VLOOKUP($DD41,Funktionsbezeichnungen,3,0)</f>
        <v>8</v>
      </c>
      <c r="DF41" s="83" t="str">
        <f t="shared" ref="DF41:DF47" si="35">VLOOKUP($DD41,Funktionsbezeichnungen,2,0)</f>
        <v>Projektingenieur 2</v>
      </c>
      <c r="DG41" s="20"/>
      <c r="DH41" s="33">
        <v>772</v>
      </c>
      <c r="DI41" s="33">
        <f t="shared" si="30"/>
        <v>8</v>
      </c>
      <c r="DJ41" s="83" t="str">
        <f t="shared" si="31"/>
        <v>Projektingenieur 2</v>
      </c>
      <c r="DO41" s="19">
        <f t="shared" si="13"/>
        <v>4291</v>
      </c>
      <c r="DP41" s="153">
        <v>1</v>
      </c>
      <c r="DQ41" s="19">
        <v>2</v>
      </c>
      <c r="DR41" s="185" t="s">
        <v>968</v>
      </c>
    </row>
    <row r="42" spans="1:122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S42" s="19" t="str">
        <f t="shared" si="4"/>
        <v>C</v>
      </c>
      <c r="CT42" s="154">
        <v>7696</v>
      </c>
      <c r="CU42" s="125">
        <v>772</v>
      </c>
      <c r="CV42" s="33">
        <f t="shared" si="24"/>
        <v>8</v>
      </c>
      <c r="CW42" s="83" t="str">
        <f t="shared" si="25"/>
        <v>Projektingenieur 2</v>
      </c>
      <c r="CX42" s="125">
        <v>772</v>
      </c>
      <c r="CY42" s="33">
        <f t="shared" si="26"/>
        <v>8</v>
      </c>
      <c r="CZ42" s="83" t="str">
        <f t="shared" si="27"/>
        <v>Projektingenieur 2</v>
      </c>
      <c r="DA42" s="125">
        <v>772</v>
      </c>
      <c r="DB42" s="33">
        <f t="shared" si="28"/>
        <v>8</v>
      </c>
      <c r="DC42" s="83" t="str">
        <f t="shared" si="29"/>
        <v>Projektingenieur 2</v>
      </c>
      <c r="DD42" s="125">
        <v>772</v>
      </c>
      <c r="DE42" s="33">
        <f t="shared" si="34"/>
        <v>8</v>
      </c>
      <c r="DF42" s="83" t="str">
        <f t="shared" si="35"/>
        <v>Projektingenieur 2</v>
      </c>
      <c r="DG42" s="20"/>
      <c r="DH42" s="33">
        <v>772</v>
      </c>
      <c r="DI42" s="33">
        <f t="shared" si="30"/>
        <v>8</v>
      </c>
      <c r="DJ42" s="83" t="str">
        <f t="shared" si="31"/>
        <v>Projektingenieur 2</v>
      </c>
      <c r="DO42" s="19">
        <f t="shared" si="13"/>
        <v>7696</v>
      </c>
      <c r="DP42" s="153">
        <v>2</v>
      </c>
      <c r="DQ42" s="19">
        <v>3</v>
      </c>
      <c r="DR42" s="19" t="s">
        <v>951</v>
      </c>
    </row>
    <row r="43" spans="1:122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S43" s="19" t="str">
        <f t="shared" si="4"/>
        <v>C</v>
      </c>
      <c r="CT43" s="154">
        <v>4306</v>
      </c>
      <c r="CU43" s="125">
        <v>782</v>
      </c>
      <c r="CV43" s="33">
        <f t="shared" si="24"/>
        <v>8</v>
      </c>
      <c r="CW43" s="83" t="str">
        <f t="shared" si="25"/>
        <v>Projektingenieur 2</v>
      </c>
      <c r="CX43" s="125">
        <v>782</v>
      </c>
      <c r="CY43" s="33">
        <f>VLOOKUP($CX43,Funktionsbezeichnungen,3,0)</f>
        <v>8</v>
      </c>
      <c r="CZ43" s="83" t="str">
        <f>VLOOKUP($CX43,Funktionsbezeichnungen,2,0)</f>
        <v>Projektingenieur 2</v>
      </c>
      <c r="DA43" s="125">
        <v>782</v>
      </c>
      <c r="DB43" s="33">
        <f>VLOOKUP($DA43,Funktionsbezeichnungen,3,0)</f>
        <v>8</v>
      </c>
      <c r="DC43" s="83" t="str">
        <f>VLOOKUP($DA43,Funktionsbezeichnungen,2,0)</f>
        <v>Projektingenieur 2</v>
      </c>
      <c r="DD43" s="125">
        <v>782</v>
      </c>
      <c r="DE43" s="33">
        <f t="shared" si="34"/>
        <v>8</v>
      </c>
      <c r="DF43" s="83" t="str">
        <f t="shared" si="35"/>
        <v>Projektingenieur 2</v>
      </c>
      <c r="DG43" s="20"/>
      <c r="DH43" s="33">
        <v>781</v>
      </c>
      <c r="DI43" s="33">
        <f>VLOOKUP($DH43,Funktionsbezeichnungen,3,0)</f>
        <v>7</v>
      </c>
      <c r="DJ43" s="83" t="str">
        <f>VLOOKUP($DH43,Funktionsbezeichnungen,2,0)</f>
        <v>Projektingenieur 1</v>
      </c>
      <c r="DO43" s="19">
        <f t="shared" si="13"/>
        <v>4306</v>
      </c>
      <c r="DP43" s="153">
        <v>2</v>
      </c>
      <c r="DQ43" s="19">
        <v>2</v>
      </c>
      <c r="DR43" s="19" t="s">
        <v>952</v>
      </c>
    </row>
    <row r="44" spans="1:122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S44" s="19" t="str">
        <f t="shared" si="4"/>
        <v>C</v>
      </c>
      <c r="CT44" s="154">
        <v>4275</v>
      </c>
      <c r="CU44" s="125">
        <v>782</v>
      </c>
      <c r="CV44" s="33">
        <f t="shared" si="24"/>
        <v>8</v>
      </c>
      <c r="CW44" s="83" t="str">
        <f t="shared" si="25"/>
        <v>Projektingenieur 2</v>
      </c>
      <c r="CX44" s="125">
        <v>782</v>
      </c>
      <c r="CY44" s="33">
        <f t="shared" si="26"/>
        <v>8</v>
      </c>
      <c r="CZ44" s="83" t="str">
        <f t="shared" si="27"/>
        <v>Projektingenieur 2</v>
      </c>
      <c r="DA44" s="125">
        <v>782</v>
      </c>
      <c r="DB44" s="33">
        <f t="shared" si="28"/>
        <v>8</v>
      </c>
      <c r="DC44" s="83" t="str">
        <f t="shared" si="29"/>
        <v>Projektingenieur 2</v>
      </c>
      <c r="DD44" s="125">
        <v>782</v>
      </c>
      <c r="DE44" s="33">
        <f t="shared" si="34"/>
        <v>8</v>
      </c>
      <c r="DF44" s="83" t="str">
        <f t="shared" si="35"/>
        <v>Projektingenieur 2</v>
      </c>
      <c r="DG44" s="20"/>
      <c r="DH44" s="33">
        <v>781</v>
      </c>
      <c r="DI44" s="33">
        <f t="shared" si="30"/>
        <v>7</v>
      </c>
      <c r="DJ44" s="83" t="str">
        <f t="shared" si="31"/>
        <v>Projektingenieur 1</v>
      </c>
      <c r="DO44" s="19">
        <f t="shared" si="13"/>
        <v>4275</v>
      </c>
      <c r="DP44" s="153">
        <v>2</v>
      </c>
      <c r="DQ44" s="19">
        <v>3</v>
      </c>
      <c r="DR44" s="19" t="s">
        <v>952</v>
      </c>
    </row>
    <row r="45" spans="1:122" s="19" customFormat="1" x14ac:dyDescent="0.2">
      <c r="A45" s="53">
        <v>0</v>
      </c>
      <c r="B45" s="53"/>
      <c r="C45" s="53">
        <f t="shared" ref="C45" si="36"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ref="Z45" si="37">$AD$3-V45</f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ref="CP45" si="38">+S45</f>
        <v>Igual Lorenzo</v>
      </c>
      <c r="CR45" s="19">
        <f t="shared" ref="CR45" si="39">+Z45</f>
        <v>15</v>
      </c>
      <c r="CS45" s="19" t="str">
        <f t="shared" ref="CS45" si="40">+AB45</f>
        <v>C</v>
      </c>
      <c r="CT45" s="154">
        <v>3215</v>
      </c>
      <c r="CU45" s="125">
        <v>772</v>
      </c>
      <c r="CV45" s="33">
        <f t="shared" si="24"/>
        <v>8</v>
      </c>
      <c r="CW45" s="83" t="str">
        <f t="shared" si="25"/>
        <v>Projektingenieur 2</v>
      </c>
      <c r="CX45" s="125"/>
      <c r="CY45" s="33"/>
      <c r="CZ45" s="83"/>
      <c r="DA45" s="125"/>
      <c r="DB45" s="33"/>
      <c r="DC45" s="83"/>
      <c r="DD45" s="125"/>
      <c r="DE45" s="33"/>
      <c r="DF45" s="83"/>
      <c r="DG45" s="20"/>
      <c r="DH45" s="33"/>
      <c r="DI45" s="33"/>
      <c r="DJ45" s="83"/>
      <c r="DO45" s="19">
        <f t="shared" ref="DO45" si="41">+CT45</f>
        <v>3215</v>
      </c>
      <c r="DP45" s="153">
        <v>2</v>
      </c>
      <c r="DQ45" s="19">
        <v>3</v>
      </c>
      <c r="DR45" s="19" t="s">
        <v>952</v>
      </c>
    </row>
    <row r="46" spans="1:122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S46" s="19" t="str">
        <f t="shared" si="4"/>
        <v>C</v>
      </c>
      <c r="CT46" s="154">
        <v>4299</v>
      </c>
      <c r="CU46" s="125">
        <v>782</v>
      </c>
      <c r="CV46" s="33">
        <f t="shared" si="24"/>
        <v>8</v>
      </c>
      <c r="CW46" s="83" t="str">
        <f t="shared" si="25"/>
        <v>Projektingenieur 2</v>
      </c>
      <c r="CX46" s="125">
        <v>782</v>
      </c>
      <c r="CY46" s="33">
        <f t="shared" si="26"/>
        <v>8</v>
      </c>
      <c r="CZ46" s="83" t="str">
        <f t="shared" si="27"/>
        <v>Projektingenieur 2</v>
      </c>
      <c r="DA46" s="125">
        <v>782</v>
      </c>
      <c r="DB46" s="33">
        <f t="shared" si="28"/>
        <v>8</v>
      </c>
      <c r="DC46" s="83" t="str">
        <f t="shared" si="29"/>
        <v>Projektingenieur 2</v>
      </c>
      <c r="DD46" s="125">
        <v>782</v>
      </c>
      <c r="DE46" s="33">
        <f t="shared" si="34"/>
        <v>8</v>
      </c>
      <c r="DF46" s="83" t="str">
        <f t="shared" si="35"/>
        <v>Projektingenieur 2</v>
      </c>
      <c r="DG46" s="20"/>
      <c r="DH46" s="33">
        <v>782</v>
      </c>
      <c r="DI46" s="33">
        <f t="shared" si="30"/>
        <v>8</v>
      </c>
      <c r="DJ46" s="83" t="str">
        <f t="shared" si="31"/>
        <v>Projektingenieur 2</v>
      </c>
      <c r="DO46" s="19">
        <f t="shared" si="13"/>
        <v>4299</v>
      </c>
      <c r="DP46" s="153">
        <v>2</v>
      </c>
      <c r="DQ46" s="19">
        <v>3</v>
      </c>
      <c r="DR46" s="19" t="s">
        <v>952</v>
      </c>
    </row>
    <row r="47" spans="1:122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S47" s="19" t="str">
        <f t="shared" si="4"/>
        <v>C</v>
      </c>
      <c r="CT47" s="154">
        <v>4345</v>
      </c>
      <c r="CU47" s="125" t="s">
        <v>711</v>
      </c>
      <c r="CV47" s="33"/>
      <c r="CW47" s="83"/>
      <c r="CX47" s="125">
        <v>782</v>
      </c>
      <c r="CY47" s="33">
        <f>VLOOKUP($CX47,Funktionsbezeichnungen,3,0)</f>
        <v>8</v>
      </c>
      <c r="CZ47" s="83" t="str">
        <f>VLOOKUP($CX47,Funktionsbezeichnungen,2,0)</f>
        <v>Projektingenieur 2</v>
      </c>
      <c r="DA47" s="125">
        <v>782</v>
      </c>
      <c r="DB47" s="33">
        <f>VLOOKUP($DA47,Funktionsbezeichnungen,3,0)</f>
        <v>8</v>
      </c>
      <c r="DC47" s="83" t="str">
        <f>VLOOKUP($DA47,Funktionsbezeichnungen,2,0)</f>
        <v>Projektingenieur 2</v>
      </c>
      <c r="DD47" s="125">
        <v>782</v>
      </c>
      <c r="DE47" s="33">
        <f t="shared" si="34"/>
        <v>8</v>
      </c>
      <c r="DF47" s="83" t="str">
        <f t="shared" si="35"/>
        <v>Projektingenieur 2</v>
      </c>
      <c r="DG47" s="20"/>
      <c r="DH47" s="33">
        <v>781</v>
      </c>
      <c r="DI47" s="33">
        <f>VLOOKUP($DH47,Funktionsbezeichnungen,3,0)</f>
        <v>7</v>
      </c>
      <c r="DJ47" s="83" t="str">
        <f>VLOOKUP($DH47,Funktionsbezeichnungen,2,0)</f>
        <v>Projektingenieur 1</v>
      </c>
      <c r="DO47" s="19">
        <f t="shared" si="13"/>
        <v>4345</v>
      </c>
      <c r="DP47" s="153">
        <v>1</v>
      </c>
      <c r="DQ47" s="19">
        <v>2</v>
      </c>
      <c r="DR47" s="19" t="s">
        <v>952</v>
      </c>
    </row>
    <row r="48" spans="1:122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S48" s="19" t="str">
        <f t="shared" si="4"/>
        <v>C</v>
      </c>
      <c r="CT48" s="154">
        <v>9648</v>
      </c>
      <c r="CU48" s="125">
        <v>772</v>
      </c>
      <c r="CV48" s="33">
        <f t="shared" ref="CV48:CV76" si="42">VLOOKUP($CU48,Funktionsbezeichnungen,3,0)</f>
        <v>8</v>
      </c>
      <c r="CW48" s="83" t="str">
        <f t="shared" ref="CW48:CW76" si="43">VLOOKUP($CU48,Funktionsbezeichnungen,2,0)</f>
        <v>Projektingenieur 2</v>
      </c>
      <c r="CX48" s="125">
        <v>772</v>
      </c>
      <c r="CY48" s="33">
        <f t="shared" ref="CY48:CY62" si="44">VLOOKUP($CX48,Funktionsbezeichnungen,3,0)</f>
        <v>8</v>
      </c>
      <c r="CZ48" s="83" t="str">
        <f t="shared" ref="CZ48:CZ62" si="45">VLOOKUP($CX48,Funktionsbezeichnungen,2,0)</f>
        <v>Projektingenieur 2</v>
      </c>
      <c r="DA48" s="125">
        <v>772</v>
      </c>
      <c r="DB48" s="33">
        <f>VLOOKUP($DA48,Funktionsbezeichnungen,3,0)</f>
        <v>8</v>
      </c>
      <c r="DC48" s="83" t="str">
        <f>VLOOKUP($DA48,Funktionsbezeichnungen,2,0)</f>
        <v>Projektingenieur 2</v>
      </c>
      <c r="DD48" s="125">
        <v>772</v>
      </c>
      <c r="DE48" s="33">
        <f>VLOOKUP($DD48,Funktionsbezeichnungen,3,0)</f>
        <v>8</v>
      </c>
      <c r="DF48" s="83" t="str">
        <f>VLOOKUP($DD48,Funktionsbezeichnungen,2,0)</f>
        <v>Projektingenieur 2</v>
      </c>
      <c r="DG48" s="20"/>
      <c r="DH48" s="33">
        <v>771</v>
      </c>
      <c r="DI48" s="33">
        <f>VLOOKUP($DH48,Funktionsbezeichnungen,3,0)</f>
        <v>7</v>
      </c>
      <c r="DJ48" s="83" t="str">
        <f>VLOOKUP($DH48,Funktionsbezeichnungen,2,0)</f>
        <v>Projektingenieur 1</v>
      </c>
      <c r="DO48" s="19">
        <f t="shared" si="13"/>
        <v>9648</v>
      </c>
      <c r="DP48" s="153">
        <v>2</v>
      </c>
      <c r="DQ48" s="19">
        <v>3</v>
      </c>
      <c r="DR48" s="19" t="s">
        <v>951</v>
      </c>
    </row>
    <row r="49" spans="1:122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S49" s="19" t="str">
        <f t="shared" si="4"/>
        <v>C</v>
      </c>
      <c r="CT49" s="154">
        <v>4912</v>
      </c>
      <c r="CU49" s="125">
        <v>772</v>
      </c>
      <c r="CV49" s="33">
        <f t="shared" si="42"/>
        <v>8</v>
      </c>
      <c r="CW49" s="83" t="str">
        <f t="shared" si="43"/>
        <v>Projektingenieur 2</v>
      </c>
      <c r="CX49" s="125"/>
      <c r="CY49" s="33"/>
      <c r="CZ49" s="83"/>
      <c r="DA49" s="125"/>
      <c r="DB49" s="33"/>
      <c r="DC49" s="83"/>
      <c r="DD49" s="125"/>
      <c r="DE49" s="33"/>
      <c r="DF49" s="83"/>
      <c r="DG49" s="20"/>
      <c r="DH49" s="33"/>
      <c r="DI49" s="33"/>
      <c r="DJ49" s="83"/>
      <c r="DO49" s="19">
        <f t="shared" si="13"/>
        <v>4912</v>
      </c>
      <c r="DP49" s="153">
        <v>2</v>
      </c>
      <c r="DQ49" s="19">
        <v>3</v>
      </c>
      <c r="DR49" s="19" t="s">
        <v>951</v>
      </c>
    </row>
    <row r="50" spans="1:122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S50" s="19" t="str">
        <f t="shared" si="4"/>
        <v>C</v>
      </c>
      <c r="CT50" s="154">
        <v>4909</v>
      </c>
      <c r="CU50" s="125">
        <v>772</v>
      </c>
      <c r="CV50" s="33">
        <f t="shared" si="42"/>
        <v>8</v>
      </c>
      <c r="CW50" s="83" t="str">
        <f t="shared" si="43"/>
        <v>Projektingenieur 2</v>
      </c>
      <c r="CX50" s="125"/>
      <c r="CY50" s="33"/>
      <c r="CZ50" s="83"/>
      <c r="DA50" s="125"/>
      <c r="DB50" s="33"/>
      <c r="DC50" s="83"/>
      <c r="DD50" s="125"/>
      <c r="DE50" s="33"/>
      <c r="DF50" s="83"/>
      <c r="DG50" s="20"/>
      <c r="DH50" s="33"/>
      <c r="DI50" s="33"/>
      <c r="DJ50" s="83"/>
      <c r="DO50" s="19">
        <f t="shared" si="13"/>
        <v>4909</v>
      </c>
      <c r="DP50" s="153">
        <v>2</v>
      </c>
      <c r="DQ50" s="19">
        <v>3</v>
      </c>
      <c r="DR50" s="19" t="s">
        <v>952</v>
      </c>
    </row>
    <row r="51" spans="1:122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S51" s="19" t="str">
        <f t="shared" si="4"/>
        <v>C</v>
      </c>
      <c r="CT51" s="154">
        <v>4353</v>
      </c>
      <c r="CU51" s="125">
        <v>772</v>
      </c>
      <c r="CV51" s="33">
        <f t="shared" si="42"/>
        <v>8</v>
      </c>
      <c r="CW51" s="83" t="str">
        <f t="shared" si="43"/>
        <v>Projektingenieur 2</v>
      </c>
      <c r="CX51" s="125">
        <v>772</v>
      </c>
      <c r="CY51" s="33">
        <f t="shared" si="44"/>
        <v>8</v>
      </c>
      <c r="CZ51" s="83" t="str">
        <f t="shared" si="45"/>
        <v>Projektingenieur 2</v>
      </c>
      <c r="DA51" s="125">
        <v>772</v>
      </c>
      <c r="DB51" s="33">
        <f>VLOOKUP($DA51,Funktionsbezeichnungen,3,0)</f>
        <v>8</v>
      </c>
      <c r="DC51" s="83" t="str">
        <f>VLOOKUP($DA51,Funktionsbezeichnungen,2,0)</f>
        <v>Projektingenieur 2</v>
      </c>
      <c r="DD51" s="125">
        <v>771</v>
      </c>
      <c r="DE51" s="33">
        <f>VLOOKUP($DD51,Funktionsbezeichnungen,3,0)</f>
        <v>7</v>
      </c>
      <c r="DF51" s="83" t="str">
        <f>VLOOKUP($DD51,Funktionsbezeichnungen,2,0)</f>
        <v>Projektingenieur 1</v>
      </c>
      <c r="DG51" s="20"/>
      <c r="DH51" s="33">
        <v>771</v>
      </c>
      <c r="DI51" s="33">
        <f>VLOOKUP($DH51,Funktionsbezeichnungen,3,0)</f>
        <v>7</v>
      </c>
      <c r="DJ51" s="83" t="str">
        <f>VLOOKUP($DH51,Funktionsbezeichnungen,2,0)</f>
        <v>Projektingenieur 1</v>
      </c>
      <c r="DO51" s="19">
        <f t="shared" si="13"/>
        <v>4353</v>
      </c>
      <c r="DP51" s="153">
        <v>2</v>
      </c>
      <c r="DQ51" s="19">
        <v>3</v>
      </c>
      <c r="DR51" s="185" t="s">
        <v>968</v>
      </c>
    </row>
    <row r="52" spans="1:122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S52" s="19" t="str">
        <f t="shared" si="4"/>
        <v>C</v>
      </c>
      <c r="CT52" s="154">
        <v>4293</v>
      </c>
      <c r="CU52" s="125">
        <v>772</v>
      </c>
      <c r="CV52" s="33">
        <f t="shared" si="42"/>
        <v>8</v>
      </c>
      <c r="CW52" s="83" t="str">
        <f t="shared" si="43"/>
        <v>Projektingenieur 2</v>
      </c>
      <c r="CX52" s="125">
        <v>772</v>
      </c>
      <c r="CY52" s="33">
        <f t="shared" si="44"/>
        <v>8</v>
      </c>
      <c r="CZ52" s="83" t="str">
        <f t="shared" si="45"/>
        <v>Projektingenieur 2</v>
      </c>
      <c r="DA52" s="125">
        <v>772</v>
      </c>
      <c r="DB52" s="33">
        <f>VLOOKUP($DA52,Funktionsbezeichnungen,3,0)</f>
        <v>8</v>
      </c>
      <c r="DC52" s="83" t="str">
        <f>VLOOKUP($DA52,Funktionsbezeichnungen,2,0)</f>
        <v>Projektingenieur 2</v>
      </c>
      <c r="DD52" s="125">
        <v>772</v>
      </c>
      <c r="DE52" s="33">
        <f>VLOOKUP($DD52,Funktionsbezeichnungen,3,0)</f>
        <v>8</v>
      </c>
      <c r="DF52" s="83" t="str">
        <f>VLOOKUP($DD52,Funktionsbezeichnungen,2,0)</f>
        <v>Projektingenieur 2</v>
      </c>
      <c r="DG52" s="20"/>
      <c r="DH52" s="33">
        <v>771</v>
      </c>
      <c r="DI52" s="33">
        <f>VLOOKUP($DH52,Funktionsbezeichnungen,3,0)</f>
        <v>7</v>
      </c>
      <c r="DJ52" s="83" t="str">
        <f>VLOOKUP($DH52,Funktionsbezeichnungen,2,0)</f>
        <v>Projektingenieur 1</v>
      </c>
      <c r="DO52" s="19">
        <f t="shared" si="13"/>
        <v>4293</v>
      </c>
      <c r="DP52" s="153">
        <v>2</v>
      </c>
      <c r="DQ52" s="19">
        <v>3</v>
      </c>
      <c r="DR52" s="19" t="s">
        <v>951</v>
      </c>
    </row>
    <row r="53" spans="1:122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S53" s="19" t="str">
        <f t="shared" si="4"/>
        <v>C</v>
      </c>
      <c r="CT53" s="154">
        <v>4312</v>
      </c>
      <c r="CU53" s="125">
        <v>772</v>
      </c>
      <c r="CV53" s="33">
        <f t="shared" si="42"/>
        <v>8</v>
      </c>
      <c r="CW53" s="83" t="str">
        <f t="shared" si="43"/>
        <v>Projektingenieur 2</v>
      </c>
      <c r="CX53" s="125">
        <v>772</v>
      </c>
      <c r="CY53" s="33">
        <f t="shared" si="44"/>
        <v>8</v>
      </c>
      <c r="CZ53" s="83" t="str">
        <f t="shared" si="45"/>
        <v>Projektingenieur 2</v>
      </c>
      <c r="DA53" s="125"/>
      <c r="DB53" s="33"/>
      <c r="DC53" s="83"/>
      <c r="DD53" s="125"/>
      <c r="DE53" s="33"/>
      <c r="DF53" s="83"/>
      <c r="DG53" s="20"/>
      <c r="DH53" s="33"/>
      <c r="DI53" s="33"/>
      <c r="DJ53" s="83"/>
      <c r="DO53" s="19">
        <f t="shared" si="13"/>
        <v>4312</v>
      </c>
      <c r="DP53" s="153">
        <v>2</v>
      </c>
      <c r="DQ53" s="19">
        <v>2</v>
      </c>
      <c r="DR53" s="19" t="s">
        <v>951</v>
      </c>
    </row>
    <row r="54" spans="1:122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S54" s="19" t="str">
        <f t="shared" si="4"/>
        <v>C</v>
      </c>
      <c r="CT54" s="154">
        <v>9677</v>
      </c>
      <c r="CU54" s="125">
        <v>772</v>
      </c>
      <c r="CV54" s="33">
        <f t="shared" si="42"/>
        <v>8</v>
      </c>
      <c r="CW54" s="83" t="str">
        <f t="shared" si="43"/>
        <v>Projektingenieur 2</v>
      </c>
      <c r="CX54" s="125">
        <v>772</v>
      </c>
      <c r="CY54" s="33">
        <f t="shared" si="44"/>
        <v>8</v>
      </c>
      <c r="CZ54" s="83" t="str">
        <f t="shared" si="45"/>
        <v>Projektingenieur 2</v>
      </c>
      <c r="DA54" s="125">
        <v>772</v>
      </c>
      <c r="DB54" s="33">
        <f>VLOOKUP($DA54,Funktionsbezeichnungen,3,0)</f>
        <v>8</v>
      </c>
      <c r="DC54" s="83" t="str">
        <f>VLOOKUP($DA54,Funktionsbezeichnungen,2,0)</f>
        <v>Projektingenieur 2</v>
      </c>
      <c r="DD54" s="125">
        <v>771</v>
      </c>
      <c r="DE54" s="33">
        <f>VLOOKUP($DD54,Funktionsbezeichnungen,3,0)</f>
        <v>7</v>
      </c>
      <c r="DF54" s="83" t="str">
        <f>VLOOKUP($DD54,Funktionsbezeichnungen,2,0)</f>
        <v>Projektingenieur 1</v>
      </c>
      <c r="DG54" s="20"/>
      <c r="DH54" s="33">
        <v>771</v>
      </c>
      <c r="DI54" s="33">
        <f>VLOOKUP($DH54,Funktionsbezeichnungen,3,0)</f>
        <v>7</v>
      </c>
      <c r="DJ54" s="83" t="str">
        <f>VLOOKUP($DH54,Funktionsbezeichnungen,2,0)</f>
        <v>Projektingenieur 1</v>
      </c>
      <c r="DO54" s="19">
        <f t="shared" si="13"/>
        <v>9677</v>
      </c>
      <c r="DP54" s="153">
        <v>2</v>
      </c>
      <c r="DQ54" s="19">
        <v>3</v>
      </c>
      <c r="DR54" s="19" t="s">
        <v>951</v>
      </c>
    </row>
    <row r="55" spans="1:122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S55" s="19" t="str">
        <f t="shared" si="4"/>
        <v>C</v>
      </c>
      <c r="CT55" s="154">
        <v>9698</v>
      </c>
      <c r="CU55" s="125">
        <v>772</v>
      </c>
      <c r="CV55" s="33">
        <f t="shared" si="42"/>
        <v>8</v>
      </c>
      <c r="CW55" s="83" t="str">
        <f t="shared" si="43"/>
        <v>Projektingenieur 2</v>
      </c>
      <c r="CX55" s="125">
        <v>772</v>
      </c>
      <c r="CY55" s="33">
        <f t="shared" si="44"/>
        <v>8</v>
      </c>
      <c r="CZ55" s="83" t="str">
        <f t="shared" si="45"/>
        <v>Projektingenieur 2</v>
      </c>
      <c r="DA55" s="125">
        <v>771</v>
      </c>
      <c r="DB55" s="33">
        <f>VLOOKUP($DA55,Funktionsbezeichnungen,3,0)</f>
        <v>7</v>
      </c>
      <c r="DC55" s="83" t="str">
        <f>VLOOKUP($DA55,Funktionsbezeichnungen,2,0)</f>
        <v>Projektingenieur 1</v>
      </c>
      <c r="DD55" s="125">
        <v>771</v>
      </c>
      <c r="DE55" s="33">
        <f>VLOOKUP($DD55,Funktionsbezeichnungen,3,0)</f>
        <v>7</v>
      </c>
      <c r="DF55" s="83" t="str">
        <f>VLOOKUP($DD55,Funktionsbezeichnungen,2,0)</f>
        <v>Projektingenieur 1</v>
      </c>
      <c r="DG55" s="20"/>
      <c r="DH55" s="33">
        <v>771</v>
      </c>
      <c r="DI55" s="33">
        <f>VLOOKUP($DH55,Funktionsbezeichnungen,3,0)</f>
        <v>7</v>
      </c>
      <c r="DJ55" s="83" t="str">
        <f>VLOOKUP($DH55,Funktionsbezeichnungen,2,0)</f>
        <v>Projektingenieur 1</v>
      </c>
      <c r="DO55" s="19">
        <f t="shared" si="13"/>
        <v>9698</v>
      </c>
      <c r="DP55" s="153">
        <v>2</v>
      </c>
      <c r="DQ55" s="19">
        <v>2</v>
      </c>
      <c r="DR55" s="19" t="s">
        <v>951</v>
      </c>
    </row>
    <row r="56" spans="1:122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S56" s="19" t="str">
        <f t="shared" si="4"/>
        <v>C</v>
      </c>
      <c r="CT56" s="154">
        <v>4311</v>
      </c>
      <c r="CU56" s="125">
        <v>782</v>
      </c>
      <c r="CV56" s="33">
        <f t="shared" si="42"/>
        <v>8</v>
      </c>
      <c r="CW56" s="83" t="str">
        <f t="shared" si="43"/>
        <v>Projektingenieur 2</v>
      </c>
      <c r="CX56" s="125">
        <v>782</v>
      </c>
      <c r="CY56" s="33">
        <f t="shared" si="44"/>
        <v>8</v>
      </c>
      <c r="CZ56" s="83" t="str">
        <f t="shared" si="45"/>
        <v>Projektingenieur 2</v>
      </c>
      <c r="DA56" s="125"/>
      <c r="DB56" s="33"/>
      <c r="DC56" s="83"/>
      <c r="DD56" s="125"/>
      <c r="DE56" s="33"/>
      <c r="DF56" s="83"/>
      <c r="DG56" s="20"/>
      <c r="DH56" s="33"/>
      <c r="DI56" s="33"/>
      <c r="DJ56" s="83"/>
      <c r="DO56" s="19">
        <f t="shared" si="13"/>
        <v>4311</v>
      </c>
      <c r="DP56" s="153">
        <v>2</v>
      </c>
      <c r="DQ56" s="19">
        <v>2</v>
      </c>
      <c r="DR56" s="19" t="s">
        <v>952</v>
      </c>
    </row>
    <row r="57" spans="1:122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S57" s="19" t="str">
        <f t="shared" si="4"/>
        <v>C</v>
      </c>
      <c r="CT57" s="154">
        <v>8565</v>
      </c>
      <c r="CU57" s="125">
        <v>772</v>
      </c>
      <c r="CV57" s="33">
        <f t="shared" si="42"/>
        <v>8</v>
      </c>
      <c r="CW57" s="83" t="str">
        <f t="shared" si="43"/>
        <v>Projektingenieur 2</v>
      </c>
      <c r="CX57" s="125">
        <v>772</v>
      </c>
      <c r="CY57" s="33">
        <f t="shared" si="44"/>
        <v>8</v>
      </c>
      <c r="CZ57" s="83" t="str">
        <f t="shared" si="45"/>
        <v>Projektingenieur 2</v>
      </c>
      <c r="DA57" s="125">
        <v>771</v>
      </c>
      <c r="DB57" s="33">
        <f>VLOOKUP($DA57,Funktionsbezeichnungen,3,0)</f>
        <v>7</v>
      </c>
      <c r="DC57" s="83" t="str">
        <f>VLOOKUP($DA57,Funktionsbezeichnungen,2,0)</f>
        <v>Projektingenieur 1</v>
      </c>
      <c r="DD57" s="125">
        <v>771</v>
      </c>
      <c r="DE57" s="33">
        <f>VLOOKUP($DD57,Funktionsbezeichnungen,3,0)</f>
        <v>7</v>
      </c>
      <c r="DF57" s="83" t="str">
        <f>VLOOKUP($DD57,Funktionsbezeichnungen,2,0)</f>
        <v>Projektingenieur 1</v>
      </c>
      <c r="DG57" s="20"/>
      <c r="DH57" s="33">
        <v>771</v>
      </c>
      <c r="DI57" s="33">
        <f>VLOOKUP($DH57,Funktionsbezeichnungen,3,0)</f>
        <v>7</v>
      </c>
      <c r="DJ57" s="83" t="str">
        <f>VLOOKUP($DH57,Funktionsbezeichnungen,2,0)</f>
        <v>Projektingenieur 1</v>
      </c>
      <c r="DO57" s="19">
        <f t="shared" si="13"/>
        <v>8565</v>
      </c>
      <c r="DP57" s="153">
        <v>2</v>
      </c>
      <c r="DQ57" s="19">
        <v>3</v>
      </c>
      <c r="DR57" s="19" t="s">
        <v>951</v>
      </c>
    </row>
    <row r="58" spans="1:122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S58" s="19" t="str">
        <f t="shared" si="4"/>
        <v>C</v>
      </c>
      <c r="CT58" s="154">
        <v>8569</v>
      </c>
      <c r="CU58" s="125">
        <v>772</v>
      </c>
      <c r="CV58" s="33">
        <f t="shared" si="42"/>
        <v>8</v>
      </c>
      <c r="CW58" s="83" t="str">
        <f t="shared" si="43"/>
        <v>Projektingenieur 2</v>
      </c>
      <c r="CX58" s="125">
        <v>772</v>
      </c>
      <c r="CY58" s="33">
        <f t="shared" si="44"/>
        <v>8</v>
      </c>
      <c r="CZ58" s="83" t="str">
        <f t="shared" si="45"/>
        <v>Projektingenieur 2</v>
      </c>
      <c r="DA58" s="125">
        <v>771</v>
      </c>
      <c r="DB58" s="33">
        <f>VLOOKUP($DA58,Funktionsbezeichnungen,3,0)</f>
        <v>7</v>
      </c>
      <c r="DC58" s="83" t="str">
        <f>VLOOKUP($DA58,Funktionsbezeichnungen,2,0)</f>
        <v>Projektingenieur 1</v>
      </c>
      <c r="DD58" s="125">
        <v>771</v>
      </c>
      <c r="DE58" s="33">
        <f>VLOOKUP($DD58,Funktionsbezeichnungen,3,0)</f>
        <v>7</v>
      </c>
      <c r="DF58" s="83" t="str">
        <f>VLOOKUP($DD58,Funktionsbezeichnungen,2,0)</f>
        <v>Projektingenieur 1</v>
      </c>
      <c r="DG58" s="20"/>
      <c r="DH58" s="33">
        <v>771</v>
      </c>
      <c r="DI58" s="33">
        <f>VLOOKUP($DH58,Funktionsbezeichnungen,3,0)</f>
        <v>7</v>
      </c>
      <c r="DJ58" s="83" t="str">
        <f>VLOOKUP($DH58,Funktionsbezeichnungen,2,0)</f>
        <v>Projektingenieur 1</v>
      </c>
      <c r="DO58" s="19">
        <f t="shared" si="13"/>
        <v>8569</v>
      </c>
      <c r="DP58" s="153">
        <v>2</v>
      </c>
      <c r="DQ58" s="19">
        <v>3</v>
      </c>
      <c r="DR58" s="19" t="s">
        <v>951</v>
      </c>
    </row>
    <row r="59" spans="1:122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S59" s="19" t="str">
        <f t="shared" si="4"/>
        <v>C</v>
      </c>
      <c r="CT59" s="154">
        <v>4906</v>
      </c>
      <c r="CU59" s="125">
        <v>772</v>
      </c>
      <c r="CV59" s="33">
        <f t="shared" si="42"/>
        <v>8</v>
      </c>
      <c r="CW59" s="83" t="str">
        <f t="shared" si="43"/>
        <v>Projektingenieur 2</v>
      </c>
      <c r="CX59" s="125">
        <v>772</v>
      </c>
      <c r="CY59" s="33">
        <f t="shared" si="44"/>
        <v>8</v>
      </c>
      <c r="CZ59" s="83" t="str">
        <f t="shared" si="45"/>
        <v>Projektingenieur 2</v>
      </c>
      <c r="DA59" s="125"/>
      <c r="DB59" s="33"/>
      <c r="DC59" s="83"/>
      <c r="DD59" s="125"/>
      <c r="DE59" s="33"/>
      <c r="DF59" s="83"/>
      <c r="DG59" s="20"/>
      <c r="DH59" s="33"/>
      <c r="DI59" s="33"/>
      <c r="DJ59" s="83"/>
      <c r="DO59" s="19">
        <f t="shared" si="13"/>
        <v>4906</v>
      </c>
      <c r="DP59" s="153">
        <v>2</v>
      </c>
      <c r="DQ59" s="19">
        <v>1</v>
      </c>
      <c r="DR59" s="19" t="s">
        <v>951</v>
      </c>
    </row>
    <row r="60" spans="1:122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S60" s="153" t="str">
        <f t="shared" si="4"/>
        <v>C</v>
      </c>
      <c r="CT60" s="154">
        <v>4911</v>
      </c>
      <c r="CU60" s="125">
        <v>772</v>
      </c>
      <c r="CV60" s="33">
        <f t="shared" si="42"/>
        <v>8</v>
      </c>
      <c r="CW60" s="83" t="str">
        <f t="shared" si="43"/>
        <v>Projektingenieur 2</v>
      </c>
      <c r="CX60" s="125"/>
      <c r="CY60" s="33"/>
      <c r="CZ60" s="83"/>
      <c r="DA60" s="125"/>
      <c r="DB60" s="33"/>
      <c r="DC60" s="83"/>
      <c r="DD60" s="125"/>
      <c r="DE60" s="33"/>
      <c r="DF60" s="83"/>
      <c r="DG60" s="20"/>
      <c r="DH60" s="33"/>
      <c r="DI60" s="33"/>
      <c r="DJ60" s="83"/>
      <c r="DO60" s="19">
        <f t="shared" si="13"/>
        <v>4911</v>
      </c>
      <c r="DP60" s="153">
        <v>2</v>
      </c>
      <c r="DQ60" s="19">
        <v>3</v>
      </c>
      <c r="DR60" s="19" t="s">
        <v>951</v>
      </c>
    </row>
    <row r="61" spans="1:122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S61" s="153" t="str">
        <f t="shared" si="4"/>
        <v>C</v>
      </c>
      <c r="CT61" s="154">
        <v>7706</v>
      </c>
      <c r="CU61" s="125">
        <v>772</v>
      </c>
      <c r="CV61" s="33">
        <f t="shared" si="42"/>
        <v>8</v>
      </c>
      <c r="CW61" s="83" t="str">
        <f t="shared" si="43"/>
        <v>Projektingenieur 2</v>
      </c>
      <c r="CX61" s="125">
        <v>772</v>
      </c>
      <c r="CY61" s="33">
        <f t="shared" si="44"/>
        <v>8</v>
      </c>
      <c r="CZ61" s="83" t="str">
        <f t="shared" si="45"/>
        <v>Projektingenieur 2</v>
      </c>
      <c r="DA61" s="125">
        <v>771</v>
      </c>
      <c r="DB61" s="33">
        <f>VLOOKUP($DA61,Funktionsbezeichnungen,3,0)</f>
        <v>7</v>
      </c>
      <c r="DC61" s="83" t="str">
        <f>VLOOKUP($DA61,Funktionsbezeichnungen,2,0)</f>
        <v>Projektingenieur 1</v>
      </c>
      <c r="DD61" s="125">
        <v>770</v>
      </c>
      <c r="DE61" s="33">
        <f>VLOOKUP($DD61,Funktionsbezeichnungen,3,0)</f>
        <v>6</v>
      </c>
      <c r="DF61" s="83" t="str">
        <f>VLOOKUP($DD61,Funktionsbezeichnungen,2,0)</f>
        <v>Vorstufe Projektingenieur</v>
      </c>
      <c r="DG61" s="20"/>
      <c r="DH61" s="33">
        <v>771</v>
      </c>
      <c r="DI61" s="33">
        <f>VLOOKUP($DH61,Funktionsbezeichnungen,3,0)</f>
        <v>7</v>
      </c>
      <c r="DJ61" s="83" t="str">
        <f>VLOOKUP($DH61,Funktionsbezeichnungen,2,0)</f>
        <v>Projektingenieur 1</v>
      </c>
      <c r="DO61" s="19">
        <f t="shared" si="13"/>
        <v>7706</v>
      </c>
      <c r="DP61" s="153">
        <v>2</v>
      </c>
      <c r="DQ61" s="19">
        <v>3</v>
      </c>
      <c r="DR61" s="19" t="s">
        <v>951</v>
      </c>
    </row>
    <row r="62" spans="1:122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S62" s="153" t="str">
        <f t="shared" si="4"/>
        <v>C</v>
      </c>
      <c r="CT62" s="154">
        <v>4901</v>
      </c>
      <c r="CU62" s="125">
        <v>772</v>
      </c>
      <c r="CV62" s="33">
        <f t="shared" si="42"/>
        <v>8</v>
      </c>
      <c r="CW62" s="83" t="str">
        <f t="shared" si="43"/>
        <v>Projektingenieur 2</v>
      </c>
      <c r="CX62" s="125">
        <v>772</v>
      </c>
      <c r="CY62" s="33">
        <f t="shared" si="44"/>
        <v>8</v>
      </c>
      <c r="CZ62" s="83" t="str">
        <f t="shared" si="45"/>
        <v>Projektingenieur 2</v>
      </c>
      <c r="DA62" s="125">
        <v>771</v>
      </c>
      <c r="DB62" s="33">
        <f>VLOOKUP($DA62,Funktionsbezeichnungen,3,0)</f>
        <v>7</v>
      </c>
      <c r="DC62" s="83" t="str">
        <f>VLOOKUP($DA62,Funktionsbezeichnungen,2,0)</f>
        <v>Projektingenieur 1</v>
      </c>
      <c r="DD62" s="125">
        <v>770</v>
      </c>
      <c r="DE62" s="33">
        <f>VLOOKUP($DD62,Funktionsbezeichnungen,3,0)</f>
        <v>6</v>
      </c>
      <c r="DF62" s="83" t="str">
        <f>VLOOKUP($DD62,Funktionsbezeichnungen,2,0)</f>
        <v>Vorstufe Projektingenieur</v>
      </c>
      <c r="DG62" s="20"/>
      <c r="DH62" s="33">
        <v>771</v>
      </c>
      <c r="DI62" s="33">
        <f>VLOOKUP($DH62,Funktionsbezeichnungen,3,0)</f>
        <v>7</v>
      </c>
      <c r="DJ62" s="83" t="str">
        <f>VLOOKUP($DH62,Funktionsbezeichnungen,2,0)</f>
        <v>Projektingenieur 1</v>
      </c>
      <c r="DO62" s="19">
        <f t="shared" si="13"/>
        <v>4901</v>
      </c>
      <c r="DP62" s="153">
        <v>2</v>
      </c>
      <c r="DQ62" s="19">
        <v>3</v>
      </c>
      <c r="DR62" s="19" t="s">
        <v>951</v>
      </c>
    </row>
    <row r="63" spans="1:122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S63" s="153" t="str">
        <f t="shared" si="4"/>
        <v>C</v>
      </c>
      <c r="CT63" s="154">
        <v>4910</v>
      </c>
      <c r="CU63" s="125">
        <v>772</v>
      </c>
      <c r="CV63" s="33">
        <f t="shared" si="42"/>
        <v>8</v>
      </c>
      <c r="CW63" s="83" t="str">
        <f t="shared" si="43"/>
        <v>Projektingenieur 2</v>
      </c>
      <c r="CX63" s="125"/>
      <c r="CY63" s="33"/>
      <c r="CZ63" s="83"/>
      <c r="DA63" s="125">
        <v>771</v>
      </c>
      <c r="DB63" s="33">
        <f>VLOOKUP($DA63,Funktionsbezeichnungen,3,0)</f>
        <v>7</v>
      </c>
      <c r="DC63" s="83" t="str">
        <f>VLOOKUP($DA63,Funktionsbezeichnungen,2,0)</f>
        <v>Projektingenieur 1</v>
      </c>
      <c r="DD63" s="125">
        <v>770</v>
      </c>
      <c r="DE63" s="33">
        <f>VLOOKUP($DD63,Funktionsbezeichnungen,3,0)</f>
        <v>6</v>
      </c>
      <c r="DF63" s="83" t="str">
        <f>VLOOKUP($DD63,Funktionsbezeichnungen,2,0)</f>
        <v>Vorstufe Projektingenieur</v>
      </c>
      <c r="DG63" s="20"/>
      <c r="DH63" s="33">
        <v>771</v>
      </c>
      <c r="DI63" s="33">
        <f>VLOOKUP($DH63,Funktionsbezeichnungen,3,0)</f>
        <v>7</v>
      </c>
      <c r="DJ63" s="83" t="str">
        <f>VLOOKUP($DH63,Funktionsbezeichnungen,2,0)</f>
        <v>Projektingenieur 1</v>
      </c>
      <c r="DO63" s="19">
        <f t="shared" si="13"/>
        <v>4910</v>
      </c>
      <c r="DP63" s="153">
        <v>2</v>
      </c>
      <c r="DQ63" s="19">
        <v>3</v>
      </c>
      <c r="DR63" s="19" t="s">
        <v>951</v>
      </c>
    </row>
    <row r="64" spans="1:122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S64" s="153" t="str">
        <f t="shared" si="4"/>
        <v>D</v>
      </c>
      <c r="CT64" s="154">
        <v>4356</v>
      </c>
      <c r="CU64" s="125">
        <v>772</v>
      </c>
      <c r="CV64" s="33">
        <f t="shared" si="42"/>
        <v>8</v>
      </c>
      <c r="CW64" s="83" t="str">
        <f t="shared" si="43"/>
        <v>Projektingenieur 2</v>
      </c>
      <c r="CX64" s="125"/>
      <c r="CY64" s="33"/>
      <c r="CZ64" s="83"/>
      <c r="DA64" s="125"/>
      <c r="DB64" s="33"/>
      <c r="DC64" s="83"/>
      <c r="DD64" s="125"/>
      <c r="DE64" s="33"/>
      <c r="DF64" s="83"/>
      <c r="DG64" s="20"/>
      <c r="DH64" s="33"/>
      <c r="DI64" s="33"/>
      <c r="DJ64" s="83"/>
      <c r="DO64" s="19">
        <f t="shared" si="13"/>
        <v>4356</v>
      </c>
      <c r="DP64" s="153">
        <v>2</v>
      </c>
      <c r="DQ64" s="19">
        <v>3</v>
      </c>
      <c r="DR64" s="19" t="s">
        <v>951</v>
      </c>
    </row>
    <row r="65" spans="1:122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S65" s="153" t="str">
        <f t="shared" si="4"/>
        <v>D</v>
      </c>
      <c r="CT65" s="154">
        <v>4907</v>
      </c>
      <c r="CU65" s="125">
        <v>772</v>
      </c>
      <c r="CV65" s="33">
        <f t="shared" si="42"/>
        <v>8</v>
      </c>
      <c r="CW65" s="83" t="str">
        <f t="shared" si="43"/>
        <v>Projektingenieur 2</v>
      </c>
      <c r="CX65" s="125">
        <v>771</v>
      </c>
      <c r="CY65" s="33">
        <f t="shared" ref="CY65:CY94" si="46">VLOOKUP($CX65,Funktionsbezeichnungen,3,0)</f>
        <v>7</v>
      </c>
      <c r="CZ65" s="83" t="str">
        <f t="shared" ref="CZ65:CZ94" si="47">VLOOKUP($CX65,Funktionsbezeichnungen,2,0)</f>
        <v>Projektingenieur 1</v>
      </c>
      <c r="DA65" s="125"/>
      <c r="DB65" s="33"/>
      <c r="DC65" s="83"/>
      <c r="DD65" s="125"/>
      <c r="DE65" s="33"/>
      <c r="DF65" s="83"/>
      <c r="DG65" s="20"/>
      <c r="DH65" s="33"/>
      <c r="DI65" s="33"/>
      <c r="DJ65" s="83"/>
      <c r="DO65" s="19">
        <f t="shared" si="13"/>
        <v>4907</v>
      </c>
      <c r="DP65" s="153">
        <v>2</v>
      </c>
      <c r="DQ65" s="19">
        <v>3</v>
      </c>
      <c r="DR65" s="19" t="s">
        <v>951</v>
      </c>
    </row>
    <row r="66" spans="1:122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S66" s="153" t="str">
        <f t="shared" si="4"/>
        <v>D</v>
      </c>
      <c r="CT66" s="154">
        <v>4308</v>
      </c>
      <c r="CU66" s="125">
        <v>772</v>
      </c>
      <c r="CV66" s="33">
        <f t="shared" si="42"/>
        <v>8</v>
      </c>
      <c r="CW66" s="83" t="str">
        <f t="shared" si="43"/>
        <v>Projektingenieur 2</v>
      </c>
      <c r="CX66" s="125">
        <v>771</v>
      </c>
      <c r="CY66" s="33">
        <f t="shared" si="46"/>
        <v>7</v>
      </c>
      <c r="CZ66" s="83" t="str">
        <f t="shared" si="47"/>
        <v>Projektingenieur 1</v>
      </c>
      <c r="DA66" s="125"/>
      <c r="DB66" s="33"/>
      <c r="DC66" s="83"/>
      <c r="DD66" s="125"/>
      <c r="DE66" s="33"/>
      <c r="DF66" s="83"/>
      <c r="DG66" s="20"/>
      <c r="DH66" s="33"/>
      <c r="DI66" s="33"/>
      <c r="DJ66" s="83"/>
      <c r="DO66" s="19">
        <f t="shared" si="13"/>
        <v>4308</v>
      </c>
      <c r="DP66" s="153">
        <v>2</v>
      </c>
      <c r="DQ66" s="19">
        <v>3</v>
      </c>
      <c r="DR66" s="19" t="s">
        <v>951</v>
      </c>
    </row>
    <row r="67" spans="1:122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S67" s="153" t="str">
        <f t="shared" si="4"/>
        <v>D</v>
      </c>
      <c r="CT67" s="154">
        <v>4310</v>
      </c>
      <c r="CU67" s="125">
        <v>772</v>
      </c>
      <c r="CV67" s="33">
        <f t="shared" si="42"/>
        <v>8</v>
      </c>
      <c r="CW67" s="83" t="str">
        <f t="shared" si="43"/>
        <v>Projektingenieur 2</v>
      </c>
      <c r="CX67" s="125">
        <v>771</v>
      </c>
      <c r="CY67" s="33">
        <f t="shared" si="46"/>
        <v>7</v>
      </c>
      <c r="CZ67" s="83" t="str">
        <f t="shared" si="47"/>
        <v>Projektingenieur 1</v>
      </c>
      <c r="DA67" s="125"/>
      <c r="DB67" s="33"/>
      <c r="DC67" s="83"/>
      <c r="DD67" s="125"/>
      <c r="DE67" s="33"/>
      <c r="DF67" s="83"/>
      <c r="DG67" s="20"/>
      <c r="DH67" s="33"/>
      <c r="DI67" s="33"/>
      <c r="DJ67" s="83"/>
      <c r="DO67" s="19">
        <f t="shared" si="13"/>
        <v>4310</v>
      </c>
      <c r="DP67" s="153">
        <v>2</v>
      </c>
      <c r="DQ67" s="19">
        <v>3</v>
      </c>
      <c r="DR67" s="19" t="s">
        <v>951</v>
      </c>
    </row>
    <row r="68" spans="1:122" s="19" customFormat="1" ht="27" x14ac:dyDescent="0.2">
      <c r="A68" s="53">
        <v>0</v>
      </c>
      <c r="B68" s="53">
        <v>1</v>
      </c>
      <c r="C68" s="53">
        <f t="shared" ref="C68:C125" si="48"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9">+S68</f>
        <v>Hochuli Antonina</v>
      </c>
      <c r="CR68" s="153">
        <f t="shared" ref="CR68:CR130" si="50">+Z68</f>
        <v>3</v>
      </c>
      <c r="CS68" s="153" t="str">
        <f t="shared" ref="CS68:CS130" si="51">+AB68</f>
        <v>D</v>
      </c>
      <c r="CT68" s="154">
        <v>8579</v>
      </c>
      <c r="CU68" s="125">
        <v>771</v>
      </c>
      <c r="CV68" s="33">
        <f t="shared" si="42"/>
        <v>7</v>
      </c>
      <c r="CW68" s="83" t="str">
        <f t="shared" si="43"/>
        <v>Projektingenieur 1</v>
      </c>
      <c r="CX68" s="125">
        <v>770</v>
      </c>
      <c r="CY68" s="33">
        <f t="shared" si="46"/>
        <v>6</v>
      </c>
      <c r="CZ68" s="83" t="str">
        <f t="shared" si="47"/>
        <v>Vorstufe Projektingenieur</v>
      </c>
      <c r="DA68" s="125"/>
      <c r="DB68" s="33"/>
      <c r="DC68" s="83"/>
      <c r="DD68" s="125"/>
      <c r="DE68" s="33"/>
      <c r="DF68" s="83"/>
      <c r="DG68" s="20"/>
      <c r="DH68" s="33"/>
      <c r="DI68" s="33"/>
      <c r="DJ68" s="83"/>
      <c r="DO68" s="19">
        <f t="shared" ref="DO68:DO131" si="52">+CT68</f>
        <v>8579</v>
      </c>
      <c r="DP68" s="153">
        <v>2</v>
      </c>
      <c r="DQ68" s="19">
        <v>3</v>
      </c>
      <c r="DR68" s="19" t="s">
        <v>951</v>
      </c>
    </row>
    <row r="69" spans="1:122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si="49"/>
        <v>Skucek Axel</v>
      </c>
      <c r="CR69" s="153">
        <f t="shared" si="50"/>
        <v>8</v>
      </c>
      <c r="CS69" s="153" t="str">
        <f t="shared" si="51"/>
        <v>D</v>
      </c>
      <c r="CT69" s="154">
        <v>4322</v>
      </c>
      <c r="CU69" s="125">
        <v>772</v>
      </c>
      <c r="CV69" s="33">
        <f t="shared" si="42"/>
        <v>8</v>
      </c>
      <c r="CW69" s="83" t="str">
        <f t="shared" si="43"/>
        <v>Projektingenieur 2</v>
      </c>
      <c r="CX69" s="125"/>
      <c r="CY69" s="33"/>
      <c r="CZ69" s="83"/>
      <c r="DA69" s="125"/>
      <c r="DB69" s="33"/>
      <c r="DC69" s="83"/>
      <c r="DD69" s="125"/>
      <c r="DE69" s="33"/>
      <c r="DF69" s="83"/>
      <c r="DG69" s="20"/>
      <c r="DH69" s="33"/>
      <c r="DI69" s="33"/>
      <c r="DJ69" s="83"/>
      <c r="DO69" s="19">
        <f t="shared" si="52"/>
        <v>4322</v>
      </c>
      <c r="DP69" s="153">
        <v>2</v>
      </c>
      <c r="DQ69" s="19">
        <v>3</v>
      </c>
      <c r="DR69" s="19" t="s">
        <v>951</v>
      </c>
    </row>
    <row r="70" spans="1:122" s="19" customFormat="1" x14ac:dyDescent="0.2">
      <c r="A70" s="53">
        <v>0</v>
      </c>
      <c r="B70" s="53"/>
      <c r="C70" s="53">
        <f t="shared" si="48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53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9"/>
        <v>Meisch Raoul</v>
      </c>
      <c r="CR70" s="153">
        <f t="shared" si="50"/>
        <v>3</v>
      </c>
      <c r="CS70" s="153" t="str">
        <f t="shared" si="51"/>
        <v>D</v>
      </c>
      <c r="CT70" s="154">
        <v>4315</v>
      </c>
      <c r="CU70" s="125">
        <v>771</v>
      </c>
      <c r="CV70" s="33">
        <f t="shared" si="42"/>
        <v>7</v>
      </c>
      <c r="CW70" s="83" t="str">
        <f t="shared" si="43"/>
        <v>Projektingenieur 1</v>
      </c>
      <c r="CX70" s="125"/>
      <c r="CY70" s="33"/>
      <c r="CZ70" s="83"/>
      <c r="DA70" s="125"/>
      <c r="DB70" s="33"/>
      <c r="DC70" s="83"/>
      <c r="DD70" s="125"/>
      <c r="DE70" s="33"/>
      <c r="DF70" s="83"/>
      <c r="DG70" s="20"/>
      <c r="DH70" s="33"/>
      <c r="DI70" s="33"/>
      <c r="DJ70" s="83"/>
      <c r="DO70" s="19">
        <f t="shared" si="52"/>
        <v>4315</v>
      </c>
      <c r="DP70" s="153">
        <v>2</v>
      </c>
      <c r="DQ70" s="19">
        <v>3</v>
      </c>
      <c r="DR70" s="19" t="s">
        <v>951</v>
      </c>
    </row>
    <row r="71" spans="1:122" s="19" customFormat="1" x14ac:dyDescent="0.2">
      <c r="A71" s="53">
        <v>0</v>
      </c>
      <c r="B71" s="53">
        <v>1</v>
      </c>
      <c r="C71" s="53">
        <f t="shared" si="48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53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9"/>
        <v>Stöhr Jessica</v>
      </c>
      <c r="CR71" s="153">
        <f t="shared" si="50"/>
        <v>3</v>
      </c>
      <c r="CS71" s="153" t="str">
        <f t="shared" si="51"/>
        <v>D</v>
      </c>
      <c r="CT71" s="154">
        <v>4313</v>
      </c>
      <c r="CU71" s="125">
        <v>771</v>
      </c>
      <c r="CV71" s="33">
        <f t="shared" si="42"/>
        <v>7</v>
      </c>
      <c r="CW71" s="83" t="str">
        <f t="shared" si="43"/>
        <v>Projektingenieur 1</v>
      </c>
      <c r="CX71" s="125">
        <v>770</v>
      </c>
      <c r="CY71" s="33">
        <f t="shared" si="46"/>
        <v>6</v>
      </c>
      <c r="CZ71" s="83" t="str">
        <f t="shared" si="47"/>
        <v>Vorstufe Projektingenieur</v>
      </c>
      <c r="DA71" s="125"/>
      <c r="DB71" s="33"/>
      <c r="DC71" s="83"/>
      <c r="DD71" s="125"/>
      <c r="DE71" s="33"/>
      <c r="DF71" s="83"/>
      <c r="DG71" s="20"/>
      <c r="DH71" s="33"/>
      <c r="DI71" s="33"/>
      <c r="DJ71" s="83"/>
      <c r="DO71" s="19">
        <f t="shared" si="52"/>
        <v>4313</v>
      </c>
      <c r="DP71" s="153">
        <v>2</v>
      </c>
      <c r="DQ71" s="19">
        <v>3</v>
      </c>
      <c r="DR71" s="19" t="s">
        <v>951</v>
      </c>
    </row>
    <row r="72" spans="1:122" s="19" customFormat="1" x14ac:dyDescent="0.2">
      <c r="A72" s="53">
        <v>0</v>
      </c>
      <c r="B72" s="53"/>
      <c r="C72" s="53">
        <f t="shared" si="48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53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9"/>
        <v>Vitt Bernhard</v>
      </c>
      <c r="CR72" s="153">
        <f t="shared" si="50"/>
        <v>2</v>
      </c>
      <c r="CS72" s="153" t="str">
        <f t="shared" si="51"/>
        <v>D</v>
      </c>
      <c r="CT72" s="154">
        <v>4318</v>
      </c>
      <c r="CU72" s="125">
        <v>770</v>
      </c>
      <c r="CV72" s="33">
        <f t="shared" si="42"/>
        <v>6</v>
      </c>
      <c r="CW72" s="83" t="str">
        <f t="shared" si="43"/>
        <v>Vorstufe Projektingenieur</v>
      </c>
      <c r="CX72" s="125"/>
      <c r="CY72" s="33"/>
      <c r="CZ72" s="83"/>
      <c r="DA72" s="125"/>
      <c r="DB72" s="33"/>
      <c r="DC72" s="83"/>
      <c r="DD72" s="125"/>
      <c r="DE72" s="33"/>
      <c r="DF72" s="83"/>
      <c r="DG72" s="20"/>
      <c r="DH72" s="33"/>
      <c r="DI72" s="33"/>
      <c r="DJ72" s="83"/>
      <c r="DO72" s="19">
        <f t="shared" si="52"/>
        <v>4318</v>
      </c>
      <c r="DP72" s="153">
        <v>2</v>
      </c>
      <c r="DQ72" s="19">
        <v>3</v>
      </c>
      <c r="DR72" s="19" t="s">
        <v>951</v>
      </c>
    </row>
    <row r="73" spans="1:122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53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9"/>
        <v>Völlmin Daniel</v>
      </c>
      <c r="CR73" s="153">
        <f t="shared" si="50"/>
        <v>5</v>
      </c>
      <c r="CS73" s="153" t="str">
        <f t="shared" si="51"/>
        <v>D</v>
      </c>
      <c r="CT73" s="154">
        <v>4319</v>
      </c>
      <c r="CU73" s="125">
        <v>771</v>
      </c>
      <c r="CV73" s="33">
        <f t="shared" si="42"/>
        <v>7</v>
      </c>
      <c r="CW73" s="83" t="str">
        <f t="shared" si="43"/>
        <v>Projektingenieur 1</v>
      </c>
      <c r="CX73" s="125"/>
      <c r="CY73" s="33"/>
      <c r="CZ73" s="83"/>
      <c r="DA73" s="125"/>
      <c r="DB73" s="33"/>
      <c r="DC73" s="83"/>
      <c r="DD73" s="125"/>
      <c r="DE73" s="33"/>
      <c r="DF73" s="83"/>
      <c r="DG73" s="20"/>
      <c r="DH73" s="33"/>
      <c r="DI73" s="33"/>
      <c r="DJ73" s="83"/>
      <c r="DO73" s="19">
        <f t="shared" si="52"/>
        <v>4319</v>
      </c>
      <c r="DP73" s="153">
        <v>2</v>
      </c>
      <c r="DQ73" s="19">
        <v>3</v>
      </c>
      <c r="DR73" s="19" t="s">
        <v>951</v>
      </c>
    </row>
    <row r="74" spans="1:122" s="19" customFormat="1" x14ac:dyDescent="0.2">
      <c r="A74" s="53">
        <v>0</v>
      </c>
      <c r="B74" s="53"/>
      <c r="C74" s="53">
        <f t="shared" si="48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53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9"/>
        <v>Burger Stefan</v>
      </c>
      <c r="CR74" s="19">
        <f t="shared" si="50"/>
        <v>0</v>
      </c>
      <c r="CS74" s="19" t="str">
        <f t="shared" si="51"/>
        <v>D</v>
      </c>
      <c r="CT74" s="154">
        <v>9748</v>
      </c>
      <c r="CU74" s="125"/>
      <c r="CV74" s="33" t="e">
        <f t="shared" si="42"/>
        <v>#N/A</v>
      </c>
      <c r="CW74" s="83" t="e">
        <f t="shared" si="43"/>
        <v>#N/A</v>
      </c>
      <c r="CX74" s="125"/>
      <c r="CY74" s="33"/>
      <c r="CZ74" s="83"/>
      <c r="DA74" s="125"/>
      <c r="DB74" s="33"/>
      <c r="DC74" s="83"/>
      <c r="DD74" s="125"/>
      <c r="DE74" s="33"/>
      <c r="DF74" s="83"/>
      <c r="DG74" s="20"/>
      <c r="DH74" s="125"/>
      <c r="DI74" s="33"/>
      <c r="DJ74" s="83"/>
      <c r="DO74" s="19">
        <f t="shared" si="52"/>
        <v>9748</v>
      </c>
      <c r="DP74" s="153">
        <v>2</v>
      </c>
      <c r="DQ74" s="19">
        <v>3</v>
      </c>
      <c r="DR74" s="185" t="s">
        <v>951</v>
      </c>
    </row>
    <row r="75" spans="1:122" s="19" customFormat="1" x14ac:dyDescent="0.2">
      <c r="A75" s="53">
        <v>0</v>
      </c>
      <c r="B75" s="53"/>
      <c r="C75" s="53">
        <f t="shared" si="48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53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9"/>
        <v>Reber Erich</v>
      </c>
      <c r="CR75" s="19">
        <f t="shared" si="50"/>
        <v>43</v>
      </c>
      <c r="CS75" s="19" t="str">
        <f t="shared" si="51"/>
        <v>C</v>
      </c>
      <c r="CT75" s="154">
        <v>3211</v>
      </c>
      <c r="CU75" s="125">
        <v>772</v>
      </c>
      <c r="CV75" s="33">
        <f t="shared" si="42"/>
        <v>8</v>
      </c>
      <c r="CW75" s="83" t="str">
        <f t="shared" si="43"/>
        <v>Projektingenieur 2</v>
      </c>
      <c r="CX75" s="125"/>
      <c r="CY75" s="33"/>
      <c r="CZ75" s="83"/>
      <c r="DA75" s="125"/>
      <c r="DB75" s="33"/>
      <c r="DC75" s="83"/>
      <c r="DD75" s="125"/>
      <c r="DE75" s="33"/>
      <c r="DF75" s="83"/>
      <c r="DG75" s="20"/>
      <c r="DH75" s="125"/>
      <c r="DI75" s="33"/>
      <c r="DJ75" s="83"/>
      <c r="DO75" s="19">
        <f t="shared" si="52"/>
        <v>3211</v>
      </c>
      <c r="DP75" s="153">
        <v>6</v>
      </c>
      <c r="DQ75" s="19">
        <v>0</v>
      </c>
      <c r="DR75" s="185" t="s">
        <v>968</v>
      </c>
    </row>
    <row r="76" spans="1:122" s="19" customFormat="1" x14ac:dyDescent="0.2">
      <c r="A76" s="53">
        <v>0</v>
      </c>
      <c r="B76" s="53"/>
      <c r="C76" s="53">
        <f t="shared" si="48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9"/>
        <v>Aebi Roger</v>
      </c>
      <c r="CR76" s="19">
        <f t="shared" si="50"/>
        <v>40</v>
      </c>
      <c r="CS76" s="19" t="str">
        <f t="shared" si="51"/>
        <v>C</v>
      </c>
      <c r="CT76" s="154">
        <v>6622</v>
      </c>
      <c r="CU76" s="125">
        <v>772</v>
      </c>
      <c r="CV76" s="33">
        <f t="shared" si="42"/>
        <v>8</v>
      </c>
      <c r="CW76" s="83" t="str">
        <f t="shared" si="43"/>
        <v>Projektingenieur 2</v>
      </c>
      <c r="CX76" s="125">
        <v>772</v>
      </c>
      <c r="CY76" s="33">
        <f t="shared" si="46"/>
        <v>8</v>
      </c>
      <c r="CZ76" s="83" t="str">
        <f t="shared" si="47"/>
        <v>Projektingenieur 2</v>
      </c>
      <c r="DA76" s="125">
        <v>772</v>
      </c>
      <c r="DB76" s="33">
        <f t="shared" ref="DB76:DB97" si="54">VLOOKUP($DA76,Funktionsbezeichnungen,3,0)</f>
        <v>8</v>
      </c>
      <c r="DC76" s="83" t="str">
        <f t="shared" ref="DC76:DC97" si="55">VLOOKUP($DA76,Funktionsbezeichnungen,2,0)</f>
        <v>Projektingenieur 2</v>
      </c>
      <c r="DD76" s="125">
        <v>772</v>
      </c>
      <c r="DE76" s="33">
        <f t="shared" ref="DE76:DE104" si="56">VLOOKUP($DD76,Funktionsbezeichnungen,3,0)</f>
        <v>8</v>
      </c>
      <c r="DF76" s="83" t="str">
        <f t="shared" ref="DF76:DF104" si="57">VLOOKUP($DD76,Funktionsbezeichnungen,2,0)</f>
        <v>Projektingenieur 2</v>
      </c>
      <c r="DG76" s="20"/>
      <c r="DH76" s="33">
        <v>772</v>
      </c>
      <c r="DI76" s="33">
        <f t="shared" ref="DI76:DI97" si="58">VLOOKUP($DH76,Funktionsbezeichnungen,3,0)</f>
        <v>8</v>
      </c>
      <c r="DJ76" s="83" t="str">
        <f t="shared" ref="DJ76:DJ97" si="59">VLOOKUP($DH76,Funktionsbezeichnungen,2,0)</f>
        <v>Projektingenieur 2</v>
      </c>
      <c r="DO76" s="19">
        <f t="shared" si="52"/>
        <v>6622</v>
      </c>
      <c r="DP76" s="153">
        <v>6</v>
      </c>
      <c r="DQ76" s="19">
        <v>0</v>
      </c>
      <c r="DR76" s="185" t="s">
        <v>969</v>
      </c>
    </row>
    <row r="77" spans="1:122" s="19" customFormat="1" x14ac:dyDescent="0.2">
      <c r="A77" s="53">
        <v>0</v>
      </c>
      <c r="B77" s="53"/>
      <c r="C77" s="53">
        <f t="shared" si="48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53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9"/>
        <v>Oehen Beat</v>
      </c>
      <c r="CR77" s="19">
        <f t="shared" si="50"/>
        <v>31</v>
      </c>
      <c r="CS77" s="19" t="str">
        <f t="shared" si="51"/>
        <v>C</v>
      </c>
      <c r="CT77" s="154">
        <v>7622</v>
      </c>
      <c r="CU77" s="125">
        <v>772</v>
      </c>
      <c r="CV77" s="33">
        <f t="shared" ref="CV77:CV106" si="60">VLOOKUP($CU77,Funktionsbezeichnungen,3,0)</f>
        <v>8</v>
      </c>
      <c r="CW77" s="83" t="str">
        <f t="shared" ref="CW77:CW106" si="61">VLOOKUP($CU77,Funktionsbezeichnungen,2,0)</f>
        <v>Projektingenieur 2</v>
      </c>
      <c r="CX77" s="125">
        <v>772</v>
      </c>
      <c r="CY77" s="33">
        <f t="shared" si="46"/>
        <v>8</v>
      </c>
      <c r="CZ77" s="83" t="str">
        <f t="shared" si="47"/>
        <v>Projektingenieur 2</v>
      </c>
      <c r="DA77" s="125">
        <v>772</v>
      </c>
      <c r="DB77" s="33">
        <f t="shared" si="54"/>
        <v>8</v>
      </c>
      <c r="DC77" s="83" t="str">
        <f t="shared" si="55"/>
        <v>Projektingenieur 2</v>
      </c>
      <c r="DD77" s="125">
        <v>772</v>
      </c>
      <c r="DE77" s="33">
        <f t="shared" si="56"/>
        <v>8</v>
      </c>
      <c r="DF77" s="83" t="str">
        <f t="shared" si="57"/>
        <v>Projektingenieur 2</v>
      </c>
      <c r="DG77" s="20"/>
      <c r="DH77" s="125">
        <v>772</v>
      </c>
      <c r="DI77" s="33">
        <f t="shared" si="58"/>
        <v>8</v>
      </c>
      <c r="DJ77" s="83" t="str">
        <f t="shared" si="59"/>
        <v>Projektingenieur 2</v>
      </c>
      <c r="DO77" s="19">
        <f t="shared" si="52"/>
        <v>7622</v>
      </c>
      <c r="DP77" s="153">
        <v>6</v>
      </c>
      <c r="DQ77" s="19">
        <v>0</v>
      </c>
      <c r="DR77" s="185" t="s">
        <v>968</v>
      </c>
    </row>
    <row r="78" spans="1:122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9"/>
        <v>Thalmann Patric</v>
      </c>
      <c r="CR78" s="19">
        <f t="shared" si="50"/>
        <v>15</v>
      </c>
      <c r="CS78" s="19" t="str">
        <f t="shared" si="51"/>
        <v>C</v>
      </c>
      <c r="CT78" s="154">
        <v>9658</v>
      </c>
      <c r="CU78" s="125">
        <v>772</v>
      </c>
      <c r="CV78" s="33">
        <f t="shared" si="60"/>
        <v>8</v>
      </c>
      <c r="CW78" s="83" t="str">
        <f t="shared" si="61"/>
        <v>Projektingenieur 2</v>
      </c>
      <c r="CX78" s="125">
        <v>772</v>
      </c>
      <c r="CY78" s="33">
        <f>VLOOKUP($CX78,Funktionsbezeichnungen,3,0)</f>
        <v>8</v>
      </c>
      <c r="CZ78" s="83" t="str">
        <f>VLOOKUP($CX78,Funktionsbezeichnungen,2,0)</f>
        <v>Projektingenieur 2</v>
      </c>
      <c r="DA78" s="125">
        <v>771</v>
      </c>
      <c r="DB78" s="33">
        <f>VLOOKUP($DA78,Funktionsbezeichnungen,3,0)</f>
        <v>7</v>
      </c>
      <c r="DC78" s="83" t="str">
        <f>VLOOKUP($DA78,Funktionsbezeichnungen,2,0)</f>
        <v>Projektingenieur 1</v>
      </c>
      <c r="DD78" s="125">
        <v>771</v>
      </c>
      <c r="DE78" s="33">
        <f>VLOOKUP($DD78,Funktionsbezeichnungen,3,0)</f>
        <v>7</v>
      </c>
      <c r="DF78" s="83" t="str">
        <f>VLOOKUP($DD78,Funktionsbezeichnungen,2,0)</f>
        <v>Projektingenieur 1</v>
      </c>
      <c r="DG78" s="20"/>
      <c r="DH78" s="125">
        <v>771</v>
      </c>
      <c r="DI78" s="33">
        <f>VLOOKUP($DH78,Funktionsbezeichnungen,3,0)</f>
        <v>7</v>
      </c>
      <c r="DJ78" s="83" t="str">
        <f>VLOOKUP($DH78,Funktionsbezeichnungen,2,0)</f>
        <v>Projektingenieur 1</v>
      </c>
      <c r="DO78" s="19">
        <f t="shared" si="52"/>
        <v>9658</v>
      </c>
      <c r="DP78" s="153">
        <v>6</v>
      </c>
      <c r="DQ78" s="19">
        <v>0</v>
      </c>
      <c r="DR78" s="185" t="s">
        <v>968</v>
      </c>
    </row>
    <row r="79" spans="1:122" s="19" customFormat="1" ht="15.75" x14ac:dyDescent="0.2">
      <c r="A79" s="53">
        <v>0</v>
      </c>
      <c r="B79" s="53"/>
      <c r="C79" s="53">
        <f t="shared" si="48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53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9"/>
        <v>Imesch Robert</v>
      </c>
      <c r="CR79" s="19">
        <f t="shared" si="50"/>
        <v>42</v>
      </c>
      <c r="CS79" s="19" t="str">
        <f t="shared" si="51"/>
        <v xml:space="preserve"> D/C 2)</v>
      </c>
      <c r="CT79" s="154">
        <v>4249</v>
      </c>
      <c r="CU79" s="125">
        <v>772</v>
      </c>
      <c r="CV79" s="33">
        <f t="shared" si="60"/>
        <v>8</v>
      </c>
      <c r="CW79" s="83" t="str">
        <f t="shared" si="61"/>
        <v>Projektingenieur 2</v>
      </c>
      <c r="CX79" s="125">
        <v>772</v>
      </c>
      <c r="CY79" s="33">
        <f t="shared" si="46"/>
        <v>8</v>
      </c>
      <c r="CZ79" s="83" t="str">
        <f t="shared" si="47"/>
        <v>Projektingenieur 2</v>
      </c>
      <c r="DA79" s="125">
        <v>772</v>
      </c>
      <c r="DB79" s="33">
        <f t="shared" si="54"/>
        <v>8</v>
      </c>
      <c r="DC79" s="83" t="str">
        <f t="shared" si="55"/>
        <v>Projektingenieur 2</v>
      </c>
      <c r="DD79" s="125">
        <v>772</v>
      </c>
      <c r="DE79" s="33">
        <f t="shared" si="56"/>
        <v>8</v>
      </c>
      <c r="DF79" s="83" t="str">
        <f t="shared" si="57"/>
        <v>Projektingenieur 2</v>
      </c>
      <c r="DG79" s="20"/>
      <c r="DH79" s="33">
        <v>772</v>
      </c>
      <c r="DI79" s="33">
        <f t="shared" si="58"/>
        <v>8</v>
      </c>
      <c r="DJ79" s="83" t="str">
        <f t="shared" si="59"/>
        <v>Projektingenieur 2</v>
      </c>
      <c r="DO79" s="19">
        <f t="shared" si="52"/>
        <v>4249</v>
      </c>
      <c r="DP79" s="153">
        <v>6</v>
      </c>
      <c r="DQ79" s="19">
        <v>0</v>
      </c>
      <c r="DR79" s="185" t="s">
        <v>968</v>
      </c>
    </row>
    <row r="80" spans="1:122" s="19" customFormat="1" ht="15.75" x14ac:dyDescent="0.2">
      <c r="A80" s="53">
        <v>0</v>
      </c>
      <c r="B80" s="53"/>
      <c r="C80" s="53">
        <f t="shared" si="48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53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9"/>
        <v>Flückiger Hans Peter</v>
      </c>
      <c r="CR80" s="19">
        <f t="shared" si="50"/>
        <v>41</v>
      </c>
      <c r="CS80" s="19" t="str">
        <f t="shared" si="51"/>
        <v xml:space="preserve"> D/C 2)</v>
      </c>
      <c r="CT80" s="154">
        <v>4250</v>
      </c>
      <c r="CU80" s="125">
        <v>772</v>
      </c>
      <c r="CV80" s="33">
        <f t="shared" si="60"/>
        <v>8</v>
      </c>
      <c r="CW80" s="83" t="str">
        <f t="shared" si="61"/>
        <v>Projektingenieur 2</v>
      </c>
      <c r="CX80" s="125">
        <v>772</v>
      </c>
      <c r="CY80" s="33">
        <f t="shared" si="46"/>
        <v>8</v>
      </c>
      <c r="CZ80" s="83" t="str">
        <f t="shared" si="47"/>
        <v>Projektingenieur 2</v>
      </c>
      <c r="DA80" s="125">
        <v>772</v>
      </c>
      <c r="DB80" s="33">
        <f t="shared" si="54"/>
        <v>8</v>
      </c>
      <c r="DC80" s="83" t="str">
        <f t="shared" si="55"/>
        <v>Projektingenieur 2</v>
      </c>
      <c r="DD80" s="125">
        <v>772</v>
      </c>
      <c r="DE80" s="33">
        <f t="shared" si="56"/>
        <v>8</v>
      </c>
      <c r="DF80" s="83" t="str">
        <f t="shared" si="57"/>
        <v>Projektingenieur 2</v>
      </c>
      <c r="DG80" s="20"/>
      <c r="DH80" s="33">
        <v>772</v>
      </c>
      <c r="DI80" s="33">
        <f t="shared" si="58"/>
        <v>8</v>
      </c>
      <c r="DJ80" s="83" t="str">
        <f t="shared" si="59"/>
        <v>Projektingenieur 2</v>
      </c>
      <c r="DO80" s="19">
        <f t="shared" si="52"/>
        <v>4250</v>
      </c>
      <c r="DP80" s="153">
        <v>6</v>
      </c>
      <c r="DQ80" s="19">
        <v>0</v>
      </c>
      <c r="DR80" s="185" t="s">
        <v>968</v>
      </c>
    </row>
    <row r="81" spans="1:122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9"/>
        <v>Zeltner Viktor</v>
      </c>
      <c r="CR81" s="19">
        <f t="shared" si="50"/>
        <v>10</v>
      </c>
      <c r="CS81" s="19" t="str">
        <f t="shared" si="51"/>
        <v>D</v>
      </c>
      <c r="CT81" s="154">
        <v>6765</v>
      </c>
      <c r="CU81" s="125">
        <v>771</v>
      </c>
      <c r="CV81" s="33">
        <f t="shared" si="60"/>
        <v>7</v>
      </c>
      <c r="CW81" s="83" t="str">
        <f t="shared" si="61"/>
        <v>Projektingenieur 1</v>
      </c>
      <c r="CX81" s="125">
        <v>771</v>
      </c>
      <c r="CY81" s="33">
        <f>VLOOKUP($CX81,Funktionsbezeichnungen,3,0)</f>
        <v>7</v>
      </c>
      <c r="CZ81" s="83" t="str">
        <f>VLOOKUP($CX81,Funktionsbezeichnungen,2,0)</f>
        <v>Projektingenieur 1</v>
      </c>
      <c r="DA81" s="125">
        <v>733</v>
      </c>
      <c r="DB81" s="33">
        <f>VLOOKUP($DA81,Funktionsbezeichnungen,3,0)</f>
        <v>6</v>
      </c>
      <c r="DC81" s="83" t="str">
        <f>VLOOKUP($DA81,Funktionsbezeichnungen,2,0)</f>
        <v>Konstrukteur 3 / -planer 3 / Gruppenchef 1</v>
      </c>
      <c r="DD81" s="125">
        <v>732</v>
      </c>
      <c r="DE81" s="33">
        <f>VLOOKUP($DD81,Funktionsbezeichnungen,3,0)</f>
        <v>5</v>
      </c>
      <c r="DF81" s="83" t="str">
        <f>VLOOKUP($DD81,Funktionsbezeichnungen,2,0)</f>
        <v>Konstrukteur 2 / -planer 2</v>
      </c>
      <c r="DG81" s="20"/>
      <c r="DH81" s="33">
        <v>732</v>
      </c>
      <c r="DI81" s="33">
        <f>VLOOKUP($DH81,Funktionsbezeichnungen,3,0)</f>
        <v>5</v>
      </c>
      <c r="DJ81" s="83" t="str">
        <f>VLOOKUP($DH81,Funktionsbezeichnungen,2,0)</f>
        <v>Konstrukteur 2 / -planer 2</v>
      </c>
      <c r="DO81" s="19">
        <f t="shared" si="52"/>
        <v>6765</v>
      </c>
      <c r="DP81" s="153">
        <v>6</v>
      </c>
      <c r="DQ81" s="19">
        <v>0</v>
      </c>
      <c r="DR81" s="19" t="s">
        <v>964</v>
      </c>
    </row>
    <row r="82" spans="1:122" s="19" customFormat="1" x14ac:dyDescent="0.2">
      <c r="A82" s="53">
        <v>0</v>
      </c>
      <c r="B82" s="53"/>
      <c r="C82" s="53">
        <f t="shared" si="48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53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9"/>
        <v>Allemann  Bertrand</v>
      </c>
      <c r="CR82" s="19">
        <f t="shared" si="50"/>
        <v>43</v>
      </c>
      <c r="CS82" s="19" t="str">
        <f t="shared" si="51"/>
        <v>D</v>
      </c>
      <c r="CT82" s="154">
        <v>5631</v>
      </c>
      <c r="CU82" s="125">
        <v>741</v>
      </c>
      <c r="CV82" s="33">
        <f t="shared" si="60"/>
        <v>7</v>
      </c>
      <c r="CW82" s="83" t="str">
        <f t="shared" si="61"/>
        <v>Konstrukteur 4 / Fachplaner 4 / Gruppenchef 2</v>
      </c>
      <c r="CX82" s="125">
        <v>741</v>
      </c>
      <c r="CY82" s="33">
        <f t="shared" si="46"/>
        <v>7</v>
      </c>
      <c r="CZ82" s="83" t="str">
        <f t="shared" si="47"/>
        <v>Konstrukteur 4 / Fachplaner 4 / Gruppenchef 2</v>
      </c>
      <c r="DA82" s="125">
        <v>741</v>
      </c>
      <c r="DB82" s="33">
        <f t="shared" si="54"/>
        <v>7</v>
      </c>
      <c r="DC82" s="83" t="str">
        <f t="shared" si="55"/>
        <v>Konstrukteur 4 / Fachplaner 4 / Gruppenchef 2</v>
      </c>
      <c r="DD82" s="125">
        <v>741</v>
      </c>
      <c r="DE82" s="33">
        <f t="shared" si="56"/>
        <v>7</v>
      </c>
      <c r="DF82" s="83" t="str">
        <f t="shared" si="57"/>
        <v>Konstrukteur 4 / Fachplaner 4 / Gruppenchef 2</v>
      </c>
      <c r="DG82" s="20"/>
      <c r="DH82" s="33">
        <v>742</v>
      </c>
      <c r="DI82" s="33">
        <f t="shared" si="58"/>
        <v>8</v>
      </c>
      <c r="DJ82" s="83" t="str">
        <f t="shared" si="59"/>
        <v>Konstrukteur 5  / Fachplaner 5 / Gruppenchef 3</v>
      </c>
      <c r="DO82" s="19">
        <f t="shared" si="52"/>
        <v>5631</v>
      </c>
      <c r="DP82" s="153">
        <v>6</v>
      </c>
      <c r="DQ82" s="19">
        <v>0</v>
      </c>
      <c r="DR82" s="19" t="s">
        <v>965</v>
      </c>
    </row>
    <row r="83" spans="1:122" s="19" customFormat="1" x14ac:dyDescent="0.2">
      <c r="A83" s="53">
        <v>0</v>
      </c>
      <c r="B83" s="53"/>
      <c r="C83" s="53">
        <f t="shared" si="48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53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9"/>
        <v>Lenherr Paul</v>
      </c>
      <c r="CR83" s="19">
        <f t="shared" si="50"/>
        <v>39</v>
      </c>
      <c r="CS83" s="19" t="str">
        <f t="shared" si="51"/>
        <v>D</v>
      </c>
      <c r="CT83" s="154">
        <v>6628</v>
      </c>
      <c r="CU83" s="125">
        <v>741</v>
      </c>
      <c r="CV83" s="33">
        <f t="shared" si="60"/>
        <v>7</v>
      </c>
      <c r="CW83" s="83" t="str">
        <f t="shared" si="61"/>
        <v>Konstrukteur 4 / Fachplaner 4 / Gruppenchef 2</v>
      </c>
      <c r="CX83" s="125">
        <v>741</v>
      </c>
      <c r="CY83" s="33">
        <f t="shared" si="46"/>
        <v>7</v>
      </c>
      <c r="CZ83" s="83" t="str">
        <f t="shared" si="47"/>
        <v>Konstrukteur 4 / Fachplaner 4 / Gruppenchef 2</v>
      </c>
      <c r="DA83" s="125">
        <v>741</v>
      </c>
      <c r="DB83" s="33">
        <f t="shared" si="54"/>
        <v>7</v>
      </c>
      <c r="DC83" s="83" t="str">
        <f t="shared" si="55"/>
        <v>Konstrukteur 4 / Fachplaner 4 / Gruppenchef 2</v>
      </c>
      <c r="DD83" s="125">
        <v>741</v>
      </c>
      <c r="DE83" s="33">
        <f t="shared" si="56"/>
        <v>7</v>
      </c>
      <c r="DF83" s="83" t="str">
        <f t="shared" si="57"/>
        <v>Konstrukteur 4 / Fachplaner 4 / Gruppenchef 2</v>
      </c>
      <c r="DG83" s="20"/>
      <c r="DH83" s="33">
        <v>742</v>
      </c>
      <c r="DI83" s="33">
        <f t="shared" si="58"/>
        <v>8</v>
      </c>
      <c r="DJ83" s="83" t="str">
        <f t="shared" si="59"/>
        <v>Konstrukteur 5  / Fachplaner 5 / Gruppenchef 3</v>
      </c>
      <c r="DO83" s="19">
        <f t="shared" si="52"/>
        <v>6628</v>
      </c>
      <c r="DP83" s="153">
        <v>6</v>
      </c>
      <c r="DQ83" s="19">
        <v>0</v>
      </c>
      <c r="DR83" s="19" t="s">
        <v>965</v>
      </c>
    </row>
    <row r="84" spans="1:122" s="19" customFormat="1" x14ac:dyDescent="0.2">
      <c r="A84" s="53">
        <v>0</v>
      </c>
      <c r="B84" s="53"/>
      <c r="C84" s="53">
        <f t="shared" si="48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53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9"/>
        <v>von Schallen Urs</v>
      </c>
      <c r="CR84" s="19">
        <f t="shared" si="50"/>
        <v>38</v>
      </c>
      <c r="CS84" s="19" t="str">
        <f t="shared" si="51"/>
        <v>D</v>
      </c>
      <c r="CT84" s="154">
        <v>6659</v>
      </c>
      <c r="CU84" s="125">
        <v>742</v>
      </c>
      <c r="CV84" s="33">
        <f t="shared" si="60"/>
        <v>8</v>
      </c>
      <c r="CW84" s="83" t="str">
        <f t="shared" si="61"/>
        <v>Konstrukteur 5  / Fachplaner 5 / Gruppenchef 3</v>
      </c>
      <c r="CX84" s="125">
        <v>742</v>
      </c>
      <c r="CY84" s="33">
        <f t="shared" si="46"/>
        <v>8</v>
      </c>
      <c r="CZ84" s="83" t="str">
        <f t="shared" si="47"/>
        <v>Konstrukteur 5  / Fachplaner 5 / Gruppenchef 3</v>
      </c>
      <c r="DA84" s="125">
        <v>742</v>
      </c>
      <c r="DB84" s="33">
        <f t="shared" si="54"/>
        <v>8</v>
      </c>
      <c r="DC84" s="83" t="str">
        <f t="shared" si="55"/>
        <v>Konstrukteur 5  / Fachplaner 5 / Gruppenchef 3</v>
      </c>
      <c r="DD84" s="125">
        <v>742</v>
      </c>
      <c r="DE84" s="33">
        <f t="shared" si="56"/>
        <v>8</v>
      </c>
      <c r="DF84" s="83" t="str">
        <f t="shared" si="57"/>
        <v>Konstrukteur 5  / Fachplaner 5 / Gruppenchef 3</v>
      </c>
      <c r="DG84" s="20"/>
      <c r="DH84" s="33">
        <v>742</v>
      </c>
      <c r="DI84" s="33">
        <f t="shared" si="58"/>
        <v>8</v>
      </c>
      <c r="DJ84" s="83" t="str">
        <f t="shared" si="59"/>
        <v>Konstrukteur 5  / Fachplaner 5 / Gruppenchef 3</v>
      </c>
      <c r="DO84" s="19">
        <f t="shared" si="52"/>
        <v>6659</v>
      </c>
      <c r="DP84" s="153">
        <v>6</v>
      </c>
      <c r="DQ84" s="19">
        <v>0</v>
      </c>
      <c r="DR84" s="19" t="s">
        <v>966</v>
      </c>
    </row>
    <row r="85" spans="1:122" s="19" customFormat="1" x14ac:dyDescent="0.2">
      <c r="A85" s="53">
        <v>0</v>
      </c>
      <c r="B85" s="53"/>
      <c r="C85" s="53">
        <f t="shared" si="48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53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9"/>
        <v>Schneider Martin</v>
      </c>
      <c r="CR85" s="19">
        <f t="shared" si="50"/>
        <v>36</v>
      </c>
      <c r="CS85" s="19" t="str">
        <f t="shared" si="51"/>
        <v>D</v>
      </c>
      <c r="CT85" s="154">
        <v>4354</v>
      </c>
      <c r="CU85" s="125">
        <v>741</v>
      </c>
      <c r="CV85" s="33">
        <f t="shared" si="60"/>
        <v>7</v>
      </c>
      <c r="CW85" s="83" t="str">
        <f t="shared" si="61"/>
        <v>Konstrukteur 4 / Fachplaner 4 / Gruppenchef 2</v>
      </c>
      <c r="CX85" s="125">
        <v>741</v>
      </c>
      <c r="CY85" s="33">
        <f t="shared" si="46"/>
        <v>7</v>
      </c>
      <c r="CZ85" s="83" t="str">
        <f t="shared" si="47"/>
        <v>Konstrukteur 4 / Fachplaner 4 / Gruppenchef 2</v>
      </c>
      <c r="DA85" s="125">
        <v>741</v>
      </c>
      <c r="DB85" s="33">
        <f t="shared" si="54"/>
        <v>7</v>
      </c>
      <c r="DC85" s="83" t="str">
        <f t="shared" si="55"/>
        <v>Konstrukteur 4 / Fachplaner 4 / Gruppenchef 2</v>
      </c>
      <c r="DD85" s="125">
        <v>741</v>
      </c>
      <c r="DE85" s="33">
        <f t="shared" si="56"/>
        <v>7</v>
      </c>
      <c r="DF85" s="83" t="str">
        <f t="shared" si="57"/>
        <v>Konstrukteur 4 / Fachplaner 4 / Gruppenchef 2</v>
      </c>
      <c r="DG85" s="20"/>
      <c r="DH85" s="33">
        <v>742</v>
      </c>
      <c r="DI85" s="33">
        <f t="shared" si="58"/>
        <v>8</v>
      </c>
      <c r="DJ85" s="83" t="str">
        <f t="shared" si="59"/>
        <v>Konstrukteur 5  / Fachplaner 5 / Gruppenchef 3</v>
      </c>
      <c r="DO85" s="19">
        <f t="shared" si="52"/>
        <v>4354</v>
      </c>
      <c r="DP85" s="153">
        <v>6</v>
      </c>
      <c r="DQ85" s="19">
        <v>0</v>
      </c>
      <c r="DR85" s="185" t="s">
        <v>970</v>
      </c>
    </row>
    <row r="86" spans="1:122" s="19" customFormat="1" x14ac:dyDescent="0.2">
      <c r="A86" s="53">
        <v>0</v>
      </c>
      <c r="B86" s="53"/>
      <c r="C86" s="53">
        <f t="shared" si="48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53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9"/>
        <v>Ortlieb Hans-Rudi</v>
      </c>
      <c r="CR86" s="19">
        <f t="shared" si="50"/>
        <v>35</v>
      </c>
      <c r="CS86" s="19" t="str">
        <f t="shared" si="51"/>
        <v>D</v>
      </c>
      <c r="CT86" s="154">
        <v>5630</v>
      </c>
      <c r="CU86" s="125">
        <v>771</v>
      </c>
      <c r="CV86" s="33">
        <f t="shared" si="60"/>
        <v>7</v>
      </c>
      <c r="CW86" s="83" t="str">
        <f t="shared" si="61"/>
        <v>Projektingenieur 1</v>
      </c>
      <c r="CX86" s="125">
        <v>771</v>
      </c>
      <c r="CY86" s="33">
        <f t="shared" si="46"/>
        <v>7</v>
      </c>
      <c r="CZ86" s="83" t="str">
        <f t="shared" si="47"/>
        <v>Projektingenieur 1</v>
      </c>
      <c r="DA86" s="125">
        <v>771</v>
      </c>
      <c r="DB86" s="33">
        <f t="shared" si="54"/>
        <v>7</v>
      </c>
      <c r="DC86" s="83" t="str">
        <f t="shared" si="55"/>
        <v>Projektingenieur 1</v>
      </c>
      <c r="DD86" s="125">
        <v>741</v>
      </c>
      <c r="DE86" s="33">
        <f t="shared" si="56"/>
        <v>7</v>
      </c>
      <c r="DF86" s="83" t="str">
        <f t="shared" si="57"/>
        <v>Konstrukteur 4 / Fachplaner 4 / Gruppenchef 2</v>
      </c>
      <c r="DG86" s="20"/>
      <c r="DH86" s="33">
        <v>742</v>
      </c>
      <c r="DI86" s="33">
        <f t="shared" si="58"/>
        <v>8</v>
      </c>
      <c r="DJ86" s="83" t="str">
        <f t="shared" si="59"/>
        <v>Konstrukteur 5  / Fachplaner 5 / Gruppenchef 3</v>
      </c>
      <c r="DO86" s="19">
        <f t="shared" si="52"/>
        <v>5630</v>
      </c>
      <c r="DP86" s="153">
        <v>6</v>
      </c>
      <c r="DQ86" s="19">
        <v>0</v>
      </c>
      <c r="DR86" s="185" t="s">
        <v>968</v>
      </c>
    </row>
    <row r="87" spans="1:122" s="19" customFormat="1" x14ac:dyDescent="0.2">
      <c r="A87" s="53">
        <v>0</v>
      </c>
      <c r="B87" s="53"/>
      <c r="C87" s="53">
        <f t="shared" si="48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53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9"/>
        <v>Bucher Oliver</v>
      </c>
      <c r="CR87" s="19">
        <f t="shared" si="50"/>
        <v>28</v>
      </c>
      <c r="CS87" s="19" t="str">
        <f t="shared" si="51"/>
        <v>D</v>
      </c>
      <c r="CT87" s="154">
        <v>7641</v>
      </c>
      <c r="CU87" s="125">
        <v>741</v>
      </c>
      <c r="CV87" s="33">
        <f t="shared" si="60"/>
        <v>7</v>
      </c>
      <c r="CW87" s="83" t="str">
        <f t="shared" si="61"/>
        <v>Konstrukteur 4 / Fachplaner 4 / Gruppenchef 2</v>
      </c>
      <c r="CX87" s="125">
        <v>741</v>
      </c>
      <c r="CY87" s="33">
        <f t="shared" si="46"/>
        <v>7</v>
      </c>
      <c r="CZ87" s="83" t="str">
        <f t="shared" si="47"/>
        <v>Konstrukteur 4 / Fachplaner 4 / Gruppenchef 2</v>
      </c>
      <c r="DA87" s="125">
        <v>741</v>
      </c>
      <c r="DB87" s="33">
        <f t="shared" si="54"/>
        <v>7</v>
      </c>
      <c r="DC87" s="83" t="str">
        <f t="shared" si="55"/>
        <v>Konstrukteur 4 / Fachplaner 4 / Gruppenchef 2</v>
      </c>
      <c r="DD87" s="125">
        <v>741</v>
      </c>
      <c r="DE87" s="33">
        <f t="shared" si="56"/>
        <v>7</v>
      </c>
      <c r="DF87" s="83" t="str">
        <f t="shared" si="57"/>
        <v>Konstrukteur 4 / Fachplaner 4 / Gruppenchef 2</v>
      </c>
      <c r="DG87" s="20"/>
      <c r="DH87" s="125">
        <v>742</v>
      </c>
      <c r="DI87" s="33">
        <f t="shared" si="58"/>
        <v>8</v>
      </c>
      <c r="DJ87" s="83" t="str">
        <f t="shared" si="59"/>
        <v>Konstrukteur 5  / Fachplaner 5 / Gruppenchef 3</v>
      </c>
      <c r="DO87" s="19">
        <f t="shared" si="52"/>
        <v>7641</v>
      </c>
      <c r="DP87" s="153">
        <v>6</v>
      </c>
      <c r="DQ87" s="19">
        <v>0</v>
      </c>
      <c r="DR87" s="19" t="s">
        <v>965</v>
      </c>
    </row>
    <row r="88" spans="1:122" s="19" customFormat="1" x14ac:dyDescent="0.2">
      <c r="A88" s="53">
        <v>0</v>
      </c>
      <c r="B88" s="53"/>
      <c r="C88" s="53">
        <f t="shared" si="48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53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9"/>
        <v>Hagen Stefan</v>
      </c>
      <c r="CR88" s="19">
        <f t="shared" si="50"/>
        <v>27</v>
      </c>
      <c r="CS88" s="19" t="str">
        <f t="shared" si="51"/>
        <v>D</v>
      </c>
      <c r="CT88" s="154">
        <v>6741</v>
      </c>
      <c r="CU88" s="125">
        <v>741</v>
      </c>
      <c r="CV88" s="33">
        <f t="shared" si="60"/>
        <v>7</v>
      </c>
      <c r="CW88" s="83" t="str">
        <f t="shared" si="61"/>
        <v>Konstrukteur 4 / Fachplaner 4 / Gruppenchef 2</v>
      </c>
      <c r="CX88" s="125">
        <v>741</v>
      </c>
      <c r="CY88" s="33">
        <f t="shared" si="46"/>
        <v>7</v>
      </c>
      <c r="CZ88" s="83" t="str">
        <f t="shared" si="47"/>
        <v>Konstrukteur 4 / Fachplaner 4 / Gruppenchef 2</v>
      </c>
      <c r="DA88" s="125">
        <v>741</v>
      </c>
      <c r="DB88" s="33">
        <f t="shared" si="54"/>
        <v>7</v>
      </c>
      <c r="DC88" s="83" t="str">
        <f t="shared" si="55"/>
        <v>Konstrukteur 4 / Fachplaner 4 / Gruppenchef 2</v>
      </c>
      <c r="DD88" s="125">
        <v>741</v>
      </c>
      <c r="DE88" s="33">
        <f t="shared" si="56"/>
        <v>7</v>
      </c>
      <c r="DF88" s="83" t="str">
        <f t="shared" si="57"/>
        <v>Konstrukteur 4 / Fachplaner 4 / Gruppenchef 2</v>
      </c>
      <c r="DG88" s="20"/>
      <c r="DH88" s="125">
        <v>742</v>
      </c>
      <c r="DI88" s="33">
        <f t="shared" si="58"/>
        <v>8</v>
      </c>
      <c r="DJ88" s="83" t="str">
        <f t="shared" si="59"/>
        <v>Konstrukteur 5  / Fachplaner 5 / Gruppenchef 3</v>
      </c>
      <c r="DO88" s="19">
        <f t="shared" si="52"/>
        <v>6741</v>
      </c>
      <c r="DP88" s="153">
        <v>6</v>
      </c>
      <c r="DQ88" s="19">
        <v>0</v>
      </c>
      <c r="DR88" s="19" t="s">
        <v>965</v>
      </c>
    </row>
    <row r="89" spans="1:122" s="19" customFormat="1" x14ac:dyDescent="0.2">
      <c r="A89" s="53">
        <v>0</v>
      </c>
      <c r="B89" s="53"/>
      <c r="C89" s="53">
        <f t="shared" si="48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53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9"/>
        <v>Hardmeyer Christian</v>
      </c>
      <c r="CR89" s="19">
        <f t="shared" si="50"/>
        <v>25</v>
      </c>
      <c r="CS89" s="19" t="str">
        <f t="shared" si="51"/>
        <v>D</v>
      </c>
      <c r="CT89" s="154">
        <v>9618</v>
      </c>
      <c r="CU89" s="125">
        <v>741</v>
      </c>
      <c r="CV89" s="33">
        <f t="shared" si="60"/>
        <v>7</v>
      </c>
      <c r="CW89" s="83" t="str">
        <f t="shared" si="61"/>
        <v>Konstrukteur 4 / Fachplaner 4 / Gruppenchef 2</v>
      </c>
      <c r="CX89" s="125">
        <v>741</v>
      </c>
      <c r="CY89" s="33">
        <f t="shared" si="46"/>
        <v>7</v>
      </c>
      <c r="CZ89" s="83" t="str">
        <f t="shared" si="47"/>
        <v>Konstrukteur 4 / Fachplaner 4 / Gruppenchef 2</v>
      </c>
      <c r="DA89" s="125">
        <v>741</v>
      </c>
      <c r="DB89" s="33">
        <f t="shared" si="54"/>
        <v>7</v>
      </c>
      <c r="DC89" s="83" t="str">
        <f t="shared" si="55"/>
        <v>Konstrukteur 4 / Fachplaner 4 / Gruppenchef 2</v>
      </c>
      <c r="DD89" s="125">
        <v>741</v>
      </c>
      <c r="DE89" s="33">
        <f t="shared" si="56"/>
        <v>7</v>
      </c>
      <c r="DF89" s="83" t="str">
        <f t="shared" si="57"/>
        <v>Konstrukteur 4 / Fachplaner 4 / Gruppenchef 2</v>
      </c>
      <c r="DG89" s="20"/>
      <c r="DH89" s="125">
        <v>742</v>
      </c>
      <c r="DI89" s="33">
        <f t="shared" si="58"/>
        <v>8</v>
      </c>
      <c r="DJ89" s="83" t="str">
        <f t="shared" si="59"/>
        <v>Konstrukteur 5  / Fachplaner 5 / Gruppenchef 3</v>
      </c>
      <c r="DO89" s="19">
        <f t="shared" si="52"/>
        <v>9618</v>
      </c>
      <c r="DP89" s="153">
        <v>6</v>
      </c>
      <c r="DQ89" s="19">
        <v>0</v>
      </c>
      <c r="DR89" s="19" t="s">
        <v>965</v>
      </c>
    </row>
    <row r="90" spans="1:122" s="19" customFormat="1" x14ac:dyDescent="0.2">
      <c r="A90" s="53">
        <v>0</v>
      </c>
      <c r="B90" s="53"/>
      <c r="C90" s="53">
        <f t="shared" si="48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53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9"/>
        <v>Wira Stephane</v>
      </c>
      <c r="CR90" s="19">
        <f t="shared" si="50"/>
        <v>24</v>
      </c>
      <c r="CS90" s="19" t="str">
        <f t="shared" si="51"/>
        <v>D</v>
      </c>
      <c r="CT90" s="154">
        <v>9623</v>
      </c>
      <c r="CU90" s="125">
        <v>742</v>
      </c>
      <c r="CV90" s="33">
        <f t="shared" si="60"/>
        <v>8</v>
      </c>
      <c r="CW90" s="83" t="str">
        <f t="shared" si="61"/>
        <v>Konstrukteur 5  / Fachplaner 5 / Gruppenchef 3</v>
      </c>
      <c r="CX90" s="125">
        <v>742</v>
      </c>
      <c r="CY90" s="33">
        <f t="shared" si="46"/>
        <v>8</v>
      </c>
      <c r="CZ90" s="83" t="str">
        <f t="shared" si="47"/>
        <v>Konstrukteur 5  / Fachplaner 5 / Gruppenchef 3</v>
      </c>
      <c r="DA90" s="125">
        <v>742</v>
      </c>
      <c r="DB90" s="33">
        <f t="shared" si="54"/>
        <v>8</v>
      </c>
      <c r="DC90" s="83" t="str">
        <f t="shared" si="55"/>
        <v>Konstrukteur 5  / Fachplaner 5 / Gruppenchef 3</v>
      </c>
      <c r="DD90" s="125">
        <v>742</v>
      </c>
      <c r="DE90" s="33">
        <f t="shared" si="56"/>
        <v>8</v>
      </c>
      <c r="DF90" s="83" t="str">
        <f t="shared" si="57"/>
        <v>Konstrukteur 5  / Fachplaner 5 / Gruppenchef 3</v>
      </c>
      <c r="DG90" s="20"/>
      <c r="DH90" s="125">
        <v>742</v>
      </c>
      <c r="DI90" s="33">
        <f t="shared" si="58"/>
        <v>8</v>
      </c>
      <c r="DJ90" s="83" t="str">
        <f t="shared" si="59"/>
        <v>Konstrukteur 5  / Fachplaner 5 / Gruppenchef 3</v>
      </c>
      <c r="DO90" s="19">
        <f t="shared" si="52"/>
        <v>9623</v>
      </c>
      <c r="DP90" s="153">
        <v>6</v>
      </c>
      <c r="DQ90" s="19">
        <v>0</v>
      </c>
      <c r="DR90" s="19" t="s">
        <v>975</v>
      </c>
    </row>
    <row r="91" spans="1:122" s="19" customFormat="1" x14ac:dyDescent="0.2">
      <c r="A91" s="53">
        <v>0</v>
      </c>
      <c r="B91" s="53"/>
      <c r="C91" s="53">
        <f t="shared" si="48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53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9"/>
        <v>Heiniger Christoph</v>
      </c>
      <c r="CR91" s="19">
        <f t="shared" si="50"/>
        <v>23</v>
      </c>
      <c r="CS91" s="19" t="str">
        <f t="shared" si="51"/>
        <v>D</v>
      </c>
      <c r="CT91" s="154">
        <v>4346</v>
      </c>
      <c r="CU91" s="125">
        <v>741</v>
      </c>
      <c r="CV91" s="33">
        <f t="shared" si="60"/>
        <v>7</v>
      </c>
      <c r="CW91" s="83" t="str">
        <f t="shared" si="61"/>
        <v>Konstrukteur 4 / Fachplaner 4 / Gruppenchef 2</v>
      </c>
      <c r="CX91" s="125">
        <v>741</v>
      </c>
      <c r="CY91" s="33">
        <f t="shared" si="46"/>
        <v>7</v>
      </c>
      <c r="CZ91" s="83" t="str">
        <f t="shared" si="47"/>
        <v>Konstrukteur 4 / Fachplaner 4 / Gruppenchef 2</v>
      </c>
      <c r="DA91" s="125">
        <v>741</v>
      </c>
      <c r="DB91" s="33">
        <f t="shared" si="54"/>
        <v>7</v>
      </c>
      <c r="DC91" s="83" t="str">
        <f t="shared" si="55"/>
        <v>Konstrukteur 4 / Fachplaner 4 / Gruppenchef 2</v>
      </c>
      <c r="DD91" s="125">
        <v>741</v>
      </c>
      <c r="DE91" s="33">
        <f t="shared" si="56"/>
        <v>7</v>
      </c>
      <c r="DF91" s="83" t="str">
        <f t="shared" si="57"/>
        <v>Konstrukteur 4 / Fachplaner 4 / Gruppenchef 2</v>
      </c>
      <c r="DG91" s="20"/>
      <c r="DH91" s="125">
        <v>742</v>
      </c>
      <c r="DI91" s="33">
        <f t="shared" si="58"/>
        <v>8</v>
      </c>
      <c r="DJ91" s="83" t="str">
        <f t="shared" si="59"/>
        <v>Konstrukteur 5  / Fachplaner 5 / Gruppenchef 3</v>
      </c>
      <c r="DO91" s="19">
        <f t="shared" si="52"/>
        <v>4346</v>
      </c>
      <c r="DP91" s="153">
        <v>6</v>
      </c>
      <c r="DQ91" s="19">
        <v>0</v>
      </c>
      <c r="DR91" s="19" t="s">
        <v>965</v>
      </c>
    </row>
    <row r="92" spans="1:122" s="19" customFormat="1" x14ac:dyDescent="0.2">
      <c r="A92" s="53">
        <v>0</v>
      </c>
      <c r="B92" s="53"/>
      <c r="C92" s="53">
        <f t="shared" si="48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53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9"/>
        <v>Humbel Sven</v>
      </c>
      <c r="CR92" s="19">
        <f t="shared" si="50"/>
        <v>18</v>
      </c>
      <c r="CS92" s="19" t="str">
        <f t="shared" si="51"/>
        <v>D</v>
      </c>
      <c r="CT92" s="154">
        <v>9654</v>
      </c>
      <c r="CU92" s="125">
        <v>741</v>
      </c>
      <c r="CV92" s="33">
        <f t="shared" si="60"/>
        <v>7</v>
      </c>
      <c r="CW92" s="83" t="str">
        <f t="shared" si="61"/>
        <v>Konstrukteur 4 / Fachplaner 4 / Gruppenchef 2</v>
      </c>
      <c r="CX92" s="125">
        <v>741</v>
      </c>
      <c r="CY92" s="33">
        <f t="shared" si="46"/>
        <v>7</v>
      </c>
      <c r="CZ92" s="83" t="str">
        <f t="shared" si="47"/>
        <v>Konstrukteur 4 / Fachplaner 4 / Gruppenchef 2</v>
      </c>
      <c r="DA92" s="125">
        <v>741</v>
      </c>
      <c r="DB92" s="33">
        <f t="shared" si="54"/>
        <v>7</v>
      </c>
      <c r="DC92" s="83" t="str">
        <f t="shared" si="55"/>
        <v>Konstrukteur 4 / Fachplaner 4 / Gruppenchef 2</v>
      </c>
      <c r="DD92" s="125">
        <v>741</v>
      </c>
      <c r="DE92" s="33">
        <f t="shared" si="56"/>
        <v>7</v>
      </c>
      <c r="DF92" s="83" t="str">
        <f t="shared" si="57"/>
        <v>Konstrukteur 4 / Fachplaner 4 / Gruppenchef 2</v>
      </c>
      <c r="DG92" s="20"/>
      <c r="DH92" s="125">
        <v>742</v>
      </c>
      <c r="DI92" s="33">
        <f t="shared" si="58"/>
        <v>8</v>
      </c>
      <c r="DJ92" s="83" t="str">
        <f t="shared" si="59"/>
        <v>Konstrukteur 5  / Fachplaner 5 / Gruppenchef 3</v>
      </c>
      <c r="DO92" s="19">
        <f t="shared" si="52"/>
        <v>9654</v>
      </c>
      <c r="DP92" s="153">
        <v>6</v>
      </c>
      <c r="DQ92" s="19">
        <v>0</v>
      </c>
      <c r="DR92" s="19" t="s">
        <v>965</v>
      </c>
    </row>
    <row r="93" spans="1:122" s="19" customFormat="1" x14ac:dyDescent="0.2">
      <c r="A93" s="53">
        <v>0</v>
      </c>
      <c r="B93" s="53"/>
      <c r="C93" s="53">
        <f t="shared" si="48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53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9"/>
        <v>Delmas Marc</v>
      </c>
      <c r="CR93" s="19">
        <f t="shared" si="50"/>
        <v>14</v>
      </c>
      <c r="CS93" s="19" t="str">
        <f t="shared" si="51"/>
        <v>D</v>
      </c>
      <c r="CT93" s="154">
        <v>9660</v>
      </c>
      <c r="CU93" s="125">
        <v>742</v>
      </c>
      <c r="CV93" s="33">
        <f t="shared" si="60"/>
        <v>8</v>
      </c>
      <c r="CW93" s="83" t="str">
        <f t="shared" si="61"/>
        <v>Konstrukteur 5  / Fachplaner 5 / Gruppenchef 3</v>
      </c>
      <c r="CX93" s="125">
        <v>742</v>
      </c>
      <c r="CY93" s="33">
        <f t="shared" si="46"/>
        <v>8</v>
      </c>
      <c r="CZ93" s="83" t="str">
        <f t="shared" si="47"/>
        <v>Konstrukteur 5  / Fachplaner 5 / Gruppenchef 3</v>
      </c>
      <c r="DA93" s="125">
        <v>741</v>
      </c>
      <c r="DB93" s="33">
        <f t="shared" si="54"/>
        <v>7</v>
      </c>
      <c r="DC93" s="83" t="str">
        <f t="shared" si="55"/>
        <v>Konstrukteur 4 / Fachplaner 4 / Gruppenchef 2</v>
      </c>
      <c r="DD93" s="125">
        <v>733</v>
      </c>
      <c r="DE93" s="33">
        <f t="shared" si="56"/>
        <v>6</v>
      </c>
      <c r="DF93" s="83" t="str">
        <f t="shared" si="57"/>
        <v>Konstrukteur 3 / -planer 3 / Gruppenchef 1</v>
      </c>
      <c r="DG93" s="20"/>
      <c r="DH93" s="125">
        <v>733</v>
      </c>
      <c r="DI93" s="125">
        <f t="shared" si="58"/>
        <v>6</v>
      </c>
      <c r="DJ93" s="83" t="str">
        <f t="shared" si="59"/>
        <v>Konstrukteur 3 / -planer 3 / Gruppenchef 1</v>
      </c>
      <c r="DO93" s="19">
        <f t="shared" si="52"/>
        <v>9660</v>
      </c>
      <c r="DP93" s="153">
        <v>6</v>
      </c>
      <c r="DQ93" s="19">
        <v>0</v>
      </c>
      <c r="DR93" s="19" t="s">
        <v>965</v>
      </c>
    </row>
    <row r="94" spans="1:122" s="19" customFormat="1" x14ac:dyDescent="0.2">
      <c r="A94" s="53">
        <v>0</v>
      </c>
      <c r="B94" s="53"/>
      <c r="C94" s="53">
        <f t="shared" si="48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53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9"/>
        <v>Wespiser Charles</v>
      </c>
      <c r="CR94" s="19">
        <f t="shared" si="50"/>
        <v>43</v>
      </c>
      <c r="CS94" s="19" t="str">
        <f t="shared" si="51"/>
        <v xml:space="preserve"> E/D </v>
      </c>
      <c r="CT94" s="154">
        <v>5545</v>
      </c>
      <c r="CU94" s="125">
        <v>741</v>
      </c>
      <c r="CV94" s="33">
        <f t="shared" si="60"/>
        <v>7</v>
      </c>
      <c r="CW94" s="83" t="str">
        <f t="shared" si="61"/>
        <v>Konstrukteur 4 / Fachplaner 4 / Gruppenchef 2</v>
      </c>
      <c r="CX94" s="125">
        <v>741</v>
      </c>
      <c r="CY94" s="33">
        <f t="shared" si="46"/>
        <v>7</v>
      </c>
      <c r="CZ94" s="83" t="str">
        <f t="shared" si="47"/>
        <v>Konstrukteur 4 / Fachplaner 4 / Gruppenchef 2</v>
      </c>
      <c r="DA94" s="125">
        <v>741</v>
      </c>
      <c r="DB94" s="33">
        <f t="shared" si="54"/>
        <v>7</v>
      </c>
      <c r="DC94" s="83" t="str">
        <f t="shared" si="55"/>
        <v>Konstrukteur 4 / Fachplaner 4 / Gruppenchef 2</v>
      </c>
      <c r="DD94" s="125">
        <v>741</v>
      </c>
      <c r="DE94" s="33">
        <f t="shared" si="56"/>
        <v>7</v>
      </c>
      <c r="DF94" s="83" t="str">
        <f t="shared" si="57"/>
        <v>Konstrukteur 4 / Fachplaner 4 / Gruppenchef 2</v>
      </c>
      <c r="DG94" s="20"/>
      <c r="DH94" s="125">
        <v>741</v>
      </c>
      <c r="DI94" s="33">
        <f t="shared" si="58"/>
        <v>7</v>
      </c>
      <c r="DJ94" s="83" t="str">
        <f t="shared" si="59"/>
        <v>Konstrukteur 4 / Fachplaner 4 / Gruppenchef 2</v>
      </c>
      <c r="DO94" s="19">
        <f t="shared" si="52"/>
        <v>5545</v>
      </c>
      <c r="DP94" s="153">
        <v>6</v>
      </c>
      <c r="DQ94" s="19">
        <v>0</v>
      </c>
      <c r="DR94" s="19" t="s">
        <v>965</v>
      </c>
    </row>
    <row r="95" spans="1:122" s="19" customFormat="1" x14ac:dyDescent="0.2">
      <c r="A95" s="53">
        <v>0</v>
      </c>
      <c r="B95" s="53">
        <v>1</v>
      </c>
      <c r="C95" s="53">
        <f t="shared" si="48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53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9"/>
        <v>Nicolosi Lucia</v>
      </c>
      <c r="CR95" s="19">
        <f t="shared" si="50"/>
        <v>27</v>
      </c>
      <c r="CS95" s="19" t="str">
        <f t="shared" si="51"/>
        <v xml:space="preserve"> E/D </v>
      </c>
      <c r="CT95" s="154">
        <v>7637</v>
      </c>
      <c r="CU95" s="125">
        <v>741</v>
      </c>
      <c r="CV95" s="33">
        <f t="shared" si="60"/>
        <v>7</v>
      </c>
      <c r="CW95" s="83" t="str">
        <f t="shared" si="61"/>
        <v>Konstrukteur 4 / Fachplaner 4 / Gruppenchef 2</v>
      </c>
      <c r="CX95" s="125">
        <v>741</v>
      </c>
      <c r="CY95" s="33">
        <f t="shared" ref="CY95:CY128" si="62">VLOOKUP($CX95,Funktionsbezeichnungen,3,0)</f>
        <v>7</v>
      </c>
      <c r="CZ95" s="83" t="str">
        <f t="shared" ref="CZ95:CZ128" si="63">VLOOKUP($CX95,Funktionsbezeichnungen,2,0)</f>
        <v>Konstrukteur 4 / Fachplaner 4 / Gruppenchef 2</v>
      </c>
      <c r="DA95" s="125">
        <v>741</v>
      </c>
      <c r="DB95" s="33">
        <f t="shared" si="54"/>
        <v>7</v>
      </c>
      <c r="DC95" s="83" t="str">
        <f t="shared" si="55"/>
        <v>Konstrukteur 4 / Fachplaner 4 / Gruppenchef 2</v>
      </c>
      <c r="DD95" s="125">
        <v>741</v>
      </c>
      <c r="DE95" s="33">
        <f t="shared" si="56"/>
        <v>7</v>
      </c>
      <c r="DF95" s="83" t="str">
        <f t="shared" si="57"/>
        <v>Konstrukteur 4 / Fachplaner 4 / Gruppenchef 2</v>
      </c>
      <c r="DG95" s="20"/>
      <c r="DH95" s="125">
        <v>741</v>
      </c>
      <c r="DI95" s="33">
        <f t="shared" si="58"/>
        <v>7</v>
      </c>
      <c r="DJ95" s="83" t="str">
        <f t="shared" si="59"/>
        <v>Konstrukteur 4 / Fachplaner 4 / Gruppenchef 2</v>
      </c>
      <c r="DO95" s="19">
        <f t="shared" si="52"/>
        <v>7637</v>
      </c>
      <c r="DP95" s="153">
        <v>6</v>
      </c>
      <c r="DQ95" s="19">
        <v>0</v>
      </c>
      <c r="DR95" s="19" t="s">
        <v>965</v>
      </c>
    </row>
    <row r="96" spans="1:122" s="19" customFormat="1" x14ac:dyDescent="0.2">
      <c r="A96" s="53">
        <v>0</v>
      </c>
      <c r="B96" s="53"/>
      <c r="C96" s="53">
        <f t="shared" si="48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53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9"/>
        <v>Dettwiler Markus</v>
      </c>
      <c r="CR96" s="19">
        <f t="shared" si="50"/>
        <v>28</v>
      </c>
      <c r="CS96" s="19" t="str">
        <f t="shared" si="51"/>
        <v>E</v>
      </c>
      <c r="CT96" s="154">
        <v>5639</v>
      </c>
      <c r="CU96" s="125">
        <v>741</v>
      </c>
      <c r="CV96" s="33">
        <f t="shared" si="60"/>
        <v>7</v>
      </c>
      <c r="CW96" s="83" t="str">
        <f t="shared" si="61"/>
        <v>Konstrukteur 4 / Fachplaner 4 / Gruppenchef 2</v>
      </c>
      <c r="CX96" s="125">
        <v>741</v>
      </c>
      <c r="CY96" s="33">
        <f t="shared" si="62"/>
        <v>7</v>
      </c>
      <c r="CZ96" s="83" t="str">
        <f t="shared" si="63"/>
        <v>Konstrukteur 4 / Fachplaner 4 / Gruppenchef 2</v>
      </c>
      <c r="DA96" s="125">
        <v>741</v>
      </c>
      <c r="DB96" s="33">
        <f t="shared" si="54"/>
        <v>7</v>
      </c>
      <c r="DC96" s="83" t="str">
        <f t="shared" si="55"/>
        <v>Konstrukteur 4 / Fachplaner 4 / Gruppenchef 2</v>
      </c>
      <c r="DD96" s="125">
        <v>741</v>
      </c>
      <c r="DE96" s="33">
        <f t="shared" si="56"/>
        <v>7</v>
      </c>
      <c r="DF96" s="83" t="str">
        <f t="shared" si="57"/>
        <v>Konstrukteur 4 / Fachplaner 4 / Gruppenchef 2</v>
      </c>
      <c r="DG96" s="20"/>
      <c r="DH96" s="125">
        <v>741</v>
      </c>
      <c r="DI96" s="33">
        <f t="shared" si="58"/>
        <v>7</v>
      </c>
      <c r="DJ96" s="83" t="str">
        <f t="shared" si="59"/>
        <v>Konstrukteur 4 / Fachplaner 4 / Gruppenchef 2</v>
      </c>
      <c r="DO96" s="19">
        <f t="shared" si="52"/>
        <v>5639</v>
      </c>
      <c r="DP96" s="153">
        <v>6</v>
      </c>
      <c r="DQ96" s="19">
        <v>0</v>
      </c>
      <c r="DR96" s="19" t="s">
        <v>965</v>
      </c>
    </row>
    <row r="97" spans="1:122" s="19" customFormat="1" x14ac:dyDescent="0.2">
      <c r="A97" s="53">
        <v>0</v>
      </c>
      <c r="B97" s="53"/>
      <c r="C97" s="53">
        <f t="shared" si="48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53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9"/>
        <v>Enderlen Francois</v>
      </c>
      <c r="CR97" s="19">
        <f t="shared" si="50"/>
        <v>22</v>
      </c>
      <c r="CS97" s="19" t="str">
        <f t="shared" si="51"/>
        <v>E</v>
      </c>
      <c r="CT97" s="154">
        <v>5636</v>
      </c>
      <c r="CU97" s="125">
        <v>741</v>
      </c>
      <c r="CV97" s="33">
        <f t="shared" si="60"/>
        <v>7</v>
      </c>
      <c r="CW97" s="83" t="str">
        <f t="shared" si="61"/>
        <v>Konstrukteur 4 / Fachplaner 4 / Gruppenchef 2</v>
      </c>
      <c r="CX97" s="125">
        <v>741</v>
      </c>
      <c r="CY97" s="33">
        <f t="shared" si="62"/>
        <v>7</v>
      </c>
      <c r="CZ97" s="83" t="str">
        <f t="shared" si="63"/>
        <v>Konstrukteur 4 / Fachplaner 4 / Gruppenchef 2</v>
      </c>
      <c r="DA97" s="125">
        <v>741</v>
      </c>
      <c r="DB97" s="33">
        <f t="shared" si="54"/>
        <v>7</v>
      </c>
      <c r="DC97" s="83" t="str">
        <f t="shared" si="55"/>
        <v>Konstrukteur 4 / Fachplaner 4 / Gruppenchef 2</v>
      </c>
      <c r="DD97" s="125">
        <v>741</v>
      </c>
      <c r="DE97" s="33">
        <f t="shared" si="56"/>
        <v>7</v>
      </c>
      <c r="DF97" s="83" t="str">
        <f t="shared" si="57"/>
        <v>Konstrukteur 4 / Fachplaner 4 / Gruppenchef 2</v>
      </c>
      <c r="DG97" s="20"/>
      <c r="DH97" s="125">
        <v>741</v>
      </c>
      <c r="DI97" s="33">
        <f t="shared" si="58"/>
        <v>7</v>
      </c>
      <c r="DJ97" s="83" t="str">
        <f t="shared" si="59"/>
        <v>Konstrukteur 4 / Fachplaner 4 / Gruppenchef 2</v>
      </c>
      <c r="DO97" s="19">
        <f t="shared" si="52"/>
        <v>5636</v>
      </c>
      <c r="DP97" s="153">
        <v>6</v>
      </c>
      <c r="DQ97" s="19">
        <v>0</v>
      </c>
      <c r="DR97" s="19" t="s">
        <v>965</v>
      </c>
    </row>
    <row r="98" spans="1:122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9"/>
        <v>Iten Vanessa</v>
      </c>
      <c r="CR98" s="19">
        <f t="shared" si="50"/>
        <v>14</v>
      </c>
      <c r="CS98" s="19" t="str">
        <f t="shared" si="51"/>
        <v>E</v>
      </c>
      <c r="CT98" s="154">
        <v>9661</v>
      </c>
      <c r="CU98" s="125">
        <v>733</v>
      </c>
      <c r="CV98" s="33">
        <f t="shared" si="60"/>
        <v>6</v>
      </c>
      <c r="CW98" s="83" t="str">
        <f t="shared" si="61"/>
        <v>Konstrukteur 3 / -planer 3 / Gruppenchef 1</v>
      </c>
      <c r="CX98" s="125"/>
      <c r="CY98" s="33"/>
      <c r="CZ98" s="83"/>
      <c r="DA98" s="125"/>
      <c r="DB98" s="33"/>
      <c r="DC98" s="83"/>
      <c r="DD98" s="125"/>
      <c r="DE98" s="33"/>
      <c r="DF98" s="83"/>
      <c r="DG98" s="20"/>
      <c r="DH98" s="125"/>
      <c r="DI98" s="33"/>
      <c r="DJ98" s="83"/>
      <c r="DO98" s="19">
        <f t="shared" si="52"/>
        <v>9661</v>
      </c>
      <c r="DP98" s="153">
        <v>6</v>
      </c>
      <c r="DQ98" s="19">
        <v>0</v>
      </c>
      <c r="DR98" s="19" t="s">
        <v>965</v>
      </c>
    </row>
    <row r="99" spans="1:122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9"/>
        <v>Schaub Anja</v>
      </c>
      <c r="CR99" s="19">
        <f t="shared" si="50"/>
        <v>9</v>
      </c>
      <c r="CS99" s="19" t="str">
        <f t="shared" si="51"/>
        <v>E</v>
      </c>
      <c r="CT99" s="154">
        <v>9664</v>
      </c>
      <c r="CU99" s="125">
        <v>733</v>
      </c>
      <c r="CV99" s="33">
        <f t="shared" si="60"/>
        <v>6</v>
      </c>
      <c r="CW99" s="83" t="str">
        <f t="shared" si="61"/>
        <v>Konstrukteur 3 / -planer 3 / Gruppenchef 1</v>
      </c>
      <c r="CX99" s="125"/>
      <c r="CY99" s="33"/>
      <c r="CZ99" s="83"/>
      <c r="DA99" s="125"/>
      <c r="DB99" s="33"/>
      <c r="DC99" s="83"/>
      <c r="DD99" s="125"/>
      <c r="DE99" s="33"/>
      <c r="DF99" s="83"/>
      <c r="DG99" s="20"/>
      <c r="DH99" s="125"/>
      <c r="DI99" s="33"/>
      <c r="DJ99" s="83"/>
      <c r="DO99" s="19">
        <f t="shared" si="52"/>
        <v>9664</v>
      </c>
      <c r="DP99" s="153">
        <v>6</v>
      </c>
      <c r="DQ99" s="19">
        <v>0</v>
      </c>
      <c r="DR99" s="19" t="s">
        <v>965</v>
      </c>
    </row>
    <row r="100" spans="1:122" s="19" customFormat="1" x14ac:dyDescent="0.2">
      <c r="A100" s="53">
        <v>0</v>
      </c>
      <c r="B100" s="53"/>
      <c r="C100" s="53">
        <f t="shared" si="48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53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9"/>
        <v>Will Cédric</v>
      </c>
      <c r="CR100" s="19">
        <f t="shared" si="50"/>
        <v>9</v>
      </c>
      <c r="CS100" s="19" t="str">
        <f t="shared" si="51"/>
        <v>E</v>
      </c>
      <c r="CT100" s="154">
        <v>9688</v>
      </c>
      <c r="CU100" s="125">
        <v>733</v>
      </c>
      <c r="CV100" s="33">
        <f t="shared" si="60"/>
        <v>6</v>
      </c>
      <c r="CW100" s="83" t="str">
        <f t="shared" si="61"/>
        <v>Konstrukteur 3 / -planer 3 / Gruppenchef 1</v>
      </c>
      <c r="CX100" s="125">
        <v>733</v>
      </c>
      <c r="CY100" s="33">
        <f t="shared" si="62"/>
        <v>6</v>
      </c>
      <c r="CZ100" s="83" t="str">
        <f t="shared" si="63"/>
        <v>Konstrukteur 3 / -planer 3 / Gruppenchef 1</v>
      </c>
      <c r="DA100" s="125">
        <v>732</v>
      </c>
      <c r="DB100" s="33">
        <f t="shared" ref="DB100:DB124" si="64">VLOOKUP($DA100,Funktionsbezeichnungen,3,0)</f>
        <v>5</v>
      </c>
      <c r="DC100" s="83" t="str">
        <f t="shared" ref="DC100:DC124" si="65">VLOOKUP($DA100,Funktionsbezeichnungen,2,0)</f>
        <v>Konstrukteur 2 / -planer 2</v>
      </c>
      <c r="DD100" s="125">
        <v>732</v>
      </c>
      <c r="DE100" s="33">
        <f t="shared" si="56"/>
        <v>5</v>
      </c>
      <c r="DF100" s="83" t="str">
        <f t="shared" si="57"/>
        <v>Konstrukteur 2 / -planer 2</v>
      </c>
      <c r="DG100" s="20"/>
      <c r="DH100" s="33">
        <v>732</v>
      </c>
      <c r="DI100" s="33">
        <f t="shared" ref="DI100:DI124" si="66">VLOOKUP($DH100,Funktionsbezeichnungen,3,0)</f>
        <v>5</v>
      </c>
      <c r="DJ100" s="83" t="str">
        <f t="shared" ref="DJ100:DJ124" si="67">VLOOKUP($DH100,Funktionsbezeichnungen,2,0)</f>
        <v>Konstrukteur 2 / -planer 2</v>
      </c>
      <c r="DO100" s="19">
        <f t="shared" si="52"/>
        <v>9688</v>
      </c>
      <c r="DP100" s="153">
        <v>6</v>
      </c>
      <c r="DQ100" s="19">
        <v>0</v>
      </c>
      <c r="DR100" s="19" t="s">
        <v>964</v>
      </c>
    </row>
    <row r="101" spans="1:122" s="19" customFormat="1" x14ac:dyDescent="0.2">
      <c r="A101" s="53">
        <v>0</v>
      </c>
      <c r="B101" s="53"/>
      <c r="C101" s="53">
        <f t="shared" si="48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53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9"/>
        <v>Wernli Sebastian</v>
      </c>
      <c r="CR101" s="19">
        <f t="shared" si="50"/>
        <v>9</v>
      </c>
      <c r="CS101" s="19" t="str">
        <f t="shared" si="51"/>
        <v>E</v>
      </c>
      <c r="CT101" s="154">
        <v>9687</v>
      </c>
      <c r="CU101" s="125">
        <v>733</v>
      </c>
      <c r="CV101" s="33">
        <f t="shared" si="60"/>
        <v>6</v>
      </c>
      <c r="CW101" s="83" t="str">
        <f t="shared" si="61"/>
        <v>Konstrukteur 3 / -planer 3 / Gruppenchef 1</v>
      </c>
      <c r="CX101" s="125">
        <v>733</v>
      </c>
      <c r="CY101" s="33">
        <f t="shared" si="62"/>
        <v>6</v>
      </c>
      <c r="CZ101" s="83" t="str">
        <f t="shared" si="63"/>
        <v>Konstrukteur 3 / -planer 3 / Gruppenchef 1</v>
      </c>
      <c r="DA101" s="125">
        <v>732</v>
      </c>
      <c r="DB101" s="33">
        <f t="shared" si="64"/>
        <v>5</v>
      </c>
      <c r="DC101" s="83" t="str">
        <f t="shared" si="65"/>
        <v>Konstrukteur 2 / -planer 2</v>
      </c>
      <c r="DD101" s="125">
        <v>732</v>
      </c>
      <c r="DE101" s="33">
        <f t="shared" si="56"/>
        <v>5</v>
      </c>
      <c r="DF101" s="83" t="str">
        <f t="shared" si="57"/>
        <v>Konstrukteur 2 / -planer 2</v>
      </c>
      <c r="DG101" s="20"/>
      <c r="DH101" s="33">
        <v>732</v>
      </c>
      <c r="DI101" s="33">
        <f t="shared" si="66"/>
        <v>5</v>
      </c>
      <c r="DJ101" s="83" t="str">
        <f t="shared" si="67"/>
        <v>Konstrukteur 2 / -planer 2</v>
      </c>
      <c r="DO101" s="19">
        <f t="shared" si="52"/>
        <v>9687</v>
      </c>
      <c r="DP101" s="153">
        <v>6</v>
      </c>
      <c r="DQ101" s="19">
        <v>0</v>
      </c>
      <c r="DR101" s="19" t="s">
        <v>964</v>
      </c>
    </row>
    <row r="102" spans="1:122" s="19" customFormat="1" x14ac:dyDescent="0.2">
      <c r="A102" s="53">
        <v>0</v>
      </c>
      <c r="B102" s="53"/>
      <c r="C102" s="53">
        <f t="shared" si="48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53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9"/>
        <v>Breiter Michael</v>
      </c>
      <c r="CR102" s="19">
        <f t="shared" si="50"/>
        <v>8</v>
      </c>
      <c r="CS102" s="19" t="str">
        <f t="shared" si="51"/>
        <v>E</v>
      </c>
      <c r="CT102" s="154">
        <v>7702</v>
      </c>
      <c r="CU102" s="125">
        <v>733</v>
      </c>
      <c r="CV102" s="33">
        <f t="shared" si="60"/>
        <v>6</v>
      </c>
      <c r="CW102" s="83" t="str">
        <f t="shared" si="61"/>
        <v>Konstrukteur 3 / -planer 3 / Gruppenchef 1</v>
      </c>
      <c r="CX102" s="125"/>
      <c r="CY102" s="33"/>
      <c r="CZ102" s="83"/>
      <c r="DA102" s="125">
        <v>732</v>
      </c>
      <c r="DB102" s="33">
        <f>VLOOKUP($DA102,Funktionsbezeichnungen,3,0)</f>
        <v>5</v>
      </c>
      <c r="DC102" s="83" t="str">
        <f>VLOOKUP($DA102,Funktionsbezeichnungen,2,0)</f>
        <v>Konstrukteur 2 / -planer 2</v>
      </c>
      <c r="DD102" s="33">
        <v>732</v>
      </c>
      <c r="DE102" s="33">
        <f>VLOOKUP($DD102,Funktionsbezeichnungen,3,0)</f>
        <v>5</v>
      </c>
      <c r="DF102" s="83" t="str">
        <f>VLOOKUP($DD102,Funktionsbezeichnungen,2,0)</f>
        <v>Konstrukteur 2 / -planer 2</v>
      </c>
      <c r="DH102" s="33">
        <v>732</v>
      </c>
      <c r="DI102" s="33">
        <f t="shared" si="66"/>
        <v>5</v>
      </c>
      <c r="DJ102" s="83" t="str">
        <f t="shared" si="67"/>
        <v>Konstrukteur 2 / -planer 2</v>
      </c>
      <c r="DO102" s="19">
        <f t="shared" si="52"/>
        <v>7702</v>
      </c>
      <c r="DP102" s="153">
        <v>6</v>
      </c>
      <c r="DQ102" s="19">
        <v>0</v>
      </c>
      <c r="DR102" s="19" t="s">
        <v>964</v>
      </c>
    </row>
    <row r="103" spans="1:122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S103" s="19" t="str">
        <f>+AB103</f>
        <v>E</v>
      </c>
      <c r="CT103" s="222">
        <v>5641</v>
      </c>
      <c r="CU103" s="125">
        <v>733</v>
      </c>
      <c r="CV103" s="33">
        <f t="shared" si="60"/>
        <v>6</v>
      </c>
      <c r="CW103" s="83" t="str">
        <f t="shared" si="61"/>
        <v>Konstrukteur 3 / -planer 3 / Gruppenchef 1</v>
      </c>
      <c r="CX103" s="125"/>
      <c r="CY103" s="33"/>
      <c r="CZ103" s="83"/>
      <c r="DA103" s="125"/>
      <c r="DB103" s="33"/>
      <c r="DC103" s="83"/>
      <c r="DD103" s="33"/>
      <c r="DE103" s="33"/>
      <c r="DF103" s="83"/>
      <c r="DH103" s="33"/>
      <c r="DI103" s="33"/>
      <c r="DJ103" s="83"/>
      <c r="DO103" s="19">
        <f>+CT103</f>
        <v>5641</v>
      </c>
      <c r="DP103" s="153">
        <v>6</v>
      </c>
      <c r="DQ103" s="19">
        <v>0</v>
      </c>
      <c r="DR103" s="19" t="s">
        <v>965</v>
      </c>
    </row>
    <row r="104" spans="1:122" s="19" customFormat="1" x14ac:dyDescent="0.2">
      <c r="A104" s="53">
        <v>0</v>
      </c>
      <c r="B104" s="53"/>
      <c r="C104" s="53">
        <f t="shared" si="48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53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9"/>
        <v>Niederberger Benjamin</v>
      </c>
      <c r="CR104" s="19">
        <f t="shared" si="50"/>
        <v>6</v>
      </c>
      <c r="CS104" s="19" t="str">
        <f t="shared" si="51"/>
        <v>E</v>
      </c>
      <c r="CT104" s="154">
        <v>9701</v>
      </c>
      <c r="CU104" s="125">
        <v>733</v>
      </c>
      <c r="CV104" s="33">
        <f t="shared" si="60"/>
        <v>6</v>
      </c>
      <c r="CW104" s="83" t="str">
        <f t="shared" si="61"/>
        <v>Konstrukteur 3 / -planer 3 / Gruppenchef 1</v>
      </c>
      <c r="CX104" s="125">
        <v>732</v>
      </c>
      <c r="CY104" s="33">
        <f t="shared" si="62"/>
        <v>5</v>
      </c>
      <c r="CZ104" s="83" t="str">
        <f t="shared" si="63"/>
        <v>Konstrukteur 2 / -planer 2</v>
      </c>
      <c r="DA104" s="125">
        <v>731</v>
      </c>
      <c r="DB104" s="33">
        <f t="shared" si="64"/>
        <v>4</v>
      </c>
      <c r="DC104" s="83" t="str">
        <f t="shared" si="65"/>
        <v>Konstrukteur 1 / -planer 1</v>
      </c>
      <c r="DD104" s="125">
        <v>731</v>
      </c>
      <c r="DE104" s="33">
        <f t="shared" si="56"/>
        <v>4</v>
      </c>
      <c r="DF104" s="83" t="str">
        <f t="shared" si="57"/>
        <v>Konstrukteur 1 / -planer 1</v>
      </c>
      <c r="DG104" s="20"/>
      <c r="DH104" s="33">
        <v>731</v>
      </c>
      <c r="DI104" s="33">
        <f t="shared" si="66"/>
        <v>4</v>
      </c>
      <c r="DJ104" s="83" t="str">
        <f t="shared" si="67"/>
        <v>Konstrukteur 1 / -planer 1</v>
      </c>
      <c r="DO104" s="19">
        <f t="shared" si="52"/>
        <v>9701</v>
      </c>
      <c r="DP104" s="153">
        <v>6</v>
      </c>
      <c r="DQ104" s="19">
        <v>0</v>
      </c>
      <c r="DR104" s="19" t="s">
        <v>964</v>
      </c>
    </row>
    <row r="105" spans="1:122" s="19" customFormat="1" x14ac:dyDescent="0.2">
      <c r="A105" s="53">
        <v>0</v>
      </c>
      <c r="B105" s="53">
        <v>1</v>
      </c>
      <c r="C105" s="53">
        <f t="shared" si="48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53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9"/>
        <v>Zymeri Shaha</v>
      </c>
      <c r="CR105" s="19">
        <f t="shared" si="50"/>
        <v>4</v>
      </c>
      <c r="CS105" s="19" t="str">
        <f t="shared" si="51"/>
        <v>F</v>
      </c>
      <c r="CT105" s="154">
        <v>9733</v>
      </c>
      <c r="CU105" s="125">
        <v>732</v>
      </c>
      <c r="CV105" s="33">
        <f t="shared" si="60"/>
        <v>5</v>
      </c>
      <c r="CW105" s="83" t="str">
        <f t="shared" si="61"/>
        <v>Konstrukteur 2 / -planer 2</v>
      </c>
      <c r="CX105" s="125">
        <v>731</v>
      </c>
      <c r="CY105" s="33">
        <f t="shared" si="62"/>
        <v>4</v>
      </c>
      <c r="CZ105" s="83" t="str">
        <f t="shared" si="63"/>
        <v>Konstrukteur 1 / -planer 1</v>
      </c>
      <c r="DA105" s="125"/>
      <c r="DB105" s="33"/>
      <c r="DC105" s="83"/>
      <c r="DD105" s="125"/>
      <c r="DE105" s="33"/>
      <c r="DF105" s="83"/>
      <c r="DG105" s="20"/>
      <c r="DH105" s="33">
        <v>731</v>
      </c>
      <c r="DI105" s="33">
        <f t="shared" si="66"/>
        <v>4</v>
      </c>
      <c r="DJ105" s="83" t="str">
        <f t="shared" si="67"/>
        <v>Konstrukteur 1 / -planer 1</v>
      </c>
      <c r="DO105" s="19">
        <f t="shared" si="52"/>
        <v>9733</v>
      </c>
      <c r="DP105" s="153">
        <v>7</v>
      </c>
      <c r="DQ105" s="19">
        <v>0</v>
      </c>
      <c r="DR105" s="19" t="s">
        <v>964</v>
      </c>
    </row>
    <row r="106" spans="1:122" s="19" customFormat="1" x14ac:dyDescent="0.2">
      <c r="A106" s="53">
        <v>0</v>
      </c>
      <c r="B106" s="53"/>
      <c r="C106" s="53">
        <f t="shared" si="48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53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9"/>
        <v>Schär Cedric</v>
      </c>
      <c r="CR106" s="19">
        <f t="shared" si="50"/>
        <v>3</v>
      </c>
      <c r="CS106" s="19" t="str">
        <f t="shared" si="51"/>
        <v>F</v>
      </c>
      <c r="CT106" s="154">
        <v>9715</v>
      </c>
      <c r="CU106" s="125">
        <v>732</v>
      </c>
      <c r="CV106" s="33">
        <f t="shared" si="60"/>
        <v>5</v>
      </c>
      <c r="CW106" s="83" t="str">
        <f t="shared" si="61"/>
        <v>Konstrukteur 2 / -planer 2</v>
      </c>
      <c r="CX106" s="125">
        <v>731</v>
      </c>
      <c r="CY106" s="33">
        <f t="shared" si="62"/>
        <v>4</v>
      </c>
      <c r="CZ106" s="83" t="str">
        <f t="shared" si="63"/>
        <v>Konstrukteur 1 / -planer 1</v>
      </c>
      <c r="DA106" s="125"/>
      <c r="DB106" s="33"/>
      <c r="DC106" s="83"/>
      <c r="DD106" s="125"/>
      <c r="DE106" s="33"/>
      <c r="DF106" s="83"/>
      <c r="DG106" s="20"/>
      <c r="DH106" s="33">
        <v>731</v>
      </c>
      <c r="DI106" s="33">
        <f t="shared" si="66"/>
        <v>4</v>
      </c>
      <c r="DJ106" s="83" t="str">
        <f t="shared" si="67"/>
        <v>Konstrukteur 1 / -planer 1</v>
      </c>
      <c r="DO106" s="19">
        <f t="shared" si="52"/>
        <v>9715</v>
      </c>
      <c r="DP106" s="153">
        <v>6</v>
      </c>
      <c r="DQ106" s="19">
        <v>0</v>
      </c>
      <c r="DR106" s="19" t="s">
        <v>964</v>
      </c>
    </row>
    <row r="107" spans="1:122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S107" s="19" t="str">
        <f>+AB107</f>
        <v>F</v>
      </c>
      <c r="CT107" s="154">
        <v>9726</v>
      </c>
      <c r="CU107" s="125">
        <v>731</v>
      </c>
      <c r="CV107" s="33">
        <f t="shared" ref="CV107:CV135" si="68">VLOOKUP($CU107,Funktionsbezeichnungen,3,0)</f>
        <v>4</v>
      </c>
      <c r="CW107" s="83" t="str">
        <f t="shared" ref="CW107:CW135" si="69">VLOOKUP($CU107,Funktionsbezeichnungen,2,0)</f>
        <v>Konstrukteur 1 / -planer 1</v>
      </c>
      <c r="CX107" s="125"/>
      <c r="CY107" s="33"/>
      <c r="CZ107" s="83"/>
      <c r="DA107" s="125"/>
      <c r="DB107" s="33"/>
      <c r="DC107" s="83"/>
      <c r="DD107" s="125"/>
      <c r="DE107" s="33"/>
      <c r="DF107" s="83"/>
      <c r="DG107" s="20"/>
      <c r="DH107" s="33"/>
      <c r="DI107" s="33"/>
      <c r="DJ107" s="83"/>
      <c r="DO107" s="19">
        <f>+CT107</f>
        <v>9726</v>
      </c>
      <c r="DP107" s="153">
        <v>8</v>
      </c>
      <c r="DQ107" s="19">
        <v>0</v>
      </c>
      <c r="DR107" s="185" t="s">
        <v>976</v>
      </c>
    </row>
    <row r="108" spans="1:122" s="19" customFormat="1" x14ac:dyDescent="0.2">
      <c r="A108" s="53">
        <v>0</v>
      </c>
      <c r="B108" s="53"/>
      <c r="C108" s="53">
        <f t="shared" si="48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53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9"/>
        <v>Boschung Jan</v>
      </c>
      <c r="CR108" s="19">
        <f t="shared" si="50"/>
        <v>0</v>
      </c>
      <c r="CS108" s="19" t="str">
        <f t="shared" si="51"/>
        <v>G</v>
      </c>
      <c r="CT108" s="222">
        <v>9740</v>
      </c>
      <c r="CU108" s="125">
        <v>731</v>
      </c>
      <c r="CV108" s="33">
        <f t="shared" si="68"/>
        <v>4</v>
      </c>
      <c r="CW108" s="83" t="str">
        <f t="shared" si="69"/>
        <v>Konstrukteur 1 / -planer 1</v>
      </c>
      <c r="CX108" s="125"/>
      <c r="CY108" s="33"/>
      <c r="CZ108" s="83"/>
      <c r="DA108" s="125"/>
      <c r="DB108" s="33"/>
      <c r="DC108" s="83"/>
      <c r="DD108" s="125"/>
      <c r="DE108" s="33"/>
      <c r="DF108" s="83"/>
      <c r="DG108" s="20"/>
      <c r="DH108" s="33"/>
      <c r="DI108" s="33"/>
      <c r="DJ108" s="83"/>
      <c r="DO108" s="19">
        <f t="shared" si="52"/>
        <v>9740</v>
      </c>
      <c r="DP108" s="153">
        <v>8</v>
      </c>
      <c r="DQ108" s="19">
        <v>0</v>
      </c>
      <c r="DR108" s="185" t="s">
        <v>976</v>
      </c>
    </row>
    <row r="109" spans="1:122" s="19" customFormat="1" ht="40.5" x14ac:dyDescent="0.2">
      <c r="A109" s="53">
        <v>0</v>
      </c>
      <c r="B109" s="53"/>
      <c r="C109" s="53">
        <f t="shared" si="4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53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9"/>
        <v>Kiefer Patrick</v>
      </c>
      <c r="CR109" s="19">
        <f t="shared" si="50"/>
        <v>14</v>
      </c>
      <c r="CS109" s="19" t="str">
        <f t="shared" si="51"/>
        <v>C</v>
      </c>
      <c r="CT109" s="154">
        <v>6753</v>
      </c>
      <c r="CU109" s="125">
        <v>223</v>
      </c>
      <c r="CV109" s="33">
        <f t="shared" si="68"/>
        <v>10</v>
      </c>
      <c r="CW109" s="83" t="str">
        <f t="shared" si="69"/>
        <v>Finanz-Fachspezialist / Controller 3</v>
      </c>
      <c r="CX109" s="125">
        <v>223</v>
      </c>
      <c r="CY109" s="33">
        <f>VLOOKUP($CX109,Funktionsbezeichnungen,3,0)</f>
        <v>10</v>
      </c>
      <c r="CZ109" s="83" t="str">
        <f>VLOOKUP($CX109,Funktionsbezeichnungen,2,0)</f>
        <v>Finanz-Fachspezialist / Controller 3</v>
      </c>
      <c r="DA109" s="125">
        <v>223</v>
      </c>
      <c r="DB109" s="33">
        <f>VLOOKUP($DA109,Funktionsbezeichnungen,3,0)</f>
        <v>10</v>
      </c>
      <c r="DC109" s="83" t="str">
        <f>VLOOKUP($DA109,Funktionsbezeichnungen,2,0)</f>
        <v>Finanz-Fachspezialist / Controller 3</v>
      </c>
      <c r="DD109" s="125">
        <v>223</v>
      </c>
      <c r="DE109" s="33">
        <f>VLOOKUP($DD109,Funktionsbezeichnungen,3,0)</f>
        <v>10</v>
      </c>
      <c r="DF109" s="83" t="str">
        <f>VLOOKUP($DD109,Funktionsbezeichnungen,2,0)</f>
        <v>Finanz-Fachspezialist / Controller 3</v>
      </c>
      <c r="DG109" s="20"/>
      <c r="DH109" s="125">
        <v>223</v>
      </c>
      <c r="DI109" s="33">
        <f>VLOOKUP($DH109,Funktionsbezeichnungen,3,0)</f>
        <v>10</v>
      </c>
      <c r="DJ109" s="83" t="str">
        <f>VLOOKUP($DH109,Funktionsbezeichnungen,2,0)</f>
        <v>Finanz-Fachspezialist / Controller 3</v>
      </c>
      <c r="DO109" s="19">
        <f t="shared" si="52"/>
        <v>6753</v>
      </c>
      <c r="DP109" s="153">
        <v>3</v>
      </c>
      <c r="DQ109" s="19">
        <v>0</v>
      </c>
      <c r="DR109" s="185" t="s">
        <v>972</v>
      </c>
    </row>
    <row r="110" spans="1:122" s="19" customFormat="1" x14ac:dyDescent="0.2">
      <c r="A110" s="53">
        <v>0</v>
      </c>
      <c r="B110" s="53">
        <v>1</v>
      </c>
      <c r="C110" s="53">
        <f t="shared" si="4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53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9"/>
        <v>Meister Christine</v>
      </c>
      <c r="CR110" s="19">
        <f t="shared" si="50"/>
        <v>45</v>
      </c>
      <c r="CS110" s="19" t="str">
        <f t="shared" si="51"/>
        <v>D</v>
      </c>
      <c r="CT110" s="154">
        <v>4245</v>
      </c>
      <c r="CU110" s="125">
        <v>134</v>
      </c>
      <c r="CV110" s="33">
        <f t="shared" si="68"/>
        <v>7</v>
      </c>
      <c r="CW110" s="83" t="str">
        <f t="shared" si="69"/>
        <v>Kaufmännischer Mitarbeiter 4 / Gruppenchef 2</v>
      </c>
      <c r="CX110" s="125">
        <v>134</v>
      </c>
      <c r="CY110" s="33">
        <f t="shared" si="62"/>
        <v>7</v>
      </c>
      <c r="CZ110" s="83" t="str">
        <f t="shared" si="63"/>
        <v>Kaufmännischer Mitarbeiter 4 / Gruppenchef 2</v>
      </c>
      <c r="DA110" s="125">
        <v>134</v>
      </c>
      <c r="DB110" s="33">
        <f t="shared" si="64"/>
        <v>7</v>
      </c>
      <c r="DC110" s="83" t="str">
        <f t="shared" si="65"/>
        <v>Kaufmännischer Mitarbeiter 4 / Gruppenchef 2</v>
      </c>
      <c r="DD110" s="125">
        <v>134</v>
      </c>
      <c r="DE110" s="33">
        <f t="shared" ref="DE110:DE124" si="70">VLOOKUP($DD110,Funktionsbezeichnungen,3,0)</f>
        <v>7</v>
      </c>
      <c r="DF110" s="83" t="str">
        <f t="shared" ref="DF110:DF124" si="71">VLOOKUP($DD110,Funktionsbezeichnungen,2,0)</f>
        <v>Kaufmännischer Mitarbeiter 4 / Gruppenchef 2</v>
      </c>
      <c r="DG110" s="20"/>
      <c r="DH110" s="125">
        <v>134</v>
      </c>
      <c r="DI110" s="33">
        <f t="shared" si="66"/>
        <v>7</v>
      </c>
      <c r="DJ110" s="83" t="str">
        <f t="shared" si="67"/>
        <v>Kaufmännischer Mitarbeiter 4 / Gruppenchef 2</v>
      </c>
      <c r="DO110" s="19">
        <f t="shared" si="52"/>
        <v>4245</v>
      </c>
      <c r="DP110" s="153">
        <v>6</v>
      </c>
      <c r="DQ110" s="19">
        <v>0</v>
      </c>
      <c r="DR110" s="19" t="s">
        <v>955</v>
      </c>
    </row>
    <row r="111" spans="1:122" s="19" customFormat="1" ht="27" x14ac:dyDescent="0.2">
      <c r="A111" s="53">
        <v>0</v>
      </c>
      <c r="B111" s="53">
        <v>1</v>
      </c>
      <c r="C111" s="53">
        <f t="shared" si="48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53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9"/>
        <v>Derezynski Françoise</v>
      </c>
      <c r="CR111" s="19">
        <f t="shared" si="50"/>
        <v>45</v>
      </c>
      <c r="CS111" s="19" t="str">
        <f t="shared" si="51"/>
        <v>D</v>
      </c>
      <c r="CT111" s="154">
        <v>4266</v>
      </c>
      <c r="CU111" s="125">
        <v>141</v>
      </c>
      <c r="CV111" s="33">
        <f t="shared" si="68"/>
        <v>8</v>
      </c>
      <c r="CW111" s="83" t="str">
        <f t="shared" si="69"/>
        <v>Kaufmännischer Fachspezialist 1</v>
      </c>
      <c r="CX111" s="125">
        <v>141</v>
      </c>
      <c r="CY111" s="33">
        <f>VLOOKUP($CX111,Funktionsbezeichnungen,3,0)</f>
        <v>8</v>
      </c>
      <c r="CZ111" s="83" t="str">
        <f>VLOOKUP($CX111,Funktionsbezeichnungen,2,0)</f>
        <v>Kaufmännischer Fachspezialist 1</v>
      </c>
      <c r="DA111" s="125">
        <v>134</v>
      </c>
      <c r="DB111" s="33">
        <f>VLOOKUP($DA111,Funktionsbezeichnungen,3,0)</f>
        <v>7</v>
      </c>
      <c r="DC111" s="83" t="str">
        <f>VLOOKUP($DA111,Funktionsbezeichnungen,2,0)</f>
        <v>Kaufmännischer Mitarbeiter 4 / Gruppenchef 2</v>
      </c>
      <c r="DD111" s="125">
        <v>134</v>
      </c>
      <c r="DE111" s="33">
        <f>VLOOKUP($DD111,Funktionsbezeichnungen,3,0)</f>
        <v>7</v>
      </c>
      <c r="DF111" s="83" t="str">
        <f>VLOOKUP($DD111,Funktionsbezeichnungen,2,0)</f>
        <v>Kaufmännischer Mitarbeiter 4 / Gruppenchef 2</v>
      </c>
      <c r="DG111" s="20"/>
      <c r="DH111" s="125">
        <v>134</v>
      </c>
      <c r="DI111" s="33">
        <f>VLOOKUP($DH111,Funktionsbezeichnungen,3,0)</f>
        <v>7</v>
      </c>
      <c r="DJ111" s="83" t="str">
        <f>VLOOKUP($DH111,Funktionsbezeichnungen,2,0)</f>
        <v>Kaufmännischer Mitarbeiter 4 / Gruppenchef 2</v>
      </c>
      <c r="DO111" s="19">
        <f t="shared" si="52"/>
        <v>4266</v>
      </c>
      <c r="DP111" s="153">
        <v>6</v>
      </c>
      <c r="DQ111" s="19">
        <v>0</v>
      </c>
      <c r="DR111" s="19" t="s">
        <v>955</v>
      </c>
    </row>
    <row r="112" spans="1:122" s="19" customFormat="1" x14ac:dyDescent="0.2">
      <c r="A112" s="53">
        <v>0</v>
      </c>
      <c r="B112" s="53">
        <v>1</v>
      </c>
      <c r="C112" s="53">
        <f t="shared" si="48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53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9"/>
        <v>Szirt Madeleine</v>
      </c>
      <c r="CR112" s="19">
        <f t="shared" si="50"/>
        <v>39</v>
      </c>
      <c r="CS112" s="19" t="str">
        <f t="shared" si="51"/>
        <v>D</v>
      </c>
      <c r="CT112" s="154">
        <v>4216</v>
      </c>
      <c r="CU112" s="125">
        <v>162</v>
      </c>
      <c r="CV112" s="33">
        <f t="shared" si="68"/>
        <v>9</v>
      </c>
      <c r="CW112" s="83" t="str">
        <f t="shared" si="69"/>
        <v>Personal-Fachspezialist 2</v>
      </c>
      <c r="CX112" s="125">
        <v>162</v>
      </c>
      <c r="CY112" s="33">
        <f>VLOOKUP($CX112,Funktionsbezeichnungen,3,0)</f>
        <v>9</v>
      </c>
      <c r="CZ112" s="83" t="str">
        <f>VLOOKUP($CX112,Funktionsbezeichnungen,2,0)</f>
        <v>Personal-Fachspezialist 2</v>
      </c>
      <c r="DA112" s="125">
        <v>162</v>
      </c>
      <c r="DB112" s="33">
        <f>VLOOKUP($DA112,Funktionsbezeichnungen,3,0)</f>
        <v>9</v>
      </c>
      <c r="DC112" s="83" t="str">
        <f>VLOOKUP($DA112,Funktionsbezeichnungen,2,0)</f>
        <v>Personal-Fachspezialist 2</v>
      </c>
      <c r="DD112" s="125">
        <v>162</v>
      </c>
      <c r="DE112" s="33">
        <f>VLOOKUP($DD112,Funktionsbezeichnungen,3,0)</f>
        <v>9</v>
      </c>
      <c r="DF112" s="83" t="str">
        <f>VLOOKUP($DD112,Funktionsbezeichnungen,2,0)</f>
        <v>Personal-Fachspezialist 2</v>
      </c>
      <c r="DG112" s="20"/>
      <c r="DH112" s="125">
        <v>162</v>
      </c>
      <c r="DI112" s="33">
        <f>VLOOKUP($DH112,Funktionsbezeichnungen,3,0)</f>
        <v>9</v>
      </c>
      <c r="DJ112" s="83" t="str">
        <f>VLOOKUP($DH112,Funktionsbezeichnungen,2,0)</f>
        <v>Personal-Fachspezialist 2</v>
      </c>
      <c r="DO112" s="19">
        <f t="shared" si="52"/>
        <v>4216</v>
      </c>
      <c r="DP112" s="153">
        <v>3</v>
      </c>
      <c r="DQ112" s="19">
        <v>0</v>
      </c>
      <c r="DR112" s="185" t="s">
        <v>971</v>
      </c>
    </row>
    <row r="113" spans="1:122" s="19" customFormat="1" x14ac:dyDescent="0.2">
      <c r="A113" s="53">
        <v>0</v>
      </c>
      <c r="B113" s="53">
        <v>1</v>
      </c>
      <c r="C113" s="53">
        <f t="shared" si="48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53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9"/>
        <v>Canetti Rosemarie</v>
      </c>
      <c r="CR113" s="19">
        <f t="shared" si="50"/>
        <v>39</v>
      </c>
      <c r="CS113" s="19" t="str">
        <f t="shared" si="51"/>
        <v>D</v>
      </c>
      <c r="CT113" s="154">
        <v>4320</v>
      </c>
      <c r="CU113" s="125">
        <v>134</v>
      </c>
      <c r="CV113" s="33">
        <f t="shared" si="68"/>
        <v>7</v>
      </c>
      <c r="CW113" s="83" t="str">
        <f t="shared" si="69"/>
        <v>Kaufmännischer Mitarbeiter 4 / Gruppenchef 2</v>
      </c>
      <c r="CX113" s="125"/>
      <c r="CY113" s="33"/>
      <c r="CZ113" s="83"/>
      <c r="DA113" s="125">
        <v>134</v>
      </c>
      <c r="DB113" s="33">
        <f t="shared" si="64"/>
        <v>7</v>
      </c>
      <c r="DC113" s="83" t="str">
        <f t="shared" si="65"/>
        <v>Kaufmännischer Mitarbeiter 4 / Gruppenchef 2</v>
      </c>
      <c r="DD113" s="125">
        <v>134</v>
      </c>
      <c r="DE113" s="33">
        <f t="shared" si="70"/>
        <v>7</v>
      </c>
      <c r="DF113" s="83" t="str">
        <f t="shared" si="71"/>
        <v>Kaufmännischer Mitarbeiter 4 / Gruppenchef 2</v>
      </c>
      <c r="DG113" s="20"/>
      <c r="DH113" s="125">
        <v>134</v>
      </c>
      <c r="DI113" s="33">
        <f t="shared" si="66"/>
        <v>7</v>
      </c>
      <c r="DJ113" s="83" t="str">
        <f t="shared" si="67"/>
        <v>Kaufmännischer Mitarbeiter 4 / Gruppenchef 2</v>
      </c>
      <c r="DO113" s="19">
        <f t="shared" si="52"/>
        <v>4320</v>
      </c>
      <c r="DP113" s="153">
        <v>6</v>
      </c>
      <c r="DQ113" s="19">
        <v>0</v>
      </c>
      <c r="DR113" s="19" t="s">
        <v>955</v>
      </c>
    </row>
    <row r="114" spans="1:122" s="19" customFormat="1" x14ac:dyDescent="0.2">
      <c r="A114" s="53">
        <v>0</v>
      </c>
      <c r="B114" s="53">
        <v>1</v>
      </c>
      <c r="C114" s="53">
        <f t="shared" si="48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53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9"/>
        <v>Peier Doris</v>
      </c>
      <c r="CR114" s="19">
        <f t="shared" si="50"/>
        <v>34</v>
      </c>
      <c r="CS114" s="19" t="str">
        <f t="shared" si="51"/>
        <v>D</v>
      </c>
      <c r="CT114" s="154">
        <v>5581</v>
      </c>
      <c r="CU114" s="125">
        <v>134</v>
      </c>
      <c r="CV114" s="33">
        <f t="shared" si="68"/>
        <v>7</v>
      </c>
      <c r="CW114" s="83" t="str">
        <f t="shared" si="69"/>
        <v>Kaufmännischer Mitarbeiter 4 / Gruppenchef 2</v>
      </c>
      <c r="CX114" s="125">
        <v>134</v>
      </c>
      <c r="CY114" s="33">
        <f t="shared" si="62"/>
        <v>7</v>
      </c>
      <c r="CZ114" s="83" t="str">
        <f t="shared" si="63"/>
        <v>Kaufmännischer Mitarbeiter 4 / Gruppenchef 2</v>
      </c>
      <c r="DA114" s="125">
        <v>134</v>
      </c>
      <c r="DB114" s="33">
        <f t="shared" si="64"/>
        <v>7</v>
      </c>
      <c r="DC114" s="83" t="str">
        <f t="shared" si="65"/>
        <v>Kaufmännischer Mitarbeiter 4 / Gruppenchef 2</v>
      </c>
      <c r="DD114" s="125">
        <v>134</v>
      </c>
      <c r="DE114" s="33">
        <f t="shared" si="70"/>
        <v>7</v>
      </c>
      <c r="DF114" s="83" t="str">
        <f t="shared" si="71"/>
        <v>Kaufmännischer Mitarbeiter 4 / Gruppenchef 2</v>
      </c>
      <c r="DG114" s="20"/>
      <c r="DH114" s="125">
        <v>134</v>
      </c>
      <c r="DI114" s="33">
        <f t="shared" si="66"/>
        <v>7</v>
      </c>
      <c r="DJ114" s="83" t="str">
        <f t="shared" si="67"/>
        <v>Kaufmännischer Mitarbeiter 4 / Gruppenchef 2</v>
      </c>
      <c r="DO114" s="19">
        <f t="shared" si="52"/>
        <v>5581</v>
      </c>
      <c r="DP114" s="153">
        <v>6</v>
      </c>
      <c r="DQ114" s="19">
        <v>0</v>
      </c>
      <c r="DR114" s="19" t="s">
        <v>955</v>
      </c>
    </row>
    <row r="115" spans="1:122" s="19" customFormat="1" x14ac:dyDescent="0.2">
      <c r="A115" s="53">
        <v>0</v>
      </c>
      <c r="B115" s="53">
        <v>1</v>
      </c>
      <c r="C115" s="53">
        <f t="shared" si="48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53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9"/>
        <v>Beuret Agnès</v>
      </c>
      <c r="CR115" s="19">
        <f t="shared" si="50"/>
        <v>31</v>
      </c>
      <c r="CS115" s="19" t="str">
        <f t="shared" si="51"/>
        <v>D</v>
      </c>
      <c r="CT115" s="154">
        <v>4352</v>
      </c>
      <c r="CU115" s="125">
        <v>134</v>
      </c>
      <c r="CV115" s="33">
        <f t="shared" si="68"/>
        <v>7</v>
      </c>
      <c r="CW115" s="83" t="str">
        <f t="shared" si="69"/>
        <v>Kaufmännischer Mitarbeiter 4 / Gruppenchef 2</v>
      </c>
      <c r="CX115" s="125">
        <v>134</v>
      </c>
      <c r="CY115" s="33">
        <f t="shared" si="62"/>
        <v>7</v>
      </c>
      <c r="CZ115" s="83" t="str">
        <f t="shared" si="63"/>
        <v>Kaufmännischer Mitarbeiter 4 / Gruppenchef 2</v>
      </c>
      <c r="DA115" s="125">
        <v>134</v>
      </c>
      <c r="DB115" s="33">
        <f t="shared" si="64"/>
        <v>7</v>
      </c>
      <c r="DC115" s="83" t="str">
        <f t="shared" si="65"/>
        <v>Kaufmännischer Mitarbeiter 4 / Gruppenchef 2</v>
      </c>
      <c r="DD115" s="125">
        <v>134</v>
      </c>
      <c r="DE115" s="33">
        <f t="shared" si="70"/>
        <v>7</v>
      </c>
      <c r="DF115" s="83" t="str">
        <f t="shared" si="71"/>
        <v>Kaufmännischer Mitarbeiter 4 / Gruppenchef 2</v>
      </c>
      <c r="DG115" s="20"/>
      <c r="DH115" s="125">
        <v>134</v>
      </c>
      <c r="DI115" s="33">
        <f t="shared" si="66"/>
        <v>7</v>
      </c>
      <c r="DJ115" s="83" t="str">
        <f t="shared" si="67"/>
        <v>Kaufmännischer Mitarbeiter 4 / Gruppenchef 2</v>
      </c>
      <c r="DO115" s="19">
        <f t="shared" si="52"/>
        <v>4352</v>
      </c>
      <c r="DP115" s="153">
        <v>6</v>
      </c>
      <c r="DQ115" s="19">
        <v>0</v>
      </c>
      <c r="DR115" s="19" t="s">
        <v>955</v>
      </c>
    </row>
    <row r="116" spans="1:122" s="19" customFormat="1" x14ac:dyDescent="0.2">
      <c r="A116" s="53">
        <v>0</v>
      </c>
      <c r="B116" s="53">
        <v>1</v>
      </c>
      <c r="C116" s="53">
        <f t="shared" si="4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53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9"/>
        <v>Weider Noelle</v>
      </c>
      <c r="CR116" s="19">
        <f t="shared" si="50"/>
        <v>26</v>
      </c>
      <c r="CS116" s="19" t="str">
        <f t="shared" si="51"/>
        <v>D</v>
      </c>
      <c r="CT116" s="154">
        <v>5604</v>
      </c>
      <c r="CU116" s="125">
        <v>134</v>
      </c>
      <c r="CV116" s="33">
        <f t="shared" si="68"/>
        <v>7</v>
      </c>
      <c r="CW116" s="83" t="str">
        <f t="shared" si="69"/>
        <v>Kaufmännischer Mitarbeiter 4 / Gruppenchef 2</v>
      </c>
      <c r="CX116" s="125">
        <v>134</v>
      </c>
      <c r="CY116" s="33">
        <f t="shared" si="62"/>
        <v>7</v>
      </c>
      <c r="CZ116" s="83" t="str">
        <f t="shared" si="63"/>
        <v>Kaufmännischer Mitarbeiter 4 / Gruppenchef 2</v>
      </c>
      <c r="DA116" s="125">
        <v>134</v>
      </c>
      <c r="DB116" s="33">
        <f t="shared" si="64"/>
        <v>7</v>
      </c>
      <c r="DC116" s="83" t="str">
        <f t="shared" si="65"/>
        <v>Kaufmännischer Mitarbeiter 4 / Gruppenchef 2</v>
      </c>
      <c r="DD116" s="125">
        <v>134</v>
      </c>
      <c r="DE116" s="33">
        <f t="shared" si="70"/>
        <v>7</v>
      </c>
      <c r="DF116" s="83" t="str">
        <f t="shared" si="71"/>
        <v>Kaufmännischer Mitarbeiter 4 / Gruppenchef 2</v>
      </c>
      <c r="DG116" s="20"/>
      <c r="DH116" s="125">
        <v>134</v>
      </c>
      <c r="DI116" s="33">
        <f t="shared" si="66"/>
        <v>7</v>
      </c>
      <c r="DJ116" s="83" t="str">
        <f t="shared" si="67"/>
        <v>Kaufmännischer Mitarbeiter 4 / Gruppenchef 2</v>
      </c>
      <c r="DO116" s="19">
        <f t="shared" si="52"/>
        <v>5604</v>
      </c>
      <c r="DP116" s="153">
        <v>6</v>
      </c>
      <c r="DQ116" s="19">
        <v>0</v>
      </c>
      <c r="DR116" s="19" t="s">
        <v>955</v>
      </c>
    </row>
    <row r="117" spans="1:122" s="19" customFormat="1" ht="27" x14ac:dyDescent="0.2">
      <c r="A117" s="53">
        <v>0</v>
      </c>
      <c r="B117" s="53"/>
      <c r="C117" s="53">
        <f t="shared" si="4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53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9"/>
        <v>Fischer Michel</v>
      </c>
      <c r="CR117" s="19">
        <f t="shared" si="50"/>
        <v>14</v>
      </c>
      <c r="CS117" s="19" t="str">
        <f t="shared" si="51"/>
        <v>D</v>
      </c>
      <c r="CT117" s="154">
        <v>8655</v>
      </c>
      <c r="CU117" s="125">
        <v>542</v>
      </c>
      <c r="CV117" s="33">
        <f t="shared" si="68"/>
        <v>7</v>
      </c>
      <c r="CW117" s="83" t="str">
        <f t="shared" si="69"/>
        <v>Technischer Sachbearbeiter 2</v>
      </c>
      <c r="CX117" s="125">
        <v>542</v>
      </c>
      <c r="CY117" s="33">
        <f t="shared" si="62"/>
        <v>7</v>
      </c>
      <c r="CZ117" s="83" t="str">
        <f t="shared" si="63"/>
        <v>Technischer Sachbearbeiter 2</v>
      </c>
      <c r="DA117" s="125">
        <v>542</v>
      </c>
      <c r="DB117" s="33">
        <f t="shared" si="64"/>
        <v>7</v>
      </c>
      <c r="DC117" s="83" t="str">
        <f t="shared" si="65"/>
        <v>Technischer Sachbearbeiter 2</v>
      </c>
      <c r="DD117" s="125">
        <v>541</v>
      </c>
      <c r="DE117" s="33">
        <f t="shared" si="70"/>
        <v>6</v>
      </c>
      <c r="DF117" s="83" t="str">
        <f t="shared" si="71"/>
        <v>Technischer Sachbearbeiter 1</v>
      </c>
      <c r="DG117" s="20"/>
      <c r="DH117" s="125">
        <v>351</v>
      </c>
      <c r="DI117" s="33">
        <f t="shared" si="66"/>
        <v>7</v>
      </c>
      <c r="DJ117" s="83" t="str">
        <f t="shared" si="67"/>
        <v>Marketing - / Product - Manager 1</v>
      </c>
      <c r="DO117" s="19">
        <f t="shared" si="52"/>
        <v>8655</v>
      </c>
      <c r="DP117" s="153">
        <v>6</v>
      </c>
      <c r="DQ117" s="19">
        <v>0</v>
      </c>
      <c r="DR117" s="19" t="s">
        <v>967</v>
      </c>
    </row>
    <row r="118" spans="1:122" s="19" customFormat="1" x14ac:dyDescent="0.2">
      <c r="A118" s="53">
        <v>0</v>
      </c>
      <c r="B118" s="53">
        <v>1</v>
      </c>
      <c r="C118" s="53">
        <f t="shared" si="4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53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9"/>
        <v>Willig Martine</v>
      </c>
      <c r="CR118" s="19">
        <f t="shared" si="50"/>
        <v>40</v>
      </c>
      <c r="CS118" s="19" t="str">
        <f t="shared" si="51"/>
        <v>E</v>
      </c>
      <c r="CT118" s="154">
        <v>5637</v>
      </c>
      <c r="CU118" s="125">
        <v>133</v>
      </c>
      <c r="CV118" s="33">
        <f t="shared" si="68"/>
        <v>6</v>
      </c>
      <c r="CW118" s="83" t="str">
        <f t="shared" si="69"/>
        <v>Kaufmännischer Mitarbeiter 3 / Gruppenchef 1</v>
      </c>
      <c r="CX118" s="125">
        <v>133</v>
      </c>
      <c r="CY118" s="33">
        <f t="shared" si="62"/>
        <v>6</v>
      </c>
      <c r="CZ118" s="83" t="str">
        <f t="shared" si="63"/>
        <v>Kaufmännischer Mitarbeiter 3 / Gruppenchef 1</v>
      </c>
      <c r="DA118" s="125">
        <v>133</v>
      </c>
      <c r="DB118" s="33">
        <f t="shared" si="64"/>
        <v>6</v>
      </c>
      <c r="DC118" s="83" t="str">
        <f t="shared" si="65"/>
        <v>Kaufmännischer Mitarbeiter 3 / Gruppenchef 1</v>
      </c>
      <c r="DD118" s="125">
        <v>133</v>
      </c>
      <c r="DE118" s="33">
        <f t="shared" si="70"/>
        <v>6</v>
      </c>
      <c r="DF118" s="83" t="str">
        <f t="shared" si="71"/>
        <v>Kaufmännischer Mitarbeiter 3 / Gruppenchef 1</v>
      </c>
      <c r="DG118" s="20"/>
      <c r="DH118" s="125">
        <v>133</v>
      </c>
      <c r="DI118" s="33">
        <f t="shared" si="66"/>
        <v>6</v>
      </c>
      <c r="DJ118" s="83" t="str">
        <f t="shared" si="67"/>
        <v>Kaufmännischer Mitarbeiter 3 / Gruppenchef 1</v>
      </c>
      <c r="DO118" s="19">
        <f t="shared" si="52"/>
        <v>5637</v>
      </c>
      <c r="DP118" s="153">
        <v>6</v>
      </c>
      <c r="DQ118" s="19">
        <v>0</v>
      </c>
      <c r="DR118" s="185" t="s">
        <v>973</v>
      </c>
    </row>
    <row r="119" spans="1:122" s="19" customFormat="1" x14ac:dyDescent="0.2">
      <c r="A119" s="53">
        <v>0</v>
      </c>
      <c r="B119" s="53">
        <v>1</v>
      </c>
      <c r="C119" s="53">
        <f t="shared" si="4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53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9"/>
        <v>Meichtry Anna</v>
      </c>
      <c r="CR119" s="19">
        <f t="shared" si="50"/>
        <v>39</v>
      </c>
      <c r="CS119" s="19" t="str">
        <f t="shared" si="51"/>
        <v>E</v>
      </c>
      <c r="CT119" s="154">
        <v>5629</v>
      </c>
      <c r="CU119" s="125">
        <v>133</v>
      </c>
      <c r="CV119" s="33">
        <f t="shared" si="68"/>
        <v>6</v>
      </c>
      <c r="CW119" s="83" t="str">
        <f t="shared" si="69"/>
        <v>Kaufmännischer Mitarbeiter 3 / Gruppenchef 1</v>
      </c>
      <c r="CX119" s="125">
        <v>133</v>
      </c>
      <c r="CY119" s="33">
        <f t="shared" si="62"/>
        <v>6</v>
      </c>
      <c r="CZ119" s="83" t="str">
        <f t="shared" si="63"/>
        <v>Kaufmännischer Mitarbeiter 3 / Gruppenchef 1</v>
      </c>
      <c r="DA119" s="125">
        <v>133</v>
      </c>
      <c r="DB119" s="33">
        <f t="shared" si="64"/>
        <v>6</v>
      </c>
      <c r="DC119" s="83" t="str">
        <f t="shared" si="65"/>
        <v>Kaufmännischer Mitarbeiter 3 / Gruppenchef 1</v>
      </c>
      <c r="DD119" s="125">
        <v>133</v>
      </c>
      <c r="DE119" s="33">
        <f t="shared" si="70"/>
        <v>6</v>
      </c>
      <c r="DF119" s="83" t="str">
        <f t="shared" si="71"/>
        <v>Kaufmännischer Mitarbeiter 3 / Gruppenchef 1</v>
      </c>
      <c r="DG119" s="20"/>
      <c r="DH119" s="125">
        <v>133</v>
      </c>
      <c r="DI119" s="33">
        <f t="shared" si="66"/>
        <v>6</v>
      </c>
      <c r="DJ119" s="83" t="str">
        <f t="shared" si="67"/>
        <v>Kaufmännischer Mitarbeiter 3 / Gruppenchef 1</v>
      </c>
      <c r="DO119" s="19">
        <f t="shared" si="52"/>
        <v>5629</v>
      </c>
      <c r="DP119" s="153">
        <v>6</v>
      </c>
      <c r="DQ119" s="19">
        <v>0</v>
      </c>
      <c r="DR119" s="19" t="s">
        <v>955</v>
      </c>
    </row>
    <row r="120" spans="1:122" s="19" customFormat="1" x14ac:dyDescent="0.2">
      <c r="A120" s="53">
        <v>0</v>
      </c>
      <c r="B120" s="53">
        <v>1</v>
      </c>
      <c r="C120" s="53">
        <f t="shared" si="4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53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9"/>
        <v>Meier Jacqueline</v>
      </c>
      <c r="CR120" s="19">
        <f t="shared" si="50"/>
        <v>29</v>
      </c>
      <c r="CS120" s="19" t="str">
        <f t="shared" si="51"/>
        <v>E</v>
      </c>
      <c r="CT120" s="154">
        <v>7700</v>
      </c>
      <c r="CU120" s="125">
        <v>212</v>
      </c>
      <c r="CV120" s="33">
        <f t="shared" si="68"/>
        <v>5</v>
      </c>
      <c r="CW120" s="83" t="str">
        <f t="shared" si="69"/>
        <v>Buchhalter 2</v>
      </c>
      <c r="CX120" s="125">
        <v>212</v>
      </c>
      <c r="CY120" s="33">
        <f t="shared" si="62"/>
        <v>5</v>
      </c>
      <c r="CZ120" s="83" t="str">
        <f t="shared" si="63"/>
        <v>Buchhalter 2</v>
      </c>
      <c r="DA120" s="125">
        <v>212</v>
      </c>
      <c r="DB120" s="33">
        <f t="shared" si="64"/>
        <v>5</v>
      </c>
      <c r="DC120" s="83" t="str">
        <f t="shared" si="65"/>
        <v>Buchhalter 2</v>
      </c>
      <c r="DD120" s="125">
        <v>212</v>
      </c>
      <c r="DE120" s="33">
        <f t="shared" si="70"/>
        <v>5</v>
      </c>
      <c r="DF120" s="83" t="str">
        <f t="shared" si="71"/>
        <v>Buchhalter 2</v>
      </c>
      <c r="DG120" s="20"/>
      <c r="DH120" s="125">
        <v>212</v>
      </c>
      <c r="DI120" s="33">
        <f t="shared" si="66"/>
        <v>5</v>
      </c>
      <c r="DJ120" s="83" t="str">
        <f t="shared" si="67"/>
        <v>Buchhalter 2</v>
      </c>
      <c r="DO120" s="19">
        <f t="shared" si="52"/>
        <v>7700</v>
      </c>
      <c r="DP120" s="153">
        <v>6</v>
      </c>
      <c r="DQ120" s="19">
        <v>0</v>
      </c>
      <c r="DR120" s="19" t="s">
        <v>958</v>
      </c>
    </row>
    <row r="121" spans="1:122" s="19" customFormat="1" x14ac:dyDescent="0.2">
      <c r="A121" s="53">
        <v>0</v>
      </c>
      <c r="B121" s="53">
        <v>1</v>
      </c>
      <c r="C121" s="53">
        <f t="shared" si="4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53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9"/>
        <v>Oruk Makbule</v>
      </c>
      <c r="CR121" s="19">
        <f t="shared" si="50"/>
        <v>11</v>
      </c>
      <c r="CS121" s="19" t="str">
        <f t="shared" si="51"/>
        <v>E</v>
      </c>
      <c r="CT121" s="154">
        <v>6762</v>
      </c>
      <c r="CU121" s="125">
        <v>212</v>
      </c>
      <c r="CV121" s="33">
        <f t="shared" si="68"/>
        <v>5</v>
      </c>
      <c r="CW121" s="83" t="str">
        <f t="shared" si="69"/>
        <v>Buchhalter 2</v>
      </c>
      <c r="CX121" s="125">
        <v>212</v>
      </c>
      <c r="CY121" s="33">
        <f t="shared" si="62"/>
        <v>5</v>
      </c>
      <c r="CZ121" s="83" t="str">
        <f t="shared" si="63"/>
        <v>Buchhalter 2</v>
      </c>
      <c r="DA121" s="125">
        <v>212</v>
      </c>
      <c r="DB121" s="33">
        <f t="shared" si="64"/>
        <v>5</v>
      </c>
      <c r="DC121" s="83" t="str">
        <f t="shared" si="65"/>
        <v>Buchhalter 2</v>
      </c>
      <c r="DD121" s="125">
        <v>212</v>
      </c>
      <c r="DE121" s="33">
        <f t="shared" si="70"/>
        <v>5</v>
      </c>
      <c r="DF121" s="83" t="str">
        <f t="shared" si="71"/>
        <v>Buchhalter 2</v>
      </c>
      <c r="DG121" s="20"/>
      <c r="DH121" s="125">
        <v>212</v>
      </c>
      <c r="DI121" s="33">
        <f t="shared" si="66"/>
        <v>5</v>
      </c>
      <c r="DJ121" s="83" t="str">
        <f t="shared" si="67"/>
        <v>Buchhalter 2</v>
      </c>
      <c r="DO121" s="19">
        <f t="shared" si="52"/>
        <v>6762</v>
      </c>
      <c r="DP121" s="153">
        <v>6</v>
      </c>
      <c r="DQ121" s="19">
        <v>0</v>
      </c>
      <c r="DR121" s="19" t="s">
        <v>958</v>
      </c>
    </row>
    <row r="122" spans="1:122" s="19" customFormat="1" x14ac:dyDescent="0.2">
      <c r="A122" s="53">
        <v>0</v>
      </c>
      <c r="B122" s="53"/>
      <c r="C122" s="53">
        <f t="shared" si="48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53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9"/>
        <v>Steg Günther</v>
      </c>
      <c r="CR122" s="19">
        <f t="shared" si="50"/>
        <v>37</v>
      </c>
      <c r="CS122" s="19" t="str">
        <f t="shared" si="51"/>
        <v>C</v>
      </c>
      <c r="CT122" s="154">
        <v>4226</v>
      </c>
      <c r="CU122" s="125">
        <v>413</v>
      </c>
      <c r="CV122" s="33">
        <f t="shared" si="68"/>
        <v>8</v>
      </c>
      <c r="CW122" s="83" t="str">
        <f t="shared" si="69"/>
        <v>Senior System-Controller</v>
      </c>
      <c r="CX122" s="125">
        <v>413</v>
      </c>
      <c r="CY122" s="33">
        <f t="shared" si="62"/>
        <v>8</v>
      </c>
      <c r="CZ122" s="83" t="str">
        <f t="shared" si="63"/>
        <v>Senior System-Controller</v>
      </c>
      <c r="DA122" s="125">
        <v>413</v>
      </c>
      <c r="DB122" s="33">
        <f t="shared" si="64"/>
        <v>8</v>
      </c>
      <c r="DC122" s="83" t="str">
        <f t="shared" si="65"/>
        <v>Senior System-Controller</v>
      </c>
      <c r="DD122" s="125">
        <v>413</v>
      </c>
      <c r="DE122" s="33">
        <f t="shared" si="70"/>
        <v>8</v>
      </c>
      <c r="DF122" s="83" t="str">
        <f t="shared" si="71"/>
        <v>Senior System-Controller</v>
      </c>
      <c r="DG122" s="20"/>
      <c r="DH122" s="125">
        <v>413</v>
      </c>
      <c r="DI122" s="33">
        <f t="shared" si="66"/>
        <v>8</v>
      </c>
      <c r="DJ122" s="83" t="str">
        <f t="shared" si="67"/>
        <v>Senior System-Controller</v>
      </c>
      <c r="DO122" s="19">
        <f t="shared" si="52"/>
        <v>4226</v>
      </c>
      <c r="DP122" s="153">
        <v>6</v>
      </c>
      <c r="DQ122" s="19">
        <v>0</v>
      </c>
      <c r="DR122" s="19" t="s">
        <v>961</v>
      </c>
    </row>
    <row r="123" spans="1:122" s="19" customFormat="1" ht="27" x14ac:dyDescent="0.2">
      <c r="A123" s="53">
        <v>0</v>
      </c>
      <c r="B123" s="53"/>
      <c r="C123" s="53">
        <f t="shared" si="48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53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9"/>
        <v>Grimm Stephan</v>
      </c>
      <c r="CR123" s="19">
        <f t="shared" si="50"/>
        <v>24</v>
      </c>
      <c r="CS123" s="19" t="str">
        <f t="shared" si="51"/>
        <v>C</v>
      </c>
      <c r="CT123" s="154">
        <v>3203</v>
      </c>
      <c r="CU123" s="125">
        <v>443</v>
      </c>
      <c r="CV123" s="33">
        <f t="shared" si="68"/>
        <v>9</v>
      </c>
      <c r="CW123" s="83" t="str">
        <f t="shared" si="69"/>
        <v>System-Spezialist 3</v>
      </c>
      <c r="CX123" s="125">
        <v>443</v>
      </c>
      <c r="CY123" s="33">
        <f t="shared" si="62"/>
        <v>9</v>
      </c>
      <c r="CZ123" s="83" t="str">
        <f t="shared" si="63"/>
        <v>System-Spezialist 3</v>
      </c>
      <c r="DA123" s="125">
        <v>443</v>
      </c>
      <c r="DB123" s="33">
        <f t="shared" si="64"/>
        <v>9</v>
      </c>
      <c r="DC123" s="83" t="str">
        <f t="shared" si="65"/>
        <v>System-Spezialist 3</v>
      </c>
      <c r="DD123" s="125">
        <v>443</v>
      </c>
      <c r="DE123" s="33">
        <f t="shared" si="70"/>
        <v>9</v>
      </c>
      <c r="DF123" s="83" t="str">
        <f t="shared" si="71"/>
        <v>System-Spezialist 3</v>
      </c>
      <c r="DG123" s="20"/>
      <c r="DH123" s="125">
        <v>413</v>
      </c>
      <c r="DI123" s="33">
        <f t="shared" si="66"/>
        <v>8</v>
      </c>
      <c r="DJ123" s="83" t="str">
        <f t="shared" si="67"/>
        <v>Senior System-Controller</v>
      </c>
      <c r="DO123" s="19">
        <f t="shared" si="52"/>
        <v>3203</v>
      </c>
      <c r="DP123" s="153">
        <v>3</v>
      </c>
      <c r="DQ123" s="19">
        <v>0</v>
      </c>
      <c r="DR123" s="19" t="s">
        <v>962</v>
      </c>
    </row>
    <row r="124" spans="1:122" s="19" customFormat="1" x14ac:dyDescent="0.2">
      <c r="A124" s="53">
        <v>0</v>
      </c>
      <c r="B124" s="53"/>
      <c r="C124" s="53">
        <f t="shared" si="4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53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9"/>
        <v>Hänni Alexander</v>
      </c>
      <c r="CR124" s="19">
        <f t="shared" si="50"/>
        <v>17</v>
      </c>
      <c r="CS124" s="19" t="str">
        <f t="shared" si="51"/>
        <v>D</v>
      </c>
      <c r="CT124" s="154">
        <v>6755</v>
      </c>
      <c r="CU124" s="125">
        <v>423</v>
      </c>
      <c r="CV124" s="33">
        <f t="shared" si="68"/>
        <v>7</v>
      </c>
      <c r="CW124" s="83" t="str">
        <f t="shared" si="69"/>
        <v>IC-Berater / -Techniker 3 / LAN-Supporter</v>
      </c>
      <c r="CX124" s="125">
        <v>423</v>
      </c>
      <c r="CY124" s="33">
        <f t="shared" si="62"/>
        <v>7</v>
      </c>
      <c r="CZ124" s="83" t="str">
        <f t="shared" si="63"/>
        <v>IC-Berater / -Techniker 3 / LAN-Supporter</v>
      </c>
      <c r="DA124" s="125">
        <v>423</v>
      </c>
      <c r="DB124" s="33">
        <f t="shared" si="64"/>
        <v>7</v>
      </c>
      <c r="DC124" s="83" t="str">
        <f t="shared" si="65"/>
        <v>IC-Berater / -Techniker 3 / LAN-Supporter</v>
      </c>
      <c r="DD124" s="125">
        <v>422</v>
      </c>
      <c r="DE124" s="33">
        <f t="shared" si="70"/>
        <v>6</v>
      </c>
      <c r="DF124" s="83" t="str">
        <f t="shared" si="71"/>
        <v>IC-Berater / -Techniker 2 / LAN-Grundstufe</v>
      </c>
      <c r="DG124" s="20"/>
      <c r="DH124" s="125">
        <v>422</v>
      </c>
      <c r="DI124" s="33">
        <f t="shared" si="66"/>
        <v>6</v>
      </c>
      <c r="DJ124" s="83" t="str">
        <f t="shared" si="67"/>
        <v>IC-Berater / -Techniker 2 / LAN-Grundstufe</v>
      </c>
      <c r="DO124" s="19">
        <f t="shared" si="52"/>
        <v>6755</v>
      </c>
      <c r="DP124" s="153">
        <v>6</v>
      </c>
      <c r="DQ124" s="19">
        <v>0</v>
      </c>
      <c r="DR124" s="19" t="s">
        <v>960</v>
      </c>
    </row>
    <row r="125" spans="1:122" s="19" customFormat="1" x14ac:dyDescent="0.2">
      <c r="A125" s="53">
        <v>0</v>
      </c>
      <c r="B125" s="53"/>
      <c r="C125" s="53">
        <f t="shared" si="48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53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9"/>
        <v>Saliu Bekim</v>
      </c>
      <c r="CR125" s="19">
        <f t="shared" si="50"/>
        <v>9</v>
      </c>
      <c r="CS125" s="19" t="str">
        <f t="shared" si="51"/>
        <v>E</v>
      </c>
      <c r="CT125" s="154">
        <v>7708</v>
      </c>
      <c r="CU125" s="125">
        <v>422</v>
      </c>
      <c r="CV125" s="33">
        <f t="shared" si="68"/>
        <v>6</v>
      </c>
      <c r="CW125" s="83" t="str">
        <f t="shared" si="69"/>
        <v>IC-Berater / -Techniker 2 / LAN-Grundstufe</v>
      </c>
      <c r="CX125" s="125">
        <v>422</v>
      </c>
      <c r="CY125" s="33">
        <f t="shared" si="62"/>
        <v>6</v>
      </c>
      <c r="CZ125" s="83" t="str">
        <f t="shared" si="63"/>
        <v>IC-Berater / -Techniker 2 / LAN-Grundstufe</v>
      </c>
      <c r="DA125" s="125"/>
      <c r="DB125" s="33"/>
      <c r="DC125" s="83"/>
      <c r="DD125" s="125"/>
      <c r="DE125" s="33"/>
      <c r="DF125" s="83"/>
      <c r="DG125" s="20"/>
      <c r="DH125" s="125"/>
      <c r="DI125" s="33"/>
      <c r="DJ125" s="83"/>
      <c r="DO125" s="19">
        <f t="shared" si="52"/>
        <v>7708</v>
      </c>
      <c r="DP125" s="153">
        <v>6</v>
      </c>
      <c r="DQ125" s="19">
        <v>0</v>
      </c>
      <c r="DR125" s="19" t="s">
        <v>960</v>
      </c>
    </row>
    <row r="126" spans="1:122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9"/>
        <v>Eichenberger Sylvia</v>
      </c>
      <c r="CR126" s="19">
        <f t="shared" si="50"/>
        <v>32</v>
      </c>
      <c r="CS126" s="19" t="str">
        <f t="shared" si="51"/>
        <v>D</v>
      </c>
      <c r="CT126" s="154">
        <v>5626</v>
      </c>
      <c r="CU126" s="125">
        <v>134</v>
      </c>
      <c r="CV126" s="33">
        <f t="shared" si="68"/>
        <v>7</v>
      </c>
      <c r="CW126" s="83" t="str">
        <f t="shared" si="69"/>
        <v>Kaufmännischer Mitarbeiter 4 / Gruppenchef 2</v>
      </c>
      <c r="CX126" s="125">
        <v>134</v>
      </c>
      <c r="CY126" s="33">
        <f t="shared" si="62"/>
        <v>7</v>
      </c>
      <c r="CZ126" s="83" t="str">
        <f t="shared" si="63"/>
        <v>Kaufmännischer Mitarbeiter 4 / Gruppenchef 2</v>
      </c>
      <c r="DA126" s="125">
        <v>134</v>
      </c>
      <c r="DB126" s="33">
        <f t="shared" ref="DB126:DB135" si="72">VLOOKUP($DA126,Funktionsbezeichnungen,3,0)</f>
        <v>7</v>
      </c>
      <c r="DC126" s="83" t="str">
        <f t="shared" ref="DC126:DC135" si="73">VLOOKUP($DA126,Funktionsbezeichnungen,2,0)</f>
        <v>Kaufmännischer Mitarbeiter 4 / Gruppenchef 2</v>
      </c>
      <c r="DD126" s="125">
        <v>134</v>
      </c>
      <c r="DE126" s="33">
        <f t="shared" ref="DE126:DE135" si="74">VLOOKUP($DD126,Funktionsbezeichnungen,3,0)</f>
        <v>7</v>
      </c>
      <c r="DF126" s="83" t="str">
        <f t="shared" ref="DF126:DF135" si="75">VLOOKUP($DD126,Funktionsbezeichnungen,2,0)</f>
        <v>Kaufmännischer Mitarbeiter 4 / Gruppenchef 2</v>
      </c>
      <c r="DG126" s="20"/>
      <c r="DH126" s="125">
        <v>134</v>
      </c>
      <c r="DI126" s="33">
        <f t="shared" ref="DI126:DI135" si="76">VLOOKUP($DH126,Funktionsbezeichnungen,3,0)</f>
        <v>7</v>
      </c>
      <c r="DJ126" s="83" t="str">
        <f t="shared" ref="DJ126:DJ135" si="77">VLOOKUP($DH126,Funktionsbezeichnungen,2,0)</f>
        <v>Kaufmännischer Mitarbeiter 4 / Gruppenchef 2</v>
      </c>
      <c r="DO126" s="19">
        <f t="shared" si="52"/>
        <v>5626</v>
      </c>
      <c r="DP126" s="153">
        <v>6</v>
      </c>
      <c r="DQ126" s="19">
        <v>0</v>
      </c>
      <c r="DR126" s="19" t="s">
        <v>955</v>
      </c>
    </row>
    <row r="127" spans="1:122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9"/>
        <v>Ehret-Kreutz Elke</v>
      </c>
      <c r="CR127" s="19">
        <f t="shared" si="50"/>
        <v>31</v>
      </c>
      <c r="CS127" s="19" t="str">
        <f t="shared" si="51"/>
        <v>D</v>
      </c>
      <c r="CT127" s="154">
        <v>5633</v>
      </c>
      <c r="CU127" s="125">
        <v>134</v>
      </c>
      <c r="CV127" s="33">
        <f t="shared" si="68"/>
        <v>7</v>
      </c>
      <c r="CW127" s="83" t="str">
        <f t="shared" si="69"/>
        <v>Kaufmännischer Mitarbeiter 4 / Gruppenchef 2</v>
      </c>
      <c r="CX127" s="125">
        <v>134</v>
      </c>
      <c r="CY127" s="33">
        <f>VLOOKUP($CX127,Funktionsbezeichnungen,3,0)</f>
        <v>7</v>
      </c>
      <c r="CZ127" s="83" t="str">
        <f>VLOOKUP($CX127,Funktionsbezeichnungen,2,0)</f>
        <v>Kaufmännischer Mitarbeiter 4 / Gruppenchef 2</v>
      </c>
      <c r="DA127" s="125">
        <v>134</v>
      </c>
      <c r="DB127" s="33">
        <f>VLOOKUP($DA127,Funktionsbezeichnungen,3,0)</f>
        <v>7</v>
      </c>
      <c r="DC127" s="83" t="str">
        <f>VLOOKUP($DA127,Funktionsbezeichnungen,2,0)</f>
        <v>Kaufmännischer Mitarbeiter 4 / Gruppenchef 2</v>
      </c>
      <c r="DD127" s="125">
        <v>134</v>
      </c>
      <c r="DE127" s="33">
        <f>VLOOKUP($DD127,Funktionsbezeichnungen,3,0)</f>
        <v>7</v>
      </c>
      <c r="DF127" s="83" t="str">
        <f>VLOOKUP($DD127,Funktionsbezeichnungen,2,0)</f>
        <v>Kaufmännischer Mitarbeiter 4 / Gruppenchef 2</v>
      </c>
      <c r="DG127" s="20"/>
      <c r="DH127" s="125">
        <v>134</v>
      </c>
      <c r="DI127" s="33">
        <f>VLOOKUP($DH127,Funktionsbezeichnungen,3,0)</f>
        <v>7</v>
      </c>
      <c r="DJ127" s="83" t="str">
        <f>VLOOKUP($DH127,Funktionsbezeichnungen,2,0)</f>
        <v>Kaufmännischer Mitarbeiter 4 / Gruppenchef 2</v>
      </c>
      <c r="DO127" s="19">
        <f t="shared" si="52"/>
        <v>5633</v>
      </c>
      <c r="DP127" s="153">
        <v>6</v>
      </c>
      <c r="DQ127" s="19">
        <v>0</v>
      </c>
      <c r="DR127" s="19" t="s">
        <v>955</v>
      </c>
    </row>
    <row r="128" spans="1:122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9"/>
        <v>Gerber Beatrice</v>
      </c>
      <c r="CR128" s="19">
        <f t="shared" si="50"/>
        <v>30</v>
      </c>
      <c r="CS128" s="19" t="str">
        <f t="shared" si="51"/>
        <v>D</v>
      </c>
      <c r="CT128" s="154">
        <v>4289</v>
      </c>
      <c r="CU128" s="125">
        <v>141</v>
      </c>
      <c r="CV128" s="33">
        <f t="shared" si="68"/>
        <v>8</v>
      </c>
      <c r="CW128" s="83" t="str">
        <f t="shared" si="69"/>
        <v>Kaufmännischer Fachspezialist 1</v>
      </c>
      <c r="CX128" s="125">
        <v>141</v>
      </c>
      <c r="CY128" s="33">
        <f t="shared" si="62"/>
        <v>8</v>
      </c>
      <c r="CZ128" s="83" t="str">
        <f t="shared" si="63"/>
        <v>Kaufmännischer Fachspezialist 1</v>
      </c>
      <c r="DA128" s="125">
        <v>141</v>
      </c>
      <c r="DB128" s="33">
        <f t="shared" si="72"/>
        <v>8</v>
      </c>
      <c r="DC128" s="83" t="str">
        <f t="shared" si="73"/>
        <v>Kaufmännischer Fachspezialist 1</v>
      </c>
      <c r="DD128" s="125">
        <v>141</v>
      </c>
      <c r="DE128" s="33">
        <f t="shared" si="74"/>
        <v>8</v>
      </c>
      <c r="DF128" s="83" t="str">
        <f t="shared" si="75"/>
        <v>Kaufmännischer Fachspezialist 1</v>
      </c>
      <c r="DG128" s="20"/>
      <c r="DH128" s="125">
        <v>141</v>
      </c>
      <c r="DI128" s="33">
        <f t="shared" si="76"/>
        <v>8</v>
      </c>
      <c r="DJ128" s="83" t="str">
        <f t="shared" si="77"/>
        <v>Kaufmännischer Fachspezialist 1</v>
      </c>
      <c r="DO128" s="19">
        <f t="shared" si="52"/>
        <v>4289</v>
      </c>
      <c r="DP128" s="153">
        <v>6</v>
      </c>
      <c r="DQ128" s="19">
        <v>0</v>
      </c>
      <c r="DR128" s="19" t="s">
        <v>956</v>
      </c>
    </row>
    <row r="129" spans="1:141" s="19" customFormat="1" x14ac:dyDescent="0.2">
      <c r="A129" s="53">
        <v>0</v>
      </c>
      <c r="B129" s="53">
        <v>1</v>
      </c>
      <c r="C129" s="53">
        <f t="shared" ref="C129:C142" si="78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53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9"/>
        <v>Boschung Brigitte</v>
      </c>
      <c r="CR129" s="19">
        <f t="shared" si="50"/>
        <v>31</v>
      </c>
      <c r="CS129" s="19" t="str">
        <f t="shared" si="51"/>
        <v>E</v>
      </c>
      <c r="CT129" s="154">
        <v>7703</v>
      </c>
      <c r="CU129" s="125">
        <v>112</v>
      </c>
      <c r="CV129" s="33">
        <f t="shared" si="68"/>
        <v>5</v>
      </c>
      <c r="CW129" s="83" t="str">
        <f t="shared" si="69"/>
        <v>Réceptionist / Telefonist / Service-Disponent 2</v>
      </c>
      <c r="CX129" s="125">
        <v>112</v>
      </c>
      <c r="CY129" s="33">
        <f t="shared" ref="CY129:CY135" si="79">VLOOKUP($CX129,Funktionsbezeichnungen,3,0)</f>
        <v>5</v>
      </c>
      <c r="CZ129" s="83" t="str">
        <f t="shared" ref="CZ129:CZ135" si="80">VLOOKUP($CX129,Funktionsbezeichnungen,2,0)</f>
        <v>Réceptionist / Telefonist / Service-Disponent 2</v>
      </c>
      <c r="DA129" s="125">
        <v>112</v>
      </c>
      <c r="DB129" s="33">
        <f t="shared" si="72"/>
        <v>5</v>
      </c>
      <c r="DC129" s="83" t="str">
        <f t="shared" si="73"/>
        <v>Réceptionist / Telefonist / Service-Disponent 2</v>
      </c>
      <c r="DD129" s="125">
        <v>112</v>
      </c>
      <c r="DE129" s="33">
        <f t="shared" si="74"/>
        <v>5</v>
      </c>
      <c r="DF129" s="83" t="str">
        <f t="shared" si="75"/>
        <v>Réceptionist / Telefonist / Service-Disponent 2</v>
      </c>
      <c r="DG129" s="20"/>
      <c r="DH129" s="125">
        <v>112</v>
      </c>
      <c r="DI129" s="33">
        <f t="shared" si="76"/>
        <v>5</v>
      </c>
      <c r="DJ129" s="83" t="str">
        <f t="shared" si="77"/>
        <v>Réceptionist / Telefonist / Service-Disponent 2</v>
      </c>
      <c r="DO129" s="19">
        <f t="shared" si="52"/>
        <v>7703</v>
      </c>
      <c r="DP129" s="153">
        <v>6</v>
      </c>
      <c r="DQ129" s="19">
        <v>0</v>
      </c>
      <c r="DR129" s="19" t="s">
        <v>953</v>
      </c>
    </row>
    <row r="130" spans="1:141" s="19" customFormat="1" x14ac:dyDescent="0.2">
      <c r="A130" s="53">
        <v>0</v>
      </c>
      <c r="B130" s="53">
        <v>1</v>
      </c>
      <c r="C130" s="53">
        <f t="shared" si="78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53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9"/>
        <v>Wirtz Christine</v>
      </c>
      <c r="CR130" s="19">
        <f t="shared" si="50"/>
        <v>29</v>
      </c>
      <c r="CS130" s="19" t="str">
        <f t="shared" si="51"/>
        <v>E</v>
      </c>
      <c r="CT130" s="154">
        <v>5627</v>
      </c>
      <c r="CU130" s="125">
        <v>112</v>
      </c>
      <c r="CV130" s="33">
        <f t="shared" si="68"/>
        <v>5</v>
      </c>
      <c r="CW130" s="83" t="str">
        <f t="shared" si="69"/>
        <v>Réceptionist / Telefonist / Service-Disponent 2</v>
      </c>
      <c r="CX130" s="125">
        <v>112</v>
      </c>
      <c r="CY130" s="33">
        <f t="shared" si="79"/>
        <v>5</v>
      </c>
      <c r="CZ130" s="83" t="str">
        <f t="shared" si="80"/>
        <v>Réceptionist / Telefonist / Service-Disponent 2</v>
      </c>
      <c r="DA130" s="125">
        <v>112</v>
      </c>
      <c r="DB130" s="33">
        <f t="shared" si="72"/>
        <v>5</v>
      </c>
      <c r="DC130" s="83" t="str">
        <f t="shared" si="73"/>
        <v>Réceptionist / Telefonist / Service-Disponent 2</v>
      </c>
      <c r="DD130" s="125">
        <v>112</v>
      </c>
      <c r="DE130" s="33">
        <f t="shared" si="74"/>
        <v>5</v>
      </c>
      <c r="DF130" s="83" t="str">
        <f t="shared" si="75"/>
        <v>Réceptionist / Telefonist / Service-Disponent 2</v>
      </c>
      <c r="DG130" s="20"/>
      <c r="DH130" s="125">
        <v>112</v>
      </c>
      <c r="DI130" s="33">
        <f t="shared" si="76"/>
        <v>5</v>
      </c>
      <c r="DJ130" s="83" t="str">
        <f t="shared" si="77"/>
        <v>Réceptionist / Telefonist / Service-Disponent 2</v>
      </c>
      <c r="DO130" s="19">
        <f t="shared" si="52"/>
        <v>5627</v>
      </c>
      <c r="DP130" s="153">
        <v>6</v>
      </c>
      <c r="DQ130" s="19">
        <v>0</v>
      </c>
      <c r="DR130" s="19" t="s">
        <v>953</v>
      </c>
    </row>
    <row r="131" spans="1:141" s="19" customFormat="1" x14ac:dyDescent="0.2">
      <c r="A131" s="53">
        <v>0</v>
      </c>
      <c r="B131" s="53">
        <v>1</v>
      </c>
      <c r="C131" s="53">
        <f t="shared" si="7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53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9"/>
        <v>Körkel Agnes</v>
      </c>
      <c r="CR131" s="19">
        <f>+Z131</f>
        <v>27</v>
      </c>
      <c r="CS131" s="19" t="str">
        <f>+AB131</f>
        <v>E</v>
      </c>
      <c r="CT131" s="154">
        <v>5605</v>
      </c>
      <c r="CU131" s="125">
        <v>132</v>
      </c>
      <c r="CV131" s="33">
        <f t="shared" si="68"/>
        <v>5</v>
      </c>
      <c r="CW131" s="83" t="str">
        <f t="shared" si="69"/>
        <v>Kaufmännischer Mitarbeiter 2</v>
      </c>
      <c r="CX131" s="125">
        <v>132</v>
      </c>
      <c r="CY131" s="33">
        <f t="shared" si="79"/>
        <v>5</v>
      </c>
      <c r="CZ131" s="83" t="str">
        <f t="shared" si="80"/>
        <v>Kaufmännischer Mitarbeiter 2</v>
      </c>
      <c r="DA131" s="125">
        <v>132</v>
      </c>
      <c r="DB131" s="33">
        <f t="shared" si="72"/>
        <v>5</v>
      </c>
      <c r="DC131" s="83" t="str">
        <f t="shared" si="73"/>
        <v>Kaufmännischer Mitarbeiter 2</v>
      </c>
      <c r="DD131" s="125">
        <v>132</v>
      </c>
      <c r="DE131" s="33">
        <f t="shared" si="74"/>
        <v>5</v>
      </c>
      <c r="DF131" s="83" t="str">
        <f t="shared" si="75"/>
        <v>Kaufmännischer Mitarbeiter 2</v>
      </c>
      <c r="DG131" s="20"/>
      <c r="DH131" s="125">
        <v>132</v>
      </c>
      <c r="DI131" s="33">
        <f t="shared" si="76"/>
        <v>5</v>
      </c>
      <c r="DJ131" s="83" t="str">
        <f t="shared" si="77"/>
        <v>Kaufmännischer Mitarbeiter 2</v>
      </c>
      <c r="DO131" s="19">
        <f t="shared" si="52"/>
        <v>5605</v>
      </c>
      <c r="DP131" s="153">
        <v>7</v>
      </c>
      <c r="DQ131" s="19">
        <v>0</v>
      </c>
      <c r="DR131" s="19" t="s">
        <v>955</v>
      </c>
    </row>
    <row r="132" spans="1:141" s="19" customFormat="1" x14ac:dyDescent="0.2">
      <c r="A132" s="53">
        <v>0</v>
      </c>
      <c r="B132" s="53">
        <v>1</v>
      </c>
      <c r="C132" s="53">
        <f t="shared" si="7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ref="CP132:CP147" si="81">+S132</f>
        <v>Kalt Susanne</v>
      </c>
      <c r="CR132" s="19">
        <f>+Z132</f>
        <v>12</v>
      </c>
      <c r="CS132" s="19" t="str">
        <f>+AB132</f>
        <v>E</v>
      </c>
      <c r="CT132" s="154">
        <v>6758</v>
      </c>
      <c r="CU132" s="125">
        <v>133</v>
      </c>
      <c r="CV132" s="33">
        <f t="shared" si="68"/>
        <v>6</v>
      </c>
      <c r="CW132" s="83" t="str">
        <f t="shared" si="69"/>
        <v>Kaufmännischer Mitarbeiter 3 / Gruppenchef 1</v>
      </c>
      <c r="CX132" s="125">
        <v>133</v>
      </c>
      <c r="CY132" s="33">
        <f t="shared" si="79"/>
        <v>6</v>
      </c>
      <c r="CZ132" s="83" t="str">
        <f t="shared" si="80"/>
        <v>Kaufmännischer Mitarbeiter 3 / Gruppenchef 1</v>
      </c>
      <c r="DA132" s="125">
        <v>133</v>
      </c>
      <c r="DB132" s="33">
        <f t="shared" si="72"/>
        <v>6</v>
      </c>
      <c r="DC132" s="83" t="str">
        <f t="shared" si="73"/>
        <v>Kaufmännischer Mitarbeiter 3 / Gruppenchef 1</v>
      </c>
      <c r="DD132" s="125">
        <v>133</v>
      </c>
      <c r="DE132" s="33">
        <f t="shared" si="74"/>
        <v>6</v>
      </c>
      <c r="DF132" s="83" t="str">
        <f t="shared" si="75"/>
        <v>Kaufmännischer Mitarbeiter 3 / Gruppenchef 1</v>
      </c>
      <c r="DG132" s="20"/>
      <c r="DH132" s="125">
        <v>133</v>
      </c>
      <c r="DI132" s="33">
        <f t="shared" si="76"/>
        <v>6</v>
      </c>
      <c r="DJ132" s="83" t="str">
        <f t="shared" si="77"/>
        <v>Kaufmännischer Mitarbeiter 3 / Gruppenchef 1</v>
      </c>
      <c r="DO132" s="19">
        <f t="shared" ref="DO132:DO138" si="82">+CT132</f>
        <v>6758</v>
      </c>
      <c r="DP132" s="153">
        <v>6</v>
      </c>
      <c r="DQ132" s="19">
        <v>0</v>
      </c>
      <c r="DR132" s="19" t="s">
        <v>955</v>
      </c>
    </row>
    <row r="133" spans="1:141" s="19" customFormat="1" x14ac:dyDescent="0.2">
      <c r="A133" s="53">
        <v>0</v>
      </c>
      <c r="B133" s="53">
        <v>1</v>
      </c>
      <c r="C133" s="53">
        <f t="shared" si="78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si="81"/>
        <v>Eilers Brigitte</v>
      </c>
      <c r="CR133" s="19">
        <f>+Z133</f>
        <v>36</v>
      </c>
      <c r="CS133" s="19" t="str">
        <f>+AB133</f>
        <v>E</v>
      </c>
      <c r="CT133" s="154">
        <v>6740</v>
      </c>
      <c r="CU133" s="125">
        <v>133</v>
      </c>
      <c r="CV133" s="33">
        <f t="shared" si="68"/>
        <v>6</v>
      </c>
      <c r="CW133" s="83" t="str">
        <f t="shared" si="69"/>
        <v>Kaufmännischer Mitarbeiter 3 / Gruppenchef 1</v>
      </c>
      <c r="CX133" s="125">
        <v>133</v>
      </c>
      <c r="CY133" s="33">
        <f t="shared" si="79"/>
        <v>6</v>
      </c>
      <c r="CZ133" s="83" t="str">
        <f t="shared" si="80"/>
        <v>Kaufmännischer Mitarbeiter 3 / Gruppenchef 1</v>
      </c>
      <c r="DA133" s="125">
        <v>133</v>
      </c>
      <c r="DB133" s="33">
        <f t="shared" si="72"/>
        <v>6</v>
      </c>
      <c r="DC133" s="83" t="str">
        <f t="shared" si="73"/>
        <v>Kaufmännischer Mitarbeiter 3 / Gruppenchef 1</v>
      </c>
      <c r="DD133" s="125">
        <v>133</v>
      </c>
      <c r="DE133" s="33">
        <f t="shared" si="74"/>
        <v>6</v>
      </c>
      <c r="DF133" s="83" t="str">
        <f t="shared" si="75"/>
        <v>Kaufmännischer Mitarbeiter 3 / Gruppenchef 1</v>
      </c>
      <c r="DG133" s="20"/>
      <c r="DH133" s="125">
        <v>133</v>
      </c>
      <c r="DI133" s="33">
        <f t="shared" si="76"/>
        <v>6</v>
      </c>
      <c r="DJ133" s="83" t="str">
        <f t="shared" si="77"/>
        <v>Kaufmännischer Mitarbeiter 3 / Gruppenchef 1</v>
      </c>
      <c r="DO133" s="19">
        <f t="shared" si="82"/>
        <v>6740</v>
      </c>
      <c r="DP133" s="153">
        <v>6</v>
      </c>
      <c r="DQ133" s="19">
        <v>0</v>
      </c>
      <c r="DR133" s="185" t="s">
        <v>977</v>
      </c>
    </row>
    <row r="134" spans="1:141" s="19" customFormat="1" x14ac:dyDescent="0.2">
      <c r="A134" s="53">
        <v>0</v>
      </c>
      <c r="B134" s="53">
        <v>1</v>
      </c>
      <c r="C134" s="53">
        <f t="shared" si="78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81"/>
        <v>Barth Sandra</v>
      </c>
      <c r="CR134" s="19">
        <f>+Z134</f>
        <v>28</v>
      </c>
      <c r="CS134" s="19" t="str">
        <f>+AB134</f>
        <v>E</v>
      </c>
      <c r="CT134" s="154">
        <v>7701</v>
      </c>
      <c r="CU134" s="125">
        <v>132</v>
      </c>
      <c r="CV134" s="33">
        <f t="shared" si="68"/>
        <v>5</v>
      </c>
      <c r="CW134" s="83" t="str">
        <f t="shared" si="69"/>
        <v>Kaufmännischer Mitarbeiter 2</v>
      </c>
      <c r="CX134" s="125">
        <v>132</v>
      </c>
      <c r="CY134" s="33">
        <f t="shared" si="79"/>
        <v>5</v>
      </c>
      <c r="CZ134" s="83" t="str">
        <f t="shared" si="80"/>
        <v>Kaufmännischer Mitarbeiter 2</v>
      </c>
      <c r="DA134" s="125">
        <v>132</v>
      </c>
      <c r="DB134" s="33">
        <f t="shared" si="72"/>
        <v>5</v>
      </c>
      <c r="DC134" s="83" t="str">
        <f t="shared" si="73"/>
        <v>Kaufmännischer Mitarbeiter 2</v>
      </c>
      <c r="DD134" s="125">
        <v>132</v>
      </c>
      <c r="DE134" s="33">
        <f t="shared" si="74"/>
        <v>5</v>
      </c>
      <c r="DF134" s="83" t="str">
        <f t="shared" si="75"/>
        <v>Kaufmännischer Mitarbeiter 2</v>
      </c>
      <c r="DG134" s="20"/>
      <c r="DH134" s="125">
        <v>132</v>
      </c>
      <c r="DI134" s="33">
        <f t="shared" si="76"/>
        <v>5</v>
      </c>
      <c r="DJ134" s="83" t="str">
        <f t="shared" si="77"/>
        <v>Kaufmännischer Mitarbeiter 2</v>
      </c>
      <c r="DO134" s="19">
        <f t="shared" si="82"/>
        <v>7701</v>
      </c>
      <c r="DP134" s="153">
        <v>7</v>
      </c>
      <c r="DQ134" s="19">
        <v>0</v>
      </c>
      <c r="DR134" s="185" t="s">
        <v>977</v>
      </c>
    </row>
    <row r="135" spans="1:141" s="19" customFormat="1" x14ac:dyDescent="0.2">
      <c r="A135" s="53">
        <v>0</v>
      </c>
      <c r="B135" s="53"/>
      <c r="C135" s="53">
        <f t="shared" si="7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81"/>
        <v>Schurrer Gabriel</v>
      </c>
      <c r="CR135" s="19">
        <f>+Z135</f>
        <v>32</v>
      </c>
      <c r="CS135" s="19" t="str">
        <f>+AB135</f>
        <v>F</v>
      </c>
      <c r="CT135" s="154">
        <v>7654</v>
      </c>
      <c r="CU135" s="125">
        <v>614</v>
      </c>
      <c r="CV135" s="33">
        <f t="shared" si="68"/>
        <v>4</v>
      </c>
      <c r="CW135" s="83" t="str">
        <f t="shared" si="69"/>
        <v>Laborassistenz 2</v>
      </c>
      <c r="CX135" s="125">
        <v>614</v>
      </c>
      <c r="CY135" s="33">
        <f t="shared" si="79"/>
        <v>4</v>
      </c>
      <c r="CZ135" s="83" t="str">
        <f t="shared" si="80"/>
        <v>Laborassistenz 2</v>
      </c>
      <c r="DA135" s="125">
        <v>614</v>
      </c>
      <c r="DB135" s="33">
        <f t="shared" si="72"/>
        <v>4</v>
      </c>
      <c r="DC135" s="83" t="str">
        <f t="shared" si="73"/>
        <v>Laborassistenz 2</v>
      </c>
      <c r="DD135" s="125">
        <v>614</v>
      </c>
      <c r="DE135" s="33">
        <f t="shared" si="74"/>
        <v>4</v>
      </c>
      <c r="DF135" s="83" t="str">
        <f t="shared" si="75"/>
        <v>Laborassistenz 2</v>
      </c>
      <c r="DG135" s="20"/>
      <c r="DH135" s="125">
        <v>614</v>
      </c>
      <c r="DI135" s="33">
        <f t="shared" si="76"/>
        <v>4</v>
      </c>
      <c r="DJ135" s="83" t="str">
        <f t="shared" si="77"/>
        <v>Laborassistenz 2</v>
      </c>
      <c r="DO135" s="19">
        <f t="shared" si="82"/>
        <v>7654</v>
      </c>
      <c r="DP135" s="153">
        <v>7</v>
      </c>
      <c r="DQ135" s="19">
        <v>0</v>
      </c>
      <c r="DR135" s="19" t="s">
        <v>963</v>
      </c>
    </row>
    <row r="136" spans="1:141" s="19" customFormat="1" x14ac:dyDescent="0.2">
      <c r="A136" s="53">
        <v>0</v>
      </c>
      <c r="B136" s="53"/>
      <c r="C136" s="53">
        <f t="shared" si="78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81"/>
        <v>Signer David</v>
      </c>
      <c r="CT136" s="154">
        <v>9765</v>
      </c>
      <c r="CU136" s="125"/>
      <c r="CV136" s="33"/>
      <c r="CW136" s="83"/>
      <c r="CX136" s="125"/>
      <c r="CY136" s="33"/>
      <c r="CZ136" s="83"/>
      <c r="DA136" s="125"/>
      <c r="DB136" s="33"/>
      <c r="DC136" s="83"/>
      <c r="DD136" s="125"/>
      <c r="DE136" s="33"/>
      <c r="DF136" s="83"/>
      <c r="DG136" s="20"/>
      <c r="DH136" s="33"/>
      <c r="DI136" s="33"/>
      <c r="DJ136" s="83"/>
      <c r="DO136" s="19">
        <f t="shared" si="82"/>
        <v>9765</v>
      </c>
      <c r="DP136" s="153">
        <v>8</v>
      </c>
      <c r="DQ136" s="19">
        <v>0</v>
      </c>
      <c r="DR136" s="185" t="s">
        <v>976</v>
      </c>
    </row>
    <row r="137" spans="1:141" s="19" customFormat="1" x14ac:dyDescent="0.2">
      <c r="A137" s="53">
        <v>0</v>
      </c>
      <c r="B137" s="53"/>
      <c r="C137" s="53">
        <f t="shared" si="7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81"/>
        <v>Stucki Tizian</v>
      </c>
      <c r="CT137" s="154">
        <v>9740</v>
      </c>
      <c r="CU137" s="125"/>
      <c r="CV137" s="33"/>
      <c r="CW137" s="83"/>
      <c r="CX137" s="125"/>
      <c r="CY137" s="33"/>
      <c r="CZ137" s="83"/>
      <c r="DA137" s="125"/>
      <c r="DB137" s="33"/>
      <c r="DC137" s="83"/>
      <c r="DD137" s="125"/>
      <c r="DE137" s="33"/>
      <c r="DF137" s="83"/>
      <c r="DG137" s="20"/>
      <c r="DH137" s="33"/>
      <c r="DI137" s="33"/>
      <c r="DJ137" s="83"/>
      <c r="DO137" s="19">
        <f>+CT137</f>
        <v>9740</v>
      </c>
      <c r="DP137" s="153">
        <v>8</v>
      </c>
      <c r="DQ137" s="19">
        <v>0</v>
      </c>
      <c r="DR137" s="185" t="s">
        <v>976</v>
      </c>
    </row>
    <row r="138" spans="1:141" s="19" customFormat="1" x14ac:dyDescent="0.2">
      <c r="A138" s="53">
        <v>0</v>
      </c>
      <c r="B138" s="53"/>
      <c r="C138" s="53">
        <f t="shared" si="7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81"/>
        <v>Kipfer Cedric</v>
      </c>
      <c r="CT138" s="154">
        <v>9739</v>
      </c>
      <c r="CU138" s="125"/>
      <c r="CV138" s="33"/>
      <c r="CW138" s="83"/>
      <c r="CX138" s="125"/>
      <c r="CY138" s="33"/>
      <c r="CZ138" s="83"/>
      <c r="DA138" s="125"/>
      <c r="DB138" s="33"/>
      <c r="DC138" s="83"/>
      <c r="DD138" s="125"/>
      <c r="DE138" s="33"/>
      <c r="DF138" s="83"/>
      <c r="DG138" s="20"/>
      <c r="DH138" s="33"/>
      <c r="DI138" s="33"/>
      <c r="DJ138" s="83"/>
      <c r="DO138" s="19">
        <f t="shared" si="82"/>
        <v>9739</v>
      </c>
      <c r="DP138" s="153">
        <v>8</v>
      </c>
      <c r="DQ138" s="19">
        <v>0</v>
      </c>
      <c r="DR138" s="185" t="s">
        <v>976</v>
      </c>
    </row>
    <row r="139" spans="1:141" x14ac:dyDescent="0.25">
      <c r="A139" s="53">
        <v>0</v>
      </c>
      <c r="B139" s="53"/>
      <c r="C139" s="53">
        <f t="shared" si="78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81"/>
        <v>Berger Noah</v>
      </c>
      <c r="CQ139" s="19"/>
      <c r="CT139" s="154">
        <v>9740</v>
      </c>
      <c r="CU139" s="125"/>
      <c r="CV139" s="33"/>
      <c r="CW139" s="83"/>
      <c r="CX139" s="125"/>
      <c r="CY139" s="33"/>
      <c r="CZ139" s="83"/>
      <c r="DA139" s="125"/>
      <c r="DB139" s="33"/>
      <c r="DC139" s="83"/>
      <c r="DD139" s="125"/>
      <c r="DE139" s="33"/>
      <c r="DF139" s="83"/>
      <c r="DG139" s="20"/>
      <c r="DH139" s="33"/>
      <c r="DI139" s="33"/>
      <c r="DJ139" s="83"/>
    </row>
    <row r="140" spans="1:141" s="19" customFormat="1" x14ac:dyDescent="0.2">
      <c r="A140" s="53">
        <v>0</v>
      </c>
      <c r="B140" s="53"/>
      <c r="C140" s="53">
        <f t="shared" si="78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81"/>
        <v>Pertoldi Noeh</v>
      </c>
      <c r="CT140" s="154">
        <v>9742</v>
      </c>
      <c r="CU140" s="125"/>
      <c r="CV140" s="33"/>
      <c r="CW140" s="83"/>
      <c r="CX140" s="125"/>
      <c r="CY140" s="33"/>
      <c r="CZ140" s="83"/>
      <c r="DA140" s="125"/>
      <c r="DB140" s="33"/>
      <c r="DC140" s="83"/>
      <c r="DD140" s="125"/>
      <c r="DE140" s="33"/>
      <c r="DF140" s="83"/>
      <c r="DG140" s="20"/>
      <c r="DH140" s="33"/>
      <c r="DI140" s="33"/>
      <c r="DJ140" s="83"/>
      <c r="DO140" s="19">
        <f t="shared" ref="DO140:DO147" si="83">+CT140</f>
        <v>9742</v>
      </c>
      <c r="DP140" s="153">
        <v>8</v>
      </c>
      <c r="DQ140" s="19">
        <v>0</v>
      </c>
      <c r="DR140" s="185" t="s">
        <v>976</v>
      </c>
    </row>
    <row r="141" spans="1:141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81"/>
        <v>Thahiri Florian</v>
      </c>
      <c r="CT141" s="154">
        <v>9740</v>
      </c>
      <c r="CU141" s="125"/>
      <c r="CV141" s="33"/>
      <c r="CW141" s="83"/>
      <c r="CX141" s="125"/>
      <c r="CY141" s="33"/>
      <c r="CZ141" s="83"/>
      <c r="DA141" s="125"/>
      <c r="DB141" s="33"/>
      <c r="DC141" s="83"/>
      <c r="DD141" s="125"/>
      <c r="DE141" s="33"/>
      <c r="DF141" s="83"/>
      <c r="DG141" s="20"/>
      <c r="DH141" s="33"/>
      <c r="DI141" s="33"/>
      <c r="DJ141" s="83"/>
      <c r="DO141" s="19">
        <f>+CT141</f>
        <v>9740</v>
      </c>
      <c r="DP141" s="153">
        <v>8</v>
      </c>
      <c r="DQ141" s="19">
        <v>0</v>
      </c>
      <c r="DR141" s="185" t="s">
        <v>976</v>
      </c>
    </row>
    <row r="142" spans="1:141" s="19" customFormat="1" x14ac:dyDescent="0.2">
      <c r="A142" s="53">
        <v>0</v>
      </c>
      <c r="B142" s="53"/>
      <c r="C142" s="53">
        <f t="shared" si="7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81"/>
        <v>Hirsbrunner Nico</v>
      </c>
      <c r="CT142" s="154">
        <v>9740</v>
      </c>
      <c r="CU142" s="125"/>
      <c r="CV142" s="33"/>
      <c r="CW142" s="83"/>
      <c r="CX142" s="125"/>
      <c r="CY142" s="33"/>
      <c r="CZ142" s="83"/>
      <c r="DA142" s="125"/>
      <c r="DB142" s="33"/>
      <c r="DC142" s="83"/>
      <c r="DD142" s="125"/>
      <c r="DE142" s="33"/>
      <c r="DF142" s="83"/>
      <c r="DG142" s="20"/>
      <c r="DH142" s="33"/>
      <c r="DI142" s="33"/>
      <c r="DJ142" s="83"/>
      <c r="DO142" s="19">
        <f t="shared" si="83"/>
        <v>9740</v>
      </c>
      <c r="DP142" s="153">
        <v>8</v>
      </c>
      <c r="DQ142" s="19">
        <v>0</v>
      </c>
      <c r="DR142" s="185" t="s">
        <v>976</v>
      </c>
    </row>
    <row r="143" spans="1:141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81"/>
        <v>Christ Florian</v>
      </c>
      <c r="CT143" s="154">
        <v>9739</v>
      </c>
      <c r="CU143" s="125"/>
      <c r="CV143" s="33"/>
      <c r="CW143" s="83"/>
      <c r="CX143" s="125"/>
      <c r="CY143" s="33"/>
      <c r="CZ143" s="83"/>
      <c r="DA143" s="125"/>
      <c r="DB143" s="33"/>
      <c r="DC143" s="83"/>
      <c r="DD143" s="125"/>
      <c r="DE143" s="33"/>
      <c r="DF143" s="83"/>
      <c r="DG143" s="20"/>
      <c r="DH143" s="33"/>
      <c r="DI143" s="33"/>
      <c r="DJ143" s="83"/>
      <c r="DO143" s="19">
        <f t="shared" si="83"/>
        <v>9739</v>
      </c>
      <c r="DP143" s="153">
        <v>8</v>
      </c>
      <c r="DQ143" s="19">
        <v>0</v>
      </c>
      <c r="DR143" s="185" t="s">
        <v>976</v>
      </c>
      <c r="EK143"/>
    </row>
    <row r="144" spans="1:141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81"/>
        <v>Sivasundaram Aschveni</v>
      </c>
      <c r="CT144" s="154">
        <v>9751</v>
      </c>
      <c r="CU144" s="125"/>
      <c r="CV144" s="33"/>
      <c r="CW144" s="83"/>
      <c r="CX144" s="125"/>
      <c r="CY144" s="33"/>
      <c r="CZ144" s="83"/>
      <c r="DA144" s="125"/>
      <c r="DB144" s="33"/>
      <c r="DC144" s="83"/>
      <c r="DD144" s="125"/>
      <c r="DE144" s="33"/>
      <c r="DF144" s="83"/>
      <c r="DG144" s="20"/>
      <c r="DH144" s="33"/>
      <c r="DI144" s="33"/>
      <c r="DJ144" s="83"/>
      <c r="DO144" s="19">
        <f>+CT144</f>
        <v>9751</v>
      </c>
      <c r="DP144" s="153">
        <v>8</v>
      </c>
      <c r="DQ144" s="19">
        <v>0</v>
      </c>
      <c r="DR144" s="185" t="s">
        <v>976</v>
      </c>
      <c r="EK144"/>
    </row>
    <row r="145" spans="1:141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U145" s="125"/>
      <c r="CV145" s="33"/>
      <c r="CW145" s="83"/>
      <c r="CX145" s="125"/>
      <c r="CY145" s="33"/>
      <c r="CZ145" s="83"/>
      <c r="DA145" s="125"/>
      <c r="DB145" s="33"/>
      <c r="DC145" s="83"/>
      <c r="DD145" s="125"/>
      <c r="DE145" s="33"/>
      <c r="DF145" s="83"/>
      <c r="DG145" s="20"/>
      <c r="DH145" s="33"/>
      <c r="DI145" s="33"/>
      <c r="DJ145" s="83"/>
      <c r="DO145" s="19">
        <f>+CT145</f>
        <v>9750</v>
      </c>
      <c r="DP145" s="153">
        <v>8</v>
      </c>
      <c r="DQ145" s="19">
        <v>0</v>
      </c>
      <c r="DR145" s="185" t="s">
        <v>976</v>
      </c>
      <c r="EK145"/>
    </row>
    <row r="146" spans="1:141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1"/>
        <v>Boser Florian</v>
      </c>
      <c r="CT146" s="154">
        <v>9750</v>
      </c>
      <c r="CU146" s="125"/>
      <c r="CV146" s="33"/>
      <c r="CW146" s="83"/>
      <c r="CX146" s="125"/>
      <c r="CY146" s="33"/>
      <c r="CZ146" s="83"/>
      <c r="DA146" s="125"/>
      <c r="DB146" s="33"/>
      <c r="DC146" s="83"/>
      <c r="DD146" s="125"/>
      <c r="DE146" s="33"/>
      <c r="DF146" s="83"/>
      <c r="DG146" s="20"/>
      <c r="DH146" s="33"/>
      <c r="DI146" s="33"/>
      <c r="DJ146" s="83"/>
      <c r="DO146" s="19">
        <f t="shared" si="83"/>
        <v>9750</v>
      </c>
      <c r="DP146" s="153">
        <v>8</v>
      </c>
      <c r="DQ146" s="19">
        <v>0</v>
      </c>
      <c r="DR146" s="185" t="s">
        <v>976</v>
      </c>
      <c r="EK146"/>
    </row>
    <row r="147" spans="1:141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1"/>
        <v>Kaupp Nicolas</v>
      </c>
      <c r="CT147" s="154">
        <v>9752</v>
      </c>
      <c r="CU147" s="125"/>
      <c r="CV147" s="33"/>
      <c r="CW147" s="83"/>
      <c r="CX147" s="125"/>
      <c r="CY147" s="33"/>
      <c r="CZ147" s="83"/>
      <c r="DA147" s="125"/>
      <c r="DB147" s="33"/>
      <c r="DC147" s="83"/>
      <c r="DD147" s="125"/>
      <c r="DE147" s="33"/>
      <c r="DF147" s="83"/>
      <c r="DG147" s="20"/>
      <c r="DH147" s="33"/>
      <c r="DI147" s="33"/>
      <c r="DJ147" s="83"/>
      <c r="DO147" s="19">
        <f t="shared" si="83"/>
        <v>9752</v>
      </c>
      <c r="DP147" s="153">
        <v>8</v>
      </c>
      <c r="DQ147" s="19">
        <v>0</v>
      </c>
      <c r="DR147" s="185" t="s">
        <v>976</v>
      </c>
      <c r="EK147"/>
    </row>
    <row r="148" spans="1:141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U148" s="141"/>
      <c r="CV148" s="141"/>
      <c r="CW148" s="126"/>
      <c r="CX148" s="141"/>
      <c r="CY148" s="141"/>
      <c r="CZ148" s="126"/>
      <c r="DA148" s="141"/>
      <c r="DB148" s="141"/>
      <c r="DC148" s="126"/>
      <c r="DD148" s="141"/>
      <c r="DE148" s="141"/>
      <c r="DF148" s="126"/>
      <c r="DG148" s="126"/>
      <c r="DH148" s="138"/>
      <c r="DI148" s="138"/>
      <c r="EK148"/>
    </row>
    <row r="149" spans="1:141" customFormat="1" x14ac:dyDescent="0.25">
      <c r="A149" s="48">
        <f t="shared" ref="A149:N149" si="84">SUM(A5:A147)</f>
        <v>9</v>
      </c>
      <c r="B149" s="48">
        <f t="shared" si="84"/>
        <v>36</v>
      </c>
      <c r="C149" s="48">
        <f t="shared" si="84"/>
        <v>97</v>
      </c>
      <c r="D149" s="48">
        <f t="shared" si="84"/>
        <v>27</v>
      </c>
      <c r="E149" s="48">
        <f t="shared" si="84"/>
        <v>44</v>
      </c>
      <c r="F149" s="48">
        <f t="shared" si="84"/>
        <v>1</v>
      </c>
      <c r="G149" s="48">
        <f t="shared" si="84"/>
        <v>2</v>
      </c>
      <c r="H149" s="48">
        <f t="shared" si="84"/>
        <v>33</v>
      </c>
      <c r="I149" s="48">
        <f t="shared" si="84"/>
        <v>32</v>
      </c>
      <c r="J149" s="48">
        <f t="shared" si="84"/>
        <v>11</v>
      </c>
      <c r="K149" s="48">
        <f t="shared" si="84"/>
        <v>11</v>
      </c>
      <c r="L149" s="48">
        <f t="shared" si="84"/>
        <v>20</v>
      </c>
      <c r="M149" s="48">
        <f t="shared" si="84"/>
        <v>7</v>
      </c>
      <c r="N149" s="48">
        <f t="shared" si="84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S149" s="11"/>
      <c r="CT149" s="11"/>
      <c r="CU149" s="49"/>
      <c r="CV149" s="49"/>
      <c r="CW149" s="11"/>
      <c r="CX149" s="49"/>
      <c r="CY149" s="49"/>
      <c r="CZ149" s="11"/>
      <c r="DA149" s="49"/>
      <c r="DB149" s="49"/>
      <c r="DC149" s="11"/>
      <c r="DD149" s="49"/>
      <c r="DE149" s="49"/>
      <c r="DF149" s="11"/>
      <c r="DG149" s="115"/>
      <c r="DH149" s="13"/>
      <c r="DI149" s="13"/>
      <c r="DJ149" s="11"/>
      <c r="DM149" s="11"/>
      <c r="DN149" s="11"/>
      <c r="DO149" s="11"/>
      <c r="DV149" s="19"/>
    </row>
    <row r="150" spans="1:141" customFormat="1" x14ac:dyDescent="0.25">
      <c r="A150" s="11">
        <f t="shared" ref="A150:N150" si="85">SUBTOTAL(9,A5:A147)</f>
        <v>9</v>
      </c>
      <c r="B150" s="11">
        <f t="shared" si="85"/>
        <v>36</v>
      </c>
      <c r="C150" s="11">
        <f t="shared" si="85"/>
        <v>97</v>
      </c>
      <c r="D150" s="11">
        <f t="shared" si="85"/>
        <v>27</v>
      </c>
      <c r="E150" s="11">
        <f t="shared" si="85"/>
        <v>44</v>
      </c>
      <c r="F150" s="11">
        <f t="shared" si="85"/>
        <v>1</v>
      </c>
      <c r="G150" s="11">
        <f t="shared" si="85"/>
        <v>2</v>
      </c>
      <c r="H150" s="11">
        <f t="shared" si="85"/>
        <v>33</v>
      </c>
      <c r="I150" s="11">
        <f t="shared" si="85"/>
        <v>32</v>
      </c>
      <c r="J150" s="11">
        <f t="shared" si="85"/>
        <v>11</v>
      </c>
      <c r="K150" s="11">
        <f t="shared" si="85"/>
        <v>11</v>
      </c>
      <c r="L150" s="11">
        <f t="shared" si="85"/>
        <v>20</v>
      </c>
      <c r="M150" s="11">
        <f t="shared" si="85"/>
        <v>7</v>
      </c>
      <c r="N150" s="11">
        <f t="shared" si="85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S150" s="11"/>
      <c r="CT150" s="11"/>
      <c r="CU150" s="49"/>
      <c r="CV150" s="49"/>
      <c r="CW150" s="11"/>
      <c r="CX150" s="49"/>
      <c r="CY150" s="49"/>
      <c r="CZ150" s="11"/>
      <c r="DA150" s="49"/>
      <c r="DB150" s="49"/>
      <c r="DC150" s="11"/>
      <c r="DD150" s="49"/>
      <c r="DE150" s="49"/>
      <c r="DF150" s="11"/>
      <c r="DG150" s="115"/>
      <c r="DH150" s="13"/>
      <c r="DI150" s="13"/>
      <c r="DJ150" s="11"/>
      <c r="DM150" s="11"/>
      <c r="DN150" s="11"/>
      <c r="DO150" s="11"/>
      <c r="DP150" s="45" t="s">
        <v>980</v>
      </c>
      <c r="DV150" s="19"/>
    </row>
    <row r="151" spans="1:141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S151" s="11"/>
      <c r="CT151" s="11"/>
      <c r="CU151" s="49"/>
      <c r="CV151" s="49"/>
      <c r="CW151" s="11"/>
      <c r="CX151" s="49"/>
      <c r="CY151" s="49"/>
      <c r="CZ151" s="11"/>
      <c r="DA151" s="49"/>
      <c r="DB151" s="49"/>
      <c r="DC151" s="11"/>
      <c r="DD151" s="49"/>
      <c r="DE151" s="49"/>
      <c r="DF151" s="11"/>
      <c r="DG151" s="115"/>
      <c r="DH151" s="13"/>
      <c r="DI151" s="13"/>
      <c r="DJ151" s="11"/>
      <c r="DM151" s="11"/>
      <c r="DN151" s="11"/>
      <c r="DO151" s="11"/>
      <c r="DP151" s="11" t="s">
        <v>986</v>
      </c>
      <c r="DV151" s="19"/>
      <c r="EK151" s="11"/>
    </row>
    <row r="152" spans="1:141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S152" s="11"/>
      <c r="CT152" s="11"/>
      <c r="CU152" s="49"/>
      <c r="CV152" s="49"/>
      <c r="CW152" s="11"/>
      <c r="CX152" s="49"/>
      <c r="CY152" s="49"/>
      <c r="CZ152" s="11"/>
      <c r="DA152" s="49"/>
      <c r="DB152" s="49"/>
      <c r="DC152" s="11"/>
      <c r="DD152" s="49"/>
      <c r="DE152" s="49"/>
      <c r="DF152" s="11"/>
      <c r="DG152" s="115"/>
      <c r="DH152" s="13"/>
      <c r="DI152" s="13"/>
      <c r="DJ152" s="11"/>
      <c r="DM152" s="11"/>
      <c r="DN152" s="11"/>
      <c r="DO152" s="11"/>
      <c r="DP152" s="11" t="s">
        <v>987</v>
      </c>
      <c r="DV152" s="19"/>
      <c r="EK152" s="11"/>
    </row>
    <row r="153" spans="1:141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S153" s="11"/>
      <c r="CT153" s="11"/>
      <c r="CU153" s="49"/>
      <c r="CV153" s="49"/>
      <c r="CW153" s="11"/>
      <c r="CX153" s="49"/>
      <c r="CY153" s="49"/>
      <c r="CZ153" s="11"/>
      <c r="DA153" s="49"/>
      <c r="DB153" s="49"/>
      <c r="DC153" s="11"/>
      <c r="DD153" s="49"/>
      <c r="DE153" s="49"/>
      <c r="DF153" s="11"/>
      <c r="DG153" s="115"/>
      <c r="DH153" s="13"/>
      <c r="DI153" s="13"/>
      <c r="DJ153" s="11"/>
      <c r="DM153" s="11"/>
      <c r="DN153" s="11"/>
      <c r="DO153" s="11"/>
      <c r="DP153" s="11" t="s">
        <v>988</v>
      </c>
      <c r="DV153" s="19"/>
      <c r="EK153" s="11"/>
    </row>
    <row r="154" spans="1:141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P154" s="11" t="s">
        <v>981</v>
      </c>
      <c r="DV154" s="19"/>
    </row>
    <row r="155" spans="1:141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P155" s="11" t="s">
        <v>982</v>
      </c>
      <c r="DV155" s="19"/>
    </row>
    <row r="156" spans="1:141" x14ac:dyDescent="0.25">
      <c r="AE156" s="91" t="s">
        <v>365</v>
      </c>
      <c r="AF156" s="89" t="s">
        <v>249</v>
      </c>
      <c r="CN156" s="19"/>
      <c r="CO156" s="19"/>
      <c r="DP156" s="11" t="s">
        <v>989</v>
      </c>
      <c r="DV156" s="19"/>
    </row>
    <row r="157" spans="1:141" x14ac:dyDescent="0.25">
      <c r="AE157" s="80"/>
      <c r="DP157" s="11" t="s">
        <v>990</v>
      </c>
    </row>
    <row r="158" spans="1:141" x14ac:dyDescent="0.25">
      <c r="AE158" s="80" t="s">
        <v>408</v>
      </c>
      <c r="DP158" s="11" t="s">
        <v>991</v>
      </c>
    </row>
    <row r="159" spans="1:141" x14ac:dyDescent="0.25">
      <c r="O159" s="109"/>
      <c r="P159" s="110"/>
      <c r="Q159" s="111"/>
      <c r="R159" s="112"/>
      <c r="S159" s="113"/>
      <c r="AE159" s="80" t="s">
        <v>410</v>
      </c>
      <c r="DP159" s="11" t="s">
        <v>983</v>
      </c>
    </row>
    <row r="160" spans="1:141" x14ac:dyDescent="0.25">
      <c r="O160" s="109"/>
      <c r="P160" s="110"/>
      <c r="Q160" s="111"/>
      <c r="R160" s="112"/>
      <c r="S160" s="113"/>
      <c r="AE160" s="80" t="s">
        <v>409</v>
      </c>
      <c r="DP160" s="11" t="s">
        <v>984</v>
      </c>
    </row>
    <row r="161" spans="15:124" x14ac:dyDescent="0.25">
      <c r="O161" s="109"/>
      <c r="P161" s="110"/>
      <c r="Q161" s="111"/>
      <c r="R161" s="112"/>
      <c r="S161" s="113"/>
      <c r="AE161" s="80"/>
      <c r="DP161" s="11" t="s">
        <v>992</v>
      </c>
    </row>
    <row r="162" spans="15:124" x14ac:dyDescent="0.25">
      <c r="O162" s="114"/>
      <c r="P162" s="111"/>
      <c r="Q162" s="111"/>
      <c r="R162" s="112"/>
      <c r="S162" s="115"/>
      <c r="AE162" s="80" t="s">
        <v>411</v>
      </c>
      <c r="DP162" s="11" t="s">
        <v>985</v>
      </c>
    </row>
    <row r="163" spans="15:124" x14ac:dyDescent="0.25">
      <c r="AE163" s="80" t="s">
        <v>413</v>
      </c>
    </row>
    <row r="164" spans="15:124" x14ac:dyDescent="0.25">
      <c r="AE164" s="80" t="s">
        <v>412</v>
      </c>
      <c r="DQ164" s="45" t="s">
        <v>993</v>
      </c>
    </row>
    <row r="165" spans="15:124" x14ac:dyDescent="0.25">
      <c r="AE165" s="80"/>
      <c r="DQ165" s="11" t="s">
        <v>994</v>
      </c>
    </row>
    <row r="166" spans="15:124" x14ac:dyDescent="0.25">
      <c r="AE166" s="80"/>
      <c r="DQ166" s="11" t="s">
        <v>995</v>
      </c>
    </row>
    <row r="167" spans="15:124" x14ac:dyDescent="0.25">
      <c r="AE167" s="80"/>
      <c r="DQ167" s="11" t="s">
        <v>996</v>
      </c>
    </row>
    <row r="168" spans="15:124" x14ac:dyDescent="0.25">
      <c r="AE168" s="80"/>
      <c r="DQ168" s="11" t="s">
        <v>997</v>
      </c>
    </row>
    <row r="169" spans="15:124" x14ac:dyDescent="0.25">
      <c r="AE169" s="80"/>
    </row>
    <row r="170" spans="15:124" x14ac:dyDescent="0.25">
      <c r="AE170" s="80"/>
    </row>
    <row r="171" spans="15:124" x14ac:dyDescent="0.25">
      <c r="AE171" s="80"/>
    </row>
    <row r="172" spans="15:124" x14ac:dyDescent="0.25">
      <c r="AE172" s="80"/>
    </row>
    <row r="173" spans="15:124" x14ac:dyDescent="0.25">
      <c r="AE173" s="80"/>
      <c r="DT173" s="11" t="s">
        <v>998</v>
      </c>
    </row>
    <row r="174" spans="15:124" x14ac:dyDescent="0.25">
      <c r="AE174" s="80"/>
    </row>
    <row r="175" spans="15:124" x14ac:dyDescent="0.25">
      <c r="AE175" s="80"/>
    </row>
    <row r="176" spans="15:124" x14ac:dyDescent="0.25">
      <c r="AE176" s="80"/>
      <c r="DM176" s="872" t="s">
        <v>78</v>
      </c>
      <c r="DN176" s="873"/>
      <c r="DO176" s="874"/>
      <c r="DP176" s="173" t="s">
        <v>950</v>
      </c>
    </row>
    <row r="177" spans="31:120" x14ac:dyDescent="0.25">
      <c r="AE177" s="80"/>
      <c r="DM177" s="174" t="s">
        <v>76</v>
      </c>
      <c r="DN177" s="175" t="s">
        <v>77</v>
      </c>
      <c r="DO177" s="176" t="s">
        <v>701</v>
      </c>
      <c r="DP177" s="171"/>
    </row>
    <row r="178" spans="31:120" x14ac:dyDescent="0.25">
      <c r="AE178" s="80"/>
      <c r="DM178" s="177">
        <v>101</v>
      </c>
      <c r="DN178" s="178" t="s">
        <v>712</v>
      </c>
      <c r="DO178" s="179">
        <v>2</v>
      </c>
      <c r="DP178" s="171"/>
    </row>
    <row r="179" spans="31:120" x14ac:dyDescent="0.25">
      <c r="AE179" s="80"/>
      <c r="DM179" s="177">
        <v>102</v>
      </c>
      <c r="DN179" s="178" t="s">
        <v>713</v>
      </c>
      <c r="DO179" s="179">
        <v>3</v>
      </c>
      <c r="DP179" s="171"/>
    </row>
    <row r="180" spans="31:120" x14ac:dyDescent="0.25">
      <c r="AE180" s="80"/>
      <c r="DM180" s="177">
        <v>103</v>
      </c>
      <c r="DN180" s="178" t="s">
        <v>714</v>
      </c>
      <c r="DO180" s="179">
        <v>4</v>
      </c>
      <c r="DP180" s="171"/>
    </row>
    <row r="181" spans="31:120" x14ac:dyDescent="0.25">
      <c r="AE181" s="80"/>
      <c r="DM181" s="177">
        <v>104</v>
      </c>
      <c r="DN181" s="178" t="s">
        <v>715</v>
      </c>
      <c r="DO181" s="179">
        <v>5</v>
      </c>
      <c r="DP181" s="171"/>
    </row>
    <row r="182" spans="31:120" x14ac:dyDescent="0.25">
      <c r="AE182" s="80"/>
      <c r="DM182" s="177">
        <v>111</v>
      </c>
      <c r="DN182" s="178" t="s">
        <v>716</v>
      </c>
      <c r="DO182" s="179">
        <v>4</v>
      </c>
      <c r="DP182" s="171" t="s">
        <v>953</v>
      </c>
    </row>
    <row r="183" spans="31:120" x14ac:dyDescent="0.25">
      <c r="AE183" s="80"/>
      <c r="DM183" s="177">
        <v>112</v>
      </c>
      <c r="DN183" s="178" t="s">
        <v>717</v>
      </c>
      <c r="DO183" s="179">
        <v>5</v>
      </c>
      <c r="DP183" s="171" t="s">
        <v>953</v>
      </c>
    </row>
    <row r="184" spans="31:120" x14ac:dyDescent="0.25">
      <c r="AE184" s="80"/>
      <c r="DM184" s="177">
        <v>121</v>
      </c>
      <c r="DN184" s="178" t="s">
        <v>718</v>
      </c>
      <c r="DO184" s="179">
        <v>4</v>
      </c>
      <c r="DP184" s="171" t="s">
        <v>954</v>
      </c>
    </row>
    <row r="185" spans="31:120" x14ac:dyDescent="0.25">
      <c r="AE185" s="80"/>
      <c r="DM185" s="177">
        <v>122</v>
      </c>
      <c r="DN185" s="178" t="s">
        <v>719</v>
      </c>
      <c r="DO185" s="179">
        <v>5</v>
      </c>
      <c r="DP185" s="171" t="s">
        <v>954</v>
      </c>
    </row>
    <row r="186" spans="31:120" x14ac:dyDescent="0.25">
      <c r="DM186" s="177">
        <v>123</v>
      </c>
      <c r="DN186" s="178" t="s">
        <v>720</v>
      </c>
      <c r="DO186" s="179">
        <v>6</v>
      </c>
      <c r="DP186" s="171" t="s">
        <v>954</v>
      </c>
    </row>
    <row r="187" spans="31:120" x14ac:dyDescent="0.25">
      <c r="DM187" s="177">
        <v>124</v>
      </c>
      <c r="DN187" s="178" t="s">
        <v>721</v>
      </c>
      <c r="DO187" s="179">
        <v>7</v>
      </c>
      <c r="DP187" s="171" t="s">
        <v>954</v>
      </c>
    </row>
    <row r="188" spans="31:120" x14ac:dyDescent="0.25">
      <c r="DM188" s="177">
        <v>131</v>
      </c>
      <c r="DN188" s="178" t="s">
        <v>722</v>
      </c>
      <c r="DO188" s="179">
        <v>4</v>
      </c>
      <c r="DP188" s="171" t="s">
        <v>955</v>
      </c>
    </row>
    <row r="189" spans="31:120" x14ac:dyDescent="0.25">
      <c r="DM189" s="177">
        <v>132</v>
      </c>
      <c r="DN189" s="178" t="s">
        <v>723</v>
      </c>
      <c r="DO189" s="179">
        <v>5</v>
      </c>
      <c r="DP189" s="171" t="s">
        <v>955</v>
      </c>
    </row>
    <row r="190" spans="31:120" x14ac:dyDescent="0.25">
      <c r="DM190" s="177">
        <v>133</v>
      </c>
      <c r="DN190" s="178" t="s">
        <v>724</v>
      </c>
      <c r="DO190" s="179">
        <v>6</v>
      </c>
      <c r="DP190" s="171" t="s">
        <v>955</v>
      </c>
    </row>
    <row r="191" spans="31:120" x14ac:dyDescent="0.25">
      <c r="DM191" s="177">
        <v>134</v>
      </c>
      <c r="DN191" s="178" t="s">
        <v>725</v>
      </c>
      <c r="DO191" s="179">
        <v>7</v>
      </c>
      <c r="DP191" s="171" t="s">
        <v>955</v>
      </c>
    </row>
    <row r="192" spans="31:120" x14ac:dyDescent="0.25">
      <c r="DM192" s="177">
        <v>138</v>
      </c>
      <c r="DN192" s="178" t="s">
        <v>726</v>
      </c>
      <c r="DO192" s="179">
        <v>6</v>
      </c>
      <c r="DP192" s="171"/>
    </row>
    <row r="193" spans="117:120" x14ac:dyDescent="0.25">
      <c r="DM193" s="177">
        <v>139</v>
      </c>
      <c r="DN193" s="178" t="s">
        <v>727</v>
      </c>
      <c r="DO193" s="179">
        <v>7</v>
      </c>
      <c r="DP193" s="171"/>
    </row>
    <row r="194" spans="117:120" x14ac:dyDescent="0.25">
      <c r="DM194" s="177">
        <v>141</v>
      </c>
      <c r="DN194" s="178" t="s">
        <v>728</v>
      </c>
      <c r="DO194" s="179">
        <v>8</v>
      </c>
      <c r="DP194" s="171" t="s">
        <v>956</v>
      </c>
    </row>
    <row r="195" spans="117:120" x14ac:dyDescent="0.25">
      <c r="DM195" s="177">
        <v>142</v>
      </c>
      <c r="DN195" s="178" t="s">
        <v>729</v>
      </c>
      <c r="DO195" s="179">
        <v>9</v>
      </c>
      <c r="DP195" s="171" t="s">
        <v>956</v>
      </c>
    </row>
    <row r="196" spans="117:120" x14ac:dyDescent="0.25">
      <c r="DM196" s="177">
        <v>143</v>
      </c>
      <c r="DN196" s="178" t="s">
        <v>730</v>
      </c>
      <c r="DO196" s="179">
        <v>10</v>
      </c>
      <c r="DP196" s="171" t="s">
        <v>956</v>
      </c>
    </row>
    <row r="197" spans="117:120" x14ac:dyDescent="0.25">
      <c r="DM197" s="177">
        <v>144</v>
      </c>
      <c r="DN197" s="178" t="s">
        <v>731</v>
      </c>
      <c r="DO197" s="179">
        <v>11</v>
      </c>
      <c r="DP197" s="171" t="s">
        <v>956</v>
      </c>
    </row>
    <row r="198" spans="117:120" x14ac:dyDescent="0.25">
      <c r="DM198" s="177">
        <v>150</v>
      </c>
      <c r="DN198" s="178" t="s">
        <v>732</v>
      </c>
      <c r="DO198" s="179">
        <v>8</v>
      </c>
      <c r="DP198" s="171"/>
    </row>
    <row r="199" spans="117:120" x14ac:dyDescent="0.25">
      <c r="DM199" s="177">
        <v>151</v>
      </c>
      <c r="DN199" s="178" t="s">
        <v>733</v>
      </c>
      <c r="DO199" s="179">
        <v>9</v>
      </c>
      <c r="DP199" s="171"/>
    </row>
    <row r="200" spans="117:120" x14ac:dyDescent="0.25">
      <c r="DM200" s="177">
        <v>152</v>
      </c>
      <c r="DN200" s="178" t="s">
        <v>734</v>
      </c>
      <c r="DO200" s="179">
        <v>10</v>
      </c>
      <c r="DP200" s="171"/>
    </row>
    <row r="201" spans="117:120" x14ac:dyDescent="0.25">
      <c r="DM201" s="177">
        <v>153</v>
      </c>
      <c r="DN201" s="178" t="s">
        <v>735</v>
      </c>
      <c r="DO201" s="179">
        <v>11</v>
      </c>
      <c r="DP201" s="171"/>
    </row>
    <row r="202" spans="117:120" x14ac:dyDescent="0.25">
      <c r="DM202" s="177">
        <v>154</v>
      </c>
      <c r="DN202" s="178" t="s">
        <v>736</v>
      </c>
      <c r="DO202" s="179">
        <v>12</v>
      </c>
      <c r="DP202" s="171"/>
    </row>
    <row r="203" spans="117:120" x14ac:dyDescent="0.25">
      <c r="DM203" s="177">
        <v>161</v>
      </c>
      <c r="DN203" s="178" t="s">
        <v>737</v>
      </c>
      <c r="DO203" s="179">
        <v>8</v>
      </c>
      <c r="DP203" s="171" t="s">
        <v>957</v>
      </c>
    </row>
    <row r="204" spans="117:120" x14ac:dyDescent="0.25">
      <c r="DM204" s="177">
        <v>162</v>
      </c>
      <c r="DN204" s="178" t="s">
        <v>738</v>
      </c>
      <c r="DO204" s="179">
        <v>9</v>
      </c>
      <c r="DP204" s="171" t="s">
        <v>957</v>
      </c>
    </row>
    <row r="205" spans="117:120" x14ac:dyDescent="0.25">
      <c r="DM205" s="177">
        <v>163</v>
      </c>
      <c r="DN205" s="178" t="s">
        <v>739</v>
      </c>
      <c r="DO205" s="179">
        <v>10</v>
      </c>
      <c r="DP205" s="171"/>
    </row>
    <row r="206" spans="117:120" x14ac:dyDescent="0.25">
      <c r="DM206" s="177">
        <v>164</v>
      </c>
      <c r="DN206" s="178" t="s">
        <v>740</v>
      </c>
      <c r="DO206" s="179">
        <v>11</v>
      </c>
      <c r="DP206" s="171"/>
    </row>
    <row r="207" spans="117:120" x14ac:dyDescent="0.25">
      <c r="DM207" s="177">
        <v>171</v>
      </c>
      <c r="DN207" s="178" t="s">
        <v>741</v>
      </c>
      <c r="DO207" s="179">
        <v>9</v>
      </c>
      <c r="DP207" s="171"/>
    </row>
    <row r="208" spans="117:120" x14ac:dyDescent="0.25">
      <c r="DM208" s="177">
        <v>172</v>
      </c>
      <c r="DN208" s="178" t="s">
        <v>742</v>
      </c>
      <c r="DO208" s="179">
        <v>10</v>
      </c>
      <c r="DP208" s="171"/>
    </row>
    <row r="209" spans="117:120" x14ac:dyDescent="0.25">
      <c r="DM209" s="177">
        <v>173</v>
      </c>
      <c r="DN209" s="178" t="s">
        <v>743</v>
      </c>
      <c r="DO209" s="179">
        <v>11</v>
      </c>
      <c r="DP209" s="171"/>
    </row>
    <row r="210" spans="117:120" x14ac:dyDescent="0.25">
      <c r="DM210" s="177">
        <v>174</v>
      </c>
      <c r="DN210" s="178" t="s">
        <v>744</v>
      </c>
      <c r="DO210" s="179">
        <v>12</v>
      </c>
      <c r="DP210" s="171"/>
    </row>
    <row r="211" spans="117:120" x14ac:dyDescent="0.25">
      <c r="DM211" s="177">
        <v>181</v>
      </c>
      <c r="DN211" s="178" t="s">
        <v>745</v>
      </c>
      <c r="DO211" s="179">
        <v>10</v>
      </c>
      <c r="DP211" s="171"/>
    </row>
    <row r="212" spans="117:120" x14ac:dyDescent="0.25">
      <c r="DM212" s="177">
        <v>183</v>
      </c>
      <c r="DN212" s="178" t="s">
        <v>746</v>
      </c>
      <c r="DO212" s="179">
        <v>12</v>
      </c>
      <c r="DP212" s="171"/>
    </row>
    <row r="213" spans="117:120" x14ac:dyDescent="0.25">
      <c r="DM213" s="177">
        <v>191</v>
      </c>
      <c r="DN213" s="178" t="s">
        <v>747</v>
      </c>
      <c r="DO213" s="179">
        <v>7</v>
      </c>
      <c r="DP213" s="171"/>
    </row>
    <row r="214" spans="117:120" x14ac:dyDescent="0.25">
      <c r="DM214" s="177">
        <v>192</v>
      </c>
      <c r="DN214" s="178" t="s">
        <v>748</v>
      </c>
      <c r="DO214" s="179">
        <v>8</v>
      </c>
      <c r="DP214" s="171"/>
    </row>
    <row r="215" spans="117:120" x14ac:dyDescent="0.25">
      <c r="DM215" s="177">
        <v>193</v>
      </c>
      <c r="DN215" s="178" t="s">
        <v>749</v>
      </c>
      <c r="DO215" s="179">
        <v>9</v>
      </c>
      <c r="DP215" s="171"/>
    </row>
    <row r="216" spans="117:120" x14ac:dyDescent="0.25">
      <c r="DM216" s="177">
        <v>201</v>
      </c>
      <c r="DN216" s="178" t="s">
        <v>750</v>
      </c>
      <c r="DO216" s="179">
        <v>2</v>
      </c>
      <c r="DP216" s="171"/>
    </row>
    <row r="217" spans="117:120" x14ac:dyDescent="0.25">
      <c r="DM217" s="177">
        <v>202</v>
      </c>
      <c r="DN217" s="178" t="s">
        <v>751</v>
      </c>
      <c r="DO217" s="179">
        <v>3</v>
      </c>
      <c r="DP217" s="171"/>
    </row>
    <row r="218" spans="117:120" x14ac:dyDescent="0.25">
      <c r="DM218" s="177">
        <v>211</v>
      </c>
      <c r="DN218" s="178" t="s">
        <v>752</v>
      </c>
      <c r="DO218" s="179">
        <v>4</v>
      </c>
      <c r="DP218" s="171" t="s">
        <v>958</v>
      </c>
    </row>
    <row r="219" spans="117:120" x14ac:dyDescent="0.25">
      <c r="DM219" s="177">
        <v>212</v>
      </c>
      <c r="DN219" s="178" t="s">
        <v>753</v>
      </c>
      <c r="DO219" s="179">
        <v>5</v>
      </c>
      <c r="DP219" s="171" t="s">
        <v>958</v>
      </c>
    </row>
    <row r="220" spans="117:120" x14ac:dyDescent="0.25">
      <c r="DM220" s="177">
        <v>213</v>
      </c>
      <c r="DN220" s="178" t="s">
        <v>754</v>
      </c>
      <c r="DO220" s="179">
        <v>6</v>
      </c>
      <c r="DP220" s="171" t="s">
        <v>958</v>
      </c>
    </row>
    <row r="221" spans="117:120" x14ac:dyDescent="0.25">
      <c r="DM221" s="177">
        <v>214</v>
      </c>
      <c r="DN221" s="178" t="s">
        <v>755</v>
      </c>
      <c r="DO221" s="179">
        <v>7</v>
      </c>
      <c r="DP221" s="171" t="s">
        <v>958</v>
      </c>
    </row>
    <row r="222" spans="117:120" x14ac:dyDescent="0.25">
      <c r="DM222" s="177">
        <v>221</v>
      </c>
      <c r="DN222" s="178" t="s">
        <v>756</v>
      </c>
      <c r="DO222" s="179">
        <v>8</v>
      </c>
      <c r="DP222" s="171" t="s">
        <v>959</v>
      </c>
    </row>
    <row r="223" spans="117:120" x14ac:dyDescent="0.25">
      <c r="DM223" s="177">
        <v>222</v>
      </c>
      <c r="DN223" s="178" t="s">
        <v>757</v>
      </c>
      <c r="DO223" s="179">
        <v>9</v>
      </c>
      <c r="DP223" s="171" t="s">
        <v>959</v>
      </c>
    </row>
    <row r="224" spans="117:120" x14ac:dyDescent="0.25">
      <c r="DM224" s="177">
        <v>223</v>
      </c>
      <c r="DN224" s="178" t="s">
        <v>758</v>
      </c>
      <c r="DO224" s="179">
        <v>10</v>
      </c>
      <c r="DP224" s="171" t="s">
        <v>959</v>
      </c>
    </row>
    <row r="225" spans="117:120" x14ac:dyDescent="0.25">
      <c r="DM225" s="177">
        <v>224</v>
      </c>
      <c r="DN225" s="178" t="s">
        <v>759</v>
      </c>
      <c r="DO225" s="179">
        <v>11</v>
      </c>
      <c r="DP225" s="171" t="s">
        <v>959</v>
      </c>
    </row>
    <row r="226" spans="117:120" x14ac:dyDescent="0.25">
      <c r="DM226" s="177">
        <v>241</v>
      </c>
      <c r="DN226" s="178" t="s">
        <v>760</v>
      </c>
      <c r="DO226" s="179">
        <v>8</v>
      </c>
      <c r="DP226" s="171"/>
    </row>
    <row r="227" spans="117:120" x14ac:dyDescent="0.25">
      <c r="DM227" s="177">
        <v>242</v>
      </c>
      <c r="DN227" s="178" t="s">
        <v>761</v>
      </c>
      <c r="DO227" s="179">
        <v>9</v>
      </c>
      <c r="DP227" s="171"/>
    </row>
    <row r="228" spans="117:120" x14ac:dyDescent="0.25">
      <c r="DM228" s="177">
        <v>243</v>
      </c>
      <c r="DN228" s="178" t="s">
        <v>762</v>
      </c>
      <c r="DO228" s="179">
        <v>10</v>
      </c>
      <c r="DP228" s="171"/>
    </row>
    <row r="229" spans="117:120" x14ac:dyDescent="0.25">
      <c r="DM229" s="177">
        <v>244</v>
      </c>
      <c r="DN229" s="178" t="s">
        <v>763</v>
      </c>
      <c r="DO229" s="179">
        <v>11</v>
      </c>
      <c r="DP229" s="171"/>
    </row>
    <row r="230" spans="117:120" x14ac:dyDescent="0.25">
      <c r="DM230" s="177">
        <v>250</v>
      </c>
      <c r="DN230" s="178" t="s">
        <v>764</v>
      </c>
      <c r="DO230" s="179">
        <v>8</v>
      </c>
      <c r="DP230" s="171"/>
    </row>
    <row r="231" spans="117:120" x14ac:dyDescent="0.25">
      <c r="DM231" s="177">
        <v>251</v>
      </c>
      <c r="DN231" s="178" t="s">
        <v>765</v>
      </c>
      <c r="DO231" s="179">
        <v>9</v>
      </c>
      <c r="DP231" s="171"/>
    </row>
    <row r="232" spans="117:120" x14ac:dyDescent="0.25">
      <c r="DM232" s="177">
        <v>252</v>
      </c>
      <c r="DN232" s="178" t="s">
        <v>766</v>
      </c>
      <c r="DO232" s="179">
        <v>10</v>
      </c>
      <c r="DP232" s="171"/>
    </row>
    <row r="233" spans="117:120" x14ac:dyDescent="0.25">
      <c r="DM233" s="177">
        <v>253</v>
      </c>
      <c r="DN233" s="178" t="s">
        <v>767</v>
      </c>
      <c r="DO233" s="179">
        <v>11</v>
      </c>
      <c r="DP233" s="171"/>
    </row>
    <row r="234" spans="117:120" x14ac:dyDescent="0.25">
      <c r="DM234" s="177">
        <v>254</v>
      </c>
      <c r="DN234" s="178" t="s">
        <v>768</v>
      </c>
      <c r="DO234" s="179">
        <v>12</v>
      </c>
      <c r="DP234" s="171"/>
    </row>
    <row r="235" spans="117:120" x14ac:dyDescent="0.25">
      <c r="DM235" s="177">
        <v>351</v>
      </c>
      <c r="DN235" s="178" t="s">
        <v>769</v>
      </c>
      <c r="DO235" s="179">
        <v>7</v>
      </c>
      <c r="DP235" s="171"/>
    </row>
    <row r="236" spans="117:120" x14ac:dyDescent="0.25">
      <c r="DM236" s="177">
        <v>352</v>
      </c>
      <c r="DN236" s="178" t="s">
        <v>770</v>
      </c>
      <c r="DO236" s="179">
        <v>8</v>
      </c>
      <c r="DP236" s="171"/>
    </row>
    <row r="237" spans="117:120" x14ac:dyDescent="0.25">
      <c r="DM237" s="177">
        <v>353</v>
      </c>
      <c r="DN237" s="178" t="s">
        <v>771</v>
      </c>
      <c r="DO237" s="179">
        <v>9</v>
      </c>
      <c r="DP237" s="171"/>
    </row>
    <row r="238" spans="117:120" x14ac:dyDescent="0.25">
      <c r="DM238" s="177">
        <v>354</v>
      </c>
      <c r="DN238" s="178" t="s">
        <v>772</v>
      </c>
      <c r="DO238" s="179">
        <v>10</v>
      </c>
      <c r="DP238" s="171"/>
    </row>
    <row r="239" spans="117:120" x14ac:dyDescent="0.25">
      <c r="DM239" s="177">
        <v>355</v>
      </c>
      <c r="DN239" s="178" t="s">
        <v>773</v>
      </c>
      <c r="DO239" s="179">
        <v>11</v>
      </c>
      <c r="DP239" s="171"/>
    </row>
    <row r="240" spans="117:120" x14ac:dyDescent="0.25">
      <c r="DM240" s="177">
        <v>356</v>
      </c>
      <c r="DN240" s="178" t="s">
        <v>774</v>
      </c>
      <c r="DO240" s="179">
        <v>12</v>
      </c>
      <c r="DP240" s="171"/>
    </row>
    <row r="241" spans="117:120" x14ac:dyDescent="0.25">
      <c r="DM241" s="177">
        <v>361</v>
      </c>
      <c r="DN241" s="178" t="s">
        <v>775</v>
      </c>
      <c r="DO241" s="179">
        <v>6</v>
      </c>
      <c r="DP241" s="171"/>
    </row>
    <row r="242" spans="117:120" x14ac:dyDescent="0.25">
      <c r="DM242" s="177">
        <v>362</v>
      </c>
      <c r="DN242" s="178" t="s">
        <v>776</v>
      </c>
      <c r="DO242" s="179">
        <v>7</v>
      </c>
      <c r="DP242" s="171"/>
    </row>
    <row r="243" spans="117:120" x14ac:dyDescent="0.25">
      <c r="DM243" s="177">
        <v>363</v>
      </c>
      <c r="DN243" s="178" t="s">
        <v>777</v>
      </c>
      <c r="DO243" s="179">
        <v>8</v>
      </c>
      <c r="DP243" s="171"/>
    </row>
    <row r="244" spans="117:120" x14ac:dyDescent="0.25">
      <c r="DM244" s="177">
        <v>364</v>
      </c>
      <c r="DN244" s="178" t="s">
        <v>778</v>
      </c>
      <c r="DO244" s="179">
        <v>9</v>
      </c>
      <c r="DP244" s="171"/>
    </row>
    <row r="245" spans="117:120" x14ac:dyDescent="0.25">
      <c r="DM245" s="177">
        <v>366</v>
      </c>
      <c r="DN245" s="178" t="s">
        <v>779</v>
      </c>
      <c r="DO245" s="179">
        <v>8</v>
      </c>
      <c r="DP245" s="171"/>
    </row>
    <row r="246" spans="117:120" x14ac:dyDescent="0.25">
      <c r="DM246" s="177">
        <v>367</v>
      </c>
      <c r="DN246" s="178" t="s">
        <v>780</v>
      </c>
      <c r="DO246" s="179">
        <v>9</v>
      </c>
      <c r="DP246" s="171"/>
    </row>
    <row r="247" spans="117:120" x14ac:dyDescent="0.25">
      <c r="DM247" s="177">
        <v>368</v>
      </c>
      <c r="DN247" s="178" t="s">
        <v>781</v>
      </c>
      <c r="DO247" s="179">
        <v>10</v>
      </c>
      <c r="DP247" s="171"/>
    </row>
    <row r="248" spans="117:120" x14ac:dyDescent="0.25">
      <c r="DM248" s="177">
        <v>371</v>
      </c>
      <c r="DN248" s="178" t="s">
        <v>782</v>
      </c>
      <c r="DO248" s="179">
        <v>7</v>
      </c>
      <c r="DP248" s="171"/>
    </row>
    <row r="249" spans="117:120" x14ac:dyDescent="0.25">
      <c r="DM249" s="177">
        <v>372</v>
      </c>
      <c r="DN249" s="178" t="s">
        <v>783</v>
      </c>
      <c r="DO249" s="179">
        <v>8</v>
      </c>
      <c r="DP249" s="171"/>
    </row>
    <row r="250" spans="117:120" x14ac:dyDescent="0.25">
      <c r="DM250" s="177">
        <v>373</v>
      </c>
      <c r="DN250" s="178" t="s">
        <v>784</v>
      </c>
      <c r="DO250" s="179">
        <v>9</v>
      </c>
      <c r="DP250" s="171"/>
    </row>
    <row r="251" spans="117:120" x14ac:dyDescent="0.25">
      <c r="DM251" s="177">
        <v>374</v>
      </c>
      <c r="DN251" s="178" t="s">
        <v>785</v>
      </c>
      <c r="DO251" s="179">
        <v>10</v>
      </c>
      <c r="DP251" s="171"/>
    </row>
    <row r="252" spans="117:120" x14ac:dyDescent="0.25">
      <c r="DM252" s="177">
        <v>375</v>
      </c>
      <c r="DN252" s="178" t="s">
        <v>786</v>
      </c>
      <c r="DO252" s="179">
        <v>11</v>
      </c>
      <c r="DP252" s="171"/>
    </row>
    <row r="253" spans="117:120" x14ac:dyDescent="0.25">
      <c r="DM253" s="177">
        <v>376</v>
      </c>
      <c r="DN253" s="178" t="s">
        <v>787</v>
      </c>
      <c r="DO253" s="179">
        <v>8</v>
      </c>
      <c r="DP253" s="171"/>
    </row>
    <row r="254" spans="117:120" x14ac:dyDescent="0.25">
      <c r="DM254" s="177">
        <v>377</v>
      </c>
      <c r="DN254" s="178" t="s">
        <v>788</v>
      </c>
      <c r="DO254" s="179">
        <v>9</v>
      </c>
      <c r="DP254" s="171"/>
    </row>
    <row r="255" spans="117:120" x14ac:dyDescent="0.25">
      <c r="DM255" s="177">
        <v>378</v>
      </c>
      <c r="DN255" s="178" t="s">
        <v>789</v>
      </c>
      <c r="DO255" s="179">
        <v>11</v>
      </c>
      <c r="DP255" s="171"/>
    </row>
    <row r="256" spans="117:120" x14ac:dyDescent="0.25">
      <c r="DM256" s="177">
        <v>381</v>
      </c>
      <c r="DN256" s="178" t="s">
        <v>732</v>
      </c>
      <c r="DO256" s="179">
        <v>10</v>
      </c>
      <c r="DP256" s="171"/>
    </row>
    <row r="257" spans="117:120" x14ac:dyDescent="0.25">
      <c r="DM257" s="177">
        <v>382</v>
      </c>
      <c r="DN257" s="178" t="s">
        <v>733</v>
      </c>
      <c r="DO257" s="179">
        <v>11</v>
      </c>
      <c r="DP257" s="171"/>
    </row>
    <row r="258" spans="117:120" x14ac:dyDescent="0.25">
      <c r="DM258" s="177">
        <v>383</v>
      </c>
      <c r="DN258" s="178" t="s">
        <v>734</v>
      </c>
      <c r="DO258" s="179">
        <v>12</v>
      </c>
      <c r="DP258" s="171"/>
    </row>
    <row r="259" spans="117:120" x14ac:dyDescent="0.25">
      <c r="DM259" s="177">
        <v>410</v>
      </c>
      <c r="DN259" s="178" t="s">
        <v>790</v>
      </c>
      <c r="DO259" s="179">
        <v>5</v>
      </c>
      <c r="DP259" s="171"/>
    </row>
    <row r="260" spans="117:120" x14ac:dyDescent="0.25">
      <c r="DM260" s="177">
        <v>411</v>
      </c>
      <c r="DN260" s="178" t="s">
        <v>791</v>
      </c>
      <c r="DO260" s="179">
        <v>6</v>
      </c>
      <c r="DP260" s="171" t="s">
        <v>961</v>
      </c>
    </row>
    <row r="261" spans="117:120" x14ac:dyDescent="0.25">
      <c r="DM261" s="177">
        <v>412</v>
      </c>
      <c r="DN261" s="178" t="s">
        <v>792</v>
      </c>
      <c r="DO261" s="179">
        <v>7</v>
      </c>
      <c r="DP261" s="171" t="s">
        <v>961</v>
      </c>
    </row>
    <row r="262" spans="117:120" x14ac:dyDescent="0.25">
      <c r="DM262" s="177">
        <v>413</v>
      </c>
      <c r="DN262" s="178" t="s">
        <v>793</v>
      </c>
      <c r="DO262" s="179">
        <v>8</v>
      </c>
      <c r="DP262" s="171" t="s">
        <v>961</v>
      </c>
    </row>
    <row r="263" spans="117:120" x14ac:dyDescent="0.25">
      <c r="DM263" s="177">
        <v>420</v>
      </c>
      <c r="DN263" s="178" t="s">
        <v>794</v>
      </c>
      <c r="DO263" s="179">
        <v>4</v>
      </c>
      <c r="DP263" s="171" t="s">
        <v>960</v>
      </c>
    </row>
    <row r="264" spans="117:120" x14ac:dyDescent="0.25">
      <c r="DM264" s="177">
        <v>421</v>
      </c>
      <c r="DN264" s="178" t="s">
        <v>795</v>
      </c>
      <c r="DO264" s="179">
        <v>5</v>
      </c>
      <c r="DP264" s="171" t="s">
        <v>960</v>
      </c>
    </row>
    <row r="265" spans="117:120" x14ac:dyDescent="0.25">
      <c r="DM265" s="177">
        <v>422</v>
      </c>
      <c r="DN265" s="178" t="s">
        <v>796</v>
      </c>
      <c r="DO265" s="179">
        <v>6</v>
      </c>
      <c r="DP265" s="171" t="s">
        <v>960</v>
      </c>
    </row>
    <row r="266" spans="117:120" x14ac:dyDescent="0.25">
      <c r="DM266" s="177">
        <v>423</v>
      </c>
      <c r="DN266" s="178" t="s">
        <v>797</v>
      </c>
      <c r="DO266" s="179">
        <v>7</v>
      </c>
      <c r="DP266" s="171" t="s">
        <v>960</v>
      </c>
    </row>
    <row r="267" spans="117:120" x14ac:dyDescent="0.25">
      <c r="DM267" s="177">
        <v>424</v>
      </c>
      <c r="DN267" s="178" t="s">
        <v>798</v>
      </c>
      <c r="DO267" s="179">
        <v>8</v>
      </c>
      <c r="DP267" s="171" t="s">
        <v>960</v>
      </c>
    </row>
    <row r="268" spans="117:120" x14ac:dyDescent="0.25">
      <c r="DM268" s="177">
        <v>430</v>
      </c>
      <c r="DN268" s="178" t="s">
        <v>799</v>
      </c>
      <c r="DO268" s="179">
        <v>6</v>
      </c>
      <c r="DP268" s="171"/>
    </row>
    <row r="269" spans="117:120" x14ac:dyDescent="0.25">
      <c r="DM269" s="177">
        <v>431</v>
      </c>
      <c r="DN269" s="178" t="s">
        <v>800</v>
      </c>
      <c r="DO269" s="179">
        <v>7</v>
      </c>
      <c r="DP269" s="171"/>
    </row>
    <row r="270" spans="117:120" x14ac:dyDescent="0.25">
      <c r="DM270" s="177">
        <v>432</v>
      </c>
      <c r="DN270" s="178" t="s">
        <v>801</v>
      </c>
      <c r="DO270" s="179">
        <v>8</v>
      </c>
      <c r="DP270" s="171"/>
    </row>
    <row r="271" spans="117:120" x14ac:dyDescent="0.25">
      <c r="DM271" s="177">
        <v>433</v>
      </c>
      <c r="DN271" s="178" t="s">
        <v>802</v>
      </c>
      <c r="DO271" s="179">
        <v>9</v>
      </c>
      <c r="DP271" s="171"/>
    </row>
    <row r="272" spans="117:120" x14ac:dyDescent="0.25">
      <c r="DM272" s="177">
        <v>434</v>
      </c>
      <c r="DN272" s="178" t="s">
        <v>803</v>
      </c>
      <c r="DO272" s="179">
        <v>10</v>
      </c>
      <c r="DP272" s="171"/>
    </row>
    <row r="273" spans="117:120" x14ac:dyDescent="0.25">
      <c r="DM273" s="177">
        <v>441</v>
      </c>
      <c r="DN273" s="178" t="s">
        <v>804</v>
      </c>
      <c r="DO273" s="179">
        <v>7</v>
      </c>
      <c r="DP273" s="171" t="s">
        <v>962</v>
      </c>
    </row>
    <row r="274" spans="117:120" x14ac:dyDescent="0.25">
      <c r="DM274" s="177">
        <v>442</v>
      </c>
      <c r="DN274" s="178" t="s">
        <v>805</v>
      </c>
      <c r="DO274" s="179">
        <v>8</v>
      </c>
      <c r="DP274" s="171" t="s">
        <v>962</v>
      </c>
    </row>
    <row r="275" spans="117:120" x14ac:dyDescent="0.25">
      <c r="DM275" s="177">
        <v>443</v>
      </c>
      <c r="DN275" s="178" t="s">
        <v>806</v>
      </c>
      <c r="DO275" s="179">
        <v>9</v>
      </c>
      <c r="DP275" s="171" t="s">
        <v>962</v>
      </c>
    </row>
    <row r="276" spans="117:120" x14ac:dyDescent="0.25">
      <c r="DM276" s="177">
        <v>444</v>
      </c>
      <c r="DN276" s="178" t="s">
        <v>807</v>
      </c>
      <c r="DO276" s="179">
        <v>10</v>
      </c>
      <c r="DP276" s="171" t="s">
        <v>962</v>
      </c>
    </row>
    <row r="277" spans="117:120" x14ac:dyDescent="0.25">
      <c r="DM277" s="177">
        <v>451</v>
      </c>
      <c r="DN277" s="178" t="s">
        <v>808</v>
      </c>
      <c r="DO277" s="179">
        <v>7</v>
      </c>
      <c r="DP277" s="171"/>
    </row>
    <row r="278" spans="117:120" x14ac:dyDescent="0.25">
      <c r="DM278" s="177">
        <v>452</v>
      </c>
      <c r="DN278" s="178" t="s">
        <v>809</v>
      </c>
      <c r="DO278" s="179">
        <v>8</v>
      </c>
      <c r="DP278" s="171"/>
    </row>
    <row r="279" spans="117:120" x14ac:dyDescent="0.25">
      <c r="DM279" s="177">
        <v>453</v>
      </c>
      <c r="DN279" s="178" t="s">
        <v>810</v>
      </c>
      <c r="DO279" s="179">
        <v>9</v>
      </c>
      <c r="DP279" s="171"/>
    </row>
    <row r="280" spans="117:120" x14ac:dyDescent="0.25">
      <c r="DM280" s="177">
        <v>454</v>
      </c>
      <c r="DN280" s="178" t="s">
        <v>811</v>
      </c>
      <c r="DO280" s="179">
        <v>10</v>
      </c>
      <c r="DP280" s="171"/>
    </row>
    <row r="281" spans="117:120" x14ac:dyDescent="0.25">
      <c r="DM281" s="177">
        <v>460</v>
      </c>
      <c r="DN281" s="178" t="s">
        <v>812</v>
      </c>
      <c r="DO281" s="179">
        <v>6</v>
      </c>
      <c r="DP281" s="171"/>
    </row>
    <row r="282" spans="117:120" x14ac:dyDescent="0.25">
      <c r="DM282" s="177">
        <v>461</v>
      </c>
      <c r="DN282" s="178" t="s">
        <v>813</v>
      </c>
      <c r="DO282" s="179">
        <v>7</v>
      </c>
      <c r="DP282" s="171"/>
    </row>
    <row r="283" spans="117:120" x14ac:dyDescent="0.25">
      <c r="DM283" s="177">
        <v>462</v>
      </c>
      <c r="DN283" s="178" t="s">
        <v>814</v>
      </c>
      <c r="DO283" s="179">
        <v>8</v>
      </c>
      <c r="DP283" s="171"/>
    </row>
    <row r="284" spans="117:120" x14ac:dyDescent="0.25">
      <c r="DM284" s="177">
        <v>463</v>
      </c>
      <c r="DN284" s="178" t="s">
        <v>815</v>
      </c>
      <c r="DO284" s="179">
        <v>9</v>
      </c>
      <c r="DP284" s="171"/>
    </row>
    <row r="285" spans="117:120" x14ac:dyDescent="0.25">
      <c r="DM285" s="177">
        <v>464</v>
      </c>
      <c r="DN285" s="178" t="s">
        <v>816</v>
      </c>
      <c r="DO285" s="179">
        <v>10</v>
      </c>
      <c r="DP285" s="171"/>
    </row>
    <row r="286" spans="117:120" x14ac:dyDescent="0.25">
      <c r="DM286" s="177">
        <v>490</v>
      </c>
      <c r="DN286" s="178" t="s">
        <v>732</v>
      </c>
      <c r="DO286" s="179">
        <v>8</v>
      </c>
      <c r="DP286" s="171"/>
    </row>
    <row r="287" spans="117:120" x14ac:dyDescent="0.25">
      <c r="DM287" s="177">
        <v>491</v>
      </c>
      <c r="DN287" s="178" t="s">
        <v>733</v>
      </c>
      <c r="DO287" s="179">
        <v>9</v>
      </c>
      <c r="DP287" s="171"/>
    </row>
    <row r="288" spans="117:120" x14ac:dyDescent="0.25">
      <c r="DM288" s="177">
        <v>492</v>
      </c>
      <c r="DN288" s="178" t="s">
        <v>734</v>
      </c>
      <c r="DO288" s="179">
        <v>10</v>
      </c>
      <c r="DP288" s="171"/>
    </row>
    <row r="289" spans="117:120" x14ac:dyDescent="0.25">
      <c r="DM289" s="177">
        <v>493</v>
      </c>
      <c r="DN289" s="178" t="s">
        <v>817</v>
      </c>
      <c r="DO289" s="179">
        <v>11</v>
      </c>
      <c r="DP289" s="171"/>
    </row>
    <row r="290" spans="117:120" x14ac:dyDescent="0.25">
      <c r="DM290" s="177">
        <v>494</v>
      </c>
      <c r="DN290" s="178" t="s">
        <v>736</v>
      </c>
      <c r="DO290" s="179">
        <v>12</v>
      </c>
      <c r="DP290" s="171"/>
    </row>
    <row r="291" spans="117:120" x14ac:dyDescent="0.25">
      <c r="DM291" s="177">
        <v>501</v>
      </c>
      <c r="DN291" s="178" t="s">
        <v>818</v>
      </c>
      <c r="DO291" s="179">
        <v>1</v>
      </c>
      <c r="DP291" s="171"/>
    </row>
    <row r="292" spans="117:120" x14ac:dyDescent="0.25">
      <c r="DM292" s="177">
        <v>502</v>
      </c>
      <c r="DN292" s="178" t="s">
        <v>819</v>
      </c>
      <c r="DO292" s="179">
        <v>2</v>
      </c>
      <c r="DP292" s="171"/>
    </row>
    <row r="293" spans="117:120" x14ac:dyDescent="0.25">
      <c r="DM293" s="177">
        <v>504</v>
      </c>
      <c r="DN293" s="178" t="s">
        <v>821</v>
      </c>
      <c r="DO293" s="179">
        <v>4</v>
      </c>
      <c r="DP293" s="171"/>
    </row>
    <row r="294" spans="117:120" x14ac:dyDescent="0.25">
      <c r="DM294" s="177">
        <v>506</v>
      </c>
      <c r="DN294" s="178" t="s">
        <v>822</v>
      </c>
      <c r="DO294" s="179">
        <v>3</v>
      </c>
      <c r="DP294" s="171"/>
    </row>
    <row r="295" spans="117:120" x14ac:dyDescent="0.25">
      <c r="DM295" s="177">
        <v>507</v>
      </c>
      <c r="DN295" s="178" t="s">
        <v>823</v>
      </c>
      <c r="DO295" s="179">
        <v>4</v>
      </c>
      <c r="DP295" s="171"/>
    </row>
    <row r="296" spans="117:120" x14ac:dyDescent="0.25">
      <c r="DM296" s="177">
        <v>503</v>
      </c>
      <c r="DN296" s="178" t="s">
        <v>820</v>
      </c>
      <c r="DO296" s="179">
        <v>3</v>
      </c>
      <c r="DP296" s="171"/>
    </row>
    <row r="297" spans="117:120" x14ac:dyDescent="0.25">
      <c r="DM297" s="177">
        <v>508</v>
      </c>
      <c r="DN297" s="178" t="s">
        <v>824</v>
      </c>
      <c r="DO297" s="179">
        <v>5</v>
      </c>
      <c r="DP297" s="171"/>
    </row>
    <row r="298" spans="117:120" x14ac:dyDescent="0.25">
      <c r="DM298" s="177">
        <v>509</v>
      </c>
      <c r="DN298" s="178" t="s">
        <v>825</v>
      </c>
      <c r="DO298" s="179">
        <v>6</v>
      </c>
      <c r="DP298" s="171"/>
    </row>
    <row r="299" spans="117:120" x14ac:dyDescent="0.25">
      <c r="DM299" s="177">
        <v>511</v>
      </c>
      <c r="DN299" s="178" t="s">
        <v>826</v>
      </c>
      <c r="DO299" s="179">
        <v>4</v>
      </c>
      <c r="DP299" s="171"/>
    </row>
    <row r="300" spans="117:120" x14ac:dyDescent="0.25">
      <c r="DM300" s="177">
        <v>512</v>
      </c>
      <c r="DN300" s="178" t="s">
        <v>827</v>
      </c>
      <c r="DO300" s="179">
        <v>5</v>
      </c>
      <c r="DP300" s="171"/>
    </row>
    <row r="301" spans="117:120" x14ac:dyDescent="0.25">
      <c r="DM301" s="177">
        <v>513</v>
      </c>
      <c r="DN301" s="178" t="s">
        <v>828</v>
      </c>
      <c r="DO301" s="179">
        <v>6</v>
      </c>
      <c r="DP301" s="171"/>
    </row>
    <row r="302" spans="117:120" x14ac:dyDescent="0.25">
      <c r="DM302" s="177">
        <v>514</v>
      </c>
      <c r="DN302" s="178" t="s">
        <v>829</v>
      </c>
      <c r="DO302" s="179">
        <v>7</v>
      </c>
      <c r="DP302" s="171"/>
    </row>
    <row r="303" spans="117:120" x14ac:dyDescent="0.25">
      <c r="DM303" s="177">
        <v>516</v>
      </c>
      <c r="DN303" s="178" t="s">
        <v>830</v>
      </c>
      <c r="DO303" s="179">
        <v>4</v>
      </c>
      <c r="DP303" s="171"/>
    </row>
    <row r="304" spans="117:120" x14ac:dyDescent="0.25">
      <c r="DM304" s="177">
        <v>517</v>
      </c>
      <c r="DN304" s="178" t="s">
        <v>831</v>
      </c>
      <c r="DO304" s="179">
        <v>5</v>
      </c>
      <c r="DP304" s="171"/>
    </row>
    <row r="305" spans="117:120" x14ac:dyDescent="0.25">
      <c r="DM305" s="177">
        <v>518</v>
      </c>
      <c r="DN305" s="178" t="s">
        <v>832</v>
      </c>
      <c r="DO305" s="179">
        <v>6</v>
      </c>
      <c r="DP305" s="171"/>
    </row>
    <row r="306" spans="117:120" x14ac:dyDescent="0.25">
      <c r="DM306" s="177">
        <v>521</v>
      </c>
      <c r="DN306" s="178" t="s">
        <v>833</v>
      </c>
      <c r="DO306" s="179">
        <v>4</v>
      </c>
      <c r="DP306" s="171"/>
    </row>
    <row r="307" spans="117:120" x14ac:dyDescent="0.25">
      <c r="DM307" s="177">
        <v>522</v>
      </c>
      <c r="DN307" s="178" t="s">
        <v>834</v>
      </c>
      <c r="DO307" s="179">
        <v>5</v>
      </c>
      <c r="DP307" s="171"/>
    </row>
    <row r="308" spans="117:120" x14ac:dyDescent="0.25">
      <c r="DM308" s="177">
        <v>523</v>
      </c>
      <c r="DN308" s="178" t="s">
        <v>835</v>
      </c>
      <c r="DO308" s="179">
        <v>6</v>
      </c>
      <c r="DP308" s="171"/>
    </row>
    <row r="309" spans="117:120" x14ac:dyDescent="0.25">
      <c r="DM309" s="177">
        <v>524</v>
      </c>
      <c r="DN309" s="178" t="s">
        <v>836</v>
      </c>
      <c r="DO309" s="179">
        <v>7</v>
      </c>
      <c r="DP309" s="171"/>
    </row>
    <row r="310" spans="117:120" x14ac:dyDescent="0.25">
      <c r="DM310" s="177">
        <v>531</v>
      </c>
      <c r="DN310" s="178" t="s">
        <v>837</v>
      </c>
      <c r="DO310" s="179">
        <v>5</v>
      </c>
      <c r="DP310" s="171"/>
    </row>
    <row r="311" spans="117:120" x14ac:dyDescent="0.25">
      <c r="DM311" s="177">
        <v>532</v>
      </c>
      <c r="DN311" s="178" t="s">
        <v>838</v>
      </c>
      <c r="DO311" s="179">
        <v>6</v>
      </c>
      <c r="DP311" s="171"/>
    </row>
    <row r="312" spans="117:120" x14ac:dyDescent="0.25">
      <c r="DM312" s="177">
        <v>533</v>
      </c>
      <c r="DN312" s="178" t="s">
        <v>839</v>
      </c>
      <c r="DO312" s="179">
        <v>6</v>
      </c>
      <c r="DP312" s="171"/>
    </row>
    <row r="313" spans="117:120" x14ac:dyDescent="0.25">
      <c r="DM313" s="177">
        <v>534</v>
      </c>
      <c r="DN313" s="178" t="s">
        <v>840</v>
      </c>
      <c r="DO313" s="179">
        <v>7</v>
      </c>
      <c r="DP313" s="171"/>
    </row>
    <row r="314" spans="117:120" x14ac:dyDescent="0.25">
      <c r="DM314" s="177">
        <v>541</v>
      </c>
      <c r="DN314" s="178" t="s">
        <v>841</v>
      </c>
      <c r="DO314" s="179">
        <v>6</v>
      </c>
      <c r="DP314" s="171"/>
    </row>
    <row r="315" spans="117:120" x14ac:dyDescent="0.25">
      <c r="DM315" s="177">
        <v>542</v>
      </c>
      <c r="DN315" s="178" t="s">
        <v>842</v>
      </c>
      <c r="DO315" s="179">
        <v>7</v>
      </c>
      <c r="DP315" s="171" t="s">
        <v>967</v>
      </c>
    </row>
    <row r="316" spans="117:120" x14ac:dyDescent="0.25">
      <c r="DM316" s="177">
        <v>543</v>
      </c>
      <c r="DN316" s="178" t="s">
        <v>843</v>
      </c>
      <c r="DO316" s="179">
        <v>8</v>
      </c>
      <c r="DP316" s="171"/>
    </row>
    <row r="317" spans="117:120" x14ac:dyDescent="0.25">
      <c r="DM317" s="177">
        <v>544</v>
      </c>
      <c r="DN317" s="178" t="s">
        <v>844</v>
      </c>
      <c r="DO317" s="179">
        <v>9</v>
      </c>
      <c r="DP317" s="171"/>
    </row>
    <row r="318" spans="117:120" x14ac:dyDescent="0.25">
      <c r="DM318" s="177">
        <v>545</v>
      </c>
      <c r="DN318" s="178" t="s">
        <v>845</v>
      </c>
      <c r="DO318" s="179">
        <v>10</v>
      </c>
      <c r="DP318" s="171"/>
    </row>
    <row r="319" spans="117:120" x14ac:dyDescent="0.25">
      <c r="DM319" s="177">
        <v>550</v>
      </c>
      <c r="DN319" s="178" t="s">
        <v>846</v>
      </c>
      <c r="DO319" s="179">
        <v>7</v>
      </c>
      <c r="DP319" s="171"/>
    </row>
    <row r="320" spans="117:120" x14ac:dyDescent="0.25">
      <c r="DM320" s="177">
        <v>551</v>
      </c>
      <c r="DN320" s="178" t="s">
        <v>732</v>
      </c>
      <c r="DO320" s="179">
        <v>8</v>
      </c>
      <c r="DP320" s="171"/>
    </row>
    <row r="321" spans="117:120" x14ac:dyDescent="0.25">
      <c r="DM321" s="177">
        <v>552</v>
      </c>
      <c r="DN321" s="178" t="s">
        <v>733</v>
      </c>
      <c r="DO321" s="179">
        <v>9</v>
      </c>
      <c r="DP321" s="171"/>
    </row>
    <row r="322" spans="117:120" x14ac:dyDescent="0.25">
      <c r="DM322" s="177">
        <v>553</v>
      </c>
      <c r="DN322" s="178" t="s">
        <v>734</v>
      </c>
      <c r="DO322" s="179">
        <v>10</v>
      </c>
      <c r="DP322" s="171"/>
    </row>
    <row r="323" spans="117:120" x14ac:dyDescent="0.25">
      <c r="DM323" s="177">
        <v>554</v>
      </c>
      <c r="DN323" s="178" t="s">
        <v>817</v>
      </c>
      <c r="DO323" s="179">
        <v>11</v>
      </c>
      <c r="DP323" s="171"/>
    </row>
    <row r="324" spans="117:120" x14ac:dyDescent="0.25">
      <c r="DM324" s="177">
        <v>555</v>
      </c>
      <c r="DN324" s="180" t="s">
        <v>736</v>
      </c>
      <c r="DO324" s="179">
        <v>12</v>
      </c>
      <c r="DP324" s="171"/>
    </row>
    <row r="325" spans="117:120" x14ac:dyDescent="0.25">
      <c r="DM325" s="177">
        <v>561</v>
      </c>
      <c r="DN325" s="178" t="s">
        <v>847</v>
      </c>
      <c r="DO325" s="179">
        <v>3</v>
      </c>
      <c r="DP325" s="171"/>
    </row>
    <row r="326" spans="117:120" x14ac:dyDescent="0.25">
      <c r="DM326" s="177">
        <v>562</v>
      </c>
      <c r="DN326" s="178" t="s">
        <v>848</v>
      </c>
      <c r="DO326" s="179">
        <v>4</v>
      </c>
      <c r="DP326" s="171"/>
    </row>
    <row r="327" spans="117:120" x14ac:dyDescent="0.25">
      <c r="DM327" s="177">
        <v>563</v>
      </c>
      <c r="DN327" s="178" t="s">
        <v>849</v>
      </c>
      <c r="DO327" s="179">
        <v>5</v>
      </c>
      <c r="DP327" s="171"/>
    </row>
    <row r="328" spans="117:120" x14ac:dyDescent="0.25">
      <c r="DM328" s="177">
        <v>564</v>
      </c>
      <c r="DN328" s="178" t="s">
        <v>850</v>
      </c>
      <c r="DO328" s="179">
        <v>6</v>
      </c>
      <c r="DP328" s="171"/>
    </row>
    <row r="329" spans="117:120" x14ac:dyDescent="0.25">
      <c r="DM329" s="177">
        <v>565</v>
      </c>
      <c r="DN329" s="178" t="s">
        <v>851</v>
      </c>
      <c r="DO329" s="179">
        <v>7</v>
      </c>
      <c r="DP329" s="171"/>
    </row>
    <row r="330" spans="117:120" x14ac:dyDescent="0.25">
      <c r="DM330" s="177">
        <v>566</v>
      </c>
      <c r="DN330" s="178" t="s">
        <v>0</v>
      </c>
      <c r="DO330" s="179">
        <v>8</v>
      </c>
      <c r="DP330" s="171"/>
    </row>
    <row r="331" spans="117:120" x14ac:dyDescent="0.25">
      <c r="DM331" s="177">
        <v>571</v>
      </c>
      <c r="DN331" s="178" t="s">
        <v>1</v>
      </c>
      <c r="DO331" s="179">
        <v>3</v>
      </c>
      <c r="DP331" s="171"/>
    </row>
    <row r="332" spans="117:120" x14ac:dyDescent="0.25">
      <c r="DM332" s="177">
        <v>572</v>
      </c>
      <c r="DN332" s="178" t="s">
        <v>2</v>
      </c>
      <c r="DO332" s="179">
        <v>4</v>
      </c>
      <c r="DP332" s="171"/>
    </row>
    <row r="333" spans="117:120" x14ac:dyDescent="0.25">
      <c r="DM333" s="177">
        <v>573</v>
      </c>
      <c r="DN333" s="178" t="s">
        <v>3</v>
      </c>
      <c r="DO333" s="179">
        <v>5</v>
      </c>
      <c r="DP333" s="171"/>
    </row>
    <row r="334" spans="117:120" x14ac:dyDescent="0.25">
      <c r="DM334" s="177">
        <v>574</v>
      </c>
      <c r="DN334" s="178" t="s">
        <v>4</v>
      </c>
      <c r="DO334" s="179">
        <v>6</v>
      </c>
      <c r="DP334" s="171"/>
    </row>
    <row r="335" spans="117:120" x14ac:dyDescent="0.25">
      <c r="DM335" s="177">
        <v>575</v>
      </c>
      <c r="DN335" s="178" t="s">
        <v>5</v>
      </c>
      <c r="DO335" s="179">
        <v>7</v>
      </c>
      <c r="DP335" s="171"/>
    </row>
    <row r="336" spans="117:120" x14ac:dyDescent="0.25">
      <c r="DM336" s="177">
        <v>576</v>
      </c>
      <c r="DN336" s="178" t="s">
        <v>6</v>
      </c>
      <c r="DO336" s="179">
        <v>8</v>
      </c>
      <c r="DP336" s="171"/>
    </row>
    <row r="337" spans="117:120" x14ac:dyDescent="0.25">
      <c r="DM337" s="177">
        <v>577</v>
      </c>
      <c r="DN337" s="178" t="s">
        <v>7</v>
      </c>
      <c r="DO337" s="181"/>
      <c r="DP337" s="171"/>
    </row>
    <row r="338" spans="117:120" x14ac:dyDescent="0.25">
      <c r="DM338" s="177">
        <v>578</v>
      </c>
      <c r="DN338" s="178" t="s">
        <v>8</v>
      </c>
      <c r="DO338" s="179">
        <v>7</v>
      </c>
      <c r="DP338" s="171"/>
    </row>
    <row r="339" spans="117:120" x14ac:dyDescent="0.25">
      <c r="DM339" s="177">
        <v>580</v>
      </c>
      <c r="DN339" s="178" t="s">
        <v>9</v>
      </c>
      <c r="DO339" s="179">
        <v>2</v>
      </c>
      <c r="DP339" s="171"/>
    </row>
    <row r="340" spans="117:120" x14ac:dyDescent="0.25">
      <c r="DM340" s="177">
        <v>581</v>
      </c>
      <c r="DN340" s="178" t="s">
        <v>10</v>
      </c>
      <c r="DO340" s="179">
        <v>3</v>
      </c>
      <c r="DP340" s="171"/>
    </row>
    <row r="341" spans="117:120" x14ac:dyDescent="0.25">
      <c r="DM341" s="177">
        <v>582</v>
      </c>
      <c r="DN341" s="178" t="s">
        <v>11</v>
      </c>
      <c r="DO341" s="179">
        <v>4</v>
      </c>
      <c r="DP341" s="171"/>
    </row>
    <row r="342" spans="117:120" x14ac:dyDescent="0.25">
      <c r="DM342" s="177">
        <v>583</v>
      </c>
      <c r="DN342" s="178" t="s">
        <v>12</v>
      </c>
      <c r="DO342" s="179">
        <v>4</v>
      </c>
      <c r="DP342" s="171"/>
    </row>
    <row r="343" spans="117:120" x14ac:dyDescent="0.25">
      <c r="DM343" s="177">
        <v>584</v>
      </c>
      <c r="DN343" s="178" t="s">
        <v>13</v>
      </c>
      <c r="DO343" s="179">
        <v>5</v>
      </c>
      <c r="DP343" s="171"/>
    </row>
    <row r="344" spans="117:120" x14ac:dyDescent="0.25">
      <c r="DM344" s="177">
        <v>585</v>
      </c>
      <c r="DN344" s="178" t="s">
        <v>14</v>
      </c>
      <c r="DO344" s="179">
        <v>6</v>
      </c>
      <c r="DP344" s="171"/>
    </row>
    <row r="345" spans="117:120" x14ac:dyDescent="0.25">
      <c r="DM345" s="177">
        <v>586</v>
      </c>
      <c r="DN345" s="178" t="s">
        <v>15</v>
      </c>
      <c r="DO345" s="179">
        <v>7</v>
      </c>
      <c r="DP345" s="171"/>
    </row>
    <row r="346" spans="117:120" x14ac:dyDescent="0.25">
      <c r="DM346" s="177">
        <v>587</v>
      </c>
      <c r="DN346" s="178" t="s">
        <v>16</v>
      </c>
      <c r="DO346" s="179">
        <v>8</v>
      </c>
      <c r="DP346" s="171"/>
    </row>
    <row r="347" spans="117:120" x14ac:dyDescent="0.25">
      <c r="DM347" s="177">
        <v>590</v>
      </c>
      <c r="DN347" s="178" t="s">
        <v>846</v>
      </c>
      <c r="DO347" s="179">
        <v>7</v>
      </c>
      <c r="DP347" s="171"/>
    </row>
    <row r="348" spans="117:120" x14ac:dyDescent="0.25">
      <c r="DM348" s="177">
        <v>591</v>
      </c>
      <c r="DN348" s="178" t="s">
        <v>17</v>
      </c>
      <c r="DO348" s="179">
        <v>8</v>
      </c>
      <c r="DP348" s="171"/>
    </row>
    <row r="349" spans="117:120" x14ac:dyDescent="0.25">
      <c r="DM349" s="177">
        <v>592</v>
      </c>
      <c r="DN349" s="178" t="s">
        <v>18</v>
      </c>
      <c r="DO349" s="179">
        <v>9</v>
      </c>
      <c r="DP349" s="171"/>
    </row>
    <row r="350" spans="117:120" x14ac:dyDescent="0.25">
      <c r="DM350" s="177">
        <v>593</v>
      </c>
      <c r="DN350" s="178" t="s">
        <v>19</v>
      </c>
      <c r="DO350" s="179">
        <v>10</v>
      </c>
      <c r="DP350" s="171"/>
    </row>
    <row r="351" spans="117:120" x14ac:dyDescent="0.25">
      <c r="DM351" s="177">
        <v>594</v>
      </c>
      <c r="DN351" s="178" t="s">
        <v>20</v>
      </c>
      <c r="DO351" s="179">
        <v>11</v>
      </c>
      <c r="DP351" s="171"/>
    </row>
    <row r="352" spans="117:120" x14ac:dyDescent="0.25">
      <c r="DM352" s="177">
        <v>601</v>
      </c>
      <c r="DN352" s="178" t="s">
        <v>21</v>
      </c>
      <c r="DO352" s="179">
        <v>4</v>
      </c>
      <c r="DP352" s="171"/>
    </row>
    <row r="353" spans="117:120" x14ac:dyDescent="0.25">
      <c r="DM353" s="177">
        <v>602</v>
      </c>
      <c r="DN353" s="178" t="s">
        <v>22</v>
      </c>
      <c r="DO353" s="179">
        <v>5</v>
      </c>
      <c r="DP353" s="171"/>
    </row>
    <row r="354" spans="117:120" x14ac:dyDescent="0.25">
      <c r="DM354" s="177">
        <v>603</v>
      </c>
      <c r="DN354" s="178" t="s">
        <v>23</v>
      </c>
      <c r="DO354" s="179">
        <v>6</v>
      </c>
      <c r="DP354" s="171"/>
    </row>
    <row r="355" spans="117:120" x14ac:dyDescent="0.25">
      <c r="DM355" s="177">
        <v>604</v>
      </c>
      <c r="DN355" s="178" t="s">
        <v>24</v>
      </c>
      <c r="DO355" s="179">
        <v>7</v>
      </c>
      <c r="DP355" s="171"/>
    </row>
    <row r="356" spans="117:120" x14ac:dyDescent="0.25">
      <c r="DM356" s="177">
        <v>611</v>
      </c>
      <c r="DN356" s="178" t="s">
        <v>25</v>
      </c>
      <c r="DO356" s="179">
        <v>1</v>
      </c>
      <c r="DP356" s="171"/>
    </row>
    <row r="357" spans="117:120" x14ac:dyDescent="0.25">
      <c r="DM357" s="177">
        <v>612</v>
      </c>
      <c r="DN357" s="178" t="s">
        <v>26</v>
      </c>
      <c r="DO357" s="179">
        <v>2</v>
      </c>
      <c r="DP357" s="171"/>
    </row>
    <row r="358" spans="117:120" x14ac:dyDescent="0.25">
      <c r="DM358" s="177">
        <v>613</v>
      </c>
      <c r="DN358" s="178" t="s">
        <v>27</v>
      </c>
      <c r="DO358" s="179">
        <v>3</v>
      </c>
      <c r="DP358" s="171" t="s">
        <v>963</v>
      </c>
    </row>
    <row r="359" spans="117:120" x14ac:dyDescent="0.25">
      <c r="DM359" s="177">
        <v>614</v>
      </c>
      <c r="DN359" s="178" t="s">
        <v>28</v>
      </c>
      <c r="DO359" s="179">
        <v>4</v>
      </c>
      <c r="DP359" s="171" t="s">
        <v>963</v>
      </c>
    </row>
    <row r="360" spans="117:120" x14ac:dyDescent="0.25">
      <c r="DM360" s="177">
        <v>631</v>
      </c>
      <c r="DN360" s="178" t="s">
        <v>29</v>
      </c>
      <c r="DO360" s="179">
        <v>8</v>
      </c>
      <c r="DP360" s="171"/>
    </row>
    <row r="361" spans="117:120" x14ac:dyDescent="0.25">
      <c r="DM361" s="177">
        <v>632</v>
      </c>
      <c r="DN361" s="178" t="s">
        <v>30</v>
      </c>
      <c r="DO361" s="179">
        <v>9</v>
      </c>
      <c r="DP361" s="171"/>
    </row>
    <row r="362" spans="117:120" x14ac:dyDescent="0.25">
      <c r="DM362" s="177">
        <v>633</v>
      </c>
      <c r="DN362" s="178" t="s">
        <v>31</v>
      </c>
      <c r="DO362" s="179">
        <v>10</v>
      </c>
      <c r="DP362" s="171"/>
    </row>
    <row r="363" spans="117:120" x14ac:dyDescent="0.25">
      <c r="DM363" s="177">
        <v>634</v>
      </c>
      <c r="DN363" s="178" t="s">
        <v>32</v>
      </c>
      <c r="DO363" s="179">
        <v>11</v>
      </c>
      <c r="DP363" s="171"/>
    </row>
    <row r="364" spans="117:120" x14ac:dyDescent="0.25">
      <c r="DM364" s="177">
        <v>690</v>
      </c>
      <c r="DN364" s="178" t="s">
        <v>732</v>
      </c>
      <c r="DO364" s="179">
        <v>8</v>
      </c>
      <c r="DP364" s="171"/>
    </row>
    <row r="365" spans="117:120" x14ac:dyDescent="0.25">
      <c r="DM365" s="177">
        <v>691</v>
      </c>
      <c r="DN365" s="178" t="s">
        <v>733</v>
      </c>
      <c r="DO365" s="179">
        <v>9</v>
      </c>
      <c r="DP365" s="171"/>
    </row>
    <row r="366" spans="117:120" x14ac:dyDescent="0.25">
      <c r="DM366" s="177">
        <v>692</v>
      </c>
      <c r="DN366" s="178" t="s">
        <v>734</v>
      </c>
      <c r="DO366" s="179">
        <v>10</v>
      </c>
      <c r="DP366" s="171"/>
    </row>
    <row r="367" spans="117:120" x14ac:dyDescent="0.25">
      <c r="DM367" s="177">
        <v>693</v>
      </c>
      <c r="DN367" s="178" t="s">
        <v>817</v>
      </c>
      <c r="DO367" s="179">
        <v>11</v>
      </c>
      <c r="DP367" s="171"/>
    </row>
    <row r="368" spans="117:120" x14ac:dyDescent="0.25">
      <c r="DM368" s="177">
        <v>694</v>
      </c>
      <c r="DN368" s="178" t="s">
        <v>736</v>
      </c>
      <c r="DO368" s="179">
        <v>12</v>
      </c>
      <c r="DP368" s="171"/>
    </row>
    <row r="369" spans="117:120" x14ac:dyDescent="0.25">
      <c r="DM369" s="177">
        <v>706</v>
      </c>
      <c r="DN369" s="178" t="s">
        <v>33</v>
      </c>
      <c r="DO369" s="179">
        <v>4</v>
      </c>
      <c r="DP369" s="171"/>
    </row>
    <row r="370" spans="117:120" x14ac:dyDescent="0.25">
      <c r="DM370" s="177">
        <v>707</v>
      </c>
      <c r="DN370" s="178" t="s">
        <v>34</v>
      </c>
      <c r="DO370" s="179">
        <v>5</v>
      </c>
      <c r="DP370" s="171"/>
    </row>
    <row r="371" spans="117:120" x14ac:dyDescent="0.25">
      <c r="DM371" s="177">
        <v>708</v>
      </c>
      <c r="DN371" s="178" t="s">
        <v>35</v>
      </c>
      <c r="DO371" s="179">
        <v>6</v>
      </c>
      <c r="DP371" s="171"/>
    </row>
    <row r="372" spans="117:120" x14ac:dyDescent="0.25">
      <c r="DM372" s="177">
        <v>709</v>
      </c>
      <c r="DN372" s="178" t="s">
        <v>36</v>
      </c>
      <c r="DO372" s="179">
        <v>7</v>
      </c>
      <c r="DP372" s="171"/>
    </row>
    <row r="373" spans="117:120" x14ac:dyDescent="0.25">
      <c r="DM373" s="177">
        <v>710</v>
      </c>
      <c r="DN373" s="178" t="s">
        <v>37</v>
      </c>
      <c r="DO373" s="179">
        <v>6</v>
      </c>
      <c r="DP373" s="171"/>
    </row>
    <row r="374" spans="117:120" x14ac:dyDescent="0.25">
      <c r="DM374" s="177">
        <v>711</v>
      </c>
      <c r="DN374" s="178" t="s">
        <v>38</v>
      </c>
      <c r="DO374" s="179">
        <v>7</v>
      </c>
      <c r="DP374" s="171"/>
    </row>
    <row r="375" spans="117:120" x14ac:dyDescent="0.25">
      <c r="DM375" s="177">
        <v>712</v>
      </c>
      <c r="DN375" s="178" t="s">
        <v>39</v>
      </c>
      <c r="DO375" s="179">
        <v>8</v>
      </c>
      <c r="DP375" s="171"/>
    </row>
    <row r="376" spans="117:120" x14ac:dyDescent="0.25">
      <c r="DM376" s="177">
        <v>713</v>
      </c>
      <c r="DN376" s="178" t="s">
        <v>40</v>
      </c>
      <c r="DO376" s="179">
        <v>9</v>
      </c>
      <c r="DP376" s="171"/>
    </row>
    <row r="377" spans="117:120" x14ac:dyDescent="0.25">
      <c r="DM377" s="177">
        <v>714</v>
      </c>
      <c r="DN377" s="178" t="s">
        <v>41</v>
      </c>
      <c r="DO377" s="179">
        <v>10</v>
      </c>
      <c r="DP377" s="171"/>
    </row>
    <row r="378" spans="117:120" x14ac:dyDescent="0.25">
      <c r="DM378" s="177">
        <v>720</v>
      </c>
      <c r="DN378" s="178" t="s">
        <v>42</v>
      </c>
      <c r="DO378" s="179">
        <v>6</v>
      </c>
      <c r="DP378" s="171"/>
    </row>
    <row r="379" spans="117:120" x14ac:dyDescent="0.25">
      <c r="DM379" s="177">
        <v>721</v>
      </c>
      <c r="DN379" s="178" t="s">
        <v>43</v>
      </c>
      <c r="DO379" s="179">
        <v>7</v>
      </c>
      <c r="DP379" s="171"/>
    </row>
    <row r="380" spans="117:120" x14ac:dyDescent="0.25">
      <c r="DM380" s="177">
        <v>722</v>
      </c>
      <c r="DN380" s="178" t="s">
        <v>44</v>
      </c>
      <c r="DO380" s="179">
        <v>8</v>
      </c>
      <c r="DP380" s="171"/>
    </row>
    <row r="381" spans="117:120" x14ac:dyDescent="0.25">
      <c r="DM381" s="177">
        <v>723</v>
      </c>
      <c r="DN381" s="178" t="s">
        <v>45</v>
      </c>
      <c r="DO381" s="179">
        <v>9</v>
      </c>
      <c r="DP381" s="171"/>
    </row>
    <row r="382" spans="117:120" x14ac:dyDescent="0.25">
      <c r="DM382" s="177">
        <v>724</v>
      </c>
      <c r="DN382" s="178" t="s">
        <v>46</v>
      </c>
      <c r="DO382" s="179">
        <v>10</v>
      </c>
      <c r="DP382" s="171"/>
    </row>
    <row r="383" spans="117:120" x14ac:dyDescent="0.25">
      <c r="DM383" s="177">
        <v>731</v>
      </c>
      <c r="DN383" s="178" t="s">
        <v>47</v>
      </c>
      <c r="DO383" s="179">
        <v>4</v>
      </c>
      <c r="DP383" s="171" t="s">
        <v>964</v>
      </c>
    </row>
    <row r="384" spans="117:120" x14ac:dyDescent="0.25">
      <c r="DM384" s="177">
        <v>732</v>
      </c>
      <c r="DN384" s="178" t="s">
        <v>48</v>
      </c>
      <c r="DO384" s="179">
        <v>5</v>
      </c>
      <c r="DP384" s="171" t="s">
        <v>964</v>
      </c>
    </row>
    <row r="385" spans="117:120" x14ac:dyDescent="0.25">
      <c r="DM385" s="177">
        <v>733</v>
      </c>
      <c r="DN385" s="178" t="s">
        <v>49</v>
      </c>
      <c r="DO385" s="179">
        <v>6</v>
      </c>
      <c r="DP385" s="171" t="s">
        <v>964</v>
      </c>
    </row>
    <row r="386" spans="117:120" x14ac:dyDescent="0.25">
      <c r="DM386" s="177">
        <v>741</v>
      </c>
      <c r="DN386" s="178" t="s">
        <v>50</v>
      </c>
      <c r="DO386" s="179">
        <v>7</v>
      </c>
      <c r="DP386" s="171" t="s">
        <v>965</v>
      </c>
    </row>
    <row r="387" spans="117:120" x14ac:dyDescent="0.25">
      <c r="DM387" s="177">
        <v>742</v>
      </c>
      <c r="DN387" s="178" t="s">
        <v>51</v>
      </c>
      <c r="DO387" s="179">
        <v>8</v>
      </c>
      <c r="DP387" s="171" t="s">
        <v>966</v>
      </c>
    </row>
    <row r="388" spans="117:120" x14ac:dyDescent="0.25">
      <c r="DM388" s="177">
        <v>743</v>
      </c>
      <c r="DN388" s="178" t="s">
        <v>52</v>
      </c>
      <c r="DO388" s="179">
        <v>9</v>
      </c>
      <c r="DP388" s="171"/>
    </row>
    <row r="389" spans="117:120" x14ac:dyDescent="0.25">
      <c r="DM389" s="177">
        <v>750</v>
      </c>
      <c r="DN389" s="178" t="s">
        <v>732</v>
      </c>
      <c r="DO389" s="179">
        <v>9</v>
      </c>
      <c r="DP389" s="171" t="s">
        <v>951</v>
      </c>
    </row>
    <row r="390" spans="117:120" x14ac:dyDescent="0.25">
      <c r="DM390" s="177">
        <v>751</v>
      </c>
      <c r="DN390" s="178" t="s">
        <v>733</v>
      </c>
      <c r="DO390" s="179">
        <v>10</v>
      </c>
      <c r="DP390" s="171" t="s">
        <v>951</v>
      </c>
    </row>
    <row r="391" spans="117:120" x14ac:dyDescent="0.25">
      <c r="DM391" s="177">
        <v>752</v>
      </c>
      <c r="DN391" s="178" t="s">
        <v>734</v>
      </c>
      <c r="DO391" s="179">
        <v>11</v>
      </c>
      <c r="DP391" s="171" t="s">
        <v>951</v>
      </c>
    </row>
    <row r="392" spans="117:120" x14ac:dyDescent="0.25">
      <c r="DM392" s="177">
        <v>753</v>
      </c>
      <c r="DN392" s="178" t="s">
        <v>735</v>
      </c>
      <c r="DO392" s="179">
        <v>12</v>
      </c>
      <c r="DP392" s="171" t="s">
        <v>951</v>
      </c>
    </row>
    <row r="393" spans="117:120" x14ac:dyDescent="0.25">
      <c r="DM393" s="177">
        <v>760</v>
      </c>
      <c r="DN393" s="178" t="s">
        <v>53</v>
      </c>
      <c r="DO393" s="179">
        <v>6</v>
      </c>
      <c r="DP393" s="171"/>
    </row>
    <row r="394" spans="117:120" x14ac:dyDescent="0.25">
      <c r="DM394" s="177">
        <v>761</v>
      </c>
      <c r="DN394" s="178" t="s">
        <v>54</v>
      </c>
      <c r="DO394" s="179">
        <v>7</v>
      </c>
      <c r="DP394" s="171"/>
    </row>
    <row r="395" spans="117:120" x14ac:dyDescent="0.25">
      <c r="DM395" s="177">
        <v>762</v>
      </c>
      <c r="DN395" s="178" t="s">
        <v>55</v>
      </c>
      <c r="DO395" s="179">
        <v>8</v>
      </c>
      <c r="DP395" s="171"/>
    </row>
    <row r="396" spans="117:120" x14ac:dyDescent="0.25">
      <c r="DM396" s="177">
        <v>763</v>
      </c>
      <c r="DN396" s="178" t="s">
        <v>56</v>
      </c>
      <c r="DO396" s="179">
        <v>9</v>
      </c>
      <c r="DP396" s="171"/>
    </row>
    <row r="397" spans="117:120" x14ac:dyDescent="0.25">
      <c r="DM397" s="177">
        <v>764</v>
      </c>
      <c r="DN397" s="178" t="s">
        <v>57</v>
      </c>
      <c r="DO397" s="179">
        <v>10</v>
      </c>
      <c r="DP397" s="171"/>
    </row>
    <row r="398" spans="117:120" x14ac:dyDescent="0.25">
      <c r="DM398" s="177">
        <v>770</v>
      </c>
      <c r="DN398" s="178" t="s">
        <v>53</v>
      </c>
      <c r="DO398" s="179">
        <v>6</v>
      </c>
      <c r="DP398" s="171"/>
    </row>
    <row r="399" spans="117:120" x14ac:dyDescent="0.25">
      <c r="DM399" s="177">
        <v>771</v>
      </c>
      <c r="DN399" s="178" t="s">
        <v>54</v>
      </c>
      <c r="DO399" s="179">
        <v>7</v>
      </c>
      <c r="DP399" s="171" t="s">
        <v>951</v>
      </c>
    </row>
    <row r="400" spans="117:120" x14ac:dyDescent="0.25">
      <c r="DM400" s="177">
        <v>772</v>
      </c>
      <c r="DN400" s="178" t="s">
        <v>55</v>
      </c>
      <c r="DO400" s="179">
        <v>8</v>
      </c>
      <c r="DP400" s="171" t="s">
        <v>951</v>
      </c>
    </row>
    <row r="401" spans="117:120" x14ac:dyDescent="0.25">
      <c r="DM401" s="177">
        <v>773</v>
      </c>
      <c r="DN401" s="178" t="s">
        <v>56</v>
      </c>
      <c r="DO401" s="179">
        <v>9</v>
      </c>
      <c r="DP401" s="171" t="s">
        <v>951</v>
      </c>
    </row>
    <row r="402" spans="117:120" x14ac:dyDescent="0.25">
      <c r="DM402" s="177">
        <v>774</v>
      </c>
      <c r="DN402" s="178" t="s">
        <v>57</v>
      </c>
      <c r="DO402" s="179">
        <v>10</v>
      </c>
      <c r="DP402" s="171" t="s">
        <v>951</v>
      </c>
    </row>
    <row r="403" spans="117:120" x14ac:dyDescent="0.25">
      <c r="DM403" s="177">
        <v>780</v>
      </c>
      <c r="DN403" s="178" t="s">
        <v>53</v>
      </c>
      <c r="DO403" s="179">
        <v>6</v>
      </c>
      <c r="DP403" s="171"/>
    </row>
    <row r="404" spans="117:120" x14ac:dyDescent="0.25">
      <c r="DM404" s="177">
        <v>780</v>
      </c>
      <c r="DN404" s="178" t="s">
        <v>53</v>
      </c>
      <c r="DO404" s="179">
        <v>6</v>
      </c>
      <c r="DP404" s="171"/>
    </row>
    <row r="405" spans="117:120" x14ac:dyDescent="0.25">
      <c r="DM405" s="177">
        <v>781</v>
      </c>
      <c r="DN405" s="178" t="s">
        <v>54</v>
      </c>
      <c r="DO405" s="179">
        <v>7</v>
      </c>
      <c r="DP405" s="171" t="s">
        <v>952</v>
      </c>
    </row>
    <row r="406" spans="117:120" x14ac:dyDescent="0.25">
      <c r="DM406" s="177">
        <v>781</v>
      </c>
      <c r="DN406" s="178" t="s">
        <v>54</v>
      </c>
      <c r="DO406" s="179">
        <v>7</v>
      </c>
      <c r="DP406" s="171" t="s">
        <v>952</v>
      </c>
    </row>
    <row r="407" spans="117:120" x14ac:dyDescent="0.25">
      <c r="DM407" s="177">
        <v>782</v>
      </c>
      <c r="DN407" s="178" t="s">
        <v>55</v>
      </c>
      <c r="DO407" s="179">
        <v>8</v>
      </c>
      <c r="DP407" s="171" t="s">
        <v>952</v>
      </c>
    </row>
    <row r="408" spans="117:120" x14ac:dyDescent="0.25">
      <c r="DM408" s="177">
        <v>782</v>
      </c>
      <c r="DN408" s="178" t="s">
        <v>55</v>
      </c>
      <c r="DO408" s="179">
        <v>8</v>
      </c>
      <c r="DP408" s="171" t="s">
        <v>952</v>
      </c>
    </row>
    <row r="409" spans="117:120" x14ac:dyDescent="0.25">
      <c r="DM409" s="177">
        <v>783</v>
      </c>
      <c r="DN409" s="178" t="s">
        <v>56</v>
      </c>
      <c r="DO409" s="179">
        <v>9</v>
      </c>
      <c r="DP409" s="171" t="s">
        <v>952</v>
      </c>
    </row>
    <row r="410" spans="117:120" x14ac:dyDescent="0.25">
      <c r="DM410" s="177">
        <v>783</v>
      </c>
      <c r="DN410" s="178" t="s">
        <v>56</v>
      </c>
      <c r="DO410" s="179">
        <v>9</v>
      </c>
      <c r="DP410" s="171" t="s">
        <v>952</v>
      </c>
    </row>
    <row r="411" spans="117:120" x14ac:dyDescent="0.25">
      <c r="DM411" s="177">
        <v>784</v>
      </c>
      <c r="DN411" s="178" t="s">
        <v>57</v>
      </c>
      <c r="DO411" s="179">
        <v>10</v>
      </c>
      <c r="DP411" s="171" t="s">
        <v>952</v>
      </c>
    </row>
    <row r="412" spans="117:120" x14ac:dyDescent="0.25">
      <c r="DM412" s="177">
        <v>784</v>
      </c>
      <c r="DN412" s="178" t="s">
        <v>57</v>
      </c>
      <c r="DO412" s="179">
        <v>10</v>
      </c>
      <c r="DP412" s="171" t="s">
        <v>952</v>
      </c>
    </row>
    <row r="413" spans="117:120" x14ac:dyDescent="0.25">
      <c r="DM413" s="177">
        <v>811</v>
      </c>
      <c r="DN413" s="178" t="s">
        <v>58</v>
      </c>
      <c r="DO413" s="179">
        <v>4</v>
      </c>
      <c r="DP413" s="171"/>
    </row>
    <row r="414" spans="117:120" x14ac:dyDescent="0.25">
      <c r="DM414" s="177">
        <v>812</v>
      </c>
      <c r="DN414" s="178" t="s">
        <v>59</v>
      </c>
      <c r="DO414" s="179">
        <v>5</v>
      </c>
      <c r="DP414" s="171"/>
    </row>
    <row r="415" spans="117:120" x14ac:dyDescent="0.25">
      <c r="DM415" s="177">
        <v>813</v>
      </c>
      <c r="DN415" s="178" t="s">
        <v>60</v>
      </c>
      <c r="DO415" s="179">
        <v>6</v>
      </c>
      <c r="DP415" s="171"/>
    </row>
    <row r="416" spans="117:120" x14ac:dyDescent="0.25">
      <c r="DM416" s="177">
        <v>814</v>
      </c>
      <c r="DN416" s="178" t="s">
        <v>61</v>
      </c>
      <c r="DO416" s="179">
        <v>7</v>
      </c>
      <c r="DP416" s="171"/>
    </row>
    <row r="417" spans="117:120" x14ac:dyDescent="0.25">
      <c r="DM417" s="177">
        <v>821</v>
      </c>
      <c r="DN417" s="178" t="s">
        <v>62</v>
      </c>
      <c r="DO417" s="179">
        <v>7</v>
      </c>
      <c r="DP417" s="171"/>
    </row>
    <row r="418" spans="117:120" x14ac:dyDescent="0.25">
      <c r="DM418" s="177">
        <v>822</v>
      </c>
      <c r="DN418" s="178" t="s">
        <v>63</v>
      </c>
      <c r="DO418" s="179">
        <v>8</v>
      </c>
      <c r="DP418" s="171"/>
    </row>
    <row r="419" spans="117:120" x14ac:dyDescent="0.25">
      <c r="DM419" s="177">
        <v>823</v>
      </c>
      <c r="DN419" s="178" t="s">
        <v>64</v>
      </c>
      <c r="DO419" s="179">
        <v>9</v>
      </c>
      <c r="DP419" s="171"/>
    </row>
    <row r="420" spans="117:120" x14ac:dyDescent="0.25">
      <c r="DM420" s="177">
        <v>824</v>
      </c>
      <c r="DN420" s="178" t="s">
        <v>65</v>
      </c>
      <c r="DO420" s="179">
        <v>10</v>
      </c>
      <c r="DP420" s="171"/>
    </row>
    <row r="421" spans="117:120" x14ac:dyDescent="0.25">
      <c r="DM421" s="177">
        <v>850</v>
      </c>
      <c r="DN421" s="178" t="s">
        <v>732</v>
      </c>
      <c r="DO421" s="179">
        <v>8</v>
      </c>
      <c r="DP421" s="171"/>
    </row>
    <row r="422" spans="117:120" x14ac:dyDescent="0.25">
      <c r="DM422" s="177">
        <v>851</v>
      </c>
      <c r="DN422" s="178" t="s">
        <v>733</v>
      </c>
      <c r="DO422" s="179">
        <v>9</v>
      </c>
      <c r="DP422" s="171"/>
    </row>
    <row r="423" spans="117:120" x14ac:dyDescent="0.25">
      <c r="DM423" s="177">
        <v>852</v>
      </c>
      <c r="DN423" s="178" t="s">
        <v>734</v>
      </c>
      <c r="DO423" s="179">
        <v>10</v>
      </c>
      <c r="DP423" s="171"/>
    </row>
    <row r="424" spans="117:120" x14ac:dyDescent="0.25">
      <c r="DM424" s="177">
        <v>853</v>
      </c>
      <c r="DN424" s="178" t="s">
        <v>735</v>
      </c>
      <c r="DO424" s="179">
        <v>11</v>
      </c>
      <c r="DP424" s="171"/>
    </row>
    <row r="425" spans="117:120" x14ac:dyDescent="0.25">
      <c r="DM425" s="177">
        <v>951</v>
      </c>
      <c r="DN425" s="178" t="s">
        <v>66</v>
      </c>
      <c r="DO425" s="179">
        <v>6</v>
      </c>
      <c r="DP425" s="171"/>
    </row>
    <row r="426" spans="117:120" x14ac:dyDescent="0.25">
      <c r="DM426" s="177">
        <v>952</v>
      </c>
      <c r="DN426" s="178" t="s">
        <v>67</v>
      </c>
      <c r="DO426" s="179">
        <v>7</v>
      </c>
      <c r="DP426" s="171"/>
    </row>
    <row r="427" spans="117:120" x14ac:dyDescent="0.25">
      <c r="DM427" s="177">
        <v>953</v>
      </c>
      <c r="DN427" s="178" t="s">
        <v>68</v>
      </c>
      <c r="DO427" s="179">
        <v>8</v>
      </c>
      <c r="DP427" s="171"/>
    </row>
    <row r="428" spans="117:120" x14ac:dyDescent="0.25">
      <c r="DM428" s="177">
        <v>954</v>
      </c>
      <c r="DN428" s="178" t="s">
        <v>69</v>
      </c>
      <c r="DO428" s="179">
        <v>8</v>
      </c>
      <c r="DP428" s="171"/>
    </row>
    <row r="429" spans="117:120" x14ac:dyDescent="0.25">
      <c r="DM429" s="177">
        <v>955</v>
      </c>
      <c r="DN429" s="178" t="s">
        <v>70</v>
      </c>
      <c r="DO429" s="179">
        <v>9</v>
      </c>
      <c r="DP429" s="171"/>
    </row>
    <row r="430" spans="117:120" x14ac:dyDescent="0.25">
      <c r="DM430" s="177">
        <v>961</v>
      </c>
      <c r="DN430" s="178" t="s">
        <v>71</v>
      </c>
      <c r="DO430" s="179">
        <v>6</v>
      </c>
      <c r="DP430" s="171"/>
    </row>
    <row r="431" spans="117:120" x14ac:dyDescent="0.25">
      <c r="DM431" s="177">
        <v>962</v>
      </c>
      <c r="DN431" s="178" t="s">
        <v>72</v>
      </c>
      <c r="DO431" s="179">
        <v>7</v>
      </c>
      <c r="DP431" s="171"/>
    </row>
    <row r="432" spans="117:120" x14ac:dyDescent="0.25">
      <c r="DM432" s="177">
        <v>963</v>
      </c>
      <c r="DN432" s="178" t="s">
        <v>73</v>
      </c>
      <c r="DO432" s="179">
        <v>8</v>
      </c>
      <c r="DP432" s="171"/>
    </row>
    <row r="433" spans="117:120" x14ac:dyDescent="0.25">
      <c r="DM433" s="177">
        <v>971</v>
      </c>
      <c r="DN433" s="178" t="s">
        <v>74</v>
      </c>
      <c r="DO433" s="179">
        <v>6</v>
      </c>
      <c r="DP433" s="171"/>
    </row>
    <row r="434" spans="117:120" x14ac:dyDescent="0.25">
      <c r="DM434" s="182">
        <v>972</v>
      </c>
      <c r="DN434" s="183" t="s">
        <v>75</v>
      </c>
      <c r="DO434" s="184">
        <v>7</v>
      </c>
      <c r="DP434" s="172"/>
    </row>
  </sheetData>
  <autoFilter ref="A4:EL156"/>
  <mergeCells count="18">
    <mergeCell ref="DM176:DO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A11 DD10:DD16 DA140 DD127 DD129:DD135 DD111:DD112 DD114:DD124 DD18:DD28 DD70 DA142:DA144 DD140:DD144 DD100:DD101 DD104 DD77:DD98 DD109 DA108 DD31:DD44 DD72:DD73 DD138 DA138 DD146:DD147 DA146:DA147 DD46:DD63">
    <cfRule type="cellIs" dxfId="659" priority="96" stopIfTrue="1" operator="notEqual">
      <formula>$DH10</formula>
    </cfRule>
  </conditionalFormatting>
  <conditionalFormatting sqref="DA10 DA13:DA16 DA127 DA129:DA135 DA111:DA112 DA114:DA124 DA109 DA18:DA28 DA70 DA100:DA102 DA104 DA77:DA98 DA30:DA44 DA72:DA73 DA46:DA63">
    <cfRule type="cellIs" dxfId="658" priority="97" stopIfTrue="1" operator="notEqual">
      <formula>$DD10</formula>
    </cfRule>
  </conditionalFormatting>
  <conditionalFormatting sqref="DD105">
    <cfRule type="cellIs" dxfId="657" priority="94" stopIfTrue="1" operator="notEqual">
      <formula>$DH105</formula>
    </cfRule>
  </conditionalFormatting>
  <conditionalFormatting sqref="DA105">
    <cfRule type="cellIs" dxfId="656" priority="95" stopIfTrue="1" operator="notEqual">
      <formula>$DD105</formula>
    </cfRule>
  </conditionalFormatting>
  <conditionalFormatting sqref="DD66">
    <cfRule type="cellIs" dxfId="655" priority="92" stopIfTrue="1" operator="notEqual">
      <formula>$DH66</formula>
    </cfRule>
  </conditionalFormatting>
  <conditionalFormatting sqref="DA66">
    <cfRule type="cellIs" dxfId="654" priority="93" stopIfTrue="1" operator="notEqual">
      <formula>$DD66</formula>
    </cfRule>
  </conditionalFormatting>
  <conditionalFormatting sqref="DD67">
    <cfRule type="cellIs" dxfId="653" priority="90" stopIfTrue="1" operator="notEqual">
      <formula>$DH67</formula>
    </cfRule>
  </conditionalFormatting>
  <conditionalFormatting sqref="DA67">
    <cfRule type="cellIs" dxfId="652" priority="91" stopIfTrue="1" operator="notEqual">
      <formula>$DD67</formula>
    </cfRule>
  </conditionalFormatting>
  <conditionalFormatting sqref="DD29">
    <cfRule type="cellIs" dxfId="651" priority="86" stopIfTrue="1" operator="notEqual">
      <formula>$DH29</formula>
    </cfRule>
  </conditionalFormatting>
  <conditionalFormatting sqref="DA29">
    <cfRule type="cellIs" dxfId="650" priority="87" stopIfTrue="1" operator="notEqual">
      <formula>$DD29</formula>
    </cfRule>
  </conditionalFormatting>
  <conditionalFormatting sqref="DD65">
    <cfRule type="cellIs" dxfId="649" priority="84" stopIfTrue="1" operator="notEqual">
      <formula>$DH65</formula>
    </cfRule>
  </conditionalFormatting>
  <conditionalFormatting sqref="DA65">
    <cfRule type="cellIs" dxfId="648" priority="85" stopIfTrue="1" operator="notEqual">
      <formula>$DD65</formula>
    </cfRule>
  </conditionalFormatting>
  <conditionalFormatting sqref="DD68">
    <cfRule type="cellIs" dxfId="647" priority="82" stopIfTrue="1" operator="notEqual">
      <formula>$DH68</formula>
    </cfRule>
  </conditionalFormatting>
  <conditionalFormatting sqref="DA68">
    <cfRule type="cellIs" dxfId="646" priority="83" stopIfTrue="1" operator="notEqual">
      <formula>$DD68</formula>
    </cfRule>
  </conditionalFormatting>
  <conditionalFormatting sqref="DD125">
    <cfRule type="cellIs" dxfId="645" priority="80" stopIfTrue="1" operator="notEqual">
      <formula>$DH125</formula>
    </cfRule>
  </conditionalFormatting>
  <conditionalFormatting sqref="DA125">
    <cfRule type="cellIs" dxfId="644" priority="81" stopIfTrue="1" operator="notEqual">
      <formula>$DD125</formula>
    </cfRule>
  </conditionalFormatting>
  <conditionalFormatting sqref="CU5 CX5:CX44 CX108:CX135 CX104:CX106 CX46:CX102">
    <cfRule type="cellIs" dxfId="643" priority="79" operator="notEqual">
      <formula>$CX5</formula>
    </cfRule>
  </conditionalFormatting>
  <conditionalFormatting sqref="CX140 CX142:CX144 CU142:CU144 CX138 CU138 CU146:CU147 CX146:CX147">
    <cfRule type="cellIs" dxfId="642" priority="78" stopIfTrue="1" operator="notEqual">
      <formula>$DA138</formula>
    </cfRule>
  </conditionalFormatting>
  <conditionalFormatting sqref="DA12">
    <cfRule type="cellIs" dxfId="641" priority="77" stopIfTrue="1" operator="notEqual">
      <formula>$DH12</formula>
    </cfRule>
  </conditionalFormatting>
  <conditionalFormatting sqref="DD71">
    <cfRule type="cellIs" dxfId="640" priority="75" stopIfTrue="1" operator="notEqual">
      <formula>$DH71</formula>
    </cfRule>
  </conditionalFormatting>
  <conditionalFormatting sqref="DA71">
    <cfRule type="cellIs" dxfId="639" priority="76" stopIfTrue="1" operator="notEqual">
      <formula>$DD71</formula>
    </cfRule>
  </conditionalFormatting>
  <conditionalFormatting sqref="DA143">
    <cfRule type="cellIs" dxfId="638" priority="74" stopIfTrue="1" operator="notEqual">
      <formula>$DH143</formula>
    </cfRule>
  </conditionalFormatting>
  <conditionalFormatting sqref="DD106">
    <cfRule type="cellIs" dxfId="637" priority="72" stopIfTrue="1" operator="notEqual">
      <formula>$DH106</formula>
    </cfRule>
  </conditionalFormatting>
  <conditionalFormatting sqref="DA106">
    <cfRule type="cellIs" dxfId="636" priority="73" stopIfTrue="1" operator="notEqual">
      <formula>$DD106</formula>
    </cfRule>
  </conditionalFormatting>
  <conditionalFormatting sqref="DD139">
    <cfRule type="cellIs" dxfId="635" priority="71" stopIfTrue="1" operator="notEqual">
      <formula>$DH139</formula>
    </cfRule>
  </conditionalFormatting>
  <conditionalFormatting sqref="DA139">
    <cfRule type="cellIs" dxfId="634" priority="70" stopIfTrue="1" operator="notEqual">
      <formula>$DH139</formula>
    </cfRule>
  </conditionalFormatting>
  <conditionalFormatting sqref="CX139">
    <cfRule type="cellIs" dxfId="633" priority="69" stopIfTrue="1" operator="notEqual">
      <formula>$DA139</formula>
    </cfRule>
  </conditionalFormatting>
  <conditionalFormatting sqref="DD64">
    <cfRule type="cellIs" dxfId="632" priority="67" stopIfTrue="1" operator="notEqual">
      <formula>$DH64</formula>
    </cfRule>
  </conditionalFormatting>
  <conditionalFormatting sqref="DA64">
    <cfRule type="cellIs" dxfId="631" priority="68" stopIfTrue="1" operator="notEqual">
      <formula>$DD64</formula>
    </cfRule>
  </conditionalFormatting>
  <conditionalFormatting sqref="DD76">
    <cfRule type="cellIs" dxfId="630" priority="65" stopIfTrue="1" operator="notEqual">
      <formula>$DH76</formula>
    </cfRule>
  </conditionalFormatting>
  <conditionalFormatting sqref="DA76">
    <cfRule type="cellIs" dxfId="629" priority="66" stopIfTrue="1" operator="notEqual">
      <formula>$DD76</formula>
    </cfRule>
  </conditionalFormatting>
  <conditionalFormatting sqref="DD75">
    <cfRule type="cellIs" dxfId="628" priority="63" stopIfTrue="1" operator="notEqual">
      <formula>$DH75</formula>
    </cfRule>
  </conditionalFormatting>
  <conditionalFormatting sqref="DA75">
    <cfRule type="cellIs" dxfId="627" priority="64" stopIfTrue="1" operator="notEqual">
      <formula>$DD75</formula>
    </cfRule>
  </conditionalFormatting>
  <conditionalFormatting sqref="DD70">
    <cfRule type="cellIs" dxfId="626" priority="61" stopIfTrue="1" operator="notEqual">
      <formula>$DH70</formula>
    </cfRule>
  </conditionalFormatting>
  <conditionalFormatting sqref="DA70">
    <cfRule type="cellIs" dxfId="625" priority="62" stopIfTrue="1" operator="notEqual">
      <formula>$DD70</formula>
    </cfRule>
  </conditionalFormatting>
  <conditionalFormatting sqref="DD71">
    <cfRule type="cellIs" dxfId="624" priority="59" stopIfTrue="1" operator="notEqual">
      <formula>$DH71</formula>
    </cfRule>
  </conditionalFormatting>
  <conditionalFormatting sqref="DA71">
    <cfRule type="cellIs" dxfId="623" priority="60" stopIfTrue="1" operator="notEqual">
      <formula>$DD71</formula>
    </cfRule>
  </conditionalFormatting>
  <conditionalFormatting sqref="DD108">
    <cfRule type="cellIs" dxfId="622" priority="58" stopIfTrue="1" operator="notEqual">
      <formula>$DH108</formula>
    </cfRule>
  </conditionalFormatting>
  <conditionalFormatting sqref="DD113">
    <cfRule type="cellIs" dxfId="621" priority="56" stopIfTrue="1" operator="notEqual">
      <formula>$DH113</formula>
    </cfRule>
  </conditionalFormatting>
  <conditionalFormatting sqref="DA113">
    <cfRule type="cellIs" dxfId="620" priority="57" stopIfTrue="1" operator="notEqual">
      <formula>$DD113</formula>
    </cfRule>
  </conditionalFormatting>
  <conditionalFormatting sqref="DD136">
    <cfRule type="cellIs" dxfId="619" priority="55" stopIfTrue="1" operator="notEqual">
      <formula>$DH136</formula>
    </cfRule>
  </conditionalFormatting>
  <conditionalFormatting sqref="DA136">
    <cfRule type="cellIs" dxfId="618" priority="54" stopIfTrue="1" operator="notEqual">
      <formula>$DH136</formula>
    </cfRule>
  </conditionalFormatting>
  <conditionalFormatting sqref="CX136">
    <cfRule type="cellIs" dxfId="617" priority="53" stopIfTrue="1" operator="notEqual">
      <formula>$DA136</formula>
    </cfRule>
  </conditionalFormatting>
  <conditionalFormatting sqref="DA141">
    <cfRule type="cellIs" dxfId="616" priority="52" stopIfTrue="1" operator="notEqual">
      <formula>$DH141</formula>
    </cfRule>
  </conditionalFormatting>
  <conditionalFormatting sqref="CX141">
    <cfRule type="cellIs" dxfId="615" priority="51" stopIfTrue="1" operator="notEqual">
      <formula>$DA141</formula>
    </cfRule>
  </conditionalFormatting>
  <conditionalFormatting sqref="DD128">
    <cfRule type="cellIs" dxfId="614" priority="49" stopIfTrue="1" operator="notEqual">
      <formula>$DH128</formula>
    </cfRule>
  </conditionalFormatting>
  <conditionalFormatting sqref="DA128">
    <cfRule type="cellIs" dxfId="613" priority="50" stopIfTrue="1" operator="notEqual">
      <formula>$DD128</formula>
    </cfRule>
  </conditionalFormatting>
  <conditionalFormatting sqref="DD126">
    <cfRule type="cellIs" dxfId="612" priority="47" stopIfTrue="1" operator="notEqual">
      <formula>$DH126</formula>
    </cfRule>
  </conditionalFormatting>
  <conditionalFormatting sqref="DA126">
    <cfRule type="cellIs" dxfId="611" priority="48" stopIfTrue="1" operator="notEqual">
      <formula>$DD126</formula>
    </cfRule>
  </conditionalFormatting>
  <conditionalFormatting sqref="DD73">
    <cfRule type="cellIs" dxfId="610" priority="45" stopIfTrue="1" operator="notEqual">
      <formula>$DH73</formula>
    </cfRule>
  </conditionalFormatting>
  <conditionalFormatting sqref="DA73">
    <cfRule type="cellIs" dxfId="609" priority="46" stopIfTrue="1" operator="notEqual">
      <formula>$DD73</formula>
    </cfRule>
  </conditionalFormatting>
  <conditionalFormatting sqref="DD73">
    <cfRule type="cellIs" dxfId="608" priority="43" stopIfTrue="1" operator="notEqual">
      <formula>$DH73</formula>
    </cfRule>
  </conditionalFormatting>
  <conditionalFormatting sqref="DA73">
    <cfRule type="cellIs" dxfId="607" priority="44" stopIfTrue="1" operator="notEqual">
      <formula>$DD73</formula>
    </cfRule>
  </conditionalFormatting>
  <conditionalFormatting sqref="DD74">
    <cfRule type="cellIs" dxfId="606" priority="41" stopIfTrue="1" operator="notEqual">
      <formula>$DH74</formula>
    </cfRule>
  </conditionalFormatting>
  <conditionalFormatting sqref="DA74">
    <cfRule type="cellIs" dxfId="605" priority="42" stopIfTrue="1" operator="notEqual">
      <formula>$DD74</formula>
    </cfRule>
  </conditionalFormatting>
  <conditionalFormatting sqref="DD99">
    <cfRule type="cellIs" dxfId="604" priority="39" stopIfTrue="1" operator="notEqual">
      <formula>$DH99</formula>
    </cfRule>
  </conditionalFormatting>
  <conditionalFormatting sqref="DA99">
    <cfRule type="cellIs" dxfId="603" priority="40" stopIfTrue="1" operator="notEqual">
      <formula>$DD99</formula>
    </cfRule>
  </conditionalFormatting>
  <conditionalFormatting sqref="DD69">
    <cfRule type="cellIs" dxfId="602" priority="37" stopIfTrue="1" operator="notEqual">
      <formula>$DH69</formula>
    </cfRule>
  </conditionalFormatting>
  <conditionalFormatting sqref="DA69">
    <cfRule type="cellIs" dxfId="601" priority="38" stopIfTrue="1" operator="notEqual">
      <formula>$DD69</formula>
    </cfRule>
  </conditionalFormatting>
  <conditionalFormatting sqref="DD69">
    <cfRule type="cellIs" dxfId="600" priority="35" stopIfTrue="1" operator="notEqual">
      <formula>$DH69</formula>
    </cfRule>
  </conditionalFormatting>
  <conditionalFormatting sqref="DA69">
    <cfRule type="cellIs" dxfId="599" priority="36" stopIfTrue="1" operator="notEqual">
      <formula>$DD69</formula>
    </cfRule>
  </conditionalFormatting>
  <conditionalFormatting sqref="DD110">
    <cfRule type="cellIs" dxfId="598" priority="33" stopIfTrue="1" operator="notEqual">
      <formula>$DH110</formula>
    </cfRule>
  </conditionalFormatting>
  <conditionalFormatting sqref="DA110">
    <cfRule type="cellIs" dxfId="597" priority="34" stopIfTrue="1" operator="notEqual">
      <formula>$DD110</formula>
    </cfRule>
  </conditionalFormatting>
  <conditionalFormatting sqref="DD17">
    <cfRule type="cellIs" dxfId="596" priority="31" stopIfTrue="1" operator="notEqual">
      <formula>$DH17</formula>
    </cfRule>
  </conditionalFormatting>
  <conditionalFormatting sqref="DA17">
    <cfRule type="cellIs" dxfId="595" priority="32" stopIfTrue="1" operator="notEqual">
      <formula>$DD17</formula>
    </cfRule>
  </conditionalFormatting>
  <conditionalFormatting sqref="DD137">
    <cfRule type="cellIs" dxfId="594" priority="30" stopIfTrue="1" operator="notEqual">
      <formula>$DH137</formula>
    </cfRule>
  </conditionalFormatting>
  <conditionalFormatting sqref="DA137">
    <cfRule type="cellIs" dxfId="593" priority="29" stopIfTrue="1" operator="notEqual">
      <formula>$DH137</formula>
    </cfRule>
  </conditionalFormatting>
  <conditionalFormatting sqref="CX137">
    <cfRule type="cellIs" dxfId="592" priority="28" stopIfTrue="1" operator="notEqual">
      <formula>$DA137</formula>
    </cfRule>
  </conditionalFormatting>
  <conditionalFormatting sqref="CU140">
    <cfRule type="cellIs" dxfId="591" priority="27" stopIfTrue="1" operator="notEqual">
      <formula>$DA140</formula>
    </cfRule>
  </conditionalFormatting>
  <conditionalFormatting sqref="CU139">
    <cfRule type="cellIs" dxfId="590" priority="26" stopIfTrue="1" operator="notEqual">
      <formula>$DA139</formula>
    </cfRule>
  </conditionalFormatting>
  <conditionalFormatting sqref="CU136">
    <cfRule type="cellIs" dxfId="589" priority="25" stopIfTrue="1" operator="notEqual">
      <formula>$DA136</formula>
    </cfRule>
  </conditionalFormatting>
  <conditionalFormatting sqref="CU141">
    <cfRule type="cellIs" dxfId="588" priority="24" stopIfTrue="1" operator="notEqual">
      <formula>$DA141</formula>
    </cfRule>
  </conditionalFormatting>
  <conditionalFormatting sqref="CU137">
    <cfRule type="cellIs" dxfId="587" priority="23" stopIfTrue="1" operator="notEqual">
      <formula>$DA137</formula>
    </cfRule>
  </conditionalFormatting>
  <conditionalFormatting sqref="CU6:CU44 CU108:CU135 CU104:CU106 CU46:CU102">
    <cfRule type="expression" dxfId="586" priority="21" stopIfTrue="1">
      <formula>$CX6=""</formula>
    </cfRule>
    <cfRule type="cellIs" dxfId="585" priority="22" stopIfTrue="1" operator="notEqual">
      <formula>$CX6</formula>
    </cfRule>
  </conditionalFormatting>
  <conditionalFormatting sqref="DA103">
    <cfRule type="cellIs" dxfId="584" priority="20" stopIfTrue="1" operator="notEqual">
      <formula>$DD103</formula>
    </cfRule>
  </conditionalFormatting>
  <conditionalFormatting sqref="CU103">
    <cfRule type="expression" dxfId="583" priority="18" stopIfTrue="1">
      <formula>$CX103=""</formula>
    </cfRule>
    <cfRule type="cellIs" dxfId="582" priority="19" stopIfTrue="1" operator="notEqual">
      <formula>$CX103</formula>
    </cfRule>
  </conditionalFormatting>
  <conditionalFormatting sqref="CX103">
    <cfRule type="cellIs" dxfId="581" priority="17" operator="notEqual">
      <formula>$CX103</formula>
    </cfRule>
  </conditionalFormatting>
  <conditionalFormatting sqref="DA107">
    <cfRule type="cellIs" dxfId="580" priority="16" stopIfTrue="1" operator="notEqual">
      <formula>$DH107</formula>
    </cfRule>
  </conditionalFormatting>
  <conditionalFormatting sqref="CX107">
    <cfRule type="cellIs" dxfId="579" priority="15" operator="notEqual">
      <formula>$CX107</formula>
    </cfRule>
  </conditionalFormatting>
  <conditionalFormatting sqref="DD107">
    <cfRule type="cellIs" dxfId="578" priority="14" stopIfTrue="1" operator="notEqual">
      <formula>$DH107</formula>
    </cfRule>
  </conditionalFormatting>
  <conditionalFormatting sqref="CU107">
    <cfRule type="expression" dxfId="577" priority="12" stopIfTrue="1">
      <formula>$CX107=""</formula>
    </cfRule>
    <cfRule type="cellIs" dxfId="576" priority="13" stopIfTrue="1" operator="notEqual">
      <formula>$CX107</formula>
    </cfRule>
  </conditionalFormatting>
  <conditionalFormatting sqref="DD145 DA145">
    <cfRule type="cellIs" dxfId="575" priority="7" stopIfTrue="1" operator="notEqual">
      <formula>$DH145</formula>
    </cfRule>
  </conditionalFormatting>
  <conditionalFormatting sqref="CU145 CX145">
    <cfRule type="cellIs" dxfId="574" priority="6" stopIfTrue="1" operator="notEqual">
      <formula>$DA145</formula>
    </cfRule>
  </conditionalFormatting>
  <conditionalFormatting sqref="DD45">
    <cfRule type="cellIs" dxfId="573" priority="4" stopIfTrue="1" operator="notEqual">
      <formula>$DH45</formula>
    </cfRule>
  </conditionalFormatting>
  <conditionalFormatting sqref="DA45">
    <cfRule type="cellIs" dxfId="572" priority="5" stopIfTrue="1" operator="notEqual">
      <formula>$DD45</formula>
    </cfRule>
  </conditionalFormatting>
  <conditionalFormatting sqref="CX45">
    <cfRule type="cellIs" dxfId="571" priority="3" operator="notEqual">
      <formula>$CX45</formula>
    </cfRule>
  </conditionalFormatting>
  <conditionalFormatting sqref="CU45">
    <cfRule type="expression" dxfId="570" priority="1" stopIfTrue="1">
      <formula>$CX45=""</formula>
    </cfRule>
    <cfRule type="cellIs" dxfId="569" priority="2" stopIfTrue="1" operator="notEqual">
      <formula>$CX45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34"/>
  <sheetViews>
    <sheetView topLeftCell="CG1" zoomScaleNormal="100" zoomScaleSheetLayoutView="75" workbookViewId="0">
      <selection activeCell="CT1" sqref="CT1:CU1048576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1" width="5.42578125" style="11" customWidth="1"/>
    <col min="92" max="92" width="16.140625" style="11" customWidth="1"/>
    <col min="93" max="93" width="10" style="11" customWidth="1"/>
    <col min="94" max="96" width="5.42578125" style="11" customWidth="1"/>
    <col min="98" max="98" width="8.5703125" style="11" customWidth="1"/>
    <col min="99" max="99" width="5.42578125" style="11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2851562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9.28515625" style="49" customWidth="1"/>
    <col min="110" max="110" width="4.7109375" style="49" customWidth="1"/>
    <col min="111" max="111" width="29.85546875" style="11" customWidth="1"/>
    <col min="112" max="112" width="1.5703125" style="115" customWidth="1"/>
    <col min="113" max="113" width="9.28515625" style="13" customWidth="1"/>
    <col min="114" max="114" width="4.7109375" style="13" customWidth="1"/>
    <col min="115" max="115" width="29.85546875" style="11" customWidth="1"/>
    <col min="116" max="117" width="11.42578125" customWidth="1"/>
    <col min="118" max="118" width="3.7109375" style="11" customWidth="1"/>
    <col min="119" max="119" width="34.7109375" style="11" customWidth="1"/>
    <col min="120" max="120" width="18.42578125" style="11" customWidth="1"/>
    <col min="121" max="121" width="14.28515625" style="11" customWidth="1"/>
    <col min="122" max="122" width="11.42578125" style="11" bestFit="1" customWidth="1"/>
    <col min="123" max="123" width="15.42578125" style="11" customWidth="1"/>
    <col min="124" max="16384" width="3.7109375" style="11"/>
  </cols>
  <sheetData>
    <row r="1" spans="1:143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2" t="s">
        <v>1197</v>
      </c>
      <c r="CW1" s="143"/>
      <c r="CX1" s="144"/>
      <c r="CY1" s="142" t="s">
        <v>1053</v>
      </c>
      <c r="CZ1" s="143"/>
      <c r="DA1" s="144"/>
      <c r="DB1" s="143" t="s">
        <v>890</v>
      </c>
      <c r="DC1" s="143"/>
      <c r="DD1" s="144"/>
      <c r="DE1" s="142" t="s">
        <v>889</v>
      </c>
      <c r="DF1" s="143"/>
      <c r="DG1" s="144"/>
      <c r="DI1" s="142" t="s">
        <v>857</v>
      </c>
      <c r="DJ1" s="143"/>
      <c r="DK1" s="144"/>
      <c r="DN1" s="186" t="s">
        <v>979</v>
      </c>
      <c r="DO1" s="186"/>
      <c r="DQ1" s="11" t="s">
        <v>947</v>
      </c>
    </row>
    <row r="2" spans="1:143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1217</v>
      </c>
      <c r="AC2" s="196"/>
      <c r="CV2" s="140"/>
      <c r="CW2" s="140"/>
      <c r="CY2" s="140"/>
      <c r="CZ2" s="140"/>
      <c r="DB2" s="140"/>
      <c r="DC2" s="140"/>
      <c r="DE2" s="140"/>
      <c r="DF2" s="140"/>
      <c r="DH2" s="145"/>
      <c r="DI2" s="2"/>
      <c r="DJ2" s="2"/>
      <c r="EL2" s="19"/>
      <c r="EM2" s="19"/>
    </row>
    <row r="3" spans="1:143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33" t="s">
        <v>702</v>
      </c>
      <c r="DF3" s="33" t="s">
        <v>701</v>
      </c>
      <c r="DG3" s="139" t="s">
        <v>78</v>
      </c>
      <c r="DH3" s="146"/>
      <c r="DI3" s="33" t="s">
        <v>702</v>
      </c>
      <c r="DJ3" s="33" t="s">
        <v>701</v>
      </c>
      <c r="DK3" s="139" t="s">
        <v>78</v>
      </c>
    </row>
    <row r="4" spans="1:143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>
        <v>2016</v>
      </c>
      <c r="CU4" s="19">
        <v>2016</v>
      </c>
      <c r="CV4" s="125"/>
      <c r="CW4" s="125"/>
      <c r="CX4" s="83"/>
      <c r="CY4" s="125"/>
      <c r="CZ4" s="125"/>
      <c r="DA4" s="83"/>
      <c r="DB4" s="125"/>
      <c r="DC4" s="125"/>
      <c r="DD4" s="83"/>
      <c r="DE4" s="125"/>
      <c r="DF4" s="125"/>
      <c r="DG4" s="83"/>
      <c r="DH4" s="20"/>
      <c r="DI4" s="33"/>
      <c r="DJ4" s="33"/>
      <c r="DK4" s="83"/>
      <c r="DP4" s="19" t="s">
        <v>978</v>
      </c>
      <c r="DQ4" s="19" t="s">
        <v>948</v>
      </c>
      <c r="DR4" s="19" t="s">
        <v>949</v>
      </c>
      <c r="DS4" s="19" t="s">
        <v>950</v>
      </c>
    </row>
    <row r="5" spans="1:143" s="19" customFormat="1" ht="27" x14ac:dyDescent="0.2">
      <c r="A5" s="53">
        <v>1</v>
      </c>
      <c r="B5" s="53"/>
      <c r="C5" s="53">
        <f t="shared" ref="C5:C6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7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8" si="2">+S5</f>
        <v>Giger Hans</v>
      </c>
      <c r="CR5" s="19">
        <f t="shared" ref="CR5:CR68" si="3">+Z5</f>
        <v>39</v>
      </c>
      <c r="CT5" s="154">
        <v>2139</v>
      </c>
      <c r="CU5" s="19" t="str">
        <f t="shared" ref="CU5:CU36" si="4">+AB5</f>
        <v>A</v>
      </c>
      <c r="CV5" s="125" t="s">
        <v>711</v>
      </c>
      <c r="CW5" s="33"/>
      <c r="CX5" s="83"/>
      <c r="CY5" s="125">
        <v>753</v>
      </c>
      <c r="CZ5" s="33">
        <f t="shared" ref="CZ5:CZ10" si="5">VLOOKUP($CY5,Funktionsbezeichnungen,3,0)</f>
        <v>12</v>
      </c>
      <c r="DA5" s="83" t="str">
        <f t="shared" ref="DA5:DA10" si="6">VLOOKUP($CY5,Funktionsbezeichnungen,2,0)</f>
        <v>Vorgesetzter  -  4 . Stufe</v>
      </c>
      <c r="DB5" s="125">
        <v>753</v>
      </c>
      <c r="DC5" s="33">
        <f t="shared" ref="DC5:DC10" si="7">VLOOKUP($DB5,Funktionsbezeichnungen,3,0)</f>
        <v>12</v>
      </c>
      <c r="DD5" s="83" t="str">
        <f t="shared" ref="DD5:DD10" si="8">VLOOKUP($DB5,Funktionsbezeichnungen,2,0)</f>
        <v>Vorgesetzter  -  4 . Stufe</v>
      </c>
      <c r="DE5" s="124">
        <v>753</v>
      </c>
      <c r="DF5" s="33">
        <f t="shared" ref="DF5:DF10" si="9">VLOOKUP($DE5,Funktionsbezeichnungen,3,0)</f>
        <v>12</v>
      </c>
      <c r="DG5" s="83" t="str">
        <f t="shared" ref="DG5:DG10" si="10">VLOOKUP($DE5,Funktionsbezeichnungen,2,0)</f>
        <v>Vorgesetzter  -  4 . Stufe</v>
      </c>
      <c r="DH5" s="20"/>
      <c r="DI5" s="124">
        <v>753</v>
      </c>
      <c r="DJ5" s="33">
        <f t="shared" ref="DJ5:DJ10" si="11">VLOOKUP($DI5,Funktionsbezeichnungen,3,0)</f>
        <v>12</v>
      </c>
      <c r="DK5" s="83" t="str">
        <f t="shared" ref="DK5:DK10" si="12">VLOOKUP($DI5,Funktionsbezeichnungen,2,0)</f>
        <v>Vorgesetzter  -  4 . Stufe</v>
      </c>
      <c r="DP5" s="19">
        <f t="shared" ref="DP5:DP68" si="13">+CT5</f>
        <v>2139</v>
      </c>
      <c r="DQ5" s="153">
        <v>1</v>
      </c>
      <c r="DR5" s="19">
        <v>2</v>
      </c>
      <c r="DS5" s="19" t="s">
        <v>951</v>
      </c>
    </row>
    <row r="6" spans="1:143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T6" s="154">
        <v>5558</v>
      </c>
      <c r="CU6" s="19" t="str">
        <f t="shared" si="4"/>
        <v>A</v>
      </c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5">
        <v>753</v>
      </c>
      <c r="CZ6" s="33">
        <f t="shared" si="5"/>
        <v>12</v>
      </c>
      <c r="DA6" s="83" t="str">
        <f t="shared" si="6"/>
        <v>Vorgesetzter  -  4 . Stufe</v>
      </c>
      <c r="DB6" s="125">
        <v>753</v>
      </c>
      <c r="DC6" s="33">
        <f t="shared" si="7"/>
        <v>12</v>
      </c>
      <c r="DD6" s="83" t="str">
        <f t="shared" si="8"/>
        <v>Vorgesetzter  -  4 . Stufe</v>
      </c>
      <c r="DE6" s="124">
        <v>753</v>
      </c>
      <c r="DF6" s="33">
        <f t="shared" si="9"/>
        <v>12</v>
      </c>
      <c r="DG6" s="83" t="str">
        <f t="shared" si="10"/>
        <v>Vorgesetzter  -  4 . Stufe</v>
      </c>
      <c r="DH6" s="20"/>
      <c r="DI6" s="124">
        <v>753</v>
      </c>
      <c r="DJ6" s="33">
        <f t="shared" si="11"/>
        <v>12</v>
      </c>
      <c r="DK6" s="83" t="str">
        <f t="shared" si="12"/>
        <v>Vorgesetzter  -  4 . Stufe</v>
      </c>
      <c r="DP6" s="19">
        <f t="shared" si="13"/>
        <v>5558</v>
      </c>
      <c r="DQ6" s="153">
        <v>1</v>
      </c>
      <c r="DR6" s="19">
        <v>2</v>
      </c>
      <c r="DS6" s="19" t="s">
        <v>951</v>
      </c>
    </row>
    <row r="7" spans="1:143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T7" s="154">
        <v>4155</v>
      </c>
      <c r="CU7" s="19" t="str">
        <f t="shared" si="4"/>
        <v>A</v>
      </c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5">
        <v>753</v>
      </c>
      <c r="CZ7" s="33">
        <f t="shared" si="5"/>
        <v>12</v>
      </c>
      <c r="DA7" s="83" t="str">
        <f t="shared" si="6"/>
        <v>Vorgesetzter  -  4 . Stufe</v>
      </c>
      <c r="DB7" s="125">
        <v>753</v>
      </c>
      <c r="DC7" s="33">
        <f t="shared" si="7"/>
        <v>12</v>
      </c>
      <c r="DD7" s="83" t="str">
        <f t="shared" si="8"/>
        <v>Vorgesetzter  -  4 . Stufe</v>
      </c>
      <c r="DE7" s="124">
        <v>753</v>
      </c>
      <c r="DF7" s="33">
        <f t="shared" si="9"/>
        <v>12</v>
      </c>
      <c r="DG7" s="83" t="str">
        <f t="shared" si="10"/>
        <v>Vorgesetzter  -  4 . Stufe</v>
      </c>
      <c r="DH7" s="20"/>
      <c r="DI7" s="124">
        <v>753</v>
      </c>
      <c r="DJ7" s="33">
        <f t="shared" si="11"/>
        <v>12</v>
      </c>
      <c r="DK7" s="83" t="str">
        <f t="shared" si="12"/>
        <v>Vorgesetzter  -  4 . Stufe</v>
      </c>
      <c r="DP7" s="19">
        <f t="shared" si="13"/>
        <v>4155</v>
      </c>
      <c r="DQ7" s="153">
        <v>1</v>
      </c>
      <c r="DR7" s="19">
        <v>2</v>
      </c>
      <c r="DS7" s="19" t="s">
        <v>951</v>
      </c>
    </row>
    <row r="8" spans="1:143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T8" s="154">
        <v>5574</v>
      </c>
      <c r="CU8" s="19" t="str">
        <f t="shared" si="4"/>
        <v>A</v>
      </c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5">
        <v>753</v>
      </c>
      <c r="CZ8" s="33">
        <f t="shared" si="5"/>
        <v>12</v>
      </c>
      <c r="DA8" s="83" t="str">
        <f t="shared" si="6"/>
        <v>Vorgesetzter  -  4 . Stufe</v>
      </c>
      <c r="DB8" s="125">
        <v>753</v>
      </c>
      <c r="DC8" s="33">
        <f t="shared" si="7"/>
        <v>12</v>
      </c>
      <c r="DD8" s="83" t="str">
        <f t="shared" si="8"/>
        <v>Vorgesetzter  -  4 . Stufe</v>
      </c>
      <c r="DE8" s="124">
        <v>753</v>
      </c>
      <c r="DF8" s="33">
        <f t="shared" si="9"/>
        <v>12</v>
      </c>
      <c r="DG8" s="83" t="str">
        <f t="shared" si="10"/>
        <v>Vorgesetzter  -  4 . Stufe</v>
      </c>
      <c r="DH8" s="20"/>
      <c r="DI8" s="124">
        <v>753</v>
      </c>
      <c r="DJ8" s="33">
        <f t="shared" si="11"/>
        <v>12</v>
      </c>
      <c r="DK8" s="83" t="str">
        <f t="shared" si="12"/>
        <v>Vorgesetzter  -  4 . Stufe</v>
      </c>
      <c r="DP8" s="19">
        <f t="shared" si="13"/>
        <v>5574</v>
      </c>
      <c r="DQ8" s="153">
        <v>1</v>
      </c>
      <c r="DR8" s="19">
        <v>2</v>
      </c>
      <c r="DS8" s="19" t="s">
        <v>951</v>
      </c>
    </row>
    <row r="9" spans="1:143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T9" s="154">
        <v>4182</v>
      </c>
      <c r="CU9" s="19" t="str">
        <f t="shared" si="4"/>
        <v xml:space="preserve"> A</v>
      </c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5">
        <v>753</v>
      </c>
      <c r="CZ9" s="33">
        <f t="shared" si="5"/>
        <v>12</v>
      </c>
      <c r="DA9" s="83" t="str">
        <f t="shared" si="6"/>
        <v>Vorgesetzter  -  4 . Stufe</v>
      </c>
      <c r="DB9" s="125">
        <v>753</v>
      </c>
      <c r="DC9" s="33">
        <f t="shared" si="7"/>
        <v>12</v>
      </c>
      <c r="DD9" s="83" t="str">
        <f t="shared" si="8"/>
        <v>Vorgesetzter  -  4 . Stufe</v>
      </c>
      <c r="DE9" s="124">
        <v>753</v>
      </c>
      <c r="DF9" s="33">
        <f t="shared" si="9"/>
        <v>12</v>
      </c>
      <c r="DG9" s="83" t="str">
        <f t="shared" si="10"/>
        <v>Vorgesetzter  -  4 . Stufe</v>
      </c>
      <c r="DH9" s="20"/>
      <c r="DI9" s="124">
        <v>753</v>
      </c>
      <c r="DJ9" s="33">
        <f t="shared" si="11"/>
        <v>12</v>
      </c>
      <c r="DK9" s="83" t="str">
        <f t="shared" si="12"/>
        <v>Vorgesetzter  -  4 . Stufe</v>
      </c>
      <c r="DP9" s="19">
        <f t="shared" si="13"/>
        <v>4182</v>
      </c>
      <c r="DQ9" s="153">
        <v>1</v>
      </c>
      <c r="DR9" s="19">
        <v>2</v>
      </c>
      <c r="DS9" s="19" t="s">
        <v>951</v>
      </c>
    </row>
    <row r="10" spans="1:143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T10" s="154">
        <v>3201</v>
      </c>
      <c r="CU10" s="19" t="str">
        <f t="shared" si="4"/>
        <v>A</v>
      </c>
      <c r="CV10" s="125">
        <v>753</v>
      </c>
      <c r="CW10" s="33">
        <f>VLOOKUP($CV10,Funktionsbezeichnungen,3,0)</f>
        <v>12</v>
      </c>
      <c r="CX10" s="83" t="str">
        <f>VLOOKUP($CV10,Funktionsbezeichnungen,2,0)</f>
        <v>Vorgesetzter  -  4 . Stufe</v>
      </c>
      <c r="CY10" s="125">
        <v>774</v>
      </c>
      <c r="CZ10" s="33">
        <f t="shared" si="5"/>
        <v>10</v>
      </c>
      <c r="DA10" s="83" t="str">
        <f t="shared" si="6"/>
        <v>Senior Projektingenieur</v>
      </c>
      <c r="DB10" s="125">
        <v>774</v>
      </c>
      <c r="DC10" s="33">
        <f t="shared" si="7"/>
        <v>10</v>
      </c>
      <c r="DD10" s="83" t="str">
        <f t="shared" si="8"/>
        <v>Senior Projektingenieur</v>
      </c>
      <c r="DE10" s="125">
        <v>774</v>
      </c>
      <c r="DF10" s="33">
        <f t="shared" si="9"/>
        <v>10</v>
      </c>
      <c r="DG10" s="83" t="str">
        <f t="shared" si="10"/>
        <v>Senior Projektingenieur</v>
      </c>
      <c r="DH10" s="20"/>
      <c r="DI10" s="33">
        <v>773</v>
      </c>
      <c r="DJ10" s="33">
        <f t="shared" si="11"/>
        <v>9</v>
      </c>
      <c r="DK10" s="83" t="str">
        <f t="shared" si="12"/>
        <v>Projektingenieur 3</v>
      </c>
      <c r="DP10" s="19">
        <f t="shared" si="13"/>
        <v>3201</v>
      </c>
      <c r="DQ10" s="153">
        <v>1</v>
      </c>
      <c r="DR10" s="19">
        <v>2</v>
      </c>
      <c r="DS10" s="19" t="s">
        <v>951</v>
      </c>
    </row>
    <row r="11" spans="1:143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T11" s="154">
        <v>3136</v>
      </c>
      <c r="CU11" s="19" t="str">
        <f t="shared" si="4"/>
        <v>B/A 1)</v>
      </c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125" t="s">
        <v>711</v>
      </c>
      <c r="DF11" s="33"/>
      <c r="DG11" s="83"/>
      <c r="DH11" s="20"/>
      <c r="DI11" s="125" t="s">
        <v>711</v>
      </c>
      <c r="DJ11" s="125" t="s">
        <v>711</v>
      </c>
      <c r="DK11" s="83"/>
      <c r="DP11" s="19">
        <f t="shared" si="13"/>
        <v>3136</v>
      </c>
      <c r="DQ11" s="153">
        <v>1</v>
      </c>
      <c r="DR11" s="19">
        <v>2</v>
      </c>
      <c r="DS11" s="185" t="s">
        <v>951</v>
      </c>
    </row>
    <row r="12" spans="1:143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T12" s="154">
        <v>3148</v>
      </c>
      <c r="CU12" s="19" t="str">
        <f t="shared" si="4"/>
        <v>B</v>
      </c>
      <c r="CV12" s="125" t="s">
        <v>711</v>
      </c>
      <c r="CW12" s="33"/>
      <c r="CX12" s="83"/>
      <c r="CY12" s="125" t="s">
        <v>711</v>
      </c>
      <c r="CZ12" s="33"/>
      <c r="DA12" s="83"/>
      <c r="DB12" s="125" t="s">
        <v>711</v>
      </c>
      <c r="DC12" s="33"/>
      <c r="DD12" s="83"/>
      <c r="DE12" s="125">
        <v>774</v>
      </c>
      <c r="DF12" s="33">
        <f t="shared" ref="DF12:DF28" si="14">VLOOKUP($DE12,Funktionsbezeichnungen,3,0)</f>
        <v>10</v>
      </c>
      <c r="DG12" s="83" t="str">
        <f t="shared" ref="DG12:DG28" si="15">VLOOKUP($DE12,Funktionsbezeichnungen,2,0)</f>
        <v>Senior Projektingenieur</v>
      </c>
      <c r="DH12" s="20"/>
      <c r="DI12" s="125">
        <v>773</v>
      </c>
      <c r="DJ12" s="33">
        <f t="shared" ref="DJ12:DJ28" si="16">VLOOKUP($DI12,Funktionsbezeichnungen,3,0)</f>
        <v>9</v>
      </c>
      <c r="DK12" s="83" t="str">
        <f t="shared" ref="DK12:DK28" si="17">VLOOKUP($DI12,Funktionsbezeichnungen,2,0)</f>
        <v>Projektingenieur 3</v>
      </c>
      <c r="DP12" s="19">
        <f t="shared" si="13"/>
        <v>3148</v>
      </c>
      <c r="DQ12" s="153">
        <v>2</v>
      </c>
      <c r="DR12" s="19">
        <v>3</v>
      </c>
      <c r="DS12" s="185" t="s">
        <v>951</v>
      </c>
    </row>
    <row r="13" spans="1:143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T13" s="154">
        <v>3205</v>
      </c>
      <c r="CU13" s="19" t="str">
        <f t="shared" si="4"/>
        <v>B</v>
      </c>
      <c r="CV13" s="125">
        <v>773</v>
      </c>
      <c r="CW13" s="33">
        <f t="shared" ref="CW13:CW28" si="18">VLOOKUP($CV13,Funktionsbezeichnungen,3,0)</f>
        <v>9</v>
      </c>
      <c r="CX13" s="83" t="str">
        <f t="shared" ref="CX13:CX28" si="19"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ref="DC13:DC28" si="20">VLOOKUP($DB13,Funktionsbezeichnungen,3,0)</f>
        <v>9</v>
      </c>
      <c r="DD13" s="83" t="str">
        <f t="shared" ref="DD13:DD28" si="21">VLOOKUP($DB13,Funktionsbezeichnungen,2,0)</f>
        <v>Projektingenieur 3</v>
      </c>
      <c r="DE13" s="125">
        <v>773</v>
      </c>
      <c r="DF13" s="33">
        <f t="shared" si="14"/>
        <v>9</v>
      </c>
      <c r="DG13" s="83" t="str">
        <f t="shared" si="15"/>
        <v>Projektingenieur 3</v>
      </c>
      <c r="DH13" s="20"/>
      <c r="DI13" s="33">
        <v>772</v>
      </c>
      <c r="DJ13" s="33">
        <f t="shared" si="16"/>
        <v>8</v>
      </c>
      <c r="DK13" s="83" t="str">
        <f t="shared" si="17"/>
        <v>Projektingenieur 2</v>
      </c>
      <c r="DP13" s="19">
        <f t="shared" si="13"/>
        <v>3205</v>
      </c>
      <c r="DQ13" s="153">
        <v>1</v>
      </c>
      <c r="DR13" s="19">
        <v>2</v>
      </c>
      <c r="DS13" s="19" t="s">
        <v>951</v>
      </c>
    </row>
    <row r="14" spans="1:143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T14" s="154">
        <v>5557</v>
      </c>
      <c r="CU14" s="19" t="str">
        <f t="shared" si="4"/>
        <v>B</v>
      </c>
      <c r="CV14" s="125">
        <v>773</v>
      </c>
      <c r="CW14" s="33">
        <f t="shared" si="18"/>
        <v>9</v>
      </c>
      <c r="CX14" s="83" t="str">
        <f t="shared" si="19"/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20"/>
        <v>9</v>
      </c>
      <c r="DD14" s="83" t="str">
        <f t="shared" si="21"/>
        <v>Projektingenieur 3</v>
      </c>
      <c r="DE14" s="125">
        <v>773</v>
      </c>
      <c r="DF14" s="33">
        <f t="shared" si="14"/>
        <v>9</v>
      </c>
      <c r="DG14" s="83" t="str">
        <f t="shared" si="15"/>
        <v>Projektingenieur 3</v>
      </c>
      <c r="DH14" s="20"/>
      <c r="DI14" s="33">
        <v>773</v>
      </c>
      <c r="DJ14" s="33">
        <f t="shared" si="16"/>
        <v>9</v>
      </c>
      <c r="DK14" s="83" t="str">
        <f t="shared" si="17"/>
        <v>Projektingenieur 3</v>
      </c>
      <c r="DP14" s="19">
        <f t="shared" si="13"/>
        <v>5557</v>
      </c>
      <c r="DQ14" s="153">
        <v>2</v>
      </c>
      <c r="DR14" s="19">
        <v>3</v>
      </c>
      <c r="DS14" s="19" t="s">
        <v>951</v>
      </c>
    </row>
    <row r="15" spans="1:143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1212</v>
      </c>
      <c r="AF15" s="82"/>
      <c r="CP15" s="19" t="str">
        <f t="shared" si="2"/>
        <v xml:space="preserve">Spieler Daniel </v>
      </c>
      <c r="CR15" s="19">
        <f t="shared" si="3"/>
        <v>32</v>
      </c>
      <c r="CT15" s="154">
        <v>4209</v>
      </c>
      <c r="CU15" s="19" t="str">
        <f t="shared" si="4"/>
        <v>B</v>
      </c>
      <c r="CV15" s="125">
        <v>773</v>
      </c>
      <c r="CW15" s="33">
        <f t="shared" si="18"/>
        <v>9</v>
      </c>
      <c r="CX15" s="83" t="str">
        <f t="shared" si="19"/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20"/>
        <v>9</v>
      </c>
      <c r="DD15" s="83" t="str">
        <f t="shared" si="21"/>
        <v>Projektingenieur 3</v>
      </c>
      <c r="DE15" s="125">
        <v>773</v>
      </c>
      <c r="DF15" s="33">
        <f t="shared" si="14"/>
        <v>9</v>
      </c>
      <c r="DG15" s="83" t="str">
        <f t="shared" si="15"/>
        <v>Projektingenieur 3</v>
      </c>
      <c r="DH15" s="20"/>
      <c r="DI15" s="33">
        <v>773</v>
      </c>
      <c r="DJ15" s="33">
        <f t="shared" si="16"/>
        <v>9</v>
      </c>
      <c r="DK15" s="83" t="str">
        <f t="shared" si="17"/>
        <v>Projektingenieur 3</v>
      </c>
      <c r="DP15" s="19">
        <f t="shared" si="13"/>
        <v>4209</v>
      </c>
      <c r="DQ15" s="153">
        <v>2</v>
      </c>
      <c r="DR15" s="19">
        <v>3</v>
      </c>
      <c r="DS15" s="19" t="s">
        <v>951</v>
      </c>
    </row>
    <row r="16" spans="1:143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T16" s="154">
        <v>5625</v>
      </c>
      <c r="CU16" s="19" t="str">
        <f t="shared" si="4"/>
        <v>B</v>
      </c>
      <c r="CV16" s="125">
        <v>784</v>
      </c>
      <c r="CW16" s="33">
        <f t="shared" si="18"/>
        <v>10</v>
      </c>
      <c r="CX16" s="83" t="str">
        <f t="shared" si="19"/>
        <v>Senior Projektingenieur</v>
      </c>
      <c r="CY16" s="125">
        <v>784</v>
      </c>
      <c r="CZ16" s="33">
        <f t="shared" ref="CZ16:CZ23" si="22">VLOOKUP($CY16,Funktionsbezeichnungen,3,0)</f>
        <v>10</v>
      </c>
      <c r="DA16" s="83" t="str">
        <f t="shared" ref="DA16:DA23" si="23">VLOOKUP($CY16,Funktionsbezeichnungen,2,0)</f>
        <v>Senior Projektingenieur</v>
      </c>
      <c r="DB16" s="125">
        <v>784</v>
      </c>
      <c r="DC16" s="33">
        <f t="shared" si="20"/>
        <v>10</v>
      </c>
      <c r="DD16" s="83" t="str">
        <f t="shared" si="21"/>
        <v>Senior Projektingenieur</v>
      </c>
      <c r="DE16" s="125">
        <v>784</v>
      </c>
      <c r="DF16" s="33">
        <f t="shared" si="14"/>
        <v>10</v>
      </c>
      <c r="DG16" s="83" t="str">
        <f t="shared" si="15"/>
        <v>Senior Projektingenieur</v>
      </c>
      <c r="DH16" s="20"/>
      <c r="DI16" s="33">
        <v>783</v>
      </c>
      <c r="DJ16" s="33">
        <f t="shared" si="16"/>
        <v>9</v>
      </c>
      <c r="DK16" s="83" t="str">
        <f t="shared" si="17"/>
        <v>Projektingenieur 3</v>
      </c>
      <c r="DP16" s="19">
        <f t="shared" si="13"/>
        <v>5625</v>
      </c>
      <c r="DQ16" s="153">
        <v>1</v>
      </c>
      <c r="DR16" s="19">
        <v>2</v>
      </c>
      <c r="DS16" s="19" t="s">
        <v>952</v>
      </c>
    </row>
    <row r="17" spans="1:123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361</v>
      </c>
      <c r="P17" s="15" t="s">
        <v>1193</v>
      </c>
      <c r="Q17" s="15">
        <v>13</v>
      </c>
      <c r="R17" s="16"/>
      <c r="S17" s="20" t="s">
        <v>1194</v>
      </c>
      <c r="T17" s="21">
        <v>1962</v>
      </c>
      <c r="U17" s="28" t="s">
        <v>195</v>
      </c>
      <c r="V17" s="21">
        <v>1986</v>
      </c>
      <c r="W17" s="25"/>
      <c r="X17" s="21"/>
      <c r="Y17" s="28" t="s">
        <v>1196</v>
      </c>
      <c r="Z17" s="21">
        <f>$AD$3-V17</f>
        <v>30</v>
      </c>
      <c r="AA17" s="25" t="s">
        <v>1195</v>
      </c>
      <c r="AB17" s="21" t="s">
        <v>95</v>
      </c>
      <c r="AC17" s="21"/>
      <c r="AE17" s="90" t="s">
        <v>373</v>
      </c>
      <c r="AF17" s="82"/>
      <c r="CP17" s="19" t="str">
        <f t="shared" si="2"/>
        <v>Jann Roger</v>
      </c>
      <c r="CR17" s="19">
        <f t="shared" si="3"/>
        <v>30</v>
      </c>
      <c r="CT17" s="154">
        <v>3214</v>
      </c>
      <c r="CU17" s="19" t="str">
        <f t="shared" si="4"/>
        <v>B</v>
      </c>
      <c r="CV17" s="125">
        <v>774</v>
      </c>
      <c r="CW17" s="33">
        <f t="shared" si="18"/>
        <v>10</v>
      </c>
      <c r="CX17" s="83" t="str">
        <f t="shared" si="19"/>
        <v>Senior Projektingenieur</v>
      </c>
      <c r="CY17" s="125"/>
      <c r="CZ17" s="33"/>
      <c r="DA17" s="83"/>
      <c r="DB17" s="125"/>
      <c r="DC17" s="33"/>
      <c r="DD17" s="83"/>
      <c r="DE17" s="125"/>
      <c r="DF17" s="33"/>
      <c r="DG17" s="83"/>
      <c r="DH17" s="20"/>
      <c r="DI17" s="33"/>
      <c r="DJ17" s="33"/>
      <c r="DK17" s="83"/>
      <c r="DP17" s="19">
        <f t="shared" si="13"/>
        <v>3214</v>
      </c>
      <c r="DQ17" s="153">
        <v>2</v>
      </c>
      <c r="DR17" s="19">
        <v>3</v>
      </c>
      <c r="DS17" s="19" t="s">
        <v>951</v>
      </c>
    </row>
    <row r="18" spans="1:123" s="19" customFormat="1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1061</v>
      </c>
      <c r="V18" s="21">
        <v>1987</v>
      </c>
      <c r="W18" s="25"/>
      <c r="X18" s="21"/>
      <c r="Y18" s="28" t="s">
        <v>222</v>
      </c>
      <c r="Z18" s="21">
        <f t="shared" si="1"/>
        <v>29</v>
      </c>
      <c r="AA18" s="25" t="s">
        <v>664</v>
      </c>
      <c r="AB18" s="21" t="s">
        <v>95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29</v>
      </c>
      <c r="CT18" s="154">
        <v>4187</v>
      </c>
      <c r="CU18" s="19" t="str">
        <f t="shared" si="4"/>
        <v>B</v>
      </c>
      <c r="CV18" s="125">
        <v>774</v>
      </c>
      <c r="CW18" s="33">
        <f t="shared" si="18"/>
        <v>10</v>
      </c>
      <c r="CX18" s="83" t="str">
        <f t="shared" si="19"/>
        <v>Senior Projektingenieur</v>
      </c>
      <c r="CY18" s="125">
        <v>774</v>
      </c>
      <c r="CZ18" s="33">
        <f>VLOOKUP($CY18,Funktionsbezeichnungen,3,0)</f>
        <v>10</v>
      </c>
      <c r="DA18" s="83" t="str">
        <f>VLOOKUP($CY18,Funktionsbezeichnungen,2,0)</f>
        <v>Senior Projektingenieur</v>
      </c>
      <c r="DB18" s="125">
        <v>774</v>
      </c>
      <c r="DC18" s="33">
        <f t="shared" si="20"/>
        <v>10</v>
      </c>
      <c r="DD18" s="83" t="str">
        <f t="shared" si="21"/>
        <v>Senior Projektingenieur</v>
      </c>
      <c r="DE18" s="125">
        <v>773</v>
      </c>
      <c r="DF18" s="33">
        <f t="shared" si="14"/>
        <v>9</v>
      </c>
      <c r="DG18" s="83" t="str">
        <f t="shared" si="15"/>
        <v>Projektingenieur 3</v>
      </c>
      <c r="DH18" s="20"/>
      <c r="DI18" s="33">
        <v>773</v>
      </c>
      <c r="DJ18" s="33">
        <f t="shared" si="16"/>
        <v>9</v>
      </c>
      <c r="DK18" s="83" t="str">
        <f t="shared" si="17"/>
        <v>Projektingenieur 3</v>
      </c>
      <c r="DP18" s="19">
        <f t="shared" si="13"/>
        <v>4187</v>
      </c>
      <c r="DQ18" s="153">
        <v>2</v>
      </c>
      <c r="DR18" s="19">
        <v>3</v>
      </c>
      <c r="DS18" s="19" t="s">
        <v>951</v>
      </c>
    </row>
    <row r="19" spans="1:123" s="19" customFormat="1" ht="27" x14ac:dyDescent="0.2">
      <c r="A19" s="53">
        <v>0</v>
      </c>
      <c r="B19" s="53"/>
      <c r="C19" s="53">
        <f>IF(Z19&gt;=10,1,0)</f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1069</v>
      </c>
      <c r="V19" s="21">
        <v>1987</v>
      </c>
      <c r="W19" s="25"/>
      <c r="X19" s="21"/>
      <c r="Y19" s="28" t="s">
        <v>223</v>
      </c>
      <c r="Z19" s="118">
        <f t="shared" si="1"/>
        <v>29</v>
      </c>
      <c r="AA19" s="25" t="s">
        <v>704</v>
      </c>
      <c r="AB19" s="21" t="s">
        <v>95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29</v>
      </c>
      <c r="CT19" s="154">
        <v>4179</v>
      </c>
      <c r="CU19" s="19" t="str">
        <f t="shared" si="4"/>
        <v>B</v>
      </c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>VLOOKUP($CY19,Funktionsbezeichnungen,3,0)</f>
        <v>9</v>
      </c>
      <c r="DA19" s="83" t="str">
        <f>VLOOKUP($CY19,Funktionsbezeichnungen,2,0)</f>
        <v>Projektingenieur 3</v>
      </c>
      <c r="DB19" s="125">
        <v>773</v>
      </c>
      <c r="DC19" s="33">
        <f t="shared" si="20"/>
        <v>9</v>
      </c>
      <c r="DD19" s="83" t="str">
        <f t="shared" si="21"/>
        <v>Projektingenieur 3</v>
      </c>
      <c r="DE19" s="125">
        <v>773</v>
      </c>
      <c r="DF19" s="33">
        <f t="shared" si="14"/>
        <v>9</v>
      </c>
      <c r="DG19" s="83" t="str">
        <f t="shared" si="15"/>
        <v>Projektingenieur 3</v>
      </c>
      <c r="DH19" s="20"/>
      <c r="DI19" s="33">
        <v>772</v>
      </c>
      <c r="DJ19" s="33">
        <f t="shared" si="16"/>
        <v>8</v>
      </c>
      <c r="DK19" s="83" t="str">
        <f t="shared" si="17"/>
        <v>Projektingenieur 2</v>
      </c>
      <c r="DP19" s="19">
        <f t="shared" si="13"/>
        <v>4179</v>
      </c>
      <c r="DQ19" s="153">
        <v>2</v>
      </c>
      <c r="DR19" s="19">
        <v>3</v>
      </c>
      <c r="DS19" s="19" t="s">
        <v>951</v>
      </c>
    </row>
    <row r="20" spans="1:123" s="19" customFormat="1" ht="27" x14ac:dyDescent="0.2">
      <c r="A20" s="53">
        <v>1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361</v>
      </c>
      <c r="P20" s="15" t="s">
        <v>440</v>
      </c>
      <c r="Q20" s="15">
        <v>16</v>
      </c>
      <c r="R20" s="16"/>
      <c r="S20" s="20" t="s">
        <v>119</v>
      </c>
      <c r="T20" s="21">
        <v>1960</v>
      </c>
      <c r="U20" s="28" t="s">
        <v>197</v>
      </c>
      <c r="V20" s="21">
        <v>1988</v>
      </c>
      <c r="W20" s="25"/>
      <c r="X20" s="21"/>
      <c r="Y20" s="28" t="s">
        <v>238</v>
      </c>
      <c r="Z20" s="118">
        <f t="shared" si="1"/>
        <v>28</v>
      </c>
      <c r="AA20" s="25" t="s">
        <v>1130</v>
      </c>
      <c r="AB20" s="21" t="s">
        <v>95</v>
      </c>
      <c r="AC20" s="21"/>
      <c r="AE20" s="90" t="s">
        <v>418</v>
      </c>
      <c r="AF20" s="82"/>
      <c r="CP20" s="19" t="str">
        <f t="shared" si="2"/>
        <v>Riecke Heino</v>
      </c>
      <c r="CR20" s="19">
        <f t="shared" si="3"/>
        <v>28</v>
      </c>
      <c r="CT20" s="154">
        <v>4168</v>
      </c>
      <c r="CU20" s="19" t="str">
        <f t="shared" si="4"/>
        <v>B</v>
      </c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2"/>
        <v>10</v>
      </c>
      <c r="DA20" s="83" t="str">
        <f t="shared" si="23"/>
        <v>Senior Projektingenieur</v>
      </c>
      <c r="DB20" s="125">
        <v>774</v>
      </c>
      <c r="DC20" s="33">
        <f t="shared" si="20"/>
        <v>10</v>
      </c>
      <c r="DD20" s="83" t="str">
        <f t="shared" si="21"/>
        <v>Senior Projektingenieur</v>
      </c>
      <c r="DE20" s="125">
        <v>774</v>
      </c>
      <c r="DF20" s="33">
        <f t="shared" si="14"/>
        <v>10</v>
      </c>
      <c r="DG20" s="83" t="str">
        <f t="shared" si="15"/>
        <v>Senior Projektingenieur</v>
      </c>
      <c r="DH20" s="20"/>
      <c r="DI20" s="33">
        <v>773</v>
      </c>
      <c r="DJ20" s="33">
        <f t="shared" si="16"/>
        <v>9</v>
      </c>
      <c r="DK20" s="83" t="str">
        <f t="shared" si="17"/>
        <v>Projektingenieur 3</v>
      </c>
      <c r="DP20" s="19">
        <f t="shared" si="13"/>
        <v>4168</v>
      </c>
      <c r="DQ20" s="153">
        <v>1</v>
      </c>
      <c r="DR20" s="19">
        <v>2</v>
      </c>
      <c r="DS20" s="19" t="s">
        <v>951</v>
      </c>
    </row>
    <row r="21" spans="1:123" s="19" customFormat="1" x14ac:dyDescent="0.2">
      <c r="A21" s="53">
        <v>0</v>
      </c>
      <c r="B21" s="53">
        <v>1</v>
      </c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360</v>
      </c>
      <c r="P21" s="15" t="s">
        <v>451</v>
      </c>
      <c r="Q21" s="15">
        <v>17</v>
      </c>
      <c r="R21" s="16"/>
      <c r="S21" s="20" t="s">
        <v>120</v>
      </c>
      <c r="T21" s="21">
        <v>1961</v>
      </c>
      <c r="U21" s="28" t="s">
        <v>197</v>
      </c>
      <c r="V21" s="21">
        <v>1988</v>
      </c>
      <c r="W21" s="25"/>
      <c r="X21" s="21"/>
      <c r="Y21" s="28" t="s">
        <v>91</v>
      </c>
      <c r="Z21" s="21">
        <f t="shared" si="1"/>
        <v>28</v>
      </c>
      <c r="AA21" s="25" t="s">
        <v>669</v>
      </c>
      <c r="AB21" s="21" t="s">
        <v>95</v>
      </c>
      <c r="AC21" s="21"/>
      <c r="AE21" s="90" t="s">
        <v>373</v>
      </c>
      <c r="AF21" s="82"/>
      <c r="CP21" s="19" t="str">
        <f t="shared" si="2"/>
        <v>Thomas Anette</v>
      </c>
      <c r="CR21" s="19">
        <f t="shared" si="3"/>
        <v>28</v>
      </c>
      <c r="CT21" s="154">
        <v>4176</v>
      </c>
      <c r="CU21" s="19" t="str">
        <f t="shared" si="4"/>
        <v>B</v>
      </c>
      <c r="CV21" s="125">
        <v>774</v>
      </c>
      <c r="CW21" s="33">
        <f t="shared" si="18"/>
        <v>10</v>
      </c>
      <c r="CX21" s="83" t="str">
        <f t="shared" si="19"/>
        <v>Senior Projektingenieur</v>
      </c>
      <c r="CY21" s="125">
        <v>774</v>
      </c>
      <c r="CZ21" s="33">
        <f t="shared" si="22"/>
        <v>10</v>
      </c>
      <c r="DA21" s="83" t="str">
        <f t="shared" si="23"/>
        <v>Senior Projektingenieur</v>
      </c>
      <c r="DB21" s="125">
        <v>774</v>
      </c>
      <c r="DC21" s="33">
        <f t="shared" si="20"/>
        <v>10</v>
      </c>
      <c r="DD21" s="83" t="str">
        <f t="shared" si="21"/>
        <v>Senior Projektingenieur</v>
      </c>
      <c r="DE21" s="125">
        <v>773</v>
      </c>
      <c r="DF21" s="33">
        <f t="shared" si="14"/>
        <v>9</v>
      </c>
      <c r="DG21" s="83" t="str">
        <f t="shared" si="15"/>
        <v>Projektingenieur 3</v>
      </c>
      <c r="DH21" s="20"/>
      <c r="DI21" s="33">
        <v>773</v>
      </c>
      <c r="DJ21" s="33">
        <f t="shared" si="16"/>
        <v>9</v>
      </c>
      <c r="DK21" s="83" t="str">
        <f t="shared" si="17"/>
        <v>Projektingenieur 3</v>
      </c>
      <c r="DP21" s="19">
        <f t="shared" si="13"/>
        <v>4176</v>
      </c>
      <c r="DQ21" s="153">
        <v>1</v>
      </c>
      <c r="DR21" s="19">
        <v>2</v>
      </c>
      <c r="DS21" s="19" t="s">
        <v>951</v>
      </c>
    </row>
    <row r="22" spans="1:123" s="19" customFormat="1" ht="27" x14ac:dyDescent="0.2">
      <c r="A22" s="53">
        <v>0</v>
      </c>
      <c r="B22" s="53"/>
      <c r="C22" s="53">
        <f>IF(Z22&gt;=10,1,0)</f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20</v>
      </c>
      <c r="AA22" s="25" t="s">
        <v>676</v>
      </c>
      <c r="AB22" s="21" t="s">
        <v>95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20</v>
      </c>
      <c r="CT22" s="154">
        <v>4276</v>
      </c>
      <c r="CU22" s="19" t="str">
        <f t="shared" si="4"/>
        <v>B</v>
      </c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125">
        <v>773</v>
      </c>
      <c r="DC22" s="33">
        <f t="shared" si="20"/>
        <v>9</v>
      </c>
      <c r="DD22" s="83" t="str">
        <f t="shared" si="21"/>
        <v>Projektingenieur 3</v>
      </c>
      <c r="DE22" s="125">
        <v>773</v>
      </c>
      <c r="DF22" s="33">
        <f t="shared" si="14"/>
        <v>9</v>
      </c>
      <c r="DG22" s="83" t="str">
        <f t="shared" si="15"/>
        <v>Projektingenieur 3</v>
      </c>
      <c r="DH22" s="20"/>
      <c r="DI22" s="33">
        <v>772</v>
      </c>
      <c r="DJ22" s="33">
        <f t="shared" si="16"/>
        <v>8</v>
      </c>
      <c r="DK22" s="83" t="str">
        <f t="shared" si="17"/>
        <v>Projektingenieur 2</v>
      </c>
      <c r="DP22" s="19">
        <f t="shared" si="13"/>
        <v>4276</v>
      </c>
      <c r="DQ22" s="153">
        <v>2</v>
      </c>
      <c r="DR22" s="19">
        <v>3</v>
      </c>
      <c r="DS22" s="19" t="s">
        <v>951</v>
      </c>
    </row>
    <row r="23" spans="1:123" s="19" customFormat="1" ht="27" x14ac:dyDescent="0.2">
      <c r="A23" s="53">
        <v>1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207" t="s">
        <v>1140</v>
      </c>
      <c r="P23" s="52" t="s">
        <v>467</v>
      </c>
      <c r="Q23" s="15">
        <v>19</v>
      </c>
      <c r="R23" s="16"/>
      <c r="S23" s="20" t="s">
        <v>124</v>
      </c>
      <c r="T23" s="21">
        <v>1971</v>
      </c>
      <c r="U23" s="28" t="s">
        <v>197</v>
      </c>
      <c r="V23" s="21">
        <v>1997</v>
      </c>
      <c r="W23" s="25" t="s">
        <v>324</v>
      </c>
      <c r="X23" s="21">
        <v>2007</v>
      </c>
      <c r="Y23" s="28" t="s">
        <v>317</v>
      </c>
      <c r="Z23" s="170">
        <f t="shared" si="1"/>
        <v>19</v>
      </c>
      <c r="AA23" s="25" t="s">
        <v>705</v>
      </c>
      <c r="AB23" s="21" t="s">
        <v>95</v>
      </c>
      <c r="AC23" s="21"/>
      <c r="AE23" s="90" t="s">
        <v>373</v>
      </c>
      <c r="AF23" s="82" t="s">
        <v>1083</v>
      </c>
      <c r="CP23" s="19" t="str">
        <f t="shared" si="2"/>
        <v>Brunkhorst Marc</v>
      </c>
      <c r="CR23" s="19">
        <f t="shared" si="3"/>
        <v>19</v>
      </c>
      <c r="CT23" s="154">
        <v>7679</v>
      </c>
      <c r="CU23" s="19" t="str">
        <f t="shared" si="4"/>
        <v>B</v>
      </c>
      <c r="CV23" s="125">
        <v>774</v>
      </c>
      <c r="CW23" s="33">
        <f t="shared" si="18"/>
        <v>10</v>
      </c>
      <c r="CX23" s="83" t="str">
        <f t="shared" si="19"/>
        <v>Senior Projektingenieur</v>
      </c>
      <c r="CY23" s="125">
        <v>774</v>
      </c>
      <c r="CZ23" s="33">
        <f t="shared" si="22"/>
        <v>10</v>
      </c>
      <c r="DA23" s="83" t="str">
        <f t="shared" si="23"/>
        <v>Senior Projektingenieur</v>
      </c>
      <c r="DB23" s="125">
        <v>773</v>
      </c>
      <c r="DC23" s="33">
        <f t="shared" si="20"/>
        <v>9</v>
      </c>
      <c r="DD23" s="83" t="str">
        <f t="shared" si="21"/>
        <v>Projektingenieur 3</v>
      </c>
      <c r="DE23" s="125">
        <v>773</v>
      </c>
      <c r="DF23" s="33">
        <f t="shared" si="14"/>
        <v>9</v>
      </c>
      <c r="DG23" s="83" t="str">
        <f t="shared" si="15"/>
        <v>Projektingenieur 3</v>
      </c>
      <c r="DH23" s="20"/>
      <c r="DI23" s="33">
        <v>772</v>
      </c>
      <c r="DJ23" s="33">
        <f t="shared" si="16"/>
        <v>8</v>
      </c>
      <c r="DK23" s="83" t="str">
        <f t="shared" si="17"/>
        <v>Projektingenieur 2</v>
      </c>
      <c r="DP23" s="19">
        <f t="shared" si="13"/>
        <v>7679</v>
      </c>
      <c r="DQ23" s="153">
        <v>1</v>
      </c>
      <c r="DR23" s="19">
        <v>2</v>
      </c>
      <c r="DS23" s="19" t="s">
        <v>951</v>
      </c>
    </row>
    <row r="24" spans="1:123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462</v>
      </c>
      <c r="Q24" s="15">
        <v>20</v>
      </c>
      <c r="R24" s="42"/>
      <c r="S24" s="20" t="s">
        <v>125</v>
      </c>
      <c r="T24" s="21">
        <v>1969</v>
      </c>
      <c r="U24" s="28" t="s">
        <v>194</v>
      </c>
      <c r="V24" s="21">
        <v>1997</v>
      </c>
      <c r="W24" s="25"/>
      <c r="X24" s="21"/>
      <c r="Y24" s="28" t="s">
        <v>336</v>
      </c>
      <c r="Z24" s="118">
        <f t="shared" si="1"/>
        <v>19</v>
      </c>
      <c r="AA24" s="25" t="s">
        <v>677</v>
      </c>
      <c r="AB24" s="21" t="s">
        <v>95</v>
      </c>
      <c r="AC24" s="21"/>
      <c r="AE24" s="90" t="s">
        <v>373</v>
      </c>
      <c r="AF24" s="82"/>
      <c r="CP24" s="19" t="str">
        <f t="shared" si="2"/>
        <v>Rauchfleisch Alexander</v>
      </c>
      <c r="CR24" s="19">
        <f t="shared" si="3"/>
        <v>19</v>
      </c>
      <c r="CT24" s="154">
        <v>4254</v>
      </c>
      <c r="CU24" s="19" t="str">
        <f t="shared" si="4"/>
        <v>B</v>
      </c>
      <c r="CV24" s="125">
        <v>774</v>
      </c>
      <c r="CW24" s="33">
        <f t="shared" si="18"/>
        <v>10</v>
      </c>
      <c r="CX24" s="83" t="str">
        <f t="shared" si="19"/>
        <v>Senior Projektingenieur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20"/>
        <v>9</v>
      </c>
      <c r="DD24" s="83" t="str">
        <f t="shared" si="21"/>
        <v>Projektingenieur 3</v>
      </c>
      <c r="DE24" s="125">
        <v>773</v>
      </c>
      <c r="DF24" s="33">
        <f t="shared" si="14"/>
        <v>9</v>
      </c>
      <c r="DG24" s="83" t="str">
        <f t="shared" si="15"/>
        <v>Projektingenieur 3</v>
      </c>
      <c r="DH24" s="20"/>
      <c r="DI24" s="33">
        <v>772</v>
      </c>
      <c r="DJ24" s="33">
        <f t="shared" si="16"/>
        <v>8</v>
      </c>
      <c r="DK24" s="83" t="str">
        <f t="shared" si="17"/>
        <v>Projektingenieur 2</v>
      </c>
      <c r="DP24" s="19">
        <f t="shared" si="13"/>
        <v>4254</v>
      </c>
      <c r="DQ24" s="153">
        <v>1</v>
      </c>
      <c r="DR24" s="19">
        <v>2</v>
      </c>
      <c r="DS24" s="19" t="s">
        <v>951</v>
      </c>
    </row>
    <row r="25" spans="1:123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360</v>
      </c>
      <c r="P25" s="15" t="s">
        <v>463</v>
      </c>
      <c r="Q25" s="15">
        <v>21</v>
      </c>
      <c r="R25" s="42"/>
      <c r="S25" s="20" t="s">
        <v>190</v>
      </c>
      <c r="T25" s="21">
        <v>1972</v>
      </c>
      <c r="U25" s="28" t="s">
        <v>194</v>
      </c>
      <c r="V25" s="21">
        <v>1997</v>
      </c>
      <c r="W25" s="25"/>
      <c r="X25" s="21"/>
      <c r="Y25" s="28" t="s">
        <v>1021</v>
      </c>
      <c r="Z25" s="118">
        <f t="shared" si="1"/>
        <v>19</v>
      </c>
      <c r="AA25" s="25" t="s">
        <v>1132</v>
      </c>
      <c r="AB25" s="21" t="s">
        <v>95</v>
      </c>
      <c r="AC25" s="21"/>
      <c r="AE25" s="90" t="s">
        <v>402</v>
      </c>
      <c r="AF25" s="82"/>
      <c r="CP25" s="19" t="str">
        <f t="shared" si="2"/>
        <v>Stoffel Patric</v>
      </c>
      <c r="CR25" s="19">
        <f t="shared" si="3"/>
        <v>19</v>
      </c>
      <c r="CT25" s="154">
        <v>4258</v>
      </c>
      <c r="CU25" s="19" t="str">
        <f t="shared" si="4"/>
        <v>B</v>
      </c>
      <c r="CV25" s="125">
        <v>774</v>
      </c>
      <c r="CW25" s="33">
        <f t="shared" si="18"/>
        <v>10</v>
      </c>
      <c r="CX25" s="83" t="str">
        <f t="shared" si="19"/>
        <v>Senior Projektingenieur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125">
        <v>773</v>
      </c>
      <c r="DC25" s="33">
        <f t="shared" si="20"/>
        <v>9</v>
      </c>
      <c r="DD25" s="83" t="str">
        <f t="shared" si="21"/>
        <v>Projektingenieur 3</v>
      </c>
      <c r="DE25" s="125">
        <v>773</v>
      </c>
      <c r="DF25" s="33">
        <f t="shared" si="14"/>
        <v>9</v>
      </c>
      <c r="DG25" s="83" t="str">
        <f t="shared" si="15"/>
        <v>Projektingenieur 3</v>
      </c>
      <c r="DH25" s="20"/>
      <c r="DI25" s="33">
        <v>772</v>
      </c>
      <c r="DJ25" s="33">
        <f t="shared" si="16"/>
        <v>8</v>
      </c>
      <c r="DK25" s="83" t="str">
        <f t="shared" si="17"/>
        <v>Projektingenieur 2</v>
      </c>
      <c r="DP25" s="19">
        <f t="shared" si="13"/>
        <v>4258</v>
      </c>
      <c r="DQ25" s="153">
        <v>1</v>
      </c>
      <c r="DR25" s="19">
        <v>2</v>
      </c>
      <c r="DS25" s="19" t="s">
        <v>951</v>
      </c>
    </row>
    <row r="26" spans="1:123" s="19" customFormat="1" ht="27" x14ac:dyDescent="0.2">
      <c r="A26" s="53">
        <v>0</v>
      </c>
      <c r="B26" s="53">
        <v>1</v>
      </c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361</v>
      </c>
      <c r="P26" s="15" t="s">
        <v>465</v>
      </c>
      <c r="Q26" s="15">
        <v>22</v>
      </c>
      <c r="R26" s="42"/>
      <c r="S26" s="20" t="s">
        <v>262</v>
      </c>
      <c r="T26" s="21">
        <v>1969</v>
      </c>
      <c r="U26" s="28" t="s">
        <v>1072</v>
      </c>
      <c r="V26" s="21">
        <v>1998</v>
      </c>
      <c r="W26" s="25"/>
      <c r="X26" s="21"/>
      <c r="Y26" s="28" t="s">
        <v>335</v>
      </c>
      <c r="Z26" s="21">
        <f t="shared" si="1"/>
        <v>18</v>
      </c>
      <c r="AA26" s="25" t="s">
        <v>680</v>
      </c>
      <c r="AB26" s="21" t="s">
        <v>95</v>
      </c>
      <c r="AC26" s="21"/>
      <c r="AE26" s="90" t="s">
        <v>373</v>
      </c>
      <c r="AF26" s="82"/>
      <c r="CP26" s="19" t="str">
        <f t="shared" si="2"/>
        <v>Haas Gabi</v>
      </c>
      <c r="CR26" s="19">
        <f t="shared" si="3"/>
        <v>18</v>
      </c>
      <c r="CT26" s="154">
        <v>4288</v>
      </c>
      <c r="CU26" s="19" t="str">
        <f t="shared" si="4"/>
        <v>B</v>
      </c>
      <c r="CV26" s="125">
        <v>784</v>
      </c>
      <c r="CW26" s="33">
        <f t="shared" si="18"/>
        <v>10</v>
      </c>
      <c r="CX26" s="83" t="str">
        <f t="shared" si="19"/>
        <v>Senior Projektingenieur</v>
      </c>
      <c r="CY26" s="125">
        <v>783</v>
      </c>
      <c r="CZ26" s="33">
        <f>VLOOKUP($CY26,Funktionsbezeichnungen,3,0)</f>
        <v>9</v>
      </c>
      <c r="DA26" s="83" t="str">
        <f>VLOOKUP($CY26,Funktionsbezeichnungen,2,0)</f>
        <v>Projektingenieur 3</v>
      </c>
      <c r="DB26" s="125">
        <v>772</v>
      </c>
      <c r="DC26" s="33">
        <f t="shared" si="20"/>
        <v>8</v>
      </c>
      <c r="DD26" s="83" t="str">
        <f t="shared" si="21"/>
        <v>Projektingenieur 2</v>
      </c>
      <c r="DE26" s="125">
        <v>772</v>
      </c>
      <c r="DF26" s="33">
        <f t="shared" si="14"/>
        <v>8</v>
      </c>
      <c r="DG26" s="83" t="str">
        <f t="shared" si="15"/>
        <v>Projektingenieur 2</v>
      </c>
      <c r="DH26" s="20"/>
      <c r="DI26" s="33">
        <v>772</v>
      </c>
      <c r="DJ26" s="33">
        <f t="shared" si="16"/>
        <v>8</v>
      </c>
      <c r="DK26" s="83" t="str">
        <f t="shared" si="17"/>
        <v>Projektingenieur 2</v>
      </c>
      <c r="DP26" s="19">
        <f t="shared" si="13"/>
        <v>4288</v>
      </c>
      <c r="DQ26" s="153">
        <v>2</v>
      </c>
      <c r="DR26" s="19">
        <v>3</v>
      </c>
      <c r="DS26" s="19" t="s">
        <v>951</v>
      </c>
    </row>
    <row r="27" spans="1:123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0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118">
        <f t="shared" si="1"/>
        <v>18</v>
      </c>
      <c r="AA27" s="25" t="s">
        <v>1131</v>
      </c>
      <c r="AB27" s="21" t="s">
        <v>95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18</v>
      </c>
      <c r="CT27" s="154">
        <v>4263</v>
      </c>
      <c r="CU27" s="19" t="str">
        <f t="shared" si="4"/>
        <v>B</v>
      </c>
      <c r="CV27" s="125">
        <v>774</v>
      </c>
      <c r="CW27" s="33">
        <f t="shared" si="18"/>
        <v>10</v>
      </c>
      <c r="CX27" s="83" t="str">
        <f t="shared" si="19"/>
        <v>Senior Projektingenieur</v>
      </c>
      <c r="CY27" s="125">
        <v>773</v>
      </c>
      <c r="CZ27" s="33">
        <f>VLOOKUP($CY27,Funktionsbezeichnungen,3,0)</f>
        <v>9</v>
      </c>
      <c r="DA27" s="83" t="str">
        <f>VLOOKUP($CY27,Funktionsbezeichnungen,2,0)</f>
        <v>Projektingenieur 3</v>
      </c>
      <c r="DB27" s="125">
        <v>773</v>
      </c>
      <c r="DC27" s="33">
        <f t="shared" si="20"/>
        <v>9</v>
      </c>
      <c r="DD27" s="83" t="str">
        <f t="shared" si="21"/>
        <v>Projektingenieur 3</v>
      </c>
      <c r="DE27" s="125">
        <v>773</v>
      </c>
      <c r="DF27" s="33">
        <f t="shared" si="14"/>
        <v>9</v>
      </c>
      <c r="DG27" s="83" t="str">
        <f t="shared" si="15"/>
        <v>Projektingenieur 3</v>
      </c>
      <c r="DH27" s="20"/>
      <c r="DI27" s="33">
        <v>772</v>
      </c>
      <c r="DJ27" s="33">
        <f t="shared" si="16"/>
        <v>8</v>
      </c>
      <c r="DK27" s="83" t="str">
        <f t="shared" si="17"/>
        <v>Projektingenieur 2</v>
      </c>
      <c r="DP27" s="19">
        <f t="shared" si="13"/>
        <v>4263</v>
      </c>
      <c r="DQ27" s="153">
        <v>1</v>
      </c>
      <c r="DR27" s="19">
        <v>2</v>
      </c>
      <c r="DS27" s="19" t="s">
        <v>951</v>
      </c>
    </row>
    <row r="28" spans="1:123" s="19" customFormat="1" x14ac:dyDescent="0.2">
      <c r="A28" s="53">
        <v>0</v>
      </c>
      <c r="B28" s="53"/>
      <c r="C28" s="53">
        <f>IF(Z28&gt;=10,1,0)</f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358</v>
      </c>
      <c r="P28" s="15" t="s">
        <v>602</v>
      </c>
      <c r="Q28" s="15">
        <v>24</v>
      </c>
      <c r="R28" s="42"/>
      <c r="S28" s="20" t="s">
        <v>599</v>
      </c>
      <c r="T28" s="21">
        <v>1977</v>
      </c>
      <c r="U28" s="28" t="s">
        <v>1111</v>
      </c>
      <c r="V28" s="21">
        <v>2000</v>
      </c>
      <c r="W28" s="25"/>
      <c r="X28" s="21"/>
      <c r="Y28" s="28" t="s">
        <v>601</v>
      </c>
      <c r="Z28" s="21">
        <f t="shared" si="1"/>
        <v>16</v>
      </c>
      <c r="AA28" s="25" t="s">
        <v>1134</v>
      </c>
      <c r="AB28" s="21" t="s">
        <v>95</v>
      </c>
      <c r="AC28" s="21"/>
      <c r="AE28" s="90" t="s">
        <v>620</v>
      </c>
      <c r="AF28" s="82"/>
      <c r="CP28" s="19" t="str">
        <f t="shared" si="2"/>
        <v>Trouillet Jean-Georges</v>
      </c>
      <c r="CR28" s="19">
        <f t="shared" si="3"/>
        <v>16</v>
      </c>
      <c r="CT28" s="154">
        <v>3206</v>
      </c>
      <c r="CU28" s="19" t="str">
        <f t="shared" si="4"/>
        <v>B</v>
      </c>
      <c r="CV28" s="125">
        <v>773</v>
      </c>
      <c r="CW28" s="33">
        <f t="shared" si="18"/>
        <v>9</v>
      </c>
      <c r="CX28" s="83" t="str">
        <f t="shared" si="19"/>
        <v>Projektingenieur 3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125">
        <v>772</v>
      </c>
      <c r="DC28" s="33">
        <f t="shared" si="20"/>
        <v>8</v>
      </c>
      <c r="DD28" s="83" t="str">
        <f t="shared" si="21"/>
        <v>Projektingenieur 2</v>
      </c>
      <c r="DE28" s="125">
        <v>772</v>
      </c>
      <c r="DF28" s="33">
        <f t="shared" si="14"/>
        <v>8</v>
      </c>
      <c r="DG28" s="83" t="str">
        <f t="shared" si="15"/>
        <v>Projektingenieur 2</v>
      </c>
      <c r="DH28" s="20"/>
      <c r="DI28" s="33">
        <v>772</v>
      </c>
      <c r="DJ28" s="33">
        <f t="shared" si="16"/>
        <v>8</v>
      </c>
      <c r="DK28" s="83" t="str">
        <f t="shared" si="17"/>
        <v>Projektingenieur 2</v>
      </c>
      <c r="DP28" s="19">
        <f t="shared" si="13"/>
        <v>3206</v>
      </c>
      <c r="DQ28" s="153">
        <v>1</v>
      </c>
      <c r="DR28" s="19">
        <v>2</v>
      </c>
      <c r="DS28" s="19" t="s">
        <v>951</v>
      </c>
    </row>
    <row r="29" spans="1:123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/>
      <c r="I29" s="56"/>
      <c r="J29" s="54"/>
      <c r="K29" s="56"/>
      <c r="L29" s="56"/>
      <c r="M29" s="56"/>
      <c r="N29" s="58"/>
      <c r="O29" s="52" t="s">
        <v>360</v>
      </c>
      <c r="P29" s="15" t="s">
        <v>446</v>
      </c>
      <c r="Q29" s="15">
        <v>25</v>
      </c>
      <c r="R29" s="16"/>
      <c r="S29" s="20" t="s">
        <v>109</v>
      </c>
      <c r="T29" s="21">
        <v>1947</v>
      </c>
      <c r="U29" s="28" t="s">
        <v>1069</v>
      </c>
      <c r="V29" s="21">
        <v>1971</v>
      </c>
      <c r="W29" s="25"/>
      <c r="X29" s="21"/>
      <c r="Y29" s="28" t="s">
        <v>1020</v>
      </c>
      <c r="Z29" s="21">
        <f t="shared" si="1"/>
        <v>45</v>
      </c>
      <c r="AA29" s="25" t="s">
        <v>938</v>
      </c>
      <c r="AB29" s="21" t="s">
        <v>309</v>
      </c>
      <c r="AC29" s="21"/>
      <c r="AE29" s="193" t="s">
        <v>1078</v>
      </c>
      <c r="AF29" s="82"/>
      <c r="CP29" s="19" t="str">
        <f t="shared" si="2"/>
        <v>Yelman Mahir</v>
      </c>
      <c r="CR29" s="19">
        <f t="shared" si="3"/>
        <v>45</v>
      </c>
      <c r="CT29" s="154">
        <v>4162</v>
      </c>
      <c r="CU29" s="153" t="str">
        <f t="shared" si="4"/>
        <v xml:space="preserve"> C/B 3)</v>
      </c>
      <c r="CV29" s="125" t="s">
        <v>711</v>
      </c>
      <c r="CW29" s="33"/>
      <c r="CX29" s="83"/>
      <c r="CY29" s="125" t="s">
        <v>711</v>
      </c>
      <c r="CZ29" s="33"/>
      <c r="DA29" s="83"/>
      <c r="DB29" s="125" t="s">
        <v>711</v>
      </c>
      <c r="DC29" s="33"/>
      <c r="DD29" s="83"/>
      <c r="DE29" s="125" t="s">
        <v>711</v>
      </c>
      <c r="DF29" s="33"/>
      <c r="DG29" s="83"/>
      <c r="DH29" s="20"/>
      <c r="DI29" s="33" t="s">
        <v>711</v>
      </c>
      <c r="DJ29" s="33" t="s">
        <v>711</v>
      </c>
      <c r="DK29" s="83"/>
      <c r="DP29" s="19">
        <f t="shared" si="13"/>
        <v>4162</v>
      </c>
      <c r="DQ29" s="153">
        <v>2</v>
      </c>
      <c r="DR29" s="19">
        <v>3</v>
      </c>
      <c r="DS29" s="185" t="s">
        <v>951</v>
      </c>
    </row>
    <row r="30" spans="1:123" s="19" customFormat="1" ht="15.75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358</v>
      </c>
      <c r="P30" s="15" t="s">
        <v>444</v>
      </c>
      <c r="Q30" s="15">
        <v>26</v>
      </c>
      <c r="R30" s="16"/>
      <c r="S30" s="20" t="s">
        <v>103</v>
      </c>
      <c r="T30" s="21">
        <v>1953</v>
      </c>
      <c r="U30" s="28" t="s">
        <v>195</v>
      </c>
      <c r="V30" s="21">
        <v>1976</v>
      </c>
      <c r="W30" s="25"/>
      <c r="X30" s="21"/>
      <c r="Y30" s="28" t="s">
        <v>104</v>
      </c>
      <c r="Z30" s="21">
        <f t="shared" si="1"/>
        <v>40</v>
      </c>
      <c r="AA30" s="25" t="s">
        <v>666</v>
      </c>
      <c r="AB30" s="21" t="s">
        <v>1039</v>
      </c>
      <c r="AC30" s="21"/>
      <c r="AE30" s="90" t="s">
        <v>373</v>
      </c>
      <c r="AF30" s="82"/>
      <c r="CP30" s="19" t="str">
        <f t="shared" si="2"/>
        <v>Freiermuth Fritz</v>
      </c>
      <c r="CR30" s="19">
        <f t="shared" si="3"/>
        <v>40</v>
      </c>
      <c r="CT30" s="154">
        <v>2143</v>
      </c>
      <c r="CU30" s="19" t="str">
        <f t="shared" si="4"/>
        <v xml:space="preserve"> C/B 2)</v>
      </c>
      <c r="CV30" s="125">
        <v>751</v>
      </c>
      <c r="CW30" s="33">
        <f t="shared" ref="CW30:CW46" si="24">VLOOKUP($CV30,Funktionsbezeichnungen,3,0)</f>
        <v>10</v>
      </c>
      <c r="CX30" s="83" t="str">
        <f t="shared" ref="CX30:CX46" si="25">VLOOKUP($CV30,Funktionsbezeichnungen,2,0)</f>
        <v>Vorgesetzter  -  2. Stufe</v>
      </c>
      <c r="CY30" s="125">
        <v>751</v>
      </c>
      <c r="CZ30" s="33">
        <f t="shared" ref="CZ30:CZ46" si="26">VLOOKUP($CY30,Funktionsbezeichnungen,3,0)</f>
        <v>10</v>
      </c>
      <c r="DA30" s="83" t="str">
        <f t="shared" ref="DA30:DA46" si="27">VLOOKUP($CY30,Funktionsbezeichnungen,2,0)</f>
        <v>Vorgesetzter  -  2. Stufe</v>
      </c>
      <c r="DB30" s="125">
        <v>751</v>
      </c>
      <c r="DC30" s="33">
        <f t="shared" ref="DC30:DC46" si="28">VLOOKUP($DB30,Funktionsbezeichnungen,3,0)</f>
        <v>10</v>
      </c>
      <c r="DD30" s="83" t="str">
        <f t="shared" ref="DD30:DD46" si="29">VLOOKUP($DB30,Funktionsbezeichnungen,2,0)</f>
        <v>Vorgesetzter  -  2. Stufe</v>
      </c>
      <c r="DE30" s="124">
        <v>751</v>
      </c>
      <c r="DF30" s="33">
        <f>VLOOKUP($DE30,Funktionsbezeichnungen,3,0)</f>
        <v>10</v>
      </c>
      <c r="DG30" s="83" t="str">
        <f>VLOOKUP($DE30,Funktionsbezeichnungen,2,0)</f>
        <v>Vorgesetzter  -  2. Stufe</v>
      </c>
      <c r="DH30" s="20"/>
      <c r="DI30" s="124">
        <v>751</v>
      </c>
      <c r="DJ30" s="33">
        <f t="shared" ref="DJ30:DJ46" si="30">VLOOKUP($DI30,Funktionsbezeichnungen,3,0)</f>
        <v>10</v>
      </c>
      <c r="DK30" s="83" t="str">
        <f t="shared" ref="DK30:DK46" si="31">VLOOKUP($DI30,Funktionsbezeichnungen,2,0)</f>
        <v>Vorgesetzter  -  2. Stufe</v>
      </c>
      <c r="DP30" s="19">
        <f t="shared" si="13"/>
        <v>2143</v>
      </c>
      <c r="DQ30" s="153">
        <v>2</v>
      </c>
      <c r="DR30" s="19">
        <v>3</v>
      </c>
      <c r="DS30" s="19" t="s">
        <v>951</v>
      </c>
    </row>
    <row r="31" spans="1:123" s="19" customFormat="1" ht="15.75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30</v>
      </c>
      <c r="AA31" s="25" t="s">
        <v>672</v>
      </c>
      <c r="AB31" s="162" t="s">
        <v>1043</v>
      </c>
      <c r="AC31" s="21"/>
      <c r="AE31" s="90" t="s">
        <v>1213</v>
      </c>
      <c r="AF31" s="82"/>
      <c r="CP31" s="19" t="str">
        <f t="shared" si="2"/>
        <v>Beck Peter</v>
      </c>
      <c r="CR31" s="19">
        <f t="shared" si="3"/>
        <v>30</v>
      </c>
      <c r="CT31" s="154">
        <v>4269</v>
      </c>
      <c r="CU31" s="19" t="str">
        <f t="shared" si="4"/>
        <v xml:space="preserve"> C/B 2)</v>
      </c>
      <c r="CV31" s="125">
        <v>773</v>
      </c>
      <c r="CW31" s="33">
        <f t="shared" si="24"/>
        <v>9</v>
      </c>
      <c r="CX31" s="83" t="str">
        <f t="shared" si="25"/>
        <v>Projektingenieur 3</v>
      </c>
      <c r="CY31" s="125">
        <v>773</v>
      </c>
      <c r="CZ31" s="33">
        <f t="shared" ref="CZ31:CZ36" si="32">VLOOKUP($CY31,Funktionsbezeichnungen,3,0)</f>
        <v>9</v>
      </c>
      <c r="DA31" s="83" t="str">
        <f t="shared" ref="DA31:DA36" si="33">VLOOKUP($CY31,Funktionsbezeichnungen,2,0)</f>
        <v>Projektingenieur 3</v>
      </c>
      <c r="DB31" s="125">
        <v>773</v>
      </c>
      <c r="DC31" s="33">
        <f>VLOOKUP($DB31,Funktionsbezeichnungen,3,0)</f>
        <v>9</v>
      </c>
      <c r="DD31" s="83" t="str">
        <f>VLOOKUP($DB31,Funktionsbezeichnungen,2,0)</f>
        <v>Projektingenieur 3</v>
      </c>
      <c r="DE31" s="125">
        <v>772</v>
      </c>
      <c r="DF31" s="33">
        <f>VLOOKUP($DE31,Funktionsbezeichnungen,3,0)</f>
        <v>8</v>
      </c>
      <c r="DG31" s="83" t="str">
        <f>VLOOKUP($DE31,Funktionsbezeichnungen,2,0)</f>
        <v>Projektingenieur 2</v>
      </c>
      <c r="DH31" s="20"/>
      <c r="DI31" s="33">
        <v>772</v>
      </c>
      <c r="DJ31" s="33">
        <f>VLOOKUP($DI31,Funktionsbezeichnungen,3,0)</f>
        <v>8</v>
      </c>
      <c r="DK31" s="83" t="str">
        <f>VLOOKUP($DI31,Funktionsbezeichnungen,2,0)</f>
        <v>Projektingenieur 2</v>
      </c>
      <c r="DP31" s="19">
        <f t="shared" si="13"/>
        <v>4269</v>
      </c>
      <c r="DQ31" s="153">
        <v>2</v>
      </c>
      <c r="DR31" s="19">
        <v>3</v>
      </c>
      <c r="DS31" s="19" t="s">
        <v>951</v>
      </c>
    </row>
    <row r="32" spans="1:123" s="19" customFormat="1" ht="15.75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22</v>
      </c>
      <c r="AA32" s="25" t="s">
        <v>673</v>
      </c>
      <c r="AB32" s="162" t="s">
        <v>1043</v>
      </c>
      <c r="AC32" s="21"/>
      <c r="AE32" s="90" t="s">
        <v>1213</v>
      </c>
      <c r="AF32" s="82"/>
      <c r="CP32" s="19" t="str">
        <f t="shared" si="2"/>
        <v>Kern Etienne</v>
      </c>
      <c r="CR32" s="19">
        <f t="shared" si="3"/>
        <v>22</v>
      </c>
      <c r="CT32" s="154">
        <v>4246</v>
      </c>
      <c r="CU32" s="19" t="str">
        <f t="shared" si="4"/>
        <v xml:space="preserve"> C/B 2)</v>
      </c>
      <c r="CV32" s="125">
        <v>772</v>
      </c>
      <c r="CW32" s="33">
        <f t="shared" si="24"/>
        <v>8</v>
      </c>
      <c r="CX32" s="83" t="str">
        <f t="shared" si="25"/>
        <v>Projektingenieur 2</v>
      </c>
      <c r="CY32" s="125">
        <v>772</v>
      </c>
      <c r="CZ32" s="33">
        <f t="shared" si="32"/>
        <v>8</v>
      </c>
      <c r="DA32" s="83" t="str">
        <f t="shared" si="33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125">
        <v>772</v>
      </c>
      <c r="DF32" s="33">
        <f>VLOOKUP($DE32,Funktionsbezeichnungen,3,0)</f>
        <v>8</v>
      </c>
      <c r="DG32" s="83" t="str">
        <f>VLOOKUP($DE32,Funktionsbezeichnungen,2,0)</f>
        <v>Projektingenieur 2</v>
      </c>
      <c r="DH32" s="20"/>
      <c r="DI32" s="33">
        <v>772</v>
      </c>
      <c r="DJ32" s="33">
        <f>VLOOKUP($DI32,Funktionsbezeichnungen,3,0)</f>
        <v>8</v>
      </c>
      <c r="DK32" s="83" t="str">
        <f>VLOOKUP($DI32,Funktionsbezeichnungen,2,0)</f>
        <v>Projektingenieur 2</v>
      </c>
      <c r="DP32" s="19">
        <f t="shared" si="13"/>
        <v>4246</v>
      </c>
      <c r="DQ32" s="153">
        <v>1</v>
      </c>
      <c r="DR32" s="19">
        <v>2</v>
      </c>
      <c r="DS32" s="19" t="s">
        <v>951</v>
      </c>
    </row>
    <row r="33" spans="1:123" s="19" customFormat="1" ht="27" x14ac:dyDescent="0.2">
      <c r="A33" s="53">
        <v>0</v>
      </c>
      <c r="B33" s="53">
        <v>1</v>
      </c>
      <c r="C33" s="53">
        <f t="shared" si="0"/>
        <v>1</v>
      </c>
      <c r="D33" s="55"/>
      <c r="E33" s="55"/>
      <c r="F33" s="56">
        <v>1</v>
      </c>
      <c r="G33" s="54"/>
      <c r="H33" s="54"/>
      <c r="I33" s="56"/>
      <c r="J33" s="54"/>
      <c r="K33" s="56"/>
      <c r="L33" s="56"/>
      <c r="M33" s="56"/>
      <c r="N33" s="58"/>
      <c r="O33" s="166" t="s">
        <v>359</v>
      </c>
      <c r="P33" s="167" t="s">
        <v>460</v>
      </c>
      <c r="Q33" s="15">
        <v>29</v>
      </c>
      <c r="R33" s="168"/>
      <c r="S33" s="20" t="s">
        <v>231</v>
      </c>
      <c r="T33" s="21">
        <v>1967</v>
      </c>
      <c r="U33" s="28" t="s">
        <v>1065</v>
      </c>
      <c r="V33" s="21">
        <v>1996</v>
      </c>
      <c r="W33" s="25"/>
      <c r="X33" s="21"/>
      <c r="Y33" s="28" t="s">
        <v>233</v>
      </c>
      <c r="Z33" s="118">
        <f t="shared" si="1"/>
        <v>20</v>
      </c>
      <c r="AA33" s="25" t="s">
        <v>675</v>
      </c>
      <c r="AB33" s="162" t="s">
        <v>1043</v>
      </c>
      <c r="AC33" s="21"/>
      <c r="AE33" s="90" t="s">
        <v>1213</v>
      </c>
      <c r="AF33" s="82"/>
      <c r="CP33" s="19" t="str">
        <f t="shared" si="2"/>
        <v>Ruff Ute</v>
      </c>
      <c r="CR33" s="19">
        <f t="shared" si="3"/>
        <v>20</v>
      </c>
      <c r="CT33" s="154">
        <v>4277</v>
      </c>
      <c r="CU33" s="19" t="str">
        <f t="shared" si="4"/>
        <v xml:space="preserve"> C/B 2)</v>
      </c>
      <c r="CV33" s="125">
        <v>783</v>
      </c>
      <c r="CW33" s="33">
        <f t="shared" si="24"/>
        <v>9</v>
      </c>
      <c r="CX33" s="83" t="str">
        <f t="shared" si="25"/>
        <v>Projektingenieur 3</v>
      </c>
      <c r="CY33" s="125">
        <v>782</v>
      </c>
      <c r="CZ33" s="33">
        <f t="shared" si="32"/>
        <v>8</v>
      </c>
      <c r="DA33" s="83" t="str">
        <f t="shared" si="33"/>
        <v>Projektingenieur 2</v>
      </c>
      <c r="DB33" s="125">
        <v>782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125">
        <v>782</v>
      </c>
      <c r="DF33" s="33">
        <f>VLOOKUP($DE33,Funktionsbezeichnungen,3,0)</f>
        <v>8</v>
      </c>
      <c r="DG33" s="83" t="str">
        <f>VLOOKUP($DE33,Funktionsbezeichnungen,2,0)</f>
        <v>Projektingenieur 2</v>
      </c>
      <c r="DH33" s="20"/>
      <c r="DI33" s="33">
        <v>782</v>
      </c>
      <c r="DJ33" s="33">
        <f>VLOOKUP($DI33,Funktionsbezeichnungen,3,0)</f>
        <v>8</v>
      </c>
      <c r="DK33" s="83" t="str">
        <f>VLOOKUP($DI33,Funktionsbezeichnungen,2,0)</f>
        <v>Projektingenieur 2</v>
      </c>
      <c r="DP33" s="19">
        <f t="shared" si="13"/>
        <v>4277</v>
      </c>
      <c r="DQ33" s="153">
        <v>3</v>
      </c>
      <c r="DR33" s="19">
        <v>2</v>
      </c>
      <c r="DS33" s="19" t="s">
        <v>952</v>
      </c>
    </row>
    <row r="34" spans="1:123" s="19" customFormat="1" ht="15.75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" t="str">
        <f t="shared" si="2"/>
        <v>Häner David</v>
      </c>
      <c r="CR34" s="19">
        <f t="shared" si="3"/>
        <v>15</v>
      </c>
      <c r="CT34" s="154">
        <v>4317</v>
      </c>
      <c r="CU34" s="19" t="str">
        <f t="shared" si="4"/>
        <v xml:space="preserve"> C/B 2)</v>
      </c>
      <c r="CV34" s="125">
        <v>773</v>
      </c>
      <c r="CW34" s="33">
        <f t="shared" si="24"/>
        <v>9</v>
      </c>
      <c r="CX34" s="83" t="str">
        <f t="shared" si="25"/>
        <v>Projektingenieur 3</v>
      </c>
      <c r="CY34" s="125"/>
      <c r="CZ34" s="33"/>
      <c r="DA34" s="83"/>
      <c r="DB34" s="125"/>
      <c r="DC34" s="33"/>
      <c r="DD34" s="83"/>
      <c r="DE34" s="125"/>
      <c r="DF34" s="33"/>
      <c r="DG34" s="83"/>
      <c r="DH34" s="20"/>
      <c r="DI34" s="33"/>
      <c r="DJ34" s="33"/>
      <c r="DK34" s="83"/>
      <c r="DP34" s="19">
        <f t="shared" si="13"/>
        <v>4317</v>
      </c>
      <c r="DQ34" s="153">
        <v>2</v>
      </c>
      <c r="DR34" s="19">
        <v>3</v>
      </c>
      <c r="DS34" s="19" t="s">
        <v>951</v>
      </c>
    </row>
    <row r="35" spans="1:123" s="19" customFormat="1" ht="15.75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1213</v>
      </c>
      <c r="AF35" s="82"/>
      <c r="CP35" s="19" t="str">
        <f t="shared" si="2"/>
        <v>Falzone Lorenzo</v>
      </c>
      <c r="CR35" s="19">
        <f t="shared" si="3"/>
        <v>15</v>
      </c>
      <c r="CT35" s="154">
        <v>7695</v>
      </c>
      <c r="CU35" s="19" t="str">
        <f t="shared" si="4"/>
        <v xml:space="preserve"> C/B 2)</v>
      </c>
      <c r="CV35" s="125">
        <v>773</v>
      </c>
      <c r="CW35" s="33">
        <f t="shared" si="24"/>
        <v>9</v>
      </c>
      <c r="CX35" s="83" t="str">
        <f t="shared" si="25"/>
        <v>Projektingenieur 3</v>
      </c>
      <c r="CY35" s="125">
        <v>772</v>
      </c>
      <c r="CZ35" s="33">
        <f t="shared" si="32"/>
        <v>8</v>
      </c>
      <c r="DA35" s="83" t="str">
        <f t="shared" si="33"/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125">
        <v>772</v>
      </c>
      <c r="DF35" s="33">
        <f>VLOOKUP($DE35,Funktionsbezeichnungen,3,0)</f>
        <v>8</v>
      </c>
      <c r="DG35" s="83" t="str">
        <f>VLOOKUP($DE35,Funktionsbezeichnungen,2,0)</f>
        <v>Projektingenieur 2</v>
      </c>
      <c r="DH35" s="20"/>
      <c r="DI35" s="33">
        <v>771</v>
      </c>
      <c r="DJ35" s="33">
        <f>VLOOKUP($DI35,Funktionsbezeichnungen,3,0)</f>
        <v>7</v>
      </c>
      <c r="DK35" s="83" t="str">
        <f>VLOOKUP($DI35,Funktionsbezeichnungen,2,0)</f>
        <v>Projektingenieur 1</v>
      </c>
      <c r="DP35" s="19">
        <f t="shared" si="13"/>
        <v>7695</v>
      </c>
      <c r="DQ35" s="153">
        <v>1</v>
      </c>
      <c r="DR35" s="19">
        <v>2</v>
      </c>
      <c r="DS35" s="19" t="s">
        <v>951</v>
      </c>
    </row>
    <row r="36" spans="1:123" s="19" customFormat="1" ht="15.75" x14ac:dyDescent="0.2">
      <c r="A36" s="53">
        <v>0</v>
      </c>
      <c r="B36" s="53">
        <v>1</v>
      </c>
      <c r="C36" s="53">
        <f t="shared" si="0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T36" s="154">
        <v>4350</v>
      </c>
      <c r="CU36" s="19" t="str">
        <f t="shared" si="4"/>
        <v xml:space="preserve"> C/B 2)</v>
      </c>
      <c r="CV36" s="125">
        <v>773</v>
      </c>
      <c r="CW36" s="33">
        <f t="shared" si="24"/>
        <v>9</v>
      </c>
      <c r="CX36" s="83" t="str">
        <f t="shared" si="25"/>
        <v>Projektingenieur 3</v>
      </c>
      <c r="CY36" s="125">
        <v>772</v>
      </c>
      <c r="CZ36" s="33">
        <f t="shared" si="32"/>
        <v>8</v>
      </c>
      <c r="DA36" s="83" t="str">
        <f t="shared" si="33"/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125">
        <v>772</v>
      </c>
      <c r="DF36" s="33">
        <f>VLOOKUP($DE36,Funktionsbezeichnungen,3,0)</f>
        <v>8</v>
      </c>
      <c r="DG36" s="83" t="str">
        <f>VLOOKUP($DE36,Funktionsbezeichnungen,2,0)</f>
        <v>Projektingenieur 2</v>
      </c>
      <c r="DH36" s="20"/>
      <c r="DI36" s="33">
        <v>771</v>
      </c>
      <c r="DJ36" s="33">
        <f>VLOOKUP($DI36,Funktionsbezeichnungen,3,0)</f>
        <v>7</v>
      </c>
      <c r="DK36" s="83" t="str">
        <f>VLOOKUP($DI36,Funktionsbezeichnungen,2,0)</f>
        <v>Projektingenieur 1</v>
      </c>
      <c r="DP36" s="19">
        <f t="shared" si="13"/>
        <v>4350</v>
      </c>
      <c r="DQ36" s="153">
        <v>1</v>
      </c>
      <c r="DR36" s="19">
        <v>2</v>
      </c>
      <c r="DS36" s="19" t="s">
        <v>951</v>
      </c>
    </row>
    <row r="37" spans="1:123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si="1"/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si="2"/>
        <v>Buser Edi</v>
      </c>
      <c r="CR37" s="19">
        <f t="shared" si="3"/>
        <v>40</v>
      </c>
      <c r="CT37" s="154">
        <v>3160</v>
      </c>
      <c r="CU37" s="19" t="str">
        <f t="shared" ref="CU37:CU68" si="34">+AB37</f>
        <v>C</v>
      </c>
      <c r="CV37" s="125">
        <v>772</v>
      </c>
      <c r="CW37" s="33">
        <f t="shared" si="24"/>
        <v>8</v>
      </c>
      <c r="CX37" s="83" t="str">
        <f t="shared" si="25"/>
        <v>Projektingenieur 2</v>
      </c>
      <c r="CY37" s="125">
        <v>772</v>
      </c>
      <c r="CZ37" s="33">
        <f t="shared" si="26"/>
        <v>8</v>
      </c>
      <c r="DA37" s="83" t="str">
        <f t="shared" si="27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125">
        <v>772</v>
      </c>
      <c r="DF37" s="33">
        <f>VLOOKUP($DE37,Funktionsbezeichnungen,3,0)</f>
        <v>8</v>
      </c>
      <c r="DG37" s="83" t="str">
        <f>VLOOKUP($DE37,Funktionsbezeichnungen,2,0)</f>
        <v>Projektingenieur 2</v>
      </c>
      <c r="DH37" s="20"/>
      <c r="DI37" s="33">
        <v>772</v>
      </c>
      <c r="DJ37" s="33">
        <f t="shared" si="30"/>
        <v>8</v>
      </c>
      <c r="DK37" s="83" t="str">
        <f t="shared" si="31"/>
        <v>Projektingenieur 2</v>
      </c>
      <c r="DP37" s="19">
        <f t="shared" si="13"/>
        <v>3160</v>
      </c>
      <c r="DQ37" s="153">
        <v>2</v>
      </c>
      <c r="DR37" s="19">
        <v>3</v>
      </c>
      <c r="DS37" s="19" t="s">
        <v>951</v>
      </c>
    </row>
    <row r="38" spans="1:123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1"/>
        <v>35</v>
      </c>
      <c r="AA38" s="25" t="s">
        <v>671</v>
      </c>
      <c r="AB38" s="21" t="s">
        <v>105</v>
      </c>
      <c r="AC38" s="21"/>
      <c r="AE38" s="90" t="s">
        <v>1214</v>
      </c>
      <c r="AF38" s="82"/>
      <c r="CP38" s="19" t="str">
        <f t="shared" si="2"/>
        <v>Bergmann Georg</v>
      </c>
      <c r="CR38" s="19">
        <f t="shared" si="3"/>
        <v>35</v>
      </c>
      <c r="CT38" s="154">
        <v>4185</v>
      </c>
      <c r="CU38" s="19" t="str">
        <f t="shared" si="34"/>
        <v>C</v>
      </c>
      <c r="CV38" s="125">
        <v>772</v>
      </c>
      <c r="CW38" s="33">
        <f t="shared" si="24"/>
        <v>8</v>
      </c>
      <c r="CX38" s="83" t="str">
        <f t="shared" si="25"/>
        <v>Projektingenieur 2</v>
      </c>
      <c r="CY38" s="125">
        <v>772</v>
      </c>
      <c r="CZ38" s="33">
        <f t="shared" si="26"/>
        <v>8</v>
      </c>
      <c r="DA38" s="83" t="str">
        <f t="shared" si="27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125">
        <v>772</v>
      </c>
      <c r="DF38" s="33">
        <f>VLOOKUP($DE38,Funktionsbezeichnungen,3,0)</f>
        <v>8</v>
      </c>
      <c r="DG38" s="83" t="str">
        <f>VLOOKUP($DE38,Funktionsbezeichnungen,2,0)</f>
        <v>Projektingenieur 2</v>
      </c>
      <c r="DH38" s="20"/>
      <c r="DI38" s="33">
        <v>772</v>
      </c>
      <c r="DJ38" s="33">
        <f t="shared" si="30"/>
        <v>8</v>
      </c>
      <c r="DK38" s="83" t="str">
        <f t="shared" si="31"/>
        <v>Projektingenieur 2</v>
      </c>
      <c r="DP38" s="19">
        <f t="shared" si="13"/>
        <v>4185</v>
      </c>
      <c r="DQ38" s="153">
        <v>1</v>
      </c>
      <c r="DR38" s="19">
        <v>2</v>
      </c>
      <c r="DS38" s="19" t="s">
        <v>951</v>
      </c>
    </row>
    <row r="39" spans="1:123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2"/>
        <v>Wick Bernd</v>
      </c>
      <c r="CR39" s="19">
        <f t="shared" si="3"/>
        <v>26</v>
      </c>
      <c r="CT39" s="154">
        <v>3208</v>
      </c>
      <c r="CU39" s="19" t="str">
        <f t="shared" si="34"/>
        <v>C</v>
      </c>
      <c r="CV39" s="125">
        <v>772</v>
      </c>
      <c r="CW39" s="33">
        <f t="shared" si="24"/>
        <v>8</v>
      </c>
      <c r="CX39" s="83" t="str">
        <f t="shared" si="25"/>
        <v>Projektingenieur 2</v>
      </c>
      <c r="CY39" s="125">
        <v>772</v>
      </c>
      <c r="CZ39" s="33">
        <f t="shared" si="26"/>
        <v>8</v>
      </c>
      <c r="DA39" s="83" t="str">
        <f t="shared" si="27"/>
        <v>Projektingenieur 2</v>
      </c>
      <c r="DB39" s="125">
        <v>772</v>
      </c>
      <c r="DC39" s="33">
        <f t="shared" si="28"/>
        <v>8</v>
      </c>
      <c r="DD39" s="83" t="str">
        <f t="shared" si="29"/>
        <v>Projektingenieur 2</v>
      </c>
      <c r="DE39" s="125"/>
      <c r="DF39" s="33"/>
      <c r="DG39" s="83"/>
      <c r="DH39" s="20"/>
      <c r="DI39" s="33">
        <v>772</v>
      </c>
      <c r="DJ39" s="33">
        <f t="shared" si="30"/>
        <v>8</v>
      </c>
      <c r="DK39" s="83" t="str">
        <f t="shared" si="31"/>
        <v>Projektingenieur 2</v>
      </c>
      <c r="DP39" s="19">
        <f t="shared" si="13"/>
        <v>3208</v>
      </c>
      <c r="DQ39" s="153">
        <v>2</v>
      </c>
      <c r="DR39" s="19">
        <v>3</v>
      </c>
      <c r="DS39" s="19" t="s">
        <v>951</v>
      </c>
    </row>
    <row r="40" spans="1:123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2"/>
        <v>Niedermeyer Friederike</v>
      </c>
      <c r="CR40" s="19">
        <f t="shared" si="3"/>
        <v>24</v>
      </c>
      <c r="CT40" s="154">
        <v>4307</v>
      </c>
      <c r="CU40" s="19" t="str">
        <f t="shared" si="34"/>
        <v>C</v>
      </c>
      <c r="CV40" s="125">
        <v>782</v>
      </c>
      <c r="CW40" s="33">
        <f t="shared" si="24"/>
        <v>8</v>
      </c>
      <c r="CX40" s="83" t="str">
        <f t="shared" si="25"/>
        <v>Projektingenieur 2</v>
      </c>
      <c r="CY40" s="125">
        <v>782</v>
      </c>
      <c r="CZ40" s="33">
        <f>VLOOKUP($CY40,Funktionsbezeichnungen,3,0)</f>
        <v>8</v>
      </c>
      <c r="DA40" s="83" t="str">
        <f>VLOOKUP($CY40,Funktionsbezeichnungen,2,0)</f>
        <v>Projektingenieur 2</v>
      </c>
      <c r="DB40" s="125"/>
      <c r="DC40" s="33"/>
      <c r="DD40" s="83"/>
      <c r="DE40" s="125"/>
      <c r="DF40" s="33"/>
      <c r="DG40" s="83"/>
      <c r="DH40" s="20"/>
      <c r="DI40" s="33"/>
      <c r="DJ40" s="33"/>
      <c r="DK40" s="83"/>
      <c r="DP40" s="19">
        <f t="shared" si="13"/>
        <v>4307</v>
      </c>
      <c r="DQ40" s="153">
        <v>1</v>
      </c>
      <c r="DR40" s="19">
        <v>2</v>
      </c>
      <c r="DS40" s="19" t="s">
        <v>952</v>
      </c>
    </row>
    <row r="41" spans="1:123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2"/>
        <v>Knoll Bernd</v>
      </c>
      <c r="CR41" s="19">
        <f t="shared" si="3"/>
        <v>20</v>
      </c>
      <c r="CT41" s="154">
        <v>4291</v>
      </c>
      <c r="CU41" s="19" t="str">
        <f t="shared" si="34"/>
        <v>C</v>
      </c>
      <c r="CV41" s="125">
        <v>772</v>
      </c>
      <c r="CW41" s="33">
        <f t="shared" si="24"/>
        <v>8</v>
      </c>
      <c r="CX41" s="83" t="str">
        <f t="shared" si="25"/>
        <v>Projektingenieur 2</v>
      </c>
      <c r="CY41" s="125">
        <v>772</v>
      </c>
      <c r="CZ41" s="33">
        <f t="shared" si="26"/>
        <v>8</v>
      </c>
      <c r="DA41" s="83" t="str">
        <f t="shared" si="27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125">
        <v>772</v>
      </c>
      <c r="DF41" s="33">
        <f t="shared" ref="DF41:DF47" si="35">VLOOKUP($DE41,Funktionsbezeichnungen,3,0)</f>
        <v>8</v>
      </c>
      <c r="DG41" s="83" t="str">
        <f t="shared" ref="DG41:DG47" si="36">VLOOKUP($DE41,Funktionsbezeichnungen,2,0)</f>
        <v>Projektingenieur 2</v>
      </c>
      <c r="DH41" s="20"/>
      <c r="DI41" s="33">
        <v>772</v>
      </c>
      <c r="DJ41" s="33">
        <f t="shared" si="30"/>
        <v>8</v>
      </c>
      <c r="DK41" s="83" t="str">
        <f t="shared" si="31"/>
        <v>Projektingenieur 2</v>
      </c>
      <c r="DP41" s="19">
        <f t="shared" si="13"/>
        <v>4291</v>
      </c>
      <c r="DQ41" s="153">
        <v>1</v>
      </c>
      <c r="DR41" s="19">
        <v>2</v>
      </c>
      <c r="DS41" s="185" t="s">
        <v>968</v>
      </c>
    </row>
    <row r="42" spans="1:123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2"/>
        <v>Martin Dirk</v>
      </c>
      <c r="CR42" s="19">
        <f t="shared" si="3"/>
        <v>18</v>
      </c>
      <c r="CT42" s="154">
        <v>7696</v>
      </c>
      <c r="CU42" s="19" t="str">
        <f t="shared" si="34"/>
        <v>C</v>
      </c>
      <c r="CV42" s="125">
        <v>772</v>
      </c>
      <c r="CW42" s="33">
        <f t="shared" si="24"/>
        <v>8</v>
      </c>
      <c r="CX42" s="83" t="str">
        <f t="shared" si="25"/>
        <v>Projektingenieur 2</v>
      </c>
      <c r="CY42" s="125">
        <v>772</v>
      </c>
      <c r="CZ42" s="33">
        <f t="shared" si="26"/>
        <v>8</v>
      </c>
      <c r="DA42" s="83" t="str">
        <f t="shared" si="27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125">
        <v>772</v>
      </c>
      <c r="DF42" s="33">
        <f t="shared" si="35"/>
        <v>8</v>
      </c>
      <c r="DG42" s="83" t="str">
        <f t="shared" si="36"/>
        <v>Projektingenieur 2</v>
      </c>
      <c r="DH42" s="20"/>
      <c r="DI42" s="33">
        <v>772</v>
      </c>
      <c r="DJ42" s="33">
        <f t="shared" si="30"/>
        <v>8</v>
      </c>
      <c r="DK42" s="83" t="str">
        <f t="shared" si="31"/>
        <v>Projektingenieur 2</v>
      </c>
      <c r="DP42" s="19">
        <f t="shared" si="13"/>
        <v>7696</v>
      </c>
      <c r="DQ42" s="153">
        <v>2</v>
      </c>
      <c r="DR42" s="19">
        <v>3</v>
      </c>
      <c r="DS42" s="19" t="s">
        <v>951</v>
      </c>
    </row>
    <row r="43" spans="1:123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2"/>
        <v>Betzold Alexander</v>
      </c>
      <c r="CR43" s="19">
        <f t="shared" si="3"/>
        <v>17</v>
      </c>
      <c r="CT43" s="154">
        <v>4306</v>
      </c>
      <c r="CU43" s="19" t="str">
        <f t="shared" si="34"/>
        <v>C</v>
      </c>
      <c r="CV43" s="125">
        <v>782</v>
      </c>
      <c r="CW43" s="33">
        <f t="shared" si="24"/>
        <v>8</v>
      </c>
      <c r="CX43" s="83" t="str">
        <f t="shared" si="25"/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125">
        <v>782</v>
      </c>
      <c r="DF43" s="33">
        <f t="shared" si="35"/>
        <v>8</v>
      </c>
      <c r="DG43" s="83" t="str">
        <f t="shared" si="36"/>
        <v>Projektingenieur 2</v>
      </c>
      <c r="DH43" s="20"/>
      <c r="DI43" s="33">
        <v>781</v>
      </c>
      <c r="DJ43" s="33">
        <f>VLOOKUP($DI43,Funktionsbezeichnungen,3,0)</f>
        <v>7</v>
      </c>
      <c r="DK43" s="83" t="str">
        <f>VLOOKUP($DI43,Funktionsbezeichnungen,2,0)</f>
        <v>Projektingenieur 1</v>
      </c>
      <c r="DP43" s="19">
        <f t="shared" si="13"/>
        <v>4306</v>
      </c>
      <c r="DQ43" s="153">
        <v>2</v>
      </c>
      <c r="DR43" s="19">
        <v>2</v>
      </c>
      <c r="DS43" s="19" t="s">
        <v>952</v>
      </c>
    </row>
    <row r="44" spans="1:123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2"/>
        <v>Chroust Steffi</v>
      </c>
      <c r="CR44" s="19">
        <f t="shared" si="3"/>
        <v>15</v>
      </c>
      <c r="CT44" s="154">
        <v>4275</v>
      </c>
      <c r="CU44" s="19" t="str">
        <f t="shared" si="34"/>
        <v>C</v>
      </c>
      <c r="CV44" s="125">
        <v>782</v>
      </c>
      <c r="CW44" s="33">
        <f t="shared" si="24"/>
        <v>8</v>
      </c>
      <c r="CX44" s="83" t="str">
        <f t="shared" si="25"/>
        <v>Projektingenieur 2</v>
      </c>
      <c r="CY44" s="125">
        <v>782</v>
      </c>
      <c r="CZ44" s="33">
        <f t="shared" si="26"/>
        <v>8</v>
      </c>
      <c r="DA44" s="83" t="str">
        <f t="shared" si="27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125">
        <v>782</v>
      </c>
      <c r="DF44" s="33">
        <f t="shared" si="35"/>
        <v>8</v>
      </c>
      <c r="DG44" s="83" t="str">
        <f t="shared" si="36"/>
        <v>Projektingenieur 2</v>
      </c>
      <c r="DH44" s="20"/>
      <c r="DI44" s="33">
        <v>781</v>
      </c>
      <c r="DJ44" s="33">
        <f t="shared" si="30"/>
        <v>7</v>
      </c>
      <c r="DK44" s="83" t="str">
        <f t="shared" si="31"/>
        <v>Projektingenieur 1</v>
      </c>
      <c r="DP44" s="19">
        <f t="shared" si="13"/>
        <v>4275</v>
      </c>
      <c r="DQ44" s="153">
        <v>2</v>
      </c>
      <c r="DR44" s="19">
        <v>3</v>
      </c>
      <c r="DS44" s="19" t="s">
        <v>952</v>
      </c>
    </row>
    <row r="45" spans="1:123" s="19" customFormat="1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469</v>
      </c>
      <c r="Q45" s="15">
        <v>41</v>
      </c>
      <c r="R45" s="42"/>
      <c r="S45" s="20" t="s">
        <v>1218</v>
      </c>
      <c r="T45" s="21">
        <v>1976</v>
      </c>
      <c r="U45" s="28" t="s">
        <v>1219</v>
      </c>
      <c r="V45" s="21">
        <v>2001</v>
      </c>
      <c r="W45" s="25"/>
      <c r="X45" s="21"/>
      <c r="Y45" s="28"/>
      <c r="Z45" s="118">
        <f t="shared" si="1"/>
        <v>15</v>
      </c>
      <c r="AA45" s="169"/>
      <c r="AB45" s="118" t="s">
        <v>105</v>
      </c>
      <c r="AC45" s="21"/>
      <c r="AE45" s="90" t="s">
        <v>373</v>
      </c>
      <c r="AF45" s="82"/>
      <c r="CP45" s="19" t="str">
        <f t="shared" si="2"/>
        <v>Igual Lorenzo</v>
      </c>
      <c r="CR45" s="19">
        <f t="shared" si="3"/>
        <v>15</v>
      </c>
      <c r="CT45" s="154">
        <v>3215</v>
      </c>
      <c r="CU45" s="19" t="str">
        <f t="shared" si="34"/>
        <v>C</v>
      </c>
      <c r="CV45" s="125">
        <v>772</v>
      </c>
      <c r="CW45" s="33">
        <f t="shared" si="24"/>
        <v>8</v>
      </c>
      <c r="CX45" s="83" t="str">
        <f t="shared" si="25"/>
        <v>Projektingenieur 2</v>
      </c>
      <c r="CY45" s="125"/>
      <c r="CZ45" s="33"/>
      <c r="DA45" s="83"/>
      <c r="DB45" s="125"/>
      <c r="DC45" s="33"/>
      <c r="DD45" s="83"/>
      <c r="DE45" s="125"/>
      <c r="DF45" s="33"/>
      <c r="DG45" s="83"/>
      <c r="DH45" s="20"/>
      <c r="DI45" s="33"/>
      <c r="DJ45" s="33"/>
      <c r="DK45" s="83"/>
      <c r="DP45" s="19">
        <f t="shared" si="13"/>
        <v>3215</v>
      </c>
      <c r="DQ45" s="153">
        <v>2</v>
      </c>
      <c r="DR45" s="19">
        <v>3</v>
      </c>
      <c r="DS45" s="19" t="s">
        <v>952</v>
      </c>
    </row>
    <row r="46" spans="1:123" s="19" customFormat="1" ht="27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469</v>
      </c>
      <c r="Q46" s="15">
        <v>42</v>
      </c>
      <c r="R46" s="42"/>
      <c r="S46" s="20" t="s">
        <v>301</v>
      </c>
      <c r="T46" s="21">
        <v>1975</v>
      </c>
      <c r="U46" s="28" t="s">
        <v>302</v>
      </c>
      <c r="V46" s="21">
        <v>2001</v>
      </c>
      <c r="W46" s="25"/>
      <c r="X46" s="21"/>
      <c r="Y46" s="28" t="s">
        <v>303</v>
      </c>
      <c r="Z46" s="118">
        <f t="shared" si="1"/>
        <v>15</v>
      </c>
      <c r="AA46" s="169" t="s">
        <v>682</v>
      </c>
      <c r="AB46" s="118" t="s">
        <v>105</v>
      </c>
      <c r="AC46" s="21"/>
      <c r="AE46" s="90" t="s">
        <v>373</v>
      </c>
      <c r="AF46" s="82"/>
      <c r="CP46" s="19" t="str">
        <f t="shared" si="2"/>
        <v>Rey Lionel</v>
      </c>
      <c r="CR46" s="19">
        <f t="shared" si="3"/>
        <v>15</v>
      </c>
      <c r="CT46" s="154">
        <v>4299</v>
      </c>
      <c r="CU46" s="19" t="str">
        <f t="shared" si="34"/>
        <v>C</v>
      </c>
      <c r="CV46" s="125">
        <v>782</v>
      </c>
      <c r="CW46" s="33">
        <f t="shared" si="24"/>
        <v>8</v>
      </c>
      <c r="CX46" s="83" t="str">
        <f t="shared" si="25"/>
        <v>Projektingenieur 2</v>
      </c>
      <c r="CY46" s="125">
        <v>782</v>
      </c>
      <c r="CZ46" s="33">
        <f t="shared" si="26"/>
        <v>8</v>
      </c>
      <c r="DA46" s="83" t="str">
        <f t="shared" si="27"/>
        <v>Projektingenieur 2</v>
      </c>
      <c r="DB46" s="125">
        <v>782</v>
      </c>
      <c r="DC46" s="33">
        <f t="shared" si="28"/>
        <v>8</v>
      </c>
      <c r="DD46" s="83" t="str">
        <f t="shared" si="29"/>
        <v>Projektingenieur 2</v>
      </c>
      <c r="DE46" s="125">
        <v>782</v>
      </c>
      <c r="DF46" s="33">
        <f t="shared" si="35"/>
        <v>8</v>
      </c>
      <c r="DG46" s="83" t="str">
        <f t="shared" si="36"/>
        <v>Projektingenieur 2</v>
      </c>
      <c r="DH46" s="20"/>
      <c r="DI46" s="33">
        <v>782</v>
      </c>
      <c r="DJ46" s="33">
        <f t="shared" si="30"/>
        <v>8</v>
      </c>
      <c r="DK46" s="83" t="str">
        <f t="shared" si="31"/>
        <v>Projektingenieur 2</v>
      </c>
      <c r="DP46" s="19">
        <f t="shared" si="13"/>
        <v>4299</v>
      </c>
      <c r="DQ46" s="153">
        <v>2</v>
      </c>
      <c r="DR46" s="19">
        <v>3</v>
      </c>
      <c r="DS46" s="19" t="s">
        <v>952</v>
      </c>
    </row>
    <row r="47" spans="1:123" s="19" customFormat="1" ht="27" x14ac:dyDescent="0.2">
      <c r="A47" s="53">
        <v>0</v>
      </c>
      <c r="B47" s="53"/>
      <c r="C47" s="53">
        <f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52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12</v>
      </c>
      <c r="AA47" s="169" t="s">
        <v>565</v>
      </c>
      <c r="AB47" s="21" t="s">
        <v>105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12</v>
      </c>
      <c r="CT47" s="154">
        <v>4345</v>
      </c>
      <c r="CU47" s="19" t="str">
        <f t="shared" si="34"/>
        <v>C</v>
      </c>
      <c r="CV47" s="125" t="s">
        <v>711</v>
      </c>
      <c r="CW47" s="33"/>
      <c r="CX47" s="83"/>
      <c r="CY47" s="125">
        <v>782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125">
        <v>782</v>
      </c>
      <c r="DC47" s="33">
        <f>VLOOKUP($DB47,Funktionsbezeichnungen,3,0)</f>
        <v>8</v>
      </c>
      <c r="DD47" s="83" t="str">
        <f>VLOOKUP($DB47,Funktionsbezeichnungen,2,0)</f>
        <v>Projektingenieur 2</v>
      </c>
      <c r="DE47" s="125">
        <v>782</v>
      </c>
      <c r="DF47" s="33">
        <f t="shared" si="35"/>
        <v>8</v>
      </c>
      <c r="DG47" s="83" t="str">
        <f t="shared" si="36"/>
        <v>Projektingenieur 2</v>
      </c>
      <c r="DH47" s="20"/>
      <c r="DI47" s="33">
        <v>781</v>
      </c>
      <c r="DJ47" s="33">
        <f>VLOOKUP($DI47,Funktionsbezeichnungen,3,0)</f>
        <v>7</v>
      </c>
      <c r="DK47" s="83" t="str">
        <f>VLOOKUP($DI47,Funktionsbezeichnungen,2,0)</f>
        <v>Projektingenieur 1</v>
      </c>
      <c r="DP47" s="19">
        <f t="shared" si="13"/>
        <v>4345</v>
      </c>
      <c r="DQ47" s="153">
        <v>1</v>
      </c>
      <c r="DR47" s="19">
        <v>2</v>
      </c>
      <c r="DS47" s="19" t="s">
        <v>952</v>
      </c>
    </row>
    <row r="48" spans="1:123" s="19" customFormat="1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2"/>
        <v>Hausammann Cédric</v>
      </c>
      <c r="CR48" s="19">
        <f t="shared" si="3"/>
        <v>12</v>
      </c>
      <c r="CT48" s="154">
        <v>9648</v>
      </c>
      <c r="CU48" s="19" t="str">
        <f t="shared" si="34"/>
        <v>C</v>
      </c>
      <c r="CV48" s="125">
        <v>772</v>
      </c>
      <c r="CW48" s="33">
        <f t="shared" ref="CW48:CW76" si="37">VLOOKUP($CV48,Funktionsbezeichnungen,3,0)</f>
        <v>8</v>
      </c>
      <c r="CX48" s="83" t="str">
        <f t="shared" ref="CX48:CX76" si="38">VLOOKUP($CV48,Funktionsbezeichnungen,2,0)</f>
        <v>Projektingenieur 2</v>
      </c>
      <c r="CY48" s="125">
        <v>772</v>
      </c>
      <c r="CZ48" s="33">
        <f t="shared" ref="CZ48:CZ62" si="39">VLOOKUP($CY48,Funktionsbezeichnungen,3,0)</f>
        <v>8</v>
      </c>
      <c r="DA48" s="83" t="str">
        <f t="shared" ref="DA48:DA62" si="40"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125">
        <v>772</v>
      </c>
      <c r="DF48" s="33">
        <f>VLOOKUP($DE48,Funktionsbezeichnungen,3,0)</f>
        <v>8</v>
      </c>
      <c r="DG48" s="83" t="str">
        <f>VLOOKUP($DE48,Funktionsbezeichnungen,2,0)</f>
        <v>Projektingenieur 2</v>
      </c>
      <c r="DH48" s="20"/>
      <c r="DI48" s="33">
        <v>771</v>
      </c>
      <c r="DJ48" s="33">
        <f>VLOOKUP($DI48,Funktionsbezeichnungen,3,0)</f>
        <v>7</v>
      </c>
      <c r="DK48" s="83" t="str">
        <f>VLOOKUP($DI48,Funktionsbezeichnungen,2,0)</f>
        <v>Projektingenieur 1</v>
      </c>
      <c r="DP48" s="19">
        <f t="shared" si="13"/>
        <v>9648</v>
      </c>
      <c r="DQ48" s="153">
        <v>2</v>
      </c>
      <c r="DR48" s="19">
        <v>3</v>
      </c>
      <c r="DS48" s="19" t="s">
        <v>951</v>
      </c>
    </row>
    <row r="49" spans="1:123" s="19" customFormat="1" x14ac:dyDescent="0.2">
      <c r="A49" s="53">
        <v>0</v>
      </c>
      <c r="B49" s="53"/>
      <c r="C49" s="53">
        <f t="shared" si="0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" t="str">
        <f t="shared" si="2"/>
        <v>Titz Markus</v>
      </c>
      <c r="CR49" s="153">
        <f t="shared" si="3"/>
        <v>12</v>
      </c>
      <c r="CT49" s="154">
        <v>4912</v>
      </c>
      <c r="CU49" s="19" t="str">
        <f t="shared" si="34"/>
        <v>C</v>
      </c>
      <c r="CV49" s="125">
        <v>772</v>
      </c>
      <c r="CW49" s="33">
        <f t="shared" si="37"/>
        <v>8</v>
      </c>
      <c r="CX49" s="83" t="str">
        <f t="shared" si="38"/>
        <v>Projektingenieur 2</v>
      </c>
      <c r="CY49" s="125"/>
      <c r="CZ49" s="33"/>
      <c r="DA49" s="83"/>
      <c r="DB49" s="125"/>
      <c r="DC49" s="33"/>
      <c r="DD49" s="83"/>
      <c r="DE49" s="125"/>
      <c r="DF49" s="33"/>
      <c r="DG49" s="83"/>
      <c r="DH49" s="20"/>
      <c r="DI49" s="33"/>
      <c r="DJ49" s="33"/>
      <c r="DK49" s="83"/>
      <c r="DP49" s="19">
        <f t="shared" si="13"/>
        <v>4912</v>
      </c>
      <c r="DQ49" s="153">
        <v>2</v>
      </c>
      <c r="DR49" s="19">
        <v>3</v>
      </c>
      <c r="DS49" s="19" t="s">
        <v>951</v>
      </c>
    </row>
    <row r="50" spans="1:123" s="19" customFormat="1" ht="27" x14ac:dyDescent="0.2">
      <c r="A50" s="53">
        <v>0</v>
      </c>
      <c r="B50" s="53"/>
      <c r="C50" s="53">
        <f t="shared" si="0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2"/>
        <v>Dick David</v>
      </c>
      <c r="CR50" s="19">
        <f t="shared" si="3"/>
        <v>11</v>
      </c>
      <c r="CT50" s="154">
        <v>4909</v>
      </c>
      <c r="CU50" s="19" t="str">
        <f t="shared" si="34"/>
        <v>C</v>
      </c>
      <c r="CV50" s="125">
        <v>772</v>
      </c>
      <c r="CW50" s="33">
        <f t="shared" si="37"/>
        <v>8</v>
      </c>
      <c r="CX50" s="83" t="str">
        <f t="shared" si="38"/>
        <v>Projektingenieur 2</v>
      </c>
      <c r="CY50" s="125"/>
      <c r="CZ50" s="33"/>
      <c r="DA50" s="83"/>
      <c r="DB50" s="125"/>
      <c r="DC50" s="33"/>
      <c r="DD50" s="83"/>
      <c r="DE50" s="125"/>
      <c r="DF50" s="33"/>
      <c r="DG50" s="83"/>
      <c r="DH50" s="20"/>
      <c r="DI50" s="33"/>
      <c r="DJ50" s="33"/>
      <c r="DK50" s="83"/>
      <c r="DP50" s="19">
        <f t="shared" si="13"/>
        <v>4909</v>
      </c>
      <c r="DQ50" s="153">
        <v>2</v>
      </c>
      <c r="DR50" s="19">
        <v>3</v>
      </c>
      <c r="DS50" s="19" t="s">
        <v>952</v>
      </c>
    </row>
    <row r="51" spans="1:123" s="19" customFormat="1" x14ac:dyDescent="0.2">
      <c r="A51" s="53">
        <v>0</v>
      </c>
      <c r="B51" s="53">
        <v>1</v>
      </c>
      <c r="C51" s="53">
        <f t="shared" si="0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11</v>
      </c>
      <c r="CT51" s="154">
        <v>4353</v>
      </c>
      <c r="CU51" s="19" t="str">
        <f t="shared" si="34"/>
        <v>C</v>
      </c>
      <c r="CV51" s="125">
        <v>772</v>
      </c>
      <c r="CW51" s="33">
        <f t="shared" si="37"/>
        <v>8</v>
      </c>
      <c r="CX51" s="83" t="str">
        <f t="shared" si="38"/>
        <v>Projektingenieur 2</v>
      </c>
      <c r="CY51" s="125">
        <v>772</v>
      </c>
      <c r="CZ51" s="33">
        <f t="shared" si="39"/>
        <v>8</v>
      </c>
      <c r="DA51" s="83" t="str">
        <f t="shared" si="40"/>
        <v>Projektingenieur 2</v>
      </c>
      <c r="DB51" s="125">
        <v>772</v>
      </c>
      <c r="DC51" s="33">
        <f>VLOOKUP($DB51,Funktionsbezeichnungen,3,0)</f>
        <v>8</v>
      </c>
      <c r="DD51" s="83" t="str">
        <f>VLOOKUP($DB51,Funktionsbezeichnungen,2,0)</f>
        <v>Projektingenieur 2</v>
      </c>
      <c r="DE51" s="125">
        <v>771</v>
      </c>
      <c r="DF51" s="33">
        <f>VLOOKUP($DE51,Funktionsbezeichnungen,3,0)</f>
        <v>7</v>
      </c>
      <c r="DG51" s="83" t="str">
        <f>VLOOKUP($DE51,Funktionsbezeichnungen,2,0)</f>
        <v>Projektingenieur 1</v>
      </c>
      <c r="DH51" s="20"/>
      <c r="DI51" s="33">
        <v>771</v>
      </c>
      <c r="DJ51" s="33">
        <f>VLOOKUP($DI51,Funktionsbezeichnungen,3,0)</f>
        <v>7</v>
      </c>
      <c r="DK51" s="83" t="str">
        <f>VLOOKUP($DI51,Funktionsbezeichnungen,2,0)</f>
        <v>Projektingenieur 1</v>
      </c>
      <c r="DP51" s="19">
        <f t="shared" si="13"/>
        <v>4353</v>
      </c>
      <c r="DQ51" s="153">
        <v>2</v>
      </c>
      <c r="DR51" s="19">
        <v>3</v>
      </c>
      <c r="DS51" s="185" t="s">
        <v>968</v>
      </c>
    </row>
    <row r="52" spans="1:123" s="19" customFormat="1" x14ac:dyDescent="0.2">
      <c r="A52" s="53">
        <v>0</v>
      </c>
      <c r="B52" s="53"/>
      <c r="C52" s="53">
        <f t="shared" si="0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10</v>
      </c>
      <c r="CT52" s="154">
        <v>4293</v>
      </c>
      <c r="CU52" s="19" t="str">
        <f t="shared" si="34"/>
        <v>C</v>
      </c>
      <c r="CV52" s="125">
        <v>772</v>
      </c>
      <c r="CW52" s="33">
        <f t="shared" si="37"/>
        <v>8</v>
      </c>
      <c r="CX52" s="83" t="str">
        <f t="shared" si="38"/>
        <v>Projektingenieur 2</v>
      </c>
      <c r="CY52" s="125">
        <v>772</v>
      </c>
      <c r="CZ52" s="33">
        <f t="shared" si="39"/>
        <v>8</v>
      </c>
      <c r="DA52" s="83" t="str">
        <f t="shared" si="40"/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125">
        <v>772</v>
      </c>
      <c r="DF52" s="33">
        <f>VLOOKUP($DE52,Funktionsbezeichnungen,3,0)</f>
        <v>8</v>
      </c>
      <c r="DG52" s="83" t="str">
        <f>VLOOKUP($DE52,Funktionsbezeichnungen,2,0)</f>
        <v>Projektingenieur 2</v>
      </c>
      <c r="DH52" s="20"/>
      <c r="DI52" s="33">
        <v>771</v>
      </c>
      <c r="DJ52" s="33">
        <f>VLOOKUP($DI52,Funktionsbezeichnungen,3,0)</f>
        <v>7</v>
      </c>
      <c r="DK52" s="83" t="str">
        <f>VLOOKUP($DI52,Funktionsbezeichnungen,2,0)</f>
        <v>Projektingenieur 1</v>
      </c>
      <c r="DP52" s="19">
        <f t="shared" si="13"/>
        <v>4293</v>
      </c>
      <c r="DQ52" s="153">
        <v>2</v>
      </c>
      <c r="DR52" s="19">
        <v>3</v>
      </c>
      <c r="DS52" s="19" t="s">
        <v>951</v>
      </c>
    </row>
    <row r="53" spans="1:123" s="19" customFormat="1" x14ac:dyDescent="0.2">
      <c r="A53" s="53">
        <v>0</v>
      </c>
      <c r="B53" s="53"/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2"/>
        <v>Noordam Philipp</v>
      </c>
      <c r="CR53" s="153">
        <f t="shared" si="3"/>
        <v>9</v>
      </c>
      <c r="CT53" s="154">
        <v>4312</v>
      </c>
      <c r="CU53" s="19" t="str">
        <f t="shared" si="34"/>
        <v>C</v>
      </c>
      <c r="CV53" s="125">
        <v>772</v>
      </c>
      <c r="CW53" s="33">
        <f t="shared" si="37"/>
        <v>8</v>
      </c>
      <c r="CX53" s="83" t="str">
        <f t="shared" si="38"/>
        <v>Projektingenieur 2</v>
      </c>
      <c r="CY53" s="125">
        <v>772</v>
      </c>
      <c r="CZ53" s="33">
        <f t="shared" si="39"/>
        <v>8</v>
      </c>
      <c r="DA53" s="83" t="str">
        <f t="shared" si="40"/>
        <v>Projektingenieur 2</v>
      </c>
      <c r="DB53" s="125"/>
      <c r="DC53" s="33"/>
      <c r="DD53" s="83"/>
      <c r="DE53" s="125"/>
      <c r="DF53" s="33"/>
      <c r="DG53" s="83"/>
      <c r="DH53" s="20"/>
      <c r="DI53" s="33"/>
      <c r="DJ53" s="33"/>
      <c r="DK53" s="83"/>
      <c r="DP53" s="19">
        <f t="shared" si="13"/>
        <v>4312</v>
      </c>
      <c r="DQ53" s="153">
        <v>2</v>
      </c>
      <c r="DR53" s="19">
        <v>2</v>
      </c>
      <c r="DS53" s="19" t="s">
        <v>951</v>
      </c>
    </row>
    <row r="54" spans="1:123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1006</v>
      </c>
      <c r="V54" s="21">
        <v>2008</v>
      </c>
      <c r="W54" s="25" t="s">
        <v>1181</v>
      </c>
      <c r="X54" s="21">
        <v>2013</v>
      </c>
      <c r="Y54" s="28" t="s">
        <v>1023</v>
      </c>
      <c r="Z54" s="118">
        <f t="shared" si="1"/>
        <v>8</v>
      </c>
      <c r="AA54" s="25" t="s">
        <v>108</v>
      </c>
      <c r="AB54" s="118" t="s">
        <v>105</v>
      </c>
      <c r="AC54" s="21"/>
      <c r="AE54" s="90" t="s">
        <v>895</v>
      </c>
      <c r="AF54" s="82"/>
      <c r="CP54" s="19" t="str">
        <f t="shared" si="2"/>
        <v>Imesch Reto</v>
      </c>
      <c r="CR54" s="153">
        <f t="shared" si="3"/>
        <v>8</v>
      </c>
      <c r="CT54" s="154">
        <v>9677</v>
      </c>
      <c r="CU54" s="19" t="str">
        <f t="shared" si="34"/>
        <v>C</v>
      </c>
      <c r="CV54" s="125">
        <v>772</v>
      </c>
      <c r="CW54" s="33">
        <f t="shared" si="37"/>
        <v>8</v>
      </c>
      <c r="CX54" s="83" t="str">
        <f t="shared" si="38"/>
        <v>Projektingenieur 2</v>
      </c>
      <c r="CY54" s="125">
        <v>772</v>
      </c>
      <c r="CZ54" s="33">
        <f t="shared" si="39"/>
        <v>8</v>
      </c>
      <c r="DA54" s="83" t="str">
        <f t="shared" si="40"/>
        <v>Projektingenieur 2</v>
      </c>
      <c r="DB54" s="125">
        <v>772</v>
      </c>
      <c r="DC54" s="33">
        <f>VLOOKUP($DB54,Funktionsbezeichnungen,3,0)</f>
        <v>8</v>
      </c>
      <c r="DD54" s="83" t="str">
        <f>VLOOKUP($DB54,Funktionsbezeichnungen,2,0)</f>
        <v>Projektingenieur 2</v>
      </c>
      <c r="DE54" s="125">
        <v>771</v>
      </c>
      <c r="DF54" s="33">
        <f>VLOOKUP($DE54,Funktionsbezeichnungen,3,0)</f>
        <v>7</v>
      </c>
      <c r="DG54" s="83" t="str">
        <f>VLOOKUP($DE54,Funktionsbezeichnungen,2,0)</f>
        <v>Projektingenieur 1</v>
      </c>
      <c r="DH54" s="20"/>
      <c r="DI54" s="33">
        <v>771</v>
      </c>
      <c r="DJ54" s="33">
        <f>VLOOKUP($DI54,Funktionsbezeichnungen,3,0)</f>
        <v>7</v>
      </c>
      <c r="DK54" s="83" t="str">
        <f>VLOOKUP($DI54,Funktionsbezeichnungen,2,0)</f>
        <v>Projektingenieur 1</v>
      </c>
      <c r="DP54" s="19">
        <f t="shared" si="13"/>
        <v>9677</v>
      </c>
      <c r="DQ54" s="153">
        <v>2</v>
      </c>
      <c r="DR54" s="19">
        <v>3</v>
      </c>
      <c r="DS54" s="19" t="s">
        <v>951</v>
      </c>
    </row>
    <row r="55" spans="1:123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8</v>
      </c>
      <c r="AA55" s="25" t="s">
        <v>1133</v>
      </c>
      <c r="AB55" s="118" t="s">
        <v>105</v>
      </c>
      <c r="AC55" s="21"/>
      <c r="AE55" s="90" t="s">
        <v>895</v>
      </c>
      <c r="AF55" s="82"/>
      <c r="CP55" s="19" t="str">
        <f t="shared" si="2"/>
        <v>Wieland Manuel</v>
      </c>
      <c r="CR55" s="153">
        <f t="shared" si="3"/>
        <v>8</v>
      </c>
      <c r="CT55" s="154">
        <v>9698</v>
      </c>
      <c r="CU55" s="19" t="str">
        <f t="shared" si="34"/>
        <v>C</v>
      </c>
      <c r="CV55" s="125">
        <v>772</v>
      </c>
      <c r="CW55" s="33">
        <f t="shared" si="37"/>
        <v>8</v>
      </c>
      <c r="CX55" s="83" t="str">
        <f t="shared" si="38"/>
        <v>Projektingenieur 2</v>
      </c>
      <c r="CY55" s="125">
        <v>772</v>
      </c>
      <c r="CZ55" s="33">
        <f t="shared" si="39"/>
        <v>8</v>
      </c>
      <c r="DA55" s="83" t="str">
        <f t="shared" si="40"/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125">
        <v>771</v>
      </c>
      <c r="DF55" s="33">
        <f>VLOOKUP($DE55,Funktionsbezeichnungen,3,0)</f>
        <v>7</v>
      </c>
      <c r="DG55" s="83" t="str">
        <f>VLOOKUP($DE55,Funktionsbezeichnungen,2,0)</f>
        <v>Projektingenieur 1</v>
      </c>
      <c r="DH55" s="20"/>
      <c r="DI55" s="33">
        <v>771</v>
      </c>
      <c r="DJ55" s="33">
        <f>VLOOKUP($DI55,Funktionsbezeichnungen,3,0)</f>
        <v>7</v>
      </c>
      <c r="DK55" s="83" t="str">
        <f>VLOOKUP($DI55,Funktionsbezeichnungen,2,0)</f>
        <v>Projektingenieur 1</v>
      </c>
      <c r="DP55" s="19">
        <f t="shared" si="13"/>
        <v>9698</v>
      </c>
      <c r="DQ55" s="153">
        <v>2</v>
      </c>
      <c r="DR55" s="19">
        <v>2</v>
      </c>
      <c r="DS55" s="19" t="s">
        <v>951</v>
      </c>
    </row>
    <row r="56" spans="1:123" s="19" customFormat="1" ht="27" x14ac:dyDescent="0.2">
      <c r="A56" s="53">
        <v>0</v>
      </c>
      <c r="B56" s="53"/>
      <c r="C56" s="53">
        <f t="shared" si="0"/>
        <v>0</v>
      </c>
      <c r="D56" s="55">
        <v>1</v>
      </c>
      <c r="E56" s="55"/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1007</v>
      </c>
      <c r="V56" s="21">
        <v>2009</v>
      </c>
      <c r="W56" s="25" t="s">
        <v>1066</v>
      </c>
      <c r="X56" s="21">
        <v>2012</v>
      </c>
      <c r="Y56" s="28" t="s">
        <v>1180</v>
      </c>
      <c r="Z56" s="118">
        <f t="shared" si="1"/>
        <v>7</v>
      </c>
      <c r="AA56" s="119" t="s">
        <v>931</v>
      </c>
      <c r="AB56" s="118" t="s">
        <v>105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7</v>
      </c>
      <c r="CT56" s="154">
        <v>4311</v>
      </c>
      <c r="CU56" s="19" t="str">
        <f t="shared" si="34"/>
        <v>C</v>
      </c>
      <c r="CV56" s="125">
        <v>782</v>
      </c>
      <c r="CW56" s="33">
        <f t="shared" si="37"/>
        <v>8</v>
      </c>
      <c r="CX56" s="83" t="str">
        <f t="shared" si="38"/>
        <v>Projektingenieur 2</v>
      </c>
      <c r="CY56" s="125">
        <v>782</v>
      </c>
      <c r="CZ56" s="33">
        <f t="shared" si="39"/>
        <v>8</v>
      </c>
      <c r="DA56" s="83" t="str">
        <f t="shared" si="40"/>
        <v>Projektingenieur 2</v>
      </c>
      <c r="DB56" s="125"/>
      <c r="DC56" s="33"/>
      <c r="DD56" s="83"/>
      <c r="DE56" s="125"/>
      <c r="DF56" s="33"/>
      <c r="DG56" s="83"/>
      <c r="DH56" s="20"/>
      <c r="DI56" s="33"/>
      <c r="DJ56" s="33"/>
      <c r="DK56" s="83"/>
      <c r="DP56" s="19">
        <f t="shared" si="13"/>
        <v>4311</v>
      </c>
      <c r="DQ56" s="153">
        <v>2</v>
      </c>
      <c r="DR56" s="19">
        <v>2</v>
      </c>
      <c r="DS56" s="19" t="s">
        <v>952</v>
      </c>
    </row>
    <row r="57" spans="1:123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1006</v>
      </c>
      <c r="V57" s="21">
        <v>2009</v>
      </c>
      <c r="W57" s="25"/>
      <c r="X57" s="21"/>
      <c r="Y57" s="28"/>
      <c r="Z57" s="118">
        <f t="shared" si="1"/>
        <v>7</v>
      </c>
      <c r="AA57" s="25" t="s">
        <v>1079</v>
      </c>
      <c r="AB57" s="118" t="s">
        <v>105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7</v>
      </c>
      <c r="CT57" s="154">
        <v>8565</v>
      </c>
      <c r="CU57" s="19" t="str">
        <f t="shared" si="34"/>
        <v>C</v>
      </c>
      <c r="CV57" s="125">
        <v>772</v>
      </c>
      <c r="CW57" s="33">
        <f t="shared" si="37"/>
        <v>8</v>
      </c>
      <c r="CX57" s="83" t="str">
        <f t="shared" si="38"/>
        <v>Projektingenieur 2</v>
      </c>
      <c r="CY57" s="125">
        <v>772</v>
      </c>
      <c r="CZ57" s="33">
        <f t="shared" si="39"/>
        <v>8</v>
      </c>
      <c r="DA57" s="83" t="str">
        <f t="shared" si="40"/>
        <v>Projektingenieur 2</v>
      </c>
      <c r="DB57" s="125">
        <v>771</v>
      </c>
      <c r="DC57" s="33">
        <f>VLOOKUP($DB57,Funktionsbezeichnungen,3,0)</f>
        <v>7</v>
      </c>
      <c r="DD57" s="83" t="str">
        <f>VLOOKUP($DB57,Funktionsbezeichnungen,2,0)</f>
        <v>Projektingenieur 1</v>
      </c>
      <c r="DE57" s="125">
        <v>771</v>
      </c>
      <c r="DF57" s="33">
        <f>VLOOKUP($DE57,Funktionsbezeichnungen,3,0)</f>
        <v>7</v>
      </c>
      <c r="DG57" s="83" t="str">
        <f>VLOOKUP($DE57,Funktionsbezeichnungen,2,0)</f>
        <v>Projektingenieur 1</v>
      </c>
      <c r="DH57" s="20"/>
      <c r="DI57" s="33">
        <v>771</v>
      </c>
      <c r="DJ57" s="33">
        <f>VLOOKUP($DI57,Funktionsbezeichnungen,3,0)</f>
        <v>7</v>
      </c>
      <c r="DK57" s="83" t="str">
        <f>VLOOKUP($DI57,Funktionsbezeichnungen,2,0)</f>
        <v>Projektingenieur 1</v>
      </c>
      <c r="DP57" s="19">
        <f t="shared" si="13"/>
        <v>8565</v>
      </c>
      <c r="DQ57" s="153">
        <v>2</v>
      </c>
      <c r="DR57" s="19">
        <v>3</v>
      </c>
      <c r="DS57" s="19" t="s">
        <v>951</v>
      </c>
    </row>
    <row r="58" spans="1:123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1006</v>
      </c>
      <c r="V58" s="21">
        <v>2009</v>
      </c>
      <c r="W58" s="25"/>
      <c r="X58" s="21"/>
      <c r="Y58" s="28"/>
      <c r="Z58" s="21">
        <f t="shared" si="1"/>
        <v>7</v>
      </c>
      <c r="AA58" s="25" t="s">
        <v>1082</v>
      </c>
      <c r="AB58" s="118" t="s">
        <v>105</v>
      </c>
      <c r="AC58" s="21"/>
      <c r="AE58" s="90" t="s">
        <v>373</v>
      </c>
      <c r="AF58" s="82"/>
      <c r="CP58" s="19" t="str">
        <f t="shared" si="2"/>
        <v>Schoeffel Daniel</v>
      </c>
      <c r="CR58" s="153">
        <f t="shared" si="3"/>
        <v>7</v>
      </c>
      <c r="CT58" s="154">
        <v>8569</v>
      </c>
      <c r="CU58" s="19" t="str">
        <f t="shared" si="34"/>
        <v>C</v>
      </c>
      <c r="CV58" s="125">
        <v>772</v>
      </c>
      <c r="CW58" s="33">
        <f t="shared" si="37"/>
        <v>8</v>
      </c>
      <c r="CX58" s="83" t="str">
        <f t="shared" si="38"/>
        <v>Projektingenieur 2</v>
      </c>
      <c r="CY58" s="125">
        <v>772</v>
      </c>
      <c r="CZ58" s="33">
        <f t="shared" si="39"/>
        <v>8</v>
      </c>
      <c r="DA58" s="83" t="str">
        <f t="shared" si="40"/>
        <v>Projektingenieur 2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125">
        <v>771</v>
      </c>
      <c r="DF58" s="33">
        <f>VLOOKUP($DE58,Funktionsbezeichnungen,3,0)</f>
        <v>7</v>
      </c>
      <c r="DG58" s="83" t="str">
        <f>VLOOKUP($DE58,Funktionsbezeichnungen,2,0)</f>
        <v>Projektingenieur 1</v>
      </c>
      <c r="DH58" s="20"/>
      <c r="DI58" s="33">
        <v>771</v>
      </c>
      <c r="DJ58" s="33">
        <f>VLOOKUP($DI58,Funktionsbezeichnungen,3,0)</f>
        <v>7</v>
      </c>
      <c r="DK58" s="83" t="str">
        <f>VLOOKUP($DI58,Funktionsbezeichnungen,2,0)</f>
        <v>Projektingenieur 1</v>
      </c>
      <c r="DP58" s="19">
        <f t="shared" si="13"/>
        <v>8569</v>
      </c>
      <c r="DQ58" s="153">
        <v>2</v>
      </c>
      <c r="DR58" s="19">
        <v>3</v>
      </c>
      <c r="DS58" s="19" t="s">
        <v>951</v>
      </c>
    </row>
    <row r="59" spans="1:123" s="19" customFormat="1" x14ac:dyDescent="0.2">
      <c r="A59" s="53">
        <v>0</v>
      </c>
      <c r="B59" s="53">
        <v>1</v>
      </c>
      <c r="C59" s="53">
        <f t="shared" si="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1203</v>
      </c>
      <c r="V59" s="21">
        <v>2007</v>
      </c>
      <c r="W59" s="25" t="s">
        <v>1204</v>
      </c>
      <c r="X59" s="21">
        <v>2009</v>
      </c>
      <c r="Y59" s="28" t="s">
        <v>91</v>
      </c>
      <c r="Z59" s="162">
        <f>$AD$3-X59</f>
        <v>7</v>
      </c>
      <c r="AA59" s="25" t="s">
        <v>269</v>
      </c>
      <c r="AB59" s="118" t="s">
        <v>105</v>
      </c>
      <c r="AC59" s="21"/>
      <c r="AE59" s="90" t="s">
        <v>895</v>
      </c>
      <c r="AF59" s="82"/>
      <c r="CP59" s="19" t="str">
        <f t="shared" si="2"/>
        <v>Vecchi Sandra</v>
      </c>
      <c r="CR59" s="153">
        <f t="shared" si="3"/>
        <v>7</v>
      </c>
      <c r="CT59" s="154">
        <v>4906</v>
      </c>
      <c r="CU59" s="19" t="str">
        <f t="shared" si="34"/>
        <v>C</v>
      </c>
      <c r="CV59" s="125">
        <v>772</v>
      </c>
      <c r="CW59" s="33">
        <f t="shared" si="37"/>
        <v>8</v>
      </c>
      <c r="CX59" s="83" t="str">
        <f t="shared" si="38"/>
        <v>Projektingenieur 2</v>
      </c>
      <c r="CY59" s="125">
        <v>772</v>
      </c>
      <c r="CZ59" s="33">
        <f t="shared" si="39"/>
        <v>8</v>
      </c>
      <c r="DA59" s="83" t="str">
        <f t="shared" si="40"/>
        <v>Projektingenieur 2</v>
      </c>
      <c r="DB59" s="125"/>
      <c r="DC59" s="33"/>
      <c r="DD59" s="83"/>
      <c r="DE59" s="125"/>
      <c r="DF59" s="33"/>
      <c r="DG59" s="83"/>
      <c r="DH59" s="20"/>
      <c r="DI59" s="33"/>
      <c r="DJ59" s="33"/>
      <c r="DK59" s="83"/>
      <c r="DP59" s="19">
        <f t="shared" si="13"/>
        <v>4906</v>
      </c>
      <c r="DQ59" s="153">
        <v>2</v>
      </c>
      <c r="DR59" s="19">
        <v>1</v>
      </c>
      <c r="DS59" s="19" t="s">
        <v>951</v>
      </c>
    </row>
    <row r="60" spans="1:123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1135</v>
      </c>
      <c r="Q60" s="15">
        <v>56</v>
      </c>
      <c r="R60" s="42"/>
      <c r="S60" s="20" t="s">
        <v>1136</v>
      </c>
      <c r="T60" s="21">
        <v>1986</v>
      </c>
      <c r="U60" s="28" t="s">
        <v>1191</v>
      </c>
      <c r="V60" s="21">
        <v>2010</v>
      </c>
      <c r="W60" s="25"/>
      <c r="X60" s="21"/>
      <c r="Y60" s="28"/>
      <c r="Z60" s="21">
        <f t="shared" si="1"/>
        <v>6</v>
      </c>
      <c r="AA60" s="25" t="s">
        <v>698</v>
      </c>
      <c r="AB60" s="118" t="s">
        <v>105</v>
      </c>
      <c r="AC60" s="21"/>
      <c r="AE60" s="90" t="s">
        <v>376</v>
      </c>
      <c r="AF60" s="82"/>
      <c r="CP60" s="19" t="str">
        <f t="shared" si="2"/>
        <v>Berzi Patrick</v>
      </c>
      <c r="CR60" s="153">
        <f t="shared" si="3"/>
        <v>6</v>
      </c>
      <c r="CT60" s="154">
        <v>4911</v>
      </c>
      <c r="CU60" s="153" t="str">
        <f t="shared" si="34"/>
        <v>C</v>
      </c>
      <c r="CV60" s="125">
        <v>772</v>
      </c>
      <c r="CW60" s="33">
        <f t="shared" si="37"/>
        <v>8</v>
      </c>
      <c r="CX60" s="83" t="str">
        <f t="shared" si="38"/>
        <v>Projektingenieur 2</v>
      </c>
      <c r="CY60" s="125"/>
      <c r="CZ60" s="33"/>
      <c r="DA60" s="83"/>
      <c r="DB60" s="125"/>
      <c r="DC60" s="33"/>
      <c r="DD60" s="83"/>
      <c r="DE60" s="125"/>
      <c r="DF60" s="33"/>
      <c r="DG60" s="83"/>
      <c r="DH60" s="20"/>
      <c r="DI60" s="33"/>
      <c r="DJ60" s="33"/>
      <c r="DK60" s="83"/>
      <c r="DP60" s="19">
        <f t="shared" si="13"/>
        <v>4911</v>
      </c>
      <c r="DQ60" s="153">
        <v>2</v>
      </c>
      <c r="DR60" s="19">
        <v>3</v>
      </c>
      <c r="DS60" s="19" t="s">
        <v>951</v>
      </c>
    </row>
    <row r="61" spans="1:123" s="19" customFormat="1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1006</v>
      </c>
      <c r="V61" s="21">
        <v>2010</v>
      </c>
      <c r="W61" s="25"/>
      <c r="X61" s="21"/>
      <c r="Y61" s="28"/>
      <c r="Z61" s="118">
        <f t="shared" si="1"/>
        <v>6</v>
      </c>
      <c r="AA61" s="25" t="s">
        <v>916</v>
      </c>
      <c r="AB61" s="118" t="s">
        <v>105</v>
      </c>
      <c r="AC61" s="21"/>
      <c r="AE61" s="90" t="s">
        <v>375</v>
      </c>
      <c r="AF61" s="82"/>
      <c r="CP61" s="19" t="str">
        <f t="shared" si="2"/>
        <v>Bianchi Emmanuelle</v>
      </c>
      <c r="CR61" s="153">
        <f t="shared" si="3"/>
        <v>6</v>
      </c>
      <c r="CT61" s="154">
        <v>7706</v>
      </c>
      <c r="CU61" s="153" t="str">
        <f t="shared" si="34"/>
        <v>C</v>
      </c>
      <c r="CV61" s="125">
        <v>772</v>
      </c>
      <c r="CW61" s="33">
        <f t="shared" si="37"/>
        <v>8</v>
      </c>
      <c r="CX61" s="83" t="str">
        <f t="shared" si="38"/>
        <v>Projektingenieur 2</v>
      </c>
      <c r="CY61" s="125">
        <v>772</v>
      </c>
      <c r="CZ61" s="33">
        <f t="shared" si="39"/>
        <v>8</v>
      </c>
      <c r="DA61" s="83" t="str">
        <f t="shared" si="40"/>
        <v>Projektingenieur 2</v>
      </c>
      <c r="DB61" s="125">
        <v>771</v>
      </c>
      <c r="DC61" s="33">
        <f>VLOOKUP($DB61,Funktionsbezeichnungen,3,0)</f>
        <v>7</v>
      </c>
      <c r="DD61" s="83" t="str">
        <f>VLOOKUP($DB61,Funktionsbezeichnungen,2,0)</f>
        <v>Projektingenieur 1</v>
      </c>
      <c r="DE61" s="125">
        <v>770</v>
      </c>
      <c r="DF61" s="33">
        <f>VLOOKUP($DE61,Funktionsbezeichnungen,3,0)</f>
        <v>6</v>
      </c>
      <c r="DG61" s="83" t="str">
        <f>VLOOKUP($DE61,Funktionsbezeichnungen,2,0)</f>
        <v>Vorstufe Projektingenieur</v>
      </c>
      <c r="DH61" s="20"/>
      <c r="DI61" s="33">
        <v>771</v>
      </c>
      <c r="DJ61" s="33">
        <f>VLOOKUP($DI61,Funktionsbezeichnungen,3,0)</f>
        <v>7</v>
      </c>
      <c r="DK61" s="83" t="str">
        <f>VLOOKUP($DI61,Funktionsbezeichnungen,2,0)</f>
        <v>Projektingenieur 1</v>
      </c>
      <c r="DP61" s="19">
        <f t="shared" si="13"/>
        <v>7706</v>
      </c>
      <c r="DQ61" s="153">
        <v>2</v>
      </c>
      <c r="DR61" s="19">
        <v>3</v>
      </c>
      <c r="DS61" s="19" t="s">
        <v>951</v>
      </c>
    </row>
    <row r="62" spans="1:123" s="19" customForma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1006</v>
      </c>
      <c r="V62" s="21">
        <v>2010</v>
      </c>
      <c r="W62" s="25"/>
      <c r="X62" s="21"/>
      <c r="Y62" s="28"/>
      <c r="Z62" s="21">
        <f t="shared" si="1"/>
        <v>6</v>
      </c>
      <c r="AA62" s="25" t="s">
        <v>698</v>
      </c>
      <c r="AB62" s="118" t="s">
        <v>105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6</v>
      </c>
      <c r="CT62" s="154">
        <v>4901</v>
      </c>
      <c r="CU62" s="153" t="str">
        <f t="shared" si="34"/>
        <v>C</v>
      </c>
      <c r="CV62" s="125">
        <v>772</v>
      </c>
      <c r="CW62" s="33">
        <f t="shared" si="37"/>
        <v>8</v>
      </c>
      <c r="CX62" s="83" t="str">
        <f t="shared" si="38"/>
        <v>Projektingenieur 2</v>
      </c>
      <c r="CY62" s="125">
        <v>772</v>
      </c>
      <c r="CZ62" s="33">
        <f t="shared" si="39"/>
        <v>8</v>
      </c>
      <c r="DA62" s="83" t="str">
        <f t="shared" si="40"/>
        <v>Projektingenieur 2</v>
      </c>
      <c r="DB62" s="125">
        <v>771</v>
      </c>
      <c r="DC62" s="33">
        <f>VLOOKUP($DB62,Funktionsbezeichnungen,3,0)</f>
        <v>7</v>
      </c>
      <c r="DD62" s="83" t="str">
        <f>VLOOKUP($DB62,Funktionsbezeichnungen,2,0)</f>
        <v>Projektingenieur 1</v>
      </c>
      <c r="DE62" s="125">
        <v>770</v>
      </c>
      <c r="DF62" s="33">
        <f>VLOOKUP($DE62,Funktionsbezeichnungen,3,0)</f>
        <v>6</v>
      </c>
      <c r="DG62" s="83" t="str">
        <f>VLOOKUP($DE62,Funktionsbezeichnungen,2,0)</f>
        <v>Vorstufe Projektingenieur</v>
      </c>
      <c r="DH62" s="20"/>
      <c r="DI62" s="33">
        <v>771</v>
      </c>
      <c r="DJ62" s="33">
        <f>VLOOKUP($DI62,Funktionsbezeichnungen,3,0)</f>
        <v>7</v>
      </c>
      <c r="DK62" s="83" t="str">
        <f>VLOOKUP($DI62,Funktionsbezeichnungen,2,0)</f>
        <v>Projektingenieur 1</v>
      </c>
      <c r="DP62" s="19">
        <f t="shared" si="13"/>
        <v>4901</v>
      </c>
      <c r="DQ62" s="153">
        <v>2</v>
      </c>
      <c r="DR62" s="19">
        <v>3</v>
      </c>
      <c r="DS62" s="19" t="s">
        <v>951</v>
      </c>
    </row>
    <row r="63" spans="1:123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1138</v>
      </c>
      <c r="Q63" s="15">
        <v>59</v>
      </c>
      <c r="R63" s="42"/>
      <c r="S63" s="20" t="s">
        <v>1139</v>
      </c>
      <c r="T63" s="21">
        <v>1981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6</v>
      </c>
      <c r="AA63" s="25" t="s">
        <v>916</v>
      </c>
      <c r="AB63" s="118" t="s">
        <v>105</v>
      </c>
      <c r="AC63" s="21"/>
      <c r="AE63" s="90" t="s">
        <v>375</v>
      </c>
      <c r="AF63" s="82"/>
      <c r="CP63" s="19" t="str">
        <f t="shared" si="2"/>
        <v>Kanagasabai Manoja</v>
      </c>
      <c r="CR63" s="153">
        <f t="shared" si="3"/>
        <v>6</v>
      </c>
      <c r="CT63" s="154">
        <v>4910</v>
      </c>
      <c r="CU63" s="153" t="str">
        <f t="shared" si="34"/>
        <v>C</v>
      </c>
      <c r="CV63" s="125">
        <v>772</v>
      </c>
      <c r="CW63" s="33">
        <f t="shared" si="37"/>
        <v>8</v>
      </c>
      <c r="CX63" s="83" t="str">
        <f t="shared" si="38"/>
        <v>Projektingenieur 2</v>
      </c>
      <c r="CY63" s="125"/>
      <c r="CZ63" s="33"/>
      <c r="DA63" s="83"/>
      <c r="DB63" s="125">
        <v>771</v>
      </c>
      <c r="DC63" s="33">
        <f>VLOOKUP($DB63,Funktionsbezeichnungen,3,0)</f>
        <v>7</v>
      </c>
      <c r="DD63" s="83" t="str">
        <f>VLOOKUP($DB63,Funktionsbezeichnungen,2,0)</f>
        <v>Projektingenieur 1</v>
      </c>
      <c r="DE63" s="125">
        <v>770</v>
      </c>
      <c r="DF63" s="33">
        <f>VLOOKUP($DE63,Funktionsbezeichnungen,3,0)</f>
        <v>6</v>
      </c>
      <c r="DG63" s="83" t="str">
        <f>VLOOKUP($DE63,Funktionsbezeichnungen,2,0)</f>
        <v>Vorstufe Projektingenieur</v>
      </c>
      <c r="DH63" s="20"/>
      <c r="DI63" s="33">
        <v>771</v>
      </c>
      <c r="DJ63" s="33">
        <f>VLOOKUP($DI63,Funktionsbezeichnungen,3,0)</f>
        <v>7</v>
      </c>
      <c r="DK63" s="83" t="str">
        <f>VLOOKUP($DI63,Funktionsbezeichnungen,2,0)</f>
        <v>Projektingenieur 1</v>
      </c>
      <c r="DP63" s="19">
        <f t="shared" si="13"/>
        <v>4910</v>
      </c>
      <c r="DQ63" s="153">
        <v>2</v>
      </c>
      <c r="DR63" s="19">
        <v>3</v>
      </c>
      <c r="DS63" s="19" t="s">
        <v>951</v>
      </c>
    </row>
    <row r="64" spans="1:123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1094</v>
      </c>
      <c r="Q64" s="15">
        <v>60</v>
      </c>
      <c r="R64" s="42"/>
      <c r="S64" s="20" t="s">
        <v>1095</v>
      </c>
      <c r="T64" s="21">
        <v>1985</v>
      </c>
      <c r="U64" s="28" t="s">
        <v>1006</v>
      </c>
      <c r="V64" s="21">
        <v>2011</v>
      </c>
      <c r="W64" s="25"/>
      <c r="X64" s="21"/>
      <c r="Y64" s="28"/>
      <c r="Z64" s="118">
        <f t="shared" si="1"/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Brem Jakob</v>
      </c>
      <c r="CR64" s="153">
        <f t="shared" si="3"/>
        <v>5</v>
      </c>
      <c r="CT64" s="154">
        <v>4356</v>
      </c>
      <c r="CU64" s="153" t="str">
        <f t="shared" si="34"/>
        <v>D</v>
      </c>
      <c r="CV64" s="125">
        <v>772</v>
      </c>
      <c r="CW64" s="33">
        <f t="shared" si="37"/>
        <v>8</v>
      </c>
      <c r="CX64" s="83" t="str">
        <f t="shared" si="38"/>
        <v>Projektingenieur 2</v>
      </c>
      <c r="CY64" s="125"/>
      <c r="CZ64" s="33"/>
      <c r="DA64" s="83"/>
      <c r="DB64" s="125"/>
      <c r="DC64" s="33"/>
      <c r="DD64" s="83"/>
      <c r="DE64" s="125"/>
      <c r="DF64" s="33"/>
      <c r="DG64" s="83"/>
      <c r="DH64" s="20"/>
      <c r="DI64" s="33"/>
      <c r="DJ64" s="33"/>
      <c r="DK64" s="83"/>
      <c r="DP64" s="19">
        <f t="shared" si="13"/>
        <v>4356</v>
      </c>
      <c r="DQ64" s="153">
        <v>2</v>
      </c>
      <c r="DR64" s="19">
        <v>3</v>
      </c>
      <c r="DS64" s="19" t="s">
        <v>951</v>
      </c>
    </row>
    <row r="65" spans="1:123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3">
        <f t="shared" si="3"/>
        <v>5</v>
      </c>
      <c r="CT65" s="154">
        <v>4907</v>
      </c>
      <c r="CU65" s="153" t="str">
        <f t="shared" si="34"/>
        <v>D</v>
      </c>
      <c r="CV65" s="125">
        <v>772</v>
      </c>
      <c r="CW65" s="33">
        <f t="shared" si="37"/>
        <v>8</v>
      </c>
      <c r="CX65" s="83" t="str">
        <f t="shared" si="38"/>
        <v>Projektingenieur 2</v>
      </c>
      <c r="CY65" s="125">
        <v>771</v>
      </c>
      <c r="CZ65" s="33">
        <f t="shared" ref="CZ65:CZ94" si="41">VLOOKUP($CY65,Funktionsbezeichnungen,3,0)</f>
        <v>7</v>
      </c>
      <c r="DA65" s="83" t="str">
        <f t="shared" ref="DA65:DA94" si="42">VLOOKUP($CY65,Funktionsbezeichnungen,2,0)</f>
        <v>Projektingenieur 1</v>
      </c>
      <c r="DB65" s="125"/>
      <c r="DC65" s="33"/>
      <c r="DD65" s="83"/>
      <c r="DE65" s="125"/>
      <c r="DF65" s="33"/>
      <c r="DG65" s="83"/>
      <c r="DH65" s="20"/>
      <c r="DI65" s="33"/>
      <c r="DJ65" s="33"/>
      <c r="DK65" s="83"/>
      <c r="DP65" s="19">
        <f t="shared" si="13"/>
        <v>4907</v>
      </c>
      <c r="DQ65" s="153">
        <v>2</v>
      </c>
      <c r="DR65" s="19">
        <v>3</v>
      </c>
      <c r="DS65" s="19" t="s">
        <v>951</v>
      </c>
    </row>
    <row r="66" spans="1:123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3">
        <f t="shared" si="3"/>
        <v>4</v>
      </c>
      <c r="CT66" s="154">
        <v>4308</v>
      </c>
      <c r="CU66" s="153" t="str">
        <f t="shared" si="34"/>
        <v>D</v>
      </c>
      <c r="CV66" s="125">
        <v>772</v>
      </c>
      <c r="CW66" s="33">
        <f t="shared" si="37"/>
        <v>8</v>
      </c>
      <c r="CX66" s="83" t="str">
        <f t="shared" si="38"/>
        <v>Projektingenieur 2</v>
      </c>
      <c r="CY66" s="125">
        <v>771</v>
      </c>
      <c r="CZ66" s="33">
        <f t="shared" si="41"/>
        <v>7</v>
      </c>
      <c r="DA66" s="83" t="str">
        <f t="shared" si="42"/>
        <v>Projektingenieur 1</v>
      </c>
      <c r="DB66" s="125"/>
      <c r="DC66" s="33"/>
      <c r="DD66" s="83"/>
      <c r="DE66" s="125"/>
      <c r="DF66" s="33"/>
      <c r="DG66" s="83"/>
      <c r="DH66" s="20"/>
      <c r="DI66" s="33"/>
      <c r="DJ66" s="33"/>
      <c r="DK66" s="83"/>
      <c r="DP66" s="19">
        <f t="shared" si="13"/>
        <v>4308</v>
      </c>
      <c r="DQ66" s="153">
        <v>2</v>
      </c>
      <c r="DR66" s="19">
        <v>3</v>
      </c>
      <c r="DS66" s="19" t="s">
        <v>951</v>
      </c>
    </row>
    <row r="67" spans="1:123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 t="s">
        <v>1182</v>
      </c>
      <c r="X67" s="21">
        <v>2015</v>
      </c>
      <c r="Y67" s="28" t="s">
        <v>91</v>
      </c>
      <c r="Z67" s="118">
        <f t="shared" si="1"/>
        <v>4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3">
        <f t="shared" si="3"/>
        <v>4</v>
      </c>
      <c r="CT67" s="154">
        <v>4310</v>
      </c>
      <c r="CU67" s="153" t="str">
        <f t="shared" si="34"/>
        <v>D</v>
      </c>
      <c r="CV67" s="125">
        <v>772</v>
      </c>
      <c r="CW67" s="33">
        <f t="shared" si="37"/>
        <v>8</v>
      </c>
      <c r="CX67" s="83" t="str">
        <f t="shared" si="38"/>
        <v>Projektingenieur 2</v>
      </c>
      <c r="CY67" s="125">
        <v>771</v>
      </c>
      <c r="CZ67" s="33">
        <f t="shared" si="41"/>
        <v>7</v>
      </c>
      <c r="DA67" s="83" t="str">
        <f t="shared" si="42"/>
        <v>Projektingenieur 1</v>
      </c>
      <c r="DB67" s="125"/>
      <c r="DC67" s="33"/>
      <c r="DD67" s="83"/>
      <c r="DE67" s="125"/>
      <c r="DF67" s="33"/>
      <c r="DG67" s="83"/>
      <c r="DH67" s="20"/>
      <c r="DI67" s="33"/>
      <c r="DJ67" s="33"/>
      <c r="DK67" s="83"/>
      <c r="DP67" s="19">
        <f t="shared" si="13"/>
        <v>4310</v>
      </c>
      <c r="DQ67" s="153">
        <v>2</v>
      </c>
      <c r="DR67" s="19">
        <v>3</v>
      </c>
      <c r="DS67" s="19" t="s">
        <v>951</v>
      </c>
    </row>
    <row r="68" spans="1:123" s="19" customFormat="1" ht="27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1014</v>
      </c>
      <c r="Q68" s="15">
        <v>64</v>
      </c>
      <c r="R68" s="42"/>
      <c r="S68" s="20" t="s">
        <v>1015</v>
      </c>
      <c r="T68" s="21">
        <v>1980</v>
      </c>
      <c r="U68" s="28" t="s">
        <v>1050</v>
      </c>
      <c r="V68" s="21">
        <v>2002</v>
      </c>
      <c r="W68" s="28" t="s">
        <v>1006</v>
      </c>
      <c r="X68" s="21">
        <v>2013</v>
      </c>
      <c r="Y68" s="28"/>
      <c r="Z68" s="163">
        <f>$AD$3-X68</f>
        <v>3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si="2"/>
        <v>Hochuli Antonina</v>
      </c>
      <c r="CR68" s="153">
        <f t="shared" si="3"/>
        <v>3</v>
      </c>
      <c r="CT68" s="154">
        <v>8579</v>
      </c>
      <c r="CU68" s="153" t="str">
        <f t="shared" si="34"/>
        <v>D</v>
      </c>
      <c r="CV68" s="125">
        <v>771</v>
      </c>
      <c r="CW68" s="33">
        <f t="shared" si="37"/>
        <v>7</v>
      </c>
      <c r="CX68" s="83" t="str">
        <f t="shared" si="38"/>
        <v>Projektingenieur 1</v>
      </c>
      <c r="CY68" s="125">
        <v>770</v>
      </c>
      <c r="CZ68" s="33">
        <f t="shared" si="41"/>
        <v>6</v>
      </c>
      <c r="DA68" s="83" t="str">
        <f t="shared" si="42"/>
        <v>Vorstufe Projektingenieur</v>
      </c>
      <c r="DB68" s="125"/>
      <c r="DC68" s="33"/>
      <c r="DD68" s="83"/>
      <c r="DE68" s="125"/>
      <c r="DF68" s="33"/>
      <c r="DG68" s="83"/>
      <c r="DH68" s="20"/>
      <c r="DI68" s="33"/>
      <c r="DJ68" s="33"/>
      <c r="DK68" s="83"/>
      <c r="DP68" s="19">
        <f t="shared" si="13"/>
        <v>8579</v>
      </c>
      <c r="DQ68" s="153">
        <v>2</v>
      </c>
      <c r="DR68" s="19">
        <v>3</v>
      </c>
      <c r="DS68" s="19" t="s">
        <v>951</v>
      </c>
    </row>
    <row r="69" spans="1:123" s="19" customFormat="1" x14ac:dyDescent="0.2">
      <c r="A69" s="53">
        <v>0</v>
      </c>
      <c r="B69" s="53"/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1187</v>
      </c>
      <c r="Q69" s="15">
        <v>65</v>
      </c>
      <c r="R69" s="42"/>
      <c r="S69" s="20" t="s">
        <v>1188</v>
      </c>
      <c r="T69" s="21">
        <v>1983</v>
      </c>
      <c r="U69" s="28" t="s">
        <v>1189</v>
      </c>
      <c r="V69" s="21">
        <v>2008</v>
      </c>
      <c r="W69" s="25"/>
      <c r="X69" s="21"/>
      <c r="Y69" s="28"/>
      <c r="Z69" s="118">
        <f>$AD$3-V69</f>
        <v>8</v>
      </c>
      <c r="AA69" s="25" t="s">
        <v>698</v>
      </c>
      <c r="AB69" s="21" t="s">
        <v>121</v>
      </c>
      <c r="AC69" s="21"/>
      <c r="AE69" s="90" t="s">
        <v>375</v>
      </c>
      <c r="AF69" s="82"/>
      <c r="CP69" s="19" t="str">
        <f t="shared" ref="CP69:CP132" si="43">+S69</f>
        <v>Skucek Axel</v>
      </c>
      <c r="CR69" s="153">
        <f t="shared" ref="CR69:CR130" si="44">+Z69</f>
        <v>8</v>
      </c>
      <c r="CT69" s="154">
        <v>4322</v>
      </c>
      <c r="CU69" s="153" t="str">
        <f t="shared" ref="CU69:CU100" si="45">+AB69</f>
        <v>D</v>
      </c>
      <c r="CV69" s="125">
        <v>772</v>
      </c>
      <c r="CW69" s="33">
        <f t="shared" si="37"/>
        <v>8</v>
      </c>
      <c r="CX69" s="83" t="str">
        <f t="shared" si="38"/>
        <v>Projektingenieur 2</v>
      </c>
      <c r="CY69" s="125"/>
      <c r="CZ69" s="33"/>
      <c r="DA69" s="83"/>
      <c r="DB69" s="125"/>
      <c r="DC69" s="33"/>
      <c r="DD69" s="83"/>
      <c r="DE69" s="125"/>
      <c r="DF69" s="33"/>
      <c r="DG69" s="83"/>
      <c r="DH69" s="20"/>
      <c r="DI69" s="33"/>
      <c r="DJ69" s="33"/>
      <c r="DK69" s="83"/>
      <c r="DP69" s="19">
        <f t="shared" ref="DP69:DP132" si="46">+CT69</f>
        <v>4322</v>
      </c>
      <c r="DQ69" s="153">
        <v>2</v>
      </c>
      <c r="DR69" s="19">
        <v>3</v>
      </c>
      <c r="DS69" s="19" t="s">
        <v>951</v>
      </c>
    </row>
    <row r="70" spans="1:123" s="19" customFormat="1" x14ac:dyDescent="0.2">
      <c r="A70" s="53">
        <v>0</v>
      </c>
      <c r="B70" s="53"/>
      <c r="C70" s="53">
        <f t="shared" ref="C70:C125" si="47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131" si="48">$AD$3-V70</f>
        <v>3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43"/>
        <v>Meisch Raoul</v>
      </c>
      <c r="CR70" s="153">
        <f t="shared" si="44"/>
        <v>3</v>
      </c>
      <c r="CT70" s="154">
        <v>4315</v>
      </c>
      <c r="CU70" s="153" t="str">
        <f t="shared" si="45"/>
        <v>D</v>
      </c>
      <c r="CV70" s="125">
        <v>771</v>
      </c>
      <c r="CW70" s="33">
        <f t="shared" si="37"/>
        <v>7</v>
      </c>
      <c r="CX70" s="83" t="str">
        <f t="shared" si="38"/>
        <v>Projektingenieur 1</v>
      </c>
      <c r="CY70" s="125"/>
      <c r="CZ70" s="33"/>
      <c r="DA70" s="83"/>
      <c r="DB70" s="125"/>
      <c r="DC70" s="33"/>
      <c r="DD70" s="83"/>
      <c r="DE70" s="125"/>
      <c r="DF70" s="33"/>
      <c r="DG70" s="83"/>
      <c r="DH70" s="20"/>
      <c r="DI70" s="33"/>
      <c r="DJ70" s="33"/>
      <c r="DK70" s="83"/>
      <c r="DP70" s="19">
        <f t="shared" si="46"/>
        <v>4315</v>
      </c>
      <c r="DQ70" s="153">
        <v>2</v>
      </c>
      <c r="DR70" s="19">
        <v>3</v>
      </c>
      <c r="DS70" s="19" t="s">
        <v>951</v>
      </c>
    </row>
    <row r="71" spans="1:123" s="19" customFormat="1" x14ac:dyDescent="0.2">
      <c r="A71" s="53">
        <v>0</v>
      </c>
      <c r="B71" s="53">
        <v>1</v>
      </c>
      <c r="C71" s="53">
        <f t="shared" si="47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1006</v>
      </c>
      <c r="V71" s="21">
        <v>2013</v>
      </c>
      <c r="W71" s="25"/>
      <c r="X71" s="21"/>
      <c r="Y71" s="28"/>
      <c r="Z71" s="118">
        <f t="shared" si="48"/>
        <v>3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3"/>
        <v>Stöhr Jessica</v>
      </c>
      <c r="CR71" s="153">
        <f t="shared" si="44"/>
        <v>3</v>
      </c>
      <c r="CT71" s="154">
        <v>4313</v>
      </c>
      <c r="CU71" s="153" t="str">
        <f t="shared" si="45"/>
        <v>D</v>
      </c>
      <c r="CV71" s="125">
        <v>771</v>
      </c>
      <c r="CW71" s="33">
        <f t="shared" si="37"/>
        <v>7</v>
      </c>
      <c r="CX71" s="83" t="str">
        <f t="shared" si="38"/>
        <v>Projektingenieur 1</v>
      </c>
      <c r="CY71" s="125">
        <v>770</v>
      </c>
      <c r="CZ71" s="33">
        <f t="shared" si="41"/>
        <v>6</v>
      </c>
      <c r="DA71" s="83" t="str">
        <f t="shared" si="42"/>
        <v>Vorstufe Projektingenieur</v>
      </c>
      <c r="DB71" s="125"/>
      <c r="DC71" s="33"/>
      <c r="DD71" s="83"/>
      <c r="DE71" s="125"/>
      <c r="DF71" s="33"/>
      <c r="DG71" s="83"/>
      <c r="DH71" s="20"/>
      <c r="DI71" s="33"/>
      <c r="DJ71" s="33"/>
      <c r="DK71" s="83"/>
      <c r="DP71" s="19">
        <f t="shared" si="46"/>
        <v>4313</v>
      </c>
      <c r="DQ71" s="153">
        <v>2</v>
      </c>
      <c r="DR71" s="19">
        <v>3</v>
      </c>
      <c r="DS71" s="19" t="s">
        <v>951</v>
      </c>
    </row>
    <row r="72" spans="1:123" s="19" customFormat="1" x14ac:dyDescent="0.2">
      <c r="A72" s="53">
        <v>0</v>
      </c>
      <c r="B72" s="53"/>
      <c r="C72" s="53">
        <f t="shared" si="47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8"/>
        <v>2</v>
      </c>
      <c r="AA72" s="25" t="s">
        <v>698</v>
      </c>
      <c r="AB72" s="21" t="s">
        <v>121</v>
      </c>
      <c r="AC72" s="21"/>
      <c r="AE72" s="90" t="s">
        <v>375</v>
      </c>
      <c r="AF72" s="82"/>
      <c r="CP72" s="19" t="str">
        <f t="shared" si="43"/>
        <v>Vitt Bernhard</v>
      </c>
      <c r="CR72" s="153">
        <f t="shared" si="44"/>
        <v>2</v>
      </c>
      <c r="CT72" s="154">
        <v>4318</v>
      </c>
      <c r="CU72" s="153" t="str">
        <f t="shared" si="45"/>
        <v>D</v>
      </c>
      <c r="CV72" s="125">
        <v>770</v>
      </c>
      <c r="CW72" s="33">
        <f t="shared" si="37"/>
        <v>6</v>
      </c>
      <c r="CX72" s="83" t="str">
        <f t="shared" si="38"/>
        <v>Vorstufe Projektingenieur</v>
      </c>
      <c r="CY72" s="125"/>
      <c r="CZ72" s="33"/>
      <c r="DA72" s="83"/>
      <c r="DB72" s="125"/>
      <c r="DC72" s="33"/>
      <c r="DD72" s="83"/>
      <c r="DE72" s="125"/>
      <c r="DF72" s="33"/>
      <c r="DG72" s="83"/>
      <c r="DH72" s="20"/>
      <c r="DI72" s="33"/>
      <c r="DJ72" s="33"/>
      <c r="DK72" s="83"/>
      <c r="DP72" s="19">
        <f t="shared" si="46"/>
        <v>4318</v>
      </c>
      <c r="DQ72" s="153">
        <v>2</v>
      </c>
      <c r="DR72" s="19">
        <v>3</v>
      </c>
      <c r="DS72" s="19" t="s">
        <v>951</v>
      </c>
    </row>
    <row r="73" spans="1:123" s="19" customFormat="1" ht="27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>
        <v>1</v>
      </c>
      <c r="I73" s="56"/>
      <c r="J73" s="54"/>
      <c r="K73" s="56"/>
      <c r="L73" s="56"/>
      <c r="M73" s="56"/>
      <c r="N73" s="58"/>
      <c r="O73" s="52" t="s">
        <v>358</v>
      </c>
      <c r="P73" s="15" t="s">
        <v>1173</v>
      </c>
      <c r="Q73" s="15">
        <v>69</v>
      </c>
      <c r="R73" s="42"/>
      <c r="S73" s="20" t="s">
        <v>1172</v>
      </c>
      <c r="T73" s="21">
        <v>1986</v>
      </c>
      <c r="U73" s="208" t="s">
        <v>1192</v>
      </c>
      <c r="V73" s="21">
        <v>2011</v>
      </c>
      <c r="W73" s="28" t="s">
        <v>1006</v>
      </c>
      <c r="X73" s="21">
        <v>2015</v>
      </c>
      <c r="Y73" s="28"/>
      <c r="Z73" s="118">
        <f t="shared" si="48"/>
        <v>5</v>
      </c>
      <c r="AA73" s="25" t="s">
        <v>1176</v>
      </c>
      <c r="AB73" s="21" t="s">
        <v>121</v>
      </c>
      <c r="AC73" s="21"/>
      <c r="AE73" s="90" t="s">
        <v>376</v>
      </c>
      <c r="AF73" s="82"/>
      <c r="CP73" s="19" t="str">
        <f t="shared" si="43"/>
        <v>Völlmin Daniel</v>
      </c>
      <c r="CR73" s="153">
        <f t="shared" si="44"/>
        <v>5</v>
      </c>
      <c r="CT73" s="154">
        <v>4319</v>
      </c>
      <c r="CU73" s="153" t="str">
        <f t="shared" si="45"/>
        <v>D</v>
      </c>
      <c r="CV73" s="125">
        <v>771</v>
      </c>
      <c r="CW73" s="33">
        <f t="shared" si="37"/>
        <v>7</v>
      </c>
      <c r="CX73" s="83" t="str">
        <f t="shared" si="38"/>
        <v>Projektingenieur 1</v>
      </c>
      <c r="CY73" s="125"/>
      <c r="CZ73" s="33"/>
      <c r="DA73" s="83"/>
      <c r="DB73" s="125"/>
      <c r="DC73" s="33"/>
      <c r="DD73" s="83"/>
      <c r="DE73" s="125"/>
      <c r="DF73" s="33"/>
      <c r="DG73" s="83"/>
      <c r="DH73" s="20"/>
      <c r="DI73" s="33"/>
      <c r="DJ73" s="33"/>
      <c r="DK73" s="83"/>
      <c r="DP73" s="19">
        <f t="shared" si="46"/>
        <v>4319</v>
      </c>
      <c r="DQ73" s="153">
        <v>2</v>
      </c>
      <c r="DR73" s="19">
        <v>3</v>
      </c>
      <c r="DS73" s="19" t="s">
        <v>951</v>
      </c>
    </row>
    <row r="74" spans="1:123" s="19" customFormat="1" x14ac:dyDescent="0.2">
      <c r="A74" s="53">
        <v>0</v>
      </c>
      <c r="B74" s="53"/>
      <c r="C74" s="53">
        <f t="shared" si="47"/>
        <v>0</v>
      </c>
      <c r="D74" s="55">
        <v>1</v>
      </c>
      <c r="E74" s="55"/>
      <c r="F74" s="56"/>
      <c r="G74" s="54"/>
      <c r="H74" s="54"/>
      <c r="I74" s="56"/>
      <c r="J74" s="54"/>
      <c r="K74" s="56"/>
      <c r="L74" s="56"/>
      <c r="M74" s="56"/>
      <c r="N74" s="58"/>
      <c r="O74" s="52" t="s">
        <v>360</v>
      </c>
      <c r="P74" s="15" t="s">
        <v>1016</v>
      </c>
      <c r="Q74" s="15">
        <v>70</v>
      </c>
      <c r="R74" s="164"/>
      <c r="S74" s="20" t="s">
        <v>1017</v>
      </c>
      <c r="T74" s="21">
        <v>1988</v>
      </c>
      <c r="U74" s="28" t="s">
        <v>1216</v>
      </c>
      <c r="V74" s="21">
        <v>2016</v>
      </c>
      <c r="W74" s="25"/>
      <c r="X74" s="21"/>
      <c r="Y74" s="28"/>
      <c r="Z74" s="118">
        <f t="shared" si="48"/>
        <v>0</v>
      </c>
      <c r="AA74" s="25" t="s">
        <v>698</v>
      </c>
      <c r="AB74" s="21" t="s">
        <v>121</v>
      </c>
      <c r="AC74" s="21"/>
      <c r="AE74" s="90" t="s">
        <v>375</v>
      </c>
      <c r="AF74" s="82"/>
      <c r="CP74" s="19" t="str">
        <f t="shared" si="43"/>
        <v>Burger Stefan</v>
      </c>
      <c r="CR74" s="19">
        <f t="shared" si="44"/>
        <v>0</v>
      </c>
      <c r="CT74" s="154">
        <v>9748</v>
      </c>
      <c r="CU74" s="19" t="str">
        <f t="shared" si="45"/>
        <v>D</v>
      </c>
      <c r="CV74" s="125"/>
      <c r="CW74" s="33" t="e">
        <f t="shared" si="37"/>
        <v>#N/A</v>
      </c>
      <c r="CX74" s="83" t="e">
        <f t="shared" si="38"/>
        <v>#N/A</v>
      </c>
      <c r="CY74" s="125"/>
      <c r="CZ74" s="33"/>
      <c r="DA74" s="83"/>
      <c r="DB74" s="125"/>
      <c r="DC74" s="33"/>
      <c r="DD74" s="83"/>
      <c r="DE74" s="125"/>
      <c r="DF74" s="33"/>
      <c r="DG74" s="83"/>
      <c r="DH74" s="20"/>
      <c r="DI74" s="125"/>
      <c r="DJ74" s="33"/>
      <c r="DK74" s="83"/>
      <c r="DP74" s="19">
        <f t="shared" si="46"/>
        <v>9748</v>
      </c>
      <c r="DQ74" s="153">
        <v>2</v>
      </c>
      <c r="DR74" s="19">
        <v>3</v>
      </c>
      <c r="DS74" s="185" t="s">
        <v>951</v>
      </c>
    </row>
    <row r="75" spans="1:123" s="19" customFormat="1" x14ac:dyDescent="0.2">
      <c r="A75" s="53">
        <v>0</v>
      </c>
      <c r="B75" s="53"/>
      <c r="C75" s="53">
        <f t="shared" si="47"/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358</v>
      </c>
      <c r="P75" s="15" t="s">
        <v>1125</v>
      </c>
      <c r="Q75" s="15">
        <v>71</v>
      </c>
      <c r="R75" s="164" t="s">
        <v>928</v>
      </c>
      <c r="S75" s="20" t="s">
        <v>1126</v>
      </c>
      <c r="T75" s="21">
        <v>1954</v>
      </c>
      <c r="U75" s="28" t="s">
        <v>126</v>
      </c>
      <c r="V75" s="21">
        <v>1973</v>
      </c>
      <c r="W75" s="25" t="s">
        <v>1127</v>
      </c>
      <c r="X75" s="21">
        <v>1979</v>
      </c>
      <c r="Y75" s="28"/>
      <c r="Z75" s="21">
        <f t="shared" si="48"/>
        <v>43</v>
      </c>
      <c r="AA75" s="25" t="s">
        <v>110</v>
      </c>
      <c r="AB75" s="21" t="s">
        <v>105</v>
      </c>
      <c r="AC75" s="21"/>
      <c r="AE75" s="90" t="s">
        <v>376</v>
      </c>
      <c r="AF75" s="82"/>
      <c r="CP75" s="19" t="str">
        <f t="shared" si="43"/>
        <v>Reber Erich</v>
      </c>
      <c r="CR75" s="19">
        <f t="shared" si="44"/>
        <v>43</v>
      </c>
      <c r="CT75" s="154">
        <v>3211</v>
      </c>
      <c r="CU75" s="19" t="str">
        <f t="shared" si="45"/>
        <v>C</v>
      </c>
      <c r="CV75" s="125">
        <v>772</v>
      </c>
      <c r="CW75" s="33">
        <f t="shared" si="37"/>
        <v>8</v>
      </c>
      <c r="CX75" s="83" t="str">
        <f t="shared" si="38"/>
        <v>Projektingenieur 2</v>
      </c>
      <c r="CY75" s="125"/>
      <c r="CZ75" s="33"/>
      <c r="DA75" s="83"/>
      <c r="DB75" s="125"/>
      <c r="DC75" s="33"/>
      <c r="DD75" s="83"/>
      <c r="DE75" s="125"/>
      <c r="DF75" s="33"/>
      <c r="DG75" s="83"/>
      <c r="DH75" s="20"/>
      <c r="DI75" s="125"/>
      <c r="DJ75" s="33"/>
      <c r="DK75" s="83"/>
      <c r="DP75" s="19">
        <f t="shared" si="46"/>
        <v>3211</v>
      </c>
      <c r="DQ75" s="153">
        <v>6</v>
      </c>
      <c r="DR75" s="19">
        <v>0</v>
      </c>
      <c r="DS75" s="185" t="s">
        <v>968</v>
      </c>
    </row>
    <row r="76" spans="1:123" s="19" customFormat="1" x14ac:dyDescent="0.2">
      <c r="A76" s="53">
        <v>0</v>
      </c>
      <c r="B76" s="53"/>
      <c r="C76" s="53">
        <f t="shared" si="47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476</v>
      </c>
      <c r="Q76" s="15">
        <v>72</v>
      </c>
      <c r="R76" s="164"/>
      <c r="S76" s="29" t="s">
        <v>127</v>
      </c>
      <c r="T76" s="21">
        <v>1956</v>
      </c>
      <c r="U76" s="28" t="s">
        <v>126</v>
      </c>
      <c r="V76" s="21">
        <v>1976</v>
      </c>
      <c r="W76" s="25"/>
      <c r="X76" s="21"/>
      <c r="Y76" s="28" t="s">
        <v>242</v>
      </c>
      <c r="Z76" s="21">
        <f>$AD$3-V76</f>
        <v>40</v>
      </c>
      <c r="AA76" s="25" t="s">
        <v>686</v>
      </c>
      <c r="AB76" s="21" t="s">
        <v>105</v>
      </c>
      <c r="AC76" s="21"/>
      <c r="AE76" s="90" t="s">
        <v>423</v>
      </c>
      <c r="AF76" s="82"/>
      <c r="CP76" s="19" t="str">
        <f t="shared" si="43"/>
        <v>Aebi Roger</v>
      </c>
      <c r="CR76" s="19">
        <f t="shared" si="44"/>
        <v>40</v>
      </c>
      <c r="CT76" s="154">
        <v>6622</v>
      </c>
      <c r="CU76" s="19" t="str">
        <f t="shared" si="45"/>
        <v>C</v>
      </c>
      <c r="CV76" s="125">
        <v>772</v>
      </c>
      <c r="CW76" s="33">
        <f t="shared" si="37"/>
        <v>8</v>
      </c>
      <c r="CX76" s="83" t="str">
        <f t="shared" si="38"/>
        <v>Projektingenieur 2</v>
      </c>
      <c r="CY76" s="125">
        <v>772</v>
      </c>
      <c r="CZ76" s="33">
        <f t="shared" si="41"/>
        <v>8</v>
      </c>
      <c r="DA76" s="83" t="str">
        <f t="shared" si="42"/>
        <v>Projektingenieur 2</v>
      </c>
      <c r="DB76" s="125">
        <v>772</v>
      </c>
      <c r="DC76" s="33">
        <f t="shared" ref="DC76:DC97" si="49">VLOOKUP($DB76,Funktionsbezeichnungen,3,0)</f>
        <v>8</v>
      </c>
      <c r="DD76" s="83" t="str">
        <f t="shared" ref="DD76:DD97" si="50">VLOOKUP($DB76,Funktionsbezeichnungen,2,0)</f>
        <v>Projektingenieur 2</v>
      </c>
      <c r="DE76" s="125">
        <v>772</v>
      </c>
      <c r="DF76" s="33">
        <f t="shared" ref="DF76:DF104" si="51">VLOOKUP($DE76,Funktionsbezeichnungen,3,0)</f>
        <v>8</v>
      </c>
      <c r="DG76" s="83" t="str">
        <f t="shared" ref="DG76:DG104" si="52">VLOOKUP($DE76,Funktionsbezeichnungen,2,0)</f>
        <v>Projektingenieur 2</v>
      </c>
      <c r="DH76" s="20"/>
      <c r="DI76" s="33">
        <v>772</v>
      </c>
      <c r="DJ76" s="33">
        <f t="shared" ref="DJ76:DJ97" si="53">VLOOKUP($DI76,Funktionsbezeichnungen,3,0)</f>
        <v>8</v>
      </c>
      <c r="DK76" s="83" t="str">
        <f t="shared" ref="DK76:DK97" si="54">VLOOKUP($DI76,Funktionsbezeichnungen,2,0)</f>
        <v>Projektingenieur 2</v>
      </c>
      <c r="DP76" s="19">
        <f t="shared" si="46"/>
        <v>6622</v>
      </c>
      <c r="DQ76" s="153">
        <v>6</v>
      </c>
      <c r="DR76" s="19">
        <v>0</v>
      </c>
      <c r="DS76" s="185" t="s">
        <v>969</v>
      </c>
    </row>
    <row r="77" spans="1:123" s="19" customFormat="1" x14ac:dyDescent="0.2">
      <c r="A77" s="53">
        <v>0</v>
      </c>
      <c r="B77" s="53"/>
      <c r="C77" s="53">
        <f t="shared" si="47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48"/>
        <v>31</v>
      </c>
      <c r="AA77" s="25" t="s">
        <v>110</v>
      </c>
      <c r="AB77" s="21" t="s">
        <v>105</v>
      </c>
      <c r="AC77" s="21"/>
      <c r="AE77" s="90" t="s">
        <v>376</v>
      </c>
      <c r="AF77" s="82"/>
      <c r="CP77" s="19" t="str">
        <f t="shared" si="43"/>
        <v>Oehen Beat</v>
      </c>
      <c r="CR77" s="19">
        <f t="shared" si="44"/>
        <v>31</v>
      </c>
      <c r="CT77" s="154">
        <v>7622</v>
      </c>
      <c r="CU77" s="19" t="str">
        <f t="shared" si="45"/>
        <v>C</v>
      </c>
      <c r="CV77" s="125">
        <v>772</v>
      </c>
      <c r="CW77" s="33">
        <f t="shared" ref="CW77:CW106" si="55">VLOOKUP($CV77,Funktionsbezeichnungen,3,0)</f>
        <v>8</v>
      </c>
      <c r="CX77" s="83" t="str">
        <f t="shared" ref="CX77:CX106" si="56">VLOOKUP($CV77,Funktionsbezeichnungen,2,0)</f>
        <v>Projektingenieur 2</v>
      </c>
      <c r="CY77" s="125">
        <v>772</v>
      </c>
      <c r="CZ77" s="33">
        <f t="shared" si="41"/>
        <v>8</v>
      </c>
      <c r="DA77" s="83" t="str">
        <f t="shared" si="42"/>
        <v>Projektingenieur 2</v>
      </c>
      <c r="DB77" s="125">
        <v>772</v>
      </c>
      <c r="DC77" s="33">
        <f t="shared" si="49"/>
        <v>8</v>
      </c>
      <c r="DD77" s="83" t="str">
        <f t="shared" si="50"/>
        <v>Projektingenieur 2</v>
      </c>
      <c r="DE77" s="125">
        <v>772</v>
      </c>
      <c r="DF77" s="33">
        <f t="shared" si="51"/>
        <v>8</v>
      </c>
      <c r="DG77" s="83" t="str">
        <f t="shared" si="52"/>
        <v>Projektingenieur 2</v>
      </c>
      <c r="DH77" s="20"/>
      <c r="DI77" s="125">
        <v>772</v>
      </c>
      <c r="DJ77" s="33">
        <f t="shared" si="53"/>
        <v>8</v>
      </c>
      <c r="DK77" s="83" t="str">
        <f t="shared" si="54"/>
        <v>Projektingenieur 2</v>
      </c>
      <c r="DP77" s="19">
        <f t="shared" si="46"/>
        <v>7622</v>
      </c>
      <c r="DQ77" s="153">
        <v>6</v>
      </c>
      <c r="DR77" s="19">
        <v>0</v>
      </c>
      <c r="DS77" s="185" t="s">
        <v>968</v>
      </c>
    </row>
    <row r="78" spans="1:123" s="19" customFormat="1" x14ac:dyDescent="0.2">
      <c r="A78" s="53">
        <v>0</v>
      </c>
      <c r="B78" s="53"/>
      <c r="C78" s="53">
        <f>IF(Z78&gt;=10,1,0)</f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494</v>
      </c>
      <c r="Q78" s="15">
        <v>74</v>
      </c>
      <c r="R78" s="42"/>
      <c r="S78" s="27" t="s">
        <v>178</v>
      </c>
      <c r="T78" s="21">
        <v>1978</v>
      </c>
      <c r="U78" s="28" t="s">
        <v>235</v>
      </c>
      <c r="V78" s="21">
        <v>2001</v>
      </c>
      <c r="W78" s="25"/>
      <c r="X78" s="21"/>
      <c r="Y78" s="25" t="s">
        <v>289</v>
      </c>
      <c r="Z78" s="21">
        <f>$AD$3-V78</f>
        <v>15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3"/>
        <v>Thalmann Patric</v>
      </c>
      <c r="CR78" s="19">
        <f t="shared" si="44"/>
        <v>15</v>
      </c>
      <c r="CT78" s="154">
        <v>9658</v>
      </c>
      <c r="CU78" s="19" t="str">
        <f t="shared" si="45"/>
        <v>C</v>
      </c>
      <c r="CV78" s="125">
        <v>772</v>
      </c>
      <c r="CW78" s="33">
        <f t="shared" si="55"/>
        <v>8</v>
      </c>
      <c r="CX78" s="83" t="str">
        <f t="shared" si="56"/>
        <v>Projektingenieur 2</v>
      </c>
      <c r="CY78" s="125">
        <v>772</v>
      </c>
      <c r="CZ78" s="33">
        <f>VLOOKUP($CY78,Funktionsbezeichnungen,3,0)</f>
        <v>8</v>
      </c>
      <c r="DA78" s="83" t="str">
        <f>VLOOKUP($CY78,Funktionsbezeichnungen,2,0)</f>
        <v>Projektingenieur 2</v>
      </c>
      <c r="DB78" s="125">
        <v>771</v>
      </c>
      <c r="DC78" s="33">
        <f>VLOOKUP($DB78,Funktionsbezeichnungen,3,0)</f>
        <v>7</v>
      </c>
      <c r="DD78" s="83" t="str">
        <f>VLOOKUP($DB78,Funktionsbezeichnungen,2,0)</f>
        <v>Projektingenieur 1</v>
      </c>
      <c r="DE78" s="125">
        <v>771</v>
      </c>
      <c r="DF78" s="33">
        <f>VLOOKUP($DE78,Funktionsbezeichnungen,3,0)</f>
        <v>7</v>
      </c>
      <c r="DG78" s="83" t="str">
        <f>VLOOKUP($DE78,Funktionsbezeichnungen,2,0)</f>
        <v>Projektingenieur 1</v>
      </c>
      <c r="DH78" s="20"/>
      <c r="DI78" s="125">
        <v>771</v>
      </c>
      <c r="DJ78" s="33">
        <f>VLOOKUP($DI78,Funktionsbezeichnungen,3,0)</f>
        <v>7</v>
      </c>
      <c r="DK78" s="83" t="str">
        <f>VLOOKUP($DI78,Funktionsbezeichnungen,2,0)</f>
        <v>Projektingenieur 1</v>
      </c>
      <c r="DP78" s="19">
        <f t="shared" si="46"/>
        <v>9658</v>
      </c>
      <c r="DQ78" s="153">
        <v>6</v>
      </c>
      <c r="DR78" s="19">
        <v>0</v>
      </c>
      <c r="DS78" s="185" t="s">
        <v>968</v>
      </c>
    </row>
    <row r="79" spans="1:123" s="19" customFormat="1" ht="15.75" x14ac:dyDescent="0.2">
      <c r="A79" s="53">
        <v>0</v>
      </c>
      <c r="B79" s="53"/>
      <c r="C79" s="53">
        <f t="shared" si="47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8"/>
        <v>42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3"/>
        <v>Imesch Robert</v>
      </c>
      <c r="CR79" s="19">
        <f t="shared" si="44"/>
        <v>42</v>
      </c>
      <c r="CT79" s="154">
        <v>4249</v>
      </c>
      <c r="CU79" s="19" t="str">
        <f t="shared" si="45"/>
        <v xml:space="preserve"> D/C 2)</v>
      </c>
      <c r="CV79" s="125">
        <v>772</v>
      </c>
      <c r="CW79" s="33">
        <f t="shared" si="55"/>
        <v>8</v>
      </c>
      <c r="CX79" s="83" t="str">
        <f t="shared" si="56"/>
        <v>Projektingenieur 2</v>
      </c>
      <c r="CY79" s="125">
        <v>772</v>
      </c>
      <c r="CZ79" s="33">
        <f t="shared" si="41"/>
        <v>8</v>
      </c>
      <c r="DA79" s="83" t="str">
        <f t="shared" si="42"/>
        <v>Projektingenieur 2</v>
      </c>
      <c r="DB79" s="125">
        <v>772</v>
      </c>
      <c r="DC79" s="33">
        <f t="shared" si="49"/>
        <v>8</v>
      </c>
      <c r="DD79" s="83" t="str">
        <f t="shared" si="50"/>
        <v>Projektingenieur 2</v>
      </c>
      <c r="DE79" s="125">
        <v>772</v>
      </c>
      <c r="DF79" s="33">
        <f t="shared" si="51"/>
        <v>8</v>
      </c>
      <c r="DG79" s="83" t="str">
        <f t="shared" si="52"/>
        <v>Projektingenieur 2</v>
      </c>
      <c r="DH79" s="20"/>
      <c r="DI79" s="33">
        <v>772</v>
      </c>
      <c r="DJ79" s="33">
        <f t="shared" si="53"/>
        <v>8</v>
      </c>
      <c r="DK79" s="83" t="str">
        <f t="shared" si="54"/>
        <v>Projektingenieur 2</v>
      </c>
      <c r="DP79" s="19">
        <f t="shared" si="46"/>
        <v>4249</v>
      </c>
      <c r="DQ79" s="153">
        <v>6</v>
      </c>
      <c r="DR79" s="19">
        <v>0</v>
      </c>
      <c r="DS79" s="185" t="s">
        <v>968</v>
      </c>
    </row>
    <row r="80" spans="1:123" s="19" customFormat="1" ht="15.75" x14ac:dyDescent="0.2">
      <c r="A80" s="53">
        <v>0</v>
      </c>
      <c r="B80" s="53"/>
      <c r="C80" s="53">
        <f t="shared" si="47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8"/>
        <v>41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3"/>
        <v>Flückiger Hans Peter</v>
      </c>
      <c r="CR80" s="19">
        <f t="shared" si="44"/>
        <v>41</v>
      </c>
      <c r="CT80" s="154">
        <v>4250</v>
      </c>
      <c r="CU80" s="19" t="str">
        <f t="shared" si="45"/>
        <v xml:space="preserve"> D/C 2)</v>
      </c>
      <c r="CV80" s="125">
        <v>772</v>
      </c>
      <c r="CW80" s="33">
        <f t="shared" si="55"/>
        <v>8</v>
      </c>
      <c r="CX80" s="83" t="str">
        <f t="shared" si="56"/>
        <v>Projektingenieur 2</v>
      </c>
      <c r="CY80" s="125">
        <v>772</v>
      </c>
      <c r="CZ80" s="33">
        <f t="shared" si="41"/>
        <v>8</v>
      </c>
      <c r="DA80" s="83" t="str">
        <f t="shared" si="42"/>
        <v>Projektingenieur 2</v>
      </c>
      <c r="DB80" s="125">
        <v>772</v>
      </c>
      <c r="DC80" s="33">
        <f t="shared" si="49"/>
        <v>8</v>
      </c>
      <c r="DD80" s="83" t="str">
        <f t="shared" si="50"/>
        <v>Projektingenieur 2</v>
      </c>
      <c r="DE80" s="125">
        <v>772</v>
      </c>
      <c r="DF80" s="33">
        <f t="shared" si="51"/>
        <v>8</v>
      </c>
      <c r="DG80" s="83" t="str">
        <f t="shared" si="52"/>
        <v>Projektingenieur 2</v>
      </c>
      <c r="DH80" s="20"/>
      <c r="DI80" s="33">
        <v>772</v>
      </c>
      <c r="DJ80" s="33">
        <f t="shared" si="53"/>
        <v>8</v>
      </c>
      <c r="DK80" s="83" t="str">
        <f t="shared" si="54"/>
        <v>Projektingenieur 2</v>
      </c>
      <c r="DP80" s="19">
        <f t="shared" si="46"/>
        <v>4250</v>
      </c>
      <c r="DQ80" s="153">
        <v>6</v>
      </c>
      <c r="DR80" s="19">
        <v>0</v>
      </c>
      <c r="DS80" s="185" t="s">
        <v>968</v>
      </c>
    </row>
    <row r="81" spans="1:123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617</v>
      </c>
      <c r="Q81" s="15">
        <v>77</v>
      </c>
      <c r="R81" s="42"/>
      <c r="S81" s="27" t="s">
        <v>618</v>
      </c>
      <c r="T81" s="21">
        <v>1985</v>
      </c>
      <c r="U81" s="28" t="s">
        <v>235</v>
      </c>
      <c r="V81" s="21">
        <v>2006</v>
      </c>
      <c r="W81" s="25" t="s">
        <v>1169</v>
      </c>
      <c r="X81" s="21">
        <v>2015</v>
      </c>
      <c r="Y81" s="25"/>
      <c r="Z81" s="21">
        <f>$AD$3-V81</f>
        <v>10</v>
      </c>
      <c r="AA81" s="25" t="s">
        <v>110</v>
      </c>
      <c r="AB81" s="21" t="s">
        <v>121</v>
      </c>
      <c r="AC81" s="21"/>
      <c r="AE81" s="187" t="s">
        <v>376</v>
      </c>
      <c r="AF81" s="82"/>
      <c r="CP81" s="19" t="str">
        <f t="shared" si="43"/>
        <v>Zeltner Viktor</v>
      </c>
      <c r="CR81" s="19">
        <f t="shared" si="44"/>
        <v>10</v>
      </c>
      <c r="CT81" s="154">
        <v>6765</v>
      </c>
      <c r="CU81" s="19" t="str">
        <f t="shared" si="45"/>
        <v>D</v>
      </c>
      <c r="CV81" s="125">
        <v>771</v>
      </c>
      <c r="CW81" s="33">
        <f t="shared" si="55"/>
        <v>7</v>
      </c>
      <c r="CX81" s="83" t="str">
        <f t="shared" si="56"/>
        <v>Projektingenieur 1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733</v>
      </c>
      <c r="DC81" s="33">
        <f>VLOOKUP($DB81,Funktionsbezeichnungen,3,0)</f>
        <v>6</v>
      </c>
      <c r="DD81" s="83" t="str">
        <f>VLOOKUP($DB81,Funktionsbezeichnungen,2,0)</f>
        <v>Konstrukteur 3 / -planer 3 / Gruppenchef 1</v>
      </c>
      <c r="DE81" s="125">
        <v>732</v>
      </c>
      <c r="DF81" s="33">
        <f>VLOOKUP($DE81,Funktionsbezeichnungen,3,0)</f>
        <v>5</v>
      </c>
      <c r="DG81" s="83" t="str">
        <f>VLOOKUP($DE81,Funktionsbezeichnungen,2,0)</f>
        <v>Konstrukteur 2 / -planer 2</v>
      </c>
      <c r="DH81" s="20"/>
      <c r="DI81" s="33">
        <v>732</v>
      </c>
      <c r="DJ81" s="33">
        <f>VLOOKUP($DI81,Funktionsbezeichnungen,3,0)</f>
        <v>5</v>
      </c>
      <c r="DK81" s="83" t="str">
        <f>VLOOKUP($DI81,Funktionsbezeichnungen,2,0)</f>
        <v>Konstrukteur 2 / -planer 2</v>
      </c>
      <c r="DP81" s="19">
        <f t="shared" si="46"/>
        <v>6765</v>
      </c>
      <c r="DQ81" s="153">
        <v>6</v>
      </c>
      <c r="DR81" s="19">
        <v>0</v>
      </c>
      <c r="DS81" s="19" t="s">
        <v>964</v>
      </c>
    </row>
    <row r="82" spans="1:123" s="19" customFormat="1" x14ac:dyDescent="0.2">
      <c r="A82" s="53">
        <v>0</v>
      </c>
      <c r="B82" s="53"/>
      <c r="C82" s="53">
        <f t="shared" si="47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482</v>
      </c>
      <c r="Q82" s="15">
        <v>78</v>
      </c>
      <c r="R82" s="16"/>
      <c r="S82" s="20" t="s">
        <v>260</v>
      </c>
      <c r="T82" s="21">
        <v>1956</v>
      </c>
      <c r="U82" s="28" t="s">
        <v>126</v>
      </c>
      <c r="V82" s="21">
        <v>1973</v>
      </c>
      <c r="W82" s="25"/>
      <c r="X82" s="21"/>
      <c r="Y82" s="28"/>
      <c r="Z82" s="21">
        <f t="shared" si="48"/>
        <v>43</v>
      </c>
      <c r="AA82" s="25" t="s">
        <v>139</v>
      </c>
      <c r="AB82" s="21" t="s">
        <v>121</v>
      </c>
      <c r="AC82" s="21"/>
      <c r="AE82" s="90" t="s">
        <v>377</v>
      </c>
      <c r="AF82" s="82"/>
      <c r="CP82" s="19" t="str">
        <f t="shared" si="43"/>
        <v>Allemann  Bertrand</v>
      </c>
      <c r="CR82" s="19">
        <f t="shared" si="44"/>
        <v>43</v>
      </c>
      <c r="CT82" s="154">
        <v>5631</v>
      </c>
      <c r="CU82" s="19" t="str">
        <f t="shared" si="45"/>
        <v>D</v>
      </c>
      <c r="CV82" s="125">
        <v>741</v>
      </c>
      <c r="CW82" s="33">
        <f t="shared" si="55"/>
        <v>7</v>
      </c>
      <c r="CX82" s="83" t="str">
        <f t="shared" si="56"/>
        <v>Konstrukteur 4 / Fachplaner 4 / Gruppenchef 2</v>
      </c>
      <c r="CY82" s="125">
        <v>741</v>
      </c>
      <c r="CZ82" s="33">
        <f t="shared" si="41"/>
        <v>7</v>
      </c>
      <c r="DA82" s="83" t="str">
        <f t="shared" si="42"/>
        <v>Konstrukteur 4 / Fachplaner 4 / Gruppenchef 2</v>
      </c>
      <c r="DB82" s="125">
        <v>741</v>
      </c>
      <c r="DC82" s="33">
        <f t="shared" si="49"/>
        <v>7</v>
      </c>
      <c r="DD82" s="83" t="str">
        <f t="shared" si="50"/>
        <v>Konstrukteur 4 / Fachplaner 4 / Gruppenchef 2</v>
      </c>
      <c r="DE82" s="125">
        <v>741</v>
      </c>
      <c r="DF82" s="33">
        <f t="shared" si="51"/>
        <v>7</v>
      </c>
      <c r="DG82" s="83" t="str">
        <f t="shared" si="52"/>
        <v>Konstrukteur 4 / Fachplaner 4 / Gruppenchef 2</v>
      </c>
      <c r="DH82" s="20"/>
      <c r="DI82" s="33">
        <v>742</v>
      </c>
      <c r="DJ82" s="33">
        <f t="shared" si="53"/>
        <v>8</v>
      </c>
      <c r="DK82" s="83" t="str">
        <f t="shared" si="54"/>
        <v>Konstrukteur 5  / Fachplaner 5 / Gruppenchef 3</v>
      </c>
      <c r="DP82" s="19">
        <f t="shared" si="46"/>
        <v>5631</v>
      </c>
      <c r="DQ82" s="153">
        <v>6</v>
      </c>
      <c r="DR82" s="19">
        <v>0</v>
      </c>
      <c r="DS82" s="19" t="s">
        <v>965</v>
      </c>
    </row>
    <row r="83" spans="1:123" s="19" customFormat="1" x14ac:dyDescent="0.2">
      <c r="A83" s="53">
        <v>0</v>
      </c>
      <c r="B83" s="53"/>
      <c r="C83" s="53">
        <f t="shared" si="47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483</v>
      </c>
      <c r="Q83" s="15">
        <v>79</v>
      </c>
      <c r="R83" s="16"/>
      <c r="S83" s="20" t="s">
        <v>137</v>
      </c>
      <c r="T83" s="21">
        <v>1958</v>
      </c>
      <c r="U83" s="28" t="s">
        <v>126</v>
      </c>
      <c r="V83" s="21">
        <v>1977</v>
      </c>
      <c r="W83" s="25"/>
      <c r="X83" s="21"/>
      <c r="Y83" s="28"/>
      <c r="Z83" s="21">
        <f t="shared" si="48"/>
        <v>39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3"/>
        <v>Lenherr Paul</v>
      </c>
      <c r="CR83" s="19">
        <f t="shared" si="44"/>
        <v>39</v>
      </c>
      <c r="CT83" s="154">
        <v>6628</v>
      </c>
      <c r="CU83" s="19" t="str">
        <f t="shared" si="45"/>
        <v>D</v>
      </c>
      <c r="CV83" s="125">
        <v>741</v>
      </c>
      <c r="CW83" s="33">
        <f t="shared" si="55"/>
        <v>7</v>
      </c>
      <c r="CX83" s="83" t="str">
        <f t="shared" si="56"/>
        <v>Konstrukteur 4 / Fachplaner 4 / Gruppenchef 2</v>
      </c>
      <c r="CY83" s="125">
        <v>741</v>
      </c>
      <c r="CZ83" s="33">
        <f t="shared" si="41"/>
        <v>7</v>
      </c>
      <c r="DA83" s="83" t="str">
        <f t="shared" si="42"/>
        <v>Konstrukteur 4 / Fachplaner 4 / Gruppenchef 2</v>
      </c>
      <c r="DB83" s="125">
        <v>741</v>
      </c>
      <c r="DC83" s="33">
        <f t="shared" si="49"/>
        <v>7</v>
      </c>
      <c r="DD83" s="83" t="str">
        <f t="shared" si="50"/>
        <v>Konstrukteur 4 / Fachplaner 4 / Gruppenchef 2</v>
      </c>
      <c r="DE83" s="125">
        <v>741</v>
      </c>
      <c r="DF83" s="33">
        <f t="shared" si="51"/>
        <v>7</v>
      </c>
      <c r="DG83" s="83" t="str">
        <f t="shared" si="52"/>
        <v>Konstrukteur 4 / Fachplaner 4 / Gruppenchef 2</v>
      </c>
      <c r="DH83" s="20"/>
      <c r="DI83" s="33">
        <v>742</v>
      </c>
      <c r="DJ83" s="33">
        <f t="shared" si="53"/>
        <v>8</v>
      </c>
      <c r="DK83" s="83" t="str">
        <f t="shared" si="54"/>
        <v>Konstrukteur 5  / Fachplaner 5 / Gruppenchef 3</v>
      </c>
      <c r="DP83" s="19">
        <f t="shared" si="46"/>
        <v>6628</v>
      </c>
      <c r="DQ83" s="153">
        <v>6</v>
      </c>
      <c r="DR83" s="19">
        <v>0</v>
      </c>
      <c r="DS83" s="19" t="s">
        <v>965</v>
      </c>
    </row>
    <row r="84" spans="1:123" s="19" customFormat="1" x14ac:dyDescent="0.2">
      <c r="A84" s="53">
        <v>0</v>
      </c>
      <c r="B84" s="53"/>
      <c r="C84" s="53">
        <f t="shared" si="47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484</v>
      </c>
      <c r="Q84" s="15">
        <v>80</v>
      </c>
      <c r="R84" s="16"/>
      <c r="S84" s="20" t="s">
        <v>271</v>
      </c>
      <c r="T84" s="21">
        <v>1958</v>
      </c>
      <c r="U84" s="28" t="s">
        <v>126</v>
      </c>
      <c r="V84" s="21">
        <v>1978</v>
      </c>
      <c r="W84" s="25"/>
      <c r="X84" s="21"/>
      <c r="Y84" s="28"/>
      <c r="Z84" s="21">
        <f t="shared" si="48"/>
        <v>38</v>
      </c>
      <c r="AA84" s="25" t="s">
        <v>687</v>
      </c>
      <c r="AB84" s="21" t="s">
        <v>121</v>
      </c>
      <c r="AC84" s="21"/>
      <c r="AE84" s="90" t="s">
        <v>420</v>
      </c>
      <c r="AF84" s="82"/>
      <c r="CP84" s="19" t="str">
        <f t="shared" si="43"/>
        <v>von Schallen Urs</v>
      </c>
      <c r="CR84" s="19">
        <f t="shared" si="44"/>
        <v>38</v>
      </c>
      <c r="CT84" s="154">
        <v>6659</v>
      </c>
      <c r="CU84" s="19" t="str">
        <f t="shared" si="45"/>
        <v>D</v>
      </c>
      <c r="CV84" s="125">
        <v>742</v>
      </c>
      <c r="CW84" s="33">
        <f t="shared" si="55"/>
        <v>8</v>
      </c>
      <c r="CX84" s="83" t="str">
        <f t="shared" si="56"/>
        <v>Konstrukteur 5  / Fachplaner 5 / Gruppenchef 3</v>
      </c>
      <c r="CY84" s="125">
        <v>742</v>
      </c>
      <c r="CZ84" s="33">
        <f t="shared" si="41"/>
        <v>8</v>
      </c>
      <c r="DA84" s="83" t="str">
        <f t="shared" si="42"/>
        <v>Konstrukteur 5  / Fachplaner 5 / Gruppenchef 3</v>
      </c>
      <c r="DB84" s="125">
        <v>742</v>
      </c>
      <c r="DC84" s="33">
        <f t="shared" si="49"/>
        <v>8</v>
      </c>
      <c r="DD84" s="83" t="str">
        <f t="shared" si="50"/>
        <v>Konstrukteur 5  / Fachplaner 5 / Gruppenchef 3</v>
      </c>
      <c r="DE84" s="125">
        <v>742</v>
      </c>
      <c r="DF84" s="33">
        <f t="shared" si="51"/>
        <v>8</v>
      </c>
      <c r="DG84" s="83" t="str">
        <f t="shared" si="52"/>
        <v>Konstrukteur 5  / Fachplaner 5 / Gruppenchef 3</v>
      </c>
      <c r="DH84" s="20"/>
      <c r="DI84" s="33">
        <v>742</v>
      </c>
      <c r="DJ84" s="33">
        <f t="shared" si="53"/>
        <v>8</v>
      </c>
      <c r="DK84" s="83" t="str">
        <f t="shared" si="54"/>
        <v>Konstrukteur 5  / Fachplaner 5 / Gruppenchef 3</v>
      </c>
      <c r="DP84" s="19">
        <f t="shared" si="46"/>
        <v>6659</v>
      </c>
      <c r="DQ84" s="153">
        <v>6</v>
      </c>
      <c r="DR84" s="19">
        <v>0</v>
      </c>
      <c r="DS84" s="19" t="s">
        <v>966</v>
      </c>
    </row>
    <row r="85" spans="1:123" s="19" customFormat="1" x14ac:dyDescent="0.2">
      <c r="A85" s="53">
        <v>0</v>
      </c>
      <c r="B85" s="53"/>
      <c r="C85" s="53">
        <f t="shared" si="47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359</v>
      </c>
      <c r="P85" s="15" t="s">
        <v>632</v>
      </c>
      <c r="Q85" s="15">
        <v>81</v>
      </c>
      <c r="R85" s="16"/>
      <c r="S85" s="20" t="s">
        <v>633</v>
      </c>
      <c r="T85" s="21">
        <v>1958</v>
      </c>
      <c r="U85" s="28" t="s">
        <v>634</v>
      </c>
      <c r="V85" s="21">
        <v>1980</v>
      </c>
      <c r="W85" s="25"/>
      <c r="X85" s="21"/>
      <c r="Y85" s="28"/>
      <c r="Z85" s="21">
        <f t="shared" si="48"/>
        <v>36</v>
      </c>
      <c r="AA85" s="25" t="s">
        <v>107</v>
      </c>
      <c r="AB85" s="21" t="s">
        <v>121</v>
      </c>
      <c r="AC85" s="21"/>
      <c r="AE85" s="187" t="s">
        <v>1098</v>
      </c>
      <c r="AF85" s="82"/>
      <c r="CP85" s="19" t="str">
        <f t="shared" si="43"/>
        <v>Schneider Martin</v>
      </c>
      <c r="CR85" s="19">
        <f t="shared" si="44"/>
        <v>36</v>
      </c>
      <c r="CT85" s="154">
        <v>4354</v>
      </c>
      <c r="CU85" s="19" t="str">
        <f t="shared" si="45"/>
        <v>D</v>
      </c>
      <c r="CV85" s="125">
        <v>741</v>
      </c>
      <c r="CW85" s="33">
        <f t="shared" si="55"/>
        <v>7</v>
      </c>
      <c r="CX85" s="83" t="str">
        <f t="shared" si="56"/>
        <v>Konstrukteur 4 / Fachplaner 4 / Gruppenchef 2</v>
      </c>
      <c r="CY85" s="125">
        <v>741</v>
      </c>
      <c r="CZ85" s="33">
        <f t="shared" si="41"/>
        <v>7</v>
      </c>
      <c r="DA85" s="83" t="str">
        <f t="shared" si="42"/>
        <v>Konstrukteur 4 / Fachplaner 4 / Gruppenchef 2</v>
      </c>
      <c r="DB85" s="125">
        <v>741</v>
      </c>
      <c r="DC85" s="33">
        <f t="shared" si="49"/>
        <v>7</v>
      </c>
      <c r="DD85" s="83" t="str">
        <f t="shared" si="50"/>
        <v>Konstrukteur 4 / Fachplaner 4 / Gruppenchef 2</v>
      </c>
      <c r="DE85" s="125">
        <v>741</v>
      </c>
      <c r="DF85" s="33">
        <f t="shared" si="51"/>
        <v>7</v>
      </c>
      <c r="DG85" s="83" t="str">
        <f t="shared" si="52"/>
        <v>Konstrukteur 4 / Fachplaner 4 / Gruppenchef 2</v>
      </c>
      <c r="DH85" s="20"/>
      <c r="DI85" s="33">
        <v>742</v>
      </c>
      <c r="DJ85" s="33">
        <f t="shared" si="53"/>
        <v>8</v>
      </c>
      <c r="DK85" s="83" t="str">
        <f t="shared" si="54"/>
        <v>Konstrukteur 5  / Fachplaner 5 / Gruppenchef 3</v>
      </c>
      <c r="DP85" s="19">
        <f t="shared" si="46"/>
        <v>4354</v>
      </c>
      <c r="DQ85" s="153">
        <v>6</v>
      </c>
      <c r="DR85" s="19">
        <v>0</v>
      </c>
      <c r="DS85" s="185" t="s">
        <v>970</v>
      </c>
    </row>
    <row r="86" spans="1:123" s="19" customFormat="1" x14ac:dyDescent="0.2">
      <c r="A86" s="53">
        <v>0</v>
      </c>
      <c r="B86" s="53"/>
      <c r="C86" s="53">
        <f t="shared" si="47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485</v>
      </c>
      <c r="Q86" s="15">
        <v>82</v>
      </c>
      <c r="R86" s="16"/>
      <c r="S86" s="20" t="s">
        <v>261</v>
      </c>
      <c r="T86" s="21">
        <v>1959</v>
      </c>
      <c r="U86" s="28" t="s">
        <v>126</v>
      </c>
      <c r="V86" s="21">
        <v>1981</v>
      </c>
      <c r="W86" s="25"/>
      <c r="X86" s="21"/>
      <c r="Y86" s="28" t="s">
        <v>941</v>
      </c>
      <c r="Z86" s="21">
        <f t="shared" si="48"/>
        <v>35</v>
      </c>
      <c r="AA86" s="25" t="s">
        <v>1052</v>
      </c>
      <c r="AB86" s="21" t="s">
        <v>121</v>
      </c>
      <c r="AC86" s="21"/>
      <c r="AE86" s="187" t="s">
        <v>1099</v>
      </c>
      <c r="AF86" s="82"/>
      <c r="CP86" s="19" t="str">
        <f t="shared" si="43"/>
        <v>Ortlieb Hans-Rudi</v>
      </c>
      <c r="CR86" s="19">
        <f t="shared" si="44"/>
        <v>35</v>
      </c>
      <c r="CT86" s="154">
        <v>5630</v>
      </c>
      <c r="CU86" s="19" t="str">
        <f t="shared" si="45"/>
        <v>D</v>
      </c>
      <c r="CV86" s="125">
        <v>771</v>
      </c>
      <c r="CW86" s="33">
        <f t="shared" si="55"/>
        <v>7</v>
      </c>
      <c r="CX86" s="83" t="str">
        <f t="shared" si="56"/>
        <v>Projektingenieur 1</v>
      </c>
      <c r="CY86" s="125">
        <v>771</v>
      </c>
      <c r="CZ86" s="33">
        <f t="shared" si="41"/>
        <v>7</v>
      </c>
      <c r="DA86" s="83" t="str">
        <f t="shared" si="42"/>
        <v>Projektingenieur 1</v>
      </c>
      <c r="DB86" s="125">
        <v>771</v>
      </c>
      <c r="DC86" s="33">
        <f t="shared" si="49"/>
        <v>7</v>
      </c>
      <c r="DD86" s="83" t="str">
        <f t="shared" si="50"/>
        <v>Projektingenieur 1</v>
      </c>
      <c r="DE86" s="125">
        <v>741</v>
      </c>
      <c r="DF86" s="33">
        <f t="shared" si="51"/>
        <v>7</v>
      </c>
      <c r="DG86" s="83" t="str">
        <f t="shared" si="52"/>
        <v>Konstrukteur 4 / Fachplaner 4 / Gruppenchef 2</v>
      </c>
      <c r="DH86" s="20"/>
      <c r="DI86" s="33">
        <v>742</v>
      </c>
      <c r="DJ86" s="33">
        <f t="shared" si="53"/>
        <v>8</v>
      </c>
      <c r="DK86" s="83" t="str">
        <f t="shared" si="54"/>
        <v>Konstrukteur 5  / Fachplaner 5 / Gruppenchef 3</v>
      </c>
      <c r="DP86" s="19">
        <f t="shared" si="46"/>
        <v>5630</v>
      </c>
      <c r="DQ86" s="153">
        <v>6</v>
      </c>
      <c r="DR86" s="19">
        <v>0</v>
      </c>
      <c r="DS86" s="185" t="s">
        <v>968</v>
      </c>
    </row>
    <row r="87" spans="1:123" s="19" customFormat="1" x14ac:dyDescent="0.2">
      <c r="A87" s="53">
        <v>0</v>
      </c>
      <c r="B87" s="53"/>
      <c r="C87" s="53">
        <f t="shared" si="47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487</v>
      </c>
      <c r="Q87" s="15">
        <v>83</v>
      </c>
      <c r="R87" s="16"/>
      <c r="S87" s="20" t="s">
        <v>145</v>
      </c>
      <c r="T87" s="21">
        <v>1970</v>
      </c>
      <c r="U87" s="28" t="s">
        <v>126</v>
      </c>
      <c r="V87" s="21">
        <v>1988</v>
      </c>
      <c r="W87" s="25" t="s">
        <v>1215</v>
      </c>
      <c r="X87" s="21">
        <v>2016</v>
      </c>
      <c r="Y87" s="28"/>
      <c r="Z87" s="21">
        <f t="shared" si="48"/>
        <v>28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43"/>
        <v>Bucher Oliver</v>
      </c>
      <c r="CR87" s="19">
        <f t="shared" si="44"/>
        <v>28</v>
      </c>
      <c r="CT87" s="154">
        <v>7641</v>
      </c>
      <c r="CU87" s="19" t="str">
        <f t="shared" si="45"/>
        <v>D</v>
      </c>
      <c r="CV87" s="125">
        <v>741</v>
      </c>
      <c r="CW87" s="33">
        <f t="shared" si="55"/>
        <v>7</v>
      </c>
      <c r="CX87" s="83" t="str">
        <f t="shared" si="56"/>
        <v>Konstrukteur 4 / Fachplaner 4 / Gruppenchef 2</v>
      </c>
      <c r="CY87" s="125">
        <v>741</v>
      </c>
      <c r="CZ87" s="33">
        <f t="shared" si="41"/>
        <v>7</v>
      </c>
      <c r="DA87" s="83" t="str">
        <f t="shared" si="42"/>
        <v>Konstrukteur 4 / Fachplaner 4 / Gruppenchef 2</v>
      </c>
      <c r="DB87" s="125">
        <v>741</v>
      </c>
      <c r="DC87" s="33">
        <f t="shared" si="49"/>
        <v>7</v>
      </c>
      <c r="DD87" s="83" t="str">
        <f t="shared" si="50"/>
        <v>Konstrukteur 4 / Fachplaner 4 / Gruppenchef 2</v>
      </c>
      <c r="DE87" s="125">
        <v>741</v>
      </c>
      <c r="DF87" s="33">
        <f t="shared" si="51"/>
        <v>7</v>
      </c>
      <c r="DG87" s="83" t="str">
        <f t="shared" si="52"/>
        <v>Konstrukteur 4 / Fachplaner 4 / Gruppenchef 2</v>
      </c>
      <c r="DH87" s="20"/>
      <c r="DI87" s="125">
        <v>742</v>
      </c>
      <c r="DJ87" s="33">
        <f t="shared" si="53"/>
        <v>8</v>
      </c>
      <c r="DK87" s="83" t="str">
        <f t="shared" si="54"/>
        <v>Konstrukteur 5  / Fachplaner 5 / Gruppenchef 3</v>
      </c>
      <c r="DP87" s="19">
        <f t="shared" si="46"/>
        <v>7641</v>
      </c>
      <c r="DQ87" s="153">
        <v>6</v>
      </c>
      <c r="DR87" s="19">
        <v>0</v>
      </c>
      <c r="DS87" s="19" t="s">
        <v>965</v>
      </c>
    </row>
    <row r="88" spans="1:123" s="19" customFormat="1" x14ac:dyDescent="0.2">
      <c r="A88" s="53">
        <v>0</v>
      </c>
      <c r="B88" s="53"/>
      <c r="C88" s="53">
        <f t="shared" si="47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488</v>
      </c>
      <c r="Q88" s="15">
        <v>84</v>
      </c>
      <c r="R88" s="16"/>
      <c r="S88" s="20" t="s">
        <v>144</v>
      </c>
      <c r="T88" s="21">
        <v>1968</v>
      </c>
      <c r="U88" s="28" t="s">
        <v>126</v>
      </c>
      <c r="V88" s="21">
        <v>1989</v>
      </c>
      <c r="W88" s="25"/>
      <c r="X88" s="21"/>
      <c r="Y88" s="28" t="s">
        <v>940</v>
      </c>
      <c r="Z88" s="21">
        <f t="shared" si="48"/>
        <v>27</v>
      </c>
      <c r="AA88" s="25" t="s">
        <v>939</v>
      </c>
      <c r="AB88" s="21" t="s">
        <v>121</v>
      </c>
      <c r="AC88" s="21"/>
      <c r="AE88" s="90" t="s">
        <v>375</v>
      </c>
      <c r="AF88" s="82"/>
      <c r="CP88" s="19" t="str">
        <f t="shared" si="43"/>
        <v>Hagen Stefan</v>
      </c>
      <c r="CR88" s="19">
        <f t="shared" si="44"/>
        <v>27</v>
      </c>
      <c r="CT88" s="154">
        <v>6741</v>
      </c>
      <c r="CU88" s="19" t="str">
        <f t="shared" si="45"/>
        <v>D</v>
      </c>
      <c r="CV88" s="125">
        <v>741</v>
      </c>
      <c r="CW88" s="33">
        <f t="shared" si="55"/>
        <v>7</v>
      </c>
      <c r="CX88" s="83" t="str">
        <f t="shared" si="56"/>
        <v>Konstrukteur 4 / Fachplaner 4 / Gruppenchef 2</v>
      </c>
      <c r="CY88" s="125">
        <v>741</v>
      </c>
      <c r="CZ88" s="33">
        <f t="shared" si="41"/>
        <v>7</v>
      </c>
      <c r="DA88" s="83" t="str">
        <f t="shared" si="42"/>
        <v>Konstrukteur 4 / Fachplaner 4 / Gruppenchef 2</v>
      </c>
      <c r="DB88" s="125">
        <v>741</v>
      </c>
      <c r="DC88" s="33">
        <f t="shared" si="49"/>
        <v>7</v>
      </c>
      <c r="DD88" s="83" t="str">
        <f t="shared" si="50"/>
        <v>Konstrukteur 4 / Fachplaner 4 / Gruppenchef 2</v>
      </c>
      <c r="DE88" s="125">
        <v>741</v>
      </c>
      <c r="DF88" s="33">
        <f t="shared" si="51"/>
        <v>7</v>
      </c>
      <c r="DG88" s="83" t="str">
        <f t="shared" si="52"/>
        <v>Konstrukteur 4 / Fachplaner 4 / Gruppenchef 2</v>
      </c>
      <c r="DH88" s="20"/>
      <c r="DI88" s="125">
        <v>742</v>
      </c>
      <c r="DJ88" s="33">
        <f t="shared" si="53"/>
        <v>8</v>
      </c>
      <c r="DK88" s="83" t="str">
        <f t="shared" si="54"/>
        <v>Konstrukteur 5  / Fachplaner 5 / Gruppenchef 3</v>
      </c>
      <c r="DP88" s="19">
        <f t="shared" si="46"/>
        <v>6741</v>
      </c>
      <c r="DQ88" s="153">
        <v>6</v>
      </c>
      <c r="DR88" s="19">
        <v>0</v>
      </c>
      <c r="DS88" s="19" t="s">
        <v>965</v>
      </c>
    </row>
    <row r="89" spans="1:123" s="19" customFormat="1" x14ac:dyDescent="0.2">
      <c r="A89" s="53">
        <v>0</v>
      </c>
      <c r="B89" s="53"/>
      <c r="C89" s="53">
        <f t="shared" si="47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489</v>
      </c>
      <c r="Q89" s="15">
        <v>85</v>
      </c>
      <c r="R89" s="16"/>
      <c r="S89" s="20" t="s">
        <v>146</v>
      </c>
      <c r="T89" s="21">
        <v>1970</v>
      </c>
      <c r="U89" s="28" t="s">
        <v>126</v>
      </c>
      <c r="V89" s="21">
        <v>1991</v>
      </c>
      <c r="W89" s="25"/>
      <c r="X89" s="21"/>
      <c r="Y89" s="28"/>
      <c r="Z89" s="21">
        <f t="shared" si="48"/>
        <v>25</v>
      </c>
      <c r="AA89" s="25" t="s">
        <v>129</v>
      </c>
      <c r="AB89" s="21" t="s">
        <v>121</v>
      </c>
      <c r="AC89" s="21"/>
      <c r="AE89" s="90" t="s">
        <v>394</v>
      </c>
      <c r="AF89" s="82"/>
      <c r="CP89" s="19" t="str">
        <f t="shared" si="43"/>
        <v>Hardmeyer Christian</v>
      </c>
      <c r="CR89" s="19">
        <f t="shared" si="44"/>
        <v>25</v>
      </c>
      <c r="CT89" s="154">
        <v>9618</v>
      </c>
      <c r="CU89" s="19" t="str">
        <f t="shared" si="45"/>
        <v>D</v>
      </c>
      <c r="CV89" s="125">
        <v>741</v>
      </c>
      <c r="CW89" s="33">
        <f t="shared" si="55"/>
        <v>7</v>
      </c>
      <c r="CX89" s="83" t="str">
        <f t="shared" si="56"/>
        <v>Konstrukteur 4 / Fachplaner 4 / Gruppenchef 2</v>
      </c>
      <c r="CY89" s="125">
        <v>741</v>
      </c>
      <c r="CZ89" s="33">
        <f t="shared" si="41"/>
        <v>7</v>
      </c>
      <c r="DA89" s="83" t="str">
        <f t="shared" si="42"/>
        <v>Konstrukteur 4 / Fachplaner 4 / Gruppenchef 2</v>
      </c>
      <c r="DB89" s="125">
        <v>741</v>
      </c>
      <c r="DC89" s="33">
        <f t="shared" si="49"/>
        <v>7</v>
      </c>
      <c r="DD89" s="83" t="str">
        <f t="shared" si="50"/>
        <v>Konstrukteur 4 / Fachplaner 4 / Gruppenchef 2</v>
      </c>
      <c r="DE89" s="125">
        <v>741</v>
      </c>
      <c r="DF89" s="33">
        <f t="shared" si="51"/>
        <v>7</v>
      </c>
      <c r="DG89" s="83" t="str">
        <f t="shared" si="52"/>
        <v>Konstrukteur 4 / Fachplaner 4 / Gruppenchef 2</v>
      </c>
      <c r="DH89" s="20"/>
      <c r="DI89" s="125">
        <v>742</v>
      </c>
      <c r="DJ89" s="33">
        <f t="shared" si="53"/>
        <v>8</v>
      </c>
      <c r="DK89" s="83" t="str">
        <f t="shared" si="54"/>
        <v>Konstrukteur 5  / Fachplaner 5 / Gruppenchef 3</v>
      </c>
      <c r="DP89" s="19">
        <f t="shared" si="46"/>
        <v>9618</v>
      </c>
      <c r="DQ89" s="153">
        <v>6</v>
      </c>
      <c r="DR89" s="19">
        <v>0</v>
      </c>
      <c r="DS89" s="19" t="s">
        <v>965</v>
      </c>
    </row>
    <row r="90" spans="1:123" s="19" customFormat="1" x14ac:dyDescent="0.2">
      <c r="A90" s="53">
        <v>0</v>
      </c>
      <c r="B90" s="53"/>
      <c r="C90" s="53">
        <f t="shared" si="47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490</v>
      </c>
      <c r="Q90" s="15">
        <v>86</v>
      </c>
      <c r="R90" s="16"/>
      <c r="S90" s="20" t="s">
        <v>148</v>
      </c>
      <c r="T90" s="21">
        <v>1970</v>
      </c>
      <c r="U90" s="28" t="s">
        <v>126</v>
      </c>
      <c r="V90" s="21">
        <v>1992</v>
      </c>
      <c r="W90" s="25"/>
      <c r="X90" s="21"/>
      <c r="Y90" s="28"/>
      <c r="Z90" s="21">
        <f t="shared" si="48"/>
        <v>24</v>
      </c>
      <c r="AA90" s="25" t="s">
        <v>129</v>
      </c>
      <c r="AB90" s="21" t="s">
        <v>121</v>
      </c>
      <c r="AC90" s="21"/>
      <c r="AE90" s="90" t="s">
        <v>421</v>
      </c>
      <c r="AF90" s="82"/>
      <c r="CP90" s="19" t="str">
        <f t="shared" si="43"/>
        <v>Wira Stephane</v>
      </c>
      <c r="CR90" s="19">
        <f t="shared" si="44"/>
        <v>24</v>
      </c>
      <c r="CT90" s="154">
        <v>9623</v>
      </c>
      <c r="CU90" s="19" t="str">
        <f t="shared" si="45"/>
        <v>D</v>
      </c>
      <c r="CV90" s="125">
        <v>742</v>
      </c>
      <c r="CW90" s="33">
        <f t="shared" si="55"/>
        <v>8</v>
      </c>
      <c r="CX90" s="83" t="str">
        <f t="shared" si="56"/>
        <v>Konstrukteur 5  / Fachplaner 5 / Gruppenchef 3</v>
      </c>
      <c r="CY90" s="125">
        <v>742</v>
      </c>
      <c r="CZ90" s="33">
        <f t="shared" si="41"/>
        <v>8</v>
      </c>
      <c r="DA90" s="83" t="str">
        <f t="shared" si="42"/>
        <v>Konstrukteur 5  / Fachplaner 5 / Gruppenchef 3</v>
      </c>
      <c r="DB90" s="125">
        <v>742</v>
      </c>
      <c r="DC90" s="33">
        <f t="shared" si="49"/>
        <v>8</v>
      </c>
      <c r="DD90" s="83" t="str">
        <f t="shared" si="50"/>
        <v>Konstrukteur 5  / Fachplaner 5 / Gruppenchef 3</v>
      </c>
      <c r="DE90" s="125">
        <v>742</v>
      </c>
      <c r="DF90" s="33">
        <f t="shared" si="51"/>
        <v>8</v>
      </c>
      <c r="DG90" s="83" t="str">
        <f t="shared" si="52"/>
        <v>Konstrukteur 5  / Fachplaner 5 / Gruppenchef 3</v>
      </c>
      <c r="DH90" s="20"/>
      <c r="DI90" s="125">
        <v>742</v>
      </c>
      <c r="DJ90" s="33">
        <f t="shared" si="53"/>
        <v>8</v>
      </c>
      <c r="DK90" s="83" t="str">
        <f t="shared" si="54"/>
        <v>Konstrukteur 5  / Fachplaner 5 / Gruppenchef 3</v>
      </c>
      <c r="DP90" s="19">
        <f t="shared" si="46"/>
        <v>9623</v>
      </c>
      <c r="DQ90" s="153">
        <v>6</v>
      </c>
      <c r="DR90" s="19">
        <v>0</v>
      </c>
      <c r="DS90" s="19" t="s">
        <v>975</v>
      </c>
    </row>
    <row r="91" spans="1:123" s="19" customFormat="1" x14ac:dyDescent="0.2">
      <c r="A91" s="53">
        <v>0</v>
      </c>
      <c r="B91" s="53"/>
      <c r="C91" s="53">
        <f t="shared" si="47"/>
        <v>1</v>
      </c>
      <c r="D91" s="55"/>
      <c r="E91" s="55"/>
      <c r="F91" s="56"/>
      <c r="G91" s="54"/>
      <c r="H91" s="54"/>
      <c r="I91" s="56">
        <v>1</v>
      </c>
      <c r="J91" s="54">
        <v>1</v>
      </c>
      <c r="K91" s="56"/>
      <c r="L91" s="56"/>
      <c r="M91" s="56"/>
      <c r="N91" s="58"/>
      <c r="O91" s="52" t="s">
        <v>360</v>
      </c>
      <c r="P91" s="15" t="s">
        <v>568</v>
      </c>
      <c r="Q91" s="15">
        <v>87</v>
      </c>
      <c r="R91" s="16"/>
      <c r="S91" s="20" t="s">
        <v>569</v>
      </c>
      <c r="T91" s="21">
        <v>1973</v>
      </c>
      <c r="U91" s="28" t="s">
        <v>126</v>
      </c>
      <c r="V91" s="21">
        <v>1993</v>
      </c>
      <c r="W91" s="25"/>
      <c r="X91" s="21"/>
      <c r="Y91" s="28"/>
      <c r="Z91" s="21">
        <f t="shared" si="48"/>
        <v>23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3"/>
        <v>Heiniger Christoph</v>
      </c>
      <c r="CR91" s="19">
        <f t="shared" si="44"/>
        <v>23</v>
      </c>
      <c r="CT91" s="154">
        <v>4346</v>
      </c>
      <c r="CU91" s="19" t="str">
        <f t="shared" si="45"/>
        <v>D</v>
      </c>
      <c r="CV91" s="125">
        <v>741</v>
      </c>
      <c r="CW91" s="33">
        <f t="shared" si="55"/>
        <v>7</v>
      </c>
      <c r="CX91" s="83" t="str">
        <f t="shared" si="56"/>
        <v>Konstrukteur 4 / Fachplaner 4 / Gruppenchef 2</v>
      </c>
      <c r="CY91" s="125">
        <v>741</v>
      </c>
      <c r="CZ91" s="33">
        <f t="shared" si="41"/>
        <v>7</v>
      </c>
      <c r="DA91" s="83" t="str">
        <f t="shared" si="42"/>
        <v>Konstrukteur 4 / Fachplaner 4 / Gruppenchef 2</v>
      </c>
      <c r="DB91" s="125">
        <v>741</v>
      </c>
      <c r="DC91" s="33">
        <f t="shared" si="49"/>
        <v>7</v>
      </c>
      <c r="DD91" s="83" t="str">
        <f t="shared" si="50"/>
        <v>Konstrukteur 4 / Fachplaner 4 / Gruppenchef 2</v>
      </c>
      <c r="DE91" s="125">
        <v>741</v>
      </c>
      <c r="DF91" s="33">
        <f t="shared" si="51"/>
        <v>7</v>
      </c>
      <c r="DG91" s="83" t="str">
        <f t="shared" si="52"/>
        <v>Konstrukteur 4 / Fachplaner 4 / Gruppenchef 2</v>
      </c>
      <c r="DH91" s="20"/>
      <c r="DI91" s="125">
        <v>742</v>
      </c>
      <c r="DJ91" s="33">
        <f t="shared" si="53"/>
        <v>8</v>
      </c>
      <c r="DK91" s="83" t="str">
        <f t="shared" si="54"/>
        <v>Konstrukteur 5  / Fachplaner 5 / Gruppenchef 3</v>
      </c>
      <c r="DP91" s="19">
        <f t="shared" si="46"/>
        <v>4346</v>
      </c>
      <c r="DQ91" s="153">
        <v>6</v>
      </c>
      <c r="DR91" s="19">
        <v>0</v>
      </c>
      <c r="DS91" s="19" t="s">
        <v>965</v>
      </c>
    </row>
    <row r="92" spans="1:123" s="19" customFormat="1" x14ac:dyDescent="0.2">
      <c r="A92" s="53">
        <v>0</v>
      </c>
      <c r="B92" s="53"/>
      <c r="C92" s="53">
        <f t="shared" si="47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493</v>
      </c>
      <c r="Q92" s="15">
        <v>88</v>
      </c>
      <c r="R92" s="16"/>
      <c r="S92" s="20" t="s">
        <v>294</v>
      </c>
      <c r="T92" s="21">
        <v>1976</v>
      </c>
      <c r="U92" s="28" t="s">
        <v>126</v>
      </c>
      <c r="V92" s="21">
        <v>1998</v>
      </c>
      <c r="W92" s="25"/>
      <c r="X92" s="21"/>
      <c r="Y92" s="28"/>
      <c r="Z92" s="21">
        <f t="shared" si="48"/>
        <v>18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3"/>
        <v>Humbel Sven</v>
      </c>
      <c r="CR92" s="19">
        <f t="shared" si="44"/>
        <v>18</v>
      </c>
      <c r="CT92" s="154">
        <v>9654</v>
      </c>
      <c r="CU92" s="19" t="str">
        <f t="shared" si="45"/>
        <v>D</v>
      </c>
      <c r="CV92" s="125">
        <v>741</v>
      </c>
      <c r="CW92" s="33">
        <f t="shared" si="55"/>
        <v>7</v>
      </c>
      <c r="CX92" s="83" t="str">
        <f t="shared" si="56"/>
        <v>Konstrukteur 4 / Fachplaner 4 / Gruppenchef 2</v>
      </c>
      <c r="CY92" s="125">
        <v>741</v>
      </c>
      <c r="CZ92" s="33">
        <f t="shared" si="41"/>
        <v>7</v>
      </c>
      <c r="DA92" s="83" t="str">
        <f t="shared" si="42"/>
        <v>Konstrukteur 4 / Fachplaner 4 / Gruppenchef 2</v>
      </c>
      <c r="DB92" s="125">
        <v>741</v>
      </c>
      <c r="DC92" s="33">
        <f t="shared" si="49"/>
        <v>7</v>
      </c>
      <c r="DD92" s="83" t="str">
        <f t="shared" si="50"/>
        <v>Konstrukteur 4 / Fachplaner 4 / Gruppenchef 2</v>
      </c>
      <c r="DE92" s="125">
        <v>741</v>
      </c>
      <c r="DF92" s="33">
        <f t="shared" si="51"/>
        <v>7</v>
      </c>
      <c r="DG92" s="83" t="str">
        <f t="shared" si="52"/>
        <v>Konstrukteur 4 / Fachplaner 4 / Gruppenchef 2</v>
      </c>
      <c r="DH92" s="20"/>
      <c r="DI92" s="125">
        <v>742</v>
      </c>
      <c r="DJ92" s="33">
        <f t="shared" si="53"/>
        <v>8</v>
      </c>
      <c r="DK92" s="83" t="str">
        <f t="shared" si="54"/>
        <v>Konstrukteur 5  / Fachplaner 5 / Gruppenchef 3</v>
      </c>
      <c r="DP92" s="19">
        <f t="shared" si="46"/>
        <v>9654</v>
      </c>
      <c r="DQ92" s="153">
        <v>6</v>
      </c>
      <c r="DR92" s="19">
        <v>0</v>
      </c>
      <c r="DS92" s="19" t="s">
        <v>965</v>
      </c>
    </row>
    <row r="93" spans="1:123" s="19" customFormat="1" x14ac:dyDescent="0.2">
      <c r="A93" s="53">
        <v>0</v>
      </c>
      <c r="B93" s="53"/>
      <c r="C93" s="53">
        <f t="shared" si="47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361</v>
      </c>
      <c r="P93" s="15" t="s">
        <v>497</v>
      </c>
      <c r="Q93" s="15">
        <v>89</v>
      </c>
      <c r="R93" s="16"/>
      <c r="S93" s="20" t="s">
        <v>179</v>
      </c>
      <c r="T93" s="21">
        <v>1982</v>
      </c>
      <c r="U93" s="28" t="s">
        <v>235</v>
      </c>
      <c r="V93" s="21">
        <v>2002</v>
      </c>
      <c r="W93" s="25"/>
      <c r="X93" s="21"/>
      <c r="Y93" s="25"/>
      <c r="Z93" s="21">
        <f t="shared" si="48"/>
        <v>14</v>
      </c>
      <c r="AA93" s="25" t="s">
        <v>129</v>
      </c>
      <c r="AB93" s="21" t="s">
        <v>121</v>
      </c>
      <c r="AC93" s="21"/>
      <c r="AE93" s="187" t="s">
        <v>894</v>
      </c>
      <c r="AF93" s="82"/>
      <c r="CP93" s="19" t="str">
        <f t="shared" si="43"/>
        <v>Delmas Marc</v>
      </c>
      <c r="CR93" s="19">
        <f t="shared" si="44"/>
        <v>14</v>
      </c>
      <c r="CT93" s="154">
        <v>9660</v>
      </c>
      <c r="CU93" s="19" t="str">
        <f t="shared" si="45"/>
        <v>D</v>
      </c>
      <c r="CV93" s="125">
        <v>742</v>
      </c>
      <c r="CW93" s="33">
        <f t="shared" si="55"/>
        <v>8</v>
      </c>
      <c r="CX93" s="83" t="str">
        <f t="shared" si="56"/>
        <v>Konstrukteur 5  / Fachplaner 5 / Gruppenchef 3</v>
      </c>
      <c r="CY93" s="125">
        <v>742</v>
      </c>
      <c r="CZ93" s="33">
        <f t="shared" si="41"/>
        <v>8</v>
      </c>
      <c r="DA93" s="83" t="str">
        <f t="shared" si="42"/>
        <v>Konstrukteur 5  / Fachplaner 5 / Gruppenchef 3</v>
      </c>
      <c r="DB93" s="125">
        <v>741</v>
      </c>
      <c r="DC93" s="33">
        <f t="shared" si="49"/>
        <v>7</v>
      </c>
      <c r="DD93" s="83" t="str">
        <f t="shared" si="50"/>
        <v>Konstrukteur 4 / Fachplaner 4 / Gruppenchef 2</v>
      </c>
      <c r="DE93" s="125">
        <v>733</v>
      </c>
      <c r="DF93" s="33">
        <f t="shared" si="51"/>
        <v>6</v>
      </c>
      <c r="DG93" s="83" t="str">
        <f t="shared" si="52"/>
        <v>Konstrukteur 3 / -planer 3 / Gruppenchef 1</v>
      </c>
      <c r="DH93" s="20"/>
      <c r="DI93" s="125">
        <v>733</v>
      </c>
      <c r="DJ93" s="125">
        <f t="shared" si="53"/>
        <v>6</v>
      </c>
      <c r="DK93" s="83" t="str">
        <f t="shared" si="54"/>
        <v>Konstrukteur 3 / -planer 3 / Gruppenchef 1</v>
      </c>
      <c r="DP93" s="19">
        <f t="shared" si="46"/>
        <v>9660</v>
      </c>
      <c r="DQ93" s="153">
        <v>6</v>
      </c>
      <c r="DR93" s="19">
        <v>0</v>
      </c>
      <c r="DS93" s="19" t="s">
        <v>965</v>
      </c>
    </row>
    <row r="94" spans="1:123" s="19" customFormat="1" x14ac:dyDescent="0.2">
      <c r="A94" s="53">
        <v>0</v>
      </c>
      <c r="B94" s="53"/>
      <c r="C94" s="53">
        <f t="shared" si="47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361</v>
      </c>
      <c r="P94" s="15" t="s">
        <v>491</v>
      </c>
      <c r="Q94" s="15">
        <v>90</v>
      </c>
      <c r="R94" s="16"/>
      <c r="S94" s="20" t="s">
        <v>140</v>
      </c>
      <c r="T94" s="21">
        <v>1955</v>
      </c>
      <c r="U94" s="28" t="s">
        <v>126</v>
      </c>
      <c r="V94" s="21">
        <v>1973</v>
      </c>
      <c r="W94" s="25"/>
      <c r="X94" s="21"/>
      <c r="Y94" s="28"/>
      <c r="Z94" s="21">
        <f t="shared" si="48"/>
        <v>43</v>
      </c>
      <c r="AA94" s="25" t="s">
        <v>129</v>
      </c>
      <c r="AB94" s="21" t="s">
        <v>1042</v>
      </c>
      <c r="AC94" s="21"/>
      <c r="AE94" s="187" t="s">
        <v>377</v>
      </c>
      <c r="AF94" s="82"/>
      <c r="CP94" s="19" t="str">
        <f t="shared" si="43"/>
        <v>Wespiser Charles</v>
      </c>
      <c r="CR94" s="19">
        <f t="shared" si="44"/>
        <v>43</v>
      </c>
      <c r="CT94" s="154">
        <v>5545</v>
      </c>
      <c r="CU94" s="19" t="str">
        <f t="shared" si="45"/>
        <v xml:space="preserve"> E/D </v>
      </c>
      <c r="CV94" s="125">
        <v>741</v>
      </c>
      <c r="CW94" s="33">
        <f t="shared" si="55"/>
        <v>7</v>
      </c>
      <c r="CX94" s="83" t="str">
        <f t="shared" si="56"/>
        <v>Konstrukteur 4 / Fachplaner 4 / Gruppenchef 2</v>
      </c>
      <c r="CY94" s="125">
        <v>741</v>
      </c>
      <c r="CZ94" s="33">
        <f t="shared" si="41"/>
        <v>7</v>
      </c>
      <c r="DA94" s="83" t="str">
        <f t="shared" si="42"/>
        <v>Konstrukteur 4 / Fachplaner 4 / Gruppenchef 2</v>
      </c>
      <c r="DB94" s="125">
        <v>741</v>
      </c>
      <c r="DC94" s="33">
        <f t="shared" si="49"/>
        <v>7</v>
      </c>
      <c r="DD94" s="83" t="str">
        <f t="shared" si="50"/>
        <v>Konstrukteur 4 / Fachplaner 4 / Gruppenchef 2</v>
      </c>
      <c r="DE94" s="125">
        <v>741</v>
      </c>
      <c r="DF94" s="33">
        <f t="shared" si="51"/>
        <v>7</v>
      </c>
      <c r="DG94" s="83" t="str">
        <f t="shared" si="52"/>
        <v>Konstrukteur 4 / Fachplaner 4 / Gruppenchef 2</v>
      </c>
      <c r="DH94" s="20"/>
      <c r="DI94" s="125">
        <v>741</v>
      </c>
      <c r="DJ94" s="33">
        <f t="shared" si="53"/>
        <v>7</v>
      </c>
      <c r="DK94" s="83" t="str">
        <f t="shared" si="54"/>
        <v>Konstrukteur 4 / Fachplaner 4 / Gruppenchef 2</v>
      </c>
      <c r="DP94" s="19">
        <f t="shared" si="46"/>
        <v>5545</v>
      </c>
      <c r="DQ94" s="153">
        <v>6</v>
      </c>
      <c r="DR94" s="19">
        <v>0</v>
      </c>
      <c r="DS94" s="19" t="s">
        <v>965</v>
      </c>
    </row>
    <row r="95" spans="1:123" s="19" customFormat="1" x14ac:dyDescent="0.2">
      <c r="A95" s="53">
        <v>0</v>
      </c>
      <c r="B95" s="53">
        <v>1</v>
      </c>
      <c r="C95" s="53">
        <f t="shared" si="47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492</v>
      </c>
      <c r="Q95" s="15">
        <v>91</v>
      </c>
      <c r="R95" s="16"/>
      <c r="S95" s="20" t="s">
        <v>143</v>
      </c>
      <c r="T95" s="21">
        <v>1968</v>
      </c>
      <c r="U95" s="28" t="s">
        <v>128</v>
      </c>
      <c r="V95" s="21">
        <v>1989</v>
      </c>
      <c r="W95" s="25"/>
      <c r="X95" s="21"/>
      <c r="Y95" s="28"/>
      <c r="Z95" s="21">
        <f t="shared" si="48"/>
        <v>27</v>
      </c>
      <c r="AA95" s="25" t="s">
        <v>710</v>
      </c>
      <c r="AB95" s="21" t="s">
        <v>1042</v>
      </c>
      <c r="AC95" s="21"/>
      <c r="AE95" s="187" t="s">
        <v>377</v>
      </c>
      <c r="AF95" s="82"/>
      <c r="CP95" s="19" t="str">
        <f t="shared" si="43"/>
        <v>Nicolosi Lucia</v>
      </c>
      <c r="CR95" s="19">
        <f t="shared" si="44"/>
        <v>27</v>
      </c>
      <c r="CT95" s="154">
        <v>7637</v>
      </c>
      <c r="CU95" s="19" t="str">
        <f t="shared" si="45"/>
        <v xml:space="preserve"> E/D </v>
      </c>
      <c r="CV95" s="125">
        <v>741</v>
      </c>
      <c r="CW95" s="33">
        <f t="shared" si="55"/>
        <v>7</v>
      </c>
      <c r="CX95" s="83" t="str">
        <f t="shared" si="56"/>
        <v>Konstrukteur 4 / Fachplaner 4 / Gruppenchef 2</v>
      </c>
      <c r="CY95" s="125">
        <v>741</v>
      </c>
      <c r="CZ95" s="33">
        <f t="shared" ref="CZ95:CZ128" si="57">VLOOKUP($CY95,Funktionsbezeichnungen,3,0)</f>
        <v>7</v>
      </c>
      <c r="DA95" s="83" t="str">
        <f t="shared" ref="DA95:DA128" si="58">VLOOKUP($CY95,Funktionsbezeichnungen,2,0)</f>
        <v>Konstrukteur 4 / Fachplaner 4 / Gruppenchef 2</v>
      </c>
      <c r="DB95" s="125">
        <v>741</v>
      </c>
      <c r="DC95" s="33">
        <f t="shared" si="49"/>
        <v>7</v>
      </c>
      <c r="DD95" s="83" t="str">
        <f t="shared" si="50"/>
        <v>Konstrukteur 4 / Fachplaner 4 / Gruppenchef 2</v>
      </c>
      <c r="DE95" s="125">
        <v>741</v>
      </c>
      <c r="DF95" s="33">
        <f t="shared" si="51"/>
        <v>7</v>
      </c>
      <c r="DG95" s="83" t="str">
        <f t="shared" si="52"/>
        <v>Konstrukteur 4 / Fachplaner 4 / Gruppenchef 2</v>
      </c>
      <c r="DH95" s="20"/>
      <c r="DI95" s="125">
        <v>741</v>
      </c>
      <c r="DJ95" s="33">
        <f t="shared" si="53"/>
        <v>7</v>
      </c>
      <c r="DK95" s="83" t="str">
        <f t="shared" si="54"/>
        <v>Konstrukteur 4 / Fachplaner 4 / Gruppenchef 2</v>
      </c>
      <c r="DP95" s="19">
        <f t="shared" si="46"/>
        <v>7637</v>
      </c>
      <c r="DQ95" s="153">
        <v>6</v>
      </c>
      <c r="DR95" s="19">
        <v>0</v>
      </c>
      <c r="DS95" s="19" t="s">
        <v>965</v>
      </c>
    </row>
    <row r="96" spans="1:123" s="19" customFormat="1" x14ac:dyDescent="0.2">
      <c r="A96" s="53">
        <v>0</v>
      </c>
      <c r="B96" s="53"/>
      <c r="C96" s="53">
        <f t="shared" si="47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358</v>
      </c>
      <c r="P96" s="15" t="s">
        <v>652</v>
      </c>
      <c r="Q96" s="15">
        <v>92</v>
      </c>
      <c r="R96" s="16"/>
      <c r="S96" s="20" t="s">
        <v>651</v>
      </c>
      <c r="T96" s="21">
        <v>1967</v>
      </c>
      <c r="U96" s="28" t="s">
        <v>653</v>
      </c>
      <c r="V96" s="21">
        <v>1988</v>
      </c>
      <c r="W96" s="25"/>
      <c r="X96" s="21"/>
      <c r="Y96" s="28"/>
      <c r="Z96" s="21">
        <f t="shared" si="48"/>
        <v>28</v>
      </c>
      <c r="AA96" s="25" t="s">
        <v>653</v>
      </c>
      <c r="AB96" s="21" t="s">
        <v>142</v>
      </c>
      <c r="AC96" s="21"/>
      <c r="AE96" s="187" t="s">
        <v>378</v>
      </c>
      <c r="AF96" s="82"/>
      <c r="CP96" s="19" t="str">
        <f t="shared" si="43"/>
        <v>Dettwiler Markus</v>
      </c>
      <c r="CR96" s="19">
        <f t="shared" si="44"/>
        <v>28</v>
      </c>
      <c r="CT96" s="154">
        <v>5639</v>
      </c>
      <c r="CU96" s="19" t="str">
        <f t="shared" si="45"/>
        <v>E</v>
      </c>
      <c r="CV96" s="125">
        <v>741</v>
      </c>
      <c r="CW96" s="33">
        <f t="shared" si="55"/>
        <v>7</v>
      </c>
      <c r="CX96" s="83" t="str">
        <f t="shared" si="56"/>
        <v>Konstrukteur 4 / Fachplaner 4 / Gruppenchef 2</v>
      </c>
      <c r="CY96" s="125">
        <v>741</v>
      </c>
      <c r="CZ96" s="33">
        <f t="shared" si="57"/>
        <v>7</v>
      </c>
      <c r="DA96" s="83" t="str">
        <f t="shared" si="58"/>
        <v>Konstrukteur 4 / Fachplaner 4 / Gruppenchef 2</v>
      </c>
      <c r="DB96" s="125">
        <v>741</v>
      </c>
      <c r="DC96" s="33">
        <f t="shared" si="49"/>
        <v>7</v>
      </c>
      <c r="DD96" s="83" t="str">
        <f t="shared" si="50"/>
        <v>Konstrukteur 4 / Fachplaner 4 / Gruppenchef 2</v>
      </c>
      <c r="DE96" s="125">
        <v>741</v>
      </c>
      <c r="DF96" s="33">
        <f t="shared" si="51"/>
        <v>7</v>
      </c>
      <c r="DG96" s="83" t="str">
        <f t="shared" si="52"/>
        <v>Konstrukteur 4 / Fachplaner 4 / Gruppenchef 2</v>
      </c>
      <c r="DH96" s="20"/>
      <c r="DI96" s="125">
        <v>741</v>
      </c>
      <c r="DJ96" s="33">
        <f t="shared" si="53"/>
        <v>7</v>
      </c>
      <c r="DK96" s="83" t="str">
        <f t="shared" si="54"/>
        <v>Konstrukteur 4 / Fachplaner 4 / Gruppenchef 2</v>
      </c>
      <c r="DP96" s="19">
        <f t="shared" si="46"/>
        <v>5639</v>
      </c>
      <c r="DQ96" s="153">
        <v>6</v>
      </c>
      <c r="DR96" s="19">
        <v>0</v>
      </c>
      <c r="DS96" s="19" t="s">
        <v>965</v>
      </c>
    </row>
    <row r="97" spans="1:123" s="19" customFormat="1" x14ac:dyDescent="0.2">
      <c r="A97" s="53">
        <v>0</v>
      </c>
      <c r="B97" s="53"/>
      <c r="C97" s="53">
        <f t="shared" si="47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358</v>
      </c>
      <c r="P97" s="15" t="s">
        <v>558</v>
      </c>
      <c r="Q97" s="15">
        <v>93</v>
      </c>
      <c r="R97" s="16"/>
      <c r="S97" s="20" t="s">
        <v>559</v>
      </c>
      <c r="T97" s="21">
        <v>1973</v>
      </c>
      <c r="U97" s="28" t="s">
        <v>560</v>
      </c>
      <c r="V97" s="21">
        <v>1994</v>
      </c>
      <c r="W97" s="25"/>
      <c r="X97" s="21"/>
      <c r="Y97" s="28"/>
      <c r="Z97" s="21">
        <f t="shared" si="48"/>
        <v>22</v>
      </c>
      <c r="AA97" s="25" t="s">
        <v>235</v>
      </c>
      <c r="AB97" s="21" t="s">
        <v>142</v>
      </c>
      <c r="AC97" s="21"/>
      <c r="AE97" s="187" t="s">
        <v>378</v>
      </c>
      <c r="AF97" s="82"/>
      <c r="CP97" s="19" t="str">
        <f t="shared" si="43"/>
        <v>Enderlen Francois</v>
      </c>
      <c r="CR97" s="19">
        <f t="shared" si="44"/>
        <v>22</v>
      </c>
      <c r="CT97" s="154">
        <v>5636</v>
      </c>
      <c r="CU97" s="19" t="str">
        <f t="shared" si="45"/>
        <v>E</v>
      </c>
      <c r="CV97" s="125">
        <v>741</v>
      </c>
      <c r="CW97" s="33">
        <f t="shared" si="55"/>
        <v>7</v>
      </c>
      <c r="CX97" s="83" t="str">
        <f t="shared" si="56"/>
        <v>Konstrukteur 4 / Fachplaner 4 / Gruppenchef 2</v>
      </c>
      <c r="CY97" s="125">
        <v>741</v>
      </c>
      <c r="CZ97" s="33">
        <f t="shared" si="57"/>
        <v>7</v>
      </c>
      <c r="DA97" s="83" t="str">
        <f t="shared" si="58"/>
        <v>Konstrukteur 4 / Fachplaner 4 / Gruppenchef 2</v>
      </c>
      <c r="DB97" s="125">
        <v>741</v>
      </c>
      <c r="DC97" s="33">
        <f t="shared" si="49"/>
        <v>7</v>
      </c>
      <c r="DD97" s="83" t="str">
        <f t="shared" si="50"/>
        <v>Konstrukteur 4 / Fachplaner 4 / Gruppenchef 2</v>
      </c>
      <c r="DE97" s="125">
        <v>741</v>
      </c>
      <c r="DF97" s="33">
        <f t="shared" si="51"/>
        <v>7</v>
      </c>
      <c r="DG97" s="83" t="str">
        <f t="shared" si="52"/>
        <v>Konstrukteur 4 / Fachplaner 4 / Gruppenchef 2</v>
      </c>
      <c r="DH97" s="20"/>
      <c r="DI97" s="125">
        <v>741</v>
      </c>
      <c r="DJ97" s="33">
        <f t="shared" si="53"/>
        <v>7</v>
      </c>
      <c r="DK97" s="83" t="str">
        <f t="shared" si="54"/>
        <v>Konstrukteur 4 / Fachplaner 4 / Gruppenchef 2</v>
      </c>
      <c r="DP97" s="19">
        <f t="shared" si="46"/>
        <v>5636</v>
      </c>
      <c r="DQ97" s="153">
        <v>6</v>
      </c>
      <c r="DR97" s="19">
        <v>0</v>
      </c>
      <c r="DS97" s="19" t="s">
        <v>965</v>
      </c>
    </row>
    <row r="98" spans="1:123" s="19" customFormat="1" x14ac:dyDescent="0.2">
      <c r="A98" s="53">
        <v>0</v>
      </c>
      <c r="B98" s="53">
        <v>1</v>
      </c>
      <c r="C98" s="53">
        <f>IF(Z98&gt;=10,1,0)</f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1116</v>
      </c>
      <c r="Q98" s="15">
        <v>94</v>
      </c>
      <c r="R98" s="16"/>
      <c r="S98" s="20" t="s">
        <v>1117</v>
      </c>
      <c r="T98" s="21">
        <v>1981</v>
      </c>
      <c r="U98" s="28" t="s">
        <v>239</v>
      </c>
      <c r="V98" s="21">
        <v>2002</v>
      </c>
      <c r="W98" s="25"/>
      <c r="X98" s="21"/>
      <c r="Y98" s="28"/>
      <c r="Z98" s="21">
        <f>$AD$3-V98</f>
        <v>14</v>
      </c>
      <c r="AA98" s="25" t="s">
        <v>239</v>
      </c>
      <c r="AB98" s="21" t="s">
        <v>142</v>
      </c>
      <c r="AC98" s="21"/>
      <c r="AE98" s="187" t="s">
        <v>378</v>
      </c>
      <c r="AF98" s="82"/>
      <c r="CP98" s="19" t="str">
        <f t="shared" si="43"/>
        <v>Iten Vanessa</v>
      </c>
      <c r="CR98" s="19">
        <f t="shared" si="44"/>
        <v>14</v>
      </c>
      <c r="CT98" s="154">
        <v>9661</v>
      </c>
      <c r="CU98" s="19" t="str">
        <f t="shared" si="45"/>
        <v>E</v>
      </c>
      <c r="CV98" s="125">
        <v>733</v>
      </c>
      <c r="CW98" s="33">
        <f t="shared" si="55"/>
        <v>6</v>
      </c>
      <c r="CX98" s="83" t="str">
        <f t="shared" si="56"/>
        <v>Konstrukteur 3 / -planer 3 / Gruppenchef 1</v>
      </c>
      <c r="CY98" s="125"/>
      <c r="CZ98" s="33"/>
      <c r="DA98" s="83"/>
      <c r="DB98" s="125"/>
      <c r="DC98" s="33"/>
      <c r="DD98" s="83"/>
      <c r="DE98" s="125"/>
      <c r="DF98" s="33"/>
      <c r="DG98" s="83"/>
      <c r="DH98" s="20"/>
      <c r="DI98" s="125"/>
      <c r="DJ98" s="33"/>
      <c r="DK98" s="83"/>
      <c r="DP98" s="19">
        <f t="shared" si="46"/>
        <v>9661</v>
      </c>
      <c r="DQ98" s="153">
        <v>6</v>
      </c>
      <c r="DR98" s="19">
        <v>0</v>
      </c>
      <c r="DS98" s="19" t="s">
        <v>965</v>
      </c>
    </row>
    <row r="99" spans="1:123" s="19" customFormat="1" x14ac:dyDescent="0.2">
      <c r="A99" s="53">
        <v>0</v>
      </c>
      <c r="B99" s="53">
        <v>1</v>
      </c>
      <c r="C99" s="53">
        <f>IF(Z99&gt;=10,1,0)</f>
        <v>0</v>
      </c>
      <c r="D99" s="55"/>
      <c r="E99" s="55">
        <v>1</v>
      </c>
      <c r="F99" s="56"/>
      <c r="G99" s="54"/>
      <c r="H99" s="54"/>
      <c r="I99" s="56"/>
      <c r="J99" s="54"/>
      <c r="K99" s="56"/>
      <c r="L99" s="56"/>
      <c r="M99" s="56"/>
      <c r="N99" s="58"/>
      <c r="O99" s="52" t="s">
        <v>359</v>
      </c>
      <c r="P99" s="15" t="s">
        <v>1183</v>
      </c>
      <c r="Q99" s="15">
        <v>95</v>
      </c>
      <c r="R99" s="16"/>
      <c r="S99" s="20" t="s">
        <v>1184</v>
      </c>
      <c r="T99" s="21">
        <v>1982</v>
      </c>
      <c r="U99" s="28" t="s">
        <v>239</v>
      </c>
      <c r="V99" s="21">
        <v>2007</v>
      </c>
      <c r="W99" s="25" t="s">
        <v>1185</v>
      </c>
      <c r="X99" s="21">
        <v>2012</v>
      </c>
      <c r="Y99" s="28"/>
      <c r="Z99" s="21">
        <f>$AD$3-V99</f>
        <v>9</v>
      </c>
      <c r="AA99" s="25" t="s">
        <v>1186</v>
      </c>
      <c r="AB99" s="21" t="s">
        <v>142</v>
      </c>
      <c r="AC99" s="21"/>
      <c r="AE99" s="187" t="s">
        <v>378</v>
      </c>
      <c r="AF99" s="82"/>
      <c r="CP99" s="19" t="str">
        <f t="shared" si="43"/>
        <v>Schaub Anja</v>
      </c>
      <c r="CR99" s="19">
        <f t="shared" si="44"/>
        <v>9</v>
      </c>
      <c r="CT99" s="154">
        <v>9664</v>
      </c>
      <c r="CU99" s="19" t="str">
        <f t="shared" si="45"/>
        <v>E</v>
      </c>
      <c r="CV99" s="125">
        <v>733</v>
      </c>
      <c r="CW99" s="33">
        <f t="shared" si="55"/>
        <v>6</v>
      </c>
      <c r="CX99" s="83" t="str">
        <f t="shared" si="56"/>
        <v>Konstrukteur 3 / -planer 3 / Gruppenchef 1</v>
      </c>
      <c r="CY99" s="125"/>
      <c r="CZ99" s="33"/>
      <c r="DA99" s="83"/>
      <c r="DB99" s="125"/>
      <c r="DC99" s="33"/>
      <c r="DD99" s="83"/>
      <c r="DE99" s="125"/>
      <c r="DF99" s="33"/>
      <c r="DG99" s="83"/>
      <c r="DH99" s="20"/>
      <c r="DI99" s="125"/>
      <c r="DJ99" s="33"/>
      <c r="DK99" s="83"/>
      <c r="DP99" s="19">
        <f t="shared" si="46"/>
        <v>9664</v>
      </c>
      <c r="DQ99" s="153">
        <v>6</v>
      </c>
      <c r="DR99" s="19">
        <v>0</v>
      </c>
      <c r="DS99" s="19" t="s">
        <v>965</v>
      </c>
    </row>
    <row r="100" spans="1:123" s="19" customFormat="1" x14ac:dyDescent="0.2">
      <c r="A100" s="53">
        <v>0</v>
      </c>
      <c r="B100" s="53"/>
      <c r="C100" s="53">
        <f t="shared" si="47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498</v>
      </c>
      <c r="Q100" s="15">
        <v>96</v>
      </c>
      <c r="R100" s="42"/>
      <c r="S100" s="27" t="s">
        <v>251</v>
      </c>
      <c r="T100" s="21">
        <v>1988</v>
      </c>
      <c r="U100" s="28" t="s">
        <v>235</v>
      </c>
      <c r="V100" s="21">
        <v>2007</v>
      </c>
      <c r="W100" s="25"/>
      <c r="X100" s="21"/>
      <c r="Y100" s="25"/>
      <c r="Z100" s="21">
        <f t="shared" si="48"/>
        <v>9</v>
      </c>
      <c r="AA100" s="25" t="s">
        <v>235</v>
      </c>
      <c r="AB100" s="21" t="s">
        <v>142</v>
      </c>
      <c r="AC100" s="21"/>
      <c r="AE100" s="187" t="s">
        <v>1101</v>
      </c>
      <c r="AF100" s="82"/>
      <c r="CP100" s="19" t="str">
        <f t="shared" si="43"/>
        <v>Will Cédric</v>
      </c>
      <c r="CR100" s="19">
        <f t="shared" si="44"/>
        <v>9</v>
      </c>
      <c r="CT100" s="154">
        <v>9688</v>
      </c>
      <c r="CU100" s="19" t="str">
        <f t="shared" si="45"/>
        <v>E</v>
      </c>
      <c r="CV100" s="125">
        <v>733</v>
      </c>
      <c r="CW100" s="33">
        <f t="shared" si="55"/>
        <v>6</v>
      </c>
      <c r="CX100" s="83" t="str">
        <f t="shared" si="56"/>
        <v>Konstrukteur 3 / -planer 3 / Gruppenchef 1</v>
      </c>
      <c r="CY100" s="125">
        <v>733</v>
      </c>
      <c r="CZ100" s="33">
        <f t="shared" si="57"/>
        <v>6</v>
      </c>
      <c r="DA100" s="83" t="str">
        <f t="shared" si="58"/>
        <v>Konstrukteur 3 / -planer 3 / Gruppenchef 1</v>
      </c>
      <c r="DB100" s="125">
        <v>732</v>
      </c>
      <c r="DC100" s="33">
        <f t="shared" ref="DC100:DC124" si="59">VLOOKUP($DB100,Funktionsbezeichnungen,3,0)</f>
        <v>5</v>
      </c>
      <c r="DD100" s="83" t="str">
        <f t="shared" ref="DD100:DD124" si="60">VLOOKUP($DB100,Funktionsbezeichnungen,2,0)</f>
        <v>Konstrukteur 2 / -planer 2</v>
      </c>
      <c r="DE100" s="125">
        <v>732</v>
      </c>
      <c r="DF100" s="33">
        <f t="shared" si="51"/>
        <v>5</v>
      </c>
      <c r="DG100" s="83" t="str">
        <f t="shared" si="52"/>
        <v>Konstrukteur 2 / -planer 2</v>
      </c>
      <c r="DH100" s="20"/>
      <c r="DI100" s="33">
        <v>732</v>
      </c>
      <c r="DJ100" s="33">
        <f t="shared" ref="DJ100:DJ124" si="61">VLOOKUP($DI100,Funktionsbezeichnungen,3,0)</f>
        <v>5</v>
      </c>
      <c r="DK100" s="83" t="str">
        <f t="shared" ref="DK100:DK124" si="62">VLOOKUP($DI100,Funktionsbezeichnungen,2,0)</f>
        <v>Konstrukteur 2 / -planer 2</v>
      </c>
      <c r="DP100" s="19">
        <f t="shared" si="46"/>
        <v>9688</v>
      </c>
      <c r="DQ100" s="153">
        <v>6</v>
      </c>
      <c r="DR100" s="19">
        <v>0</v>
      </c>
      <c r="DS100" s="19" t="s">
        <v>964</v>
      </c>
    </row>
    <row r="101" spans="1:123" s="19" customFormat="1" x14ac:dyDescent="0.2">
      <c r="A101" s="53">
        <v>0</v>
      </c>
      <c r="B101" s="53"/>
      <c r="C101" s="53">
        <f t="shared" si="47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499</v>
      </c>
      <c r="Q101" s="15">
        <v>97</v>
      </c>
      <c r="R101" s="42"/>
      <c r="S101" s="27" t="s">
        <v>250</v>
      </c>
      <c r="T101" s="21">
        <v>1987</v>
      </c>
      <c r="U101" s="28" t="s">
        <v>235</v>
      </c>
      <c r="V101" s="21">
        <v>2007</v>
      </c>
      <c r="W101" s="25"/>
      <c r="X101" s="21"/>
      <c r="Y101" s="25"/>
      <c r="Z101" s="21">
        <f t="shared" si="48"/>
        <v>9</v>
      </c>
      <c r="AA101" s="25" t="s">
        <v>235</v>
      </c>
      <c r="AB101" s="21" t="s">
        <v>142</v>
      </c>
      <c r="AC101" s="21"/>
      <c r="AE101" s="90" t="s">
        <v>378</v>
      </c>
      <c r="AF101" s="82"/>
      <c r="CP101" s="19" t="str">
        <f t="shared" si="43"/>
        <v>Wernli Sebastian</v>
      </c>
      <c r="CR101" s="19">
        <f t="shared" si="44"/>
        <v>9</v>
      </c>
      <c r="CT101" s="154">
        <v>9687</v>
      </c>
      <c r="CU101" s="19" t="str">
        <f t="shared" ref="CU101:CU135" si="63">+AB101</f>
        <v>E</v>
      </c>
      <c r="CV101" s="125">
        <v>733</v>
      </c>
      <c r="CW101" s="33">
        <f t="shared" si="55"/>
        <v>6</v>
      </c>
      <c r="CX101" s="83" t="str">
        <f t="shared" si="56"/>
        <v>Konstrukteur 3 / -planer 3 / Gruppenchef 1</v>
      </c>
      <c r="CY101" s="125">
        <v>733</v>
      </c>
      <c r="CZ101" s="33">
        <f t="shared" si="57"/>
        <v>6</v>
      </c>
      <c r="DA101" s="83" t="str">
        <f t="shared" si="58"/>
        <v>Konstrukteur 3 / -planer 3 / Gruppenchef 1</v>
      </c>
      <c r="DB101" s="125">
        <v>732</v>
      </c>
      <c r="DC101" s="33">
        <f t="shared" si="59"/>
        <v>5</v>
      </c>
      <c r="DD101" s="83" t="str">
        <f t="shared" si="60"/>
        <v>Konstrukteur 2 / -planer 2</v>
      </c>
      <c r="DE101" s="125">
        <v>732</v>
      </c>
      <c r="DF101" s="33">
        <f t="shared" si="51"/>
        <v>5</v>
      </c>
      <c r="DG101" s="83" t="str">
        <f t="shared" si="52"/>
        <v>Konstrukteur 2 / -planer 2</v>
      </c>
      <c r="DH101" s="20"/>
      <c r="DI101" s="33">
        <v>732</v>
      </c>
      <c r="DJ101" s="33">
        <f t="shared" si="61"/>
        <v>5</v>
      </c>
      <c r="DK101" s="83" t="str">
        <f t="shared" si="62"/>
        <v>Konstrukteur 2 / -planer 2</v>
      </c>
      <c r="DP101" s="19">
        <f t="shared" si="46"/>
        <v>9687</v>
      </c>
      <c r="DQ101" s="153">
        <v>6</v>
      </c>
      <c r="DR101" s="19">
        <v>0</v>
      </c>
      <c r="DS101" s="19" t="s">
        <v>964</v>
      </c>
    </row>
    <row r="102" spans="1:123" s="19" customFormat="1" x14ac:dyDescent="0.2">
      <c r="A102" s="53">
        <v>0</v>
      </c>
      <c r="B102" s="53"/>
      <c r="C102" s="53">
        <f t="shared" si="47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556</v>
      </c>
      <c r="Q102" s="15">
        <v>98</v>
      </c>
      <c r="R102" s="42"/>
      <c r="S102" s="27" t="s">
        <v>557</v>
      </c>
      <c r="T102" s="21">
        <v>1987</v>
      </c>
      <c r="U102" s="28" t="s">
        <v>235</v>
      </c>
      <c r="V102" s="21">
        <v>2008</v>
      </c>
      <c r="W102" s="25"/>
      <c r="X102" s="21"/>
      <c r="Y102" s="25"/>
      <c r="Z102" s="21">
        <f t="shared" si="48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3"/>
        <v>Breiter Michael</v>
      </c>
      <c r="CR102" s="19">
        <f t="shared" si="44"/>
        <v>8</v>
      </c>
      <c r="CT102" s="154">
        <v>7702</v>
      </c>
      <c r="CU102" s="19" t="str">
        <f t="shared" si="63"/>
        <v>E</v>
      </c>
      <c r="CV102" s="125">
        <v>733</v>
      </c>
      <c r="CW102" s="33">
        <f t="shared" si="55"/>
        <v>6</v>
      </c>
      <c r="CX102" s="83" t="str">
        <f t="shared" si="56"/>
        <v>Konstrukteur 3 / -planer 3 / Gruppenchef 1</v>
      </c>
      <c r="CY102" s="125"/>
      <c r="CZ102" s="33"/>
      <c r="DA102" s="83"/>
      <c r="DB102" s="125">
        <v>732</v>
      </c>
      <c r="DC102" s="33">
        <f>VLOOKUP($DB102,Funktionsbezeichnungen,3,0)</f>
        <v>5</v>
      </c>
      <c r="DD102" s="83" t="str">
        <f>VLOOKUP($DB102,Funktionsbezeichnungen,2,0)</f>
        <v>Konstrukteur 2 / -planer 2</v>
      </c>
      <c r="DE102" s="33">
        <v>732</v>
      </c>
      <c r="DF102" s="33">
        <f>VLOOKUP($DE102,Funktionsbezeichnungen,3,0)</f>
        <v>5</v>
      </c>
      <c r="DG102" s="83" t="str">
        <f>VLOOKUP($DE102,Funktionsbezeichnungen,2,0)</f>
        <v>Konstrukteur 2 / -planer 2</v>
      </c>
      <c r="DI102" s="33">
        <v>732</v>
      </c>
      <c r="DJ102" s="33">
        <f t="shared" si="61"/>
        <v>5</v>
      </c>
      <c r="DK102" s="83" t="str">
        <f t="shared" si="62"/>
        <v>Konstrukteur 2 / -planer 2</v>
      </c>
      <c r="DP102" s="19">
        <f t="shared" si="46"/>
        <v>7702</v>
      </c>
      <c r="DQ102" s="153">
        <v>6</v>
      </c>
      <c r="DR102" s="19">
        <v>0</v>
      </c>
      <c r="DS102" s="19" t="s">
        <v>964</v>
      </c>
    </row>
    <row r="103" spans="1:123" s="19" customFormat="1" ht="27" x14ac:dyDescent="0.2">
      <c r="A103" s="218">
        <v>0</v>
      </c>
      <c r="B103" s="218"/>
      <c r="C103" s="218">
        <f>IF(Z103&gt;=10,1,0)</f>
        <v>0</v>
      </c>
      <c r="D103" s="219"/>
      <c r="E103" s="219">
        <v>1</v>
      </c>
      <c r="F103" s="220"/>
      <c r="G103" s="221"/>
      <c r="H103" s="221"/>
      <c r="I103" s="220"/>
      <c r="J103" s="221">
        <v>1</v>
      </c>
      <c r="K103" s="220"/>
      <c r="L103" s="220"/>
      <c r="M103" s="220"/>
      <c r="N103" s="211"/>
      <c r="O103" s="215" t="s">
        <v>358</v>
      </c>
      <c r="P103" s="212" t="s">
        <v>1200</v>
      </c>
      <c r="Q103" s="15">
        <v>99</v>
      </c>
      <c r="R103" s="213"/>
      <c r="S103" s="216" t="s">
        <v>1201</v>
      </c>
      <c r="T103" s="118">
        <v>1985</v>
      </c>
      <c r="U103" s="120" t="s">
        <v>1202</v>
      </c>
      <c r="V103" s="118">
        <v>2009</v>
      </c>
      <c r="W103" s="214"/>
      <c r="X103" s="118"/>
      <c r="Y103" s="214"/>
      <c r="Z103" s="118">
        <f>$AD$3-V103</f>
        <v>7</v>
      </c>
      <c r="AA103" s="120" t="s">
        <v>129</v>
      </c>
      <c r="AB103" s="118" t="s">
        <v>142</v>
      </c>
      <c r="AC103" s="118"/>
      <c r="AD103" s="210"/>
      <c r="AE103" s="217" t="s">
        <v>377</v>
      </c>
      <c r="AF103" s="82"/>
      <c r="CP103" s="192" t="str">
        <f>+S103</f>
        <v>Grabherr Mathieu</v>
      </c>
      <c r="CR103" s="19">
        <f>+Z103</f>
        <v>7</v>
      </c>
      <c r="CT103" s="222">
        <v>5641</v>
      </c>
      <c r="CU103" s="19" t="str">
        <f t="shared" si="63"/>
        <v>E</v>
      </c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/>
      <c r="CZ103" s="33"/>
      <c r="DA103" s="83"/>
      <c r="DB103" s="125"/>
      <c r="DC103" s="33"/>
      <c r="DD103" s="83"/>
      <c r="DE103" s="33"/>
      <c r="DF103" s="33"/>
      <c r="DG103" s="83"/>
      <c r="DI103" s="33"/>
      <c r="DJ103" s="33"/>
      <c r="DK103" s="83"/>
      <c r="DP103" s="19">
        <f>+CT103</f>
        <v>5641</v>
      </c>
      <c r="DQ103" s="153">
        <v>6</v>
      </c>
      <c r="DR103" s="19">
        <v>0</v>
      </c>
      <c r="DS103" s="19" t="s">
        <v>965</v>
      </c>
    </row>
    <row r="104" spans="1:123" s="19" customFormat="1" x14ac:dyDescent="0.2">
      <c r="A104" s="53">
        <v>0</v>
      </c>
      <c r="B104" s="53"/>
      <c r="C104" s="53">
        <f t="shared" si="47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8"/>
        <v>6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3"/>
        <v>Niederberger Benjamin</v>
      </c>
      <c r="CR104" s="19">
        <f t="shared" si="44"/>
        <v>6</v>
      </c>
      <c r="CT104" s="154">
        <v>9701</v>
      </c>
      <c r="CU104" s="19" t="str">
        <f t="shared" si="63"/>
        <v>E</v>
      </c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731</v>
      </c>
      <c r="DC104" s="33">
        <f t="shared" si="59"/>
        <v>4</v>
      </c>
      <c r="DD104" s="83" t="str">
        <f t="shared" si="60"/>
        <v>Konstrukteur 1 / -planer 1</v>
      </c>
      <c r="DE104" s="125">
        <v>731</v>
      </c>
      <c r="DF104" s="33">
        <f t="shared" si="51"/>
        <v>4</v>
      </c>
      <c r="DG104" s="83" t="str">
        <f t="shared" si="52"/>
        <v>Konstrukteur 1 / -planer 1</v>
      </c>
      <c r="DH104" s="20"/>
      <c r="DI104" s="33">
        <v>731</v>
      </c>
      <c r="DJ104" s="33">
        <f t="shared" si="61"/>
        <v>4</v>
      </c>
      <c r="DK104" s="83" t="str">
        <f t="shared" si="62"/>
        <v>Konstrukteur 1 / -planer 1</v>
      </c>
      <c r="DP104" s="19">
        <f t="shared" si="46"/>
        <v>9701</v>
      </c>
      <c r="DQ104" s="153">
        <v>6</v>
      </c>
      <c r="DR104" s="19">
        <v>0</v>
      </c>
      <c r="DS104" s="19" t="s">
        <v>964</v>
      </c>
    </row>
    <row r="105" spans="1:123" s="19" customFormat="1" x14ac:dyDescent="0.2">
      <c r="A105" s="53">
        <v>0</v>
      </c>
      <c r="B105" s="53">
        <v>1</v>
      </c>
      <c r="C105" s="53">
        <f t="shared" si="47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 t="s">
        <v>1169</v>
      </c>
      <c r="X105" s="21">
        <v>2016</v>
      </c>
      <c r="Y105" s="25"/>
      <c r="Z105" s="21">
        <f t="shared" si="48"/>
        <v>4</v>
      </c>
      <c r="AA105" s="25" t="s">
        <v>239</v>
      </c>
      <c r="AB105" s="21" t="s">
        <v>147</v>
      </c>
      <c r="AC105" s="21"/>
      <c r="AE105" s="90" t="s">
        <v>1211</v>
      </c>
      <c r="AF105" s="82"/>
      <c r="CP105" s="19" t="str">
        <f t="shared" si="43"/>
        <v>Zymeri Shaha</v>
      </c>
      <c r="CR105" s="19">
        <f t="shared" si="44"/>
        <v>4</v>
      </c>
      <c r="CT105" s="154">
        <v>9733</v>
      </c>
      <c r="CU105" s="19" t="str">
        <f t="shared" si="63"/>
        <v>F</v>
      </c>
      <c r="CV105" s="125">
        <v>732</v>
      </c>
      <c r="CW105" s="33">
        <f t="shared" si="55"/>
        <v>5</v>
      </c>
      <c r="CX105" s="83" t="str">
        <f t="shared" si="56"/>
        <v>Konstrukteur 2 / -planer 2</v>
      </c>
      <c r="CY105" s="125">
        <v>731</v>
      </c>
      <c r="CZ105" s="33">
        <f t="shared" si="57"/>
        <v>4</v>
      </c>
      <c r="DA105" s="83" t="str">
        <f t="shared" si="58"/>
        <v>Konstrukteur 1 / -planer 1</v>
      </c>
      <c r="DB105" s="125"/>
      <c r="DC105" s="33"/>
      <c r="DD105" s="83"/>
      <c r="DE105" s="125"/>
      <c r="DF105" s="33"/>
      <c r="DG105" s="83"/>
      <c r="DH105" s="20"/>
      <c r="DI105" s="33">
        <v>731</v>
      </c>
      <c r="DJ105" s="33">
        <f t="shared" si="61"/>
        <v>4</v>
      </c>
      <c r="DK105" s="83" t="str">
        <f t="shared" si="62"/>
        <v>Konstrukteur 1 / -planer 1</v>
      </c>
      <c r="DP105" s="19">
        <f t="shared" si="46"/>
        <v>9733</v>
      </c>
      <c r="DQ105" s="153">
        <v>7</v>
      </c>
      <c r="DR105" s="19">
        <v>0</v>
      </c>
      <c r="DS105" s="19" t="s">
        <v>964</v>
      </c>
    </row>
    <row r="106" spans="1:123" s="19" customFormat="1" x14ac:dyDescent="0.2">
      <c r="A106" s="53">
        <v>0</v>
      </c>
      <c r="B106" s="53"/>
      <c r="C106" s="53">
        <f t="shared" si="47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48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3"/>
        <v>Schär Cedric</v>
      </c>
      <c r="CR106" s="19">
        <f t="shared" si="44"/>
        <v>3</v>
      </c>
      <c r="CT106" s="154">
        <v>9715</v>
      </c>
      <c r="CU106" s="19" t="str">
        <f t="shared" si="63"/>
        <v>F</v>
      </c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/>
      <c r="DC106" s="33"/>
      <c r="DD106" s="83"/>
      <c r="DE106" s="125"/>
      <c r="DF106" s="33"/>
      <c r="DG106" s="83"/>
      <c r="DH106" s="20"/>
      <c r="DI106" s="33">
        <v>731</v>
      </c>
      <c r="DJ106" s="33">
        <f t="shared" si="61"/>
        <v>4</v>
      </c>
      <c r="DK106" s="83" t="str">
        <f t="shared" si="62"/>
        <v>Konstrukteur 1 / -planer 1</v>
      </c>
      <c r="DP106" s="19">
        <f t="shared" si="46"/>
        <v>9715</v>
      </c>
      <c r="DQ106" s="153">
        <v>6</v>
      </c>
      <c r="DR106" s="19">
        <v>0</v>
      </c>
      <c r="DS106" s="19" t="s">
        <v>964</v>
      </c>
    </row>
    <row r="107" spans="1:123" s="19" customFormat="1" x14ac:dyDescent="0.2">
      <c r="A107" s="53">
        <v>0</v>
      </c>
      <c r="B107" s="53"/>
      <c r="C107" s="53">
        <f>IF(Z107&gt;=10,1,0)</f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361</v>
      </c>
      <c r="P107" s="15" t="s">
        <v>627</v>
      </c>
      <c r="Q107" s="15">
        <v>103</v>
      </c>
      <c r="R107" s="42"/>
      <c r="S107" s="27" t="s">
        <v>626</v>
      </c>
      <c r="T107" s="21">
        <v>1995</v>
      </c>
      <c r="U107" s="28" t="s">
        <v>235</v>
      </c>
      <c r="V107" s="21">
        <v>2014</v>
      </c>
      <c r="W107" s="25"/>
      <c r="X107" s="21"/>
      <c r="Y107" s="25"/>
      <c r="Z107" s="21">
        <f>$AD$3-V107</f>
        <v>2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>+S107</f>
        <v>Leubin Marco</v>
      </c>
      <c r="CR107" s="19">
        <f>+Z107</f>
        <v>2</v>
      </c>
      <c r="CT107" s="154">
        <v>9726</v>
      </c>
      <c r="CU107" s="19" t="str">
        <f t="shared" si="63"/>
        <v>F</v>
      </c>
      <c r="CV107" s="125">
        <v>731</v>
      </c>
      <c r="CW107" s="33">
        <f t="shared" ref="CW107:CW135" si="64">VLOOKUP($CV107,Funktionsbezeichnungen,3,0)</f>
        <v>4</v>
      </c>
      <c r="CX107" s="83" t="str">
        <f t="shared" ref="CX107:CX135" si="65">VLOOKUP($CV107,Funktionsbezeichnungen,2,0)</f>
        <v>Konstrukteur 1 / -planer 1</v>
      </c>
      <c r="CY107" s="125"/>
      <c r="CZ107" s="33"/>
      <c r="DA107" s="83"/>
      <c r="DB107" s="125"/>
      <c r="DC107" s="33"/>
      <c r="DD107" s="83"/>
      <c r="DE107" s="125"/>
      <c r="DF107" s="33"/>
      <c r="DG107" s="83"/>
      <c r="DH107" s="20"/>
      <c r="DI107" s="33"/>
      <c r="DJ107" s="33"/>
      <c r="DK107" s="83"/>
      <c r="DP107" s="19">
        <f>+CT107</f>
        <v>9726</v>
      </c>
      <c r="DQ107" s="153">
        <v>8</v>
      </c>
      <c r="DR107" s="19">
        <v>0</v>
      </c>
      <c r="DS107" s="185" t="s">
        <v>976</v>
      </c>
    </row>
    <row r="108" spans="1:123" s="19" customFormat="1" x14ac:dyDescent="0.2">
      <c r="A108" s="53">
        <v>0</v>
      </c>
      <c r="B108" s="53"/>
      <c r="C108" s="53">
        <f t="shared" si="47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903</v>
      </c>
      <c r="Q108" s="15">
        <v>104</v>
      </c>
      <c r="R108" s="42"/>
      <c r="S108" s="27" t="s">
        <v>900</v>
      </c>
      <c r="T108" s="21">
        <v>1996</v>
      </c>
      <c r="U108" s="28" t="s">
        <v>235</v>
      </c>
      <c r="V108" s="21">
        <v>2016</v>
      </c>
      <c r="W108" s="25"/>
      <c r="X108" s="21"/>
      <c r="Y108" s="25"/>
      <c r="Z108" s="21">
        <f t="shared" si="48"/>
        <v>0</v>
      </c>
      <c r="AA108" s="25" t="s">
        <v>235</v>
      </c>
      <c r="AB108" s="21" t="s">
        <v>149</v>
      </c>
      <c r="AC108" s="21"/>
      <c r="AE108" s="90" t="s">
        <v>378</v>
      </c>
      <c r="AF108" s="82"/>
      <c r="CP108" s="192" t="str">
        <f t="shared" si="43"/>
        <v>Boschung Jan</v>
      </c>
      <c r="CR108" s="19">
        <f t="shared" si="44"/>
        <v>0</v>
      </c>
      <c r="CT108" s="222">
        <v>9740</v>
      </c>
      <c r="CU108" s="19" t="str">
        <f t="shared" si="63"/>
        <v>G</v>
      </c>
      <c r="CV108" s="125">
        <v>731</v>
      </c>
      <c r="CW108" s="33">
        <f t="shared" si="64"/>
        <v>4</v>
      </c>
      <c r="CX108" s="83" t="str">
        <f t="shared" si="65"/>
        <v>Konstrukteur 1 / -planer 1</v>
      </c>
      <c r="CY108" s="125"/>
      <c r="CZ108" s="33"/>
      <c r="DA108" s="83"/>
      <c r="DB108" s="125"/>
      <c r="DC108" s="33"/>
      <c r="DD108" s="83"/>
      <c r="DE108" s="125"/>
      <c r="DF108" s="33"/>
      <c r="DG108" s="83"/>
      <c r="DH108" s="20"/>
      <c r="DI108" s="33"/>
      <c r="DJ108" s="33"/>
      <c r="DK108" s="83"/>
      <c r="DP108" s="19">
        <f t="shared" si="46"/>
        <v>9740</v>
      </c>
      <c r="DQ108" s="153">
        <v>8</v>
      </c>
      <c r="DR108" s="19">
        <v>0</v>
      </c>
      <c r="DS108" s="185" t="s">
        <v>976</v>
      </c>
    </row>
    <row r="109" spans="1:123" s="19" customFormat="1" ht="40.5" x14ac:dyDescent="0.2">
      <c r="A109" s="53">
        <v>0</v>
      </c>
      <c r="B109" s="53"/>
      <c r="C109" s="53">
        <f t="shared" si="47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504</v>
      </c>
      <c r="Q109" s="15">
        <v>105</v>
      </c>
      <c r="R109" s="42" t="s">
        <v>343</v>
      </c>
      <c r="S109" s="20" t="s">
        <v>157</v>
      </c>
      <c r="T109" s="21">
        <v>1976</v>
      </c>
      <c r="U109" s="28" t="s">
        <v>320</v>
      </c>
      <c r="V109" s="21">
        <v>2002</v>
      </c>
      <c r="W109" s="25" t="s">
        <v>321</v>
      </c>
      <c r="X109" s="21">
        <v>2005</v>
      </c>
      <c r="Y109" s="28"/>
      <c r="Z109" s="118">
        <f t="shared" si="48"/>
        <v>14</v>
      </c>
      <c r="AA109" s="25" t="s">
        <v>694</v>
      </c>
      <c r="AB109" s="21" t="s">
        <v>105</v>
      </c>
      <c r="AC109" s="21"/>
      <c r="AE109" s="90" t="s">
        <v>455</v>
      </c>
      <c r="AF109" s="82"/>
      <c r="CP109" s="19" t="str">
        <f t="shared" si="43"/>
        <v>Kiefer Patrick</v>
      </c>
      <c r="CR109" s="19">
        <f t="shared" si="44"/>
        <v>14</v>
      </c>
      <c r="CT109" s="154">
        <v>6753</v>
      </c>
      <c r="CU109" s="19" t="str">
        <f t="shared" si="63"/>
        <v>C</v>
      </c>
      <c r="CV109" s="125">
        <v>223</v>
      </c>
      <c r="CW109" s="33">
        <f t="shared" si="64"/>
        <v>10</v>
      </c>
      <c r="CX109" s="83" t="str">
        <f t="shared" si="65"/>
        <v>Finanz-Fachspezialist / Controller 3</v>
      </c>
      <c r="CY109" s="125">
        <v>223</v>
      </c>
      <c r="CZ109" s="33">
        <f>VLOOKUP($CY109,Funktionsbezeichnungen,3,0)</f>
        <v>10</v>
      </c>
      <c r="DA109" s="83" t="str">
        <f>VLOOKUP($CY109,Funktionsbezeichnungen,2,0)</f>
        <v>Finanz-Fachspezialist / Controller 3</v>
      </c>
      <c r="DB109" s="125">
        <v>223</v>
      </c>
      <c r="DC109" s="33">
        <f>VLOOKUP($DB109,Funktionsbezeichnungen,3,0)</f>
        <v>10</v>
      </c>
      <c r="DD109" s="83" t="str">
        <f>VLOOKUP($DB109,Funktionsbezeichnungen,2,0)</f>
        <v>Finanz-Fachspezialist / Controller 3</v>
      </c>
      <c r="DE109" s="125">
        <v>223</v>
      </c>
      <c r="DF109" s="33">
        <f>VLOOKUP($DE109,Funktionsbezeichnungen,3,0)</f>
        <v>10</v>
      </c>
      <c r="DG109" s="83" t="str">
        <f>VLOOKUP($DE109,Funktionsbezeichnungen,2,0)</f>
        <v>Finanz-Fachspezialist / Controller 3</v>
      </c>
      <c r="DH109" s="20"/>
      <c r="DI109" s="125">
        <v>223</v>
      </c>
      <c r="DJ109" s="33">
        <f>VLOOKUP($DI109,Funktionsbezeichnungen,3,0)</f>
        <v>10</v>
      </c>
      <c r="DK109" s="83" t="str">
        <f>VLOOKUP($DI109,Funktionsbezeichnungen,2,0)</f>
        <v>Finanz-Fachspezialist / Controller 3</v>
      </c>
      <c r="DP109" s="19">
        <f t="shared" si="46"/>
        <v>6753</v>
      </c>
      <c r="DQ109" s="153">
        <v>3</v>
      </c>
      <c r="DR109" s="19">
        <v>0</v>
      </c>
      <c r="DS109" s="185" t="s">
        <v>972</v>
      </c>
    </row>
    <row r="110" spans="1:123" s="19" customFormat="1" x14ac:dyDescent="0.2">
      <c r="A110" s="53">
        <v>0</v>
      </c>
      <c r="B110" s="53">
        <v>1</v>
      </c>
      <c r="C110" s="53">
        <f t="shared" si="47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500</v>
      </c>
      <c r="Q110" s="15">
        <v>106</v>
      </c>
      <c r="R110" s="42"/>
      <c r="S110" s="27" t="s">
        <v>152</v>
      </c>
      <c r="T110" s="21">
        <v>1952</v>
      </c>
      <c r="U110" s="28" t="s">
        <v>151</v>
      </c>
      <c r="V110" s="21">
        <v>1971</v>
      </c>
      <c r="W110" s="25"/>
      <c r="X110" s="21"/>
      <c r="Y110" s="25"/>
      <c r="Z110" s="21">
        <f t="shared" si="48"/>
        <v>45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3"/>
        <v>Meister Christine</v>
      </c>
      <c r="CR110" s="19">
        <f t="shared" si="44"/>
        <v>45</v>
      </c>
      <c r="CT110" s="154">
        <v>4245</v>
      </c>
      <c r="CU110" s="19" t="str">
        <f t="shared" si="63"/>
        <v>D</v>
      </c>
      <c r="CV110" s="125">
        <v>134</v>
      </c>
      <c r="CW110" s="33">
        <f t="shared" si="64"/>
        <v>7</v>
      </c>
      <c r="CX110" s="83" t="str">
        <f t="shared" si="65"/>
        <v>Kaufmännischer Mitarbeiter 4 / Gruppenchef 2</v>
      </c>
      <c r="CY110" s="125">
        <v>134</v>
      </c>
      <c r="CZ110" s="33">
        <f t="shared" si="57"/>
        <v>7</v>
      </c>
      <c r="DA110" s="83" t="str">
        <f t="shared" si="58"/>
        <v>Kaufmännischer Mitarbeiter 4 / Gruppenchef 2</v>
      </c>
      <c r="DB110" s="125">
        <v>134</v>
      </c>
      <c r="DC110" s="33">
        <f t="shared" si="59"/>
        <v>7</v>
      </c>
      <c r="DD110" s="83" t="str">
        <f t="shared" si="60"/>
        <v>Kaufmännischer Mitarbeiter 4 / Gruppenchef 2</v>
      </c>
      <c r="DE110" s="125">
        <v>134</v>
      </c>
      <c r="DF110" s="33">
        <f t="shared" ref="DF110:DF124" si="66">VLOOKUP($DE110,Funktionsbezeichnungen,3,0)</f>
        <v>7</v>
      </c>
      <c r="DG110" s="83" t="str">
        <f t="shared" ref="DG110:DG124" si="67">VLOOKUP($DE110,Funktionsbezeichnungen,2,0)</f>
        <v>Kaufmännischer Mitarbeiter 4 / Gruppenchef 2</v>
      </c>
      <c r="DH110" s="20"/>
      <c r="DI110" s="125">
        <v>134</v>
      </c>
      <c r="DJ110" s="33">
        <f t="shared" si="61"/>
        <v>7</v>
      </c>
      <c r="DK110" s="83" t="str">
        <f t="shared" si="62"/>
        <v>Kaufmännischer Mitarbeiter 4 / Gruppenchef 2</v>
      </c>
      <c r="DP110" s="19">
        <f t="shared" si="46"/>
        <v>4245</v>
      </c>
      <c r="DQ110" s="153">
        <v>6</v>
      </c>
      <c r="DR110" s="19">
        <v>0</v>
      </c>
      <c r="DS110" s="19" t="s">
        <v>955</v>
      </c>
    </row>
    <row r="111" spans="1:123" s="19" customFormat="1" ht="27" x14ac:dyDescent="0.2">
      <c r="A111" s="53">
        <v>0</v>
      </c>
      <c r="B111" s="53">
        <v>1</v>
      </c>
      <c r="C111" s="53">
        <f t="shared" si="47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357</v>
      </c>
      <c r="P111" s="15" t="s">
        <v>501</v>
      </c>
      <c r="Q111" s="15">
        <v>107</v>
      </c>
      <c r="R111" s="42"/>
      <c r="S111" s="20" t="s">
        <v>207</v>
      </c>
      <c r="T111" s="17">
        <v>1954</v>
      </c>
      <c r="U111" s="169" t="s">
        <v>210</v>
      </c>
      <c r="V111" s="118">
        <v>1971</v>
      </c>
      <c r="W111" s="120"/>
      <c r="X111" s="118"/>
      <c r="Y111" s="169"/>
      <c r="Z111" s="118">
        <f t="shared" si="48"/>
        <v>45</v>
      </c>
      <c r="AA111" s="25" t="s">
        <v>209</v>
      </c>
      <c r="AB111" s="21" t="s">
        <v>121</v>
      </c>
      <c r="AC111" s="21"/>
      <c r="AE111" s="90" t="s">
        <v>453</v>
      </c>
      <c r="AF111" s="82"/>
      <c r="CP111" s="19" t="str">
        <f t="shared" si="43"/>
        <v>Derezynski Françoise</v>
      </c>
      <c r="CR111" s="19">
        <f t="shared" si="44"/>
        <v>45</v>
      </c>
      <c r="CT111" s="154">
        <v>4266</v>
      </c>
      <c r="CU111" s="19" t="str">
        <f t="shared" si="63"/>
        <v>D</v>
      </c>
      <c r="CV111" s="125">
        <v>141</v>
      </c>
      <c r="CW111" s="33">
        <f t="shared" si="64"/>
        <v>8</v>
      </c>
      <c r="CX111" s="83" t="str">
        <f t="shared" si="65"/>
        <v>Kaufmännischer Fachspezialist 1</v>
      </c>
      <c r="CY111" s="125">
        <v>141</v>
      </c>
      <c r="CZ111" s="33">
        <f>VLOOKUP($CY111,Funktionsbezeichnungen,3,0)</f>
        <v>8</v>
      </c>
      <c r="DA111" s="83" t="str">
        <f>VLOOKUP($CY111,Funktionsbezeichnungen,2,0)</f>
        <v>Kaufmännischer Fachspezialist 1</v>
      </c>
      <c r="DB111" s="125">
        <v>134</v>
      </c>
      <c r="DC111" s="33">
        <f>VLOOKUP($DB111,Funktionsbezeichnungen,3,0)</f>
        <v>7</v>
      </c>
      <c r="DD111" s="83" t="str">
        <f>VLOOKUP($DB111,Funktionsbezeichnungen,2,0)</f>
        <v>Kaufmännischer Mitarbeiter 4 / Gruppenchef 2</v>
      </c>
      <c r="DE111" s="125">
        <v>134</v>
      </c>
      <c r="DF111" s="33">
        <f>VLOOKUP($DE111,Funktionsbezeichnungen,3,0)</f>
        <v>7</v>
      </c>
      <c r="DG111" s="83" t="str">
        <f>VLOOKUP($DE111,Funktionsbezeichnungen,2,0)</f>
        <v>Kaufmännischer Mitarbeiter 4 / Gruppenchef 2</v>
      </c>
      <c r="DH111" s="20"/>
      <c r="DI111" s="125">
        <v>134</v>
      </c>
      <c r="DJ111" s="33">
        <f>VLOOKUP($DI111,Funktionsbezeichnungen,3,0)</f>
        <v>7</v>
      </c>
      <c r="DK111" s="83" t="str">
        <f>VLOOKUP($DI111,Funktionsbezeichnungen,2,0)</f>
        <v>Kaufmännischer Mitarbeiter 4 / Gruppenchef 2</v>
      </c>
      <c r="DP111" s="19">
        <f t="shared" si="46"/>
        <v>4266</v>
      </c>
      <c r="DQ111" s="153">
        <v>6</v>
      </c>
      <c r="DR111" s="19">
        <v>0</v>
      </c>
      <c r="DS111" s="19" t="s">
        <v>955</v>
      </c>
    </row>
    <row r="112" spans="1:123" s="19" customFormat="1" x14ac:dyDescent="0.2">
      <c r="A112" s="53">
        <v>0</v>
      </c>
      <c r="B112" s="53">
        <v>1</v>
      </c>
      <c r="C112" s="53">
        <f t="shared" si="47"/>
        <v>1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502</v>
      </c>
      <c r="Q112" s="15">
        <v>108</v>
      </c>
      <c r="R112" s="16"/>
      <c r="S112" s="20" t="s">
        <v>153</v>
      </c>
      <c r="T112" s="21">
        <v>1953</v>
      </c>
      <c r="U112" s="28" t="s">
        <v>215</v>
      </c>
      <c r="V112" s="21">
        <v>1977</v>
      </c>
      <c r="W112" s="25" t="s">
        <v>318</v>
      </c>
      <c r="X112" s="21">
        <v>2000</v>
      </c>
      <c r="Y112" s="28" t="s">
        <v>319</v>
      </c>
      <c r="Z112" s="21">
        <f t="shared" si="48"/>
        <v>39</v>
      </c>
      <c r="AA112" s="25" t="s">
        <v>695</v>
      </c>
      <c r="AB112" s="21" t="s">
        <v>121</v>
      </c>
      <c r="AC112" s="21"/>
      <c r="AE112" s="90" t="s">
        <v>456</v>
      </c>
      <c r="AF112" s="82"/>
      <c r="CP112" s="19" t="str">
        <f t="shared" si="43"/>
        <v>Szirt Madeleine</v>
      </c>
      <c r="CR112" s="19">
        <f t="shared" si="44"/>
        <v>39</v>
      </c>
      <c r="CT112" s="154">
        <v>4216</v>
      </c>
      <c r="CU112" s="19" t="str">
        <f t="shared" si="63"/>
        <v>D</v>
      </c>
      <c r="CV112" s="125">
        <v>162</v>
      </c>
      <c r="CW112" s="33">
        <f t="shared" si="64"/>
        <v>9</v>
      </c>
      <c r="CX112" s="83" t="str">
        <f t="shared" si="65"/>
        <v>Personal-Fachspezialist 2</v>
      </c>
      <c r="CY112" s="125">
        <v>162</v>
      </c>
      <c r="CZ112" s="33">
        <f>VLOOKUP($CY112,Funktionsbezeichnungen,3,0)</f>
        <v>9</v>
      </c>
      <c r="DA112" s="83" t="str">
        <f>VLOOKUP($CY112,Funktionsbezeichnungen,2,0)</f>
        <v>Personal-Fachspezialist 2</v>
      </c>
      <c r="DB112" s="125">
        <v>162</v>
      </c>
      <c r="DC112" s="33">
        <f>VLOOKUP($DB112,Funktionsbezeichnungen,3,0)</f>
        <v>9</v>
      </c>
      <c r="DD112" s="83" t="str">
        <f>VLOOKUP($DB112,Funktionsbezeichnungen,2,0)</f>
        <v>Personal-Fachspezialist 2</v>
      </c>
      <c r="DE112" s="125">
        <v>162</v>
      </c>
      <c r="DF112" s="33">
        <f>VLOOKUP($DE112,Funktionsbezeichnungen,3,0)</f>
        <v>9</v>
      </c>
      <c r="DG112" s="83" t="str">
        <f>VLOOKUP($DE112,Funktionsbezeichnungen,2,0)</f>
        <v>Personal-Fachspezialist 2</v>
      </c>
      <c r="DH112" s="20"/>
      <c r="DI112" s="125">
        <v>162</v>
      </c>
      <c r="DJ112" s="33">
        <f>VLOOKUP($DI112,Funktionsbezeichnungen,3,0)</f>
        <v>9</v>
      </c>
      <c r="DK112" s="83" t="str">
        <f>VLOOKUP($DI112,Funktionsbezeichnungen,2,0)</f>
        <v>Personal-Fachspezialist 2</v>
      </c>
      <c r="DP112" s="19">
        <f t="shared" si="46"/>
        <v>4216</v>
      </c>
      <c r="DQ112" s="153">
        <v>3</v>
      </c>
      <c r="DR112" s="19">
        <v>0</v>
      </c>
      <c r="DS112" s="185" t="s">
        <v>971</v>
      </c>
    </row>
    <row r="113" spans="1:123" s="19" customFormat="1" x14ac:dyDescent="0.2">
      <c r="A113" s="53">
        <v>0</v>
      </c>
      <c r="B113" s="53">
        <v>1</v>
      </c>
      <c r="C113" s="53">
        <f t="shared" si="47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359</v>
      </c>
      <c r="P113" s="15" t="s">
        <v>1155</v>
      </c>
      <c r="Q113" s="15">
        <v>109</v>
      </c>
      <c r="R113" s="42"/>
      <c r="S113" s="27" t="s">
        <v>1156</v>
      </c>
      <c r="T113" s="21">
        <v>1959</v>
      </c>
      <c r="U113" s="28" t="s">
        <v>151</v>
      </c>
      <c r="V113" s="21">
        <v>1977</v>
      </c>
      <c r="W113" s="25"/>
      <c r="X113" s="21"/>
      <c r="Y113" s="25"/>
      <c r="Z113" s="21">
        <f t="shared" si="48"/>
        <v>39</v>
      </c>
      <c r="AA113" s="25" t="s">
        <v>1157</v>
      </c>
      <c r="AB113" s="21" t="s">
        <v>121</v>
      </c>
      <c r="AC113" s="21"/>
      <c r="AE113" s="90" t="s">
        <v>1158</v>
      </c>
      <c r="AF113" s="82"/>
      <c r="CP113" s="19" t="str">
        <f t="shared" si="43"/>
        <v>Canetti Rosemarie</v>
      </c>
      <c r="CR113" s="19">
        <f t="shared" si="44"/>
        <v>39</v>
      </c>
      <c r="CT113" s="154">
        <v>4320</v>
      </c>
      <c r="CU113" s="19" t="str">
        <f t="shared" si="63"/>
        <v>D</v>
      </c>
      <c r="CV113" s="125">
        <v>134</v>
      </c>
      <c r="CW113" s="33">
        <f t="shared" si="64"/>
        <v>7</v>
      </c>
      <c r="CX113" s="83" t="str">
        <f t="shared" si="65"/>
        <v>Kaufmännischer Mitarbeiter 4 / Gruppenchef 2</v>
      </c>
      <c r="CY113" s="125"/>
      <c r="CZ113" s="33"/>
      <c r="DA113" s="83"/>
      <c r="DB113" s="125">
        <v>134</v>
      </c>
      <c r="DC113" s="33">
        <f t="shared" si="59"/>
        <v>7</v>
      </c>
      <c r="DD113" s="83" t="str">
        <f t="shared" si="60"/>
        <v>Kaufmännischer Mitarbeiter 4 / Gruppenchef 2</v>
      </c>
      <c r="DE113" s="125">
        <v>134</v>
      </c>
      <c r="DF113" s="33">
        <f t="shared" si="66"/>
        <v>7</v>
      </c>
      <c r="DG113" s="83" t="str">
        <f t="shared" si="67"/>
        <v>Kaufmännischer Mitarbeiter 4 / Gruppenchef 2</v>
      </c>
      <c r="DH113" s="20"/>
      <c r="DI113" s="125">
        <v>134</v>
      </c>
      <c r="DJ113" s="33">
        <f t="shared" si="61"/>
        <v>7</v>
      </c>
      <c r="DK113" s="83" t="str">
        <f t="shared" si="62"/>
        <v>Kaufmännischer Mitarbeiter 4 / Gruppenchef 2</v>
      </c>
      <c r="DP113" s="19">
        <f t="shared" si="46"/>
        <v>4320</v>
      </c>
      <c r="DQ113" s="153">
        <v>6</v>
      </c>
      <c r="DR113" s="19">
        <v>0</v>
      </c>
      <c r="DS113" s="19" t="s">
        <v>955</v>
      </c>
    </row>
    <row r="114" spans="1:123" s="19" customFormat="1" x14ac:dyDescent="0.2">
      <c r="A114" s="53">
        <v>0</v>
      </c>
      <c r="B114" s="53">
        <v>1</v>
      </c>
      <c r="C114" s="53">
        <f t="shared" si="47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1168</v>
      </c>
      <c r="Q114" s="15">
        <v>110</v>
      </c>
      <c r="R114" s="42"/>
      <c r="S114" s="27" t="s">
        <v>650</v>
      </c>
      <c r="T114" s="21">
        <v>1961</v>
      </c>
      <c r="U114" s="28" t="s">
        <v>155</v>
      </c>
      <c r="V114" s="21">
        <v>1982</v>
      </c>
      <c r="W114" s="25"/>
      <c r="X114" s="21"/>
      <c r="Y114" s="25" t="s">
        <v>323</v>
      </c>
      <c r="Z114" s="21">
        <f t="shared" si="48"/>
        <v>34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43"/>
        <v>Peier Doris</v>
      </c>
      <c r="CR114" s="19">
        <f t="shared" si="44"/>
        <v>34</v>
      </c>
      <c r="CT114" s="154">
        <v>5581</v>
      </c>
      <c r="CU114" s="19" t="str">
        <f t="shared" si="63"/>
        <v>D</v>
      </c>
      <c r="CV114" s="125">
        <v>134</v>
      </c>
      <c r="CW114" s="33">
        <f t="shared" si="64"/>
        <v>7</v>
      </c>
      <c r="CX114" s="83" t="str">
        <f t="shared" si="65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si="59"/>
        <v>7</v>
      </c>
      <c r="DD114" s="83" t="str">
        <f t="shared" si="60"/>
        <v>Kaufmännischer Mitarbeiter 4 / Gruppenchef 2</v>
      </c>
      <c r="DE114" s="125">
        <v>134</v>
      </c>
      <c r="DF114" s="33">
        <f t="shared" si="66"/>
        <v>7</v>
      </c>
      <c r="DG114" s="83" t="str">
        <f t="shared" si="67"/>
        <v>Kaufmännischer Mitarbeiter 4 / Gruppenchef 2</v>
      </c>
      <c r="DH114" s="20"/>
      <c r="DI114" s="125">
        <v>134</v>
      </c>
      <c r="DJ114" s="33">
        <f t="shared" si="61"/>
        <v>7</v>
      </c>
      <c r="DK114" s="83" t="str">
        <f t="shared" si="62"/>
        <v>Kaufmännischer Mitarbeiter 4 / Gruppenchef 2</v>
      </c>
      <c r="DP114" s="19">
        <f t="shared" si="46"/>
        <v>5581</v>
      </c>
      <c r="DQ114" s="153">
        <v>6</v>
      </c>
      <c r="DR114" s="19">
        <v>0</v>
      </c>
      <c r="DS114" s="19" t="s">
        <v>955</v>
      </c>
    </row>
    <row r="115" spans="1:123" s="19" customFormat="1" x14ac:dyDescent="0.2">
      <c r="A115" s="53">
        <v>0</v>
      </c>
      <c r="B115" s="53">
        <v>1</v>
      </c>
      <c r="C115" s="53">
        <f t="shared" si="47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607</v>
      </c>
      <c r="Q115" s="15">
        <v>111</v>
      </c>
      <c r="R115" s="42"/>
      <c r="S115" s="27" t="s">
        <v>608</v>
      </c>
      <c r="T115" s="21">
        <v>1966</v>
      </c>
      <c r="U115" s="28" t="s">
        <v>151</v>
      </c>
      <c r="V115" s="21">
        <v>1985</v>
      </c>
      <c r="W115" s="25"/>
      <c r="X115" s="21"/>
      <c r="Y115" s="25"/>
      <c r="Z115" s="21">
        <f t="shared" si="48"/>
        <v>31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3"/>
        <v>Beuret Agnès</v>
      </c>
      <c r="CR115" s="19">
        <f t="shared" si="44"/>
        <v>31</v>
      </c>
      <c r="CT115" s="154">
        <v>4352</v>
      </c>
      <c r="CU115" s="19" t="str">
        <f t="shared" si="63"/>
        <v>D</v>
      </c>
      <c r="CV115" s="125">
        <v>134</v>
      </c>
      <c r="CW115" s="33">
        <f t="shared" si="64"/>
        <v>7</v>
      </c>
      <c r="CX115" s="83" t="str">
        <f t="shared" si="65"/>
        <v>Kaufmännischer Mitarbeiter 4 / Gruppenchef 2</v>
      </c>
      <c r="CY115" s="125">
        <v>134</v>
      </c>
      <c r="CZ115" s="33">
        <f t="shared" si="57"/>
        <v>7</v>
      </c>
      <c r="DA115" s="83" t="str">
        <f t="shared" si="58"/>
        <v>Kaufmännischer Mitarbeiter 4 / Gruppenchef 2</v>
      </c>
      <c r="DB115" s="125">
        <v>134</v>
      </c>
      <c r="DC115" s="33">
        <f t="shared" si="59"/>
        <v>7</v>
      </c>
      <c r="DD115" s="83" t="str">
        <f t="shared" si="60"/>
        <v>Kaufmännischer Mitarbeiter 4 / Gruppenchef 2</v>
      </c>
      <c r="DE115" s="125">
        <v>134</v>
      </c>
      <c r="DF115" s="33">
        <f t="shared" si="66"/>
        <v>7</v>
      </c>
      <c r="DG115" s="83" t="str">
        <f t="shared" si="67"/>
        <v>Kaufmännischer Mitarbeiter 4 / Gruppenchef 2</v>
      </c>
      <c r="DH115" s="20"/>
      <c r="DI115" s="125">
        <v>134</v>
      </c>
      <c r="DJ115" s="33">
        <f t="shared" si="61"/>
        <v>7</v>
      </c>
      <c r="DK115" s="83" t="str">
        <f t="shared" si="62"/>
        <v>Kaufmännischer Mitarbeiter 4 / Gruppenchef 2</v>
      </c>
      <c r="DP115" s="19">
        <f t="shared" si="46"/>
        <v>4352</v>
      </c>
      <c r="DQ115" s="153">
        <v>6</v>
      </c>
      <c r="DR115" s="19">
        <v>0</v>
      </c>
      <c r="DS115" s="19" t="s">
        <v>955</v>
      </c>
    </row>
    <row r="116" spans="1:123" s="19" customFormat="1" x14ac:dyDescent="0.2">
      <c r="A116" s="53">
        <v>0</v>
      </c>
      <c r="B116" s="53">
        <v>1</v>
      </c>
      <c r="C116" s="53">
        <f t="shared" si="47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508</v>
      </c>
      <c r="Q116" s="15">
        <v>112</v>
      </c>
      <c r="R116" s="42"/>
      <c r="S116" s="27" t="s">
        <v>164</v>
      </c>
      <c r="T116" s="21">
        <v>1970</v>
      </c>
      <c r="U116" s="28" t="s">
        <v>165</v>
      </c>
      <c r="V116" s="21">
        <v>1990</v>
      </c>
      <c r="W116" s="25"/>
      <c r="X116" s="21"/>
      <c r="Y116" s="25"/>
      <c r="Z116" s="21">
        <f t="shared" si="48"/>
        <v>26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3"/>
        <v>Weider Noelle</v>
      </c>
      <c r="CR116" s="19">
        <f t="shared" si="44"/>
        <v>26</v>
      </c>
      <c r="CT116" s="154">
        <v>5604</v>
      </c>
      <c r="CU116" s="19" t="str">
        <f t="shared" si="63"/>
        <v>D</v>
      </c>
      <c r="CV116" s="125">
        <v>134</v>
      </c>
      <c r="CW116" s="33">
        <f t="shared" si="64"/>
        <v>7</v>
      </c>
      <c r="CX116" s="83" t="str">
        <f t="shared" si="65"/>
        <v>Kaufmännischer Mitarbeiter 4 / Gruppenchef 2</v>
      </c>
      <c r="CY116" s="125">
        <v>134</v>
      </c>
      <c r="CZ116" s="33">
        <f t="shared" si="57"/>
        <v>7</v>
      </c>
      <c r="DA116" s="83" t="str">
        <f t="shared" si="58"/>
        <v>Kaufmännischer Mitarbeiter 4 / Gruppenchef 2</v>
      </c>
      <c r="DB116" s="125">
        <v>134</v>
      </c>
      <c r="DC116" s="33">
        <f t="shared" si="59"/>
        <v>7</v>
      </c>
      <c r="DD116" s="83" t="str">
        <f t="shared" si="60"/>
        <v>Kaufmännischer Mitarbeiter 4 / Gruppenchef 2</v>
      </c>
      <c r="DE116" s="125">
        <v>134</v>
      </c>
      <c r="DF116" s="33">
        <f t="shared" si="66"/>
        <v>7</v>
      </c>
      <c r="DG116" s="83" t="str">
        <f t="shared" si="67"/>
        <v>Kaufmännischer Mitarbeiter 4 / Gruppenchef 2</v>
      </c>
      <c r="DH116" s="20"/>
      <c r="DI116" s="125">
        <v>134</v>
      </c>
      <c r="DJ116" s="33">
        <f t="shared" si="61"/>
        <v>7</v>
      </c>
      <c r="DK116" s="83" t="str">
        <f t="shared" si="62"/>
        <v>Kaufmännischer Mitarbeiter 4 / Gruppenchef 2</v>
      </c>
      <c r="DP116" s="19">
        <f t="shared" si="46"/>
        <v>5604</v>
      </c>
      <c r="DQ116" s="153">
        <v>6</v>
      </c>
      <c r="DR116" s="19">
        <v>0</v>
      </c>
      <c r="DS116" s="19" t="s">
        <v>955</v>
      </c>
    </row>
    <row r="117" spans="1:123" s="19" customFormat="1" ht="27" x14ac:dyDescent="0.2">
      <c r="A117" s="53">
        <v>0</v>
      </c>
      <c r="B117" s="53"/>
      <c r="C117" s="53">
        <f t="shared" si="47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509</v>
      </c>
      <c r="Q117" s="15">
        <v>113</v>
      </c>
      <c r="R117" s="42"/>
      <c r="S117" s="20" t="s">
        <v>244</v>
      </c>
      <c r="T117" s="21">
        <v>1976</v>
      </c>
      <c r="U117" s="28" t="s">
        <v>243</v>
      </c>
      <c r="V117" s="21">
        <v>2002</v>
      </c>
      <c r="W117" s="25"/>
      <c r="X117" s="21"/>
      <c r="Y117" s="28" t="s">
        <v>327</v>
      </c>
      <c r="Z117" s="118">
        <f t="shared" si="48"/>
        <v>14</v>
      </c>
      <c r="AA117" s="25" t="s">
        <v>326</v>
      </c>
      <c r="AB117" s="21" t="s">
        <v>121</v>
      </c>
      <c r="AC117" s="21"/>
      <c r="AE117" s="90" t="s">
        <v>375</v>
      </c>
      <c r="AF117" s="82"/>
      <c r="CP117" s="19" t="str">
        <f t="shared" si="43"/>
        <v>Fischer Michel</v>
      </c>
      <c r="CR117" s="19">
        <f t="shared" si="44"/>
        <v>14</v>
      </c>
      <c r="CT117" s="154">
        <v>8655</v>
      </c>
      <c r="CU117" s="19" t="str">
        <f t="shared" si="63"/>
        <v>D</v>
      </c>
      <c r="CV117" s="125">
        <v>542</v>
      </c>
      <c r="CW117" s="33">
        <f t="shared" si="64"/>
        <v>7</v>
      </c>
      <c r="CX117" s="83" t="str">
        <f t="shared" si="65"/>
        <v>Technischer Sachbearbeiter 2</v>
      </c>
      <c r="CY117" s="125">
        <v>542</v>
      </c>
      <c r="CZ117" s="33">
        <f t="shared" si="57"/>
        <v>7</v>
      </c>
      <c r="DA117" s="83" t="str">
        <f t="shared" si="58"/>
        <v>Technischer Sachbearbeiter 2</v>
      </c>
      <c r="DB117" s="125">
        <v>542</v>
      </c>
      <c r="DC117" s="33">
        <f t="shared" si="59"/>
        <v>7</v>
      </c>
      <c r="DD117" s="83" t="str">
        <f t="shared" si="60"/>
        <v>Technischer Sachbearbeiter 2</v>
      </c>
      <c r="DE117" s="125">
        <v>541</v>
      </c>
      <c r="DF117" s="33">
        <f t="shared" si="66"/>
        <v>6</v>
      </c>
      <c r="DG117" s="83" t="str">
        <f t="shared" si="67"/>
        <v>Technischer Sachbearbeiter 1</v>
      </c>
      <c r="DH117" s="20"/>
      <c r="DI117" s="125">
        <v>351</v>
      </c>
      <c r="DJ117" s="33">
        <f t="shared" si="61"/>
        <v>7</v>
      </c>
      <c r="DK117" s="83" t="str">
        <f t="shared" si="62"/>
        <v>Marketing - / Product - Manager 1</v>
      </c>
      <c r="DP117" s="19">
        <f t="shared" si="46"/>
        <v>8655</v>
      </c>
      <c r="DQ117" s="153">
        <v>6</v>
      </c>
      <c r="DR117" s="19">
        <v>0</v>
      </c>
      <c r="DS117" s="19" t="s">
        <v>967</v>
      </c>
    </row>
    <row r="118" spans="1:123" s="19" customFormat="1" x14ac:dyDescent="0.2">
      <c r="A118" s="53">
        <v>0</v>
      </c>
      <c r="B118" s="53">
        <v>1</v>
      </c>
      <c r="C118" s="53">
        <f t="shared" si="47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582</v>
      </c>
      <c r="Q118" s="15">
        <v>114</v>
      </c>
      <c r="R118" s="42"/>
      <c r="S118" s="27" t="s">
        <v>583</v>
      </c>
      <c r="T118" s="21">
        <v>1959</v>
      </c>
      <c r="U118" s="28" t="s">
        <v>397</v>
      </c>
      <c r="V118" s="21">
        <v>1976</v>
      </c>
      <c r="W118" s="25"/>
      <c r="X118" s="21"/>
      <c r="Y118" s="25"/>
      <c r="Z118" s="21">
        <f t="shared" si="48"/>
        <v>40</v>
      </c>
      <c r="AA118" s="25" t="s">
        <v>584</v>
      </c>
      <c r="AB118" s="21" t="s">
        <v>142</v>
      </c>
      <c r="AC118" s="21"/>
      <c r="AE118" s="90" t="s">
        <v>585</v>
      </c>
      <c r="AF118" s="82"/>
      <c r="CP118" s="19" t="str">
        <f t="shared" si="43"/>
        <v>Willig Martine</v>
      </c>
      <c r="CR118" s="19">
        <f t="shared" si="44"/>
        <v>40</v>
      </c>
      <c r="CT118" s="154">
        <v>5637</v>
      </c>
      <c r="CU118" s="19" t="str">
        <f t="shared" si="63"/>
        <v>E</v>
      </c>
      <c r="CV118" s="125">
        <v>133</v>
      </c>
      <c r="CW118" s="33">
        <f t="shared" si="64"/>
        <v>6</v>
      </c>
      <c r="CX118" s="83" t="str">
        <f t="shared" si="65"/>
        <v>Kaufmännischer Mitarbeiter 3 / Gruppenchef 1</v>
      </c>
      <c r="CY118" s="125">
        <v>133</v>
      </c>
      <c r="CZ118" s="33">
        <f t="shared" si="57"/>
        <v>6</v>
      </c>
      <c r="DA118" s="83" t="str">
        <f t="shared" si="58"/>
        <v>Kaufmännischer Mitarbeiter 3 / Gruppenchef 1</v>
      </c>
      <c r="DB118" s="125">
        <v>133</v>
      </c>
      <c r="DC118" s="33">
        <f t="shared" si="59"/>
        <v>6</v>
      </c>
      <c r="DD118" s="83" t="str">
        <f t="shared" si="60"/>
        <v>Kaufmännischer Mitarbeiter 3 / Gruppenchef 1</v>
      </c>
      <c r="DE118" s="125">
        <v>133</v>
      </c>
      <c r="DF118" s="33">
        <f t="shared" si="66"/>
        <v>6</v>
      </c>
      <c r="DG118" s="83" t="str">
        <f t="shared" si="67"/>
        <v>Kaufmännischer Mitarbeiter 3 / Gruppenchef 1</v>
      </c>
      <c r="DH118" s="20"/>
      <c r="DI118" s="125">
        <v>133</v>
      </c>
      <c r="DJ118" s="33">
        <f t="shared" si="61"/>
        <v>6</v>
      </c>
      <c r="DK118" s="83" t="str">
        <f t="shared" si="62"/>
        <v>Kaufmännischer Mitarbeiter 3 / Gruppenchef 1</v>
      </c>
      <c r="DP118" s="19">
        <f t="shared" si="46"/>
        <v>5637</v>
      </c>
      <c r="DQ118" s="153">
        <v>6</v>
      </c>
      <c r="DR118" s="19">
        <v>0</v>
      </c>
      <c r="DS118" s="185" t="s">
        <v>973</v>
      </c>
    </row>
    <row r="119" spans="1:123" s="19" customFormat="1" x14ac:dyDescent="0.2">
      <c r="A119" s="53">
        <v>0</v>
      </c>
      <c r="B119" s="53">
        <v>1</v>
      </c>
      <c r="C119" s="53">
        <f t="shared" si="47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507</v>
      </c>
      <c r="Q119" s="15">
        <v>115</v>
      </c>
      <c r="R119" s="42"/>
      <c r="S119" s="27" t="s">
        <v>259</v>
      </c>
      <c r="T119" s="21">
        <v>1957</v>
      </c>
      <c r="U119" s="28" t="s">
        <v>151</v>
      </c>
      <c r="V119" s="21">
        <v>1977</v>
      </c>
      <c r="W119" s="25"/>
      <c r="X119" s="21"/>
      <c r="Y119" s="25"/>
      <c r="Z119" s="21">
        <f t="shared" si="48"/>
        <v>39</v>
      </c>
      <c r="AA119" s="25" t="s">
        <v>156</v>
      </c>
      <c r="AB119" s="21" t="s">
        <v>142</v>
      </c>
      <c r="AC119" s="21"/>
      <c r="AE119" s="90" t="s">
        <v>457</v>
      </c>
      <c r="AF119" s="82"/>
      <c r="CP119" s="19" t="str">
        <f t="shared" si="43"/>
        <v>Meichtry Anna</v>
      </c>
      <c r="CR119" s="19">
        <f t="shared" si="44"/>
        <v>39</v>
      </c>
      <c r="CT119" s="154">
        <v>5629</v>
      </c>
      <c r="CU119" s="19" t="str">
        <f t="shared" si="63"/>
        <v>E</v>
      </c>
      <c r="CV119" s="125">
        <v>133</v>
      </c>
      <c r="CW119" s="33">
        <f t="shared" si="64"/>
        <v>6</v>
      </c>
      <c r="CX119" s="83" t="str">
        <f t="shared" si="65"/>
        <v>Kaufmännischer Mitarbeiter 3 / Gruppenchef 1</v>
      </c>
      <c r="CY119" s="125">
        <v>133</v>
      </c>
      <c r="CZ119" s="33">
        <f t="shared" si="57"/>
        <v>6</v>
      </c>
      <c r="DA119" s="83" t="str">
        <f t="shared" si="58"/>
        <v>Kaufmännischer Mitarbeiter 3 / Gruppenchef 1</v>
      </c>
      <c r="DB119" s="125">
        <v>133</v>
      </c>
      <c r="DC119" s="33">
        <f t="shared" si="59"/>
        <v>6</v>
      </c>
      <c r="DD119" s="83" t="str">
        <f t="shared" si="60"/>
        <v>Kaufmännischer Mitarbeiter 3 / Gruppenchef 1</v>
      </c>
      <c r="DE119" s="125">
        <v>133</v>
      </c>
      <c r="DF119" s="33">
        <f t="shared" si="66"/>
        <v>6</v>
      </c>
      <c r="DG119" s="83" t="str">
        <f t="shared" si="67"/>
        <v>Kaufmännischer Mitarbeiter 3 / Gruppenchef 1</v>
      </c>
      <c r="DH119" s="20"/>
      <c r="DI119" s="125">
        <v>133</v>
      </c>
      <c r="DJ119" s="33">
        <f t="shared" si="61"/>
        <v>6</v>
      </c>
      <c r="DK119" s="83" t="str">
        <f t="shared" si="62"/>
        <v>Kaufmännischer Mitarbeiter 3 / Gruppenchef 1</v>
      </c>
      <c r="DP119" s="19">
        <f t="shared" si="46"/>
        <v>5629</v>
      </c>
      <c r="DQ119" s="153">
        <v>6</v>
      </c>
      <c r="DR119" s="19">
        <v>0</v>
      </c>
      <c r="DS119" s="19" t="s">
        <v>955</v>
      </c>
    </row>
    <row r="120" spans="1:123" s="19" customFormat="1" x14ac:dyDescent="0.2">
      <c r="A120" s="53">
        <v>0</v>
      </c>
      <c r="B120" s="53">
        <v>1</v>
      </c>
      <c r="C120" s="53">
        <f t="shared" si="47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1167</v>
      </c>
      <c r="Q120" s="15">
        <v>116</v>
      </c>
      <c r="R120" s="42"/>
      <c r="S120" s="27" t="s">
        <v>1005</v>
      </c>
      <c r="T120" s="21">
        <v>1967</v>
      </c>
      <c r="U120" s="28" t="s">
        <v>151</v>
      </c>
      <c r="V120" s="21">
        <v>1987</v>
      </c>
      <c r="W120" s="25"/>
      <c r="X120" s="21"/>
      <c r="Y120" s="25"/>
      <c r="Z120" s="21">
        <f t="shared" si="48"/>
        <v>29</v>
      </c>
      <c r="AA120" s="25" t="s">
        <v>691</v>
      </c>
      <c r="AB120" s="21" t="s">
        <v>142</v>
      </c>
      <c r="AC120" s="21"/>
      <c r="AE120" s="90" t="s">
        <v>457</v>
      </c>
      <c r="AF120" s="82"/>
      <c r="CP120" s="19" t="str">
        <f t="shared" si="43"/>
        <v>Meier Jacqueline</v>
      </c>
      <c r="CR120" s="19">
        <f t="shared" si="44"/>
        <v>29</v>
      </c>
      <c r="CT120" s="154">
        <v>7700</v>
      </c>
      <c r="CU120" s="19" t="str">
        <f t="shared" si="63"/>
        <v>E</v>
      </c>
      <c r="CV120" s="125">
        <v>212</v>
      </c>
      <c r="CW120" s="33">
        <f t="shared" si="64"/>
        <v>5</v>
      </c>
      <c r="CX120" s="83" t="str">
        <f t="shared" si="65"/>
        <v>Buchhalter 2</v>
      </c>
      <c r="CY120" s="125">
        <v>212</v>
      </c>
      <c r="CZ120" s="33">
        <f t="shared" si="57"/>
        <v>5</v>
      </c>
      <c r="DA120" s="83" t="str">
        <f t="shared" si="58"/>
        <v>Buchhalter 2</v>
      </c>
      <c r="DB120" s="125">
        <v>212</v>
      </c>
      <c r="DC120" s="33">
        <f t="shared" si="59"/>
        <v>5</v>
      </c>
      <c r="DD120" s="83" t="str">
        <f t="shared" si="60"/>
        <v>Buchhalter 2</v>
      </c>
      <c r="DE120" s="125">
        <v>212</v>
      </c>
      <c r="DF120" s="33">
        <f t="shared" si="66"/>
        <v>5</v>
      </c>
      <c r="DG120" s="83" t="str">
        <f t="shared" si="67"/>
        <v>Buchhalter 2</v>
      </c>
      <c r="DH120" s="20"/>
      <c r="DI120" s="125">
        <v>212</v>
      </c>
      <c r="DJ120" s="33">
        <f t="shared" si="61"/>
        <v>5</v>
      </c>
      <c r="DK120" s="83" t="str">
        <f t="shared" si="62"/>
        <v>Buchhalter 2</v>
      </c>
      <c r="DP120" s="19">
        <f t="shared" si="46"/>
        <v>7700</v>
      </c>
      <c r="DQ120" s="153">
        <v>6</v>
      </c>
      <c r="DR120" s="19">
        <v>0</v>
      </c>
      <c r="DS120" s="19" t="s">
        <v>958</v>
      </c>
    </row>
    <row r="121" spans="1:123" s="19" customFormat="1" x14ac:dyDescent="0.2">
      <c r="A121" s="53">
        <v>0</v>
      </c>
      <c r="B121" s="53">
        <v>1</v>
      </c>
      <c r="C121" s="53">
        <f t="shared" si="47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510</v>
      </c>
      <c r="Q121" s="15">
        <v>117</v>
      </c>
      <c r="R121" s="42"/>
      <c r="S121" s="27" t="s">
        <v>278</v>
      </c>
      <c r="T121" s="21">
        <v>1985</v>
      </c>
      <c r="U121" s="28" t="s">
        <v>279</v>
      </c>
      <c r="V121" s="21">
        <v>2005</v>
      </c>
      <c r="W121" s="25"/>
      <c r="X121" s="21"/>
      <c r="Y121" s="25"/>
      <c r="Z121" s="21">
        <f t="shared" si="48"/>
        <v>11</v>
      </c>
      <c r="AA121" s="25" t="s">
        <v>691</v>
      </c>
      <c r="AB121" s="21" t="s">
        <v>142</v>
      </c>
      <c r="AC121" s="21"/>
      <c r="AE121" s="90" t="s">
        <v>457</v>
      </c>
      <c r="AF121" s="82"/>
      <c r="CP121" s="19" t="str">
        <f t="shared" si="43"/>
        <v>Oruk Makbule</v>
      </c>
      <c r="CR121" s="19">
        <f t="shared" si="44"/>
        <v>11</v>
      </c>
      <c r="CT121" s="154">
        <v>6762</v>
      </c>
      <c r="CU121" s="19" t="str">
        <f t="shared" si="63"/>
        <v>E</v>
      </c>
      <c r="CV121" s="125">
        <v>212</v>
      </c>
      <c r="CW121" s="33">
        <f t="shared" si="64"/>
        <v>5</v>
      </c>
      <c r="CX121" s="83" t="str">
        <f t="shared" si="65"/>
        <v>Buchhalter 2</v>
      </c>
      <c r="CY121" s="125">
        <v>212</v>
      </c>
      <c r="CZ121" s="33">
        <f t="shared" si="57"/>
        <v>5</v>
      </c>
      <c r="DA121" s="83" t="str">
        <f t="shared" si="58"/>
        <v>Buchhalter 2</v>
      </c>
      <c r="DB121" s="125">
        <v>212</v>
      </c>
      <c r="DC121" s="33">
        <f t="shared" si="59"/>
        <v>5</v>
      </c>
      <c r="DD121" s="83" t="str">
        <f t="shared" si="60"/>
        <v>Buchhalter 2</v>
      </c>
      <c r="DE121" s="125">
        <v>212</v>
      </c>
      <c r="DF121" s="33">
        <f t="shared" si="66"/>
        <v>5</v>
      </c>
      <c r="DG121" s="83" t="str">
        <f t="shared" si="67"/>
        <v>Buchhalter 2</v>
      </c>
      <c r="DH121" s="20"/>
      <c r="DI121" s="125">
        <v>212</v>
      </c>
      <c r="DJ121" s="33">
        <f t="shared" si="61"/>
        <v>5</v>
      </c>
      <c r="DK121" s="83" t="str">
        <f t="shared" si="62"/>
        <v>Buchhalter 2</v>
      </c>
      <c r="DP121" s="19">
        <f t="shared" si="46"/>
        <v>6762</v>
      </c>
      <c r="DQ121" s="153">
        <v>6</v>
      </c>
      <c r="DR121" s="19">
        <v>0</v>
      </c>
      <c r="DS121" s="19" t="s">
        <v>958</v>
      </c>
    </row>
    <row r="122" spans="1:123" s="19" customFormat="1" x14ac:dyDescent="0.2">
      <c r="A122" s="53">
        <v>0</v>
      </c>
      <c r="B122" s="53"/>
      <c r="C122" s="53">
        <f t="shared" si="47"/>
        <v>1</v>
      </c>
      <c r="D122" s="55"/>
      <c r="E122" s="55"/>
      <c r="F122" s="55"/>
      <c r="G122" s="53"/>
      <c r="H122" s="53"/>
      <c r="I122" s="55"/>
      <c r="J122" s="53"/>
      <c r="K122" s="55"/>
      <c r="L122" s="55"/>
      <c r="M122" s="55">
        <v>1</v>
      </c>
      <c r="N122" s="59"/>
      <c r="O122" s="19" t="s">
        <v>361</v>
      </c>
      <c r="P122" s="15" t="s">
        <v>511</v>
      </c>
      <c r="Q122" s="15">
        <v>118</v>
      </c>
      <c r="R122" s="42" t="s">
        <v>341</v>
      </c>
      <c r="S122" s="27" t="s">
        <v>159</v>
      </c>
      <c r="T122" s="21">
        <v>1959</v>
      </c>
      <c r="U122" s="28" t="s">
        <v>126</v>
      </c>
      <c r="V122" s="21">
        <v>1979</v>
      </c>
      <c r="W122" s="25"/>
      <c r="X122" s="21"/>
      <c r="Y122" s="25" t="s">
        <v>340</v>
      </c>
      <c r="Z122" s="21">
        <f t="shared" si="48"/>
        <v>37</v>
      </c>
      <c r="AA122" s="25" t="s">
        <v>160</v>
      </c>
      <c r="AB122" s="21" t="s">
        <v>105</v>
      </c>
      <c r="AC122" s="21"/>
      <c r="AE122" s="90" t="s">
        <v>426</v>
      </c>
      <c r="AF122" s="82"/>
      <c r="CP122" s="19" t="str">
        <f t="shared" si="43"/>
        <v>Steg Günther</v>
      </c>
      <c r="CR122" s="19">
        <f t="shared" si="44"/>
        <v>37</v>
      </c>
      <c r="CT122" s="154">
        <v>4226</v>
      </c>
      <c r="CU122" s="19" t="str">
        <f t="shared" si="63"/>
        <v>C</v>
      </c>
      <c r="CV122" s="125">
        <v>413</v>
      </c>
      <c r="CW122" s="33">
        <f t="shared" si="64"/>
        <v>8</v>
      </c>
      <c r="CX122" s="83" t="str">
        <f t="shared" si="65"/>
        <v>Senior System-Controller</v>
      </c>
      <c r="CY122" s="125">
        <v>413</v>
      </c>
      <c r="CZ122" s="33">
        <f t="shared" si="57"/>
        <v>8</v>
      </c>
      <c r="DA122" s="83" t="str">
        <f t="shared" si="58"/>
        <v>Senior System-Controller</v>
      </c>
      <c r="DB122" s="125">
        <v>413</v>
      </c>
      <c r="DC122" s="33">
        <f t="shared" si="59"/>
        <v>8</v>
      </c>
      <c r="DD122" s="83" t="str">
        <f t="shared" si="60"/>
        <v>Senior System-Controller</v>
      </c>
      <c r="DE122" s="125">
        <v>413</v>
      </c>
      <c r="DF122" s="33">
        <f t="shared" si="66"/>
        <v>8</v>
      </c>
      <c r="DG122" s="83" t="str">
        <f t="shared" si="67"/>
        <v>Senior System-Controller</v>
      </c>
      <c r="DH122" s="20"/>
      <c r="DI122" s="125">
        <v>413</v>
      </c>
      <c r="DJ122" s="33">
        <f t="shared" si="61"/>
        <v>8</v>
      </c>
      <c r="DK122" s="83" t="str">
        <f t="shared" si="62"/>
        <v>Senior System-Controller</v>
      </c>
      <c r="DP122" s="19">
        <f t="shared" si="46"/>
        <v>4226</v>
      </c>
      <c r="DQ122" s="153">
        <v>6</v>
      </c>
      <c r="DR122" s="19">
        <v>0</v>
      </c>
      <c r="DS122" s="19" t="s">
        <v>961</v>
      </c>
    </row>
    <row r="123" spans="1:123" s="19" customFormat="1" ht="27" x14ac:dyDescent="0.2">
      <c r="A123" s="53">
        <v>0</v>
      </c>
      <c r="B123" s="53"/>
      <c r="C123" s="53">
        <f t="shared" si="47"/>
        <v>1</v>
      </c>
      <c r="D123" s="55"/>
      <c r="E123" s="55"/>
      <c r="F123" s="55"/>
      <c r="G123" s="53">
        <v>1</v>
      </c>
      <c r="H123" s="53"/>
      <c r="I123" s="55"/>
      <c r="J123" s="53"/>
      <c r="K123" s="55"/>
      <c r="L123" s="55"/>
      <c r="M123" s="55">
        <v>1</v>
      </c>
      <c r="N123" s="59"/>
      <c r="O123" s="19" t="s">
        <v>361</v>
      </c>
      <c r="P123" s="15" t="s">
        <v>533</v>
      </c>
      <c r="Q123" s="15">
        <v>119</v>
      </c>
      <c r="R123" s="42"/>
      <c r="S123" s="20" t="s">
        <v>532</v>
      </c>
      <c r="T123" s="21">
        <v>1966</v>
      </c>
      <c r="U123" s="28" t="s">
        <v>534</v>
      </c>
      <c r="V123" s="21">
        <v>1992</v>
      </c>
      <c r="W123" s="25" t="s">
        <v>535</v>
      </c>
      <c r="X123" s="21">
        <v>1995</v>
      </c>
      <c r="Y123" s="28" t="s">
        <v>211</v>
      </c>
      <c r="Z123" s="118">
        <f t="shared" si="48"/>
        <v>24</v>
      </c>
      <c r="AA123" s="25" t="s">
        <v>692</v>
      </c>
      <c r="AB123" s="21" t="s">
        <v>105</v>
      </c>
      <c r="AC123" s="21"/>
      <c r="AE123" s="90" t="s">
        <v>537</v>
      </c>
      <c r="AF123" s="82"/>
      <c r="CP123" s="19" t="str">
        <f t="shared" si="43"/>
        <v>Grimm Stephan</v>
      </c>
      <c r="CR123" s="19">
        <f t="shared" si="44"/>
        <v>24</v>
      </c>
      <c r="CT123" s="154">
        <v>3203</v>
      </c>
      <c r="CU123" s="19" t="str">
        <f t="shared" si="63"/>
        <v>C</v>
      </c>
      <c r="CV123" s="125">
        <v>443</v>
      </c>
      <c r="CW123" s="33">
        <f t="shared" si="64"/>
        <v>9</v>
      </c>
      <c r="CX123" s="83" t="str">
        <f t="shared" si="65"/>
        <v>System-Spezialist 3</v>
      </c>
      <c r="CY123" s="125">
        <v>443</v>
      </c>
      <c r="CZ123" s="33">
        <f t="shared" si="57"/>
        <v>9</v>
      </c>
      <c r="DA123" s="83" t="str">
        <f t="shared" si="58"/>
        <v>System-Spezialist 3</v>
      </c>
      <c r="DB123" s="125">
        <v>443</v>
      </c>
      <c r="DC123" s="33">
        <f t="shared" si="59"/>
        <v>9</v>
      </c>
      <c r="DD123" s="83" t="str">
        <f t="shared" si="60"/>
        <v>System-Spezialist 3</v>
      </c>
      <c r="DE123" s="125">
        <v>443</v>
      </c>
      <c r="DF123" s="33">
        <f t="shared" si="66"/>
        <v>9</v>
      </c>
      <c r="DG123" s="83" t="str">
        <f t="shared" si="67"/>
        <v>System-Spezialist 3</v>
      </c>
      <c r="DH123" s="20"/>
      <c r="DI123" s="125">
        <v>413</v>
      </c>
      <c r="DJ123" s="33">
        <f t="shared" si="61"/>
        <v>8</v>
      </c>
      <c r="DK123" s="83" t="str">
        <f t="shared" si="62"/>
        <v>Senior System-Controller</v>
      </c>
      <c r="DP123" s="19">
        <f t="shared" si="46"/>
        <v>3203</v>
      </c>
      <c r="DQ123" s="153">
        <v>3</v>
      </c>
      <c r="DR123" s="19">
        <v>0</v>
      </c>
      <c r="DS123" s="19" t="s">
        <v>962</v>
      </c>
    </row>
    <row r="124" spans="1:123" s="19" customFormat="1" x14ac:dyDescent="0.2">
      <c r="A124" s="53">
        <v>0</v>
      </c>
      <c r="B124" s="53"/>
      <c r="C124" s="53">
        <f t="shared" si="47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512</v>
      </c>
      <c r="Q124" s="15">
        <v>120</v>
      </c>
      <c r="R124" s="42"/>
      <c r="S124" s="27" t="s">
        <v>204</v>
      </c>
      <c r="T124" s="21">
        <v>1978</v>
      </c>
      <c r="U124" s="28" t="s">
        <v>277</v>
      </c>
      <c r="V124" s="21">
        <v>1999</v>
      </c>
      <c r="W124" s="25"/>
      <c r="X124" s="21"/>
      <c r="Y124" s="25" t="s">
        <v>316</v>
      </c>
      <c r="Z124" s="21">
        <f t="shared" si="48"/>
        <v>17</v>
      </c>
      <c r="AA124" s="25" t="s">
        <v>205</v>
      </c>
      <c r="AB124" s="21" t="s">
        <v>121</v>
      </c>
      <c r="AC124" s="21"/>
      <c r="AE124" s="90" t="s">
        <v>427</v>
      </c>
      <c r="AF124" s="82"/>
      <c r="CP124" s="19" t="str">
        <f t="shared" si="43"/>
        <v>Hänni Alexander</v>
      </c>
      <c r="CR124" s="19">
        <f t="shared" si="44"/>
        <v>17</v>
      </c>
      <c r="CT124" s="154">
        <v>6755</v>
      </c>
      <c r="CU124" s="19" t="str">
        <f t="shared" si="63"/>
        <v>D</v>
      </c>
      <c r="CV124" s="125">
        <v>423</v>
      </c>
      <c r="CW124" s="33">
        <f t="shared" si="64"/>
        <v>7</v>
      </c>
      <c r="CX124" s="83" t="str">
        <f t="shared" si="65"/>
        <v>IC-Berater / -Techniker 3 / LAN-Supporter</v>
      </c>
      <c r="CY124" s="125">
        <v>423</v>
      </c>
      <c r="CZ124" s="33">
        <f t="shared" si="57"/>
        <v>7</v>
      </c>
      <c r="DA124" s="83" t="str">
        <f t="shared" si="58"/>
        <v>IC-Berater / -Techniker 3 / LAN-Supporter</v>
      </c>
      <c r="DB124" s="125">
        <v>423</v>
      </c>
      <c r="DC124" s="33">
        <f t="shared" si="59"/>
        <v>7</v>
      </c>
      <c r="DD124" s="83" t="str">
        <f t="shared" si="60"/>
        <v>IC-Berater / -Techniker 3 / LAN-Supporter</v>
      </c>
      <c r="DE124" s="125">
        <v>422</v>
      </c>
      <c r="DF124" s="33">
        <f t="shared" si="66"/>
        <v>6</v>
      </c>
      <c r="DG124" s="83" t="str">
        <f t="shared" si="67"/>
        <v>IC-Berater / -Techniker 2 / LAN-Grundstufe</v>
      </c>
      <c r="DH124" s="20"/>
      <c r="DI124" s="125">
        <v>422</v>
      </c>
      <c r="DJ124" s="33">
        <f t="shared" si="61"/>
        <v>6</v>
      </c>
      <c r="DK124" s="83" t="str">
        <f t="shared" si="62"/>
        <v>IC-Berater / -Techniker 2 / LAN-Grundstufe</v>
      </c>
      <c r="DP124" s="19">
        <f t="shared" si="46"/>
        <v>6755</v>
      </c>
      <c r="DQ124" s="153">
        <v>6</v>
      </c>
      <c r="DR124" s="19">
        <v>0</v>
      </c>
      <c r="DS124" s="19" t="s">
        <v>960</v>
      </c>
    </row>
    <row r="125" spans="1:123" s="19" customFormat="1" x14ac:dyDescent="0.2">
      <c r="A125" s="53">
        <v>0</v>
      </c>
      <c r="B125" s="53"/>
      <c r="C125" s="53">
        <f t="shared" si="47"/>
        <v>0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1054</v>
      </c>
      <c r="Q125" s="15">
        <v>121</v>
      </c>
      <c r="R125" s="42"/>
      <c r="S125" s="27" t="s">
        <v>1055</v>
      </c>
      <c r="T125" s="21">
        <v>1985</v>
      </c>
      <c r="U125" s="28" t="s">
        <v>1056</v>
      </c>
      <c r="V125" s="21">
        <v>2007</v>
      </c>
      <c r="W125" s="25" t="s">
        <v>1057</v>
      </c>
      <c r="X125" s="21">
        <v>2015</v>
      </c>
      <c r="Y125" s="25" t="s">
        <v>316</v>
      </c>
      <c r="Z125" s="21">
        <f t="shared" si="48"/>
        <v>9</v>
      </c>
      <c r="AA125" s="25" t="s">
        <v>205</v>
      </c>
      <c r="AB125" s="21" t="s">
        <v>142</v>
      </c>
      <c r="AC125" s="21"/>
      <c r="AE125" s="90" t="s">
        <v>427</v>
      </c>
      <c r="AF125" s="82"/>
      <c r="CP125" s="19" t="str">
        <f t="shared" si="43"/>
        <v>Saliu Bekim</v>
      </c>
      <c r="CR125" s="19">
        <f t="shared" si="44"/>
        <v>9</v>
      </c>
      <c r="CT125" s="154">
        <v>7708</v>
      </c>
      <c r="CU125" s="19" t="str">
        <f t="shared" si="63"/>
        <v>E</v>
      </c>
      <c r="CV125" s="125">
        <v>422</v>
      </c>
      <c r="CW125" s="33">
        <f t="shared" si="64"/>
        <v>6</v>
      </c>
      <c r="CX125" s="83" t="str">
        <f t="shared" si="65"/>
        <v>IC-Berater / -Techniker 2 / LAN-Grundstufe</v>
      </c>
      <c r="CY125" s="125">
        <v>422</v>
      </c>
      <c r="CZ125" s="33">
        <f t="shared" si="57"/>
        <v>6</v>
      </c>
      <c r="DA125" s="83" t="str">
        <f t="shared" si="58"/>
        <v>IC-Berater / -Techniker 2 / LAN-Grundstufe</v>
      </c>
      <c r="DB125" s="125"/>
      <c r="DC125" s="33"/>
      <c r="DD125" s="83"/>
      <c r="DE125" s="125"/>
      <c r="DF125" s="33"/>
      <c r="DG125" s="83"/>
      <c r="DH125" s="20"/>
      <c r="DI125" s="125"/>
      <c r="DJ125" s="33"/>
      <c r="DK125" s="83"/>
      <c r="DP125" s="19">
        <f t="shared" si="46"/>
        <v>7708</v>
      </c>
      <c r="DQ125" s="153">
        <v>6</v>
      </c>
      <c r="DR125" s="19">
        <v>0</v>
      </c>
      <c r="DS125" s="19" t="s">
        <v>960</v>
      </c>
    </row>
    <row r="126" spans="1:123" s="19" customFormat="1" x14ac:dyDescent="0.2">
      <c r="A126" s="53">
        <v>0</v>
      </c>
      <c r="B126" s="53">
        <v>1</v>
      </c>
      <c r="C126" s="53">
        <f>IF(Z126&gt;=10,1,0)</f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514</v>
      </c>
      <c r="Q126" s="15">
        <v>122</v>
      </c>
      <c r="R126" s="42" t="s">
        <v>344</v>
      </c>
      <c r="S126" s="27" t="s">
        <v>230</v>
      </c>
      <c r="T126" s="21">
        <v>1965</v>
      </c>
      <c r="U126" s="28" t="s">
        <v>151</v>
      </c>
      <c r="V126" s="21">
        <v>1984</v>
      </c>
      <c r="W126" s="25"/>
      <c r="X126" s="21"/>
      <c r="Y126" s="25"/>
      <c r="Z126" s="21">
        <f>$AD$3-V126</f>
        <v>32</v>
      </c>
      <c r="AA126" s="25" t="s">
        <v>339</v>
      </c>
      <c r="AB126" s="21" t="s">
        <v>121</v>
      </c>
      <c r="AC126" s="21"/>
      <c r="AE126" s="90" t="s">
        <v>425</v>
      </c>
      <c r="AF126" s="82"/>
      <c r="CP126" s="19" t="str">
        <f t="shared" si="43"/>
        <v>Eichenberger Sylvia</v>
      </c>
      <c r="CR126" s="19">
        <f t="shared" si="44"/>
        <v>32</v>
      </c>
      <c r="CT126" s="154">
        <v>5626</v>
      </c>
      <c r="CU126" s="19" t="str">
        <f t="shared" si="63"/>
        <v>D</v>
      </c>
      <c r="CV126" s="125">
        <v>134</v>
      </c>
      <c r="CW126" s="33">
        <f t="shared" si="64"/>
        <v>7</v>
      </c>
      <c r="CX126" s="83" t="str">
        <f t="shared" si="65"/>
        <v>Kaufmännischer Mitarbeiter 4 / Gruppenchef 2</v>
      </c>
      <c r="CY126" s="125">
        <v>134</v>
      </c>
      <c r="CZ126" s="33">
        <f t="shared" si="57"/>
        <v>7</v>
      </c>
      <c r="DA126" s="83" t="str">
        <f t="shared" si="58"/>
        <v>Kaufmännischer Mitarbeiter 4 / Gruppenchef 2</v>
      </c>
      <c r="DB126" s="125">
        <v>134</v>
      </c>
      <c r="DC126" s="33">
        <f t="shared" ref="DC126:DC135" si="68">VLOOKUP($DB126,Funktionsbezeichnungen,3,0)</f>
        <v>7</v>
      </c>
      <c r="DD126" s="83" t="str">
        <f t="shared" ref="DD126:DD135" si="69">VLOOKUP($DB126,Funktionsbezeichnungen,2,0)</f>
        <v>Kaufmännischer Mitarbeiter 4 / Gruppenchef 2</v>
      </c>
      <c r="DE126" s="125">
        <v>134</v>
      </c>
      <c r="DF126" s="33">
        <f t="shared" ref="DF126:DF135" si="70">VLOOKUP($DE126,Funktionsbezeichnungen,3,0)</f>
        <v>7</v>
      </c>
      <c r="DG126" s="83" t="str">
        <f t="shared" ref="DG126:DG135" si="71">VLOOKUP($DE126,Funktionsbezeichnungen,2,0)</f>
        <v>Kaufmännischer Mitarbeiter 4 / Gruppenchef 2</v>
      </c>
      <c r="DH126" s="20"/>
      <c r="DI126" s="125">
        <v>134</v>
      </c>
      <c r="DJ126" s="33">
        <f t="shared" ref="DJ126:DJ135" si="72">VLOOKUP($DI126,Funktionsbezeichnungen,3,0)</f>
        <v>7</v>
      </c>
      <c r="DK126" s="83" t="str">
        <f t="shared" ref="DK126:DK135" si="73">VLOOKUP($DI126,Funktionsbezeichnungen,2,0)</f>
        <v>Kaufmännischer Mitarbeiter 4 / Gruppenchef 2</v>
      </c>
      <c r="DP126" s="19">
        <f t="shared" si="46"/>
        <v>5626</v>
      </c>
      <c r="DQ126" s="153">
        <v>6</v>
      </c>
      <c r="DR126" s="19">
        <v>0</v>
      </c>
      <c r="DS126" s="19" t="s">
        <v>955</v>
      </c>
    </row>
    <row r="127" spans="1:123" s="19" customFormat="1" x14ac:dyDescent="0.2">
      <c r="A127" s="53">
        <v>0</v>
      </c>
      <c r="B127" s="53">
        <v>1</v>
      </c>
      <c r="C127" s="53">
        <f>IF(Z127&gt;=10,1,0)</f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360</v>
      </c>
      <c r="P127" s="15" t="s">
        <v>505</v>
      </c>
      <c r="Q127" s="15">
        <v>123</v>
      </c>
      <c r="R127" s="42"/>
      <c r="S127" s="27" t="s">
        <v>396</v>
      </c>
      <c r="T127" s="21">
        <v>1965</v>
      </c>
      <c r="U127" s="28" t="s">
        <v>397</v>
      </c>
      <c r="V127" s="21">
        <v>1985</v>
      </c>
      <c r="W127" s="25"/>
      <c r="X127" s="21"/>
      <c r="Y127" s="25"/>
      <c r="Z127" s="21">
        <f>$AD$3-V127</f>
        <v>31</v>
      </c>
      <c r="AA127" s="25" t="s">
        <v>339</v>
      </c>
      <c r="AB127" s="21" t="s">
        <v>121</v>
      </c>
      <c r="AC127" s="21"/>
      <c r="AE127" s="90" t="s">
        <v>425</v>
      </c>
      <c r="AF127" s="82"/>
      <c r="CP127" s="19" t="str">
        <f t="shared" si="43"/>
        <v>Ehret-Kreutz Elke</v>
      </c>
      <c r="CR127" s="19">
        <f t="shared" si="44"/>
        <v>31</v>
      </c>
      <c r="CT127" s="154">
        <v>5633</v>
      </c>
      <c r="CU127" s="19" t="str">
        <f t="shared" si="63"/>
        <v>D</v>
      </c>
      <c r="CV127" s="125">
        <v>134</v>
      </c>
      <c r="CW127" s="33">
        <f t="shared" si="64"/>
        <v>7</v>
      </c>
      <c r="CX127" s="83" t="str">
        <f t="shared" si="65"/>
        <v>Kaufmännischer Mitarbeiter 4 / Gruppenchef 2</v>
      </c>
      <c r="CY127" s="125">
        <v>134</v>
      </c>
      <c r="CZ127" s="33">
        <f>VLOOKUP($CY127,Funktionsbezeichnungen,3,0)</f>
        <v>7</v>
      </c>
      <c r="DA127" s="83" t="str">
        <f>VLOOKUP($CY127,Funktionsbezeichnungen,2,0)</f>
        <v>Kaufmännischer Mitarbeiter 4 / Gruppenchef 2</v>
      </c>
      <c r="DB127" s="125">
        <v>134</v>
      </c>
      <c r="DC127" s="33">
        <f>VLOOKUP($DB127,Funktionsbezeichnungen,3,0)</f>
        <v>7</v>
      </c>
      <c r="DD127" s="83" t="str">
        <f>VLOOKUP($DB127,Funktionsbezeichnungen,2,0)</f>
        <v>Kaufmännischer Mitarbeiter 4 / Gruppenchef 2</v>
      </c>
      <c r="DE127" s="125">
        <v>134</v>
      </c>
      <c r="DF127" s="33">
        <f>VLOOKUP($DE127,Funktionsbezeichnungen,3,0)</f>
        <v>7</v>
      </c>
      <c r="DG127" s="83" t="str">
        <f>VLOOKUP($DE127,Funktionsbezeichnungen,2,0)</f>
        <v>Kaufmännischer Mitarbeiter 4 / Gruppenchef 2</v>
      </c>
      <c r="DH127" s="20"/>
      <c r="DI127" s="125">
        <v>134</v>
      </c>
      <c r="DJ127" s="33">
        <f>VLOOKUP($DI127,Funktionsbezeichnungen,3,0)</f>
        <v>7</v>
      </c>
      <c r="DK127" s="83" t="str">
        <f>VLOOKUP($DI127,Funktionsbezeichnungen,2,0)</f>
        <v>Kaufmännischer Mitarbeiter 4 / Gruppenchef 2</v>
      </c>
      <c r="DP127" s="19">
        <f t="shared" si="46"/>
        <v>5633</v>
      </c>
      <c r="DQ127" s="153">
        <v>6</v>
      </c>
      <c r="DR127" s="19">
        <v>0</v>
      </c>
      <c r="DS127" s="19" t="s">
        <v>955</v>
      </c>
    </row>
    <row r="128" spans="1:123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357</v>
      </c>
      <c r="P128" s="15" t="s">
        <v>513</v>
      </c>
      <c r="Q128" s="15">
        <v>124</v>
      </c>
      <c r="R128" s="42"/>
      <c r="S128" s="27" t="s">
        <v>272</v>
      </c>
      <c r="T128" s="21">
        <v>1967</v>
      </c>
      <c r="U128" s="28" t="s">
        <v>274</v>
      </c>
      <c r="V128" s="21">
        <v>1986</v>
      </c>
      <c r="W128" s="25" t="s">
        <v>1220</v>
      </c>
      <c r="X128" s="21">
        <v>2016</v>
      </c>
      <c r="Y128" s="25"/>
      <c r="Z128" s="21">
        <f>$AD$3-V128</f>
        <v>30</v>
      </c>
      <c r="AA128" s="25" t="s">
        <v>693</v>
      </c>
      <c r="AB128" s="21" t="s">
        <v>121</v>
      </c>
      <c r="AC128" s="21"/>
      <c r="AE128" s="90" t="s">
        <v>454</v>
      </c>
      <c r="AF128" s="82"/>
      <c r="CP128" s="19" t="str">
        <f t="shared" si="43"/>
        <v>Gerber Beatrice</v>
      </c>
      <c r="CR128" s="19">
        <f t="shared" si="44"/>
        <v>30</v>
      </c>
      <c r="CT128" s="154">
        <v>4289</v>
      </c>
      <c r="CU128" s="19" t="str">
        <f t="shared" si="63"/>
        <v>D</v>
      </c>
      <c r="CV128" s="125">
        <v>141</v>
      </c>
      <c r="CW128" s="33">
        <f t="shared" si="64"/>
        <v>8</v>
      </c>
      <c r="CX128" s="83" t="str">
        <f t="shared" si="65"/>
        <v>Kaufmännischer Fachspezialist 1</v>
      </c>
      <c r="CY128" s="125">
        <v>141</v>
      </c>
      <c r="CZ128" s="33">
        <f t="shared" si="57"/>
        <v>8</v>
      </c>
      <c r="DA128" s="83" t="str">
        <f t="shared" si="58"/>
        <v>Kaufmännischer Fachspezialist 1</v>
      </c>
      <c r="DB128" s="125">
        <v>141</v>
      </c>
      <c r="DC128" s="33">
        <f t="shared" si="68"/>
        <v>8</v>
      </c>
      <c r="DD128" s="83" t="str">
        <f t="shared" si="69"/>
        <v>Kaufmännischer Fachspezialist 1</v>
      </c>
      <c r="DE128" s="125">
        <v>141</v>
      </c>
      <c r="DF128" s="33">
        <f t="shared" si="70"/>
        <v>8</v>
      </c>
      <c r="DG128" s="83" t="str">
        <f t="shared" si="71"/>
        <v>Kaufmännischer Fachspezialist 1</v>
      </c>
      <c r="DH128" s="20"/>
      <c r="DI128" s="125">
        <v>141</v>
      </c>
      <c r="DJ128" s="33">
        <f t="shared" si="72"/>
        <v>8</v>
      </c>
      <c r="DK128" s="83" t="str">
        <f t="shared" si="73"/>
        <v>Kaufmännischer Fachspezialist 1</v>
      </c>
      <c r="DP128" s="19">
        <f t="shared" si="46"/>
        <v>4289</v>
      </c>
      <c r="DQ128" s="153">
        <v>6</v>
      </c>
      <c r="DR128" s="19">
        <v>0</v>
      </c>
      <c r="DS128" s="19" t="s">
        <v>956</v>
      </c>
    </row>
    <row r="129" spans="1:142" s="19" customFormat="1" x14ac:dyDescent="0.2">
      <c r="A129" s="53">
        <v>0</v>
      </c>
      <c r="B129" s="53">
        <v>1</v>
      </c>
      <c r="C129" s="53">
        <f t="shared" ref="C129:C142" si="74"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357</v>
      </c>
      <c r="P129" s="15" t="s">
        <v>579</v>
      </c>
      <c r="Q129" s="15">
        <v>125</v>
      </c>
      <c r="R129" s="42"/>
      <c r="S129" s="27" t="s">
        <v>580</v>
      </c>
      <c r="T129" s="21">
        <v>1965</v>
      </c>
      <c r="U129" s="28" t="s">
        <v>581</v>
      </c>
      <c r="V129" s="21">
        <v>1985</v>
      </c>
      <c r="W129" s="28" t="s">
        <v>1051</v>
      </c>
      <c r="X129" s="21">
        <v>2014</v>
      </c>
      <c r="Y129" s="25"/>
      <c r="Z129" s="21">
        <f t="shared" si="48"/>
        <v>31</v>
      </c>
      <c r="AA129" s="25" t="s">
        <v>414</v>
      </c>
      <c r="AB129" s="21" t="s">
        <v>142</v>
      </c>
      <c r="AC129" s="21"/>
      <c r="AE129" s="90" t="s">
        <v>428</v>
      </c>
      <c r="AF129" s="82"/>
      <c r="CP129" s="19" t="str">
        <f t="shared" si="43"/>
        <v>Boschung Brigitte</v>
      </c>
      <c r="CR129" s="19">
        <f t="shared" si="44"/>
        <v>31</v>
      </c>
      <c r="CT129" s="154">
        <v>7703</v>
      </c>
      <c r="CU129" s="19" t="str">
        <f t="shared" si="63"/>
        <v>E</v>
      </c>
      <c r="CV129" s="125">
        <v>112</v>
      </c>
      <c r="CW129" s="33">
        <f t="shared" si="64"/>
        <v>5</v>
      </c>
      <c r="CX129" s="83" t="str">
        <f t="shared" si="65"/>
        <v>Réceptionist / Telefonist / Service-Disponent 2</v>
      </c>
      <c r="CY129" s="125">
        <v>112</v>
      </c>
      <c r="CZ129" s="33">
        <f t="shared" ref="CZ129:CZ135" si="75">VLOOKUP($CY129,Funktionsbezeichnungen,3,0)</f>
        <v>5</v>
      </c>
      <c r="DA129" s="83" t="str">
        <f t="shared" ref="DA129:DA135" si="76">VLOOKUP($CY129,Funktionsbezeichnungen,2,0)</f>
        <v>Réceptionist / Telefonist / Service-Disponent 2</v>
      </c>
      <c r="DB129" s="125">
        <v>112</v>
      </c>
      <c r="DC129" s="33">
        <f t="shared" si="68"/>
        <v>5</v>
      </c>
      <c r="DD129" s="83" t="str">
        <f t="shared" si="69"/>
        <v>Réceptionist / Telefonist / Service-Disponent 2</v>
      </c>
      <c r="DE129" s="125">
        <v>112</v>
      </c>
      <c r="DF129" s="33">
        <f t="shared" si="70"/>
        <v>5</v>
      </c>
      <c r="DG129" s="83" t="str">
        <f t="shared" si="71"/>
        <v>Réceptionist / Telefonist / Service-Disponent 2</v>
      </c>
      <c r="DH129" s="20"/>
      <c r="DI129" s="125">
        <v>112</v>
      </c>
      <c r="DJ129" s="33">
        <f t="shared" si="72"/>
        <v>5</v>
      </c>
      <c r="DK129" s="83" t="str">
        <f t="shared" si="73"/>
        <v>Réceptionist / Telefonist / Service-Disponent 2</v>
      </c>
      <c r="DP129" s="19">
        <f t="shared" si="46"/>
        <v>7703</v>
      </c>
      <c r="DQ129" s="153">
        <v>6</v>
      </c>
      <c r="DR129" s="19">
        <v>0</v>
      </c>
      <c r="DS129" s="19" t="s">
        <v>953</v>
      </c>
    </row>
    <row r="130" spans="1:142" s="19" customFormat="1" x14ac:dyDescent="0.2">
      <c r="A130" s="53">
        <v>0</v>
      </c>
      <c r="B130" s="53">
        <v>1</v>
      </c>
      <c r="C130" s="53">
        <f t="shared" si="74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884</v>
      </c>
      <c r="Q130" s="15">
        <v>126</v>
      </c>
      <c r="R130" s="42"/>
      <c r="S130" s="27" t="s">
        <v>883</v>
      </c>
      <c r="T130" s="21">
        <v>1970</v>
      </c>
      <c r="U130" s="28" t="s">
        <v>264</v>
      </c>
      <c r="V130" s="21">
        <v>1987</v>
      </c>
      <c r="W130" s="25"/>
      <c r="X130" s="21"/>
      <c r="Y130" s="25"/>
      <c r="Z130" s="21">
        <f t="shared" si="48"/>
        <v>29</v>
      </c>
      <c r="AA130" s="25" t="s">
        <v>414</v>
      </c>
      <c r="AB130" s="21" t="s">
        <v>142</v>
      </c>
      <c r="AC130" s="21"/>
      <c r="AE130" s="90" t="s">
        <v>428</v>
      </c>
      <c r="AF130" s="82"/>
      <c r="CP130" s="19" t="str">
        <f t="shared" si="43"/>
        <v>Wirtz Christine</v>
      </c>
      <c r="CR130" s="19">
        <f t="shared" si="44"/>
        <v>29</v>
      </c>
      <c r="CT130" s="154">
        <v>5627</v>
      </c>
      <c r="CU130" s="19" t="str">
        <f t="shared" si="63"/>
        <v>E</v>
      </c>
      <c r="CV130" s="125">
        <v>112</v>
      </c>
      <c r="CW130" s="33">
        <f t="shared" si="64"/>
        <v>5</v>
      </c>
      <c r="CX130" s="83" t="str">
        <f t="shared" si="65"/>
        <v>Réceptionist / Telefonist / Service-Disponent 2</v>
      </c>
      <c r="CY130" s="125">
        <v>112</v>
      </c>
      <c r="CZ130" s="33">
        <f t="shared" si="75"/>
        <v>5</v>
      </c>
      <c r="DA130" s="83" t="str">
        <f t="shared" si="76"/>
        <v>Réceptionist / Telefonist / Service-Disponent 2</v>
      </c>
      <c r="DB130" s="125">
        <v>112</v>
      </c>
      <c r="DC130" s="33">
        <f t="shared" si="68"/>
        <v>5</v>
      </c>
      <c r="DD130" s="83" t="str">
        <f t="shared" si="69"/>
        <v>Réceptionist / Telefonist / Service-Disponent 2</v>
      </c>
      <c r="DE130" s="125">
        <v>112</v>
      </c>
      <c r="DF130" s="33">
        <f t="shared" si="70"/>
        <v>5</v>
      </c>
      <c r="DG130" s="83" t="str">
        <f t="shared" si="71"/>
        <v>Réceptionist / Telefonist / Service-Disponent 2</v>
      </c>
      <c r="DH130" s="20"/>
      <c r="DI130" s="125">
        <v>112</v>
      </c>
      <c r="DJ130" s="33">
        <f t="shared" si="72"/>
        <v>5</v>
      </c>
      <c r="DK130" s="83" t="str">
        <f t="shared" si="73"/>
        <v>Réceptionist / Telefonist / Service-Disponent 2</v>
      </c>
      <c r="DP130" s="19">
        <f t="shared" si="46"/>
        <v>5627</v>
      </c>
      <c r="DQ130" s="153">
        <v>6</v>
      </c>
      <c r="DR130" s="19">
        <v>0</v>
      </c>
      <c r="DS130" s="19" t="s">
        <v>953</v>
      </c>
    </row>
    <row r="131" spans="1:142" s="19" customFormat="1" x14ac:dyDescent="0.2">
      <c r="A131" s="53">
        <v>0</v>
      </c>
      <c r="B131" s="53">
        <v>1</v>
      </c>
      <c r="C131" s="53">
        <f t="shared" si="74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358</v>
      </c>
      <c r="P131" s="15" t="s">
        <v>515</v>
      </c>
      <c r="Q131" s="15">
        <v>127</v>
      </c>
      <c r="R131" s="42"/>
      <c r="S131" s="27" t="s">
        <v>163</v>
      </c>
      <c r="T131" s="21">
        <v>1956</v>
      </c>
      <c r="U131" s="28"/>
      <c r="V131" s="21">
        <v>1989</v>
      </c>
      <c r="W131" s="25"/>
      <c r="X131" s="21"/>
      <c r="Y131" s="25"/>
      <c r="Z131" s="21">
        <f t="shared" si="48"/>
        <v>27</v>
      </c>
      <c r="AA131" s="25" t="s">
        <v>339</v>
      </c>
      <c r="AB131" s="21" t="s">
        <v>142</v>
      </c>
      <c r="AC131" s="21"/>
      <c r="AE131" s="90" t="s">
        <v>425</v>
      </c>
      <c r="AF131" s="82"/>
      <c r="CP131" s="19" t="str">
        <f t="shared" si="43"/>
        <v>Körkel Agnes</v>
      </c>
      <c r="CR131" s="19">
        <f>+Z131</f>
        <v>27</v>
      </c>
      <c r="CT131" s="154">
        <v>5605</v>
      </c>
      <c r="CU131" s="19" t="str">
        <f t="shared" si="63"/>
        <v>E</v>
      </c>
      <c r="CV131" s="125">
        <v>132</v>
      </c>
      <c r="CW131" s="33">
        <f t="shared" si="64"/>
        <v>5</v>
      </c>
      <c r="CX131" s="83" t="str">
        <f t="shared" si="65"/>
        <v>Kaufmännischer Mitarbeiter 2</v>
      </c>
      <c r="CY131" s="125">
        <v>132</v>
      </c>
      <c r="CZ131" s="33">
        <f t="shared" si="75"/>
        <v>5</v>
      </c>
      <c r="DA131" s="83" t="str">
        <f t="shared" si="76"/>
        <v>Kaufmännischer Mitarbeiter 2</v>
      </c>
      <c r="DB131" s="125">
        <v>132</v>
      </c>
      <c r="DC131" s="33">
        <f t="shared" si="68"/>
        <v>5</v>
      </c>
      <c r="DD131" s="83" t="str">
        <f t="shared" si="69"/>
        <v>Kaufmännischer Mitarbeiter 2</v>
      </c>
      <c r="DE131" s="125">
        <v>132</v>
      </c>
      <c r="DF131" s="33">
        <f t="shared" si="70"/>
        <v>5</v>
      </c>
      <c r="DG131" s="83" t="str">
        <f t="shared" si="71"/>
        <v>Kaufmännischer Mitarbeiter 2</v>
      </c>
      <c r="DH131" s="20"/>
      <c r="DI131" s="125">
        <v>132</v>
      </c>
      <c r="DJ131" s="33">
        <f t="shared" si="72"/>
        <v>5</v>
      </c>
      <c r="DK131" s="83" t="str">
        <f t="shared" si="73"/>
        <v>Kaufmännischer Mitarbeiter 2</v>
      </c>
      <c r="DP131" s="19">
        <f t="shared" si="46"/>
        <v>5605</v>
      </c>
      <c r="DQ131" s="153">
        <v>7</v>
      </c>
      <c r="DR131" s="19">
        <v>0</v>
      </c>
      <c r="DS131" s="19" t="s">
        <v>955</v>
      </c>
    </row>
    <row r="132" spans="1:142" s="19" customFormat="1" x14ac:dyDescent="0.2">
      <c r="A132" s="53">
        <v>0</v>
      </c>
      <c r="B132" s="53">
        <v>1</v>
      </c>
      <c r="C132" s="53">
        <f t="shared" si="74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361</v>
      </c>
      <c r="P132" s="15" t="s">
        <v>518</v>
      </c>
      <c r="Q132" s="15">
        <v>128</v>
      </c>
      <c r="R132" s="42"/>
      <c r="S132" s="27" t="s">
        <v>257</v>
      </c>
      <c r="T132" s="21">
        <v>1953</v>
      </c>
      <c r="U132" s="28" t="s">
        <v>256</v>
      </c>
      <c r="V132" s="21">
        <v>2004</v>
      </c>
      <c r="W132" s="25"/>
      <c r="X132" s="21"/>
      <c r="Y132" s="25"/>
      <c r="Z132" s="21">
        <f>$AD$3-V132</f>
        <v>12</v>
      </c>
      <c r="AA132" s="25" t="s">
        <v>339</v>
      </c>
      <c r="AB132" s="21" t="s">
        <v>142</v>
      </c>
      <c r="AC132" s="21"/>
      <c r="AE132" s="90" t="s">
        <v>425</v>
      </c>
      <c r="AF132" s="82"/>
      <c r="CP132" s="19" t="str">
        <f t="shared" si="43"/>
        <v>Kalt Susanne</v>
      </c>
      <c r="CR132" s="19">
        <f>+Z132</f>
        <v>12</v>
      </c>
      <c r="CT132" s="154">
        <v>6758</v>
      </c>
      <c r="CU132" s="19" t="str">
        <f t="shared" si="63"/>
        <v>E</v>
      </c>
      <c r="CV132" s="125">
        <v>133</v>
      </c>
      <c r="CW132" s="33">
        <f t="shared" si="64"/>
        <v>6</v>
      </c>
      <c r="CX132" s="83" t="str">
        <f t="shared" si="65"/>
        <v>Kaufmännischer Mitarbeiter 3 / Gruppenchef 1</v>
      </c>
      <c r="CY132" s="125">
        <v>133</v>
      </c>
      <c r="CZ132" s="33">
        <f t="shared" si="75"/>
        <v>6</v>
      </c>
      <c r="DA132" s="83" t="str">
        <f t="shared" si="76"/>
        <v>Kaufmännischer Mitarbeiter 3 / Gruppenchef 1</v>
      </c>
      <c r="DB132" s="125">
        <v>133</v>
      </c>
      <c r="DC132" s="33">
        <f t="shared" si="68"/>
        <v>6</v>
      </c>
      <c r="DD132" s="83" t="str">
        <f t="shared" si="69"/>
        <v>Kaufmännischer Mitarbeiter 3 / Gruppenchef 1</v>
      </c>
      <c r="DE132" s="125">
        <v>133</v>
      </c>
      <c r="DF132" s="33">
        <f t="shared" si="70"/>
        <v>6</v>
      </c>
      <c r="DG132" s="83" t="str">
        <f t="shared" si="71"/>
        <v>Kaufmännischer Mitarbeiter 3 / Gruppenchef 1</v>
      </c>
      <c r="DH132" s="20"/>
      <c r="DI132" s="125">
        <v>133</v>
      </c>
      <c r="DJ132" s="33">
        <f t="shared" si="72"/>
        <v>6</v>
      </c>
      <c r="DK132" s="83" t="str">
        <f t="shared" si="73"/>
        <v>Kaufmännischer Mitarbeiter 3 / Gruppenchef 1</v>
      </c>
      <c r="DP132" s="19">
        <f t="shared" si="46"/>
        <v>6758</v>
      </c>
      <c r="DQ132" s="153">
        <v>6</v>
      </c>
      <c r="DR132" s="19">
        <v>0</v>
      </c>
      <c r="DS132" s="19" t="s">
        <v>955</v>
      </c>
    </row>
    <row r="133" spans="1:142" s="19" customFormat="1" x14ac:dyDescent="0.2">
      <c r="A133" s="53">
        <v>0</v>
      </c>
      <c r="B133" s="53">
        <v>1</v>
      </c>
      <c r="C133" s="53">
        <f t="shared" si="74"/>
        <v>1</v>
      </c>
      <c r="D133" s="55"/>
      <c r="E133" s="55"/>
      <c r="F133" s="55"/>
      <c r="G133" s="53"/>
      <c r="H133" s="53"/>
      <c r="I133" s="55"/>
      <c r="J133" s="53"/>
      <c r="K133" s="55"/>
      <c r="L133" s="55"/>
      <c r="M133" s="55">
        <v>1</v>
      </c>
      <c r="N133" s="59"/>
      <c r="O133" s="19" t="s">
        <v>361</v>
      </c>
      <c r="P133" s="15" t="s">
        <v>521</v>
      </c>
      <c r="Q133" s="15">
        <v>129</v>
      </c>
      <c r="R133" s="42" t="s">
        <v>345</v>
      </c>
      <c r="S133" s="27" t="s">
        <v>170</v>
      </c>
      <c r="T133" s="21">
        <v>1961</v>
      </c>
      <c r="U133" s="28" t="s">
        <v>169</v>
      </c>
      <c r="V133" s="21">
        <v>1980</v>
      </c>
      <c r="W133" s="25"/>
      <c r="X133" s="21"/>
      <c r="Y133" s="25"/>
      <c r="Z133" s="21">
        <f>$AD$3-V133</f>
        <v>36</v>
      </c>
      <c r="AA133" s="25" t="s">
        <v>169</v>
      </c>
      <c r="AB133" s="21" t="s">
        <v>142</v>
      </c>
      <c r="AC133" s="21"/>
      <c r="AE133" s="90" t="s">
        <v>429</v>
      </c>
      <c r="AF133" s="82"/>
      <c r="CP133" s="19" t="str">
        <f t="shared" ref="CP133:CP147" si="77">+S133</f>
        <v>Eilers Brigitte</v>
      </c>
      <c r="CR133" s="19">
        <f>+Z133</f>
        <v>36</v>
      </c>
      <c r="CT133" s="154">
        <v>6740</v>
      </c>
      <c r="CU133" s="19" t="str">
        <f t="shared" si="63"/>
        <v>E</v>
      </c>
      <c r="CV133" s="125">
        <v>133</v>
      </c>
      <c r="CW133" s="33">
        <f t="shared" si="64"/>
        <v>6</v>
      </c>
      <c r="CX133" s="83" t="str">
        <f t="shared" si="65"/>
        <v>Kaufmännischer Mitarbeiter 3 / Gruppenchef 1</v>
      </c>
      <c r="CY133" s="125">
        <v>133</v>
      </c>
      <c r="CZ133" s="33">
        <f t="shared" si="75"/>
        <v>6</v>
      </c>
      <c r="DA133" s="83" t="str">
        <f t="shared" si="76"/>
        <v>Kaufmännischer Mitarbeiter 3 / Gruppenchef 1</v>
      </c>
      <c r="DB133" s="125">
        <v>133</v>
      </c>
      <c r="DC133" s="33">
        <f t="shared" si="68"/>
        <v>6</v>
      </c>
      <c r="DD133" s="83" t="str">
        <f t="shared" si="69"/>
        <v>Kaufmännischer Mitarbeiter 3 / Gruppenchef 1</v>
      </c>
      <c r="DE133" s="125">
        <v>133</v>
      </c>
      <c r="DF133" s="33">
        <f t="shared" si="70"/>
        <v>6</v>
      </c>
      <c r="DG133" s="83" t="str">
        <f t="shared" si="71"/>
        <v>Kaufmännischer Mitarbeiter 3 / Gruppenchef 1</v>
      </c>
      <c r="DH133" s="20"/>
      <c r="DI133" s="125">
        <v>133</v>
      </c>
      <c r="DJ133" s="33">
        <f t="shared" si="72"/>
        <v>6</v>
      </c>
      <c r="DK133" s="83" t="str">
        <f t="shared" si="73"/>
        <v>Kaufmännischer Mitarbeiter 3 / Gruppenchef 1</v>
      </c>
      <c r="DP133" s="19">
        <f t="shared" ref="DP133:DP138" si="78">+CT133</f>
        <v>6740</v>
      </c>
      <c r="DQ133" s="153">
        <v>6</v>
      </c>
      <c r="DR133" s="19">
        <v>0</v>
      </c>
      <c r="DS133" s="185" t="s">
        <v>977</v>
      </c>
    </row>
    <row r="134" spans="1:142" s="19" customFormat="1" x14ac:dyDescent="0.2">
      <c r="A134" s="53">
        <v>0</v>
      </c>
      <c r="B134" s="53">
        <v>1</v>
      </c>
      <c r="C134" s="53">
        <f t="shared" si="74"/>
        <v>1</v>
      </c>
      <c r="D134" s="55"/>
      <c r="E134" s="55"/>
      <c r="F134" s="55"/>
      <c r="G134" s="53"/>
      <c r="H134" s="53"/>
      <c r="I134" s="55"/>
      <c r="J134" s="53"/>
      <c r="K134" s="55"/>
      <c r="L134" s="55"/>
      <c r="M134" s="55">
        <v>1</v>
      </c>
      <c r="N134" s="59"/>
      <c r="O134" s="19" t="s">
        <v>361</v>
      </c>
      <c r="P134" s="15" t="s">
        <v>519</v>
      </c>
      <c r="Q134" s="15">
        <v>130</v>
      </c>
      <c r="R134" s="42"/>
      <c r="S134" s="27" t="s">
        <v>911</v>
      </c>
      <c r="T134" s="21">
        <v>1969</v>
      </c>
      <c r="U134" s="28" t="s">
        <v>245</v>
      </c>
      <c r="V134" s="21">
        <v>1988</v>
      </c>
      <c r="W134" s="25"/>
      <c r="X134" s="21"/>
      <c r="Y134" s="25"/>
      <c r="Z134" s="21">
        <f>$AD$3-V134</f>
        <v>28</v>
      </c>
      <c r="AA134" s="25" t="s">
        <v>169</v>
      </c>
      <c r="AB134" s="21" t="s">
        <v>142</v>
      </c>
      <c r="AC134" s="21"/>
      <c r="AE134" s="90" t="s">
        <v>429</v>
      </c>
      <c r="AF134" s="82"/>
      <c r="CP134" s="19" t="str">
        <f t="shared" si="77"/>
        <v>Barth Sandra</v>
      </c>
      <c r="CR134" s="19">
        <f>+Z134</f>
        <v>28</v>
      </c>
      <c r="CT134" s="154">
        <v>7701</v>
      </c>
      <c r="CU134" s="19" t="str">
        <f t="shared" si="63"/>
        <v>E</v>
      </c>
      <c r="CV134" s="125">
        <v>132</v>
      </c>
      <c r="CW134" s="33">
        <f t="shared" si="64"/>
        <v>5</v>
      </c>
      <c r="CX134" s="83" t="str">
        <f t="shared" si="65"/>
        <v>Kaufmännischer Mitarbeiter 2</v>
      </c>
      <c r="CY134" s="125">
        <v>132</v>
      </c>
      <c r="CZ134" s="33">
        <f t="shared" si="75"/>
        <v>5</v>
      </c>
      <c r="DA134" s="83" t="str">
        <f t="shared" si="76"/>
        <v>Kaufmännischer Mitarbeiter 2</v>
      </c>
      <c r="DB134" s="125">
        <v>132</v>
      </c>
      <c r="DC134" s="33">
        <f t="shared" si="68"/>
        <v>5</v>
      </c>
      <c r="DD134" s="83" t="str">
        <f t="shared" si="69"/>
        <v>Kaufmännischer Mitarbeiter 2</v>
      </c>
      <c r="DE134" s="125">
        <v>132</v>
      </c>
      <c r="DF134" s="33">
        <f t="shared" si="70"/>
        <v>5</v>
      </c>
      <c r="DG134" s="83" t="str">
        <f t="shared" si="71"/>
        <v>Kaufmännischer Mitarbeiter 2</v>
      </c>
      <c r="DH134" s="20"/>
      <c r="DI134" s="125">
        <v>132</v>
      </c>
      <c r="DJ134" s="33">
        <f t="shared" si="72"/>
        <v>5</v>
      </c>
      <c r="DK134" s="83" t="str">
        <f t="shared" si="73"/>
        <v>Kaufmännischer Mitarbeiter 2</v>
      </c>
      <c r="DP134" s="19">
        <f t="shared" si="78"/>
        <v>7701</v>
      </c>
      <c r="DQ134" s="153">
        <v>7</v>
      </c>
      <c r="DR134" s="19">
        <v>0</v>
      </c>
      <c r="DS134" s="185" t="s">
        <v>977</v>
      </c>
    </row>
    <row r="135" spans="1:142" s="19" customFormat="1" x14ac:dyDescent="0.2">
      <c r="A135" s="53">
        <v>0</v>
      </c>
      <c r="B135" s="53"/>
      <c r="C135" s="53">
        <f t="shared" si="74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359</v>
      </c>
      <c r="P135" s="15" t="s">
        <v>522</v>
      </c>
      <c r="Q135" s="15">
        <v>131</v>
      </c>
      <c r="R135" s="161"/>
      <c r="S135" s="27" t="s">
        <v>171</v>
      </c>
      <c r="T135" s="21">
        <v>1960</v>
      </c>
      <c r="U135" s="28"/>
      <c r="V135" s="21">
        <v>1984</v>
      </c>
      <c r="W135" s="25"/>
      <c r="X135" s="21"/>
      <c r="Y135" s="25"/>
      <c r="Z135" s="21">
        <f>$AD$3-V135</f>
        <v>32</v>
      </c>
      <c r="AA135" s="25" t="s">
        <v>172</v>
      </c>
      <c r="AB135" s="21" t="s">
        <v>147</v>
      </c>
      <c r="AC135" s="21"/>
      <c r="AE135" s="90" t="s">
        <v>430</v>
      </c>
      <c r="AF135" s="82"/>
      <c r="CP135" s="19" t="str">
        <f t="shared" si="77"/>
        <v>Schurrer Gabriel</v>
      </c>
      <c r="CR135" s="19">
        <f>+Z135</f>
        <v>32</v>
      </c>
      <c r="CT135" s="154">
        <v>7654</v>
      </c>
      <c r="CU135" s="19" t="str">
        <f t="shared" si="63"/>
        <v>F</v>
      </c>
      <c r="CV135" s="125">
        <v>614</v>
      </c>
      <c r="CW135" s="33">
        <f t="shared" si="64"/>
        <v>4</v>
      </c>
      <c r="CX135" s="83" t="str">
        <f t="shared" si="65"/>
        <v>Laborassistenz 2</v>
      </c>
      <c r="CY135" s="125">
        <v>614</v>
      </c>
      <c r="CZ135" s="33">
        <f t="shared" si="75"/>
        <v>4</v>
      </c>
      <c r="DA135" s="83" t="str">
        <f t="shared" si="76"/>
        <v>Laborassistenz 2</v>
      </c>
      <c r="DB135" s="125">
        <v>614</v>
      </c>
      <c r="DC135" s="33">
        <f t="shared" si="68"/>
        <v>4</v>
      </c>
      <c r="DD135" s="83" t="str">
        <f t="shared" si="69"/>
        <v>Laborassistenz 2</v>
      </c>
      <c r="DE135" s="125">
        <v>614</v>
      </c>
      <c r="DF135" s="33">
        <f t="shared" si="70"/>
        <v>4</v>
      </c>
      <c r="DG135" s="83" t="str">
        <f t="shared" si="71"/>
        <v>Laborassistenz 2</v>
      </c>
      <c r="DH135" s="20"/>
      <c r="DI135" s="125">
        <v>614</v>
      </c>
      <c r="DJ135" s="33">
        <f t="shared" si="72"/>
        <v>4</v>
      </c>
      <c r="DK135" s="83" t="str">
        <f t="shared" si="73"/>
        <v>Laborassistenz 2</v>
      </c>
      <c r="DP135" s="19">
        <f t="shared" si="78"/>
        <v>7654</v>
      </c>
      <c r="DQ135" s="153">
        <v>7</v>
      </c>
      <c r="DR135" s="19">
        <v>0</v>
      </c>
      <c r="DS135" s="19" t="s">
        <v>963</v>
      </c>
    </row>
    <row r="136" spans="1:142" s="19" customFormat="1" x14ac:dyDescent="0.2">
      <c r="A136" s="53">
        <v>0</v>
      </c>
      <c r="B136" s="53"/>
      <c r="C136" s="53">
        <f t="shared" si="74"/>
        <v>0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/>
      <c r="N136" s="59">
        <v>1</v>
      </c>
      <c r="O136" s="19" t="s">
        <v>360</v>
      </c>
      <c r="P136" s="15" t="s">
        <v>1199</v>
      </c>
      <c r="Q136" s="15">
        <v>132</v>
      </c>
      <c r="R136" s="161" t="s">
        <v>365</v>
      </c>
      <c r="S136" s="27" t="s">
        <v>1221</v>
      </c>
      <c r="T136" s="21">
        <v>1993</v>
      </c>
      <c r="U136" s="28" t="s">
        <v>1198</v>
      </c>
      <c r="V136" s="21"/>
      <c r="W136" s="25"/>
      <c r="X136" s="21"/>
      <c r="Y136" s="25"/>
      <c r="Z136" s="21"/>
      <c r="AA136" s="25" t="s">
        <v>265</v>
      </c>
      <c r="AB136" s="21" t="s">
        <v>149</v>
      </c>
      <c r="AC136" s="21"/>
      <c r="AE136" s="90" t="s">
        <v>1096</v>
      </c>
      <c r="AF136" s="82"/>
      <c r="CP136" s="19" t="str">
        <f t="shared" si="77"/>
        <v>Signer David</v>
      </c>
      <c r="CT136" s="154">
        <v>9765</v>
      </c>
      <c r="CV136" s="125"/>
      <c r="CW136" s="33"/>
      <c r="CX136" s="83"/>
      <c r="CY136" s="125"/>
      <c r="CZ136" s="33"/>
      <c r="DA136" s="83"/>
      <c r="DB136" s="125"/>
      <c r="DC136" s="33"/>
      <c r="DD136" s="83"/>
      <c r="DE136" s="125"/>
      <c r="DF136" s="33"/>
      <c r="DG136" s="83"/>
      <c r="DH136" s="20"/>
      <c r="DI136" s="33"/>
      <c r="DJ136" s="33"/>
      <c r="DK136" s="83"/>
      <c r="DP136" s="19">
        <f t="shared" si="78"/>
        <v>9765</v>
      </c>
      <c r="DQ136" s="153">
        <v>8</v>
      </c>
      <c r="DR136" s="19">
        <v>0</v>
      </c>
      <c r="DS136" s="185" t="s">
        <v>976</v>
      </c>
    </row>
    <row r="137" spans="1:142" s="19" customFormat="1" x14ac:dyDescent="0.2">
      <c r="A137" s="53">
        <v>0</v>
      </c>
      <c r="B137" s="53"/>
      <c r="C137" s="53">
        <f t="shared" si="74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360</v>
      </c>
      <c r="P137" s="15" t="s">
        <v>1012</v>
      </c>
      <c r="Q137" s="15">
        <v>133</v>
      </c>
      <c r="R137" s="161"/>
      <c r="S137" s="27" t="s">
        <v>1085</v>
      </c>
      <c r="T137" s="21">
        <v>1997</v>
      </c>
      <c r="U137" s="28" t="s">
        <v>628</v>
      </c>
      <c r="V137" s="21"/>
      <c r="W137" s="25"/>
      <c r="X137" s="21"/>
      <c r="Y137" s="25" t="s">
        <v>173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77"/>
        <v>Stucki Tizian</v>
      </c>
      <c r="CT137" s="154">
        <v>9740</v>
      </c>
      <c r="CV137" s="125"/>
      <c r="CW137" s="33"/>
      <c r="CX137" s="83"/>
      <c r="CY137" s="125"/>
      <c r="CZ137" s="33"/>
      <c r="DA137" s="83"/>
      <c r="DB137" s="125"/>
      <c r="DC137" s="33"/>
      <c r="DD137" s="83"/>
      <c r="DE137" s="125"/>
      <c r="DF137" s="33"/>
      <c r="DG137" s="83"/>
      <c r="DH137" s="20"/>
      <c r="DI137" s="33"/>
      <c r="DJ137" s="33"/>
      <c r="DK137" s="83"/>
      <c r="DP137" s="19">
        <f>+CT137</f>
        <v>9740</v>
      </c>
      <c r="DQ137" s="153">
        <v>8</v>
      </c>
      <c r="DR137" s="19">
        <v>0</v>
      </c>
      <c r="DS137" s="185" t="s">
        <v>976</v>
      </c>
    </row>
    <row r="138" spans="1:142" s="19" customFormat="1" x14ac:dyDescent="0.2">
      <c r="A138" s="53">
        <v>0</v>
      </c>
      <c r="B138" s="53"/>
      <c r="C138" s="53">
        <f t="shared" si="74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360</v>
      </c>
      <c r="P138" s="15" t="s">
        <v>1013</v>
      </c>
      <c r="Q138" s="15">
        <v>134</v>
      </c>
      <c r="R138" s="161"/>
      <c r="S138" s="27" t="s">
        <v>1086</v>
      </c>
      <c r="T138" s="21">
        <v>1998</v>
      </c>
      <c r="U138" s="28" t="s">
        <v>628</v>
      </c>
      <c r="V138" s="21"/>
      <c r="W138" s="25"/>
      <c r="X138" s="21"/>
      <c r="Y138" s="25" t="s">
        <v>173</v>
      </c>
      <c r="Z138" s="21"/>
      <c r="AA138" s="25" t="s">
        <v>174</v>
      </c>
      <c r="AB138" s="21" t="s">
        <v>175</v>
      </c>
      <c r="AC138" s="21"/>
      <c r="AE138" s="90" t="s">
        <v>381</v>
      </c>
      <c r="AF138" s="82"/>
      <c r="CP138" s="19" t="str">
        <f t="shared" si="77"/>
        <v>Kipfer Cedric</v>
      </c>
      <c r="CT138" s="154">
        <v>9739</v>
      </c>
      <c r="CV138" s="125"/>
      <c r="CW138" s="33"/>
      <c r="CX138" s="83"/>
      <c r="CY138" s="125"/>
      <c r="CZ138" s="33"/>
      <c r="DA138" s="83"/>
      <c r="DB138" s="125"/>
      <c r="DC138" s="33"/>
      <c r="DD138" s="83"/>
      <c r="DE138" s="125"/>
      <c r="DF138" s="33"/>
      <c r="DG138" s="83"/>
      <c r="DH138" s="20"/>
      <c r="DI138" s="33"/>
      <c r="DJ138" s="33"/>
      <c r="DK138" s="83"/>
      <c r="DP138" s="19">
        <f t="shared" si="78"/>
        <v>9739</v>
      </c>
      <c r="DQ138" s="153">
        <v>8</v>
      </c>
      <c r="DR138" s="19">
        <v>0</v>
      </c>
      <c r="DS138" s="185" t="s">
        <v>976</v>
      </c>
    </row>
    <row r="139" spans="1:142" x14ac:dyDescent="0.25">
      <c r="A139" s="53">
        <v>0</v>
      </c>
      <c r="B139" s="53"/>
      <c r="C139" s="53">
        <f t="shared" si="74"/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1087</v>
      </c>
      <c r="Q139" s="15">
        <v>135</v>
      </c>
      <c r="R139" s="42"/>
      <c r="S139" s="27" t="s">
        <v>1088</v>
      </c>
      <c r="T139" s="21">
        <v>1997</v>
      </c>
      <c r="U139" s="28" t="s">
        <v>628</v>
      </c>
      <c r="V139" s="21"/>
      <c r="W139" s="25"/>
      <c r="X139" s="21"/>
      <c r="Y139" s="25" t="s">
        <v>176</v>
      </c>
      <c r="Z139" s="21"/>
      <c r="AA139" s="25" t="s">
        <v>174</v>
      </c>
      <c r="AB139" s="21" t="s">
        <v>175</v>
      </c>
      <c r="AC139" s="21"/>
      <c r="AD139" s="19"/>
      <c r="AE139" s="90" t="s">
        <v>381</v>
      </c>
      <c r="AF139" s="82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 t="str">
        <f t="shared" si="77"/>
        <v>Berger Noah</v>
      </c>
      <c r="CQ139" s="19"/>
      <c r="CT139" s="154">
        <v>9740</v>
      </c>
      <c r="CV139" s="125"/>
      <c r="CW139" s="33"/>
      <c r="CX139" s="83"/>
      <c r="CY139" s="125"/>
      <c r="CZ139" s="33"/>
      <c r="DA139" s="83"/>
      <c r="DB139" s="125"/>
      <c r="DC139" s="33"/>
      <c r="DD139" s="83"/>
      <c r="DE139" s="125"/>
      <c r="DF139" s="33"/>
      <c r="DG139" s="83"/>
      <c r="DH139" s="20"/>
      <c r="DI139" s="33"/>
      <c r="DJ139" s="33"/>
      <c r="DK139" s="83"/>
    </row>
    <row r="140" spans="1:142" s="19" customFormat="1" x14ac:dyDescent="0.2">
      <c r="A140" s="53">
        <v>0</v>
      </c>
      <c r="B140" s="53"/>
      <c r="C140" s="53">
        <f t="shared" si="74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1091</v>
      </c>
      <c r="Q140" s="15">
        <v>136</v>
      </c>
      <c r="R140" s="42"/>
      <c r="S140" s="27" t="s">
        <v>1089</v>
      </c>
      <c r="T140" s="21">
        <v>1998</v>
      </c>
      <c r="U140" s="28" t="s">
        <v>628</v>
      </c>
      <c r="V140" s="21"/>
      <c r="W140" s="25"/>
      <c r="X140" s="21"/>
      <c r="Y140" s="25" t="s">
        <v>176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7"/>
        <v>Pertoldi Noeh</v>
      </c>
      <c r="CT140" s="154">
        <v>9742</v>
      </c>
      <c r="CV140" s="125"/>
      <c r="CW140" s="33"/>
      <c r="CX140" s="83"/>
      <c r="CY140" s="125"/>
      <c r="CZ140" s="33"/>
      <c r="DA140" s="83"/>
      <c r="DB140" s="125"/>
      <c r="DC140" s="33"/>
      <c r="DD140" s="83"/>
      <c r="DE140" s="125"/>
      <c r="DF140" s="33"/>
      <c r="DG140" s="83"/>
      <c r="DH140" s="20"/>
      <c r="DI140" s="33"/>
      <c r="DJ140" s="33"/>
      <c r="DK140" s="83"/>
      <c r="DP140" s="19">
        <f t="shared" ref="DP140:DP147" si="79">+CT140</f>
        <v>9742</v>
      </c>
      <c r="DQ140" s="153">
        <v>8</v>
      </c>
      <c r="DR140" s="19">
        <v>0</v>
      </c>
      <c r="DS140" s="185" t="s">
        <v>976</v>
      </c>
    </row>
    <row r="141" spans="1:142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1092</v>
      </c>
      <c r="Q141" s="15">
        <v>137</v>
      </c>
      <c r="R141" s="42"/>
      <c r="S141" s="27" t="s">
        <v>1090</v>
      </c>
      <c r="T141" s="21">
        <v>1998</v>
      </c>
      <c r="U141" s="28" t="s">
        <v>628</v>
      </c>
      <c r="V141" s="21"/>
      <c r="W141" s="25"/>
      <c r="X141" s="21"/>
      <c r="Y141" s="25" t="s">
        <v>176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7"/>
        <v>Thahiri Florian</v>
      </c>
      <c r="CT141" s="154">
        <v>9740</v>
      </c>
      <c r="CV141" s="125"/>
      <c r="CW141" s="33"/>
      <c r="CX141" s="83"/>
      <c r="CY141" s="125"/>
      <c r="CZ141" s="33"/>
      <c r="DA141" s="83"/>
      <c r="DB141" s="125"/>
      <c r="DC141" s="33"/>
      <c r="DD141" s="83"/>
      <c r="DE141" s="125"/>
      <c r="DF141" s="33"/>
      <c r="DG141" s="83"/>
      <c r="DH141" s="20"/>
      <c r="DI141" s="33"/>
      <c r="DJ141" s="33"/>
      <c r="DK141" s="83"/>
      <c r="DP141" s="19">
        <f>+CT141</f>
        <v>9740</v>
      </c>
      <c r="DQ141" s="153">
        <v>8</v>
      </c>
      <c r="DR141" s="19">
        <v>0</v>
      </c>
      <c r="DS141" s="185" t="s">
        <v>976</v>
      </c>
    </row>
    <row r="142" spans="1:142" s="19" customFormat="1" x14ac:dyDescent="0.2">
      <c r="A142" s="53">
        <v>0</v>
      </c>
      <c r="B142" s="53"/>
      <c r="C142" s="53">
        <f t="shared" si="74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1162</v>
      </c>
      <c r="Q142" s="15">
        <v>138</v>
      </c>
      <c r="R142" s="42"/>
      <c r="S142" s="27" t="s">
        <v>1160</v>
      </c>
      <c r="T142" s="21">
        <v>1999</v>
      </c>
      <c r="U142" s="28" t="s">
        <v>628</v>
      </c>
      <c r="V142" s="21"/>
      <c r="W142" s="25"/>
      <c r="X142" s="21"/>
      <c r="Y142" s="25" t="s">
        <v>180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77"/>
        <v>Hirsbrunner Nico</v>
      </c>
      <c r="CT142" s="154">
        <v>9740</v>
      </c>
      <c r="CV142" s="125"/>
      <c r="CW142" s="33"/>
      <c r="CX142" s="83"/>
      <c r="CY142" s="125"/>
      <c r="CZ142" s="33"/>
      <c r="DA142" s="83"/>
      <c r="DB142" s="125"/>
      <c r="DC142" s="33"/>
      <c r="DD142" s="83"/>
      <c r="DE142" s="125"/>
      <c r="DF142" s="33"/>
      <c r="DG142" s="83"/>
      <c r="DH142" s="20"/>
      <c r="DI142" s="33"/>
      <c r="DJ142" s="33"/>
      <c r="DK142" s="83"/>
      <c r="DP142" s="19">
        <f t="shared" si="79"/>
        <v>9740</v>
      </c>
      <c r="DQ142" s="153">
        <v>8</v>
      </c>
      <c r="DR142" s="19">
        <v>0</v>
      </c>
      <c r="DS142" s="185" t="s">
        <v>976</v>
      </c>
    </row>
    <row r="143" spans="1:142" s="19" customFormat="1" x14ac:dyDescent="0.2">
      <c r="A143" s="53">
        <v>0</v>
      </c>
      <c r="B143" s="53"/>
      <c r="C143" s="53">
        <f>IF(Z143&gt;=10,1,0)</f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359</v>
      </c>
      <c r="P143" s="15" t="s">
        <v>1161</v>
      </c>
      <c r="Q143" s="15">
        <v>139</v>
      </c>
      <c r="R143" s="42"/>
      <c r="S143" s="27" t="s">
        <v>1159</v>
      </c>
      <c r="T143" s="21">
        <v>1998</v>
      </c>
      <c r="U143" s="28" t="s">
        <v>628</v>
      </c>
      <c r="V143" s="21"/>
      <c r="W143" s="25"/>
      <c r="X143" s="21"/>
      <c r="Y143" s="25" t="s">
        <v>180</v>
      </c>
      <c r="Z143" s="21"/>
      <c r="AA143" s="25" t="s">
        <v>174</v>
      </c>
      <c r="AB143" s="21" t="s">
        <v>177</v>
      </c>
      <c r="AC143" s="21"/>
      <c r="AE143" s="90" t="s">
        <v>381</v>
      </c>
      <c r="AF143" s="82"/>
      <c r="CP143" s="19" t="str">
        <f t="shared" si="77"/>
        <v>Christ Florian</v>
      </c>
      <c r="CT143" s="154">
        <v>9739</v>
      </c>
      <c r="CV143" s="125"/>
      <c r="CW143" s="33"/>
      <c r="CX143" s="83"/>
      <c r="CY143" s="125"/>
      <c r="CZ143" s="33"/>
      <c r="DA143" s="83"/>
      <c r="DB143" s="125"/>
      <c r="DC143" s="33"/>
      <c r="DD143" s="83"/>
      <c r="DE143" s="125"/>
      <c r="DF143" s="33"/>
      <c r="DG143" s="83"/>
      <c r="DH143" s="20"/>
      <c r="DI143" s="33"/>
      <c r="DJ143" s="33"/>
      <c r="DK143" s="83"/>
      <c r="DP143" s="19">
        <f t="shared" si="79"/>
        <v>9739</v>
      </c>
      <c r="DQ143" s="153">
        <v>8</v>
      </c>
      <c r="DR143" s="19">
        <v>0</v>
      </c>
      <c r="DS143" s="185" t="s">
        <v>976</v>
      </c>
      <c r="EL143"/>
    </row>
    <row r="144" spans="1:142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358</v>
      </c>
      <c r="P144" s="15" t="s">
        <v>1163</v>
      </c>
      <c r="Q144" s="15">
        <v>140</v>
      </c>
      <c r="R144" s="42"/>
      <c r="S144" s="27" t="s">
        <v>1164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 t="shared" si="77"/>
        <v>Sivasundaram Aschveni</v>
      </c>
      <c r="CT144" s="154">
        <v>9751</v>
      </c>
      <c r="CV144" s="125"/>
      <c r="CW144" s="33"/>
      <c r="CX144" s="83"/>
      <c r="CY144" s="125"/>
      <c r="CZ144" s="33"/>
      <c r="DA144" s="83"/>
      <c r="DB144" s="125"/>
      <c r="DC144" s="33"/>
      <c r="DD144" s="83"/>
      <c r="DE144" s="125"/>
      <c r="DF144" s="33"/>
      <c r="DG144" s="83"/>
      <c r="DH144" s="20"/>
      <c r="DI144" s="33"/>
      <c r="DJ144" s="33"/>
      <c r="DK144" s="83"/>
      <c r="DP144" s="19">
        <f>+CT144</f>
        <v>9751</v>
      </c>
      <c r="DQ144" s="153">
        <v>8</v>
      </c>
      <c r="DR144" s="19">
        <v>0</v>
      </c>
      <c r="DS144" s="185" t="s">
        <v>976</v>
      </c>
      <c r="EL144"/>
    </row>
    <row r="145" spans="1:142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1208</v>
      </c>
      <c r="Q145" s="15">
        <v>141</v>
      </c>
      <c r="R145" s="42"/>
      <c r="S145" s="27" t="s">
        <v>1205</v>
      </c>
      <c r="T145" s="21">
        <v>1996</v>
      </c>
      <c r="U145" s="28" t="s">
        <v>628</v>
      </c>
      <c r="V145" s="21"/>
      <c r="W145" s="25"/>
      <c r="X145" s="21"/>
      <c r="Y145" s="25" t="s">
        <v>182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Leuch Georges</v>
      </c>
      <c r="CT145" s="154">
        <v>9750</v>
      </c>
      <c r="CV145" s="125"/>
      <c r="CW145" s="33"/>
      <c r="CX145" s="83"/>
      <c r="CY145" s="125"/>
      <c r="CZ145" s="33"/>
      <c r="DA145" s="83"/>
      <c r="DB145" s="125"/>
      <c r="DC145" s="33"/>
      <c r="DD145" s="83"/>
      <c r="DE145" s="125"/>
      <c r="DF145" s="33"/>
      <c r="DG145" s="83"/>
      <c r="DH145" s="20"/>
      <c r="DI145" s="33"/>
      <c r="DJ145" s="33"/>
      <c r="DK145" s="83"/>
      <c r="DP145" s="19">
        <f>+CT145</f>
        <v>9750</v>
      </c>
      <c r="DQ145" s="153">
        <v>8</v>
      </c>
      <c r="DR145" s="19">
        <v>0</v>
      </c>
      <c r="DS145" s="185" t="s">
        <v>976</v>
      </c>
      <c r="EL145"/>
    </row>
    <row r="146" spans="1:142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1209</v>
      </c>
      <c r="Q146" s="15">
        <v>142</v>
      </c>
      <c r="R146" s="42"/>
      <c r="S146" s="27" t="s">
        <v>1206</v>
      </c>
      <c r="T146" s="21">
        <v>2000</v>
      </c>
      <c r="U146" s="28" t="s">
        <v>628</v>
      </c>
      <c r="V146" s="21"/>
      <c r="W146" s="25"/>
      <c r="X146" s="21"/>
      <c r="Y146" s="25" t="s">
        <v>182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77"/>
        <v>Boser Florian</v>
      </c>
      <c r="CT146" s="154">
        <v>9750</v>
      </c>
      <c r="CV146" s="125"/>
      <c r="CW146" s="33"/>
      <c r="CX146" s="83"/>
      <c r="CY146" s="125"/>
      <c r="CZ146" s="33"/>
      <c r="DA146" s="83"/>
      <c r="DB146" s="125"/>
      <c r="DC146" s="33"/>
      <c r="DD146" s="83"/>
      <c r="DE146" s="125"/>
      <c r="DF146" s="33"/>
      <c r="DG146" s="83"/>
      <c r="DH146" s="20"/>
      <c r="DI146" s="33"/>
      <c r="DJ146" s="33"/>
      <c r="DK146" s="83"/>
      <c r="DP146" s="19">
        <f t="shared" si="79"/>
        <v>9750</v>
      </c>
      <c r="DQ146" s="153">
        <v>8</v>
      </c>
      <c r="DR146" s="19">
        <v>0</v>
      </c>
      <c r="DS146" s="185" t="s">
        <v>976</v>
      </c>
      <c r="EL146"/>
    </row>
    <row r="147" spans="1:142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1210</v>
      </c>
      <c r="Q147" s="15">
        <v>143</v>
      </c>
      <c r="R147" s="42"/>
      <c r="S147" s="27" t="s">
        <v>1207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77"/>
        <v>Kaupp Nicolas</v>
      </c>
      <c r="CT147" s="154">
        <v>9752</v>
      </c>
      <c r="CV147" s="125"/>
      <c r="CW147" s="33"/>
      <c r="CX147" s="83"/>
      <c r="CY147" s="125"/>
      <c r="CZ147" s="33"/>
      <c r="DA147" s="83"/>
      <c r="DB147" s="125"/>
      <c r="DC147" s="33"/>
      <c r="DD147" s="83"/>
      <c r="DE147" s="125"/>
      <c r="DF147" s="33"/>
      <c r="DG147" s="83"/>
      <c r="DH147" s="20"/>
      <c r="DI147" s="33"/>
      <c r="DJ147" s="33"/>
      <c r="DK147" s="83"/>
      <c r="DP147" s="19">
        <f t="shared" si="79"/>
        <v>9752</v>
      </c>
      <c r="DQ147" s="153">
        <v>8</v>
      </c>
      <c r="DR147" s="19">
        <v>0</v>
      </c>
      <c r="DS147" s="185" t="s">
        <v>976</v>
      </c>
      <c r="EL147"/>
    </row>
    <row r="148" spans="1:142" s="19" customFormat="1" x14ac:dyDescent="0.25">
      <c r="A148" s="66"/>
      <c r="B148" s="66"/>
      <c r="C148" s="66"/>
      <c r="D148" s="66"/>
      <c r="E148" s="66"/>
      <c r="F148" s="60"/>
      <c r="G148" s="60"/>
      <c r="H148" s="60"/>
      <c r="I148" s="60"/>
      <c r="J148" s="60"/>
      <c r="K148" s="60"/>
      <c r="L148" s="60"/>
      <c r="M148" s="60"/>
      <c r="N148" s="60"/>
      <c r="O148" s="67"/>
      <c r="P148" s="68"/>
      <c r="Q148" s="68"/>
      <c r="R148" s="44"/>
      <c r="S148" s="30" t="s">
        <v>183</v>
      </c>
      <c r="T148" s="31">
        <f>+Q147</f>
        <v>143</v>
      </c>
      <c r="U148" s="65" t="s">
        <v>700</v>
      </c>
      <c r="V148" s="32"/>
      <c r="W148" s="34"/>
      <c r="X148" s="32"/>
      <c r="Y148" s="40"/>
      <c r="Z148" s="33"/>
      <c r="AA148" s="34"/>
      <c r="AB148" s="33"/>
      <c r="AC148" s="35"/>
      <c r="AE148" s="84"/>
      <c r="AF148" s="83"/>
      <c r="CT148" s="126"/>
      <c r="CV148" s="141"/>
      <c r="CW148" s="141"/>
      <c r="CX148" s="126"/>
      <c r="CY148" s="141"/>
      <c r="CZ148" s="141"/>
      <c r="DA148" s="126"/>
      <c r="DB148" s="141"/>
      <c r="DC148" s="141"/>
      <c r="DD148" s="126"/>
      <c r="DE148" s="141"/>
      <c r="DF148" s="141"/>
      <c r="DG148" s="126"/>
      <c r="DH148" s="126"/>
      <c r="DI148" s="138"/>
      <c r="DJ148" s="138"/>
      <c r="EL148"/>
    </row>
    <row r="149" spans="1:142" customFormat="1" x14ac:dyDescent="0.25">
      <c r="A149" s="48">
        <f t="shared" ref="A149:N149" si="80">SUM(A5:A147)</f>
        <v>9</v>
      </c>
      <c r="B149" s="48">
        <f t="shared" si="80"/>
        <v>36</v>
      </c>
      <c r="C149" s="48">
        <f t="shared" si="80"/>
        <v>97</v>
      </c>
      <c r="D149" s="48">
        <f t="shared" si="80"/>
        <v>27</v>
      </c>
      <c r="E149" s="48">
        <f t="shared" si="80"/>
        <v>44</v>
      </c>
      <c r="F149" s="48">
        <f t="shared" si="80"/>
        <v>1</v>
      </c>
      <c r="G149" s="48">
        <f t="shared" si="80"/>
        <v>2</v>
      </c>
      <c r="H149" s="48">
        <f t="shared" si="80"/>
        <v>33</v>
      </c>
      <c r="I149" s="48">
        <f t="shared" si="80"/>
        <v>32</v>
      </c>
      <c r="J149" s="48">
        <f t="shared" si="80"/>
        <v>11</v>
      </c>
      <c r="K149" s="48">
        <f t="shared" si="80"/>
        <v>11</v>
      </c>
      <c r="L149" s="48">
        <f t="shared" si="80"/>
        <v>20</v>
      </c>
      <c r="M149" s="48">
        <f t="shared" si="80"/>
        <v>7</v>
      </c>
      <c r="N149" s="48">
        <f t="shared" si="80"/>
        <v>1</v>
      </c>
      <c r="O149" s="64">
        <f>SUM(D149+E149+F149+I149+K149+L149+M149)</f>
        <v>142</v>
      </c>
      <c r="P149" s="12"/>
      <c r="Q149" s="12" t="s">
        <v>224</v>
      </c>
      <c r="R149" s="45" t="s">
        <v>342</v>
      </c>
      <c r="S149" s="11" t="s">
        <v>88</v>
      </c>
      <c r="T149" s="13"/>
      <c r="U149" s="37"/>
      <c r="V149" s="13"/>
      <c r="W149" s="123"/>
      <c r="X149" s="13"/>
      <c r="Y149" s="37"/>
      <c r="Z149" s="13"/>
      <c r="AA149" s="14" t="s">
        <v>1036</v>
      </c>
      <c r="AB149" s="13"/>
      <c r="AC149" s="13"/>
      <c r="AD149" s="11"/>
      <c r="AE149" s="87" t="s">
        <v>382</v>
      </c>
      <c r="AF149" s="88" t="s">
        <v>385</v>
      </c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9"/>
      <c r="CO149" s="19"/>
      <c r="CP149" s="11"/>
      <c r="CQ149" s="11"/>
      <c r="CR149" s="11"/>
      <c r="CT149" s="11"/>
      <c r="CU149" s="11"/>
      <c r="CV149" s="49"/>
      <c r="CW149" s="49"/>
      <c r="CX149" s="11"/>
      <c r="CY149" s="49"/>
      <c r="CZ149" s="49"/>
      <c r="DA149" s="11"/>
      <c r="DB149" s="49"/>
      <c r="DC149" s="49"/>
      <c r="DD149" s="11"/>
      <c r="DE149" s="49"/>
      <c r="DF149" s="49"/>
      <c r="DG149" s="11"/>
      <c r="DH149" s="115"/>
      <c r="DI149" s="13"/>
      <c r="DJ149" s="13"/>
      <c r="DK149" s="11"/>
      <c r="DN149" s="11"/>
      <c r="DO149" s="11"/>
      <c r="DP149" s="11"/>
      <c r="DW149" s="19"/>
    </row>
    <row r="150" spans="1:142" customFormat="1" x14ac:dyDescent="0.25">
      <c r="A150" s="11">
        <f t="shared" ref="A150:N150" si="81">SUBTOTAL(9,A5:A147)</f>
        <v>9</v>
      </c>
      <c r="B150" s="11">
        <f t="shared" si="81"/>
        <v>36</v>
      </c>
      <c r="C150" s="11">
        <f t="shared" si="81"/>
        <v>97</v>
      </c>
      <c r="D150" s="11">
        <f t="shared" si="81"/>
        <v>27</v>
      </c>
      <c r="E150" s="11">
        <f t="shared" si="81"/>
        <v>44</v>
      </c>
      <c r="F150" s="11">
        <f t="shared" si="81"/>
        <v>1</v>
      </c>
      <c r="G150" s="11">
        <f t="shared" si="81"/>
        <v>2</v>
      </c>
      <c r="H150" s="11">
        <f t="shared" si="81"/>
        <v>33</v>
      </c>
      <c r="I150" s="11">
        <f t="shared" si="81"/>
        <v>32</v>
      </c>
      <c r="J150" s="11">
        <f t="shared" si="81"/>
        <v>11</v>
      </c>
      <c r="K150" s="11">
        <f t="shared" si="81"/>
        <v>11</v>
      </c>
      <c r="L150" s="11">
        <f t="shared" si="81"/>
        <v>20</v>
      </c>
      <c r="M150" s="11">
        <f t="shared" si="81"/>
        <v>7</v>
      </c>
      <c r="N150" s="11">
        <f t="shared" si="81"/>
        <v>1</v>
      </c>
      <c r="O150" s="64">
        <f>SUM(D150+E150+F150+I150+K150+L150+M150)</f>
        <v>142</v>
      </c>
      <c r="P150" s="12"/>
      <c r="Q150" s="12" t="s">
        <v>224</v>
      </c>
      <c r="R150" s="45" t="s">
        <v>370</v>
      </c>
      <c r="S150" s="11" t="s">
        <v>371</v>
      </c>
      <c r="T150" s="13"/>
      <c r="U150" s="37"/>
      <c r="V150" s="13"/>
      <c r="W150" s="123"/>
      <c r="X150" s="13"/>
      <c r="Y150" s="37"/>
      <c r="Z150" s="13" t="s">
        <v>185</v>
      </c>
      <c r="AA150" s="14" t="s">
        <v>886</v>
      </c>
      <c r="AB150" s="13"/>
      <c r="AC150" s="13"/>
      <c r="AD150" s="11"/>
      <c r="AE150" s="87" t="s">
        <v>373</v>
      </c>
      <c r="AF150" s="88" t="s">
        <v>97</v>
      </c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9"/>
      <c r="CO150" s="19"/>
      <c r="CP150" s="11"/>
      <c r="CQ150" s="11"/>
      <c r="CR150" s="11"/>
      <c r="CT150" s="11"/>
      <c r="CU150" s="11"/>
      <c r="CV150" s="49"/>
      <c r="CW150" s="49"/>
      <c r="CX150" s="11"/>
      <c r="CY150" s="49"/>
      <c r="CZ150" s="49"/>
      <c r="DA150" s="11"/>
      <c r="DB150" s="49"/>
      <c r="DC150" s="49"/>
      <c r="DD150" s="11"/>
      <c r="DE150" s="49"/>
      <c r="DF150" s="49"/>
      <c r="DG150" s="11"/>
      <c r="DH150" s="115"/>
      <c r="DI150" s="13"/>
      <c r="DJ150" s="13"/>
      <c r="DK150" s="11"/>
      <c r="DN150" s="11"/>
      <c r="DO150" s="11"/>
      <c r="DP150" s="11"/>
      <c r="DQ150" s="45" t="s">
        <v>980</v>
      </c>
      <c r="DW150" s="19"/>
    </row>
    <row r="151" spans="1:142" customFormat="1" x14ac:dyDescent="0.25">
      <c r="A151" s="11"/>
      <c r="B151" s="11"/>
      <c r="C151" s="11"/>
      <c r="D151" s="49"/>
      <c r="E151" s="49"/>
      <c r="F151" s="50"/>
      <c r="G151" s="51"/>
      <c r="H151" s="51"/>
      <c r="I151" s="50"/>
      <c r="J151" s="51"/>
      <c r="K151" s="50"/>
      <c r="L151" s="50"/>
      <c r="M151" s="50"/>
      <c r="N151" s="50"/>
      <c r="O151" s="48"/>
      <c r="P151" s="12"/>
      <c r="Q151" s="12"/>
      <c r="R151" s="45" t="s">
        <v>369</v>
      </c>
      <c r="S151" s="11" t="s">
        <v>150</v>
      </c>
      <c r="T151" s="13"/>
      <c r="U151" s="37"/>
      <c r="V151" s="13"/>
      <c r="W151" s="123"/>
      <c r="X151" s="13"/>
      <c r="Y151" s="37"/>
      <c r="Z151" s="13" t="s">
        <v>186</v>
      </c>
      <c r="AA151" s="14" t="s">
        <v>187</v>
      </c>
      <c r="AB151" s="13"/>
      <c r="AC151" s="13"/>
      <c r="AD151" s="11"/>
      <c r="AE151" s="87" t="s">
        <v>375</v>
      </c>
      <c r="AF151" s="88" t="s">
        <v>386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9"/>
      <c r="CO151" s="19"/>
      <c r="CP151" s="11"/>
      <c r="CQ151" s="11"/>
      <c r="CR151" s="11"/>
      <c r="CT151" s="11"/>
      <c r="CU151" s="11"/>
      <c r="CV151" s="49"/>
      <c r="CW151" s="49"/>
      <c r="CX151" s="11"/>
      <c r="CY151" s="49"/>
      <c r="CZ151" s="49"/>
      <c r="DA151" s="11"/>
      <c r="DB151" s="49"/>
      <c r="DC151" s="49"/>
      <c r="DD151" s="11"/>
      <c r="DE151" s="49"/>
      <c r="DF151" s="49"/>
      <c r="DG151" s="11"/>
      <c r="DH151" s="115"/>
      <c r="DI151" s="13"/>
      <c r="DJ151" s="13"/>
      <c r="DK151" s="11"/>
      <c r="DN151" s="11"/>
      <c r="DO151" s="11"/>
      <c r="DP151" s="11"/>
      <c r="DQ151" s="11" t="s">
        <v>986</v>
      </c>
      <c r="DW151" s="19"/>
      <c r="EL151" s="11"/>
    </row>
    <row r="152" spans="1:142" customFormat="1" x14ac:dyDescent="0.25">
      <c r="A152" s="11"/>
      <c r="B152" s="11"/>
      <c r="C152" s="11"/>
      <c r="D152" s="49"/>
      <c r="E152" s="49"/>
      <c r="F152" s="50"/>
      <c r="G152" s="51"/>
      <c r="H152" s="51"/>
      <c r="I152" s="50"/>
      <c r="J152" s="11"/>
      <c r="K152" s="50"/>
      <c r="L152" s="50"/>
      <c r="M152" s="50"/>
      <c r="N152" s="50"/>
      <c r="O152" s="48"/>
      <c r="P152" s="69" t="s">
        <v>366</v>
      </c>
      <c r="Q152" s="69" t="s">
        <v>366</v>
      </c>
      <c r="R152" s="45" t="s">
        <v>341</v>
      </c>
      <c r="S152" s="11" t="s">
        <v>158</v>
      </c>
      <c r="T152" s="13"/>
      <c r="U152" s="37"/>
      <c r="V152" s="13"/>
      <c r="W152" s="123"/>
      <c r="X152" s="13"/>
      <c r="Y152" s="37"/>
      <c r="Z152" s="13" t="s">
        <v>189</v>
      </c>
      <c r="AA152" s="14" t="s">
        <v>888</v>
      </c>
      <c r="AB152" s="13"/>
      <c r="AC152" s="13"/>
      <c r="AD152" s="11"/>
      <c r="AE152" s="87" t="s">
        <v>376</v>
      </c>
      <c r="AF152" s="88" t="s">
        <v>110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9"/>
      <c r="CO152" s="19"/>
      <c r="CP152" s="11"/>
      <c r="CQ152" s="11"/>
      <c r="CR152" s="11"/>
      <c r="CT152" s="11"/>
      <c r="CU152" s="11"/>
      <c r="CV152" s="49"/>
      <c r="CW152" s="49"/>
      <c r="CX152" s="11"/>
      <c r="CY152" s="49"/>
      <c r="CZ152" s="49"/>
      <c r="DA152" s="11"/>
      <c r="DB152" s="49"/>
      <c r="DC152" s="49"/>
      <c r="DD152" s="11"/>
      <c r="DE152" s="49"/>
      <c r="DF152" s="49"/>
      <c r="DG152" s="11"/>
      <c r="DH152" s="115"/>
      <c r="DI152" s="13"/>
      <c r="DJ152" s="13"/>
      <c r="DK152" s="11"/>
      <c r="DN152" s="11"/>
      <c r="DO152" s="11"/>
      <c r="DP152" s="11"/>
      <c r="DQ152" s="11" t="s">
        <v>987</v>
      </c>
      <c r="DW152" s="19"/>
      <c r="EL152" s="11"/>
    </row>
    <row r="153" spans="1:142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11"/>
      <c r="K153" s="50"/>
      <c r="L153" s="50"/>
      <c r="M153" s="50"/>
      <c r="N153" s="50"/>
      <c r="O153" s="48"/>
      <c r="P153" s="12"/>
      <c r="Q153" s="12"/>
      <c r="R153" s="45" t="s">
        <v>368</v>
      </c>
      <c r="S153" s="11" t="s">
        <v>161</v>
      </c>
      <c r="T153" s="13"/>
      <c r="U153" s="37"/>
      <c r="V153" s="13"/>
      <c r="W153" s="123"/>
      <c r="X153" s="13"/>
      <c r="Y153" s="37"/>
      <c r="Z153" s="13" t="s">
        <v>876</v>
      </c>
      <c r="AA153" s="14" t="s">
        <v>877</v>
      </c>
      <c r="AB153" s="13"/>
      <c r="AC153" s="13"/>
      <c r="AD153" s="11"/>
      <c r="AE153" s="87" t="s">
        <v>379</v>
      </c>
      <c r="AF153" s="88" t="s">
        <v>387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9"/>
      <c r="CO153" s="19"/>
      <c r="CP153" s="11"/>
      <c r="CQ153" s="11"/>
      <c r="CR153" s="11"/>
      <c r="CT153" s="11"/>
      <c r="CU153" s="11"/>
      <c r="CV153" s="49"/>
      <c r="CW153" s="49"/>
      <c r="CX153" s="11"/>
      <c r="CY153" s="49"/>
      <c r="CZ153" s="49"/>
      <c r="DA153" s="11"/>
      <c r="DB153" s="49"/>
      <c r="DC153" s="49"/>
      <c r="DD153" s="11"/>
      <c r="DE153" s="49"/>
      <c r="DF153" s="49"/>
      <c r="DG153" s="11"/>
      <c r="DH153" s="115"/>
      <c r="DI153" s="13"/>
      <c r="DJ153" s="13"/>
      <c r="DK153" s="11"/>
      <c r="DN153" s="11"/>
      <c r="DO153" s="11"/>
      <c r="DP153" s="11"/>
      <c r="DQ153" s="11" t="s">
        <v>988</v>
      </c>
      <c r="DW153" s="19"/>
      <c r="EL153" s="11"/>
    </row>
    <row r="154" spans="1:142" x14ac:dyDescent="0.25">
      <c r="R154" s="45" t="s">
        <v>367</v>
      </c>
      <c r="S154" s="11" t="s">
        <v>166</v>
      </c>
      <c r="AE154" s="87" t="s">
        <v>394</v>
      </c>
      <c r="AF154" s="88" t="s">
        <v>395</v>
      </c>
      <c r="CN154" s="19"/>
      <c r="CO154" s="19"/>
      <c r="DQ154" s="11" t="s">
        <v>981</v>
      </c>
      <c r="DW154" s="19"/>
    </row>
    <row r="155" spans="1:142" x14ac:dyDescent="0.25">
      <c r="R155" s="45" t="s">
        <v>365</v>
      </c>
      <c r="S155" s="11" t="s">
        <v>249</v>
      </c>
      <c r="AE155" s="87" t="s">
        <v>383</v>
      </c>
      <c r="AF155" s="88" t="s">
        <v>388</v>
      </c>
      <c r="CN155" s="19"/>
      <c r="CO155" s="19"/>
      <c r="DQ155" s="11" t="s">
        <v>982</v>
      </c>
      <c r="DW155" s="19"/>
    </row>
    <row r="156" spans="1:142" x14ac:dyDescent="0.25">
      <c r="AE156" s="91" t="s">
        <v>365</v>
      </c>
      <c r="AF156" s="89" t="s">
        <v>249</v>
      </c>
      <c r="CN156" s="19"/>
      <c r="CO156" s="19"/>
      <c r="DQ156" s="11" t="s">
        <v>989</v>
      </c>
      <c r="DW156" s="19"/>
    </row>
    <row r="157" spans="1:142" x14ac:dyDescent="0.25">
      <c r="AE157" s="80"/>
      <c r="DQ157" s="11" t="s">
        <v>990</v>
      </c>
    </row>
    <row r="158" spans="1:142" x14ac:dyDescent="0.25">
      <c r="AE158" s="80" t="s">
        <v>408</v>
      </c>
      <c r="DQ158" s="11" t="s">
        <v>991</v>
      </c>
    </row>
    <row r="159" spans="1:142" x14ac:dyDescent="0.25">
      <c r="O159" s="109"/>
      <c r="P159" s="110"/>
      <c r="Q159" s="111"/>
      <c r="R159" s="112"/>
      <c r="S159" s="113"/>
      <c r="AE159" s="80" t="s">
        <v>410</v>
      </c>
      <c r="DQ159" s="11" t="s">
        <v>983</v>
      </c>
    </row>
    <row r="160" spans="1:142" x14ac:dyDescent="0.25">
      <c r="O160" s="109"/>
      <c r="P160" s="110"/>
      <c r="Q160" s="111"/>
      <c r="R160" s="112"/>
      <c r="S160" s="113"/>
      <c r="AE160" s="80" t="s">
        <v>409</v>
      </c>
      <c r="DQ160" s="11" t="s">
        <v>984</v>
      </c>
    </row>
    <row r="161" spans="15:125" x14ac:dyDescent="0.25">
      <c r="O161" s="109"/>
      <c r="P161" s="110"/>
      <c r="Q161" s="111"/>
      <c r="R161" s="112"/>
      <c r="S161" s="113"/>
      <c r="AE161" s="80"/>
      <c r="DQ161" s="11" t="s">
        <v>992</v>
      </c>
    </row>
    <row r="162" spans="15:125" x14ac:dyDescent="0.25">
      <c r="O162" s="114"/>
      <c r="P162" s="111"/>
      <c r="Q162" s="111"/>
      <c r="R162" s="112"/>
      <c r="S162" s="115"/>
      <c r="AE162" s="80" t="s">
        <v>411</v>
      </c>
      <c r="DQ162" s="11" t="s">
        <v>985</v>
      </c>
    </row>
    <row r="163" spans="15:125" x14ac:dyDescent="0.25">
      <c r="AE163" s="80" t="s">
        <v>413</v>
      </c>
    </row>
    <row r="164" spans="15:125" x14ac:dyDescent="0.25">
      <c r="AE164" s="80" t="s">
        <v>412</v>
      </c>
      <c r="DR164" s="45" t="s">
        <v>993</v>
      </c>
    </row>
    <row r="165" spans="15:125" x14ac:dyDescent="0.25">
      <c r="AE165" s="80"/>
      <c r="DR165" s="11" t="s">
        <v>994</v>
      </c>
    </row>
    <row r="166" spans="15:125" x14ac:dyDescent="0.25">
      <c r="AE166" s="80"/>
      <c r="DR166" s="11" t="s">
        <v>995</v>
      </c>
    </row>
    <row r="167" spans="15:125" x14ac:dyDescent="0.25">
      <c r="AE167" s="80"/>
      <c r="DR167" s="11" t="s">
        <v>996</v>
      </c>
    </row>
    <row r="168" spans="15:125" x14ac:dyDescent="0.25">
      <c r="AE168" s="80"/>
      <c r="DR168" s="11" t="s">
        <v>997</v>
      </c>
    </row>
    <row r="169" spans="15:125" x14ac:dyDescent="0.25">
      <c r="AE169" s="80"/>
    </row>
    <row r="170" spans="15:125" x14ac:dyDescent="0.25">
      <c r="AE170" s="80"/>
    </row>
    <row r="171" spans="15:125" x14ac:dyDescent="0.25">
      <c r="AE171" s="80"/>
    </row>
    <row r="172" spans="15:125" x14ac:dyDescent="0.25">
      <c r="AE172" s="80"/>
    </row>
    <row r="173" spans="15:125" x14ac:dyDescent="0.25">
      <c r="AE173" s="80"/>
      <c r="DU173" s="11" t="s">
        <v>998</v>
      </c>
    </row>
    <row r="174" spans="15:125" x14ac:dyDescent="0.25">
      <c r="AE174" s="80"/>
    </row>
    <row r="175" spans="15:125" x14ac:dyDescent="0.25">
      <c r="AE175" s="80"/>
    </row>
    <row r="176" spans="15:125" x14ac:dyDescent="0.25">
      <c r="AE176" s="80"/>
      <c r="DN176" s="872" t="s">
        <v>78</v>
      </c>
      <c r="DO176" s="873"/>
      <c r="DP176" s="874"/>
      <c r="DQ176" s="173" t="s">
        <v>950</v>
      </c>
    </row>
    <row r="177" spans="31:121" x14ac:dyDescent="0.25">
      <c r="AE177" s="80"/>
      <c r="DN177" s="174" t="s">
        <v>76</v>
      </c>
      <c r="DO177" s="175" t="s">
        <v>77</v>
      </c>
      <c r="DP177" s="176" t="s">
        <v>701</v>
      </c>
      <c r="DQ177" s="171"/>
    </row>
    <row r="178" spans="31:121" x14ac:dyDescent="0.25">
      <c r="AE178" s="80"/>
      <c r="DN178" s="177">
        <v>101</v>
      </c>
      <c r="DO178" s="178" t="s">
        <v>712</v>
      </c>
      <c r="DP178" s="179">
        <v>2</v>
      </c>
      <c r="DQ178" s="171"/>
    </row>
    <row r="179" spans="31:121" x14ac:dyDescent="0.25">
      <c r="AE179" s="80"/>
      <c r="DN179" s="177">
        <v>102</v>
      </c>
      <c r="DO179" s="178" t="s">
        <v>713</v>
      </c>
      <c r="DP179" s="179">
        <v>3</v>
      </c>
      <c r="DQ179" s="171"/>
    </row>
    <row r="180" spans="31:121" x14ac:dyDescent="0.25">
      <c r="AE180" s="80"/>
      <c r="DN180" s="177">
        <v>103</v>
      </c>
      <c r="DO180" s="178" t="s">
        <v>714</v>
      </c>
      <c r="DP180" s="179">
        <v>4</v>
      </c>
      <c r="DQ180" s="171"/>
    </row>
    <row r="181" spans="31:121" x14ac:dyDescent="0.25">
      <c r="AE181" s="80"/>
      <c r="DN181" s="177">
        <v>104</v>
      </c>
      <c r="DO181" s="178" t="s">
        <v>715</v>
      </c>
      <c r="DP181" s="179">
        <v>5</v>
      </c>
      <c r="DQ181" s="171"/>
    </row>
    <row r="182" spans="31:121" x14ac:dyDescent="0.25">
      <c r="AE182" s="80"/>
      <c r="DN182" s="177">
        <v>111</v>
      </c>
      <c r="DO182" s="178" t="s">
        <v>716</v>
      </c>
      <c r="DP182" s="179">
        <v>4</v>
      </c>
      <c r="DQ182" s="171" t="s">
        <v>953</v>
      </c>
    </row>
    <row r="183" spans="31:121" x14ac:dyDescent="0.25">
      <c r="AE183" s="80"/>
      <c r="DN183" s="177">
        <v>112</v>
      </c>
      <c r="DO183" s="178" t="s">
        <v>717</v>
      </c>
      <c r="DP183" s="179">
        <v>5</v>
      </c>
      <c r="DQ183" s="171" t="s">
        <v>953</v>
      </c>
    </row>
    <row r="184" spans="31:121" x14ac:dyDescent="0.25">
      <c r="AE184" s="80"/>
      <c r="DN184" s="177">
        <v>121</v>
      </c>
      <c r="DO184" s="178" t="s">
        <v>718</v>
      </c>
      <c r="DP184" s="179">
        <v>4</v>
      </c>
      <c r="DQ184" s="171" t="s">
        <v>954</v>
      </c>
    </row>
    <row r="185" spans="31:121" x14ac:dyDescent="0.25">
      <c r="AE185" s="80"/>
      <c r="DN185" s="177">
        <v>122</v>
      </c>
      <c r="DO185" s="178" t="s">
        <v>719</v>
      </c>
      <c r="DP185" s="179">
        <v>5</v>
      </c>
      <c r="DQ185" s="171" t="s">
        <v>954</v>
      </c>
    </row>
    <row r="186" spans="31:121" x14ac:dyDescent="0.25">
      <c r="DN186" s="177">
        <v>123</v>
      </c>
      <c r="DO186" s="178" t="s">
        <v>720</v>
      </c>
      <c r="DP186" s="179">
        <v>6</v>
      </c>
      <c r="DQ186" s="171" t="s">
        <v>954</v>
      </c>
    </row>
    <row r="187" spans="31:121" x14ac:dyDescent="0.25">
      <c r="DN187" s="177">
        <v>124</v>
      </c>
      <c r="DO187" s="178" t="s">
        <v>721</v>
      </c>
      <c r="DP187" s="179">
        <v>7</v>
      </c>
      <c r="DQ187" s="171" t="s">
        <v>954</v>
      </c>
    </row>
    <row r="188" spans="31:121" x14ac:dyDescent="0.25">
      <c r="DN188" s="177">
        <v>131</v>
      </c>
      <c r="DO188" s="178" t="s">
        <v>722</v>
      </c>
      <c r="DP188" s="179">
        <v>4</v>
      </c>
      <c r="DQ188" s="171" t="s">
        <v>955</v>
      </c>
    </row>
    <row r="189" spans="31:121" x14ac:dyDescent="0.25">
      <c r="DN189" s="177">
        <v>132</v>
      </c>
      <c r="DO189" s="178" t="s">
        <v>723</v>
      </c>
      <c r="DP189" s="179">
        <v>5</v>
      </c>
      <c r="DQ189" s="171" t="s">
        <v>955</v>
      </c>
    </row>
    <row r="190" spans="31:121" x14ac:dyDescent="0.25">
      <c r="DN190" s="177">
        <v>133</v>
      </c>
      <c r="DO190" s="178" t="s">
        <v>724</v>
      </c>
      <c r="DP190" s="179">
        <v>6</v>
      </c>
      <c r="DQ190" s="171" t="s">
        <v>955</v>
      </c>
    </row>
    <row r="191" spans="31:121" x14ac:dyDescent="0.25">
      <c r="DN191" s="177">
        <v>134</v>
      </c>
      <c r="DO191" s="178" t="s">
        <v>725</v>
      </c>
      <c r="DP191" s="179">
        <v>7</v>
      </c>
      <c r="DQ191" s="171" t="s">
        <v>955</v>
      </c>
    </row>
    <row r="192" spans="31:121" x14ac:dyDescent="0.25">
      <c r="DN192" s="177">
        <v>138</v>
      </c>
      <c r="DO192" s="178" t="s">
        <v>726</v>
      </c>
      <c r="DP192" s="179">
        <v>6</v>
      </c>
      <c r="DQ192" s="171"/>
    </row>
    <row r="193" spans="118:121" x14ac:dyDescent="0.25">
      <c r="DN193" s="177">
        <v>139</v>
      </c>
      <c r="DO193" s="178" t="s">
        <v>727</v>
      </c>
      <c r="DP193" s="179">
        <v>7</v>
      </c>
      <c r="DQ193" s="171"/>
    </row>
    <row r="194" spans="118:121" x14ac:dyDescent="0.25">
      <c r="DN194" s="177">
        <v>141</v>
      </c>
      <c r="DO194" s="178" t="s">
        <v>728</v>
      </c>
      <c r="DP194" s="179">
        <v>8</v>
      </c>
      <c r="DQ194" s="171" t="s">
        <v>956</v>
      </c>
    </row>
    <row r="195" spans="118:121" x14ac:dyDescent="0.25">
      <c r="DN195" s="177">
        <v>142</v>
      </c>
      <c r="DO195" s="178" t="s">
        <v>729</v>
      </c>
      <c r="DP195" s="179">
        <v>9</v>
      </c>
      <c r="DQ195" s="171" t="s">
        <v>956</v>
      </c>
    </row>
    <row r="196" spans="118:121" x14ac:dyDescent="0.25">
      <c r="DN196" s="177">
        <v>143</v>
      </c>
      <c r="DO196" s="178" t="s">
        <v>730</v>
      </c>
      <c r="DP196" s="179">
        <v>10</v>
      </c>
      <c r="DQ196" s="171" t="s">
        <v>956</v>
      </c>
    </row>
    <row r="197" spans="118:121" x14ac:dyDescent="0.25">
      <c r="DN197" s="177">
        <v>144</v>
      </c>
      <c r="DO197" s="178" t="s">
        <v>731</v>
      </c>
      <c r="DP197" s="179">
        <v>11</v>
      </c>
      <c r="DQ197" s="171" t="s">
        <v>956</v>
      </c>
    </row>
    <row r="198" spans="118:121" x14ac:dyDescent="0.25">
      <c r="DN198" s="177">
        <v>150</v>
      </c>
      <c r="DO198" s="178" t="s">
        <v>732</v>
      </c>
      <c r="DP198" s="179">
        <v>8</v>
      </c>
      <c r="DQ198" s="171"/>
    </row>
    <row r="199" spans="118:121" x14ac:dyDescent="0.25">
      <c r="DN199" s="177">
        <v>151</v>
      </c>
      <c r="DO199" s="178" t="s">
        <v>733</v>
      </c>
      <c r="DP199" s="179">
        <v>9</v>
      </c>
      <c r="DQ199" s="171"/>
    </row>
    <row r="200" spans="118:121" x14ac:dyDescent="0.25">
      <c r="DN200" s="177">
        <v>152</v>
      </c>
      <c r="DO200" s="178" t="s">
        <v>734</v>
      </c>
      <c r="DP200" s="179">
        <v>10</v>
      </c>
      <c r="DQ200" s="171"/>
    </row>
    <row r="201" spans="118:121" x14ac:dyDescent="0.25">
      <c r="DN201" s="177">
        <v>153</v>
      </c>
      <c r="DO201" s="178" t="s">
        <v>735</v>
      </c>
      <c r="DP201" s="179">
        <v>11</v>
      </c>
      <c r="DQ201" s="171"/>
    </row>
    <row r="202" spans="118:121" x14ac:dyDescent="0.25">
      <c r="DN202" s="177">
        <v>154</v>
      </c>
      <c r="DO202" s="178" t="s">
        <v>736</v>
      </c>
      <c r="DP202" s="179">
        <v>12</v>
      </c>
      <c r="DQ202" s="171"/>
    </row>
    <row r="203" spans="118:121" x14ac:dyDescent="0.25">
      <c r="DN203" s="177">
        <v>161</v>
      </c>
      <c r="DO203" s="178" t="s">
        <v>737</v>
      </c>
      <c r="DP203" s="179">
        <v>8</v>
      </c>
      <c r="DQ203" s="171" t="s">
        <v>957</v>
      </c>
    </row>
    <row r="204" spans="118:121" x14ac:dyDescent="0.25">
      <c r="DN204" s="177">
        <v>162</v>
      </c>
      <c r="DO204" s="178" t="s">
        <v>738</v>
      </c>
      <c r="DP204" s="179">
        <v>9</v>
      </c>
      <c r="DQ204" s="171" t="s">
        <v>957</v>
      </c>
    </row>
    <row r="205" spans="118:121" x14ac:dyDescent="0.25">
      <c r="DN205" s="177">
        <v>163</v>
      </c>
      <c r="DO205" s="178" t="s">
        <v>739</v>
      </c>
      <c r="DP205" s="179">
        <v>10</v>
      </c>
      <c r="DQ205" s="171"/>
    </row>
    <row r="206" spans="118:121" x14ac:dyDescent="0.25">
      <c r="DN206" s="177">
        <v>164</v>
      </c>
      <c r="DO206" s="178" t="s">
        <v>740</v>
      </c>
      <c r="DP206" s="179">
        <v>11</v>
      </c>
      <c r="DQ206" s="171"/>
    </row>
    <row r="207" spans="118:121" x14ac:dyDescent="0.25">
      <c r="DN207" s="177">
        <v>171</v>
      </c>
      <c r="DO207" s="178" t="s">
        <v>741</v>
      </c>
      <c r="DP207" s="179">
        <v>9</v>
      </c>
      <c r="DQ207" s="171"/>
    </row>
    <row r="208" spans="118:121" x14ac:dyDescent="0.25">
      <c r="DN208" s="177">
        <v>172</v>
      </c>
      <c r="DO208" s="178" t="s">
        <v>742</v>
      </c>
      <c r="DP208" s="179">
        <v>10</v>
      </c>
      <c r="DQ208" s="171"/>
    </row>
    <row r="209" spans="118:121" x14ac:dyDescent="0.25">
      <c r="DN209" s="177">
        <v>173</v>
      </c>
      <c r="DO209" s="178" t="s">
        <v>743</v>
      </c>
      <c r="DP209" s="179">
        <v>11</v>
      </c>
      <c r="DQ209" s="171"/>
    </row>
    <row r="210" spans="118:121" x14ac:dyDescent="0.25">
      <c r="DN210" s="177">
        <v>174</v>
      </c>
      <c r="DO210" s="178" t="s">
        <v>744</v>
      </c>
      <c r="DP210" s="179">
        <v>12</v>
      </c>
      <c r="DQ210" s="171"/>
    </row>
    <row r="211" spans="118:121" x14ac:dyDescent="0.25">
      <c r="DN211" s="177">
        <v>181</v>
      </c>
      <c r="DO211" s="178" t="s">
        <v>745</v>
      </c>
      <c r="DP211" s="179">
        <v>10</v>
      </c>
      <c r="DQ211" s="171"/>
    </row>
    <row r="212" spans="118:121" x14ac:dyDescent="0.25">
      <c r="DN212" s="177">
        <v>183</v>
      </c>
      <c r="DO212" s="178" t="s">
        <v>746</v>
      </c>
      <c r="DP212" s="179">
        <v>12</v>
      </c>
      <c r="DQ212" s="171"/>
    </row>
    <row r="213" spans="118:121" x14ac:dyDescent="0.25">
      <c r="DN213" s="177">
        <v>191</v>
      </c>
      <c r="DO213" s="178" t="s">
        <v>747</v>
      </c>
      <c r="DP213" s="179">
        <v>7</v>
      </c>
      <c r="DQ213" s="171"/>
    </row>
    <row r="214" spans="118:121" x14ac:dyDescent="0.25">
      <c r="DN214" s="177">
        <v>192</v>
      </c>
      <c r="DO214" s="178" t="s">
        <v>748</v>
      </c>
      <c r="DP214" s="179">
        <v>8</v>
      </c>
      <c r="DQ214" s="171"/>
    </row>
    <row r="215" spans="118:121" x14ac:dyDescent="0.25">
      <c r="DN215" s="177">
        <v>193</v>
      </c>
      <c r="DO215" s="178" t="s">
        <v>749</v>
      </c>
      <c r="DP215" s="179">
        <v>9</v>
      </c>
      <c r="DQ215" s="171"/>
    </row>
    <row r="216" spans="118:121" x14ac:dyDescent="0.25">
      <c r="DN216" s="177">
        <v>201</v>
      </c>
      <c r="DO216" s="178" t="s">
        <v>750</v>
      </c>
      <c r="DP216" s="179">
        <v>2</v>
      </c>
      <c r="DQ216" s="171"/>
    </row>
    <row r="217" spans="118:121" x14ac:dyDescent="0.25">
      <c r="DN217" s="177">
        <v>202</v>
      </c>
      <c r="DO217" s="178" t="s">
        <v>751</v>
      </c>
      <c r="DP217" s="179">
        <v>3</v>
      </c>
      <c r="DQ217" s="171"/>
    </row>
    <row r="218" spans="118:121" x14ac:dyDescent="0.25">
      <c r="DN218" s="177">
        <v>211</v>
      </c>
      <c r="DO218" s="178" t="s">
        <v>752</v>
      </c>
      <c r="DP218" s="179">
        <v>4</v>
      </c>
      <c r="DQ218" s="171" t="s">
        <v>958</v>
      </c>
    </row>
    <row r="219" spans="118:121" x14ac:dyDescent="0.25">
      <c r="DN219" s="177">
        <v>212</v>
      </c>
      <c r="DO219" s="178" t="s">
        <v>753</v>
      </c>
      <c r="DP219" s="179">
        <v>5</v>
      </c>
      <c r="DQ219" s="171" t="s">
        <v>958</v>
      </c>
    </row>
    <row r="220" spans="118:121" x14ac:dyDescent="0.25">
      <c r="DN220" s="177">
        <v>213</v>
      </c>
      <c r="DO220" s="178" t="s">
        <v>754</v>
      </c>
      <c r="DP220" s="179">
        <v>6</v>
      </c>
      <c r="DQ220" s="171" t="s">
        <v>958</v>
      </c>
    </row>
    <row r="221" spans="118:121" x14ac:dyDescent="0.25">
      <c r="DN221" s="177">
        <v>214</v>
      </c>
      <c r="DO221" s="178" t="s">
        <v>755</v>
      </c>
      <c r="DP221" s="179">
        <v>7</v>
      </c>
      <c r="DQ221" s="171" t="s">
        <v>958</v>
      </c>
    </row>
    <row r="222" spans="118:121" x14ac:dyDescent="0.25">
      <c r="DN222" s="177">
        <v>221</v>
      </c>
      <c r="DO222" s="178" t="s">
        <v>756</v>
      </c>
      <c r="DP222" s="179">
        <v>8</v>
      </c>
      <c r="DQ222" s="171" t="s">
        <v>959</v>
      </c>
    </row>
    <row r="223" spans="118:121" x14ac:dyDescent="0.25">
      <c r="DN223" s="177">
        <v>222</v>
      </c>
      <c r="DO223" s="178" t="s">
        <v>757</v>
      </c>
      <c r="DP223" s="179">
        <v>9</v>
      </c>
      <c r="DQ223" s="171" t="s">
        <v>959</v>
      </c>
    </row>
    <row r="224" spans="118:121" x14ac:dyDescent="0.25">
      <c r="DN224" s="177">
        <v>223</v>
      </c>
      <c r="DO224" s="178" t="s">
        <v>758</v>
      </c>
      <c r="DP224" s="179">
        <v>10</v>
      </c>
      <c r="DQ224" s="171" t="s">
        <v>959</v>
      </c>
    </row>
    <row r="225" spans="118:121" x14ac:dyDescent="0.25">
      <c r="DN225" s="177">
        <v>224</v>
      </c>
      <c r="DO225" s="178" t="s">
        <v>759</v>
      </c>
      <c r="DP225" s="179">
        <v>11</v>
      </c>
      <c r="DQ225" s="171" t="s">
        <v>959</v>
      </c>
    </row>
    <row r="226" spans="118:121" x14ac:dyDescent="0.25">
      <c r="DN226" s="177">
        <v>241</v>
      </c>
      <c r="DO226" s="178" t="s">
        <v>760</v>
      </c>
      <c r="DP226" s="179">
        <v>8</v>
      </c>
      <c r="DQ226" s="171"/>
    </row>
    <row r="227" spans="118:121" x14ac:dyDescent="0.25">
      <c r="DN227" s="177">
        <v>242</v>
      </c>
      <c r="DO227" s="178" t="s">
        <v>761</v>
      </c>
      <c r="DP227" s="179">
        <v>9</v>
      </c>
      <c r="DQ227" s="171"/>
    </row>
    <row r="228" spans="118:121" x14ac:dyDescent="0.25">
      <c r="DN228" s="177">
        <v>243</v>
      </c>
      <c r="DO228" s="178" t="s">
        <v>762</v>
      </c>
      <c r="DP228" s="179">
        <v>10</v>
      </c>
      <c r="DQ228" s="171"/>
    </row>
    <row r="229" spans="118:121" x14ac:dyDescent="0.25">
      <c r="DN229" s="177">
        <v>244</v>
      </c>
      <c r="DO229" s="178" t="s">
        <v>763</v>
      </c>
      <c r="DP229" s="179">
        <v>11</v>
      </c>
      <c r="DQ229" s="171"/>
    </row>
    <row r="230" spans="118:121" x14ac:dyDescent="0.25">
      <c r="DN230" s="177">
        <v>250</v>
      </c>
      <c r="DO230" s="178" t="s">
        <v>764</v>
      </c>
      <c r="DP230" s="179">
        <v>8</v>
      </c>
      <c r="DQ230" s="171"/>
    </row>
    <row r="231" spans="118:121" x14ac:dyDescent="0.25">
      <c r="DN231" s="177">
        <v>251</v>
      </c>
      <c r="DO231" s="178" t="s">
        <v>765</v>
      </c>
      <c r="DP231" s="179">
        <v>9</v>
      </c>
      <c r="DQ231" s="171"/>
    </row>
    <row r="232" spans="118:121" x14ac:dyDescent="0.25">
      <c r="DN232" s="177">
        <v>252</v>
      </c>
      <c r="DO232" s="178" t="s">
        <v>766</v>
      </c>
      <c r="DP232" s="179">
        <v>10</v>
      </c>
      <c r="DQ232" s="171"/>
    </row>
    <row r="233" spans="118:121" x14ac:dyDescent="0.25">
      <c r="DN233" s="177">
        <v>253</v>
      </c>
      <c r="DO233" s="178" t="s">
        <v>767</v>
      </c>
      <c r="DP233" s="179">
        <v>11</v>
      </c>
      <c r="DQ233" s="171"/>
    </row>
    <row r="234" spans="118:121" x14ac:dyDescent="0.25">
      <c r="DN234" s="177">
        <v>254</v>
      </c>
      <c r="DO234" s="178" t="s">
        <v>768</v>
      </c>
      <c r="DP234" s="179">
        <v>12</v>
      </c>
      <c r="DQ234" s="171"/>
    </row>
    <row r="235" spans="118:121" x14ac:dyDescent="0.25">
      <c r="DN235" s="177">
        <v>351</v>
      </c>
      <c r="DO235" s="178" t="s">
        <v>769</v>
      </c>
      <c r="DP235" s="179">
        <v>7</v>
      </c>
      <c r="DQ235" s="171"/>
    </row>
    <row r="236" spans="118:121" x14ac:dyDescent="0.25">
      <c r="DN236" s="177">
        <v>352</v>
      </c>
      <c r="DO236" s="178" t="s">
        <v>770</v>
      </c>
      <c r="DP236" s="179">
        <v>8</v>
      </c>
      <c r="DQ236" s="171"/>
    </row>
    <row r="237" spans="118:121" x14ac:dyDescent="0.25">
      <c r="DN237" s="177">
        <v>353</v>
      </c>
      <c r="DO237" s="178" t="s">
        <v>771</v>
      </c>
      <c r="DP237" s="179">
        <v>9</v>
      </c>
      <c r="DQ237" s="171"/>
    </row>
    <row r="238" spans="118:121" x14ac:dyDescent="0.25">
      <c r="DN238" s="177">
        <v>354</v>
      </c>
      <c r="DO238" s="178" t="s">
        <v>772</v>
      </c>
      <c r="DP238" s="179">
        <v>10</v>
      </c>
      <c r="DQ238" s="171"/>
    </row>
    <row r="239" spans="118:121" x14ac:dyDescent="0.25">
      <c r="DN239" s="177">
        <v>355</v>
      </c>
      <c r="DO239" s="178" t="s">
        <v>773</v>
      </c>
      <c r="DP239" s="179">
        <v>11</v>
      </c>
      <c r="DQ239" s="171"/>
    </row>
    <row r="240" spans="118:121" x14ac:dyDescent="0.25">
      <c r="DN240" s="177">
        <v>356</v>
      </c>
      <c r="DO240" s="178" t="s">
        <v>774</v>
      </c>
      <c r="DP240" s="179">
        <v>12</v>
      </c>
      <c r="DQ240" s="171"/>
    </row>
    <row r="241" spans="118:121" x14ac:dyDescent="0.25">
      <c r="DN241" s="177">
        <v>361</v>
      </c>
      <c r="DO241" s="178" t="s">
        <v>775</v>
      </c>
      <c r="DP241" s="179">
        <v>6</v>
      </c>
      <c r="DQ241" s="171"/>
    </row>
    <row r="242" spans="118:121" x14ac:dyDescent="0.25">
      <c r="DN242" s="177">
        <v>362</v>
      </c>
      <c r="DO242" s="178" t="s">
        <v>776</v>
      </c>
      <c r="DP242" s="179">
        <v>7</v>
      </c>
      <c r="DQ242" s="171"/>
    </row>
    <row r="243" spans="118:121" x14ac:dyDescent="0.25">
      <c r="DN243" s="177">
        <v>363</v>
      </c>
      <c r="DO243" s="178" t="s">
        <v>777</v>
      </c>
      <c r="DP243" s="179">
        <v>8</v>
      </c>
      <c r="DQ243" s="171"/>
    </row>
    <row r="244" spans="118:121" x14ac:dyDescent="0.25">
      <c r="DN244" s="177">
        <v>364</v>
      </c>
      <c r="DO244" s="178" t="s">
        <v>778</v>
      </c>
      <c r="DP244" s="179">
        <v>9</v>
      </c>
      <c r="DQ244" s="171"/>
    </row>
    <row r="245" spans="118:121" x14ac:dyDescent="0.25">
      <c r="DN245" s="177">
        <v>366</v>
      </c>
      <c r="DO245" s="178" t="s">
        <v>779</v>
      </c>
      <c r="DP245" s="179">
        <v>8</v>
      </c>
      <c r="DQ245" s="171"/>
    </row>
    <row r="246" spans="118:121" x14ac:dyDescent="0.25">
      <c r="DN246" s="177">
        <v>367</v>
      </c>
      <c r="DO246" s="178" t="s">
        <v>780</v>
      </c>
      <c r="DP246" s="179">
        <v>9</v>
      </c>
      <c r="DQ246" s="171"/>
    </row>
    <row r="247" spans="118:121" x14ac:dyDescent="0.25">
      <c r="DN247" s="177">
        <v>368</v>
      </c>
      <c r="DO247" s="178" t="s">
        <v>781</v>
      </c>
      <c r="DP247" s="179">
        <v>10</v>
      </c>
      <c r="DQ247" s="171"/>
    </row>
    <row r="248" spans="118:121" x14ac:dyDescent="0.25">
      <c r="DN248" s="177">
        <v>371</v>
      </c>
      <c r="DO248" s="178" t="s">
        <v>782</v>
      </c>
      <c r="DP248" s="179">
        <v>7</v>
      </c>
      <c r="DQ248" s="171"/>
    </row>
    <row r="249" spans="118:121" x14ac:dyDescent="0.25">
      <c r="DN249" s="177">
        <v>372</v>
      </c>
      <c r="DO249" s="178" t="s">
        <v>783</v>
      </c>
      <c r="DP249" s="179">
        <v>8</v>
      </c>
      <c r="DQ249" s="171"/>
    </row>
    <row r="250" spans="118:121" x14ac:dyDescent="0.25">
      <c r="DN250" s="177">
        <v>373</v>
      </c>
      <c r="DO250" s="178" t="s">
        <v>784</v>
      </c>
      <c r="DP250" s="179">
        <v>9</v>
      </c>
      <c r="DQ250" s="171"/>
    </row>
    <row r="251" spans="118:121" x14ac:dyDescent="0.25">
      <c r="DN251" s="177">
        <v>374</v>
      </c>
      <c r="DO251" s="178" t="s">
        <v>785</v>
      </c>
      <c r="DP251" s="179">
        <v>10</v>
      </c>
      <c r="DQ251" s="171"/>
    </row>
    <row r="252" spans="118:121" x14ac:dyDescent="0.25">
      <c r="DN252" s="177">
        <v>375</v>
      </c>
      <c r="DO252" s="178" t="s">
        <v>786</v>
      </c>
      <c r="DP252" s="179">
        <v>11</v>
      </c>
      <c r="DQ252" s="171"/>
    </row>
    <row r="253" spans="118:121" x14ac:dyDescent="0.25">
      <c r="DN253" s="177">
        <v>376</v>
      </c>
      <c r="DO253" s="178" t="s">
        <v>787</v>
      </c>
      <c r="DP253" s="179">
        <v>8</v>
      </c>
      <c r="DQ253" s="171"/>
    </row>
    <row r="254" spans="118:121" x14ac:dyDescent="0.25">
      <c r="DN254" s="177">
        <v>377</v>
      </c>
      <c r="DO254" s="178" t="s">
        <v>788</v>
      </c>
      <c r="DP254" s="179">
        <v>9</v>
      </c>
      <c r="DQ254" s="171"/>
    </row>
    <row r="255" spans="118:121" x14ac:dyDescent="0.25">
      <c r="DN255" s="177">
        <v>378</v>
      </c>
      <c r="DO255" s="178" t="s">
        <v>789</v>
      </c>
      <c r="DP255" s="179">
        <v>11</v>
      </c>
      <c r="DQ255" s="171"/>
    </row>
    <row r="256" spans="118:121" x14ac:dyDescent="0.25">
      <c r="DN256" s="177">
        <v>381</v>
      </c>
      <c r="DO256" s="178" t="s">
        <v>732</v>
      </c>
      <c r="DP256" s="179">
        <v>10</v>
      </c>
      <c r="DQ256" s="171"/>
    </row>
    <row r="257" spans="118:121" x14ac:dyDescent="0.25">
      <c r="DN257" s="177">
        <v>382</v>
      </c>
      <c r="DO257" s="178" t="s">
        <v>733</v>
      </c>
      <c r="DP257" s="179">
        <v>11</v>
      </c>
      <c r="DQ257" s="171"/>
    </row>
    <row r="258" spans="118:121" x14ac:dyDescent="0.25">
      <c r="DN258" s="177">
        <v>383</v>
      </c>
      <c r="DO258" s="178" t="s">
        <v>734</v>
      </c>
      <c r="DP258" s="179">
        <v>12</v>
      </c>
      <c r="DQ258" s="171"/>
    </row>
    <row r="259" spans="118:121" x14ac:dyDescent="0.25">
      <c r="DN259" s="177">
        <v>410</v>
      </c>
      <c r="DO259" s="178" t="s">
        <v>790</v>
      </c>
      <c r="DP259" s="179">
        <v>5</v>
      </c>
      <c r="DQ259" s="171"/>
    </row>
    <row r="260" spans="118:121" x14ac:dyDescent="0.25">
      <c r="DN260" s="177">
        <v>411</v>
      </c>
      <c r="DO260" s="178" t="s">
        <v>791</v>
      </c>
      <c r="DP260" s="179">
        <v>6</v>
      </c>
      <c r="DQ260" s="171" t="s">
        <v>961</v>
      </c>
    </row>
    <row r="261" spans="118:121" x14ac:dyDescent="0.25">
      <c r="DN261" s="177">
        <v>412</v>
      </c>
      <c r="DO261" s="178" t="s">
        <v>792</v>
      </c>
      <c r="DP261" s="179">
        <v>7</v>
      </c>
      <c r="DQ261" s="171" t="s">
        <v>961</v>
      </c>
    </row>
    <row r="262" spans="118:121" x14ac:dyDescent="0.25">
      <c r="DN262" s="177">
        <v>413</v>
      </c>
      <c r="DO262" s="178" t="s">
        <v>793</v>
      </c>
      <c r="DP262" s="179">
        <v>8</v>
      </c>
      <c r="DQ262" s="171" t="s">
        <v>961</v>
      </c>
    </row>
    <row r="263" spans="118:121" x14ac:dyDescent="0.25">
      <c r="DN263" s="177">
        <v>420</v>
      </c>
      <c r="DO263" s="178" t="s">
        <v>794</v>
      </c>
      <c r="DP263" s="179">
        <v>4</v>
      </c>
      <c r="DQ263" s="171" t="s">
        <v>960</v>
      </c>
    </row>
    <row r="264" spans="118:121" x14ac:dyDescent="0.25">
      <c r="DN264" s="177">
        <v>421</v>
      </c>
      <c r="DO264" s="178" t="s">
        <v>795</v>
      </c>
      <c r="DP264" s="179">
        <v>5</v>
      </c>
      <c r="DQ264" s="171" t="s">
        <v>960</v>
      </c>
    </row>
    <row r="265" spans="118:121" x14ac:dyDescent="0.25">
      <c r="DN265" s="177">
        <v>422</v>
      </c>
      <c r="DO265" s="178" t="s">
        <v>796</v>
      </c>
      <c r="DP265" s="179">
        <v>6</v>
      </c>
      <c r="DQ265" s="171" t="s">
        <v>960</v>
      </c>
    </row>
    <row r="266" spans="118:121" x14ac:dyDescent="0.25">
      <c r="DN266" s="177">
        <v>423</v>
      </c>
      <c r="DO266" s="178" t="s">
        <v>797</v>
      </c>
      <c r="DP266" s="179">
        <v>7</v>
      </c>
      <c r="DQ266" s="171" t="s">
        <v>960</v>
      </c>
    </row>
    <row r="267" spans="118:121" x14ac:dyDescent="0.25">
      <c r="DN267" s="177">
        <v>424</v>
      </c>
      <c r="DO267" s="178" t="s">
        <v>798</v>
      </c>
      <c r="DP267" s="179">
        <v>8</v>
      </c>
      <c r="DQ267" s="171" t="s">
        <v>960</v>
      </c>
    </row>
    <row r="268" spans="118:121" x14ac:dyDescent="0.25">
      <c r="DN268" s="177">
        <v>430</v>
      </c>
      <c r="DO268" s="178" t="s">
        <v>799</v>
      </c>
      <c r="DP268" s="179">
        <v>6</v>
      </c>
      <c r="DQ268" s="171"/>
    </row>
    <row r="269" spans="118:121" x14ac:dyDescent="0.25">
      <c r="DN269" s="177">
        <v>431</v>
      </c>
      <c r="DO269" s="178" t="s">
        <v>800</v>
      </c>
      <c r="DP269" s="179">
        <v>7</v>
      </c>
      <c r="DQ269" s="171"/>
    </row>
    <row r="270" spans="118:121" x14ac:dyDescent="0.25">
      <c r="DN270" s="177">
        <v>432</v>
      </c>
      <c r="DO270" s="178" t="s">
        <v>801</v>
      </c>
      <c r="DP270" s="179">
        <v>8</v>
      </c>
      <c r="DQ270" s="171"/>
    </row>
    <row r="271" spans="118:121" x14ac:dyDescent="0.25">
      <c r="DN271" s="177">
        <v>433</v>
      </c>
      <c r="DO271" s="178" t="s">
        <v>802</v>
      </c>
      <c r="DP271" s="179">
        <v>9</v>
      </c>
      <c r="DQ271" s="171"/>
    </row>
    <row r="272" spans="118:121" x14ac:dyDescent="0.25">
      <c r="DN272" s="177">
        <v>434</v>
      </c>
      <c r="DO272" s="178" t="s">
        <v>803</v>
      </c>
      <c r="DP272" s="179">
        <v>10</v>
      </c>
      <c r="DQ272" s="171"/>
    </row>
    <row r="273" spans="118:121" x14ac:dyDescent="0.25">
      <c r="DN273" s="177">
        <v>441</v>
      </c>
      <c r="DO273" s="178" t="s">
        <v>804</v>
      </c>
      <c r="DP273" s="179">
        <v>7</v>
      </c>
      <c r="DQ273" s="171" t="s">
        <v>962</v>
      </c>
    </row>
    <row r="274" spans="118:121" x14ac:dyDescent="0.25">
      <c r="DN274" s="177">
        <v>442</v>
      </c>
      <c r="DO274" s="178" t="s">
        <v>805</v>
      </c>
      <c r="DP274" s="179">
        <v>8</v>
      </c>
      <c r="DQ274" s="171" t="s">
        <v>962</v>
      </c>
    </row>
    <row r="275" spans="118:121" x14ac:dyDescent="0.25">
      <c r="DN275" s="177">
        <v>443</v>
      </c>
      <c r="DO275" s="178" t="s">
        <v>806</v>
      </c>
      <c r="DP275" s="179">
        <v>9</v>
      </c>
      <c r="DQ275" s="171" t="s">
        <v>962</v>
      </c>
    </row>
    <row r="276" spans="118:121" x14ac:dyDescent="0.25">
      <c r="DN276" s="177">
        <v>444</v>
      </c>
      <c r="DO276" s="178" t="s">
        <v>807</v>
      </c>
      <c r="DP276" s="179">
        <v>10</v>
      </c>
      <c r="DQ276" s="171" t="s">
        <v>962</v>
      </c>
    </row>
    <row r="277" spans="118:121" x14ac:dyDescent="0.25">
      <c r="DN277" s="177">
        <v>451</v>
      </c>
      <c r="DO277" s="178" t="s">
        <v>808</v>
      </c>
      <c r="DP277" s="179">
        <v>7</v>
      </c>
      <c r="DQ277" s="171"/>
    </row>
    <row r="278" spans="118:121" x14ac:dyDescent="0.25">
      <c r="DN278" s="177">
        <v>452</v>
      </c>
      <c r="DO278" s="178" t="s">
        <v>809</v>
      </c>
      <c r="DP278" s="179">
        <v>8</v>
      </c>
      <c r="DQ278" s="171"/>
    </row>
    <row r="279" spans="118:121" x14ac:dyDescent="0.25">
      <c r="DN279" s="177">
        <v>453</v>
      </c>
      <c r="DO279" s="178" t="s">
        <v>810</v>
      </c>
      <c r="DP279" s="179">
        <v>9</v>
      </c>
      <c r="DQ279" s="171"/>
    </row>
    <row r="280" spans="118:121" x14ac:dyDescent="0.25">
      <c r="DN280" s="177">
        <v>454</v>
      </c>
      <c r="DO280" s="178" t="s">
        <v>811</v>
      </c>
      <c r="DP280" s="179">
        <v>10</v>
      </c>
      <c r="DQ280" s="171"/>
    </row>
    <row r="281" spans="118:121" x14ac:dyDescent="0.25">
      <c r="DN281" s="177">
        <v>460</v>
      </c>
      <c r="DO281" s="178" t="s">
        <v>812</v>
      </c>
      <c r="DP281" s="179">
        <v>6</v>
      </c>
      <c r="DQ281" s="171"/>
    </row>
    <row r="282" spans="118:121" x14ac:dyDescent="0.25">
      <c r="DN282" s="177">
        <v>461</v>
      </c>
      <c r="DO282" s="178" t="s">
        <v>813</v>
      </c>
      <c r="DP282" s="179">
        <v>7</v>
      </c>
      <c r="DQ282" s="171"/>
    </row>
    <row r="283" spans="118:121" x14ac:dyDescent="0.25">
      <c r="DN283" s="177">
        <v>462</v>
      </c>
      <c r="DO283" s="178" t="s">
        <v>814</v>
      </c>
      <c r="DP283" s="179">
        <v>8</v>
      </c>
      <c r="DQ283" s="171"/>
    </row>
    <row r="284" spans="118:121" x14ac:dyDescent="0.25">
      <c r="DN284" s="177">
        <v>463</v>
      </c>
      <c r="DO284" s="178" t="s">
        <v>815</v>
      </c>
      <c r="DP284" s="179">
        <v>9</v>
      </c>
      <c r="DQ284" s="171"/>
    </row>
    <row r="285" spans="118:121" x14ac:dyDescent="0.25">
      <c r="DN285" s="177">
        <v>464</v>
      </c>
      <c r="DO285" s="178" t="s">
        <v>816</v>
      </c>
      <c r="DP285" s="179">
        <v>10</v>
      </c>
      <c r="DQ285" s="171"/>
    </row>
    <row r="286" spans="118:121" x14ac:dyDescent="0.25">
      <c r="DN286" s="177">
        <v>490</v>
      </c>
      <c r="DO286" s="178" t="s">
        <v>732</v>
      </c>
      <c r="DP286" s="179">
        <v>8</v>
      </c>
      <c r="DQ286" s="171"/>
    </row>
    <row r="287" spans="118:121" x14ac:dyDescent="0.25">
      <c r="DN287" s="177">
        <v>491</v>
      </c>
      <c r="DO287" s="178" t="s">
        <v>733</v>
      </c>
      <c r="DP287" s="179">
        <v>9</v>
      </c>
      <c r="DQ287" s="171"/>
    </row>
    <row r="288" spans="118:121" x14ac:dyDescent="0.25">
      <c r="DN288" s="177">
        <v>492</v>
      </c>
      <c r="DO288" s="178" t="s">
        <v>734</v>
      </c>
      <c r="DP288" s="179">
        <v>10</v>
      </c>
      <c r="DQ288" s="171"/>
    </row>
    <row r="289" spans="118:121" x14ac:dyDescent="0.25">
      <c r="DN289" s="177">
        <v>493</v>
      </c>
      <c r="DO289" s="178" t="s">
        <v>817</v>
      </c>
      <c r="DP289" s="179">
        <v>11</v>
      </c>
      <c r="DQ289" s="171"/>
    </row>
    <row r="290" spans="118:121" x14ac:dyDescent="0.25">
      <c r="DN290" s="177">
        <v>494</v>
      </c>
      <c r="DO290" s="178" t="s">
        <v>736</v>
      </c>
      <c r="DP290" s="179">
        <v>12</v>
      </c>
      <c r="DQ290" s="171"/>
    </row>
    <row r="291" spans="118:121" x14ac:dyDescent="0.25">
      <c r="DN291" s="177">
        <v>501</v>
      </c>
      <c r="DO291" s="178" t="s">
        <v>818</v>
      </c>
      <c r="DP291" s="179">
        <v>1</v>
      </c>
      <c r="DQ291" s="171"/>
    </row>
    <row r="292" spans="118:121" x14ac:dyDescent="0.25">
      <c r="DN292" s="177">
        <v>502</v>
      </c>
      <c r="DO292" s="178" t="s">
        <v>819</v>
      </c>
      <c r="DP292" s="179">
        <v>2</v>
      </c>
      <c r="DQ292" s="171"/>
    </row>
    <row r="293" spans="118:121" x14ac:dyDescent="0.25">
      <c r="DN293" s="177">
        <v>504</v>
      </c>
      <c r="DO293" s="178" t="s">
        <v>821</v>
      </c>
      <c r="DP293" s="179">
        <v>4</v>
      </c>
      <c r="DQ293" s="171"/>
    </row>
    <row r="294" spans="118:121" x14ac:dyDescent="0.25">
      <c r="DN294" s="177">
        <v>506</v>
      </c>
      <c r="DO294" s="178" t="s">
        <v>822</v>
      </c>
      <c r="DP294" s="179">
        <v>3</v>
      </c>
      <c r="DQ294" s="171"/>
    </row>
    <row r="295" spans="118:121" x14ac:dyDescent="0.25">
      <c r="DN295" s="177">
        <v>507</v>
      </c>
      <c r="DO295" s="178" t="s">
        <v>823</v>
      </c>
      <c r="DP295" s="179">
        <v>4</v>
      </c>
      <c r="DQ295" s="171"/>
    </row>
    <row r="296" spans="118:121" x14ac:dyDescent="0.25">
      <c r="DN296" s="177">
        <v>503</v>
      </c>
      <c r="DO296" s="178" t="s">
        <v>820</v>
      </c>
      <c r="DP296" s="179">
        <v>3</v>
      </c>
      <c r="DQ296" s="171"/>
    </row>
    <row r="297" spans="118:121" x14ac:dyDescent="0.25">
      <c r="DN297" s="177">
        <v>508</v>
      </c>
      <c r="DO297" s="178" t="s">
        <v>824</v>
      </c>
      <c r="DP297" s="179">
        <v>5</v>
      </c>
      <c r="DQ297" s="171"/>
    </row>
    <row r="298" spans="118:121" x14ac:dyDescent="0.25">
      <c r="DN298" s="177">
        <v>509</v>
      </c>
      <c r="DO298" s="178" t="s">
        <v>825</v>
      </c>
      <c r="DP298" s="179">
        <v>6</v>
      </c>
      <c r="DQ298" s="171"/>
    </row>
    <row r="299" spans="118:121" x14ac:dyDescent="0.25">
      <c r="DN299" s="177">
        <v>511</v>
      </c>
      <c r="DO299" s="178" t="s">
        <v>826</v>
      </c>
      <c r="DP299" s="179">
        <v>4</v>
      </c>
      <c r="DQ299" s="171"/>
    </row>
    <row r="300" spans="118:121" x14ac:dyDescent="0.25">
      <c r="DN300" s="177">
        <v>512</v>
      </c>
      <c r="DO300" s="178" t="s">
        <v>827</v>
      </c>
      <c r="DP300" s="179">
        <v>5</v>
      </c>
      <c r="DQ300" s="171"/>
    </row>
    <row r="301" spans="118:121" x14ac:dyDescent="0.25">
      <c r="DN301" s="177">
        <v>513</v>
      </c>
      <c r="DO301" s="178" t="s">
        <v>828</v>
      </c>
      <c r="DP301" s="179">
        <v>6</v>
      </c>
      <c r="DQ301" s="171"/>
    </row>
    <row r="302" spans="118:121" x14ac:dyDescent="0.25">
      <c r="DN302" s="177">
        <v>514</v>
      </c>
      <c r="DO302" s="178" t="s">
        <v>829</v>
      </c>
      <c r="DP302" s="179">
        <v>7</v>
      </c>
      <c r="DQ302" s="171"/>
    </row>
    <row r="303" spans="118:121" x14ac:dyDescent="0.25">
      <c r="DN303" s="177">
        <v>516</v>
      </c>
      <c r="DO303" s="178" t="s">
        <v>830</v>
      </c>
      <c r="DP303" s="179">
        <v>4</v>
      </c>
      <c r="DQ303" s="171"/>
    </row>
    <row r="304" spans="118:121" x14ac:dyDescent="0.25">
      <c r="DN304" s="177">
        <v>517</v>
      </c>
      <c r="DO304" s="178" t="s">
        <v>831</v>
      </c>
      <c r="DP304" s="179">
        <v>5</v>
      </c>
      <c r="DQ304" s="171"/>
    </row>
    <row r="305" spans="118:121" x14ac:dyDescent="0.25">
      <c r="DN305" s="177">
        <v>518</v>
      </c>
      <c r="DO305" s="178" t="s">
        <v>832</v>
      </c>
      <c r="DP305" s="179">
        <v>6</v>
      </c>
      <c r="DQ305" s="171"/>
    </row>
    <row r="306" spans="118:121" x14ac:dyDescent="0.25">
      <c r="DN306" s="177">
        <v>521</v>
      </c>
      <c r="DO306" s="178" t="s">
        <v>833</v>
      </c>
      <c r="DP306" s="179">
        <v>4</v>
      </c>
      <c r="DQ306" s="171"/>
    </row>
    <row r="307" spans="118:121" x14ac:dyDescent="0.25">
      <c r="DN307" s="177">
        <v>522</v>
      </c>
      <c r="DO307" s="178" t="s">
        <v>834</v>
      </c>
      <c r="DP307" s="179">
        <v>5</v>
      </c>
      <c r="DQ307" s="171"/>
    </row>
    <row r="308" spans="118:121" x14ac:dyDescent="0.25">
      <c r="DN308" s="177">
        <v>523</v>
      </c>
      <c r="DO308" s="178" t="s">
        <v>835</v>
      </c>
      <c r="DP308" s="179">
        <v>6</v>
      </c>
      <c r="DQ308" s="171"/>
    </row>
    <row r="309" spans="118:121" x14ac:dyDescent="0.25">
      <c r="DN309" s="177">
        <v>524</v>
      </c>
      <c r="DO309" s="178" t="s">
        <v>836</v>
      </c>
      <c r="DP309" s="179">
        <v>7</v>
      </c>
      <c r="DQ309" s="171"/>
    </row>
    <row r="310" spans="118:121" x14ac:dyDescent="0.25">
      <c r="DN310" s="177">
        <v>531</v>
      </c>
      <c r="DO310" s="178" t="s">
        <v>837</v>
      </c>
      <c r="DP310" s="179">
        <v>5</v>
      </c>
      <c r="DQ310" s="171"/>
    </row>
    <row r="311" spans="118:121" x14ac:dyDescent="0.25">
      <c r="DN311" s="177">
        <v>532</v>
      </c>
      <c r="DO311" s="178" t="s">
        <v>838</v>
      </c>
      <c r="DP311" s="179">
        <v>6</v>
      </c>
      <c r="DQ311" s="171"/>
    </row>
    <row r="312" spans="118:121" x14ac:dyDescent="0.25">
      <c r="DN312" s="177">
        <v>533</v>
      </c>
      <c r="DO312" s="178" t="s">
        <v>839</v>
      </c>
      <c r="DP312" s="179">
        <v>6</v>
      </c>
      <c r="DQ312" s="171"/>
    </row>
    <row r="313" spans="118:121" x14ac:dyDescent="0.25">
      <c r="DN313" s="177">
        <v>534</v>
      </c>
      <c r="DO313" s="178" t="s">
        <v>840</v>
      </c>
      <c r="DP313" s="179">
        <v>7</v>
      </c>
      <c r="DQ313" s="171"/>
    </row>
    <row r="314" spans="118:121" x14ac:dyDescent="0.25">
      <c r="DN314" s="177">
        <v>541</v>
      </c>
      <c r="DO314" s="178" t="s">
        <v>841</v>
      </c>
      <c r="DP314" s="179">
        <v>6</v>
      </c>
      <c r="DQ314" s="171"/>
    </row>
    <row r="315" spans="118:121" x14ac:dyDescent="0.25">
      <c r="DN315" s="177">
        <v>542</v>
      </c>
      <c r="DO315" s="178" t="s">
        <v>842</v>
      </c>
      <c r="DP315" s="179">
        <v>7</v>
      </c>
      <c r="DQ315" s="171" t="s">
        <v>967</v>
      </c>
    </row>
    <row r="316" spans="118:121" x14ac:dyDescent="0.25">
      <c r="DN316" s="177">
        <v>543</v>
      </c>
      <c r="DO316" s="178" t="s">
        <v>843</v>
      </c>
      <c r="DP316" s="179">
        <v>8</v>
      </c>
      <c r="DQ316" s="171"/>
    </row>
    <row r="317" spans="118:121" x14ac:dyDescent="0.25">
      <c r="DN317" s="177">
        <v>544</v>
      </c>
      <c r="DO317" s="178" t="s">
        <v>844</v>
      </c>
      <c r="DP317" s="179">
        <v>9</v>
      </c>
      <c r="DQ317" s="171"/>
    </row>
    <row r="318" spans="118:121" x14ac:dyDescent="0.25">
      <c r="DN318" s="177">
        <v>545</v>
      </c>
      <c r="DO318" s="178" t="s">
        <v>845</v>
      </c>
      <c r="DP318" s="179">
        <v>10</v>
      </c>
      <c r="DQ318" s="171"/>
    </row>
    <row r="319" spans="118:121" x14ac:dyDescent="0.25">
      <c r="DN319" s="177">
        <v>550</v>
      </c>
      <c r="DO319" s="178" t="s">
        <v>846</v>
      </c>
      <c r="DP319" s="179">
        <v>7</v>
      </c>
      <c r="DQ319" s="171"/>
    </row>
    <row r="320" spans="118:121" x14ac:dyDescent="0.25">
      <c r="DN320" s="177">
        <v>551</v>
      </c>
      <c r="DO320" s="178" t="s">
        <v>732</v>
      </c>
      <c r="DP320" s="179">
        <v>8</v>
      </c>
      <c r="DQ320" s="171"/>
    </row>
    <row r="321" spans="118:121" x14ac:dyDescent="0.25">
      <c r="DN321" s="177">
        <v>552</v>
      </c>
      <c r="DO321" s="178" t="s">
        <v>733</v>
      </c>
      <c r="DP321" s="179">
        <v>9</v>
      </c>
      <c r="DQ321" s="171"/>
    </row>
    <row r="322" spans="118:121" x14ac:dyDescent="0.25">
      <c r="DN322" s="177">
        <v>553</v>
      </c>
      <c r="DO322" s="178" t="s">
        <v>734</v>
      </c>
      <c r="DP322" s="179">
        <v>10</v>
      </c>
      <c r="DQ322" s="171"/>
    </row>
    <row r="323" spans="118:121" x14ac:dyDescent="0.25">
      <c r="DN323" s="177">
        <v>554</v>
      </c>
      <c r="DO323" s="178" t="s">
        <v>817</v>
      </c>
      <c r="DP323" s="179">
        <v>11</v>
      </c>
      <c r="DQ323" s="171"/>
    </row>
    <row r="324" spans="118:121" x14ac:dyDescent="0.25">
      <c r="DN324" s="177">
        <v>555</v>
      </c>
      <c r="DO324" s="180" t="s">
        <v>736</v>
      </c>
      <c r="DP324" s="179">
        <v>12</v>
      </c>
      <c r="DQ324" s="171"/>
    </row>
    <row r="325" spans="118:121" x14ac:dyDescent="0.25">
      <c r="DN325" s="177">
        <v>561</v>
      </c>
      <c r="DO325" s="178" t="s">
        <v>847</v>
      </c>
      <c r="DP325" s="179">
        <v>3</v>
      </c>
      <c r="DQ325" s="171"/>
    </row>
    <row r="326" spans="118:121" x14ac:dyDescent="0.25">
      <c r="DN326" s="177">
        <v>562</v>
      </c>
      <c r="DO326" s="178" t="s">
        <v>848</v>
      </c>
      <c r="DP326" s="179">
        <v>4</v>
      </c>
      <c r="DQ326" s="171"/>
    </row>
    <row r="327" spans="118:121" x14ac:dyDescent="0.25">
      <c r="DN327" s="177">
        <v>563</v>
      </c>
      <c r="DO327" s="178" t="s">
        <v>849</v>
      </c>
      <c r="DP327" s="179">
        <v>5</v>
      </c>
      <c r="DQ327" s="171"/>
    </row>
    <row r="328" spans="118:121" x14ac:dyDescent="0.25">
      <c r="DN328" s="177">
        <v>564</v>
      </c>
      <c r="DO328" s="178" t="s">
        <v>850</v>
      </c>
      <c r="DP328" s="179">
        <v>6</v>
      </c>
      <c r="DQ328" s="171"/>
    </row>
    <row r="329" spans="118:121" x14ac:dyDescent="0.25">
      <c r="DN329" s="177">
        <v>565</v>
      </c>
      <c r="DO329" s="178" t="s">
        <v>851</v>
      </c>
      <c r="DP329" s="179">
        <v>7</v>
      </c>
      <c r="DQ329" s="171"/>
    </row>
    <row r="330" spans="118:121" x14ac:dyDescent="0.25">
      <c r="DN330" s="177">
        <v>566</v>
      </c>
      <c r="DO330" s="178" t="s">
        <v>0</v>
      </c>
      <c r="DP330" s="179">
        <v>8</v>
      </c>
      <c r="DQ330" s="171"/>
    </row>
    <row r="331" spans="118:121" x14ac:dyDescent="0.25">
      <c r="DN331" s="177">
        <v>571</v>
      </c>
      <c r="DO331" s="178" t="s">
        <v>1</v>
      </c>
      <c r="DP331" s="179">
        <v>3</v>
      </c>
      <c r="DQ331" s="171"/>
    </row>
    <row r="332" spans="118:121" x14ac:dyDescent="0.25">
      <c r="DN332" s="177">
        <v>572</v>
      </c>
      <c r="DO332" s="178" t="s">
        <v>2</v>
      </c>
      <c r="DP332" s="179">
        <v>4</v>
      </c>
      <c r="DQ332" s="171"/>
    </row>
    <row r="333" spans="118:121" x14ac:dyDescent="0.25">
      <c r="DN333" s="177">
        <v>573</v>
      </c>
      <c r="DO333" s="178" t="s">
        <v>3</v>
      </c>
      <c r="DP333" s="179">
        <v>5</v>
      </c>
      <c r="DQ333" s="171"/>
    </row>
    <row r="334" spans="118:121" x14ac:dyDescent="0.25">
      <c r="DN334" s="177">
        <v>574</v>
      </c>
      <c r="DO334" s="178" t="s">
        <v>4</v>
      </c>
      <c r="DP334" s="179">
        <v>6</v>
      </c>
      <c r="DQ334" s="171"/>
    </row>
    <row r="335" spans="118:121" x14ac:dyDescent="0.25">
      <c r="DN335" s="177">
        <v>575</v>
      </c>
      <c r="DO335" s="178" t="s">
        <v>5</v>
      </c>
      <c r="DP335" s="179">
        <v>7</v>
      </c>
      <c r="DQ335" s="171"/>
    </row>
    <row r="336" spans="118:121" x14ac:dyDescent="0.25">
      <c r="DN336" s="177">
        <v>576</v>
      </c>
      <c r="DO336" s="178" t="s">
        <v>6</v>
      </c>
      <c r="DP336" s="179">
        <v>8</v>
      </c>
      <c r="DQ336" s="171"/>
    </row>
    <row r="337" spans="118:121" x14ac:dyDescent="0.25">
      <c r="DN337" s="177">
        <v>577</v>
      </c>
      <c r="DO337" s="178" t="s">
        <v>7</v>
      </c>
      <c r="DP337" s="181"/>
      <c r="DQ337" s="171"/>
    </row>
    <row r="338" spans="118:121" x14ac:dyDescent="0.25">
      <c r="DN338" s="177">
        <v>578</v>
      </c>
      <c r="DO338" s="178" t="s">
        <v>8</v>
      </c>
      <c r="DP338" s="179">
        <v>7</v>
      </c>
      <c r="DQ338" s="171"/>
    </row>
    <row r="339" spans="118:121" x14ac:dyDescent="0.25">
      <c r="DN339" s="177">
        <v>580</v>
      </c>
      <c r="DO339" s="178" t="s">
        <v>9</v>
      </c>
      <c r="DP339" s="179">
        <v>2</v>
      </c>
      <c r="DQ339" s="171"/>
    </row>
    <row r="340" spans="118:121" x14ac:dyDescent="0.25">
      <c r="DN340" s="177">
        <v>581</v>
      </c>
      <c r="DO340" s="178" t="s">
        <v>10</v>
      </c>
      <c r="DP340" s="179">
        <v>3</v>
      </c>
      <c r="DQ340" s="171"/>
    </row>
    <row r="341" spans="118:121" x14ac:dyDescent="0.25">
      <c r="DN341" s="177">
        <v>582</v>
      </c>
      <c r="DO341" s="178" t="s">
        <v>11</v>
      </c>
      <c r="DP341" s="179">
        <v>4</v>
      </c>
      <c r="DQ341" s="171"/>
    </row>
    <row r="342" spans="118:121" x14ac:dyDescent="0.25">
      <c r="DN342" s="177">
        <v>583</v>
      </c>
      <c r="DO342" s="178" t="s">
        <v>12</v>
      </c>
      <c r="DP342" s="179">
        <v>4</v>
      </c>
      <c r="DQ342" s="171"/>
    </row>
    <row r="343" spans="118:121" x14ac:dyDescent="0.25">
      <c r="DN343" s="177">
        <v>584</v>
      </c>
      <c r="DO343" s="178" t="s">
        <v>13</v>
      </c>
      <c r="DP343" s="179">
        <v>5</v>
      </c>
      <c r="DQ343" s="171"/>
    </row>
    <row r="344" spans="118:121" x14ac:dyDescent="0.25">
      <c r="DN344" s="177">
        <v>585</v>
      </c>
      <c r="DO344" s="178" t="s">
        <v>14</v>
      </c>
      <c r="DP344" s="179">
        <v>6</v>
      </c>
      <c r="DQ344" s="171"/>
    </row>
    <row r="345" spans="118:121" x14ac:dyDescent="0.25">
      <c r="DN345" s="177">
        <v>586</v>
      </c>
      <c r="DO345" s="178" t="s">
        <v>15</v>
      </c>
      <c r="DP345" s="179">
        <v>7</v>
      </c>
      <c r="DQ345" s="171"/>
    </row>
    <row r="346" spans="118:121" x14ac:dyDescent="0.25">
      <c r="DN346" s="177">
        <v>587</v>
      </c>
      <c r="DO346" s="178" t="s">
        <v>16</v>
      </c>
      <c r="DP346" s="179">
        <v>8</v>
      </c>
      <c r="DQ346" s="171"/>
    </row>
    <row r="347" spans="118:121" x14ac:dyDescent="0.25">
      <c r="DN347" s="177">
        <v>590</v>
      </c>
      <c r="DO347" s="178" t="s">
        <v>846</v>
      </c>
      <c r="DP347" s="179">
        <v>7</v>
      </c>
      <c r="DQ347" s="171"/>
    </row>
    <row r="348" spans="118:121" x14ac:dyDescent="0.25">
      <c r="DN348" s="177">
        <v>591</v>
      </c>
      <c r="DO348" s="178" t="s">
        <v>17</v>
      </c>
      <c r="DP348" s="179">
        <v>8</v>
      </c>
      <c r="DQ348" s="171"/>
    </row>
    <row r="349" spans="118:121" x14ac:dyDescent="0.25">
      <c r="DN349" s="177">
        <v>592</v>
      </c>
      <c r="DO349" s="178" t="s">
        <v>18</v>
      </c>
      <c r="DP349" s="179">
        <v>9</v>
      </c>
      <c r="DQ349" s="171"/>
    </row>
    <row r="350" spans="118:121" x14ac:dyDescent="0.25">
      <c r="DN350" s="177">
        <v>593</v>
      </c>
      <c r="DO350" s="178" t="s">
        <v>19</v>
      </c>
      <c r="DP350" s="179">
        <v>10</v>
      </c>
      <c r="DQ350" s="171"/>
    </row>
    <row r="351" spans="118:121" x14ac:dyDescent="0.25">
      <c r="DN351" s="177">
        <v>594</v>
      </c>
      <c r="DO351" s="178" t="s">
        <v>20</v>
      </c>
      <c r="DP351" s="179">
        <v>11</v>
      </c>
      <c r="DQ351" s="171"/>
    </row>
    <row r="352" spans="118:121" x14ac:dyDescent="0.25">
      <c r="DN352" s="177">
        <v>601</v>
      </c>
      <c r="DO352" s="178" t="s">
        <v>21</v>
      </c>
      <c r="DP352" s="179">
        <v>4</v>
      </c>
      <c r="DQ352" s="171"/>
    </row>
    <row r="353" spans="118:121" x14ac:dyDescent="0.25">
      <c r="DN353" s="177">
        <v>602</v>
      </c>
      <c r="DO353" s="178" t="s">
        <v>22</v>
      </c>
      <c r="DP353" s="179">
        <v>5</v>
      </c>
      <c r="DQ353" s="171"/>
    </row>
    <row r="354" spans="118:121" x14ac:dyDescent="0.25">
      <c r="DN354" s="177">
        <v>603</v>
      </c>
      <c r="DO354" s="178" t="s">
        <v>23</v>
      </c>
      <c r="DP354" s="179">
        <v>6</v>
      </c>
      <c r="DQ354" s="171"/>
    </row>
    <row r="355" spans="118:121" x14ac:dyDescent="0.25">
      <c r="DN355" s="177">
        <v>604</v>
      </c>
      <c r="DO355" s="178" t="s">
        <v>24</v>
      </c>
      <c r="DP355" s="179">
        <v>7</v>
      </c>
      <c r="DQ355" s="171"/>
    </row>
    <row r="356" spans="118:121" x14ac:dyDescent="0.25">
      <c r="DN356" s="177">
        <v>611</v>
      </c>
      <c r="DO356" s="178" t="s">
        <v>25</v>
      </c>
      <c r="DP356" s="179">
        <v>1</v>
      </c>
      <c r="DQ356" s="171"/>
    </row>
    <row r="357" spans="118:121" x14ac:dyDescent="0.25">
      <c r="DN357" s="177">
        <v>612</v>
      </c>
      <c r="DO357" s="178" t="s">
        <v>26</v>
      </c>
      <c r="DP357" s="179">
        <v>2</v>
      </c>
      <c r="DQ357" s="171"/>
    </row>
    <row r="358" spans="118:121" x14ac:dyDescent="0.25">
      <c r="DN358" s="177">
        <v>613</v>
      </c>
      <c r="DO358" s="178" t="s">
        <v>27</v>
      </c>
      <c r="DP358" s="179">
        <v>3</v>
      </c>
      <c r="DQ358" s="171" t="s">
        <v>963</v>
      </c>
    </row>
    <row r="359" spans="118:121" x14ac:dyDescent="0.25">
      <c r="DN359" s="177">
        <v>614</v>
      </c>
      <c r="DO359" s="178" t="s">
        <v>28</v>
      </c>
      <c r="DP359" s="179">
        <v>4</v>
      </c>
      <c r="DQ359" s="171" t="s">
        <v>963</v>
      </c>
    </row>
    <row r="360" spans="118:121" x14ac:dyDescent="0.25">
      <c r="DN360" s="177">
        <v>631</v>
      </c>
      <c r="DO360" s="178" t="s">
        <v>29</v>
      </c>
      <c r="DP360" s="179">
        <v>8</v>
      </c>
      <c r="DQ360" s="171"/>
    </row>
    <row r="361" spans="118:121" x14ac:dyDescent="0.25">
      <c r="DN361" s="177">
        <v>632</v>
      </c>
      <c r="DO361" s="178" t="s">
        <v>30</v>
      </c>
      <c r="DP361" s="179">
        <v>9</v>
      </c>
      <c r="DQ361" s="171"/>
    </row>
    <row r="362" spans="118:121" x14ac:dyDescent="0.25">
      <c r="DN362" s="177">
        <v>633</v>
      </c>
      <c r="DO362" s="178" t="s">
        <v>31</v>
      </c>
      <c r="DP362" s="179">
        <v>10</v>
      </c>
      <c r="DQ362" s="171"/>
    </row>
    <row r="363" spans="118:121" x14ac:dyDescent="0.25">
      <c r="DN363" s="177">
        <v>634</v>
      </c>
      <c r="DO363" s="178" t="s">
        <v>32</v>
      </c>
      <c r="DP363" s="179">
        <v>11</v>
      </c>
      <c r="DQ363" s="171"/>
    </row>
    <row r="364" spans="118:121" x14ac:dyDescent="0.25">
      <c r="DN364" s="177">
        <v>690</v>
      </c>
      <c r="DO364" s="178" t="s">
        <v>732</v>
      </c>
      <c r="DP364" s="179">
        <v>8</v>
      </c>
      <c r="DQ364" s="171"/>
    </row>
    <row r="365" spans="118:121" x14ac:dyDescent="0.25">
      <c r="DN365" s="177">
        <v>691</v>
      </c>
      <c r="DO365" s="178" t="s">
        <v>733</v>
      </c>
      <c r="DP365" s="179">
        <v>9</v>
      </c>
      <c r="DQ365" s="171"/>
    </row>
    <row r="366" spans="118:121" x14ac:dyDescent="0.25">
      <c r="DN366" s="177">
        <v>692</v>
      </c>
      <c r="DO366" s="178" t="s">
        <v>734</v>
      </c>
      <c r="DP366" s="179">
        <v>10</v>
      </c>
      <c r="DQ366" s="171"/>
    </row>
    <row r="367" spans="118:121" x14ac:dyDescent="0.25">
      <c r="DN367" s="177">
        <v>693</v>
      </c>
      <c r="DO367" s="178" t="s">
        <v>817</v>
      </c>
      <c r="DP367" s="179">
        <v>11</v>
      </c>
      <c r="DQ367" s="171"/>
    </row>
    <row r="368" spans="118:121" x14ac:dyDescent="0.25">
      <c r="DN368" s="177">
        <v>694</v>
      </c>
      <c r="DO368" s="178" t="s">
        <v>736</v>
      </c>
      <c r="DP368" s="179">
        <v>12</v>
      </c>
      <c r="DQ368" s="171"/>
    </row>
    <row r="369" spans="118:121" x14ac:dyDescent="0.25">
      <c r="DN369" s="177">
        <v>706</v>
      </c>
      <c r="DO369" s="178" t="s">
        <v>33</v>
      </c>
      <c r="DP369" s="179">
        <v>4</v>
      </c>
      <c r="DQ369" s="171"/>
    </row>
    <row r="370" spans="118:121" x14ac:dyDescent="0.25">
      <c r="DN370" s="177">
        <v>707</v>
      </c>
      <c r="DO370" s="178" t="s">
        <v>34</v>
      </c>
      <c r="DP370" s="179">
        <v>5</v>
      </c>
      <c r="DQ370" s="171"/>
    </row>
    <row r="371" spans="118:121" x14ac:dyDescent="0.25">
      <c r="DN371" s="177">
        <v>708</v>
      </c>
      <c r="DO371" s="178" t="s">
        <v>35</v>
      </c>
      <c r="DP371" s="179">
        <v>6</v>
      </c>
      <c r="DQ371" s="171"/>
    </row>
    <row r="372" spans="118:121" x14ac:dyDescent="0.25">
      <c r="DN372" s="177">
        <v>709</v>
      </c>
      <c r="DO372" s="178" t="s">
        <v>36</v>
      </c>
      <c r="DP372" s="179">
        <v>7</v>
      </c>
      <c r="DQ372" s="171"/>
    </row>
    <row r="373" spans="118:121" x14ac:dyDescent="0.25">
      <c r="DN373" s="177">
        <v>710</v>
      </c>
      <c r="DO373" s="178" t="s">
        <v>37</v>
      </c>
      <c r="DP373" s="179">
        <v>6</v>
      </c>
      <c r="DQ373" s="171"/>
    </row>
    <row r="374" spans="118:121" x14ac:dyDescent="0.25">
      <c r="DN374" s="177">
        <v>711</v>
      </c>
      <c r="DO374" s="178" t="s">
        <v>38</v>
      </c>
      <c r="DP374" s="179">
        <v>7</v>
      </c>
      <c r="DQ374" s="171"/>
    </row>
    <row r="375" spans="118:121" x14ac:dyDescent="0.25">
      <c r="DN375" s="177">
        <v>712</v>
      </c>
      <c r="DO375" s="178" t="s">
        <v>39</v>
      </c>
      <c r="DP375" s="179">
        <v>8</v>
      </c>
      <c r="DQ375" s="171"/>
    </row>
    <row r="376" spans="118:121" x14ac:dyDescent="0.25">
      <c r="DN376" s="177">
        <v>713</v>
      </c>
      <c r="DO376" s="178" t="s">
        <v>40</v>
      </c>
      <c r="DP376" s="179">
        <v>9</v>
      </c>
      <c r="DQ376" s="171"/>
    </row>
    <row r="377" spans="118:121" x14ac:dyDescent="0.25">
      <c r="DN377" s="177">
        <v>714</v>
      </c>
      <c r="DO377" s="178" t="s">
        <v>41</v>
      </c>
      <c r="DP377" s="179">
        <v>10</v>
      </c>
      <c r="DQ377" s="171"/>
    </row>
    <row r="378" spans="118:121" x14ac:dyDescent="0.25">
      <c r="DN378" s="177">
        <v>720</v>
      </c>
      <c r="DO378" s="178" t="s">
        <v>42</v>
      </c>
      <c r="DP378" s="179">
        <v>6</v>
      </c>
      <c r="DQ378" s="171"/>
    </row>
    <row r="379" spans="118:121" x14ac:dyDescent="0.25">
      <c r="DN379" s="177">
        <v>721</v>
      </c>
      <c r="DO379" s="178" t="s">
        <v>43</v>
      </c>
      <c r="DP379" s="179">
        <v>7</v>
      </c>
      <c r="DQ379" s="171"/>
    </row>
    <row r="380" spans="118:121" x14ac:dyDescent="0.25">
      <c r="DN380" s="177">
        <v>722</v>
      </c>
      <c r="DO380" s="178" t="s">
        <v>44</v>
      </c>
      <c r="DP380" s="179">
        <v>8</v>
      </c>
      <c r="DQ380" s="171"/>
    </row>
    <row r="381" spans="118:121" x14ac:dyDescent="0.25">
      <c r="DN381" s="177">
        <v>723</v>
      </c>
      <c r="DO381" s="178" t="s">
        <v>45</v>
      </c>
      <c r="DP381" s="179">
        <v>9</v>
      </c>
      <c r="DQ381" s="171"/>
    </row>
    <row r="382" spans="118:121" x14ac:dyDescent="0.25">
      <c r="DN382" s="177">
        <v>724</v>
      </c>
      <c r="DO382" s="178" t="s">
        <v>46</v>
      </c>
      <c r="DP382" s="179">
        <v>10</v>
      </c>
      <c r="DQ382" s="171"/>
    </row>
    <row r="383" spans="118:121" x14ac:dyDescent="0.25">
      <c r="DN383" s="177">
        <v>731</v>
      </c>
      <c r="DO383" s="178" t="s">
        <v>47</v>
      </c>
      <c r="DP383" s="179">
        <v>4</v>
      </c>
      <c r="DQ383" s="171" t="s">
        <v>964</v>
      </c>
    </row>
    <row r="384" spans="118:121" x14ac:dyDescent="0.25">
      <c r="DN384" s="177">
        <v>732</v>
      </c>
      <c r="DO384" s="178" t="s">
        <v>48</v>
      </c>
      <c r="DP384" s="179">
        <v>5</v>
      </c>
      <c r="DQ384" s="171" t="s">
        <v>964</v>
      </c>
    </row>
    <row r="385" spans="118:121" x14ac:dyDescent="0.25">
      <c r="DN385" s="177">
        <v>733</v>
      </c>
      <c r="DO385" s="178" t="s">
        <v>49</v>
      </c>
      <c r="DP385" s="179">
        <v>6</v>
      </c>
      <c r="DQ385" s="171" t="s">
        <v>964</v>
      </c>
    </row>
    <row r="386" spans="118:121" x14ac:dyDescent="0.25">
      <c r="DN386" s="177">
        <v>741</v>
      </c>
      <c r="DO386" s="178" t="s">
        <v>50</v>
      </c>
      <c r="DP386" s="179">
        <v>7</v>
      </c>
      <c r="DQ386" s="171" t="s">
        <v>965</v>
      </c>
    </row>
    <row r="387" spans="118:121" x14ac:dyDescent="0.25">
      <c r="DN387" s="177">
        <v>742</v>
      </c>
      <c r="DO387" s="178" t="s">
        <v>51</v>
      </c>
      <c r="DP387" s="179">
        <v>8</v>
      </c>
      <c r="DQ387" s="171" t="s">
        <v>966</v>
      </c>
    </row>
    <row r="388" spans="118:121" x14ac:dyDescent="0.25">
      <c r="DN388" s="177">
        <v>743</v>
      </c>
      <c r="DO388" s="178" t="s">
        <v>52</v>
      </c>
      <c r="DP388" s="179">
        <v>9</v>
      </c>
      <c r="DQ388" s="171"/>
    </row>
    <row r="389" spans="118:121" x14ac:dyDescent="0.25">
      <c r="DN389" s="177">
        <v>750</v>
      </c>
      <c r="DO389" s="178" t="s">
        <v>732</v>
      </c>
      <c r="DP389" s="179">
        <v>9</v>
      </c>
      <c r="DQ389" s="171" t="s">
        <v>951</v>
      </c>
    </row>
    <row r="390" spans="118:121" x14ac:dyDescent="0.25">
      <c r="DN390" s="177">
        <v>751</v>
      </c>
      <c r="DO390" s="178" t="s">
        <v>733</v>
      </c>
      <c r="DP390" s="179">
        <v>10</v>
      </c>
      <c r="DQ390" s="171" t="s">
        <v>951</v>
      </c>
    </row>
    <row r="391" spans="118:121" x14ac:dyDescent="0.25">
      <c r="DN391" s="177">
        <v>752</v>
      </c>
      <c r="DO391" s="178" t="s">
        <v>734</v>
      </c>
      <c r="DP391" s="179">
        <v>11</v>
      </c>
      <c r="DQ391" s="171" t="s">
        <v>951</v>
      </c>
    </row>
    <row r="392" spans="118:121" x14ac:dyDescent="0.25">
      <c r="DN392" s="177">
        <v>753</v>
      </c>
      <c r="DO392" s="178" t="s">
        <v>735</v>
      </c>
      <c r="DP392" s="179">
        <v>12</v>
      </c>
      <c r="DQ392" s="171" t="s">
        <v>951</v>
      </c>
    </row>
    <row r="393" spans="118:121" x14ac:dyDescent="0.25">
      <c r="DN393" s="177">
        <v>760</v>
      </c>
      <c r="DO393" s="178" t="s">
        <v>53</v>
      </c>
      <c r="DP393" s="179">
        <v>6</v>
      </c>
      <c r="DQ393" s="171"/>
    </row>
    <row r="394" spans="118:121" x14ac:dyDescent="0.25">
      <c r="DN394" s="177">
        <v>761</v>
      </c>
      <c r="DO394" s="178" t="s">
        <v>54</v>
      </c>
      <c r="DP394" s="179">
        <v>7</v>
      </c>
      <c r="DQ394" s="171"/>
    </row>
    <row r="395" spans="118:121" x14ac:dyDescent="0.25">
      <c r="DN395" s="177">
        <v>762</v>
      </c>
      <c r="DO395" s="178" t="s">
        <v>55</v>
      </c>
      <c r="DP395" s="179">
        <v>8</v>
      </c>
      <c r="DQ395" s="171"/>
    </row>
    <row r="396" spans="118:121" x14ac:dyDescent="0.25">
      <c r="DN396" s="177">
        <v>763</v>
      </c>
      <c r="DO396" s="178" t="s">
        <v>56</v>
      </c>
      <c r="DP396" s="179">
        <v>9</v>
      </c>
      <c r="DQ396" s="171"/>
    </row>
    <row r="397" spans="118:121" x14ac:dyDescent="0.25">
      <c r="DN397" s="177">
        <v>764</v>
      </c>
      <c r="DO397" s="178" t="s">
        <v>57</v>
      </c>
      <c r="DP397" s="179">
        <v>10</v>
      </c>
      <c r="DQ397" s="171"/>
    </row>
    <row r="398" spans="118:121" x14ac:dyDescent="0.25">
      <c r="DN398" s="177">
        <v>770</v>
      </c>
      <c r="DO398" s="178" t="s">
        <v>53</v>
      </c>
      <c r="DP398" s="179">
        <v>6</v>
      </c>
      <c r="DQ398" s="171"/>
    </row>
    <row r="399" spans="118:121" x14ac:dyDescent="0.25">
      <c r="DN399" s="177">
        <v>771</v>
      </c>
      <c r="DO399" s="178" t="s">
        <v>54</v>
      </c>
      <c r="DP399" s="179">
        <v>7</v>
      </c>
      <c r="DQ399" s="171" t="s">
        <v>951</v>
      </c>
    </row>
    <row r="400" spans="118:121" x14ac:dyDescent="0.25">
      <c r="DN400" s="177">
        <v>772</v>
      </c>
      <c r="DO400" s="178" t="s">
        <v>55</v>
      </c>
      <c r="DP400" s="179">
        <v>8</v>
      </c>
      <c r="DQ400" s="171" t="s">
        <v>951</v>
      </c>
    </row>
    <row r="401" spans="118:121" x14ac:dyDescent="0.25">
      <c r="DN401" s="177">
        <v>773</v>
      </c>
      <c r="DO401" s="178" t="s">
        <v>56</v>
      </c>
      <c r="DP401" s="179">
        <v>9</v>
      </c>
      <c r="DQ401" s="171" t="s">
        <v>951</v>
      </c>
    </row>
    <row r="402" spans="118:121" x14ac:dyDescent="0.25">
      <c r="DN402" s="177">
        <v>774</v>
      </c>
      <c r="DO402" s="178" t="s">
        <v>57</v>
      </c>
      <c r="DP402" s="179">
        <v>10</v>
      </c>
      <c r="DQ402" s="171" t="s">
        <v>951</v>
      </c>
    </row>
    <row r="403" spans="118:121" x14ac:dyDescent="0.25">
      <c r="DN403" s="177">
        <v>780</v>
      </c>
      <c r="DO403" s="178" t="s">
        <v>53</v>
      </c>
      <c r="DP403" s="179">
        <v>6</v>
      </c>
      <c r="DQ403" s="171"/>
    </row>
    <row r="404" spans="118:121" x14ac:dyDescent="0.25">
      <c r="DN404" s="177">
        <v>780</v>
      </c>
      <c r="DO404" s="178" t="s">
        <v>53</v>
      </c>
      <c r="DP404" s="179">
        <v>6</v>
      </c>
      <c r="DQ404" s="171"/>
    </row>
    <row r="405" spans="118:121" x14ac:dyDescent="0.25">
      <c r="DN405" s="177">
        <v>781</v>
      </c>
      <c r="DO405" s="178" t="s">
        <v>54</v>
      </c>
      <c r="DP405" s="179">
        <v>7</v>
      </c>
      <c r="DQ405" s="171" t="s">
        <v>952</v>
      </c>
    </row>
    <row r="406" spans="118:121" x14ac:dyDescent="0.25">
      <c r="DN406" s="177">
        <v>781</v>
      </c>
      <c r="DO406" s="178" t="s">
        <v>54</v>
      </c>
      <c r="DP406" s="179">
        <v>7</v>
      </c>
      <c r="DQ406" s="171" t="s">
        <v>952</v>
      </c>
    </row>
    <row r="407" spans="118:121" x14ac:dyDescent="0.25">
      <c r="DN407" s="177">
        <v>782</v>
      </c>
      <c r="DO407" s="178" t="s">
        <v>55</v>
      </c>
      <c r="DP407" s="179">
        <v>8</v>
      </c>
      <c r="DQ407" s="171" t="s">
        <v>952</v>
      </c>
    </row>
    <row r="408" spans="118:121" x14ac:dyDescent="0.25">
      <c r="DN408" s="177">
        <v>782</v>
      </c>
      <c r="DO408" s="178" t="s">
        <v>55</v>
      </c>
      <c r="DP408" s="179">
        <v>8</v>
      </c>
      <c r="DQ408" s="171" t="s">
        <v>952</v>
      </c>
    </row>
    <row r="409" spans="118:121" x14ac:dyDescent="0.25">
      <c r="DN409" s="177">
        <v>783</v>
      </c>
      <c r="DO409" s="178" t="s">
        <v>56</v>
      </c>
      <c r="DP409" s="179">
        <v>9</v>
      </c>
      <c r="DQ409" s="171" t="s">
        <v>952</v>
      </c>
    </row>
    <row r="410" spans="118:121" x14ac:dyDescent="0.25">
      <c r="DN410" s="177">
        <v>783</v>
      </c>
      <c r="DO410" s="178" t="s">
        <v>56</v>
      </c>
      <c r="DP410" s="179">
        <v>9</v>
      </c>
      <c r="DQ410" s="171" t="s">
        <v>952</v>
      </c>
    </row>
    <row r="411" spans="118:121" x14ac:dyDescent="0.25">
      <c r="DN411" s="177">
        <v>784</v>
      </c>
      <c r="DO411" s="178" t="s">
        <v>57</v>
      </c>
      <c r="DP411" s="179">
        <v>10</v>
      </c>
      <c r="DQ411" s="171" t="s">
        <v>952</v>
      </c>
    </row>
    <row r="412" spans="118:121" x14ac:dyDescent="0.25">
      <c r="DN412" s="177">
        <v>784</v>
      </c>
      <c r="DO412" s="178" t="s">
        <v>57</v>
      </c>
      <c r="DP412" s="179">
        <v>10</v>
      </c>
      <c r="DQ412" s="171" t="s">
        <v>952</v>
      </c>
    </row>
    <row r="413" spans="118:121" x14ac:dyDescent="0.25">
      <c r="DN413" s="177">
        <v>811</v>
      </c>
      <c r="DO413" s="178" t="s">
        <v>58</v>
      </c>
      <c r="DP413" s="179">
        <v>4</v>
      </c>
      <c r="DQ413" s="171"/>
    </row>
    <row r="414" spans="118:121" x14ac:dyDescent="0.25">
      <c r="DN414" s="177">
        <v>812</v>
      </c>
      <c r="DO414" s="178" t="s">
        <v>59</v>
      </c>
      <c r="DP414" s="179">
        <v>5</v>
      </c>
      <c r="DQ414" s="171"/>
    </row>
    <row r="415" spans="118:121" x14ac:dyDescent="0.25">
      <c r="DN415" s="177">
        <v>813</v>
      </c>
      <c r="DO415" s="178" t="s">
        <v>60</v>
      </c>
      <c r="DP415" s="179">
        <v>6</v>
      </c>
      <c r="DQ415" s="171"/>
    </row>
    <row r="416" spans="118:121" x14ac:dyDescent="0.25">
      <c r="DN416" s="177">
        <v>814</v>
      </c>
      <c r="DO416" s="178" t="s">
        <v>61</v>
      </c>
      <c r="DP416" s="179">
        <v>7</v>
      </c>
      <c r="DQ416" s="171"/>
    </row>
    <row r="417" spans="118:121" x14ac:dyDescent="0.25">
      <c r="DN417" s="177">
        <v>821</v>
      </c>
      <c r="DO417" s="178" t="s">
        <v>62</v>
      </c>
      <c r="DP417" s="179">
        <v>7</v>
      </c>
      <c r="DQ417" s="171"/>
    </row>
    <row r="418" spans="118:121" x14ac:dyDescent="0.25">
      <c r="DN418" s="177">
        <v>822</v>
      </c>
      <c r="DO418" s="178" t="s">
        <v>63</v>
      </c>
      <c r="DP418" s="179">
        <v>8</v>
      </c>
      <c r="DQ418" s="171"/>
    </row>
    <row r="419" spans="118:121" x14ac:dyDescent="0.25">
      <c r="DN419" s="177">
        <v>823</v>
      </c>
      <c r="DO419" s="178" t="s">
        <v>64</v>
      </c>
      <c r="DP419" s="179">
        <v>9</v>
      </c>
      <c r="DQ419" s="171"/>
    </row>
    <row r="420" spans="118:121" x14ac:dyDescent="0.25">
      <c r="DN420" s="177">
        <v>824</v>
      </c>
      <c r="DO420" s="178" t="s">
        <v>65</v>
      </c>
      <c r="DP420" s="179">
        <v>10</v>
      </c>
      <c r="DQ420" s="171"/>
    </row>
    <row r="421" spans="118:121" x14ac:dyDescent="0.25">
      <c r="DN421" s="177">
        <v>850</v>
      </c>
      <c r="DO421" s="178" t="s">
        <v>732</v>
      </c>
      <c r="DP421" s="179">
        <v>8</v>
      </c>
      <c r="DQ421" s="171"/>
    </row>
    <row r="422" spans="118:121" x14ac:dyDescent="0.25">
      <c r="DN422" s="177">
        <v>851</v>
      </c>
      <c r="DO422" s="178" t="s">
        <v>733</v>
      </c>
      <c r="DP422" s="179">
        <v>9</v>
      </c>
      <c r="DQ422" s="171"/>
    </row>
    <row r="423" spans="118:121" x14ac:dyDescent="0.25">
      <c r="DN423" s="177">
        <v>852</v>
      </c>
      <c r="DO423" s="178" t="s">
        <v>734</v>
      </c>
      <c r="DP423" s="179">
        <v>10</v>
      </c>
      <c r="DQ423" s="171"/>
    </row>
    <row r="424" spans="118:121" x14ac:dyDescent="0.25">
      <c r="DN424" s="177">
        <v>853</v>
      </c>
      <c r="DO424" s="178" t="s">
        <v>735</v>
      </c>
      <c r="DP424" s="179">
        <v>11</v>
      </c>
      <c r="DQ424" s="171"/>
    </row>
    <row r="425" spans="118:121" x14ac:dyDescent="0.25">
      <c r="DN425" s="177">
        <v>951</v>
      </c>
      <c r="DO425" s="178" t="s">
        <v>66</v>
      </c>
      <c r="DP425" s="179">
        <v>6</v>
      </c>
      <c r="DQ425" s="171"/>
    </row>
    <row r="426" spans="118:121" x14ac:dyDescent="0.25">
      <c r="DN426" s="177">
        <v>952</v>
      </c>
      <c r="DO426" s="178" t="s">
        <v>67</v>
      </c>
      <c r="DP426" s="179">
        <v>7</v>
      </c>
      <c r="DQ426" s="171"/>
    </row>
    <row r="427" spans="118:121" x14ac:dyDescent="0.25">
      <c r="DN427" s="177">
        <v>953</v>
      </c>
      <c r="DO427" s="178" t="s">
        <v>68</v>
      </c>
      <c r="DP427" s="179">
        <v>8</v>
      </c>
      <c r="DQ427" s="171"/>
    </row>
    <row r="428" spans="118:121" x14ac:dyDescent="0.25">
      <c r="DN428" s="177">
        <v>954</v>
      </c>
      <c r="DO428" s="178" t="s">
        <v>69</v>
      </c>
      <c r="DP428" s="179">
        <v>8</v>
      </c>
      <c r="DQ428" s="171"/>
    </row>
    <row r="429" spans="118:121" x14ac:dyDescent="0.25">
      <c r="DN429" s="177">
        <v>955</v>
      </c>
      <c r="DO429" s="178" t="s">
        <v>70</v>
      </c>
      <c r="DP429" s="179">
        <v>9</v>
      </c>
      <c r="DQ429" s="171"/>
    </row>
    <row r="430" spans="118:121" x14ac:dyDescent="0.25">
      <c r="DN430" s="177">
        <v>961</v>
      </c>
      <c r="DO430" s="178" t="s">
        <v>71</v>
      </c>
      <c r="DP430" s="179">
        <v>6</v>
      </c>
      <c r="DQ430" s="171"/>
    </row>
    <row r="431" spans="118:121" x14ac:dyDescent="0.25">
      <c r="DN431" s="177">
        <v>962</v>
      </c>
      <c r="DO431" s="178" t="s">
        <v>72</v>
      </c>
      <c r="DP431" s="179">
        <v>7</v>
      </c>
      <c r="DQ431" s="171"/>
    </row>
    <row r="432" spans="118:121" x14ac:dyDescent="0.25">
      <c r="DN432" s="177">
        <v>963</v>
      </c>
      <c r="DO432" s="178" t="s">
        <v>73</v>
      </c>
      <c r="DP432" s="179">
        <v>8</v>
      </c>
      <c r="DQ432" s="171"/>
    </row>
    <row r="433" spans="118:121" x14ac:dyDescent="0.25">
      <c r="DN433" s="177">
        <v>971</v>
      </c>
      <c r="DO433" s="178" t="s">
        <v>74</v>
      </c>
      <c r="DP433" s="179">
        <v>6</v>
      </c>
      <c r="DQ433" s="171"/>
    </row>
    <row r="434" spans="118:121" x14ac:dyDescent="0.25">
      <c r="DN434" s="182">
        <v>972</v>
      </c>
      <c r="DO434" s="183" t="s">
        <v>75</v>
      </c>
      <c r="DP434" s="184">
        <v>7</v>
      </c>
      <c r="DQ434" s="172"/>
    </row>
  </sheetData>
  <autoFilter ref="A4:EM156"/>
  <mergeCells count="18">
    <mergeCell ref="DN176:DP176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DB11 DE10:DE16 DB140 DE127 DE129:DE135 DE111:DE112 DE114:DE124 DE18:DE28 DE70 DE140:DE144 DE100:DE101 DE104 DE77:DE98 DE109 DB108 DE31:DE44 DE72:DE73 DE138 DB138 DE146:DE147 DE46:DE63 DB142:DB147">
    <cfRule type="cellIs" dxfId="568" priority="90" stopIfTrue="1" operator="notEqual">
      <formula>$DI10</formula>
    </cfRule>
  </conditionalFormatting>
  <conditionalFormatting sqref="DB10 DB13:DB16 DB127 DB129:DB135 DB111:DB112 DB114:DB124 DB109 DB18:DB28 DB70 DB100:DB102 DB104 DB77:DB98 DB30:DB44 DB72:DB73 DB46:DB63">
    <cfRule type="cellIs" dxfId="567" priority="91" stopIfTrue="1" operator="notEqual">
      <formula>$DE10</formula>
    </cfRule>
  </conditionalFormatting>
  <conditionalFormatting sqref="DE105">
    <cfRule type="cellIs" dxfId="566" priority="88" stopIfTrue="1" operator="notEqual">
      <formula>$DI105</formula>
    </cfRule>
  </conditionalFormatting>
  <conditionalFormatting sqref="DB105">
    <cfRule type="cellIs" dxfId="565" priority="89" stopIfTrue="1" operator="notEqual">
      <formula>$DE105</formula>
    </cfRule>
  </conditionalFormatting>
  <conditionalFormatting sqref="DE66">
    <cfRule type="cellIs" dxfId="564" priority="86" stopIfTrue="1" operator="notEqual">
      <formula>$DI66</formula>
    </cfRule>
  </conditionalFormatting>
  <conditionalFormatting sqref="DB66">
    <cfRule type="cellIs" dxfId="563" priority="87" stopIfTrue="1" operator="notEqual">
      <formula>$DE66</formula>
    </cfRule>
  </conditionalFormatting>
  <conditionalFormatting sqref="DE67">
    <cfRule type="cellIs" dxfId="562" priority="84" stopIfTrue="1" operator="notEqual">
      <formula>$DI67</formula>
    </cfRule>
  </conditionalFormatting>
  <conditionalFormatting sqref="DB67">
    <cfRule type="cellIs" dxfId="561" priority="85" stopIfTrue="1" operator="notEqual">
      <formula>$DE67</formula>
    </cfRule>
  </conditionalFormatting>
  <conditionalFormatting sqref="DE29">
    <cfRule type="cellIs" dxfId="560" priority="82" stopIfTrue="1" operator="notEqual">
      <formula>$DI29</formula>
    </cfRule>
  </conditionalFormatting>
  <conditionalFormatting sqref="DB29">
    <cfRule type="cellIs" dxfId="559" priority="83" stopIfTrue="1" operator="notEqual">
      <formula>$DE29</formula>
    </cfRule>
  </conditionalFormatting>
  <conditionalFormatting sqref="DE65">
    <cfRule type="cellIs" dxfId="558" priority="80" stopIfTrue="1" operator="notEqual">
      <formula>$DI65</formula>
    </cfRule>
  </conditionalFormatting>
  <conditionalFormatting sqref="DB65">
    <cfRule type="cellIs" dxfId="557" priority="81" stopIfTrue="1" operator="notEqual">
      <formula>$DE65</formula>
    </cfRule>
  </conditionalFormatting>
  <conditionalFormatting sqref="DE68">
    <cfRule type="cellIs" dxfId="556" priority="78" stopIfTrue="1" operator="notEqual">
      <formula>$DI68</formula>
    </cfRule>
  </conditionalFormatting>
  <conditionalFormatting sqref="DB68">
    <cfRule type="cellIs" dxfId="555" priority="79" stopIfTrue="1" operator="notEqual">
      <formula>$DE68</formula>
    </cfRule>
  </conditionalFormatting>
  <conditionalFormatting sqref="DE125">
    <cfRule type="cellIs" dxfId="554" priority="76" stopIfTrue="1" operator="notEqual">
      <formula>$DI125</formula>
    </cfRule>
  </conditionalFormatting>
  <conditionalFormatting sqref="DB125">
    <cfRule type="cellIs" dxfId="553" priority="77" stopIfTrue="1" operator="notEqual">
      <formula>$DE125</formula>
    </cfRule>
  </conditionalFormatting>
  <conditionalFormatting sqref="CV5 CY5:CY44 CY108:CY135 CY104:CY106 CY46:CY102">
    <cfRule type="cellIs" dxfId="552" priority="75" operator="notEqual">
      <formula>$CY5</formula>
    </cfRule>
  </conditionalFormatting>
  <conditionalFormatting sqref="CY140 CV142:CV144 CY138 CV138 CV146:CV147 CY142:CY147">
    <cfRule type="cellIs" dxfId="551" priority="74" stopIfTrue="1" operator="notEqual">
      <formula>$DB138</formula>
    </cfRule>
  </conditionalFormatting>
  <conditionalFormatting sqref="DB12">
    <cfRule type="cellIs" dxfId="550" priority="73" stopIfTrue="1" operator="notEqual">
      <formula>$DI12</formula>
    </cfRule>
  </conditionalFormatting>
  <conditionalFormatting sqref="DE71">
    <cfRule type="cellIs" dxfId="549" priority="71" stopIfTrue="1" operator="notEqual">
      <formula>$DI71</formula>
    </cfRule>
  </conditionalFormatting>
  <conditionalFormatting sqref="DB71">
    <cfRule type="cellIs" dxfId="548" priority="72" stopIfTrue="1" operator="notEqual">
      <formula>$DE71</formula>
    </cfRule>
  </conditionalFormatting>
  <conditionalFormatting sqref="DB143">
    <cfRule type="cellIs" dxfId="547" priority="70" stopIfTrue="1" operator="notEqual">
      <formula>$DI143</formula>
    </cfRule>
  </conditionalFormatting>
  <conditionalFormatting sqref="DE106">
    <cfRule type="cellIs" dxfId="546" priority="68" stopIfTrue="1" operator="notEqual">
      <formula>$DI106</formula>
    </cfRule>
  </conditionalFormatting>
  <conditionalFormatting sqref="DB106">
    <cfRule type="cellIs" dxfId="545" priority="69" stopIfTrue="1" operator="notEqual">
      <formula>$DE106</formula>
    </cfRule>
  </conditionalFormatting>
  <conditionalFormatting sqref="DE139">
    <cfRule type="cellIs" dxfId="544" priority="67" stopIfTrue="1" operator="notEqual">
      <formula>$DI139</formula>
    </cfRule>
  </conditionalFormatting>
  <conditionalFormatting sqref="DB139">
    <cfRule type="cellIs" dxfId="543" priority="66" stopIfTrue="1" operator="notEqual">
      <formula>$DI139</formula>
    </cfRule>
  </conditionalFormatting>
  <conditionalFormatting sqref="CY139">
    <cfRule type="cellIs" dxfId="542" priority="65" stopIfTrue="1" operator="notEqual">
      <formula>$DB139</formula>
    </cfRule>
  </conditionalFormatting>
  <conditionalFormatting sqref="DE64">
    <cfRule type="cellIs" dxfId="541" priority="63" stopIfTrue="1" operator="notEqual">
      <formula>$DI64</formula>
    </cfRule>
  </conditionalFormatting>
  <conditionalFormatting sqref="DB64">
    <cfRule type="cellIs" dxfId="540" priority="64" stopIfTrue="1" operator="notEqual">
      <formula>$DE64</formula>
    </cfRule>
  </conditionalFormatting>
  <conditionalFormatting sqref="DE76">
    <cfRule type="cellIs" dxfId="539" priority="61" stopIfTrue="1" operator="notEqual">
      <formula>$DI76</formula>
    </cfRule>
  </conditionalFormatting>
  <conditionalFormatting sqref="DB76">
    <cfRule type="cellIs" dxfId="538" priority="62" stopIfTrue="1" operator="notEqual">
      <formula>$DE76</formula>
    </cfRule>
  </conditionalFormatting>
  <conditionalFormatting sqref="DE75">
    <cfRule type="cellIs" dxfId="537" priority="59" stopIfTrue="1" operator="notEqual">
      <formula>$DI75</formula>
    </cfRule>
  </conditionalFormatting>
  <conditionalFormatting sqref="DB75">
    <cfRule type="cellIs" dxfId="536" priority="60" stopIfTrue="1" operator="notEqual">
      <formula>$DE75</formula>
    </cfRule>
  </conditionalFormatting>
  <conditionalFormatting sqref="DE70">
    <cfRule type="cellIs" dxfId="535" priority="57" stopIfTrue="1" operator="notEqual">
      <formula>$DI70</formula>
    </cfRule>
  </conditionalFormatting>
  <conditionalFormatting sqref="DB70">
    <cfRule type="cellIs" dxfId="534" priority="58" stopIfTrue="1" operator="notEqual">
      <formula>$DE70</formula>
    </cfRule>
  </conditionalFormatting>
  <conditionalFormatting sqref="DE71">
    <cfRule type="cellIs" dxfId="533" priority="55" stopIfTrue="1" operator="notEqual">
      <formula>$DI71</formula>
    </cfRule>
  </conditionalFormatting>
  <conditionalFormatting sqref="DB71">
    <cfRule type="cellIs" dxfId="532" priority="56" stopIfTrue="1" operator="notEqual">
      <formula>$DE71</formula>
    </cfRule>
  </conditionalFormatting>
  <conditionalFormatting sqref="DE108">
    <cfRule type="cellIs" dxfId="531" priority="54" stopIfTrue="1" operator="notEqual">
      <formula>$DI108</formula>
    </cfRule>
  </conditionalFormatting>
  <conditionalFormatting sqref="DE113">
    <cfRule type="cellIs" dxfId="530" priority="52" stopIfTrue="1" operator="notEqual">
      <formula>$DI113</formula>
    </cfRule>
  </conditionalFormatting>
  <conditionalFormatting sqref="DB113">
    <cfRule type="cellIs" dxfId="529" priority="53" stopIfTrue="1" operator="notEqual">
      <formula>$DE113</formula>
    </cfRule>
  </conditionalFormatting>
  <conditionalFormatting sqref="DE136">
    <cfRule type="cellIs" dxfId="528" priority="51" stopIfTrue="1" operator="notEqual">
      <formula>$DI136</formula>
    </cfRule>
  </conditionalFormatting>
  <conditionalFormatting sqref="DB136">
    <cfRule type="cellIs" dxfId="527" priority="50" stopIfTrue="1" operator="notEqual">
      <formula>$DI136</formula>
    </cfRule>
  </conditionalFormatting>
  <conditionalFormatting sqref="CY136">
    <cfRule type="cellIs" dxfId="526" priority="49" stopIfTrue="1" operator="notEqual">
      <formula>$DB136</formula>
    </cfRule>
  </conditionalFormatting>
  <conditionalFormatting sqref="DB141">
    <cfRule type="cellIs" dxfId="525" priority="48" stopIfTrue="1" operator="notEqual">
      <formula>$DI141</formula>
    </cfRule>
  </conditionalFormatting>
  <conditionalFormatting sqref="CY141">
    <cfRule type="cellIs" dxfId="524" priority="47" stopIfTrue="1" operator="notEqual">
      <formula>$DB141</formula>
    </cfRule>
  </conditionalFormatting>
  <conditionalFormatting sqref="DE128">
    <cfRule type="cellIs" dxfId="523" priority="45" stopIfTrue="1" operator="notEqual">
      <formula>$DI128</formula>
    </cfRule>
  </conditionalFormatting>
  <conditionalFormatting sqref="DB128">
    <cfRule type="cellIs" dxfId="522" priority="46" stopIfTrue="1" operator="notEqual">
      <formula>$DE128</formula>
    </cfRule>
  </conditionalFormatting>
  <conditionalFormatting sqref="DE126">
    <cfRule type="cellIs" dxfId="521" priority="43" stopIfTrue="1" operator="notEqual">
      <formula>$DI126</formula>
    </cfRule>
  </conditionalFormatting>
  <conditionalFormatting sqref="DB126">
    <cfRule type="cellIs" dxfId="520" priority="44" stopIfTrue="1" operator="notEqual">
      <formula>$DE126</formula>
    </cfRule>
  </conditionalFormatting>
  <conditionalFormatting sqref="DE73">
    <cfRule type="cellIs" dxfId="519" priority="41" stopIfTrue="1" operator="notEqual">
      <formula>$DI73</formula>
    </cfRule>
  </conditionalFormatting>
  <conditionalFormatting sqref="DB73">
    <cfRule type="cellIs" dxfId="518" priority="42" stopIfTrue="1" operator="notEqual">
      <formula>$DE73</formula>
    </cfRule>
  </conditionalFormatting>
  <conditionalFormatting sqref="DE73">
    <cfRule type="cellIs" dxfId="517" priority="39" stopIfTrue="1" operator="notEqual">
      <formula>$DI73</formula>
    </cfRule>
  </conditionalFormatting>
  <conditionalFormatting sqref="DB73">
    <cfRule type="cellIs" dxfId="516" priority="40" stopIfTrue="1" operator="notEqual">
      <formula>$DE73</formula>
    </cfRule>
  </conditionalFormatting>
  <conditionalFormatting sqref="DE74">
    <cfRule type="cellIs" dxfId="515" priority="37" stopIfTrue="1" operator="notEqual">
      <formula>$DI74</formula>
    </cfRule>
  </conditionalFormatting>
  <conditionalFormatting sqref="DB74">
    <cfRule type="cellIs" dxfId="514" priority="38" stopIfTrue="1" operator="notEqual">
      <formula>$DE74</formula>
    </cfRule>
  </conditionalFormatting>
  <conditionalFormatting sqref="DE99">
    <cfRule type="cellIs" dxfId="513" priority="35" stopIfTrue="1" operator="notEqual">
      <formula>$DI99</formula>
    </cfRule>
  </conditionalFormatting>
  <conditionalFormatting sqref="DB99">
    <cfRule type="cellIs" dxfId="512" priority="36" stopIfTrue="1" operator="notEqual">
      <formula>$DE99</formula>
    </cfRule>
  </conditionalFormatting>
  <conditionalFormatting sqref="DE69">
    <cfRule type="cellIs" dxfId="511" priority="33" stopIfTrue="1" operator="notEqual">
      <formula>$DI69</formula>
    </cfRule>
  </conditionalFormatting>
  <conditionalFormatting sqref="DB69">
    <cfRule type="cellIs" dxfId="510" priority="34" stopIfTrue="1" operator="notEqual">
      <formula>$DE69</formula>
    </cfRule>
  </conditionalFormatting>
  <conditionalFormatting sqref="DE69">
    <cfRule type="cellIs" dxfId="509" priority="31" stopIfTrue="1" operator="notEqual">
      <formula>$DI69</formula>
    </cfRule>
  </conditionalFormatting>
  <conditionalFormatting sqref="DB69">
    <cfRule type="cellIs" dxfId="508" priority="32" stopIfTrue="1" operator="notEqual">
      <formula>$DE69</formula>
    </cfRule>
  </conditionalFormatting>
  <conditionalFormatting sqref="DE110">
    <cfRule type="cellIs" dxfId="507" priority="29" stopIfTrue="1" operator="notEqual">
      <formula>$DI110</formula>
    </cfRule>
  </conditionalFormatting>
  <conditionalFormatting sqref="DB110">
    <cfRule type="cellIs" dxfId="506" priority="30" stopIfTrue="1" operator="notEqual">
      <formula>$DE110</formula>
    </cfRule>
  </conditionalFormatting>
  <conditionalFormatting sqref="DE17">
    <cfRule type="cellIs" dxfId="505" priority="27" stopIfTrue="1" operator="notEqual">
      <formula>$DI17</formula>
    </cfRule>
  </conditionalFormatting>
  <conditionalFormatting sqref="DB17">
    <cfRule type="cellIs" dxfId="504" priority="28" stopIfTrue="1" operator="notEqual">
      <formula>$DE17</formula>
    </cfRule>
  </conditionalFormatting>
  <conditionalFormatting sqref="DE137">
    <cfRule type="cellIs" dxfId="503" priority="26" stopIfTrue="1" operator="notEqual">
      <formula>$DI137</formula>
    </cfRule>
  </conditionalFormatting>
  <conditionalFormatting sqref="DB137">
    <cfRule type="cellIs" dxfId="502" priority="25" stopIfTrue="1" operator="notEqual">
      <formula>$DI137</formula>
    </cfRule>
  </conditionalFormatting>
  <conditionalFormatting sqref="CY137">
    <cfRule type="cellIs" dxfId="501" priority="24" stopIfTrue="1" operator="notEqual">
      <formula>$DB137</formula>
    </cfRule>
  </conditionalFormatting>
  <conditionalFormatting sqref="CV140">
    <cfRule type="cellIs" dxfId="500" priority="23" stopIfTrue="1" operator="notEqual">
      <formula>$DB140</formula>
    </cfRule>
  </conditionalFormatting>
  <conditionalFormatting sqref="CV139">
    <cfRule type="cellIs" dxfId="499" priority="22" stopIfTrue="1" operator="notEqual">
      <formula>$DB139</formula>
    </cfRule>
  </conditionalFormatting>
  <conditionalFormatting sqref="CV136">
    <cfRule type="cellIs" dxfId="498" priority="21" stopIfTrue="1" operator="notEqual">
      <formula>$DB136</formula>
    </cfRule>
  </conditionalFormatting>
  <conditionalFormatting sqref="CV141">
    <cfRule type="cellIs" dxfId="497" priority="20" stopIfTrue="1" operator="notEqual">
      <formula>$DB141</formula>
    </cfRule>
  </conditionalFormatting>
  <conditionalFormatting sqref="CV137">
    <cfRule type="cellIs" dxfId="496" priority="19" stopIfTrue="1" operator="notEqual">
      <formula>$DB137</formula>
    </cfRule>
  </conditionalFormatting>
  <conditionalFormatting sqref="CV6:CV44 CV108:CV135 CV104:CV106 CV46:CV102">
    <cfRule type="expression" dxfId="495" priority="17" stopIfTrue="1">
      <formula>$CY6=""</formula>
    </cfRule>
    <cfRule type="cellIs" dxfId="494" priority="18" stopIfTrue="1" operator="notEqual">
      <formula>$CY6</formula>
    </cfRule>
  </conditionalFormatting>
  <conditionalFormatting sqref="DB103">
    <cfRule type="cellIs" dxfId="493" priority="16" stopIfTrue="1" operator="notEqual">
      <formula>$DE103</formula>
    </cfRule>
  </conditionalFormatting>
  <conditionalFormatting sqref="CV103">
    <cfRule type="expression" dxfId="492" priority="14" stopIfTrue="1">
      <formula>$CY103=""</formula>
    </cfRule>
    <cfRule type="cellIs" dxfId="491" priority="15" stopIfTrue="1" operator="notEqual">
      <formula>$CY103</formula>
    </cfRule>
  </conditionalFormatting>
  <conditionalFormatting sqref="CY103">
    <cfRule type="cellIs" dxfId="490" priority="13" operator="notEqual">
      <formula>$CY103</formula>
    </cfRule>
  </conditionalFormatting>
  <conditionalFormatting sqref="DB107">
    <cfRule type="cellIs" dxfId="489" priority="12" stopIfTrue="1" operator="notEqual">
      <formula>$DI107</formula>
    </cfRule>
  </conditionalFormatting>
  <conditionalFormatting sqref="CY107">
    <cfRule type="cellIs" dxfId="488" priority="11" operator="notEqual">
      <formula>$CY107</formula>
    </cfRule>
  </conditionalFormatting>
  <conditionalFormatting sqref="DE107">
    <cfRule type="cellIs" dxfId="487" priority="10" stopIfTrue="1" operator="notEqual">
      <formula>$DI107</formula>
    </cfRule>
  </conditionalFormatting>
  <conditionalFormatting sqref="CV107">
    <cfRule type="expression" dxfId="486" priority="8" stopIfTrue="1">
      <formula>$CY107=""</formula>
    </cfRule>
    <cfRule type="cellIs" dxfId="485" priority="9" stopIfTrue="1" operator="notEqual">
      <formula>$CY107</formula>
    </cfRule>
  </conditionalFormatting>
  <conditionalFormatting sqref="DE145">
    <cfRule type="cellIs" dxfId="484" priority="7" stopIfTrue="1" operator="notEqual">
      <formula>$DI145</formula>
    </cfRule>
  </conditionalFormatting>
  <conditionalFormatting sqref="CV145">
    <cfRule type="cellIs" dxfId="483" priority="6" stopIfTrue="1" operator="notEqual">
      <formula>$DB145</formula>
    </cfRule>
  </conditionalFormatting>
  <conditionalFormatting sqref="DE45">
    <cfRule type="cellIs" dxfId="482" priority="4" stopIfTrue="1" operator="notEqual">
      <formula>$DI45</formula>
    </cfRule>
  </conditionalFormatting>
  <conditionalFormatting sqref="DB45">
    <cfRule type="cellIs" dxfId="481" priority="5" stopIfTrue="1" operator="notEqual">
      <formula>$DE45</formula>
    </cfRule>
  </conditionalFormatting>
  <conditionalFormatting sqref="CY45">
    <cfRule type="cellIs" dxfId="480" priority="3" operator="notEqual">
      <formula>$CY45</formula>
    </cfRule>
  </conditionalFormatting>
  <conditionalFormatting sqref="CV45">
    <cfRule type="expression" dxfId="479" priority="1" stopIfTrue="1">
      <formula>$CY45=""</formula>
    </cfRule>
    <cfRule type="cellIs" dxfId="478" priority="2" stopIfTrue="1" operator="notEqual">
      <formula>$CY45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72.0 / Gültig ab: 01.11.16 / Seite &amp;P (&amp;N)</oddFooter>
  </headerFooter>
  <drawing r:id="rId2"/>
  <legacyDrawingHF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7"/>
  <sheetViews>
    <sheetView topLeftCell="A72" zoomScaleNormal="100" zoomScaleSheetLayoutView="75" workbookViewId="0">
      <selection activeCell="A108" sqref="A108:XFD10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1179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2016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36" si="1">$AD$3-V5</f>
        <v>39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36" si="2">+S5</f>
        <v>Giger Hans</v>
      </c>
      <c r="CR5" s="19">
        <f t="shared" ref="CR5:CR36" si="3">+Z5</f>
        <v>39</v>
      </c>
      <c r="CS5" s="19" t="str">
        <f t="shared" ref="CS5:CS3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3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34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34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33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33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29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29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29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29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 t="shared" si="1"/>
        <v>24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 t="shared" si="2"/>
        <v>Suter Thomas</v>
      </c>
      <c r="CR10" s="19">
        <f t="shared" si="3"/>
        <v>24</v>
      </c>
      <c r="CS10" s="19" t="str">
        <f t="shared" si="4"/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 t="shared" si="13"/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47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47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42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42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 t="shared" si="1"/>
        <v>38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 t="shared" si="2"/>
        <v>Bosshard Heinz</v>
      </c>
      <c r="CR13" s="19">
        <f t="shared" si="3"/>
        <v>38</v>
      </c>
      <c r="CS13" s="19" t="str">
        <f t="shared" si="4"/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 t="shared" si="13"/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 t="shared" si="1"/>
        <v>35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 t="shared" si="2"/>
        <v>Schär Robert</v>
      </c>
      <c r="CR14" s="19">
        <f t="shared" si="3"/>
        <v>35</v>
      </c>
      <c r="CS14" s="19" t="str">
        <f t="shared" si="4"/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 t="shared" si="1"/>
        <v>32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 t="shared" si="2"/>
        <v xml:space="preserve">Spieler Daniel </v>
      </c>
      <c r="CR15" s="19">
        <f t="shared" si="3"/>
        <v>32</v>
      </c>
      <c r="CS15" s="19" t="str">
        <f t="shared" si="4"/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31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31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 t="shared" si="1"/>
        <v>29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29</v>
      </c>
      <c r="CS17" s="19" t="str">
        <f t="shared" si="4"/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 t="shared" si="13"/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 t="shared" si="1"/>
        <v>29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29</v>
      </c>
      <c r="CS18" s="19" t="str">
        <f t="shared" si="4"/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 t="shared" si="13"/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28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28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28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28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20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20</v>
      </c>
      <c r="CS21" s="19" t="str">
        <f t="shared" si="4"/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19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19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19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19</v>
      </c>
      <c r="CS23" s="19" t="str">
        <f t="shared" si="4"/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19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19</v>
      </c>
      <c r="CS24" s="19" t="str">
        <f t="shared" si="4"/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 t="shared" si="1"/>
        <v>18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 t="shared" si="2"/>
        <v>Haas Gabi</v>
      </c>
      <c r="CR25" s="19">
        <f t="shared" si="3"/>
        <v>18</v>
      </c>
      <c r="CS25" s="19" t="str">
        <f t="shared" si="4"/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18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18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 t="shared" si="1"/>
        <v>16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 t="shared" si="2"/>
        <v>Trouillet Jean-Georges</v>
      </c>
      <c r="CR27" s="19">
        <f t="shared" si="3"/>
        <v>16</v>
      </c>
      <c r="CS27" s="19" t="str">
        <f t="shared" si="4"/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 t="shared" si="13"/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45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45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40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40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47" si="22">VLOOKUP($CV29,Funktionsbezeichnungen,3,0)</f>
        <v>10</v>
      </c>
      <c r="CX29" s="83" t="str">
        <f t="shared" ref="CX29:CX47" si="23">VLOOKUP($CV29,Funktionsbezeichnungen,2,0)</f>
        <v>Vorgesetzter  -  2. Stufe</v>
      </c>
      <c r="CY29" s="125">
        <v>751</v>
      </c>
      <c r="CZ29" s="33">
        <f t="shared" ref="CZ29:CZ45" si="24">VLOOKUP($CY29,Funktionsbezeichnungen,3,0)</f>
        <v>10</v>
      </c>
      <c r="DA29" s="83" t="str">
        <f t="shared" ref="DA29:DA45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45" si="26">VLOOKUP($DF29,Funktionsbezeichnungen,3,0)</f>
        <v>10</v>
      </c>
      <c r="DH29" s="83" t="str">
        <f t="shared" ref="DH29:DH45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 t="shared" ref="C30:C36" si="28">IF(Z30&gt;=10,1,0)</f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30</v>
      </c>
      <c r="AA30" s="25" t="s">
        <v>672</v>
      </c>
      <c r="AB30" s="162" t="s">
        <v>1043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30</v>
      </c>
      <c r="CS30" s="19" t="str">
        <f t="shared" si="4"/>
        <v xml:space="preserve"> C/B 2)</v>
      </c>
      <c r="CT30" s="154">
        <v>4269</v>
      </c>
      <c r="CU30" s="126"/>
      <c r="CV30" s="125">
        <v>773</v>
      </c>
      <c r="CW30" s="33">
        <f t="shared" ref="CW30:CW36" si="29">VLOOKUP($CV30,Funktionsbezeichnungen,3,0)</f>
        <v>9</v>
      </c>
      <c r="CX30" s="83" t="str">
        <f t="shared" ref="CX30:CX36" si="30">VLOOKUP($CV30,Funktionsbezeichnungen,2,0)</f>
        <v>Projektingenieur 3</v>
      </c>
      <c r="CY30" s="125">
        <v>773</v>
      </c>
      <c r="CZ30" s="33">
        <f>VLOOKUP($CY30,Funktionsbezeichnungen,3,0)</f>
        <v>9</v>
      </c>
      <c r="DA30" s="83" t="str">
        <f>VLOOKUP($CY30,Funktionsbezeichnungen,2,0)</f>
        <v>Projektingenieur 3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 t="shared" si="13"/>
        <v>4269</v>
      </c>
      <c r="DN30" s="153">
        <v>2</v>
      </c>
      <c r="DO30" s="19">
        <v>3</v>
      </c>
      <c r="DP30" s="19" t="s">
        <v>951</v>
      </c>
    </row>
    <row r="31" spans="1:120" s="19" customFormat="1" ht="15.75" x14ac:dyDescent="0.2">
      <c r="A31" s="53">
        <v>1</v>
      </c>
      <c r="B31" s="53"/>
      <c r="C31" s="53">
        <f t="shared" si="28"/>
        <v>1</v>
      </c>
      <c r="D31" s="55">
        <v>1</v>
      </c>
      <c r="E31" s="55"/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359</v>
      </c>
      <c r="P31" s="15" t="s">
        <v>452</v>
      </c>
      <c r="Q31" s="15">
        <v>27</v>
      </c>
      <c r="R31" s="42"/>
      <c r="S31" s="27" t="s">
        <v>122</v>
      </c>
      <c r="T31" s="21">
        <v>1968</v>
      </c>
      <c r="U31" s="28" t="s">
        <v>201</v>
      </c>
      <c r="V31" s="21">
        <v>1994</v>
      </c>
      <c r="W31" s="25"/>
      <c r="X31" s="21"/>
      <c r="Y31" s="26" t="s">
        <v>123</v>
      </c>
      <c r="Z31" s="21">
        <f t="shared" si="1"/>
        <v>22</v>
      </c>
      <c r="AA31" s="25" t="s">
        <v>673</v>
      </c>
      <c r="AB31" s="162" t="s">
        <v>1043</v>
      </c>
      <c r="AC31" s="21"/>
      <c r="AE31" s="90" t="s">
        <v>373</v>
      </c>
      <c r="AF31" s="82"/>
      <c r="CP31" s="19" t="str">
        <f t="shared" si="2"/>
        <v>Kern Etienne</v>
      </c>
      <c r="CR31" s="19">
        <f t="shared" si="3"/>
        <v>22</v>
      </c>
      <c r="CS31" s="19" t="str">
        <f t="shared" si="4"/>
        <v xml:space="preserve"> C/B 2)</v>
      </c>
      <c r="CT31" s="154">
        <v>4246</v>
      </c>
      <c r="CU31" s="126"/>
      <c r="CV31" s="125">
        <v>772</v>
      </c>
      <c r="CW31" s="33">
        <f t="shared" si="29"/>
        <v>8</v>
      </c>
      <c r="CX31" s="83" t="str">
        <f t="shared" si="30"/>
        <v>Projektingenieur 2</v>
      </c>
      <c r="CY31" s="125">
        <v>772</v>
      </c>
      <c r="CZ31" s="33">
        <f>VLOOKUP($CY31,Funktionsbezeichnungen,3,0)</f>
        <v>8</v>
      </c>
      <c r="DA31" s="83" t="str">
        <f>VLOOKUP($CY31,Funktionsbezeichnungen,2,0)</f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>VLOOKUP($DF31,Funktionsbezeichnungen,3,0)</f>
        <v>8</v>
      </c>
      <c r="DH31" s="83" t="str">
        <f>VLOOKUP($DF31,Funktionsbezeichnungen,2,0)</f>
        <v>Projektingenieur 2</v>
      </c>
      <c r="DM31" s="19">
        <f t="shared" si="13"/>
        <v>4246</v>
      </c>
      <c r="DN31" s="153">
        <v>1</v>
      </c>
      <c r="DO31" s="19">
        <v>2</v>
      </c>
      <c r="DP31" s="19" t="s">
        <v>951</v>
      </c>
    </row>
    <row r="32" spans="1:120" s="19" customFormat="1" ht="27" x14ac:dyDescent="0.2">
      <c r="A32" s="53">
        <v>0</v>
      </c>
      <c r="B32" s="53">
        <v>1</v>
      </c>
      <c r="C32" s="53">
        <f t="shared" si="28"/>
        <v>1</v>
      </c>
      <c r="D32" s="55"/>
      <c r="E32" s="55"/>
      <c r="F32" s="56">
        <v>1</v>
      </c>
      <c r="G32" s="54"/>
      <c r="H32" s="54"/>
      <c r="I32" s="56"/>
      <c r="J32" s="54"/>
      <c r="K32" s="56"/>
      <c r="L32" s="56"/>
      <c r="M32" s="56"/>
      <c r="N32" s="58"/>
      <c r="O32" s="166" t="s">
        <v>359</v>
      </c>
      <c r="P32" s="167" t="s">
        <v>460</v>
      </c>
      <c r="Q32" s="15">
        <v>28</v>
      </c>
      <c r="R32" s="168"/>
      <c r="S32" s="20" t="s">
        <v>231</v>
      </c>
      <c r="T32" s="21">
        <v>1967</v>
      </c>
      <c r="U32" s="28" t="s">
        <v>1065</v>
      </c>
      <c r="V32" s="21">
        <v>1996</v>
      </c>
      <c r="W32" s="25"/>
      <c r="X32" s="21"/>
      <c r="Y32" s="28" t="s">
        <v>233</v>
      </c>
      <c r="Z32" s="118">
        <f t="shared" si="1"/>
        <v>20</v>
      </c>
      <c r="AA32" s="25" t="s">
        <v>675</v>
      </c>
      <c r="AB32" s="162" t="s">
        <v>1043</v>
      </c>
      <c r="AC32" s="21"/>
      <c r="AE32" s="90" t="s">
        <v>373</v>
      </c>
      <c r="AF32" s="82"/>
      <c r="CP32" s="19" t="str">
        <f t="shared" si="2"/>
        <v>Ruff Ute</v>
      </c>
      <c r="CR32" s="19">
        <f t="shared" si="3"/>
        <v>20</v>
      </c>
      <c r="CS32" s="19" t="str">
        <f t="shared" si="4"/>
        <v xml:space="preserve"> C/B 2)</v>
      </c>
      <c r="CT32" s="154">
        <v>4277</v>
      </c>
      <c r="CU32" s="126"/>
      <c r="CV32" s="125">
        <v>782</v>
      </c>
      <c r="CW32" s="33">
        <f t="shared" si="29"/>
        <v>8</v>
      </c>
      <c r="CX32" s="83" t="str">
        <f t="shared" si="30"/>
        <v>Projektingenieur 2</v>
      </c>
      <c r="CY32" s="125">
        <v>782</v>
      </c>
      <c r="CZ32" s="33">
        <f>VLOOKUP($CY32,Funktionsbezeichnungen,3,0)</f>
        <v>8</v>
      </c>
      <c r="DA32" s="83" t="str">
        <f>VLOOKUP($CY32,Funktionsbezeichnungen,2,0)</f>
        <v>Projektingenieur 2</v>
      </c>
      <c r="DB32" s="125">
        <v>782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782</v>
      </c>
      <c r="DG32" s="33">
        <f>VLOOKUP($DF32,Funktionsbezeichnungen,3,0)</f>
        <v>8</v>
      </c>
      <c r="DH32" s="83" t="str">
        <f>VLOOKUP($DF32,Funktionsbezeichnungen,2,0)</f>
        <v>Projektingenieur 2</v>
      </c>
      <c r="DM32" s="19">
        <f t="shared" si="13"/>
        <v>4277</v>
      </c>
      <c r="DN32" s="153">
        <v>3</v>
      </c>
      <c r="DO32" s="19">
        <v>2</v>
      </c>
      <c r="DP32" s="19" t="s">
        <v>952</v>
      </c>
    </row>
    <row r="33" spans="1:120" s="19" customFormat="1" ht="15.75" x14ac:dyDescent="0.2">
      <c r="A33" s="53">
        <v>0</v>
      </c>
      <c r="B33" s="53"/>
      <c r="C33" s="53">
        <f t="shared" si="28"/>
        <v>1</v>
      </c>
      <c r="D33" s="55">
        <v>1</v>
      </c>
      <c r="E33" s="55"/>
      <c r="F33" s="56"/>
      <c r="G33" s="54"/>
      <c r="H33" s="54"/>
      <c r="I33" s="56"/>
      <c r="J33" s="54"/>
      <c r="K33" s="56"/>
      <c r="L33" s="56"/>
      <c r="M33" s="56"/>
      <c r="N33" s="58"/>
      <c r="O33" s="52" t="s">
        <v>360</v>
      </c>
      <c r="P33" s="15" t="s">
        <v>640</v>
      </c>
      <c r="Q33" s="15">
        <v>29</v>
      </c>
      <c r="R33" s="42"/>
      <c r="S33" s="20" t="s">
        <v>641</v>
      </c>
      <c r="T33" s="21">
        <v>1971</v>
      </c>
      <c r="U33" s="28" t="s">
        <v>709</v>
      </c>
      <c r="V33" s="21">
        <v>2000</v>
      </c>
      <c r="W33" s="25"/>
      <c r="X33" s="21"/>
      <c r="Y33" s="28" t="s">
        <v>643</v>
      </c>
      <c r="Z33" s="21">
        <f t="shared" si="1"/>
        <v>16</v>
      </c>
      <c r="AA33" s="25" t="s">
        <v>97</v>
      </c>
      <c r="AB33" s="21" t="s">
        <v>1039</v>
      </c>
      <c r="AC33" s="21"/>
      <c r="AE33" s="90" t="s">
        <v>373</v>
      </c>
      <c r="AF33" s="82"/>
      <c r="CP33" s="19" t="str">
        <f t="shared" si="2"/>
        <v>Albrecht Stefan</v>
      </c>
      <c r="CR33" s="19">
        <f t="shared" si="3"/>
        <v>16</v>
      </c>
      <c r="CS33" s="19" t="str">
        <f t="shared" si="4"/>
        <v xml:space="preserve"> C/B 2)</v>
      </c>
      <c r="CT33" s="154">
        <v>4900</v>
      </c>
      <c r="CU33" s="126"/>
      <c r="CV33" s="125">
        <v>772</v>
      </c>
      <c r="CW33" s="33">
        <f t="shared" si="29"/>
        <v>8</v>
      </c>
      <c r="CX33" s="83" t="str">
        <f t="shared" si="30"/>
        <v>Projektingenieur 2</v>
      </c>
      <c r="CY33" s="125">
        <v>772</v>
      </c>
      <c r="CZ33" s="33">
        <f>VLOOKUP($CY33,Funktionsbezeichnungen,3,0)</f>
        <v>8</v>
      </c>
      <c r="DA33" s="83" t="str">
        <f>VLOOKUP($CY33,Funktionsbezeichnungen,2,0)</f>
        <v>Projektingenieur 2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>VLOOKUP($DF33,Funktionsbezeichnungen,3,0)</f>
        <v>8</v>
      </c>
      <c r="DH33" s="83" t="str">
        <f>VLOOKUP($DF33,Funktionsbezeichnungen,2,0)</f>
        <v>Projektingenieur 2</v>
      </c>
      <c r="DM33" s="19">
        <f t="shared" si="13"/>
        <v>4900</v>
      </c>
      <c r="DN33" s="153">
        <v>1</v>
      </c>
      <c r="DO33" s="19">
        <v>2</v>
      </c>
      <c r="DP33" s="19" t="s">
        <v>951</v>
      </c>
    </row>
    <row r="34" spans="1:120" s="19" customFormat="1" ht="15.75" x14ac:dyDescent="0.2">
      <c r="A34" s="53">
        <v>0</v>
      </c>
      <c r="B34" s="53"/>
      <c r="C34" s="53">
        <f t="shared" si="28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360</v>
      </c>
      <c r="P34" s="15" t="s">
        <v>1145</v>
      </c>
      <c r="Q34" s="15">
        <v>30</v>
      </c>
      <c r="R34" s="42"/>
      <c r="S34" s="20" t="s">
        <v>1146</v>
      </c>
      <c r="T34" s="21">
        <v>1974</v>
      </c>
      <c r="U34" s="28" t="s">
        <v>194</v>
      </c>
      <c r="V34" s="21">
        <v>2001</v>
      </c>
      <c r="W34" s="25"/>
      <c r="X34" s="21"/>
      <c r="Y34" s="28" t="s">
        <v>1148</v>
      </c>
      <c r="Z34" s="21">
        <f t="shared" si="1"/>
        <v>15</v>
      </c>
      <c r="AA34" s="25" t="s">
        <v>1147</v>
      </c>
      <c r="AB34" s="162" t="s">
        <v>1043</v>
      </c>
      <c r="AC34" s="21"/>
      <c r="AE34" s="90" t="s">
        <v>373</v>
      </c>
      <c r="AF34" s="82"/>
      <c r="CP34" s="192" t="str">
        <f t="shared" si="2"/>
        <v>Häner David</v>
      </c>
      <c r="CR34" s="19">
        <f t="shared" si="3"/>
        <v>15</v>
      </c>
      <c r="CS34" s="19" t="str">
        <f t="shared" si="4"/>
        <v xml:space="preserve"> C/B 2)</v>
      </c>
      <c r="CT34" s="205">
        <v>4317</v>
      </c>
      <c r="CU34" s="126"/>
      <c r="CV34" s="125">
        <v>772</v>
      </c>
      <c r="CW34" s="33">
        <f t="shared" si="29"/>
        <v>8</v>
      </c>
      <c r="CX34" s="83" t="str">
        <f t="shared" si="30"/>
        <v>Projektingenieur 2</v>
      </c>
      <c r="CY34" s="125"/>
      <c r="CZ34" s="33"/>
      <c r="DA34" s="83"/>
      <c r="DB34" s="125"/>
      <c r="DC34" s="33"/>
      <c r="DD34" s="83"/>
      <c r="DE34" s="20"/>
      <c r="DF34" s="33"/>
      <c r="DG34" s="33"/>
      <c r="DH34" s="83"/>
      <c r="DM34" s="19">
        <f t="shared" si="13"/>
        <v>4317</v>
      </c>
      <c r="DN34" s="153">
        <v>2</v>
      </c>
      <c r="DO34" s="19">
        <v>3</v>
      </c>
      <c r="DP34" s="19" t="s">
        <v>951</v>
      </c>
    </row>
    <row r="35" spans="1:120" s="19" customFormat="1" ht="15.75" x14ac:dyDescent="0.2">
      <c r="A35" s="53">
        <v>0</v>
      </c>
      <c r="B35" s="53"/>
      <c r="C35" s="53">
        <f t="shared" si="28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471</v>
      </c>
      <c r="Q35" s="15">
        <v>31</v>
      </c>
      <c r="R35" s="42"/>
      <c r="S35" s="20" t="s">
        <v>229</v>
      </c>
      <c r="T35" s="21">
        <v>1976</v>
      </c>
      <c r="U35" s="28" t="s">
        <v>241</v>
      </c>
      <c r="V35" s="21">
        <v>2001</v>
      </c>
      <c r="W35" s="25"/>
      <c r="X35" s="21"/>
      <c r="Y35" s="28" t="s">
        <v>337</v>
      </c>
      <c r="Z35" s="21">
        <f t="shared" si="1"/>
        <v>15</v>
      </c>
      <c r="AA35" s="25" t="s">
        <v>683</v>
      </c>
      <c r="AB35" s="162" t="s">
        <v>1043</v>
      </c>
      <c r="AC35" s="21"/>
      <c r="AE35" s="90" t="s">
        <v>373</v>
      </c>
      <c r="AF35" s="82"/>
      <c r="CP35" s="19" t="str">
        <f t="shared" si="2"/>
        <v>Falzone Lorenzo</v>
      </c>
      <c r="CR35" s="19">
        <f t="shared" si="3"/>
        <v>15</v>
      </c>
      <c r="CS35" s="19" t="str">
        <f t="shared" si="4"/>
        <v xml:space="preserve"> C/B 2)</v>
      </c>
      <c r="CT35" s="154">
        <v>7695</v>
      </c>
      <c r="CU35" s="126"/>
      <c r="CV35" s="125">
        <v>772</v>
      </c>
      <c r="CW35" s="33">
        <f t="shared" si="29"/>
        <v>8</v>
      </c>
      <c r="CX35" s="83" t="str">
        <f t="shared" si="30"/>
        <v>Projektingenieur 2</v>
      </c>
      <c r="CY35" s="125">
        <v>772</v>
      </c>
      <c r="CZ35" s="33">
        <f>VLOOKUP($CY35,Funktionsbezeichnungen,3,0)</f>
        <v>8</v>
      </c>
      <c r="DA35" s="83" t="str">
        <f>VLOOKUP($CY35,Funktionsbezeichnungen,2,0)</f>
        <v>Projektingenieur 2</v>
      </c>
      <c r="DB35" s="125">
        <v>772</v>
      </c>
      <c r="DC35" s="33">
        <f>VLOOKUP($DB35,Funktionsbezeichnungen,3,0)</f>
        <v>8</v>
      </c>
      <c r="DD35" s="83" t="str">
        <f>VLOOKUP($DB35,Funktionsbezeichnungen,2,0)</f>
        <v>Projektingenieur 2</v>
      </c>
      <c r="DE35" s="20"/>
      <c r="DF35" s="33">
        <v>771</v>
      </c>
      <c r="DG35" s="33">
        <f>VLOOKUP($DF35,Funktionsbezeichnungen,3,0)</f>
        <v>7</v>
      </c>
      <c r="DH35" s="83" t="str">
        <f>VLOOKUP($DF35,Funktionsbezeichnungen,2,0)</f>
        <v>Projektingenieur 1</v>
      </c>
      <c r="DM35" s="19">
        <f t="shared" si="13"/>
        <v>7695</v>
      </c>
      <c r="DN35" s="153">
        <v>1</v>
      </c>
      <c r="DO35" s="19">
        <v>2</v>
      </c>
      <c r="DP35" s="19" t="s">
        <v>951</v>
      </c>
    </row>
    <row r="36" spans="1:120" s="19" customFormat="1" ht="15.75" x14ac:dyDescent="0.2">
      <c r="A36" s="53">
        <v>0</v>
      </c>
      <c r="B36" s="53">
        <v>1</v>
      </c>
      <c r="C36" s="53">
        <f t="shared" si="28"/>
        <v>1</v>
      </c>
      <c r="D36" s="55">
        <v>1</v>
      </c>
      <c r="E36" s="55"/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588</v>
      </c>
      <c r="Q36" s="15">
        <v>32</v>
      </c>
      <c r="R36" s="42"/>
      <c r="S36" s="20" t="s">
        <v>589</v>
      </c>
      <c r="T36" s="21">
        <v>1976</v>
      </c>
      <c r="U36" s="28" t="s">
        <v>194</v>
      </c>
      <c r="V36" s="21">
        <v>2001</v>
      </c>
      <c r="W36" s="25"/>
      <c r="X36" s="21"/>
      <c r="Y36" s="28" t="s">
        <v>1024</v>
      </c>
      <c r="Z36" s="21">
        <f t="shared" si="1"/>
        <v>15</v>
      </c>
      <c r="AA36" s="25" t="s">
        <v>684</v>
      </c>
      <c r="AB36" s="162" t="s">
        <v>1043</v>
      </c>
      <c r="AC36" s="21"/>
      <c r="AE36" s="90" t="s">
        <v>373</v>
      </c>
      <c r="AF36" s="82"/>
      <c r="CP36" s="19" t="str">
        <f t="shared" si="2"/>
        <v>Weber Madeleine</v>
      </c>
      <c r="CR36" s="19">
        <f t="shared" si="3"/>
        <v>15</v>
      </c>
      <c r="CS36" s="19" t="str">
        <f t="shared" si="4"/>
        <v xml:space="preserve"> C/B 2)</v>
      </c>
      <c r="CT36" s="154">
        <v>4350</v>
      </c>
      <c r="CU36" s="126"/>
      <c r="CV36" s="125">
        <v>772</v>
      </c>
      <c r="CW36" s="33">
        <f t="shared" si="29"/>
        <v>8</v>
      </c>
      <c r="CX36" s="83" t="str">
        <f t="shared" si="30"/>
        <v>Projektingenieur 2</v>
      </c>
      <c r="CY36" s="125">
        <v>772</v>
      </c>
      <c r="CZ36" s="33">
        <f>VLOOKUP($CY36,Funktionsbezeichnungen,3,0)</f>
        <v>8</v>
      </c>
      <c r="DA36" s="83" t="str">
        <f>VLOOKUP($CY36,Funktionsbezeichnungen,2,0)</f>
        <v>Projektingenieur 2</v>
      </c>
      <c r="DB36" s="125">
        <v>772</v>
      </c>
      <c r="DC36" s="33">
        <f>VLOOKUP($DB36,Funktionsbezeichnungen,3,0)</f>
        <v>8</v>
      </c>
      <c r="DD36" s="83" t="str">
        <f>VLOOKUP($DB36,Funktionsbezeichnungen,2,0)</f>
        <v>Projektingenieur 2</v>
      </c>
      <c r="DE36" s="20"/>
      <c r="DF36" s="33">
        <v>771</v>
      </c>
      <c r="DG36" s="33">
        <f>VLOOKUP($DF36,Funktionsbezeichnungen,3,0)</f>
        <v>7</v>
      </c>
      <c r="DH36" s="83" t="str">
        <f>VLOOKUP($DF36,Funktionsbezeichnungen,2,0)</f>
        <v>Projektingenieur 1</v>
      </c>
      <c r="DM36" s="19">
        <f t="shared" si="13"/>
        <v>4350</v>
      </c>
      <c r="DN36" s="153">
        <v>1</v>
      </c>
      <c r="DO36" s="19">
        <v>2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361</v>
      </c>
      <c r="P37" s="15" t="s">
        <v>447</v>
      </c>
      <c r="Q37" s="15">
        <v>33</v>
      </c>
      <c r="R37" s="16"/>
      <c r="S37" s="20" t="s">
        <v>111</v>
      </c>
      <c r="T37" s="21">
        <v>1954</v>
      </c>
      <c r="U37" s="28" t="s">
        <v>195</v>
      </c>
      <c r="V37" s="21">
        <v>1976</v>
      </c>
      <c r="W37" s="25"/>
      <c r="X37" s="21"/>
      <c r="Y37" s="28" t="s">
        <v>547</v>
      </c>
      <c r="Z37" s="21">
        <f t="shared" ref="Z37:Z68" si="31">$AD$3-V37</f>
        <v>40</v>
      </c>
      <c r="AA37" s="25" t="s">
        <v>671</v>
      </c>
      <c r="AB37" s="21" t="s">
        <v>105</v>
      </c>
      <c r="AC37" s="21"/>
      <c r="AE37" s="90" t="s">
        <v>415</v>
      </c>
      <c r="AF37" s="82"/>
      <c r="CP37" s="19" t="str">
        <f t="shared" ref="CP37:CP70" si="32">+S37</f>
        <v>Buser Edi</v>
      </c>
      <c r="CR37" s="19">
        <f t="shared" ref="CR37:CR70" si="33">+Z37</f>
        <v>40</v>
      </c>
      <c r="CS37" s="19" t="str">
        <f t="shared" ref="CS37:CS70" si="34">+AB37</f>
        <v>C</v>
      </c>
      <c r="CT37" s="154">
        <v>3160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>VLOOKUP($DB37,Funktionsbezeichnungen,3,0)</f>
        <v>8</v>
      </c>
      <c r="DD37" s="83" t="str">
        <f>VLOOKUP($DB37,Funktionsbezeichnungen,2,0)</f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ref="DM37:DM70" si="35">+CT37</f>
        <v>3160</v>
      </c>
      <c r="DN37" s="153">
        <v>2</v>
      </c>
      <c r="DO37" s="19">
        <v>3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448</v>
      </c>
      <c r="Q38" s="15">
        <v>34</v>
      </c>
      <c r="R38" s="16"/>
      <c r="S38" s="20" t="s">
        <v>112</v>
      </c>
      <c r="T38" s="21">
        <v>1956</v>
      </c>
      <c r="U38" s="26" t="s">
        <v>854</v>
      </c>
      <c r="V38" s="21">
        <v>1981</v>
      </c>
      <c r="W38" s="25" t="s">
        <v>855</v>
      </c>
      <c r="X38" s="21">
        <v>1990</v>
      </c>
      <c r="Y38" s="28" t="s">
        <v>329</v>
      </c>
      <c r="Z38" s="21">
        <f t="shared" si="31"/>
        <v>35</v>
      </c>
      <c r="AA38" s="25" t="s">
        <v>671</v>
      </c>
      <c r="AB38" s="21" t="s">
        <v>105</v>
      </c>
      <c r="AC38" s="21"/>
      <c r="AE38" s="90" t="s">
        <v>389</v>
      </c>
      <c r="AF38" s="82"/>
      <c r="CP38" s="19" t="str">
        <f t="shared" si="32"/>
        <v>Bergmann Georg</v>
      </c>
      <c r="CR38" s="19">
        <f t="shared" si="33"/>
        <v>35</v>
      </c>
      <c r="CS38" s="19" t="str">
        <f t="shared" si="34"/>
        <v>C</v>
      </c>
      <c r="CT38" s="154">
        <v>4185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>VLOOKUP($DB38,Funktionsbezeichnungen,3,0)</f>
        <v>8</v>
      </c>
      <c r="DD38" s="83" t="str">
        <f>VLOOKUP($DB38,Funktionsbezeichnungen,2,0)</f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35"/>
        <v>4185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/>
      <c r="C39" s="53">
        <f t="shared" si="0"/>
        <v>1</v>
      </c>
      <c r="D39" s="55"/>
      <c r="E39" s="55">
        <v>1</v>
      </c>
      <c r="F39" s="56"/>
      <c r="G39" s="54"/>
      <c r="H39" s="54">
        <v>1</v>
      </c>
      <c r="I39" s="56"/>
      <c r="J39" s="54"/>
      <c r="K39" s="56"/>
      <c r="L39" s="56"/>
      <c r="M39" s="56"/>
      <c r="N39" s="58"/>
      <c r="O39" s="207" t="s">
        <v>1140</v>
      </c>
      <c r="P39" s="15" t="s">
        <v>873</v>
      </c>
      <c r="Q39" s="15">
        <v>35</v>
      </c>
      <c r="R39" s="16"/>
      <c r="S39" s="20" t="s">
        <v>874</v>
      </c>
      <c r="T39" s="21">
        <v>1959</v>
      </c>
      <c r="U39" s="26" t="s">
        <v>1070</v>
      </c>
      <c r="V39" s="21">
        <v>1990</v>
      </c>
      <c r="W39" s="25"/>
      <c r="X39" s="21"/>
      <c r="Y39" s="28" t="s">
        <v>1141</v>
      </c>
      <c r="Z39" s="21">
        <f t="shared" si="31"/>
        <v>26</v>
      </c>
      <c r="AA39" s="25" t="s">
        <v>1142</v>
      </c>
      <c r="AB39" s="21" t="s">
        <v>105</v>
      </c>
      <c r="AC39" s="21"/>
      <c r="AE39" s="90" t="s">
        <v>389</v>
      </c>
      <c r="AF39" s="82" t="s">
        <v>1083</v>
      </c>
      <c r="CP39" s="19" t="str">
        <f t="shared" si="32"/>
        <v>Wick Bernd</v>
      </c>
      <c r="CR39" s="19">
        <f t="shared" si="33"/>
        <v>26</v>
      </c>
      <c r="CS39" s="19" t="str">
        <f t="shared" si="34"/>
        <v>C</v>
      </c>
      <c r="CT39" s="154">
        <v>3208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>
        <v>772</v>
      </c>
      <c r="CZ39" s="33">
        <f t="shared" si="24"/>
        <v>8</v>
      </c>
      <c r="DA39" s="83" t="str">
        <f t="shared" si="25"/>
        <v>Projektingenieur 2</v>
      </c>
      <c r="DB39" s="125"/>
      <c r="DC39" s="33"/>
      <c r="DD39" s="83"/>
      <c r="DE39" s="20"/>
      <c r="DF39" s="33">
        <v>772</v>
      </c>
      <c r="DG39" s="33">
        <f t="shared" si="26"/>
        <v>8</v>
      </c>
      <c r="DH39" s="83" t="str">
        <f t="shared" si="27"/>
        <v>Projektingenieur 2</v>
      </c>
      <c r="DM39" s="19">
        <f t="shared" si="35"/>
        <v>3208</v>
      </c>
      <c r="DN39" s="153">
        <v>2</v>
      </c>
      <c r="DO39" s="19">
        <v>3</v>
      </c>
      <c r="DP39" s="19" t="s">
        <v>951</v>
      </c>
    </row>
    <row r="40" spans="1:120" s="19" customFormat="1" x14ac:dyDescent="0.2">
      <c r="A40" s="53">
        <v>0</v>
      </c>
      <c r="B40" s="53">
        <v>1</v>
      </c>
      <c r="C40" s="53"/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361</v>
      </c>
      <c r="P40" s="15" t="s">
        <v>918</v>
      </c>
      <c r="Q40" s="15">
        <v>36</v>
      </c>
      <c r="R40" s="42"/>
      <c r="S40" s="20" t="s">
        <v>919</v>
      </c>
      <c r="T40" s="21">
        <v>1962</v>
      </c>
      <c r="U40" s="28" t="s">
        <v>1058</v>
      </c>
      <c r="V40" s="21">
        <v>1992</v>
      </c>
      <c r="W40" s="25" t="s">
        <v>921</v>
      </c>
      <c r="X40" s="21">
        <v>2002</v>
      </c>
      <c r="Y40" s="28" t="s">
        <v>922</v>
      </c>
      <c r="Z40" s="118">
        <f t="shared" si="31"/>
        <v>24</v>
      </c>
      <c r="AA40" s="169" t="s">
        <v>1190</v>
      </c>
      <c r="AB40" s="118" t="s">
        <v>105</v>
      </c>
      <c r="AC40" s="21"/>
      <c r="AE40" s="90" t="s">
        <v>373</v>
      </c>
      <c r="AF40" s="82"/>
      <c r="CP40" s="19" t="str">
        <f t="shared" si="32"/>
        <v>Niedermeyer Friederike</v>
      </c>
      <c r="CR40" s="19">
        <f t="shared" si="33"/>
        <v>24</v>
      </c>
      <c r="CS40" s="19" t="str">
        <f t="shared" si="34"/>
        <v>C</v>
      </c>
      <c r="CT40" s="154">
        <v>4307</v>
      </c>
      <c r="CU40" s="126"/>
      <c r="CV40" s="125">
        <v>782</v>
      </c>
      <c r="CW40" s="33">
        <f>VLOOKUP($CV40,Funktionsbezeichnungen,3,0)</f>
        <v>8</v>
      </c>
      <c r="CX40" s="83" t="str">
        <f>VLOOKUP($CV40,Funktionsbezeichnungen,2,0)</f>
        <v>Projektingenieur 2</v>
      </c>
      <c r="CY40" s="125"/>
      <c r="CZ40" s="33"/>
      <c r="DA40" s="83"/>
      <c r="DB40" s="125"/>
      <c r="DC40" s="33"/>
      <c r="DD40" s="83"/>
      <c r="DE40" s="20"/>
      <c r="DF40" s="33"/>
      <c r="DG40" s="33"/>
      <c r="DH40" s="83"/>
      <c r="DM40" s="19">
        <f t="shared" si="35"/>
        <v>4307</v>
      </c>
      <c r="DN40" s="153">
        <v>1</v>
      </c>
      <c r="DO40" s="19">
        <v>2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>
        <v>1</v>
      </c>
      <c r="I41" s="56"/>
      <c r="J41" s="54"/>
      <c r="K41" s="56"/>
      <c r="L41" s="56"/>
      <c r="M41" s="56"/>
      <c r="N41" s="58"/>
      <c r="O41" s="52" t="s">
        <v>360</v>
      </c>
      <c r="P41" s="15" t="s">
        <v>458</v>
      </c>
      <c r="Q41" s="15">
        <v>37</v>
      </c>
      <c r="R41" s="16"/>
      <c r="S41" s="20" t="s">
        <v>275</v>
      </c>
      <c r="T41" s="21">
        <v>1969</v>
      </c>
      <c r="U41" s="28" t="s">
        <v>299</v>
      </c>
      <c r="V41" s="21">
        <v>1996</v>
      </c>
      <c r="W41" s="25"/>
      <c r="X41" s="21"/>
      <c r="Y41" s="25" t="s">
        <v>276</v>
      </c>
      <c r="Z41" s="21">
        <f t="shared" si="31"/>
        <v>20</v>
      </c>
      <c r="AA41" s="25" t="s">
        <v>110</v>
      </c>
      <c r="AB41" s="21" t="s">
        <v>105</v>
      </c>
      <c r="AC41" s="21"/>
      <c r="AE41" s="90" t="s">
        <v>376</v>
      </c>
      <c r="AF41" s="82"/>
      <c r="CP41" s="19" t="str">
        <f t="shared" si="32"/>
        <v>Knoll Bernd</v>
      </c>
      <c r="CR41" s="19">
        <f t="shared" si="33"/>
        <v>20</v>
      </c>
      <c r="CS41" s="19" t="str">
        <f t="shared" si="34"/>
        <v>C</v>
      </c>
      <c r="CT41" s="154">
        <v>4291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ref="DC41:DC46" si="36">VLOOKUP($DB41,Funktionsbezeichnungen,3,0)</f>
        <v>8</v>
      </c>
      <c r="DD41" s="83" t="str">
        <f t="shared" ref="DD41:DD46" si="37">VLOOKUP($DB41,Funktionsbezeichnungen,2,0)</f>
        <v>Projektingenieur 2</v>
      </c>
      <c r="DE41" s="20"/>
      <c r="DF41" s="33">
        <v>772</v>
      </c>
      <c r="DG41" s="33">
        <f t="shared" si="26"/>
        <v>8</v>
      </c>
      <c r="DH41" s="83" t="str">
        <f t="shared" si="27"/>
        <v>Projektingenieur 2</v>
      </c>
      <c r="DM41" s="19">
        <f t="shared" si="35"/>
        <v>4291</v>
      </c>
      <c r="DN41" s="153">
        <v>1</v>
      </c>
      <c r="DO41" s="19">
        <v>2</v>
      </c>
      <c r="DP41" s="185" t="s">
        <v>968</v>
      </c>
    </row>
    <row r="42" spans="1:120" s="19" customFormat="1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>
        <v>1</v>
      </c>
      <c r="I42" s="56"/>
      <c r="J42" s="54"/>
      <c r="K42" s="56"/>
      <c r="L42" s="56"/>
      <c r="M42" s="56"/>
      <c r="N42" s="58"/>
      <c r="O42" s="52" t="s">
        <v>359</v>
      </c>
      <c r="P42" s="15" t="s">
        <v>466</v>
      </c>
      <c r="Q42" s="15">
        <v>38</v>
      </c>
      <c r="R42" s="42"/>
      <c r="S42" s="20" t="s">
        <v>246</v>
      </c>
      <c r="T42" s="21">
        <v>1972</v>
      </c>
      <c r="U42" s="28" t="s">
        <v>1064</v>
      </c>
      <c r="V42" s="21">
        <v>1998</v>
      </c>
      <c r="W42" s="25"/>
      <c r="X42" s="21"/>
      <c r="Y42" s="28" t="s">
        <v>247</v>
      </c>
      <c r="Z42" s="21">
        <f t="shared" si="31"/>
        <v>18</v>
      </c>
      <c r="AA42" s="25" t="s">
        <v>392</v>
      </c>
      <c r="AB42" s="21" t="s">
        <v>105</v>
      </c>
      <c r="AC42" s="21"/>
      <c r="AE42" s="90" t="s">
        <v>404</v>
      </c>
      <c r="AF42" s="82"/>
      <c r="CP42" s="19" t="str">
        <f t="shared" si="32"/>
        <v>Martin Dirk</v>
      </c>
      <c r="CR42" s="19">
        <f t="shared" si="33"/>
        <v>18</v>
      </c>
      <c r="CS42" s="19" t="str">
        <f t="shared" si="34"/>
        <v>C</v>
      </c>
      <c r="CT42" s="154">
        <v>7696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36"/>
        <v>8</v>
      </c>
      <c r="DD42" s="83" t="str">
        <f t="shared" si="37"/>
        <v>Projektingenieur 2</v>
      </c>
      <c r="DE42" s="20"/>
      <c r="DF42" s="33">
        <v>772</v>
      </c>
      <c r="DG42" s="33">
        <f t="shared" si="26"/>
        <v>8</v>
      </c>
      <c r="DH42" s="83" t="str">
        <f t="shared" si="27"/>
        <v>Projektingenieur 2</v>
      </c>
      <c r="DM42" s="19">
        <f t="shared" si="35"/>
        <v>7696</v>
      </c>
      <c r="DN42" s="153">
        <v>2</v>
      </c>
      <c r="DO42" s="19">
        <v>3</v>
      </c>
      <c r="DP42" s="19" t="s">
        <v>951</v>
      </c>
    </row>
    <row r="43" spans="1:120" s="19" customFormat="1" ht="38.25" x14ac:dyDescent="0.2">
      <c r="A43" s="53">
        <v>0</v>
      </c>
      <c r="B43" s="53"/>
      <c r="C43" s="53">
        <f>IF(Z43&gt;=10,1,0)</f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865</v>
      </c>
      <c r="Q43" s="15">
        <v>39</v>
      </c>
      <c r="R43" s="42"/>
      <c r="S43" s="20" t="s">
        <v>866</v>
      </c>
      <c r="T43" s="21">
        <v>1969</v>
      </c>
      <c r="U43" s="28" t="s">
        <v>943</v>
      </c>
      <c r="V43" s="21">
        <v>1999</v>
      </c>
      <c r="W43" s="191" t="s">
        <v>1047</v>
      </c>
      <c r="X43" s="21">
        <v>2011</v>
      </c>
      <c r="Y43" s="28" t="s">
        <v>944</v>
      </c>
      <c r="Z43" s="118">
        <f t="shared" si="31"/>
        <v>17</v>
      </c>
      <c r="AA43" s="169" t="s">
        <v>565</v>
      </c>
      <c r="AB43" s="118" t="s">
        <v>105</v>
      </c>
      <c r="AC43" s="21"/>
      <c r="AE43" s="90" t="s">
        <v>373</v>
      </c>
      <c r="AF43" s="82"/>
      <c r="CP43" s="19" t="str">
        <f t="shared" si="32"/>
        <v>Betzold Alexander</v>
      </c>
      <c r="CR43" s="19">
        <f t="shared" si="33"/>
        <v>17</v>
      </c>
      <c r="CS43" s="19" t="str">
        <f t="shared" si="34"/>
        <v>C</v>
      </c>
      <c r="CT43" s="154">
        <v>4306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 t="shared" si="36"/>
        <v>8</v>
      </c>
      <c r="DD43" s="83" t="str">
        <f t="shared" si="37"/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 t="shared" si="35"/>
        <v>4306</v>
      </c>
      <c r="DN43" s="153">
        <v>2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>
        <v>1</v>
      </c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0" t="s">
        <v>227</v>
      </c>
      <c r="T44" s="21">
        <v>1976</v>
      </c>
      <c r="U44" s="28" t="s">
        <v>1048</v>
      </c>
      <c r="V44" s="21">
        <v>2001</v>
      </c>
      <c r="W44" s="25" t="s">
        <v>1049</v>
      </c>
      <c r="X44" s="21">
        <v>2009</v>
      </c>
      <c r="Y44" s="28" t="s">
        <v>106</v>
      </c>
      <c r="Z44" s="21">
        <f t="shared" si="31"/>
        <v>15</v>
      </c>
      <c r="AA44" s="25" t="s">
        <v>605</v>
      </c>
      <c r="AB44" s="21" t="s">
        <v>105</v>
      </c>
      <c r="AC44" s="21"/>
      <c r="AE44" s="90" t="s">
        <v>1097</v>
      </c>
      <c r="AF44" s="82"/>
      <c r="CP44" s="19" t="str">
        <f t="shared" si="32"/>
        <v>Chroust Steffi</v>
      </c>
      <c r="CR44" s="19">
        <f t="shared" si="33"/>
        <v>15</v>
      </c>
      <c r="CS44" s="19" t="str">
        <f t="shared" si="34"/>
        <v>C</v>
      </c>
      <c r="CT44" s="154">
        <v>4275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36"/>
        <v>8</v>
      </c>
      <c r="DD44" s="83" t="str">
        <f t="shared" si="37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35"/>
        <v>4275</v>
      </c>
      <c r="DN44" s="153">
        <v>2</v>
      </c>
      <c r="DO44" s="19">
        <v>3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469</v>
      </c>
      <c r="Q45" s="15">
        <v>41</v>
      </c>
      <c r="R45" s="42"/>
      <c r="S45" s="20" t="s">
        <v>301</v>
      </c>
      <c r="T45" s="21">
        <v>1975</v>
      </c>
      <c r="U45" s="28" t="s">
        <v>302</v>
      </c>
      <c r="V45" s="21">
        <v>2001</v>
      </c>
      <c r="W45" s="25"/>
      <c r="X45" s="21"/>
      <c r="Y45" s="28" t="s">
        <v>303</v>
      </c>
      <c r="Z45" s="118">
        <f t="shared" si="31"/>
        <v>15</v>
      </c>
      <c r="AA45" s="169" t="s">
        <v>682</v>
      </c>
      <c r="AB45" s="118" t="s">
        <v>105</v>
      </c>
      <c r="AC45" s="21"/>
      <c r="AE45" s="90" t="s">
        <v>373</v>
      </c>
      <c r="AF45" s="82"/>
      <c r="CP45" s="19" t="str">
        <f t="shared" si="32"/>
        <v>Rey Lionel</v>
      </c>
      <c r="CR45" s="19">
        <f t="shared" si="33"/>
        <v>15</v>
      </c>
      <c r="CS45" s="19" t="str">
        <f t="shared" si="34"/>
        <v>C</v>
      </c>
      <c r="CT45" s="154">
        <v>4299</v>
      </c>
      <c r="CU45" s="126"/>
      <c r="CV45" s="125">
        <v>782</v>
      </c>
      <c r="CW45" s="33">
        <f t="shared" si="22"/>
        <v>8</v>
      </c>
      <c r="CX45" s="83" t="str">
        <f t="shared" si="23"/>
        <v>Projektingenieur 2</v>
      </c>
      <c r="CY45" s="125">
        <v>782</v>
      </c>
      <c r="CZ45" s="33">
        <f t="shared" si="24"/>
        <v>8</v>
      </c>
      <c r="DA45" s="83" t="str">
        <f t="shared" si="25"/>
        <v>Projektingenieur 2</v>
      </c>
      <c r="DB45" s="125">
        <v>782</v>
      </c>
      <c r="DC45" s="33">
        <f t="shared" si="36"/>
        <v>8</v>
      </c>
      <c r="DD45" s="83" t="str">
        <f t="shared" si="37"/>
        <v>Projektingenieur 2</v>
      </c>
      <c r="DE45" s="20"/>
      <c r="DF45" s="33">
        <v>782</v>
      </c>
      <c r="DG45" s="33">
        <f t="shared" si="26"/>
        <v>8</v>
      </c>
      <c r="DH45" s="83" t="str">
        <f t="shared" si="27"/>
        <v>Projektingenieur 2</v>
      </c>
      <c r="DM45" s="19">
        <f t="shared" si="35"/>
        <v>4299</v>
      </c>
      <c r="DN45" s="153">
        <v>2</v>
      </c>
      <c r="DO45" s="19">
        <v>3</v>
      </c>
      <c r="DP45" s="19" t="s">
        <v>952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52" t="s">
        <v>566</v>
      </c>
      <c r="Q46" s="15">
        <v>42</v>
      </c>
      <c r="R46" s="42"/>
      <c r="S46" s="16" t="s">
        <v>561</v>
      </c>
      <c r="T46" s="21">
        <v>1975</v>
      </c>
      <c r="U46" s="28" t="s">
        <v>562</v>
      </c>
      <c r="V46" s="21">
        <v>2004</v>
      </c>
      <c r="W46" s="25"/>
      <c r="X46" s="21"/>
      <c r="Y46" s="28" t="s">
        <v>564</v>
      </c>
      <c r="Z46" s="118">
        <f t="shared" si="31"/>
        <v>12</v>
      </c>
      <c r="AA46" s="169" t="s">
        <v>565</v>
      </c>
      <c r="AB46" s="21" t="s">
        <v>105</v>
      </c>
      <c r="AC46" s="21"/>
      <c r="AE46" s="90" t="s">
        <v>1084</v>
      </c>
      <c r="AF46" s="82"/>
      <c r="CP46" s="19" t="str">
        <f t="shared" si="32"/>
        <v>That Pueng</v>
      </c>
      <c r="CR46" s="19">
        <f t="shared" si="33"/>
        <v>12</v>
      </c>
      <c r="CS46" s="19" t="str">
        <f t="shared" si="34"/>
        <v>C</v>
      </c>
      <c r="CT46" s="154">
        <v>4345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782</v>
      </c>
      <c r="DC46" s="33">
        <f t="shared" si="36"/>
        <v>8</v>
      </c>
      <c r="DD46" s="83" t="str">
        <f t="shared" si="37"/>
        <v>Projektingenieur 2</v>
      </c>
      <c r="DE46" s="20"/>
      <c r="DF46" s="33">
        <v>781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 t="shared" si="35"/>
        <v>4345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934</v>
      </c>
      <c r="Q47" s="15">
        <v>43</v>
      </c>
      <c r="R47" s="42"/>
      <c r="S47" s="20" t="s">
        <v>935</v>
      </c>
      <c r="T47" s="21">
        <v>1976</v>
      </c>
      <c r="U47" s="28" t="s">
        <v>936</v>
      </c>
      <c r="V47" s="21">
        <v>2004</v>
      </c>
      <c r="W47" s="25" t="s">
        <v>324</v>
      </c>
      <c r="X47" s="21">
        <v>2014</v>
      </c>
      <c r="Y47" s="28" t="s">
        <v>1143</v>
      </c>
      <c r="Z47" s="118">
        <f t="shared" si="31"/>
        <v>12</v>
      </c>
      <c r="AA47" s="169" t="s">
        <v>1144</v>
      </c>
      <c r="AB47" s="118" t="s">
        <v>105</v>
      </c>
      <c r="AC47" s="21"/>
      <c r="AE47" s="90" t="s">
        <v>373</v>
      </c>
      <c r="AF47" s="82" t="s">
        <v>1083</v>
      </c>
      <c r="CP47" s="19" t="str">
        <f t="shared" si="32"/>
        <v>Becksmann Thomas J.</v>
      </c>
      <c r="CR47" s="19">
        <f t="shared" si="33"/>
        <v>12</v>
      </c>
      <c r="CS47" s="19" t="str">
        <f t="shared" si="34"/>
        <v>C</v>
      </c>
      <c r="CT47" s="154">
        <v>3210</v>
      </c>
      <c r="CU47" s="126"/>
      <c r="CV47" s="125">
        <v>772</v>
      </c>
      <c r="CW47" s="33">
        <f t="shared" si="22"/>
        <v>8</v>
      </c>
      <c r="CX47" s="83" t="str">
        <f t="shared" si="23"/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 t="shared" si="35"/>
        <v>3210</v>
      </c>
      <c r="DN47" s="153">
        <v>2</v>
      </c>
      <c r="DO47" s="19">
        <v>3</v>
      </c>
      <c r="DP47" s="19" t="s">
        <v>951</v>
      </c>
    </row>
    <row r="48" spans="1:120" s="19" customFormat="1" x14ac:dyDescent="0.2">
      <c r="A48" s="53">
        <v>0</v>
      </c>
      <c r="B48" s="53"/>
      <c r="C48" s="53">
        <f t="shared" ref="C48:C65" si="38">IF(Z48&gt;=10,1,0)</f>
        <v>1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358</v>
      </c>
      <c r="P48" s="15" t="s">
        <v>852</v>
      </c>
      <c r="Q48" s="15">
        <v>44</v>
      </c>
      <c r="R48" s="42"/>
      <c r="S48" s="20" t="s">
        <v>870</v>
      </c>
      <c r="T48" s="21">
        <v>1978</v>
      </c>
      <c r="U48" s="28" t="s">
        <v>198</v>
      </c>
      <c r="V48" s="21">
        <v>2004</v>
      </c>
      <c r="W48" s="25"/>
      <c r="X48" s="21"/>
      <c r="Y48" s="28" t="s">
        <v>853</v>
      </c>
      <c r="Z48" s="21">
        <f t="shared" si="31"/>
        <v>12</v>
      </c>
      <c r="AA48" s="25" t="s">
        <v>671</v>
      </c>
      <c r="AB48" s="21" t="s">
        <v>105</v>
      </c>
      <c r="AC48" s="21"/>
      <c r="AE48" s="90" t="s">
        <v>373</v>
      </c>
      <c r="AF48" s="82"/>
      <c r="CP48" s="19" t="str">
        <f t="shared" si="32"/>
        <v>Hausammann Cédric</v>
      </c>
      <c r="CR48" s="19">
        <f t="shared" si="33"/>
        <v>12</v>
      </c>
      <c r="CS48" s="19" t="str">
        <f t="shared" si="34"/>
        <v>C</v>
      </c>
      <c r="CT48" s="154">
        <v>9648</v>
      </c>
      <c r="CU48" s="126"/>
      <c r="CV48" s="125">
        <v>772</v>
      </c>
      <c r="CW48" s="33">
        <f t="shared" ref="CW48:CW64" si="39">VLOOKUP($CV48,Funktionsbezeichnungen,3,0)</f>
        <v>8</v>
      </c>
      <c r="CX48" s="83" t="str">
        <f t="shared" ref="CX48:CX64" si="40">VLOOKUP($CV48,Funktionsbezeichnungen,2,0)</f>
        <v>Projektingenieur 2</v>
      </c>
      <c r="CY48" s="125">
        <v>772</v>
      </c>
      <c r="CZ48" s="33">
        <f>VLOOKUP($CY48,Funktionsbezeichnungen,3,0)</f>
        <v>8</v>
      </c>
      <c r="DA48" s="83" t="str">
        <f>VLOOKUP($CY48,Funktionsbezeichnungen,2,0)</f>
        <v>Projektingenieur 2</v>
      </c>
      <c r="DB48" s="125">
        <v>772</v>
      </c>
      <c r="DC48" s="33">
        <f>VLOOKUP($DB48,Funktionsbezeichnungen,3,0)</f>
        <v>8</v>
      </c>
      <c r="DD48" s="83" t="str">
        <f>VLOOKUP($DB48,Funktionsbezeichnungen,2,0)</f>
        <v>Projektingenieur 2</v>
      </c>
      <c r="DE48" s="20"/>
      <c r="DF48" s="33">
        <v>771</v>
      </c>
      <c r="DG48" s="33">
        <f>VLOOKUP($DF48,Funktionsbezeichnungen,3,0)</f>
        <v>7</v>
      </c>
      <c r="DH48" s="83" t="str">
        <f>VLOOKUP($DF48,Funktionsbezeichnungen,2,0)</f>
        <v>Projektingenieur 1</v>
      </c>
      <c r="DM48" s="19">
        <f t="shared" si="35"/>
        <v>9648</v>
      </c>
      <c r="DN48" s="153">
        <v>2</v>
      </c>
      <c r="DO48" s="19">
        <v>3</v>
      </c>
      <c r="DP48" s="19" t="s">
        <v>951</v>
      </c>
    </row>
    <row r="49" spans="1:120" s="19" customFormat="1" x14ac:dyDescent="0.2">
      <c r="A49" s="53">
        <v>0</v>
      </c>
      <c r="B49" s="53"/>
      <c r="C49" s="53">
        <f t="shared" si="38"/>
        <v>1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358</v>
      </c>
      <c r="P49" s="15" t="s">
        <v>1149</v>
      </c>
      <c r="Q49" s="15">
        <v>45</v>
      </c>
      <c r="R49" s="42"/>
      <c r="S49" s="20" t="s">
        <v>1150</v>
      </c>
      <c r="T49" s="21">
        <v>1976</v>
      </c>
      <c r="U49" s="28" t="s">
        <v>1069</v>
      </c>
      <c r="V49" s="21">
        <v>2004</v>
      </c>
      <c r="W49" s="25" t="s">
        <v>1151</v>
      </c>
      <c r="X49" s="21">
        <v>2011</v>
      </c>
      <c r="Y49" s="28" t="s">
        <v>1152</v>
      </c>
      <c r="Z49" s="21">
        <f t="shared" si="31"/>
        <v>12</v>
      </c>
      <c r="AA49" s="25" t="s">
        <v>698</v>
      </c>
      <c r="AB49" s="118" t="s">
        <v>105</v>
      </c>
      <c r="AC49" s="21"/>
      <c r="AE49" s="90" t="s">
        <v>375</v>
      </c>
      <c r="AF49" s="82"/>
      <c r="CP49" s="192" t="str">
        <f t="shared" si="32"/>
        <v>Titz Markus</v>
      </c>
      <c r="CR49" s="153">
        <f t="shared" si="33"/>
        <v>12</v>
      </c>
      <c r="CS49" s="19" t="str">
        <f t="shared" si="34"/>
        <v>C</v>
      </c>
      <c r="CT49" s="205">
        <v>4912</v>
      </c>
      <c r="CU49" s="126"/>
      <c r="CV49" s="125">
        <v>772</v>
      </c>
      <c r="CW49" s="33">
        <f t="shared" si="39"/>
        <v>8</v>
      </c>
      <c r="CX49" s="83" t="str">
        <f t="shared" si="40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35"/>
        <v>4912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8"/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207" t="s">
        <v>1140</v>
      </c>
      <c r="P50" s="15" t="s">
        <v>1120</v>
      </c>
      <c r="Q50" s="15">
        <v>46</v>
      </c>
      <c r="R50" s="42"/>
      <c r="S50" s="20" t="s">
        <v>1118</v>
      </c>
      <c r="T50" s="21">
        <v>1976</v>
      </c>
      <c r="U50" s="28" t="s">
        <v>1119</v>
      </c>
      <c r="V50" s="21">
        <v>2005</v>
      </c>
      <c r="W50" s="25"/>
      <c r="X50" s="21"/>
      <c r="Y50" s="28"/>
      <c r="Z50" s="118">
        <f t="shared" si="31"/>
        <v>11</v>
      </c>
      <c r="AA50" s="169" t="s">
        <v>1144</v>
      </c>
      <c r="AB50" s="118" t="s">
        <v>105</v>
      </c>
      <c r="AC50" s="21"/>
      <c r="AE50" s="90" t="s">
        <v>373</v>
      </c>
      <c r="AF50" s="82"/>
      <c r="CP50" s="19" t="str">
        <f t="shared" si="32"/>
        <v>Dick David</v>
      </c>
      <c r="CR50" s="19">
        <f t="shared" si="33"/>
        <v>11</v>
      </c>
      <c r="CS50" s="19" t="str">
        <f t="shared" si="34"/>
        <v>C</v>
      </c>
      <c r="CT50" s="205">
        <v>4909</v>
      </c>
      <c r="CU50" s="126"/>
      <c r="CV50" s="125">
        <v>772</v>
      </c>
      <c r="CW50" s="33">
        <f t="shared" si="39"/>
        <v>8</v>
      </c>
      <c r="CX50" s="83" t="str">
        <f t="shared" si="40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35"/>
        <v>4909</v>
      </c>
      <c r="DN50" s="153">
        <v>2</v>
      </c>
      <c r="DO50" s="19">
        <v>3</v>
      </c>
      <c r="DP50" s="19" t="s">
        <v>952</v>
      </c>
    </row>
    <row r="51" spans="1:120" s="19" customFormat="1" x14ac:dyDescent="0.2">
      <c r="A51" s="53">
        <v>0</v>
      </c>
      <c r="B51" s="53">
        <v>1</v>
      </c>
      <c r="C51" s="53">
        <f t="shared" si="38"/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31"/>
        <v>11</v>
      </c>
      <c r="AA51" s="25" t="s">
        <v>685</v>
      </c>
      <c r="AB51" s="118" t="s">
        <v>105</v>
      </c>
      <c r="AC51" s="21"/>
      <c r="AE51" s="90" t="s">
        <v>376</v>
      </c>
      <c r="AF51" s="82"/>
      <c r="CP51" s="19" t="str">
        <f t="shared" si="32"/>
        <v>Penning Rebecca</v>
      </c>
      <c r="CR51" s="19">
        <f t="shared" si="33"/>
        <v>11</v>
      </c>
      <c r="CS51" s="19" t="str">
        <f t="shared" si="34"/>
        <v>C</v>
      </c>
      <c r="CT51" s="154">
        <v>4353</v>
      </c>
      <c r="CU51" s="126"/>
      <c r="CV51" s="125">
        <v>772</v>
      </c>
      <c r="CW51" s="33">
        <f t="shared" si="39"/>
        <v>8</v>
      </c>
      <c r="CX51" s="83" t="str">
        <f t="shared" si="40"/>
        <v>Projektingenieur 2</v>
      </c>
      <c r="CY51" s="125">
        <v>772</v>
      </c>
      <c r="CZ51" s="33">
        <f>VLOOKUP($CY51,Funktionsbezeichnungen,3,0)</f>
        <v>8</v>
      </c>
      <c r="DA51" s="83" t="str">
        <f>VLOOKUP($CY51,Funktionsbezeichnungen,2,0)</f>
        <v>Projektingenieur 2</v>
      </c>
      <c r="DB51" s="125">
        <v>771</v>
      </c>
      <c r="DC51" s="33">
        <f>VLOOKUP($DB51,Funktionsbezeichnungen,3,0)</f>
        <v>7</v>
      </c>
      <c r="DD51" s="83" t="str">
        <f>VLOOKUP($DB51,Funktionsbezeichnungen,2,0)</f>
        <v>Projektingenieur 1</v>
      </c>
      <c r="DE51" s="20"/>
      <c r="DF51" s="33">
        <v>771</v>
      </c>
      <c r="DG51" s="33">
        <f>VLOOKUP($DF51,Funktionsbezeichnungen,3,0)</f>
        <v>7</v>
      </c>
      <c r="DH51" s="83" t="str">
        <f>VLOOKUP($DF51,Funktionsbezeichnungen,2,0)</f>
        <v>Projektingenieur 1</v>
      </c>
      <c r="DM51" s="19">
        <f t="shared" si="35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8"/>
        <v>1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31"/>
        <v>10</v>
      </c>
      <c r="AA52" s="25" t="s">
        <v>108</v>
      </c>
      <c r="AB52" s="118" t="s">
        <v>105</v>
      </c>
      <c r="AC52" s="21"/>
      <c r="AE52" s="90" t="s">
        <v>373</v>
      </c>
      <c r="AF52" s="82"/>
      <c r="CP52" s="19" t="str">
        <f t="shared" si="32"/>
        <v>Akdeniz Veysel</v>
      </c>
      <c r="CR52" s="153">
        <f t="shared" si="33"/>
        <v>10</v>
      </c>
      <c r="CS52" s="19" t="str">
        <f t="shared" si="34"/>
        <v>C</v>
      </c>
      <c r="CT52" s="154">
        <v>4293</v>
      </c>
      <c r="CU52" s="126"/>
      <c r="CV52" s="125">
        <v>772</v>
      </c>
      <c r="CW52" s="33">
        <f t="shared" si="39"/>
        <v>8</v>
      </c>
      <c r="CX52" s="83" t="str">
        <f t="shared" si="40"/>
        <v>Projektingenieur 2</v>
      </c>
      <c r="CY52" s="125">
        <v>772</v>
      </c>
      <c r="CZ52" s="33">
        <f>VLOOKUP($CY52,Funktionsbezeichnungen,3,0)</f>
        <v>8</v>
      </c>
      <c r="DA52" s="83" t="str">
        <f>VLOOKUP($CY52,Funktionsbezeichnungen,2,0)</f>
        <v>Projektingenieur 2</v>
      </c>
      <c r="DB52" s="125">
        <v>772</v>
      </c>
      <c r="DC52" s="33">
        <f>VLOOKUP($DB52,Funktionsbezeichnungen,3,0)</f>
        <v>8</v>
      </c>
      <c r="DD52" s="83" t="str">
        <f>VLOOKUP($DB52,Funktionsbezeichnungen,2,0)</f>
        <v>Projektingenieur 2</v>
      </c>
      <c r="DE52" s="20"/>
      <c r="DF52" s="33">
        <v>771</v>
      </c>
      <c r="DG52" s="33">
        <f>VLOOKUP($DF52,Funktionsbezeichnungen,3,0)</f>
        <v>7</v>
      </c>
      <c r="DH52" s="83" t="str">
        <f>VLOOKUP($DF52,Funktionsbezeichnungen,2,0)</f>
        <v>Projektingenieur 1</v>
      </c>
      <c r="DM52" s="19">
        <f t="shared" si="35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8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 t="shared" si="31"/>
        <v>9</v>
      </c>
      <c r="AA53" s="25" t="s">
        <v>1079</v>
      </c>
      <c r="AB53" s="118" t="s">
        <v>105</v>
      </c>
      <c r="AC53" s="21"/>
      <c r="AE53" s="90" t="s">
        <v>373</v>
      </c>
      <c r="AF53" s="82"/>
      <c r="CP53" s="19" t="str">
        <f t="shared" si="32"/>
        <v>Noordam Philipp</v>
      </c>
      <c r="CR53" s="153">
        <f t="shared" si="33"/>
        <v>9</v>
      </c>
      <c r="CS53" s="19" t="str">
        <f t="shared" si="34"/>
        <v>C</v>
      </c>
      <c r="CT53" s="154">
        <v>4312</v>
      </c>
      <c r="CU53" s="126"/>
      <c r="CV53" s="125">
        <v>772</v>
      </c>
      <c r="CW53" s="33">
        <f t="shared" si="39"/>
        <v>8</v>
      </c>
      <c r="CX53" s="83" t="str">
        <f t="shared" si="40"/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 t="shared" si="35"/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8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31"/>
        <v>8</v>
      </c>
      <c r="AA54" s="25" t="s">
        <v>108</v>
      </c>
      <c r="AB54" s="118" t="s">
        <v>105</v>
      </c>
      <c r="AC54" s="21"/>
      <c r="AE54" s="90" t="s">
        <v>375</v>
      </c>
      <c r="AF54" s="82"/>
      <c r="CP54" s="19" t="str">
        <f t="shared" si="32"/>
        <v>Fuhl Waldemar</v>
      </c>
      <c r="CR54" s="153">
        <f t="shared" si="33"/>
        <v>8</v>
      </c>
      <c r="CS54" s="19" t="str">
        <f t="shared" si="34"/>
        <v>C</v>
      </c>
      <c r="CT54" s="154">
        <v>4349</v>
      </c>
      <c r="CU54" s="126"/>
      <c r="CV54" s="125">
        <v>772</v>
      </c>
      <c r="CW54" s="33">
        <f t="shared" si="39"/>
        <v>8</v>
      </c>
      <c r="CX54" s="83" t="str">
        <f t="shared" si="40"/>
        <v>Projektingenieur 2</v>
      </c>
      <c r="CY54" s="125">
        <v>772</v>
      </c>
      <c r="CZ54" s="33">
        <f>VLOOKUP($CY54,Funktionsbezeichnungen,3,0)</f>
        <v>8</v>
      </c>
      <c r="DA54" s="83" t="str">
        <f>VLOOKUP($CY54,Funktionsbezeichnungen,2,0)</f>
        <v>Projektingenieur 2</v>
      </c>
      <c r="DB54" s="125">
        <v>771</v>
      </c>
      <c r="DC54" s="33">
        <f>VLOOKUP($DB54,Funktionsbezeichnungen,3,0)</f>
        <v>7</v>
      </c>
      <c r="DD54" s="83" t="str">
        <f>VLOOKUP($DB54,Funktionsbezeichnungen,2,0)</f>
        <v>Projektingenieur 1</v>
      </c>
      <c r="DE54" s="20"/>
      <c r="DF54" s="33">
        <v>771</v>
      </c>
      <c r="DG54" s="33">
        <f>VLOOKUP($DF54,Funktionsbezeichnungen,3,0)</f>
        <v>7</v>
      </c>
      <c r="DH54" s="83" t="str">
        <f>VLOOKUP($DF54,Funktionsbezeichnungen,2,0)</f>
        <v>Projektingenieur 1</v>
      </c>
      <c r="DM54" s="19">
        <f t="shared" si="35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8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09" t="s">
        <v>1006</v>
      </c>
      <c r="V55" s="21">
        <v>2008</v>
      </c>
      <c r="W55" s="25" t="s">
        <v>1181</v>
      </c>
      <c r="X55" s="21">
        <v>2013</v>
      </c>
      <c r="Y55" s="28" t="s">
        <v>1023</v>
      </c>
      <c r="Z55" s="118">
        <f t="shared" si="31"/>
        <v>8</v>
      </c>
      <c r="AA55" s="25" t="s">
        <v>108</v>
      </c>
      <c r="AB55" s="118" t="s">
        <v>105</v>
      </c>
      <c r="AC55" s="21"/>
      <c r="AE55" s="90" t="s">
        <v>375</v>
      </c>
      <c r="AF55" s="82"/>
      <c r="CP55" s="19" t="str">
        <f t="shared" si="32"/>
        <v>Imesch Reto</v>
      </c>
      <c r="CR55" s="153">
        <f t="shared" si="33"/>
        <v>8</v>
      </c>
      <c r="CS55" s="19" t="str">
        <f t="shared" si="34"/>
        <v>C</v>
      </c>
      <c r="CT55" s="154">
        <v>9677</v>
      </c>
      <c r="CU55" s="126"/>
      <c r="CV55" s="125">
        <v>772</v>
      </c>
      <c r="CW55" s="33">
        <f t="shared" si="39"/>
        <v>8</v>
      </c>
      <c r="CX55" s="83" t="str">
        <f t="shared" si="40"/>
        <v>Projektingenieur 2</v>
      </c>
      <c r="CY55" s="125">
        <v>772</v>
      </c>
      <c r="CZ55" s="33">
        <f>VLOOKUP($CY55,Funktionsbezeichnungen,3,0)</f>
        <v>8</v>
      </c>
      <c r="DA55" s="83" t="str">
        <f>VLOOKUP($CY55,Funktionsbezeichnungen,2,0)</f>
        <v>Projektingenieur 2</v>
      </c>
      <c r="DB55" s="125">
        <v>771</v>
      </c>
      <c r="DC55" s="33">
        <f>VLOOKUP($DB55,Funktionsbezeichnungen,3,0)</f>
        <v>7</v>
      </c>
      <c r="DD55" s="83" t="str">
        <f>VLOOKUP($DB55,Funktionsbezeichnungen,2,0)</f>
        <v>Projektingenieur 1</v>
      </c>
      <c r="DE55" s="20"/>
      <c r="DF55" s="33">
        <v>771</v>
      </c>
      <c r="DG55" s="33">
        <f>VLOOKUP($DF55,Funktionsbezeichnungen,3,0)</f>
        <v>7</v>
      </c>
      <c r="DH55" s="83" t="str">
        <f>VLOOKUP($DF55,Funktionsbezeichnungen,2,0)</f>
        <v>Projektingenieur 1</v>
      </c>
      <c r="DM55" s="19">
        <f t="shared" si="35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8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31"/>
        <v>8</v>
      </c>
      <c r="AA56" s="25" t="s">
        <v>1133</v>
      </c>
      <c r="AB56" s="118" t="s">
        <v>105</v>
      </c>
      <c r="AC56" s="21"/>
      <c r="AE56" s="90" t="s">
        <v>1102</v>
      </c>
      <c r="AF56" s="82"/>
      <c r="CP56" s="19" t="str">
        <f t="shared" si="32"/>
        <v>Wieland Manuel</v>
      </c>
      <c r="CR56" s="153">
        <f t="shared" si="33"/>
        <v>8</v>
      </c>
      <c r="CS56" s="19" t="str">
        <f t="shared" si="34"/>
        <v>C</v>
      </c>
      <c r="CT56" s="154">
        <v>9698</v>
      </c>
      <c r="CU56" s="126"/>
      <c r="CV56" s="125">
        <v>772</v>
      </c>
      <c r="CW56" s="33">
        <f t="shared" si="39"/>
        <v>8</v>
      </c>
      <c r="CX56" s="83" t="str">
        <f t="shared" si="40"/>
        <v>Projektingenieur 2</v>
      </c>
      <c r="CY56" s="125">
        <v>771</v>
      </c>
      <c r="CZ56" s="33">
        <f>VLOOKUP($CY56,Funktionsbezeichnungen,3,0)</f>
        <v>7</v>
      </c>
      <c r="DA56" s="83" t="str">
        <f>VLOOKUP($CY56,Funktionsbezeichnungen,2,0)</f>
        <v>Projektingenieur 1</v>
      </c>
      <c r="DB56" s="125">
        <v>771</v>
      </c>
      <c r="DC56" s="33">
        <f>VLOOKUP($DB56,Funktionsbezeichnungen,3,0)</f>
        <v>7</v>
      </c>
      <c r="DD56" s="83" t="str">
        <f>VLOOKUP($DB56,Funktionsbezeichnungen,2,0)</f>
        <v>Projektingenieur 1</v>
      </c>
      <c r="DE56" s="20"/>
      <c r="DF56" s="33">
        <v>771</v>
      </c>
      <c r="DG56" s="33">
        <f>VLOOKUP($DF56,Funktionsbezeichnungen,3,0)</f>
        <v>7</v>
      </c>
      <c r="DH56" s="83" t="str">
        <f>VLOOKUP($DF56,Funktionsbezeichnungen,2,0)</f>
        <v>Projektingenieur 1</v>
      </c>
      <c r="DM56" s="19">
        <f t="shared" si="35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8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1007</v>
      </c>
      <c r="V57" s="21">
        <v>2009</v>
      </c>
      <c r="W57" s="25" t="s">
        <v>1066</v>
      </c>
      <c r="X57" s="21">
        <v>2012</v>
      </c>
      <c r="Y57" s="28" t="s">
        <v>1180</v>
      </c>
      <c r="Z57" s="118">
        <f t="shared" si="31"/>
        <v>7</v>
      </c>
      <c r="AA57" s="119" t="s">
        <v>931</v>
      </c>
      <c r="AB57" s="118" t="s">
        <v>105</v>
      </c>
      <c r="AC57" s="21"/>
      <c r="AE57" s="90" t="s">
        <v>373</v>
      </c>
      <c r="AF57" s="82"/>
      <c r="CP57" s="19" t="str">
        <f t="shared" si="32"/>
        <v>Baschong Clemens</v>
      </c>
      <c r="CR57" s="153">
        <f t="shared" si="33"/>
        <v>7</v>
      </c>
      <c r="CS57" s="19" t="str">
        <f t="shared" si="34"/>
        <v>C</v>
      </c>
      <c r="CT57" s="154">
        <v>4311</v>
      </c>
      <c r="CU57" s="126"/>
      <c r="CV57" s="125">
        <v>782</v>
      </c>
      <c r="CW57" s="33">
        <f t="shared" si="39"/>
        <v>8</v>
      </c>
      <c r="CX57" s="83" t="str">
        <f t="shared" si="40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35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8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1006</v>
      </c>
      <c r="V58" s="21">
        <v>2009</v>
      </c>
      <c r="W58" s="25"/>
      <c r="X58" s="21"/>
      <c r="Y58" s="28"/>
      <c r="Z58" s="118">
        <f t="shared" si="31"/>
        <v>7</v>
      </c>
      <c r="AA58" s="25" t="s">
        <v>1079</v>
      </c>
      <c r="AB58" s="118" t="s">
        <v>105</v>
      </c>
      <c r="AC58" s="21"/>
      <c r="AE58" s="90" t="s">
        <v>373</v>
      </c>
      <c r="AF58" s="82"/>
      <c r="CP58" s="19" t="str">
        <f t="shared" si="32"/>
        <v>Jung Roman</v>
      </c>
      <c r="CR58" s="153">
        <f t="shared" si="33"/>
        <v>7</v>
      </c>
      <c r="CS58" s="19" t="str">
        <f t="shared" si="34"/>
        <v>C</v>
      </c>
      <c r="CT58" s="154">
        <v>8565</v>
      </c>
      <c r="CU58" s="126"/>
      <c r="CV58" s="125">
        <v>772</v>
      </c>
      <c r="CW58" s="33">
        <f t="shared" si="39"/>
        <v>8</v>
      </c>
      <c r="CX58" s="83" t="str">
        <f t="shared" si="40"/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 t="shared" si="35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8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1006</v>
      </c>
      <c r="V59" s="21">
        <v>2009</v>
      </c>
      <c r="W59" s="25"/>
      <c r="X59" s="21"/>
      <c r="Y59" s="28"/>
      <c r="Z59" s="21">
        <f t="shared" si="31"/>
        <v>7</v>
      </c>
      <c r="AA59" s="25" t="s">
        <v>1082</v>
      </c>
      <c r="AB59" s="118" t="s">
        <v>105</v>
      </c>
      <c r="AC59" s="21"/>
      <c r="AE59" s="90" t="s">
        <v>373</v>
      </c>
      <c r="AF59" s="82"/>
      <c r="CP59" s="19" t="str">
        <f t="shared" si="32"/>
        <v>Schoeffel Daniel</v>
      </c>
      <c r="CR59" s="153">
        <f t="shared" si="33"/>
        <v>7</v>
      </c>
      <c r="CS59" s="19" t="str">
        <f t="shared" si="34"/>
        <v>C</v>
      </c>
      <c r="CT59" s="154">
        <v>8569</v>
      </c>
      <c r="CU59" s="126"/>
      <c r="CV59" s="125">
        <v>772</v>
      </c>
      <c r="CW59" s="33">
        <f t="shared" si="39"/>
        <v>8</v>
      </c>
      <c r="CX59" s="83" t="str">
        <f t="shared" si="40"/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 t="shared" si="35"/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 t="shared" si="38"/>
        <v>0</v>
      </c>
      <c r="D60" s="55">
        <v>1</v>
      </c>
      <c r="E60" s="55"/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1003</v>
      </c>
      <c r="Q60" s="15">
        <v>56</v>
      </c>
      <c r="R60" s="42"/>
      <c r="S60" s="20" t="s">
        <v>1004</v>
      </c>
      <c r="T60" s="21">
        <v>1984</v>
      </c>
      <c r="U60" s="28" t="s">
        <v>194</v>
      </c>
      <c r="V60" s="21">
        <v>2009</v>
      </c>
      <c r="W60" s="25"/>
      <c r="X60" s="21"/>
      <c r="Y60" s="28" t="s">
        <v>91</v>
      </c>
      <c r="Z60" s="21">
        <f t="shared" si="31"/>
        <v>7</v>
      </c>
      <c r="AA60" s="25" t="s">
        <v>269</v>
      </c>
      <c r="AB60" s="118" t="s">
        <v>105</v>
      </c>
      <c r="AC60" s="21"/>
      <c r="AE60" s="90" t="s">
        <v>375</v>
      </c>
      <c r="AF60" s="82"/>
      <c r="CP60" s="19" t="str">
        <f t="shared" si="32"/>
        <v>Vecchi Sandra</v>
      </c>
      <c r="CR60" s="153">
        <f t="shared" si="33"/>
        <v>7</v>
      </c>
      <c r="CS60" s="19" t="str">
        <f t="shared" si="34"/>
        <v>C</v>
      </c>
      <c r="CT60" s="154">
        <v>4906</v>
      </c>
      <c r="CU60" s="126"/>
      <c r="CV60" s="125">
        <v>772</v>
      </c>
      <c r="CW60" s="33">
        <f t="shared" si="39"/>
        <v>8</v>
      </c>
      <c r="CX60" s="83" t="str">
        <f t="shared" si="40"/>
        <v>Projektingenieur 2</v>
      </c>
      <c r="CY60" s="125"/>
      <c r="CZ60" s="33"/>
      <c r="DA60" s="83"/>
      <c r="DB60" s="125"/>
      <c r="DC60" s="33"/>
      <c r="DD60" s="83"/>
      <c r="DE60" s="20"/>
      <c r="DF60" s="33"/>
      <c r="DG60" s="33"/>
      <c r="DH60" s="83"/>
      <c r="DM60" s="19">
        <f t="shared" si="35"/>
        <v>4906</v>
      </c>
      <c r="DN60" s="153">
        <v>2</v>
      </c>
      <c r="DO60" s="19">
        <v>1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 t="shared" si="38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1135</v>
      </c>
      <c r="Q61" s="15">
        <v>57</v>
      </c>
      <c r="R61" s="42"/>
      <c r="S61" s="20" t="s">
        <v>1136</v>
      </c>
      <c r="T61" s="21">
        <v>1986</v>
      </c>
      <c r="U61" s="28" t="s">
        <v>1191</v>
      </c>
      <c r="V61" s="21">
        <v>2010</v>
      </c>
      <c r="W61" s="25"/>
      <c r="X61" s="21"/>
      <c r="Y61" s="28"/>
      <c r="Z61" s="21">
        <f t="shared" si="31"/>
        <v>6</v>
      </c>
      <c r="AA61" s="25" t="s">
        <v>698</v>
      </c>
      <c r="AB61" s="118" t="s">
        <v>105</v>
      </c>
      <c r="AC61" s="21"/>
      <c r="AE61" s="90" t="s">
        <v>375</v>
      </c>
      <c r="AF61" s="82"/>
      <c r="CP61" s="192" t="str">
        <f t="shared" si="32"/>
        <v>Berzi Patrick</v>
      </c>
      <c r="CR61" s="153">
        <f t="shared" si="33"/>
        <v>6</v>
      </c>
      <c r="CS61" s="153" t="str">
        <f t="shared" si="34"/>
        <v>C</v>
      </c>
      <c r="CT61" s="205">
        <v>4911</v>
      </c>
      <c r="CU61" s="126"/>
      <c r="CV61" s="125">
        <v>772</v>
      </c>
      <c r="CW61" s="33">
        <f t="shared" si="39"/>
        <v>8</v>
      </c>
      <c r="CX61" s="83" t="str">
        <f t="shared" si="40"/>
        <v>Projektingenieur 2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 t="shared" si="35"/>
        <v>4911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>
        <v>1</v>
      </c>
      <c r="C62" s="53">
        <f t="shared" si="38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0" t="s">
        <v>636</v>
      </c>
      <c r="T62" s="21">
        <v>1986</v>
      </c>
      <c r="U62" s="28" t="s">
        <v>1006</v>
      </c>
      <c r="V62" s="21">
        <v>2010</v>
      </c>
      <c r="W62" s="25"/>
      <c r="X62" s="21"/>
      <c r="Y62" s="28"/>
      <c r="Z62" s="118">
        <f t="shared" si="31"/>
        <v>6</v>
      </c>
      <c r="AA62" s="25" t="s">
        <v>916</v>
      </c>
      <c r="AB62" s="118" t="s">
        <v>105</v>
      </c>
      <c r="AC62" s="21"/>
      <c r="AE62" s="90" t="s">
        <v>375</v>
      </c>
      <c r="AF62" s="82"/>
      <c r="CP62" s="19" t="str">
        <f t="shared" si="32"/>
        <v>Bianchi Emmanuelle</v>
      </c>
      <c r="CR62" s="153">
        <f t="shared" si="33"/>
        <v>6</v>
      </c>
      <c r="CS62" s="153" t="str">
        <f t="shared" si="34"/>
        <v>C</v>
      </c>
      <c r="CT62" s="154">
        <v>7706</v>
      </c>
      <c r="CU62" s="126"/>
      <c r="CV62" s="125">
        <v>772</v>
      </c>
      <c r="CW62" s="33">
        <f t="shared" si="39"/>
        <v>8</v>
      </c>
      <c r="CX62" s="83" t="str">
        <f t="shared" si="40"/>
        <v>Projektingenieur 2</v>
      </c>
      <c r="CY62" s="125">
        <v>771</v>
      </c>
      <c r="CZ62" s="33">
        <f>VLOOKUP($CY62,Funktionsbezeichnungen,3,0)</f>
        <v>7</v>
      </c>
      <c r="DA62" s="83" t="str">
        <f>VLOOKUP($CY62,Funktionsbezeichnungen,2,0)</f>
        <v>Projektingenieur 1</v>
      </c>
      <c r="DB62" s="125">
        <v>770</v>
      </c>
      <c r="DC62" s="33">
        <f>VLOOKUP($DB62,Funktionsbezeichnungen,3,0)</f>
        <v>6</v>
      </c>
      <c r="DD62" s="83" t="str">
        <f>VLOOKUP($DB62,Funktionsbezeichnungen,2,0)</f>
        <v>Vorstufe Projektingenieur</v>
      </c>
      <c r="DE62" s="20"/>
      <c r="DF62" s="33">
        <v>771</v>
      </c>
      <c r="DG62" s="33">
        <f>VLOOKUP($DF62,Funktionsbezeichnungen,3,0)</f>
        <v>7</v>
      </c>
      <c r="DH62" s="83" t="str">
        <f>VLOOKUP($DF62,Funktionsbezeichnungen,2,0)</f>
        <v>Projektingenieur 1</v>
      </c>
      <c r="DM62" s="19">
        <f t="shared" si="35"/>
        <v>7706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8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0" t="s">
        <v>697</v>
      </c>
      <c r="T63" s="21">
        <v>1984</v>
      </c>
      <c r="U63" s="28" t="s">
        <v>1006</v>
      </c>
      <c r="V63" s="21">
        <v>2010</v>
      </c>
      <c r="W63" s="25"/>
      <c r="X63" s="21"/>
      <c r="Y63" s="28"/>
      <c r="Z63" s="21">
        <f t="shared" si="31"/>
        <v>6</v>
      </c>
      <c r="AA63" s="25" t="s">
        <v>698</v>
      </c>
      <c r="AB63" s="118" t="s">
        <v>105</v>
      </c>
      <c r="AC63" s="21"/>
      <c r="AE63" s="90" t="s">
        <v>375</v>
      </c>
      <c r="AF63" s="82"/>
      <c r="CP63" s="19" t="str">
        <f t="shared" si="32"/>
        <v>Indermitte Martin</v>
      </c>
      <c r="CR63" s="153">
        <f t="shared" si="33"/>
        <v>6</v>
      </c>
      <c r="CS63" s="153" t="str">
        <f t="shared" si="34"/>
        <v>C</v>
      </c>
      <c r="CT63" s="154">
        <v>4901</v>
      </c>
      <c r="CU63" s="126"/>
      <c r="CV63" s="125">
        <v>772</v>
      </c>
      <c r="CW63" s="33">
        <f t="shared" si="39"/>
        <v>8</v>
      </c>
      <c r="CX63" s="83" t="str">
        <f t="shared" si="40"/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 t="shared" si="35"/>
        <v>4901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>
        <v>1</v>
      </c>
      <c r="C64" s="53">
        <f t="shared" si="38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1138</v>
      </c>
      <c r="Q64" s="15">
        <v>60</v>
      </c>
      <c r="R64" s="42"/>
      <c r="S64" s="20" t="s">
        <v>1139</v>
      </c>
      <c r="T64" s="21">
        <v>1981</v>
      </c>
      <c r="U64" s="28" t="s">
        <v>1006</v>
      </c>
      <c r="V64" s="21">
        <v>2010</v>
      </c>
      <c r="W64" s="25"/>
      <c r="X64" s="21"/>
      <c r="Y64" s="28"/>
      <c r="Z64" s="118">
        <f t="shared" si="31"/>
        <v>6</v>
      </c>
      <c r="AA64" s="25" t="s">
        <v>916</v>
      </c>
      <c r="AB64" s="118" t="s">
        <v>105</v>
      </c>
      <c r="AC64" s="21"/>
      <c r="AE64" s="90" t="s">
        <v>375</v>
      </c>
      <c r="AF64" s="82"/>
      <c r="CP64" s="192" t="str">
        <f t="shared" si="32"/>
        <v>Kanagasabai Manoja</v>
      </c>
      <c r="CR64" s="153">
        <f t="shared" si="33"/>
        <v>6</v>
      </c>
      <c r="CS64" s="153" t="str">
        <f t="shared" si="34"/>
        <v>C</v>
      </c>
      <c r="CT64" s="205">
        <v>4910</v>
      </c>
      <c r="CU64" s="126"/>
      <c r="CV64" s="125">
        <v>772</v>
      </c>
      <c r="CW64" s="33">
        <f t="shared" si="39"/>
        <v>8</v>
      </c>
      <c r="CX64" s="83" t="str">
        <f t="shared" si="40"/>
        <v>Projektingenieur 2</v>
      </c>
      <c r="CY64" s="125">
        <v>771</v>
      </c>
      <c r="CZ64" s="33">
        <f>VLOOKUP($CY64,Funktionsbezeichnungen,3,0)</f>
        <v>7</v>
      </c>
      <c r="DA64" s="83" t="str">
        <f>VLOOKUP($CY64,Funktionsbezeichnungen,2,0)</f>
        <v>Projektingenieur 1</v>
      </c>
      <c r="DB64" s="125">
        <v>770</v>
      </c>
      <c r="DC64" s="33">
        <f>VLOOKUP($DB64,Funktionsbezeichnungen,3,0)</f>
        <v>6</v>
      </c>
      <c r="DD64" s="83" t="str">
        <f>VLOOKUP($DB64,Funktionsbezeichnungen,2,0)</f>
        <v>Vorstufe Projektingenieur</v>
      </c>
      <c r="DE64" s="20"/>
      <c r="DF64" s="33">
        <v>771</v>
      </c>
      <c r="DG64" s="33">
        <f>VLOOKUP($DF64,Funktionsbezeichnungen,3,0)</f>
        <v>7</v>
      </c>
      <c r="DH64" s="83" t="str">
        <f>VLOOKUP($DF64,Funktionsbezeichnungen,2,0)</f>
        <v>Projektingenieur 1</v>
      </c>
      <c r="DM64" s="19">
        <f t="shared" si="35"/>
        <v>4910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8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1006</v>
      </c>
      <c r="V65" s="21">
        <v>2011</v>
      </c>
      <c r="W65" s="25"/>
      <c r="X65" s="21"/>
      <c r="Y65" s="28"/>
      <c r="Z65" s="118">
        <f t="shared" si="31"/>
        <v>5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32"/>
        <v>Brem Jakob</v>
      </c>
      <c r="CR65" s="153">
        <f t="shared" si="33"/>
        <v>5</v>
      </c>
      <c r="CS65" s="153" t="str">
        <f t="shared" si="34"/>
        <v>D</v>
      </c>
      <c r="CT65" s="154">
        <v>4356</v>
      </c>
      <c r="CU65" s="126"/>
      <c r="CV65" s="125">
        <v>771</v>
      </c>
      <c r="CW65" s="33">
        <f t="shared" ref="CW65:CW97" si="41">VLOOKUP($CV65,Funktionsbezeichnungen,3,0)</f>
        <v>7</v>
      </c>
      <c r="CX65" s="83" t="str">
        <f t="shared" ref="CX65:CX97" si="42">VLOOKUP($CV65,Funktionsbezeichnungen,2,0)</f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35"/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ref="C66:C120" si="43">IF(Z66&gt;=10,1,0)</f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1006</v>
      </c>
      <c r="V66" s="21">
        <v>2011</v>
      </c>
      <c r="W66" s="25"/>
      <c r="X66" s="21"/>
      <c r="Y66" s="28"/>
      <c r="Z66" s="118">
        <f t="shared" si="31"/>
        <v>5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32"/>
        <v>Bürgin Johannes</v>
      </c>
      <c r="CR66" s="153">
        <f t="shared" si="33"/>
        <v>5</v>
      </c>
      <c r="CS66" s="153" t="str">
        <f t="shared" si="34"/>
        <v>D</v>
      </c>
      <c r="CT66" s="154">
        <v>4907</v>
      </c>
      <c r="CU66" s="126"/>
      <c r="CV66" s="125">
        <v>771</v>
      </c>
      <c r="CW66" s="33">
        <f t="shared" si="41"/>
        <v>7</v>
      </c>
      <c r="CX66" s="83" t="str">
        <f t="shared" si="4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35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43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1006</v>
      </c>
      <c r="V67" s="21">
        <v>2012</v>
      </c>
      <c r="W67" s="25"/>
      <c r="X67" s="21"/>
      <c r="Y67" s="28"/>
      <c r="Z67" s="118">
        <f t="shared" si="31"/>
        <v>4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32"/>
        <v>Frei Lukas</v>
      </c>
      <c r="CR67" s="153">
        <f t="shared" si="33"/>
        <v>4</v>
      </c>
      <c r="CS67" s="153" t="str">
        <f t="shared" si="34"/>
        <v>D</v>
      </c>
      <c r="CT67" s="154">
        <v>4308</v>
      </c>
      <c r="CU67" s="126"/>
      <c r="CV67" s="125">
        <v>771</v>
      </c>
      <c r="CW67" s="33">
        <f t="shared" si="41"/>
        <v>7</v>
      </c>
      <c r="CX67" s="83" t="str">
        <f t="shared" si="4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35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43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1006</v>
      </c>
      <c r="V68" s="21">
        <v>2012</v>
      </c>
      <c r="W68" s="25" t="s">
        <v>1182</v>
      </c>
      <c r="X68" s="21">
        <v>2015</v>
      </c>
      <c r="Y68" s="28" t="s">
        <v>91</v>
      </c>
      <c r="Z68" s="118">
        <f t="shared" si="31"/>
        <v>4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32"/>
        <v>D'Arco Marcel</v>
      </c>
      <c r="CR68" s="153">
        <f t="shared" si="33"/>
        <v>4</v>
      </c>
      <c r="CS68" s="153" t="str">
        <f t="shared" si="34"/>
        <v>D</v>
      </c>
      <c r="CT68" s="154">
        <v>4310</v>
      </c>
      <c r="CU68" s="126"/>
      <c r="CV68" s="125">
        <v>771</v>
      </c>
      <c r="CW68" s="33">
        <f t="shared" si="41"/>
        <v>7</v>
      </c>
      <c r="CX68" s="83" t="str">
        <f t="shared" si="4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35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43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1006</v>
      </c>
      <c r="X69" s="21">
        <v>2013</v>
      </c>
      <c r="Y69" s="28"/>
      <c r="Z69" s="118">
        <f>$AD$3-X69</f>
        <v>3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32"/>
        <v>Hochuli Antonina</v>
      </c>
      <c r="CR69" s="153">
        <f t="shared" si="33"/>
        <v>3</v>
      </c>
      <c r="CS69" s="153" t="str">
        <f t="shared" si="34"/>
        <v>D</v>
      </c>
      <c r="CT69" s="154">
        <v>8579</v>
      </c>
      <c r="CU69" s="126"/>
      <c r="CV69" s="125">
        <v>770</v>
      </c>
      <c r="CW69" s="33">
        <f t="shared" si="41"/>
        <v>6</v>
      </c>
      <c r="CX69" s="83" t="str">
        <f t="shared" si="4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35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1187</v>
      </c>
      <c r="Q70" s="15">
        <v>66</v>
      </c>
      <c r="R70" s="42"/>
      <c r="S70" s="20" t="s">
        <v>1188</v>
      </c>
      <c r="T70" s="21">
        <v>1983</v>
      </c>
      <c r="U70" s="28" t="s">
        <v>1189</v>
      </c>
      <c r="V70" s="21">
        <v>2008</v>
      </c>
      <c r="W70" s="25"/>
      <c r="X70" s="21"/>
      <c r="Y70" s="28"/>
      <c r="Z70" s="118">
        <f>$AD$3-V70</f>
        <v>8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si="32"/>
        <v>Skucek Axel</v>
      </c>
      <c r="CR70" s="153">
        <f t="shared" si="33"/>
        <v>8</v>
      </c>
      <c r="CS70" s="153" t="str">
        <f t="shared" si="34"/>
        <v>D</v>
      </c>
      <c r="CT70" s="154">
        <v>4315</v>
      </c>
      <c r="CU70" s="126"/>
      <c r="CV70" s="125">
        <v>770</v>
      </c>
      <c r="CW70" s="33">
        <f t="shared" si="41"/>
        <v>6</v>
      </c>
      <c r="CX70" s="83" t="str">
        <f t="shared" si="4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si="35"/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/>
      <c r="C71" s="53">
        <f t="shared" si="43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358</v>
      </c>
      <c r="P71" s="15" t="s">
        <v>1074</v>
      </c>
      <c r="Q71" s="15">
        <v>67</v>
      </c>
      <c r="R71" s="42"/>
      <c r="S71" s="20" t="s">
        <v>1075</v>
      </c>
      <c r="T71" s="21">
        <v>1987</v>
      </c>
      <c r="U71" s="28" t="s">
        <v>1061</v>
      </c>
      <c r="V71" s="21">
        <v>2013</v>
      </c>
      <c r="W71" s="25"/>
      <c r="X71" s="21"/>
      <c r="Y71" s="28"/>
      <c r="Z71" s="118">
        <f t="shared" ref="Z71:Z135" si="44">$AD$3-V71</f>
        <v>3</v>
      </c>
      <c r="AA71" s="25" t="s">
        <v>698</v>
      </c>
      <c r="AB71" s="21" t="s">
        <v>121</v>
      </c>
      <c r="AC71" s="21"/>
      <c r="AE71" s="90" t="s">
        <v>375</v>
      </c>
      <c r="AF71" s="82"/>
      <c r="CP71" s="19" t="str">
        <f t="shared" ref="CP71:CP135" si="45">+S71</f>
        <v>Meisch Raoul</v>
      </c>
      <c r="CR71" s="153">
        <f t="shared" ref="CR71:CR135" si="46">+Z71</f>
        <v>3</v>
      </c>
      <c r="CS71" s="153" t="str">
        <f t="shared" ref="CS71:CS135" si="47">+AB71</f>
        <v>D</v>
      </c>
      <c r="CT71" s="154">
        <v>4315</v>
      </c>
      <c r="CU71" s="126"/>
      <c r="CV71" s="125">
        <v>770</v>
      </c>
      <c r="CW71" s="33">
        <f t="shared" si="41"/>
        <v>6</v>
      </c>
      <c r="CX71" s="83" t="str">
        <f t="shared" si="4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ref="DM71:DM135" si="48">+CT71</f>
        <v>4315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>
        <v>1</v>
      </c>
      <c r="C72" s="53">
        <f t="shared" si="43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359</v>
      </c>
      <c r="P72" s="15" t="s">
        <v>1029</v>
      </c>
      <c r="Q72" s="15">
        <v>68</v>
      </c>
      <c r="R72" s="42"/>
      <c r="S72" s="20" t="s">
        <v>1030</v>
      </c>
      <c r="T72" s="21">
        <v>1989</v>
      </c>
      <c r="U72" s="28" t="s">
        <v>1006</v>
      </c>
      <c r="V72" s="21">
        <v>2013</v>
      </c>
      <c r="W72" s="25"/>
      <c r="X72" s="21"/>
      <c r="Y72" s="28"/>
      <c r="Z72" s="118">
        <f t="shared" si="44"/>
        <v>3</v>
      </c>
      <c r="AA72" s="25" t="s">
        <v>916</v>
      </c>
      <c r="AB72" s="21" t="s">
        <v>121</v>
      </c>
      <c r="AC72" s="21"/>
      <c r="AE72" s="90" t="s">
        <v>375</v>
      </c>
      <c r="AF72" s="82"/>
      <c r="CP72" s="19" t="str">
        <f t="shared" si="45"/>
        <v>Stöhr Jessica</v>
      </c>
      <c r="CR72" s="153">
        <f t="shared" si="46"/>
        <v>3</v>
      </c>
      <c r="CS72" s="153" t="str">
        <f t="shared" si="47"/>
        <v>D</v>
      </c>
      <c r="CT72" s="154">
        <v>4313</v>
      </c>
      <c r="CU72" s="126"/>
      <c r="CV72" s="125">
        <v>770</v>
      </c>
      <c r="CW72" s="33">
        <f t="shared" si="41"/>
        <v>6</v>
      </c>
      <c r="CX72" s="83" t="str">
        <f t="shared" si="4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8"/>
        <v>4313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 t="shared" si="43"/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361</v>
      </c>
      <c r="P73" s="15" t="s">
        <v>1153</v>
      </c>
      <c r="Q73" s="15">
        <v>69</v>
      </c>
      <c r="R73" s="42"/>
      <c r="S73" s="20" t="s">
        <v>1154</v>
      </c>
      <c r="T73" s="21">
        <v>1984</v>
      </c>
      <c r="U73" s="28" t="s">
        <v>1061</v>
      </c>
      <c r="V73" s="21">
        <v>2014</v>
      </c>
      <c r="W73" s="25"/>
      <c r="X73" s="21"/>
      <c r="Y73" s="28"/>
      <c r="Z73" s="118">
        <f t="shared" si="44"/>
        <v>2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5"/>
        <v>Vitt Bernhard</v>
      </c>
      <c r="CR73" s="153">
        <f t="shared" si="46"/>
        <v>2</v>
      </c>
      <c r="CS73" s="153" t="str">
        <f t="shared" si="47"/>
        <v>D</v>
      </c>
      <c r="CT73" s="205">
        <v>4318</v>
      </c>
      <c r="CU73" s="126"/>
      <c r="CV73" s="125">
        <v>770</v>
      </c>
      <c r="CW73" s="33">
        <f t="shared" si="41"/>
        <v>6</v>
      </c>
      <c r="CX73" s="83" t="str">
        <f t="shared" si="42"/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8"/>
        <v>4318</v>
      </c>
      <c r="DN73" s="153">
        <v>2</v>
      </c>
      <c r="DO73" s="19">
        <v>3</v>
      </c>
      <c r="DP73" s="19" t="s">
        <v>951</v>
      </c>
    </row>
    <row r="74" spans="1:120" s="19" customFormat="1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/>
      <c r="I74" s="56"/>
      <c r="J74" s="54"/>
      <c r="K74" s="56"/>
      <c r="L74" s="56"/>
      <c r="M74" s="56"/>
      <c r="N74" s="58"/>
      <c r="O74" s="52" t="s">
        <v>359</v>
      </c>
      <c r="P74" s="15" t="s">
        <v>1175</v>
      </c>
      <c r="Q74" s="15">
        <v>70</v>
      </c>
      <c r="R74" s="42"/>
      <c r="S74" s="20" t="s">
        <v>1174</v>
      </c>
      <c r="T74" s="21">
        <v>1987</v>
      </c>
      <c r="U74" s="28" t="s">
        <v>1006</v>
      </c>
      <c r="V74" s="21">
        <v>2014</v>
      </c>
      <c r="W74" s="25"/>
      <c r="X74" s="21"/>
      <c r="Y74" s="28"/>
      <c r="Z74" s="118">
        <f t="shared" si="44"/>
        <v>2</v>
      </c>
      <c r="AA74" s="25" t="s">
        <v>698</v>
      </c>
      <c r="AB74" s="21" t="s">
        <v>121</v>
      </c>
      <c r="AC74" s="21"/>
      <c r="AE74" s="90" t="s">
        <v>375</v>
      </c>
      <c r="AF74" s="82"/>
      <c r="CP74" s="192" t="str">
        <f t="shared" si="45"/>
        <v>Seehöfer Patrick</v>
      </c>
      <c r="CR74" s="153">
        <f t="shared" si="46"/>
        <v>2</v>
      </c>
      <c r="CS74" s="153" t="str">
        <f t="shared" si="47"/>
        <v>D</v>
      </c>
      <c r="CT74" s="205">
        <v>4321</v>
      </c>
      <c r="CU74" s="126"/>
      <c r="CV74" s="125">
        <v>770</v>
      </c>
      <c r="CW74" s="33">
        <f>VLOOKUP($CV74,Funktionsbezeichnungen,3,0)</f>
        <v>6</v>
      </c>
      <c r="CX74" s="83" t="str">
        <f>VLOOKUP($CV74,Funktionsbezeichnungen,2,0)</f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8"/>
        <v>4321</v>
      </c>
      <c r="DN74" s="153">
        <v>2</v>
      </c>
      <c r="DO74" s="19">
        <v>3</v>
      </c>
      <c r="DP74" s="19" t="s">
        <v>951</v>
      </c>
    </row>
    <row r="75" spans="1:120" s="19" customFormat="1" ht="27" x14ac:dyDescent="0.2">
      <c r="A75" s="53">
        <v>0</v>
      </c>
      <c r="B75" s="53"/>
      <c r="C75" s="53">
        <f>IF(Z75&gt;=10,1,0)</f>
        <v>0</v>
      </c>
      <c r="D75" s="55"/>
      <c r="E75" s="55">
        <v>1</v>
      </c>
      <c r="F75" s="56"/>
      <c r="G75" s="54"/>
      <c r="H75" s="54">
        <v>1</v>
      </c>
      <c r="I75" s="56"/>
      <c r="J75" s="54"/>
      <c r="K75" s="56"/>
      <c r="L75" s="56"/>
      <c r="M75" s="56"/>
      <c r="N75" s="58"/>
      <c r="O75" s="52" t="s">
        <v>358</v>
      </c>
      <c r="P75" s="15" t="s">
        <v>1173</v>
      </c>
      <c r="Q75" s="15">
        <v>71</v>
      </c>
      <c r="R75" s="42"/>
      <c r="S75" s="20" t="s">
        <v>1172</v>
      </c>
      <c r="T75" s="21">
        <v>1986</v>
      </c>
      <c r="U75" s="208" t="s">
        <v>1192</v>
      </c>
      <c r="V75" s="21">
        <v>2011</v>
      </c>
      <c r="W75" s="28" t="s">
        <v>1006</v>
      </c>
      <c r="X75" s="21">
        <v>2015</v>
      </c>
      <c r="Y75" s="28"/>
      <c r="Z75" s="118">
        <f t="shared" si="44"/>
        <v>5</v>
      </c>
      <c r="AA75" s="25" t="s">
        <v>1176</v>
      </c>
      <c r="AB75" s="21" t="s">
        <v>121</v>
      </c>
      <c r="AC75" s="21"/>
      <c r="AE75" s="90" t="s">
        <v>375</v>
      </c>
      <c r="AF75" s="82"/>
      <c r="CP75" s="192" t="str">
        <f t="shared" si="45"/>
        <v>Völlmin Daniel</v>
      </c>
      <c r="CR75" s="153">
        <f t="shared" si="46"/>
        <v>5</v>
      </c>
      <c r="CS75" s="153" t="str">
        <f t="shared" si="47"/>
        <v>D</v>
      </c>
      <c r="CT75" s="205">
        <v>4319</v>
      </c>
      <c r="CU75" s="126"/>
      <c r="CV75" s="125">
        <v>770</v>
      </c>
      <c r="CW75" s="33">
        <f t="shared" si="41"/>
        <v>6</v>
      </c>
      <c r="CX75" s="83" t="str">
        <f t="shared" si="42"/>
        <v>Vorstufe Projektingenieur</v>
      </c>
      <c r="CY75" s="125"/>
      <c r="CZ75" s="33"/>
      <c r="DA75" s="83"/>
      <c r="DB75" s="125"/>
      <c r="DC75" s="33"/>
      <c r="DD75" s="83"/>
      <c r="DE75" s="20"/>
      <c r="DF75" s="33"/>
      <c r="DG75" s="33"/>
      <c r="DH75" s="83"/>
      <c r="DM75" s="19">
        <f t="shared" si="48"/>
        <v>4319</v>
      </c>
      <c r="DN75" s="153">
        <v>2</v>
      </c>
      <c r="DO75" s="19">
        <v>3</v>
      </c>
      <c r="DP75" s="19" t="s">
        <v>951</v>
      </c>
    </row>
    <row r="76" spans="1:120" s="19" customFormat="1" x14ac:dyDescent="0.2">
      <c r="A76" s="53">
        <v>0</v>
      </c>
      <c r="B76" s="53"/>
      <c r="C76" s="53">
        <f t="shared" si="43"/>
        <v>0</v>
      </c>
      <c r="D76" s="55">
        <v>1</v>
      </c>
      <c r="E76" s="55"/>
      <c r="F76" s="56"/>
      <c r="G76" s="54"/>
      <c r="H76" s="54"/>
      <c r="I76" s="56"/>
      <c r="J76" s="54"/>
      <c r="K76" s="56"/>
      <c r="L76" s="56"/>
      <c r="M76" s="56"/>
      <c r="N76" s="58"/>
      <c r="O76" s="52" t="s">
        <v>360</v>
      </c>
      <c r="P76" s="15" t="s">
        <v>1016</v>
      </c>
      <c r="Q76" s="15">
        <v>72</v>
      </c>
      <c r="R76" s="164"/>
      <c r="S76" s="20" t="s">
        <v>1017</v>
      </c>
      <c r="T76" s="21">
        <v>1988</v>
      </c>
      <c r="U76" s="28" t="s">
        <v>1177</v>
      </c>
      <c r="V76" s="21">
        <v>2016</v>
      </c>
      <c r="W76" s="25"/>
      <c r="X76" s="21"/>
      <c r="Y76" s="28"/>
      <c r="Z76" s="118">
        <f t="shared" si="44"/>
        <v>0</v>
      </c>
      <c r="AA76" s="25" t="s">
        <v>698</v>
      </c>
      <c r="AB76" s="21" t="s">
        <v>121</v>
      </c>
      <c r="AC76" s="21"/>
      <c r="AE76" s="90" t="s">
        <v>375</v>
      </c>
      <c r="AF76" s="82"/>
      <c r="CP76" s="192" t="str">
        <f t="shared" si="45"/>
        <v>Burger Stefan</v>
      </c>
      <c r="CR76" s="19">
        <f t="shared" si="46"/>
        <v>0</v>
      </c>
      <c r="CS76" s="19" t="str">
        <f t="shared" si="47"/>
        <v>D</v>
      </c>
      <c r="CT76" s="205">
        <v>9748</v>
      </c>
      <c r="CU76" s="126"/>
      <c r="CV76" s="125">
        <v>770</v>
      </c>
      <c r="CW76" s="33">
        <f t="shared" si="41"/>
        <v>6</v>
      </c>
      <c r="CX76" s="83" t="str">
        <f t="shared" si="42"/>
        <v>Vorstufe Projektingenieur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si="48"/>
        <v>9748</v>
      </c>
      <c r="DN76" s="153">
        <v>2</v>
      </c>
      <c r="DO76" s="19">
        <v>3</v>
      </c>
      <c r="DP76" s="185" t="s">
        <v>951</v>
      </c>
    </row>
    <row r="77" spans="1:120" s="19" customFormat="1" x14ac:dyDescent="0.2">
      <c r="A77" s="53">
        <v>0</v>
      </c>
      <c r="B77" s="53"/>
      <c r="C77" s="53">
        <f t="shared" si="43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1125</v>
      </c>
      <c r="Q77" s="15">
        <v>73</v>
      </c>
      <c r="R77" s="164" t="s">
        <v>928</v>
      </c>
      <c r="S77" s="20" t="s">
        <v>1126</v>
      </c>
      <c r="T77" s="21">
        <v>1954</v>
      </c>
      <c r="U77" s="28" t="s">
        <v>126</v>
      </c>
      <c r="V77" s="21">
        <v>1973</v>
      </c>
      <c r="W77" s="25" t="s">
        <v>1127</v>
      </c>
      <c r="X77" s="21">
        <v>1979</v>
      </c>
      <c r="Y77" s="28"/>
      <c r="Z77" s="21">
        <f t="shared" si="44"/>
        <v>43</v>
      </c>
      <c r="AA77" s="25" t="s">
        <v>110</v>
      </c>
      <c r="AB77" s="21" t="s">
        <v>105</v>
      </c>
      <c r="AC77" s="21"/>
      <c r="AE77" s="90" t="s">
        <v>376</v>
      </c>
      <c r="AF77" s="82"/>
      <c r="CP77" s="192" t="str">
        <f t="shared" si="45"/>
        <v>Reber Erich</v>
      </c>
      <c r="CR77" s="19">
        <f t="shared" si="46"/>
        <v>43</v>
      </c>
      <c r="CS77" s="19" t="str">
        <f t="shared" si="47"/>
        <v>C</v>
      </c>
      <c r="CT77" s="205">
        <v>3211</v>
      </c>
      <c r="CU77" s="126"/>
      <c r="CV77" s="125">
        <v>772</v>
      </c>
      <c r="CW77" s="33">
        <f>VLOOKUP($CV77,Funktionsbezeichnungen,3,0)</f>
        <v>8</v>
      </c>
      <c r="CX77" s="83" t="str">
        <f>VLOOKUP($CV77,Funktionsbezeichnungen,2,0)</f>
        <v>Projektingenieur 2</v>
      </c>
      <c r="CY77" s="125"/>
      <c r="CZ77" s="33"/>
      <c r="DA77" s="83"/>
      <c r="DB77" s="125"/>
      <c r="DC77" s="33"/>
      <c r="DD77" s="83"/>
      <c r="DE77" s="20"/>
      <c r="DF77" s="125"/>
      <c r="DG77" s="33"/>
      <c r="DH77" s="83"/>
      <c r="DM77" s="19">
        <f t="shared" si="48"/>
        <v>3211</v>
      </c>
      <c r="DN77" s="153">
        <v>6</v>
      </c>
      <c r="DO77" s="19">
        <v>0</v>
      </c>
      <c r="DP77" s="185" t="s">
        <v>968</v>
      </c>
    </row>
    <row r="78" spans="1:120" s="19" customFormat="1" x14ac:dyDescent="0.2">
      <c r="A78" s="53">
        <v>0</v>
      </c>
      <c r="B78" s="53"/>
      <c r="C78" s="53">
        <f t="shared" si="43"/>
        <v>1</v>
      </c>
      <c r="D78" s="55"/>
      <c r="E78" s="55"/>
      <c r="F78" s="56"/>
      <c r="G78" s="54"/>
      <c r="H78" s="54"/>
      <c r="I78" s="56">
        <v>1</v>
      </c>
      <c r="J78" s="54"/>
      <c r="K78" s="56"/>
      <c r="L78" s="56"/>
      <c r="M78" s="56"/>
      <c r="N78" s="58"/>
      <c r="O78" s="52" t="s">
        <v>361</v>
      </c>
      <c r="P78" s="15" t="s">
        <v>476</v>
      </c>
      <c r="Q78" s="15">
        <v>74</v>
      </c>
      <c r="R78" s="164"/>
      <c r="S78" s="29" t="s">
        <v>127</v>
      </c>
      <c r="T78" s="21">
        <v>1956</v>
      </c>
      <c r="U78" s="28" t="s">
        <v>126</v>
      </c>
      <c r="V78" s="21">
        <v>1976</v>
      </c>
      <c r="W78" s="25"/>
      <c r="X78" s="21"/>
      <c r="Y78" s="28" t="s">
        <v>242</v>
      </c>
      <c r="Z78" s="21">
        <f>$AD$3-V78</f>
        <v>40</v>
      </c>
      <c r="AA78" s="25" t="s">
        <v>686</v>
      </c>
      <c r="AB78" s="21" t="s">
        <v>105</v>
      </c>
      <c r="AC78" s="21"/>
      <c r="AE78" s="90" t="s">
        <v>423</v>
      </c>
      <c r="AF78" s="82"/>
      <c r="CP78" s="19" t="str">
        <f>+S78</f>
        <v>Aebi Roger</v>
      </c>
      <c r="CR78" s="19">
        <f>+Z78</f>
        <v>40</v>
      </c>
      <c r="CS78" s="19" t="str">
        <f>+AB78</f>
        <v>C</v>
      </c>
      <c r="CT78" s="154">
        <v>6622</v>
      </c>
      <c r="CU78" s="126"/>
      <c r="CV78" s="125">
        <v>772</v>
      </c>
      <c r="CW78" s="33">
        <f t="shared" si="41"/>
        <v>8</v>
      </c>
      <c r="CX78" s="83" t="str">
        <f t="shared" si="42"/>
        <v>Projektingenieur 2</v>
      </c>
      <c r="CY78" s="125">
        <v>772</v>
      </c>
      <c r="CZ78" s="33">
        <f t="shared" ref="CZ78:CZ100" si="49">VLOOKUP($CY78,Funktionsbezeichnungen,3,0)</f>
        <v>8</v>
      </c>
      <c r="DA78" s="83" t="str">
        <f t="shared" ref="DA78:DA100" si="50">VLOOKUP($CY78,Funktionsbezeichnungen,2,0)</f>
        <v>Projektingenieur 2</v>
      </c>
      <c r="DB78" s="125">
        <v>772</v>
      </c>
      <c r="DC78" s="33">
        <f t="shared" ref="DC78:DC106" si="51">VLOOKUP($DB78,Funktionsbezeichnungen,3,0)</f>
        <v>8</v>
      </c>
      <c r="DD78" s="83" t="str">
        <f t="shared" ref="DD78:DD106" si="52">VLOOKUP($DB78,Funktionsbezeichnungen,2,0)</f>
        <v>Projektingenieur 2</v>
      </c>
      <c r="DE78" s="20"/>
      <c r="DF78" s="33">
        <v>772</v>
      </c>
      <c r="DG78" s="33">
        <f t="shared" ref="DG78:DG100" si="53">VLOOKUP($DF78,Funktionsbezeichnungen,3,0)</f>
        <v>8</v>
      </c>
      <c r="DH78" s="83" t="str">
        <f t="shared" ref="DH78:DH100" si="54">VLOOKUP($DF78,Funktionsbezeichnungen,2,0)</f>
        <v>Projektingenieur 2</v>
      </c>
      <c r="DM78" s="19">
        <f>+CT78</f>
        <v>6622</v>
      </c>
      <c r="DN78" s="153">
        <v>6</v>
      </c>
      <c r="DO78" s="19">
        <v>0</v>
      </c>
      <c r="DP78" s="185" t="s">
        <v>969</v>
      </c>
    </row>
    <row r="79" spans="1:120" s="19" customFormat="1" x14ac:dyDescent="0.2">
      <c r="A79" s="53">
        <v>0</v>
      </c>
      <c r="B79" s="53"/>
      <c r="C79" s="53">
        <f t="shared" si="43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486</v>
      </c>
      <c r="Q79" s="15">
        <v>75</v>
      </c>
      <c r="R79" s="16"/>
      <c r="S79" s="20" t="s">
        <v>138</v>
      </c>
      <c r="T79" s="21">
        <v>1964</v>
      </c>
      <c r="U79" s="28" t="s">
        <v>126</v>
      </c>
      <c r="V79" s="21">
        <v>1985</v>
      </c>
      <c r="W79" s="25"/>
      <c r="X79" s="21"/>
      <c r="Y79" s="28" t="s">
        <v>203</v>
      </c>
      <c r="Z79" s="21">
        <f t="shared" si="44"/>
        <v>31</v>
      </c>
      <c r="AA79" s="25" t="s">
        <v>110</v>
      </c>
      <c r="AB79" s="21" t="s">
        <v>105</v>
      </c>
      <c r="AC79" s="21"/>
      <c r="AE79" s="90" t="s">
        <v>376</v>
      </c>
      <c r="AF79" s="82"/>
      <c r="CP79" s="19" t="str">
        <f t="shared" si="45"/>
        <v>Oehen Beat</v>
      </c>
      <c r="CR79" s="19">
        <f t="shared" si="46"/>
        <v>31</v>
      </c>
      <c r="CS79" s="19" t="str">
        <f t="shared" si="47"/>
        <v>C</v>
      </c>
      <c r="CT79" s="154">
        <v>7622</v>
      </c>
      <c r="CU79" s="126"/>
      <c r="CV79" s="125">
        <v>772</v>
      </c>
      <c r="CW79" s="33">
        <f t="shared" si="41"/>
        <v>8</v>
      </c>
      <c r="CX79" s="83" t="str">
        <f t="shared" si="42"/>
        <v>Projektingenieur 2</v>
      </c>
      <c r="CY79" s="125">
        <v>772</v>
      </c>
      <c r="CZ79" s="33">
        <f t="shared" si="49"/>
        <v>8</v>
      </c>
      <c r="DA79" s="83" t="str">
        <f t="shared" si="50"/>
        <v>Projektingenieur 2</v>
      </c>
      <c r="DB79" s="125">
        <v>772</v>
      </c>
      <c r="DC79" s="33">
        <f t="shared" si="51"/>
        <v>8</v>
      </c>
      <c r="DD79" s="83" t="str">
        <f t="shared" si="52"/>
        <v>Projektingenieur 2</v>
      </c>
      <c r="DE79" s="20"/>
      <c r="DF79" s="125">
        <v>772</v>
      </c>
      <c r="DG79" s="33">
        <f t="shared" si="53"/>
        <v>8</v>
      </c>
      <c r="DH79" s="83" t="str">
        <f t="shared" si="54"/>
        <v>Projektingenieur 2</v>
      </c>
      <c r="DM79" s="19">
        <f t="shared" si="48"/>
        <v>7622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/>
      <c r="C80" s="53">
        <f>IF(Z80&gt;=10,1,0)</f>
        <v>1</v>
      </c>
      <c r="D80" s="55"/>
      <c r="E80" s="55"/>
      <c r="F80" s="56"/>
      <c r="G80" s="54"/>
      <c r="H80" s="54">
        <v>1</v>
      </c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494</v>
      </c>
      <c r="Q80" s="15">
        <v>76</v>
      </c>
      <c r="R80" s="42"/>
      <c r="S80" s="27" t="s">
        <v>178</v>
      </c>
      <c r="T80" s="21">
        <v>1978</v>
      </c>
      <c r="U80" s="28" t="s">
        <v>235</v>
      </c>
      <c r="V80" s="21">
        <v>2001</v>
      </c>
      <c r="W80" s="25"/>
      <c r="X80" s="21"/>
      <c r="Y80" s="25" t="s">
        <v>289</v>
      </c>
      <c r="Z80" s="21">
        <f>$AD$3-V80</f>
        <v>15</v>
      </c>
      <c r="AA80" s="25" t="s">
        <v>110</v>
      </c>
      <c r="AB80" s="21" t="s">
        <v>105</v>
      </c>
      <c r="AC80" s="21"/>
      <c r="AE80" s="90" t="s">
        <v>376</v>
      </c>
      <c r="AF80" s="82"/>
      <c r="CP80" s="19" t="str">
        <f>+S80</f>
        <v>Thalmann Patric</v>
      </c>
      <c r="CR80" s="19">
        <f>+Z80</f>
        <v>15</v>
      </c>
      <c r="CS80" s="19" t="str">
        <f>+AB80</f>
        <v>C</v>
      </c>
      <c r="CT80" s="154">
        <v>9658</v>
      </c>
      <c r="CU80" s="126"/>
      <c r="CV80" s="125">
        <v>772</v>
      </c>
      <c r="CW80" s="33">
        <f>VLOOKUP($CV80,Funktionsbezeichnungen,3,0)</f>
        <v>8</v>
      </c>
      <c r="CX80" s="83" t="str">
        <f>VLOOKUP($CV80,Funktionsbezeichnungen,2,0)</f>
        <v>Projektingenieur 2</v>
      </c>
      <c r="CY80" s="125">
        <v>771</v>
      </c>
      <c r="CZ80" s="33">
        <f>VLOOKUP($CY80,Funktionsbezeichnungen,3,0)</f>
        <v>7</v>
      </c>
      <c r="DA80" s="83" t="str">
        <f>VLOOKUP($CY80,Funktionsbezeichnungen,2,0)</f>
        <v>Projektingenieur 1</v>
      </c>
      <c r="DB80" s="125">
        <v>771</v>
      </c>
      <c r="DC80" s="33">
        <f>VLOOKUP($DB80,Funktionsbezeichnungen,3,0)</f>
        <v>7</v>
      </c>
      <c r="DD80" s="83" t="str">
        <f>VLOOKUP($DB80,Funktionsbezeichnungen,2,0)</f>
        <v>Projektingenieur 1</v>
      </c>
      <c r="DE80" s="20"/>
      <c r="DF80" s="125">
        <v>771</v>
      </c>
      <c r="DG80" s="33">
        <f>VLOOKUP($DF80,Funktionsbezeichnungen,3,0)</f>
        <v>7</v>
      </c>
      <c r="DH80" s="83" t="str">
        <f>VLOOKUP($DF80,Funktionsbezeichnungen,2,0)</f>
        <v>Projektingenieur 1</v>
      </c>
      <c r="DM80" s="19">
        <f>+CT80</f>
        <v>9658</v>
      </c>
      <c r="DN80" s="153">
        <v>6</v>
      </c>
      <c r="DO80" s="19">
        <v>0</v>
      </c>
      <c r="DP80" s="185" t="s">
        <v>968</v>
      </c>
    </row>
    <row r="81" spans="1:120" s="19" customFormat="1" ht="15.75" x14ac:dyDescent="0.2">
      <c r="A81" s="53">
        <v>0</v>
      </c>
      <c r="B81" s="53"/>
      <c r="C81" s="53">
        <f t="shared" si="43"/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358</v>
      </c>
      <c r="P81" s="15" t="s">
        <v>477</v>
      </c>
      <c r="Q81" s="15">
        <v>77</v>
      </c>
      <c r="R81" s="16"/>
      <c r="S81" s="20" t="s">
        <v>134</v>
      </c>
      <c r="T81" s="21">
        <v>1954</v>
      </c>
      <c r="U81" s="28" t="s">
        <v>126</v>
      </c>
      <c r="V81" s="21">
        <v>1974</v>
      </c>
      <c r="W81" s="25"/>
      <c r="X81" s="21"/>
      <c r="Y81" s="28" t="s">
        <v>135</v>
      </c>
      <c r="Z81" s="21">
        <f t="shared" si="44"/>
        <v>42</v>
      </c>
      <c r="AA81" s="25" t="s">
        <v>110</v>
      </c>
      <c r="AB81" s="21" t="s">
        <v>1040</v>
      </c>
      <c r="AC81" s="21"/>
      <c r="AE81" s="90" t="s">
        <v>404</v>
      </c>
      <c r="AF81" s="82"/>
      <c r="CP81" s="19" t="str">
        <f t="shared" si="45"/>
        <v>Imesch Robert</v>
      </c>
      <c r="CR81" s="19">
        <f t="shared" si="46"/>
        <v>42</v>
      </c>
      <c r="CS81" s="19" t="str">
        <f t="shared" si="47"/>
        <v xml:space="preserve"> D/C 2)</v>
      </c>
      <c r="CT81" s="154">
        <v>4249</v>
      </c>
      <c r="CU81" s="126"/>
      <c r="CV81" s="125">
        <v>772</v>
      </c>
      <c r="CW81" s="33">
        <f t="shared" si="41"/>
        <v>8</v>
      </c>
      <c r="CX81" s="83" t="str">
        <f t="shared" si="42"/>
        <v>Projektingenieur 2</v>
      </c>
      <c r="CY81" s="125">
        <v>772</v>
      </c>
      <c r="CZ81" s="33">
        <f t="shared" si="49"/>
        <v>8</v>
      </c>
      <c r="DA81" s="83" t="str">
        <f t="shared" si="50"/>
        <v>Projektingenieur 2</v>
      </c>
      <c r="DB81" s="125">
        <v>772</v>
      </c>
      <c r="DC81" s="33">
        <f t="shared" si="51"/>
        <v>8</v>
      </c>
      <c r="DD81" s="83" t="str">
        <f t="shared" si="52"/>
        <v>Projektingenieur 2</v>
      </c>
      <c r="DE81" s="20"/>
      <c r="DF81" s="33">
        <v>772</v>
      </c>
      <c r="DG81" s="33">
        <f t="shared" si="53"/>
        <v>8</v>
      </c>
      <c r="DH81" s="83" t="str">
        <f t="shared" si="54"/>
        <v>Projektingenieur 2</v>
      </c>
      <c r="DM81" s="19">
        <f t="shared" si="48"/>
        <v>4249</v>
      </c>
      <c r="DN81" s="153">
        <v>6</v>
      </c>
      <c r="DO81" s="19">
        <v>0</v>
      </c>
      <c r="DP81" s="185" t="s">
        <v>968</v>
      </c>
    </row>
    <row r="82" spans="1:120" s="19" customFormat="1" ht="15.75" x14ac:dyDescent="0.2">
      <c r="A82" s="53">
        <v>0</v>
      </c>
      <c r="B82" s="53"/>
      <c r="C82" s="53">
        <f t="shared" si="43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478</v>
      </c>
      <c r="Q82" s="15">
        <v>78</v>
      </c>
      <c r="R82" s="16"/>
      <c r="S82" s="20" t="s">
        <v>136</v>
      </c>
      <c r="T82" s="21">
        <v>1955</v>
      </c>
      <c r="U82" s="28" t="s">
        <v>126</v>
      </c>
      <c r="V82" s="21">
        <v>1975</v>
      </c>
      <c r="W82" s="25"/>
      <c r="X82" s="21"/>
      <c r="Y82" s="28" t="s">
        <v>135</v>
      </c>
      <c r="Z82" s="21">
        <f t="shared" si="44"/>
        <v>41</v>
      </c>
      <c r="AA82" s="25" t="s">
        <v>110</v>
      </c>
      <c r="AB82" s="21" t="s">
        <v>1040</v>
      </c>
      <c r="AC82" s="21"/>
      <c r="AE82" s="90" t="s">
        <v>404</v>
      </c>
      <c r="AF82" s="82"/>
      <c r="CP82" s="19" t="str">
        <f t="shared" si="45"/>
        <v>Flückiger Hans Peter</v>
      </c>
      <c r="CR82" s="19">
        <f t="shared" si="46"/>
        <v>41</v>
      </c>
      <c r="CS82" s="19" t="str">
        <f t="shared" si="47"/>
        <v xml:space="preserve"> D/C 2)</v>
      </c>
      <c r="CT82" s="154">
        <v>4250</v>
      </c>
      <c r="CU82" s="126"/>
      <c r="CV82" s="125">
        <v>772</v>
      </c>
      <c r="CW82" s="33">
        <f t="shared" si="41"/>
        <v>8</v>
      </c>
      <c r="CX82" s="83" t="str">
        <f t="shared" si="42"/>
        <v>Projektingenieur 2</v>
      </c>
      <c r="CY82" s="125">
        <v>772</v>
      </c>
      <c r="CZ82" s="33">
        <f t="shared" si="49"/>
        <v>8</v>
      </c>
      <c r="DA82" s="83" t="str">
        <f t="shared" si="50"/>
        <v>Projektingenieur 2</v>
      </c>
      <c r="DB82" s="125">
        <v>772</v>
      </c>
      <c r="DC82" s="33">
        <f t="shared" si="51"/>
        <v>8</v>
      </c>
      <c r="DD82" s="83" t="str">
        <f t="shared" si="52"/>
        <v>Projektingenieur 2</v>
      </c>
      <c r="DE82" s="20"/>
      <c r="DF82" s="33">
        <v>772</v>
      </c>
      <c r="DG82" s="33">
        <f t="shared" si="53"/>
        <v>8</v>
      </c>
      <c r="DH82" s="83" t="str">
        <f t="shared" si="54"/>
        <v>Projektingenieur 2</v>
      </c>
      <c r="DM82" s="19">
        <f t="shared" si="48"/>
        <v>4250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/>
      <c r="C83" s="53">
        <f>IF(Z83&gt;=10,1,0)</f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617</v>
      </c>
      <c r="Q83" s="15">
        <v>79</v>
      </c>
      <c r="R83" s="42"/>
      <c r="S83" s="27" t="s">
        <v>618</v>
      </c>
      <c r="T83" s="21">
        <v>1985</v>
      </c>
      <c r="U83" s="28" t="s">
        <v>235</v>
      </c>
      <c r="V83" s="21">
        <v>2006</v>
      </c>
      <c r="W83" s="25" t="s">
        <v>1169</v>
      </c>
      <c r="X83" s="21">
        <v>2015</v>
      </c>
      <c r="Y83" s="25"/>
      <c r="Z83" s="21">
        <f>$AD$3-V83</f>
        <v>10</v>
      </c>
      <c r="AA83" s="25" t="s">
        <v>110</v>
      </c>
      <c r="AB83" s="21" t="s">
        <v>121</v>
      </c>
      <c r="AC83" s="21"/>
      <c r="AE83" s="187" t="s">
        <v>376</v>
      </c>
      <c r="AF83" s="82"/>
      <c r="CP83" s="19" t="str">
        <f>+S83</f>
        <v>Zeltner Viktor</v>
      </c>
      <c r="CR83" s="19">
        <f>+Z83</f>
        <v>10</v>
      </c>
      <c r="CS83" s="19" t="str">
        <f>+AB83</f>
        <v>D</v>
      </c>
      <c r="CT83" s="154">
        <v>6765</v>
      </c>
      <c r="CU83" s="126"/>
      <c r="CV83" s="125">
        <v>771</v>
      </c>
      <c r="CW83" s="33">
        <f>VLOOKUP($CV83,Funktionsbezeichnungen,3,0)</f>
        <v>7</v>
      </c>
      <c r="CX83" s="83" t="str">
        <f>VLOOKUP($CV83,Funktionsbezeichnungen,2,0)</f>
        <v>Projektingenieur 1</v>
      </c>
      <c r="CY83" s="125">
        <v>733</v>
      </c>
      <c r="CZ83" s="33">
        <f>VLOOKUP($CY83,Funktionsbezeichnungen,3,0)</f>
        <v>6</v>
      </c>
      <c r="DA83" s="83" t="str">
        <f>VLOOKUP($CY83,Funktionsbezeichnungen,2,0)</f>
        <v>Konstrukteur 3 / -planer 3 / Gruppenchef 1</v>
      </c>
      <c r="DB83" s="125">
        <v>732</v>
      </c>
      <c r="DC83" s="33">
        <f>VLOOKUP($DB83,Funktionsbezeichnungen,3,0)</f>
        <v>5</v>
      </c>
      <c r="DD83" s="83" t="str">
        <f>VLOOKUP($DB83,Funktionsbezeichnungen,2,0)</f>
        <v>Konstrukteur 2 / -planer 2</v>
      </c>
      <c r="DE83" s="20"/>
      <c r="DF83" s="33">
        <v>732</v>
      </c>
      <c r="DG83" s="33">
        <f>VLOOKUP($DF83,Funktionsbezeichnungen,3,0)</f>
        <v>5</v>
      </c>
      <c r="DH83" s="83" t="str">
        <f>VLOOKUP($DF83,Funktionsbezeichnungen,2,0)</f>
        <v>Konstrukteur 2 / -planer 2</v>
      </c>
      <c r="DM83" s="19">
        <f>+CT83</f>
        <v>6765</v>
      </c>
      <c r="DN83" s="153">
        <v>6</v>
      </c>
      <c r="DO83" s="19">
        <v>0</v>
      </c>
      <c r="DP83" s="19" t="s">
        <v>964</v>
      </c>
    </row>
    <row r="84" spans="1:120" s="19" customFormat="1" x14ac:dyDescent="0.2">
      <c r="A84" s="53">
        <v>0</v>
      </c>
      <c r="B84" s="53"/>
      <c r="C84" s="53">
        <f t="shared" si="43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358</v>
      </c>
      <c r="P84" s="15" t="s">
        <v>482</v>
      </c>
      <c r="Q84" s="15">
        <v>80</v>
      </c>
      <c r="R84" s="16"/>
      <c r="S84" s="20" t="s">
        <v>260</v>
      </c>
      <c r="T84" s="21">
        <v>1956</v>
      </c>
      <c r="U84" s="28" t="s">
        <v>126</v>
      </c>
      <c r="V84" s="21">
        <v>1973</v>
      </c>
      <c r="W84" s="25"/>
      <c r="X84" s="21"/>
      <c r="Y84" s="28"/>
      <c r="Z84" s="21">
        <f t="shared" si="44"/>
        <v>43</v>
      </c>
      <c r="AA84" s="25" t="s">
        <v>139</v>
      </c>
      <c r="AB84" s="21" t="s">
        <v>121</v>
      </c>
      <c r="AC84" s="21"/>
      <c r="AE84" s="90" t="s">
        <v>377</v>
      </c>
      <c r="AF84" s="82"/>
      <c r="CP84" s="19" t="str">
        <f t="shared" si="45"/>
        <v>Allemann  Bertrand</v>
      </c>
      <c r="CR84" s="19">
        <f t="shared" si="46"/>
        <v>43</v>
      </c>
      <c r="CS84" s="19" t="str">
        <f t="shared" si="47"/>
        <v>D</v>
      </c>
      <c r="CT84" s="154">
        <v>5631</v>
      </c>
      <c r="CU84" s="126"/>
      <c r="CV84" s="125">
        <v>741</v>
      </c>
      <c r="CW84" s="33">
        <f t="shared" si="41"/>
        <v>7</v>
      </c>
      <c r="CX84" s="83" t="str">
        <f t="shared" si="42"/>
        <v>Konstrukteur 4 / Fachplaner 4 / Gruppenchef 2</v>
      </c>
      <c r="CY84" s="125">
        <v>741</v>
      </c>
      <c r="CZ84" s="33">
        <f t="shared" si="49"/>
        <v>7</v>
      </c>
      <c r="DA84" s="83" t="str">
        <f t="shared" si="50"/>
        <v>Konstrukteur 4 / Fachplaner 4 / Gruppenchef 2</v>
      </c>
      <c r="DB84" s="125">
        <v>741</v>
      </c>
      <c r="DC84" s="33">
        <f t="shared" si="51"/>
        <v>7</v>
      </c>
      <c r="DD84" s="83" t="str">
        <f t="shared" si="52"/>
        <v>Konstrukteur 4 / Fachplaner 4 / Gruppenchef 2</v>
      </c>
      <c r="DE84" s="20"/>
      <c r="DF84" s="33">
        <v>742</v>
      </c>
      <c r="DG84" s="33">
        <f t="shared" si="53"/>
        <v>8</v>
      </c>
      <c r="DH84" s="83" t="str">
        <f t="shared" si="54"/>
        <v>Konstrukteur 5  / Fachplaner 5 / Gruppenchef 3</v>
      </c>
      <c r="DM84" s="19">
        <f t="shared" si="48"/>
        <v>5631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43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483</v>
      </c>
      <c r="Q85" s="15">
        <v>81</v>
      </c>
      <c r="R85" s="16"/>
      <c r="S85" s="20" t="s">
        <v>137</v>
      </c>
      <c r="T85" s="21">
        <v>1958</v>
      </c>
      <c r="U85" s="28" t="s">
        <v>126</v>
      </c>
      <c r="V85" s="21">
        <v>1977</v>
      </c>
      <c r="W85" s="25"/>
      <c r="X85" s="21"/>
      <c r="Y85" s="28"/>
      <c r="Z85" s="21">
        <f t="shared" si="44"/>
        <v>39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5"/>
        <v>Lenherr Paul</v>
      </c>
      <c r="CR85" s="19">
        <f t="shared" si="46"/>
        <v>39</v>
      </c>
      <c r="CS85" s="19" t="str">
        <f t="shared" si="47"/>
        <v>D</v>
      </c>
      <c r="CT85" s="154">
        <v>6628</v>
      </c>
      <c r="CU85" s="126"/>
      <c r="CV85" s="125">
        <v>741</v>
      </c>
      <c r="CW85" s="33">
        <f t="shared" si="41"/>
        <v>7</v>
      </c>
      <c r="CX85" s="83" t="str">
        <f t="shared" si="42"/>
        <v>Konstrukteur 4 / Fachplaner 4 / Gruppenchef 2</v>
      </c>
      <c r="CY85" s="125">
        <v>741</v>
      </c>
      <c r="CZ85" s="33">
        <f t="shared" si="49"/>
        <v>7</v>
      </c>
      <c r="DA85" s="83" t="str">
        <f t="shared" si="50"/>
        <v>Konstrukteur 4 / Fachplaner 4 / Gruppenchef 2</v>
      </c>
      <c r="DB85" s="125">
        <v>741</v>
      </c>
      <c r="DC85" s="33">
        <f t="shared" si="51"/>
        <v>7</v>
      </c>
      <c r="DD85" s="83" t="str">
        <f t="shared" si="52"/>
        <v>Konstrukteur 4 / Fachplaner 4 / Gruppenchef 2</v>
      </c>
      <c r="DE85" s="20"/>
      <c r="DF85" s="33">
        <v>742</v>
      </c>
      <c r="DG85" s="33">
        <f t="shared" si="53"/>
        <v>8</v>
      </c>
      <c r="DH85" s="83" t="str">
        <f t="shared" si="54"/>
        <v>Konstrukteur 5  / Fachplaner 5 / Gruppenchef 3</v>
      </c>
      <c r="DM85" s="19">
        <f t="shared" si="48"/>
        <v>6628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43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484</v>
      </c>
      <c r="Q86" s="15">
        <v>82</v>
      </c>
      <c r="R86" s="16"/>
      <c r="S86" s="20" t="s">
        <v>271</v>
      </c>
      <c r="T86" s="21">
        <v>1958</v>
      </c>
      <c r="U86" s="28" t="s">
        <v>126</v>
      </c>
      <c r="V86" s="21">
        <v>1978</v>
      </c>
      <c r="W86" s="25"/>
      <c r="X86" s="21"/>
      <c r="Y86" s="28"/>
      <c r="Z86" s="21">
        <f t="shared" si="44"/>
        <v>38</v>
      </c>
      <c r="AA86" s="25" t="s">
        <v>687</v>
      </c>
      <c r="AB86" s="21" t="s">
        <v>121</v>
      </c>
      <c r="AC86" s="21"/>
      <c r="AE86" s="90" t="s">
        <v>420</v>
      </c>
      <c r="AF86" s="82"/>
      <c r="CP86" s="19" t="str">
        <f t="shared" si="45"/>
        <v>von Schallen Urs</v>
      </c>
      <c r="CR86" s="19">
        <f t="shared" si="46"/>
        <v>38</v>
      </c>
      <c r="CS86" s="19" t="str">
        <f t="shared" si="47"/>
        <v>D</v>
      </c>
      <c r="CT86" s="154">
        <v>6659</v>
      </c>
      <c r="CU86" s="126"/>
      <c r="CV86" s="125">
        <v>742</v>
      </c>
      <c r="CW86" s="33">
        <f t="shared" si="41"/>
        <v>8</v>
      </c>
      <c r="CX86" s="83" t="str">
        <f t="shared" si="42"/>
        <v>Konstrukteur 5  / Fachplaner 5 / Gruppenchef 3</v>
      </c>
      <c r="CY86" s="125">
        <v>742</v>
      </c>
      <c r="CZ86" s="33">
        <f t="shared" si="49"/>
        <v>8</v>
      </c>
      <c r="DA86" s="83" t="str">
        <f t="shared" si="50"/>
        <v>Konstrukteur 5  / Fachplaner 5 / Gruppenchef 3</v>
      </c>
      <c r="DB86" s="125">
        <v>742</v>
      </c>
      <c r="DC86" s="33">
        <f t="shared" si="51"/>
        <v>8</v>
      </c>
      <c r="DD86" s="83" t="str">
        <f t="shared" si="52"/>
        <v>Konstrukteur 5  / Fachplaner 5 / Gruppenchef 3</v>
      </c>
      <c r="DE86" s="20"/>
      <c r="DF86" s="33">
        <v>742</v>
      </c>
      <c r="DG86" s="33">
        <f t="shared" si="53"/>
        <v>8</v>
      </c>
      <c r="DH86" s="83" t="str">
        <f t="shared" si="54"/>
        <v>Konstrukteur 5  / Fachplaner 5 / Gruppenchef 3</v>
      </c>
      <c r="DM86" s="19">
        <f t="shared" si="48"/>
        <v>6659</v>
      </c>
      <c r="DN86" s="153">
        <v>6</v>
      </c>
      <c r="DO86" s="19">
        <v>0</v>
      </c>
      <c r="DP86" s="19" t="s">
        <v>966</v>
      </c>
    </row>
    <row r="87" spans="1:120" s="19" customFormat="1" x14ac:dyDescent="0.2">
      <c r="A87" s="53">
        <v>0</v>
      </c>
      <c r="B87" s="53"/>
      <c r="C87" s="53">
        <f t="shared" si="43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632</v>
      </c>
      <c r="Q87" s="15">
        <v>83</v>
      </c>
      <c r="R87" s="16"/>
      <c r="S87" s="20" t="s">
        <v>633</v>
      </c>
      <c r="T87" s="21">
        <v>1958</v>
      </c>
      <c r="U87" s="28" t="s">
        <v>634</v>
      </c>
      <c r="V87" s="21">
        <v>1980</v>
      </c>
      <c r="W87" s="25"/>
      <c r="X87" s="21"/>
      <c r="Y87" s="28"/>
      <c r="Z87" s="21">
        <f t="shared" si="44"/>
        <v>36</v>
      </c>
      <c r="AA87" s="25" t="s">
        <v>107</v>
      </c>
      <c r="AB87" s="21" t="s">
        <v>121</v>
      </c>
      <c r="AC87" s="21"/>
      <c r="AE87" s="187" t="s">
        <v>1098</v>
      </c>
      <c r="AF87" s="82"/>
      <c r="CP87" s="19" t="str">
        <f t="shared" si="45"/>
        <v>Schneider Martin</v>
      </c>
      <c r="CR87" s="19">
        <f t="shared" si="46"/>
        <v>36</v>
      </c>
      <c r="CS87" s="19" t="str">
        <f t="shared" si="47"/>
        <v>D</v>
      </c>
      <c r="CT87" s="154">
        <v>4354</v>
      </c>
      <c r="CU87" s="126"/>
      <c r="CV87" s="125">
        <v>741</v>
      </c>
      <c r="CW87" s="33">
        <f t="shared" si="41"/>
        <v>7</v>
      </c>
      <c r="CX87" s="83" t="str">
        <f t="shared" si="42"/>
        <v>Konstrukteur 4 / Fachplaner 4 / Gruppenchef 2</v>
      </c>
      <c r="CY87" s="125">
        <v>741</v>
      </c>
      <c r="CZ87" s="33">
        <f t="shared" si="49"/>
        <v>7</v>
      </c>
      <c r="DA87" s="83" t="str">
        <f t="shared" si="50"/>
        <v>Konstrukteur 4 / Fachplaner 4 / Gruppenchef 2</v>
      </c>
      <c r="DB87" s="125">
        <v>741</v>
      </c>
      <c r="DC87" s="33">
        <f t="shared" si="51"/>
        <v>7</v>
      </c>
      <c r="DD87" s="83" t="str">
        <f t="shared" si="52"/>
        <v>Konstrukteur 4 / Fachplaner 4 / Gruppenchef 2</v>
      </c>
      <c r="DE87" s="20"/>
      <c r="DF87" s="33">
        <v>742</v>
      </c>
      <c r="DG87" s="33">
        <f t="shared" si="53"/>
        <v>8</v>
      </c>
      <c r="DH87" s="83" t="str">
        <f t="shared" si="54"/>
        <v>Konstrukteur 5  / Fachplaner 5 / Gruppenchef 3</v>
      </c>
      <c r="DM87" s="19">
        <f t="shared" si="48"/>
        <v>4354</v>
      </c>
      <c r="DN87" s="153">
        <v>6</v>
      </c>
      <c r="DO87" s="19">
        <v>0</v>
      </c>
      <c r="DP87" s="185" t="s">
        <v>970</v>
      </c>
    </row>
    <row r="88" spans="1:120" s="19" customFormat="1" x14ac:dyDescent="0.2">
      <c r="A88" s="53">
        <v>0</v>
      </c>
      <c r="B88" s="53"/>
      <c r="C88" s="53">
        <f t="shared" si="43"/>
        <v>1</v>
      </c>
      <c r="D88" s="55"/>
      <c r="E88" s="55"/>
      <c r="F88" s="56"/>
      <c r="G88" s="54"/>
      <c r="H88" s="54">
        <v>1</v>
      </c>
      <c r="I88" s="56">
        <v>1</v>
      </c>
      <c r="J88" s="54">
        <v>1</v>
      </c>
      <c r="K88" s="56"/>
      <c r="L88" s="56"/>
      <c r="M88" s="56"/>
      <c r="N88" s="58"/>
      <c r="O88" s="52" t="s">
        <v>359</v>
      </c>
      <c r="P88" s="15" t="s">
        <v>485</v>
      </c>
      <c r="Q88" s="15">
        <v>84</v>
      </c>
      <c r="R88" s="16"/>
      <c r="S88" s="20" t="s">
        <v>261</v>
      </c>
      <c r="T88" s="21">
        <v>1959</v>
      </c>
      <c r="U88" s="28" t="s">
        <v>126</v>
      </c>
      <c r="V88" s="21">
        <v>1981</v>
      </c>
      <c r="W88" s="25"/>
      <c r="X88" s="21"/>
      <c r="Y88" s="28" t="s">
        <v>941</v>
      </c>
      <c r="Z88" s="21">
        <f t="shared" si="44"/>
        <v>35</v>
      </c>
      <c r="AA88" s="25" t="s">
        <v>1052</v>
      </c>
      <c r="AB88" s="21" t="s">
        <v>121</v>
      </c>
      <c r="AC88" s="21"/>
      <c r="AE88" s="187" t="s">
        <v>1099</v>
      </c>
      <c r="AF88" s="82"/>
      <c r="CP88" s="19" t="str">
        <f t="shared" si="45"/>
        <v>Ortlieb Hans-Rudi</v>
      </c>
      <c r="CR88" s="19">
        <f t="shared" si="46"/>
        <v>35</v>
      </c>
      <c r="CS88" s="19" t="str">
        <f t="shared" si="47"/>
        <v>D</v>
      </c>
      <c r="CT88" s="154">
        <v>5630</v>
      </c>
      <c r="CU88" s="126"/>
      <c r="CV88" s="125">
        <v>771</v>
      </c>
      <c r="CW88" s="33">
        <f t="shared" si="41"/>
        <v>7</v>
      </c>
      <c r="CX88" s="83" t="str">
        <f t="shared" si="42"/>
        <v>Projektingenieur 1</v>
      </c>
      <c r="CY88" s="125">
        <v>771</v>
      </c>
      <c r="CZ88" s="33">
        <f t="shared" si="49"/>
        <v>7</v>
      </c>
      <c r="DA88" s="83" t="str">
        <f t="shared" si="50"/>
        <v>Projektingenieur 1</v>
      </c>
      <c r="DB88" s="125">
        <v>741</v>
      </c>
      <c r="DC88" s="33">
        <f t="shared" si="51"/>
        <v>7</v>
      </c>
      <c r="DD88" s="83" t="str">
        <f t="shared" si="52"/>
        <v>Konstrukteur 4 / Fachplaner 4 / Gruppenchef 2</v>
      </c>
      <c r="DE88" s="20"/>
      <c r="DF88" s="33">
        <v>742</v>
      </c>
      <c r="DG88" s="33">
        <f t="shared" si="53"/>
        <v>8</v>
      </c>
      <c r="DH88" s="83" t="str">
        <f t="shared" si="54"/>
        <v>Konstrukteur 5  / Fachplaner 5 / Gruppenchef 3</v>
      </c>
      <c r="DM88" s="19">
        <f t="shared" si="48"/>
        <v>5630</v>
      </c>
      <c r="DN88" s="153">
        <v>6</v>
      </c>
      <c r="DO88" s="19">
        <v>0</v>
      </c>
      <c r="DP88" s="185" t="s">
        <v>968</v>
      </c>
    </row>
    <row r="89" spans="1:120" s="19" customFormat="1" x14ac:dyDescent="0.2">
      <c r="A89" s="53">
        <v>0</v>
      </c>
      <c r="B89" s="53">
        <v>1</v>
      </c>
      <c r="C89" s="53">
        <f t="shared" si="43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552</v>
      </c>
      <c r="Q89" s="15">
        <v>85</v>
      </c>
      <c r="R89" s="16"/>
      <c r="S89" s="20" t="s">
        <v>553</v>
      </c>
      <c r="T89" s="21">
        <v>1959</v>
      </c>
      <c r="U89" s="28" t="s">
        <v>239</v>
      </c>
      <c r="V89" s="21">
        <v>1983</v>
      </c>
      <c r="W89" s="25"/>
      <c r="X89" s="21"/>
      <c r="Y89" s="28" t="s">
        <v>555</v>
      </c>
      <c r="Z89" s="21">
        <f t="shared" si="44"/>
        <v>33</v>
      </c>
      <c r="AA89" s="25" t="s">
        <v>554</v>
      </c>
      <c r="AB89" s="21" t="s">
        <v>121</v>
      </c>
      <c r="AC89" s="21"/>
      <c r="AE89" s="90" t="s">
        <v>377</v>
      </c>
      <c r="AF89" s="82"/>
      <c r="CP89" s="19" t="str">
        <f t="shared" si="45"/>
        <v>Bollhalder Angelika</v>
      </c>
      <c r="CR89" s="19">
        <f t="shared" si="46"/>
        <v>33</v>
      </c>
      <c r="CS89" s="19" t="str">
        <f t="shared" si="47"/>
        <v>D</v>
      </c>
      <c r="CT89" s="154">
        <v>4344</v>
      </c>
      <c r="CU89" s="126"/>
      <c r="CV89" s="125">
        <v>741</v>
      </c>
      <c r="CW89" s="33">
        <f t="shared" si="41"/>
        <v>7</v>
      </c>
      <c r="CX89" s="83" t="str">
        <f t="shared" si="42"/>
        <v>Konstrukteur 4 / Fachplaner 4 / Gruppenchef 2</v>
      </c>
      <c r="CY89" s="125">
        <v>741</v>
      </c>
      <c r="CZ89" s="33">
        <f t="shared" si="49"/>
        <v>7</v>
      </c>
      <c r="DA89" s="83" t="str">
        <f t="shared" si="50"/>
        <v>Konstrukteur 4 / Fachplaner 4 / Gruppenchef 2</v>
      </c>
      <c r="DB89" s="125">
        <v>741</v>
      </c>
      <c r="DC89" s="33">
        <f t="shared" si="51"/>
        <v>7</v>
      </c>
      <c r="DD89" s="83" t="str">
        <f t="shared" si="52"/>
        <v>Konstrukteur 4 / Fachplaner 4 / Gruppenchef 2</v>
      </c>
      <c r="DE89" s="20"/>
      <c r="DF89" s="33">
        <v>742</v>
      </c>
      <c r="DG89" s="33">
        <f t="shared" si="53"/>
        <v>8</v>
      </c>
      <c r="DH89" s="83" t="str">
        <f t="shared" si="54"/>
        <v>Konstrukteur 5  / Fachplaner 5 / Gruppenchef 3</v>
      </c>
      <c r="DM89" s="19">
        <f t="shared" si="48"/>
        <v>4344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43"/>
        <v>1</v>
      </c>
      <c r="D90" s="55"/>
      <c r="E90" s="55"/>
      <c r="F90" s="56"/>
      <c r="G90" s="54"/>
      <c r="H90" s="54"/>
      <c r="I90" s="56">
        <v>1</v>
      </c>
      <c r="J90" s="54">
        <v>1</v>
      </c>
      <c r="K90" s="56"/>
      <c r="L90" s="56"/>
      <c r="M90" s="56"/>
      <c r="N90" s="58"/>
      <c r="O90" s="52" t="s">
        <v>360</v>
      </c>
      <c r="P90" s="15" t="s">
        <v>487</v>
      </c>
      <c r="Q90" s="15">
        <v>86</v>
      </c>
      <c r="R90" s="16"/>
      <c r="S90" s="20" t="s">
        <v>145</v>
      </c>
      <c r="T90" s="21">
        <v>1970</v>
      </c>
      <c r="U90" s="28" t="s">
        <v>126</v>
      </c>
      <c r="V90" s="21">
        <v>1988</v>
      </c>
      <c r="W90" s="25"/>
      <c r="X90" s="21"/>
      <c r="Y90" s="28"/>
      <c r="Z90" s="21">
        <f t="shared" si="44"/>
        <v>28</v>
      </c>
      <c r="AA90" s="25" t="s">
        <v>129</v>
      </c>
      <c r="AB90" s="21" t="s">
        <v>121</v>
      </c>
      <c r="AC90" s="21"/>
      <c r="AE90" s="90" t="s">
        <v>377</v>
      </c>
      <c r="AF90" s="82"/>
      <c r="CP90" s="19" t="str">
        <f t="shared" si="45"/>
        <v>Bucher Oliver</v>
      </c>
      <c r="CR90" s="19">
        <f t="shared" si="46"/>
        <v>28</v>
      </c>
      <c r="CS90" s="19" t="str">
        <f t="shared" si="47"/>
        <v>D</v>
      </c>
      <c r="CT90" s="154">
        <v>7641</v>
      </c>
      <c r="CU90" s="126"/>
      <c r="CV90" s="125">
        <v>741</v>
      </c>
      <c r="CW90" s="33">
        <f t="shared" si="41"/>
        <v>7</v>
      </c>
      <c r="CX90" s="83" t="str">
        <f t="shared" si="42"/>
        <v>Konstrukteur 4 / Fachplaner 4 / Gruppenchef 2</v>
      </c>
      <c r="CY90" s="125">
        <v>741</v>
      </c>
      <c r="CZ90" s="33">
        <f t="shared" si="49"/>
        <v>7</v>
      </c>
      <c r="DA90" s="83" t="str">
        <f t="shared" si="50"/>
        <v>Konstrukteur 4 / Fachplaner 4 / Gruppenchef 2</v>
      </c>
      <c r="DB90" s="125">
        <v>741</v>
      </c>
      <c r="DC90" s="33">
        <f t="shared" si="51"/>
        <v>7</v>
      </c>
      <c r="DD90" s="83" t="str">
        <f t="shared" si="52"/>
        <v>Konstrukteur 4 / Fachplaner 4 / Gruppenchef 2</v>
      </c>
      <c r="DE90" s="20"/>
      <c r="DF90" s="125">
        <v>742</v>
      </c>
      <c r="DG90" s="33">
        <f t="shared" si="53"/>
        <v>8</v>
      </c>
      <c r="DH90" s="83" t="str">
        <f t="shared" si="54"/>
        <v>Konstrukteur 5  / Fachplaner 5 / Gruppenchef 3</v>
      </c>
      <c r="DM90" s="19">
        <f t="shared" si="48"/>
        <v>7641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43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488</v>
      </c>
      <c r="Q91" s="15">
        <v>87</v>
      </c>
      <c r="R91" s="16"/>
      <c r="S91" s="20" t="s">
        <v>144</v>
      </c>
      <c r="T91" s="21">
        <v>1968</v>
      </c>
      <c r="U91" s="28" t="s">
        <v>126</v>
      </c>
      <c r="V91" s="21">
        <v>1989</v>
      </c>
      <c r="W91" s="25"/>
      <c r="X91" s="21"/>
      <c r="Y91" s="28" t="s">
        <v>940</v>
      </c>
      <c r="Z91" s="21">
        <f t="shared" si="44"/>
        <v>27</v>
      </c>
      <c r="AA91" s="25" t="s">
        <v>939</v>
      </c>
      <c r="AB91" s="21" t="s">
        <v>121</v>
      </c>
      <c r="AC91" s="21"/>
      <c r="AE91" s="90" t="s">
        <v>375</v>
      </c>
      <c r="AF91" s="82"/>
      <c r="CP91" s="19" t="str">
        <f t="shared" si="45"/>
        <v>Hagen Stefan</v>
      </c>
      <c r="CR91" s="19">
        <f t="shared" si="46"/>
        <v>27</v>
      </c>
      <c r="CS91" s="19" t="str">
        <f t="shared" si="47"/>
        <v>D</v>
      </c>
      <c r="CT91" s="154">
        <v>6741</v>
      </c>
      <c r="CU91" s="126"/>
      <c r="CV91" s="125">
        <v>741</v>
      </c>
      <c r="CW91" s="33">
        <f t="shared" si="41"/>
        <v>7</v>
      </c>
      <c r="CX91" s="83" t="str">
        <f t="shared" si="42"/>
        <v>Konstrukteur 4 / Fachplaner 4 / Gruppenchef 2</v>
      </c>
      <c r="CY91" s="125">
        <v>741</v>
      </c>
      <c r="CZ91" s="33">
        <f t="shared" si="49"/>
        <v>7</v>
      </c>
      <c r="DA91" s="83" t="str">
        <f t="shared" si="50"/>
        <v>Konstrukteur 4 / Fachplaner 4 / Gruppenchef 2</v>
      </c>
      <c r="DB91" s="125">
        <v>741</v>
      </c>
      <c r="DC91" s="33">
        <f t="shared" si="51"/>
        <v>7</v>
      </c>
      <c r="DD91" s="83" t="str">
        <f t="shared" si="52"/>
        <v>Konstrukteur 4 / Fachplaner 4 / Gruppenchef 2</v>
      </c>
      <c r="DE91" s="20"/>
      <c r="DF91" s="125">
        <v>742</v>
      </c>
      <c r="DG91" s="33">
        <f t="shared" si="53"/>
        <v>8</v>
      </c>
      <c r="DH91" s="83" t="str">
        <f t="shared" si="54"/>
        <v>Konstrukteur 5  / Fachplaner 5 / Gruppenchef 3</v>
      </c>
      <c r="DM91" s="19">
        <f t="shared" si="48"/>
        <v>6741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43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359</v>
      </c>
      <c r="P92" s="15" t="s">
        <v>489</v>
      </c>
      <c r="Q92" s="15">
        <v>88</v>
      </c>
      <c r="R92" s="16"/>
      <c r="S92" s="20" t="s">
        <v>146</v>
      </c>
      <c r="T92" s="21">
        <v>1970</v>
      </c>
      <c r="U92" s="28" t="s">
        <v>126</v>
      </c>
      <c r="V92" s="21">
        <v>1991</v>
      </c>
      <c r="W92" s="25"/>
      <c r="X92" s="21"/>
      <c r="Y92" s="28"/>
      <c r="Z92" s="21">
        <f t="shared" si="44"/>
        <v>25</v>
      </c>
      <c r="AA92" s="25" t="s">
        <v>129</v>
      </c>
      <c r="AB92" s="21" t="s">
        <v>121</v>
      </c>
      <c r="AC92" s="21"/>
      <c r="AE92" s="90" t="s">
        <v>377</v>
      </c>
      <c r="AF92" s="82"/>
      <c r="CP92" s="19" t="str">
        <f t="shared" si="45"/>
        <v>Hardmeyer Christian</v>
      </c>
      <c r="CR92" s="19">
        <f t="shared" si="46"/>
        <v>25</v>
      </c>
      <c r="CS92" s="19" t="str">
        <f t="shared" si="47"/>
        <v>D</v>
      </c>
      <c r="CT92" s="154">
        <v>9618</v>
      </c>
      <c r="CU92" s="126"/>
      <c r="CV92" s="125">
        <v>741</v>
      </c>
      <c r="CW92" s="33">
        <f t="shared" si="41"/>
        <v>7</v>
      </c>
      <c r="CX92" s="83" t="str">
        <f t="shared" si="42"/>
        <v>Konstrukteur 4 / Fachplaner 4 / Gruppenchef 2</v>
      </c>
      <c r="CY92" s="125">
        <v>741</v>
      </c>
      <c r="CZ92" s="33">
        <f t="shared" si="49"/>
        <v>7</v>
      </c>
      <c r="DA92" s="83" t="str">
        <f t="shared" si="50"/>
        <v>Konstrukteur 4 / Fachplaner 4 / Gruppenchef 2</v>
      </c>
      <c r="DB92" s="125">
        <v>741</v>
      </c>
      <c r="DC92" s="33">
        <f t="shared" si="51"/>
        <v>7</v>
      </c>
      <c r="DD92" s="83" t="str">
        <f t="shared" si="52"/>
        <v>Konstrukteur 4 / Fachplaner 4 / Gruppenchef 2</v>
      </c>
      <c r="DE92" s="20"/>
      <c r="DF92" s="125">
        <v>742</v>
      </c>
      <c r="DG92" s="33">
        <f t="shared" si="53"/>
        <v>8</v>
      </c>
      <c r="DH92" s="83" t="str">
        <f t="shared" si="54"/>
        <v>Konstrukteur 5  / Fachplaner 5 / Gruppenchef 3</v>
      </c>
      <c r="DM92" s="19">
        <f t="shared" si="48"/>
        <v>9618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43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490</v>
      </c>
      <c r="Q93" s="15">
        <v>89</v>
      </c>
      <c r="R93" s="16"/>
      <c r="S93" s="20" t="s">
        <v>148</v>
      </c>
      <c r="T93" s="21">
        <v>1970</v>
      </c>
      <c r="U93" s="28" t="s">
        <v>126</v>
      </c>
      <c r="V93" s="21">
        <v>1992</v>
      </c>
      <c r="W93" s="25"/>
      <c r="X93" s="21"/>
      <c r="Y93" s="28"/>
      <c r="Z93" s="21">
        <f t="shared" si="44"/>
        <v>24</v>
      </c>
      <c r="AA93" s="25" t="s">
        <v>129</v>
      </c>
      <c r="AB93" s="21" t="s">
        <v>121</v>
      </c>
      <c r="AC93" s="21"/>
      <c r="AE93" s="90" t="s">
        <v>421</v>
      </c>
      <c r="AF93" s="82"/>
      <c r="CP93" s="19" t="str">
        <f t="shared" si="45"/>
        <v>Wira Stephane</v>
      </c>
      <c r="CR93" s="19">
        <f t="shared" si="46"/>
        <v>24</v>
      </c>
      <c r="CS93" s="19" t="str">
        <f t="shared" si="47"/>
        <v>D</v>
      </c>
      <c r="CT93" s="154">
        <v>9623</v>
      </c>
      <c r="CU93" s="126"/>
      <c r="CV93" s="125">
        <v>742</v>
      </c>
      <c r="CW93" s="33">
        <f t="shared" si="41"/>
        <v>8</v>
      </c>
      <c r="CX93" s="83" t="str">
        <f t="shared" si="42"/>
        <v>Konstrukteur 5  / Fachplaner 5 / Gruppenchef 3</v>
      </c>
      <c r="CY93" s="125">
        <v>742</v>
      </c>
      <c r="CZ93" s="33">
        <f t="shared" si="49"/>
        <v>8</v>
      </c>
      <c r="DA93" s="83" t="str">
        <f t="shared" si="50"/>
        <v>Konstrukteur 5  / Fachplaner 5 / Gruppenchef 3</v>
      </c>
      <c r="DB93" s="125">
        <v>742</v>
      </c>
      <c r="DC93" s="33">
        <f t="shared" si="51"/>
        <v>8</v>
      </c>
      <c r="DD93" s="83" t="str">
        <f t="shared" si="52"/>
        <v>Konstrukteur 5  / Fachplaner 5 / Gruppenchef 3</v>
      </c>
      <c r="DE93" s="20"/>
      <c r="DF93" s="125">
        <v>742</v>
      </c>
      <c r="DG93" s="33">
        <f t="shared" si="53"/>
        <v>8</v>
      </c>
      <c r="DH93" s="83" t="str">
        <f t="shared" si="54"/>
        <v>Konstrukteur 5  / Fachplaner 5 / Gruppenchef 3</v>
      </c>
      <c r="DM93" s="19">
        <f t="shared" si="48"/>
        <v>9623</v>
      </c>
      <c r="DN93" s="153">
        <v>6</v>
      </c>
      <c r="DO93" s="19">
        <v>0</v>
      </c>
      <c r="DP93" s="19" t="s">
        <v>975</v>
      </c>
    </row>
    <row r="94" spans="1:120" s="19" customFormat="1" x14ac:dyDescent="0.2">
      <c r="A94" s="53">
        <v>0</v>
      </c>
      <c r="B94" s="53"/>
      <c r="C94" s="53">
        <f t="shared" si="43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568</v>
      </c>
      <c r="Q94" s="15">
        <v>90</v>
      </c>
      <c r="R94" s="16"/>
      <c r="S94" s="20" t="s">
        <v>569</v>
      </c>
      <c r="T94" s="21">
        <v>1973</v>
      </c>
      <c r="U94" s="28" t="s">
        <v>126</v>
      </c>
      <c r="V94" s="21">
        <v>1993</v>
      </c>
      <c r="W94" s="25"/>
      <c r="X94" s="21"/>
      <c r="Y94" s="28"/>
      <c r="Z94" s="21">
        <f t="shared" si="44"/>
        <v>23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5"/>
        <v>Heiniger Christoph</v>
      </c>
      <c r="CR94" s="19">
        <f t="shared" si="46"/>
        <v>23</v>
      </c>
      <c r="CS94" s="19" t="str">
        <f t="shared" si="47"/>
        <v>D</v>
      </c>
      <c r="CT94" s="154">
        <v>4346</v>
      </c>
      <c r="CU94" s="126"/>
      <c r="CV94" s="125">
        <v>741</v>
      </c>
      <c r="CW94" s="33">
        <f t="shared" si="41"/>
        <v>7</v>
      </c>
      <c r="CX94" s="83" t="str">
        <f t="shared" si="42"/>
        <v>Konstrukteur 4 / Fachplaner 4 / Gruppenchef 2</v>
      </c>
      <c r="CY94" s="125">
        <v>741</v>
      </c>
      <c r="CZ94" s="33">
        <f t="shared" si="49"/>
        <v>7</v>
      </c>
      <c r="DA94" s="83" t="str">
        <f t="shared" si="50"/>
        <v>Konstrukteur 4 / Fachplaner 4 / Gruppenchef 2</v>
      </c>
      <c r="DB94" s="125">
        <v>741</v>
      </c>
      <c r="DC94" s="33">
        <f t="shared" si="51"/>
        <v>7</v>
      </c>
      <c r="DD94" s="83" t="str">
        <f t="shared" si="52"/>
        <v>Konstrukteur 4 / Fachplaner 4 / Gruppenchef 2</v>
      </c>
      <c r="DE94" s="20"/>
      <c r="DF94" s="125">
        <v>742</v>
      </c>
      <c r="DG94" s="33">
        <f t="shared" si="53"/>
        <v>8</v>
      </c>
      <c r="DH94" s="83" t="str">
        <f t="shared" si="54"/>
        <v>Konstrukteur 5  / Fachplaner 5 / Gruppenchef 3</v>
      </c>
      <c r="DM94" s="19">
        <f t="shared" si="48"/>
        <v>4346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43"/>
        <v>1</v>
      </c>
      <c r="D95" s="55"/>
      <c r="E95" s="55"/>
      <c r="F95" s="56"/>
      <c r="G95" s="54"/>
      <c r="H95" s="54"/>
      <c r="I95" s="56">
        <v>1</v>
      </c>
      <c r="J95" s="54">
        <v>1</v>
      </c>
      <c r="K95" s="56"/>
      <c r="L95" s="56"/>
      <c r="M95" s="56"/>
      <c r="N95" s="58"/>
      <c r="O95" s="52" t="s">
        <v>360</v>
      </c>
      <c r="P95" s="15" t="s">
        <v>493</v>
      </c>
      <c r="Q95" s="15">
        <v>91</v>
      </c>
      <c r="R95" s="16"/>
      <c r="S95" s="20" t="s">
        <v>294</v>
      </c>
      <c r="T95" s="21">
        <v>1976</v>
      </c>
      <c r="U95" s="28" t="s">
        <v>126</v>
      </c>
      <c r="V95" s="21">
        <v>1998</v>
      </c>
      <c r="W95" s="25"/>
      <c r="X95" s="21"/>
      <c r="Y95" s="28"/>
      <c r="Z95" s="21">
        <f t="shared" si="44"/>
        <v>18</v>
      </c>
      <c r="AA95" s="25" t="s">
        <v>129</v>
      </c>
      <c r="AB95" s="21" t="s">
        <v>121</v>
      </c>
      <c r="AC95" s="21"/>
      <c r="AE95" s="90" t="s">
        <v>377</v>
      </c>
      <c r="AF95" s="82"/>
      <c r="CP95" s="19" t="str">
        <f t="shared" si="45"/>
        <v>Humbel Sven</v>
      </c>
      <c r="CR95" s="19">
        <f t="shared" si="46"/>
        <v>18</v>
      </c>
      <c r="CS95" s="19" t="str">
        <f t="shared" si="47"/>
        <v>D</v>
      </c>
      <c r="CT95" s="154">
        <v>9654</v>
      </c>
      <c r="CU95" s="126"/>
      <c r="CV95" s="125">
        <v>741</v>
      </c>
      <c r="CW95" s="33">
        <f t="shared" si="41"/>
        <v>7</v>
      </c>
      <c r="CX95" s="83" t="str">
        <f t="shared" si="42"/>
        <v>Konstrukteur 4 / Fachplaner 4 / Gruppenchef 2</v>
      </c>
      <c r="CY95" s="125">
        <v>741</v>
      </c>
      <c r="CZ95" s="33">
        <f t="shared" si="49"/>
        <v>7</v>
      </c>
      <c r="DA95" s="83" t="str">
        <f t="shared" si="50"/>
        <v>Konstrukteur 4 / Fachplaner 4 / Gruppenchef 2</v>
      </c>
      <c r="DB95" s="125">
        <v>741</v>
      </c>
      <c r="DC95" s="33">
        <f t="shared" si="51"/>
        <v>7</v>
      </c>
      <c r="DD95" s="83" t="str">
        <f t="shared" si="52"/>
        <v>Konstrukteur 4 / Fachplaner 4 / Gruppenchef 2</v>
      </c>
      <c r="DE95" s="20"/>
      <c r="DF95" s="125">
        <v>742</v>
      </c>
      <c r="DG95" s="33">
        <f t="shared" si="53"/>
        <v>8</v>
      </c>
      <c r="DH95" s="83" t="str">
        <f t="shared" si="54"/>
        <v>Konstrukteur 5  / Fachplaner 5 / Gruppenchef 3</v>
      </c>
      <c r="DM95" s="19">
        <f t="shared" si="48"/>
        <v>9654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43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497</v>
      </c>
      <c r="Q96" s="15">
        <v>92</v>
      </c>
      <c r="R96" s="16"/>
      <c r="S96" s="20" t="s">
        <v>179</v>
      </c>
      <c r="T96" s="21">
        <v>1982</v>
      </c>
      <c r="U96" s="28" t="s">
        <v>235</v>
      </c>
      <c r="V96" s="21">
        <v>2002</v>
      </c>
      <c r="W96" s="25"/>
      <c r="X96" s="21"/>
      <c r="Y96" s="25"/>
      <c r="Z96" s="21">
        <f t="shared" si="44"/>
        <v>14</v>
      </c>
      <c r="AA96" s="25" t="s">
        <v>129</v>
      </c>
      <c r="AB96" s="21" t="s">
        <v>121</v>
      </c>
      <c r="AC96" s="21"/>
      <c r="AE96" s="187" t="s">
        <v>894</v>
      </c>
      <c r="AF96" s="82"/>
      <c r="CP96" s="19" t="str">
        <f t="shared" si="45"/>
        <v>Delmas Marc</v>
      </c>
      <c r="CR96" s="19">
        <f t="shared" si="46"/>
        <v>14</v>
      </c>
      <c r="CS96" s="19" t="str">
        <f t="shared" si="47"/>
        <v>D</v>
      </c>
      <c r="CT96" s="154">
        <v>9660</v>
      </c>
      <c r="CU96" s="126"/>
      <c r="CV96" s="125">
        <v>742</v>
      </c>
      <c r="CW96" s="33">
        <f t="shared" si="41"/>
        <v>8</v>
      </c>
      <c r="CX96" s="83" t="str">
        <f t="shared" si="42"/>
        <v>Konstrukteur 5  / Fachplaner 5 / Gruppenchef 3</v>
      </c>
      <c r="CY96" s="125">
        <v>741</v>
      </c>
      <c r="CZ96" s="33">
        <f t="shared" si="49"/>
        <v>7</v>
      </c>
      <c r="DA96" s="83" t="str">
        <f t="shared" si="50"/>
        <v>Konstrukteur 4 / Fachplaner 4 / Gruppenchef 2</v>
      </c>
      <c r="DB96" s="125">
        <v>733</v>
      </c>
      <c r="DC96" s="33">
        <f t="shared" si="51"/>
        <v>6</v>
      </c>
      <c r="DD96" s="83" t="str">
        <f t="shared" si="52"/>
        <v>Konstrukteur 3 / -planer 3 / Gruppenchef 1</v>
      </c>
      <c r="DE96" s="20"/>
      <c r="DF96" s="125">
        <v>733</v>
      </c>
      <c r="DG96" s="125">
        <f t="shared" si="53"/>
        <v>6</v>
      </c>
      <c r="DH96" s="83" t="str">
        <f t="shared" si="54"/>
        <v>Konstrukteur 3 / -planer 3 / Gruppenchef 1</v>
      </c>
      <c r="DM96" s="19">
        <f t="shared" si="48"/>
        <v>9660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/>
      <c r="C97" s="53">
        <f t="shared" si="43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491</v>
      </c>
      <c r="Q97" s="15">
        <v>93</v>
      </c>
      <c r="R97" s="16"/>
      <c r="S97" s="20" t="s">
        <v>140</v>
      </c>
      <c r="T97" s="21">
        <v>1955</v>
      </c>
      <c r="U97" s="28" t="s">
        <v>126</v>
      </c>
      <c r="V97" s="21">
        <v>1973</v>
      </c>
      <c r="W97" s="25"/>
      <c r="X97" s="21"/>
      <c r="Y97" s="28"/>
      <c r="Z97" s="21">
        <f t="shared" si="44"/>
        <v>43</v>
      </c>
      <c r="AA97" s="25" t="s">
        <v>129</v>
      </c>
      <c r="AB97" s="21" t="s">
        <v>1042</v>
      </c>
      <c r="AC97" s="21"/>
      <c r="AE97" s="187" t="s">
        <v>377</v>
      </c>
      <c r="AF97" s="82"/>
      <c r="CP97" s="19" t="str">
        <f t="shared" si="45"/>
        <v>Wespiser Charles</v>
      </c>
      <c r="CR97" s="19">
        <f t="shared" si="46"/>
        <v>43</v>
      </c>
      <c r="CS97" s="19" t="str">
        <f t="shared" si="47"/>
        <v xml:space="preserve"> E/D </v>
      </c>
      <c r="CT97" s="154">
        <v>5545</v>
      </c>
      <c r="CU97" s="126"/>
      <c r="CV97" s="125">
        <v>741</v>
      </c>
      <c r="CW97" s="33">
        <f t="shared" si="41"/>
        <v>7</v>
      </c>
      <c r="CX97" s="83" t="str">
        <f t="shared" si="42"/>
        <v>Konstrukteur 4 / Fachplaner 4 / Gruppenchef 2</v>
      </c>
      <c r="CY97" s="125">
        <v>741</v>
      </c>
      <c r="CZ97" s="33">
        <f t="shared" si="49"/>
        <v>7</v>
      </c>
      <c r="DA97" s="83" t="str">
        <f t="shared" si="50"/>
        <v>Konstrukteur 4 / Fachplaner 4 / Gruppenchef 2</v>
      </c>
      <c r="DB97" s="125">
        <v>741</v>
      </c>
      <c r="DC97" s="33">
        <f t="shared" si="51"/>
        <v>7</v>
      </c>
      <c r="DD97" s="83" t="str">
        <f t="shared" si="52"/>
        <v>Konstrukteur 4 / Fachplaner 4 / Gruppenchef 2</v>
      </c>
      <c r="DE97" s="20"/>
      <c r="DF97" s="125">
        <v>741</v>
      </c>
      <c r="DG97" s="33">
        <f t="shared" si="53"/>
        <v>7</v>
      </c>
      <c r="DH97" s="83" t="str">
        <f t="shared" si="54"/>
        <v>Konstrukteur 4 / Fachplaner 4 / Gruppenchef 2</v>
      </c>
      <c r="DM97" s="19">
        <f t="shared" si="48"/>
        <v>5545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>
        <v>1</v>
      </c>
      <c r="C98" s="53">
        <f t="shared" si="43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361</v>
      </c>
      <c r="P98" s="15" t="s">
        <v>492</v>
      </c>
      <c r="Q98" s="15">
        <v>94</v>
      </c>
      <c r="R98" s="16"/>
      <c r="S98" s="20" t="s">
        <v>143</v>
      </c>
      <c r="T98" s="21">
        <v>1968</v>
      </c>
      <c r="U98" s="28" t="s">
        <v>128</v>
      </c>
      <c r="V98" s="21">
        <v>1989</v>
      </c>
      <c r="W98" s="25"/>
      <c r="X98" s="21"/>
      <c r="Y98" s="28"/>
      <c r="Z98" s="21">
        <f t="shared" si="44"/>
        <v>27</v>
      </c>
      <c r="AA98" s="25" t="s">
        <v>710</v>
      </c>
      <c r="AB98" s="21" t="s">
        <v>1042</v>
      </c>
      <c r="AC98" s="21"/>
      <c r="AE98" s="187" t="s">
        <v>377</v>
      </c>
      <c r="AF98" s="82"/>
      <c r="CP98" s="19" t="str">
        <f t="shared" si="45"/>
        <v>Nicolosi Lucia</v>
      </c>
      <c r="CR98" s="19">
        <f t="shared" si="46"/>
        <v>27</v>
      </c>
      <c r="CS98" s="19" t="str">
        <f t="shared" si="47"/>
        <v xml:space="preserve"> E/D </v>
      </c>
      <c r="CT98" s="154">
        <v>7637</v>
      </c>
      <c r="CU98" s="126"/>
      <c r="CV98" s="125">
        <v>741</v>
      </c>
      <c r="CW98" s="33">
        <f t="shared" ref="CW98:CW132" si="55">VLOOKUP($CV98,Funktionsbezeichnungen,3,0)</f>
        <v>7</v>
      </c>
      <c r="CX98" s="83" t="str">
        <f t="shared" ref="CX98:CX132" si="56">VLOOKUP($CV98,Funktionsbezeichnungen,2,0)</f>
        <v>Konstrukteur 4 / Fachplaner 4 / Gruppenchef 2</v>
      </c>
      <c r="CY98" s="125">
        <v>741</v>
      </c>
      <c r="CZ98" s="33">
        <f t="shared" si="49"/>
        <v>7</v>
      </c>
      <c r="DA98" s="83" t="str">
        <f t="shared" si="50"/>
        <v>Konstrukteur 4 / Fachplaner 4 / Gruppenchef 2</v>
      </c>
      <c r="DB98" s="125">
        <v>741</v>
      </c>
      <c r="DC98" s="33">
        <f t="shared" si="51"/>
        <v>7</v>
      </c>
      <c r="DD98" s="83" t="str">
        <f t="shared" si="52"/>
        <v>Konstrukteur 4 / Fachplaner 4 / Gruppenchef 2</v>
      </c>
      <c r="DE98" s="20"/>
      <c r="DF98" s="125">
        <v>741</v>
      </c>
      <c r="DG98" s="33">
        <f t="shared" si="53"/>
        <v>7</v>
      </c>
      <c r="DH98" s="83" t="str">
        <f t="shared" si="54"/>
        <v>Konstrukteur 4 / Fachplaner 4 / Gruppenchef 2</v>
      </c>
      <c r="DM98" s="19">
        <f t="shared" si="48"/>
        <v>7637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43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652</v>
      </c>
      <c r="Q99" s="15">
        <v>95</v>
      </c>
      <c r="R99" s="16"/>
      <c r="S99" s="20" t="s">
        <v>651</v>
      </c>
      <c r="T99" s="21">
        <v>1967</v>
      </c>
      <c r="U99" s="28" t="s">
        <v>653</v>
      </c>
      <c r="V99" s="21">
        <v>1988</v>
      </c>
      <c r="W99" s="25"/>
      <c r="X99" s="21"/>
      <c r="Y99" s="28"/>
      <c r="Z99" s="21">
        <f t="shared" si="44"/>
        <v>28</v>
      </c>
      <c r="AA99" s="25" t="s">
        <v>653</v>
      </c>
      <c r="AB99" s="21" t="s">
        <v>142</v>
      </c>
      <c r="AC99" s="21"/>
      <c r="AE99" s="187" t="s">
        <v>378</v>
      </c>
      <c r="AF99" s="82"/>
      <c r="CP99" s="19" t="str">
        <f t="shared" si="45"/>
        <v>Dettwiler Markus</v>
      </c>
      <c r="CR99" s="19">
        <f t="shared" si="46"/>
        <v>28</v>
      </c>
      <c r="CS99" s="19" t="str">
        <f t="shared" si="47"/>
        <v>E</v>
      </c>
      <c r="CT99" s="154">
        <v>5639</v>
      </c>
      <c r="CU99" s="126"/>
      <c r="CV99" s="125">
        <v>741</v>
      </c>
      <c r="CW99" s="33">
        <f t="shared" si="55"/>
        <v>7</v>
      </c>
      <c r="CX99" s="83" t="str">
        <f t="shared" si="56"/>
        <v>Konstrukteur 4 / Fachplaner 4 / Gruppenchef 2</v>
      </c>
      <c r="CY99" s="125">
        <v>741</v>
      </c>
      <c r="CZ99" s="33">
        <f t="shared" si="49"/>
        <v>7</v>
      </c>
      <c r="DA99" s="83" t="str">
        <f t="shared" si="50"/>
        <v>Konstrukteur 4 / Fachplaner 4 / Gruppenchef 2</v>
      </c>
      <c r="DB99" s="125">
        <v>741</v>
      </c>
      <c r="DC99" s="33">
        <f t="shared" si="51"/>
        <v>7</v>
      </c>
      <c r="DD99" s="83" t="str">
        <f t="shared" si="52"/>
        <v>Konstrukteur 4 / Fachplaner 4 / Gruppenchef 2</v>
      </c>
      <c r="DE99" s="20"/>
      <c r="DF99" s="125">
        <v>741</v>
      </c>
      <c r="DG99" s="33">
        <f t="shared" si="53"/>
        <v>7</v>
      </c>
      <c r="DH99" s="83" t="str">
        <f t="shared" si="54"/>
        <v>Konstrukteur 4 / Fachplaner 4 / Gruppenchef 2</v>
      </c>
      <c r="DM99" s="19">
        <f t="shared" si="48"/>
        <v>5639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/>
      <c r="C100" s="53">
        <f t="shared" si="43"/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558</v>
      </c>
      <c r="Q100" s="15">
        <v>96</v>
      </c>
      <c r="R100" s="16"/>
      <c r="S100" s="20" t="s">
        <v>559</v>
      </c>
      <c r="T100" s="21">
        <v>1973</v>
      </c>
      <c r="U100" s="28" t="s">
        <v>560</v>
      </c>
      <c r="V100" s="21">
        <v>1994</v>
      </c>
      <c r="W100" s="25"/>
      <c r="X100" s="21"/>
      <c r="Y100" s="28"/>
      <c r="Z100" s="21">
        <f t="shared" si="44"/>
        <v>22</v>
      </c>
      <c r="AA100" s="25" t="s">
        <v>235</v>
      </c>
      <c r="AB100" s="21" t="s">
        <v>142</v>
      </c>
      <c r="AC100" s="21"/>
      <c r="AE100" s="187" t="s">
        <v>378</v>
      </c>
      <c r="AF100" s="82"/>
      <c r="CP100" s="19" t="str">
        <f t="shared" si="45"/>
        <v>Enderlen Francois</v>
      </c>
      <c r="CR100" s="19">
        <f t="shared" si="46"/>
        <v>22</v>
      </c>
      <c r="CS100" s="19" t="str">
        <f t="shared" si="47"/>
        <v>E</v>
      </c>
      <c r="CT100" s="154">
        <v>5636</v>
      </c>
      <c r="CU100" s="126"/>
      <c r="CV100" s="125">
        <v>741</v>
      </c>
      <c r="CW100" s="33">
        <f t="shared" si="55"/>
        <v>7</v>
      </c>
      <c r="CX100" s="83" t="str">
        <f t="shared" si="56"/>
        <v>Konstrukteur 4 / Fachplaner 4 / Gruppenchef 2</v>
      </c>
      <c r="CY100" s="125">
        <v>741</v>
      </c>
      <c r="CZ100" s="33">
        <f t="shared" si="49"/>
        <v>7</v>
      </c>
      <c r="DA100" s="83" t="str">
        <f t="shared" si="50"/>
        <v>Konstrukteur 4 / Fachplaner 4 / Gruppenchef 2</v>
      </c>
      <c r="DB100" s="125">
        <v>741</v>
      </c>
      <c r="DC100" s="33">
        <f t="shared" si="51"/>
        <v>7</v>
      </c>
      <c r="DD100" s="83" t="str">
        <f t="shared" si="52"/>
        <v>Konstrukteur 4 / Fachplaner 4 / Gruppenchef 2</v>
      </c>
      <c r="DE100" s="20"/>
      <c r="DF100" s="125">
        <v>741</v>
      </c>
      <c r="DG100" s="33">
        <f t="shared" si="53"/>
        <v>7</v>
      </c>
      <c r="DH100" s="83" t="str">
        <f t="shared" si="54"/>
        <v>Konstrukteur 4 / Fachplaner 4 / Gruppenchef 2</v>
      </c>
      <c r="DM100" s="19">
        <f t="shared" si="48"/>
        <v>5636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>
        <v>1</v>
      </c>
      <c r="C101" s="53">
        <f>IF(Z101&gt;=10,1,0)</f>
        <v>1</v>
      </c>
      <c r="D101" s="55"/>
      <c r="E101" s="55"/>
      <c r="F101" s="56"/>
      <c r="G101" s="54"/>
      <c r="H101" s="54"/>
      <c r="I101" s="56">
        <v>1</v>
      </c>
      <c r="J101" s="54"/>
      <c r="K101" s="56"/>
      <c r="L101" s="56"/>
      <c r="M101" s="56"/>
      <c r="N101" s="58"/>
      <c r="O101" s="52" t="s">
        <v>358</v>
      </c>
      <c r="P101" s="15" t="s">
        <v>1116</v>
      </c>
      <c r="Q101" s="15">
        <v>97</v>
      </c>
      <c r="R101" s="16"/>
      <c r="S101" s="20" t="s">
        <v>1117</v>
      </c>
      <c r="T101" s="21">
        <v>1981</v>
      </c>
      <c r="U101" s="28" t="s">
        <v>239</v>
      </c>
      <c r="V101" s="21">
        <v>2002</v>
      </c>
      <c r="W101" s="25"/>
      <c r="X101" s="21"/>
      <c r="Y101" s="28"/>
      <c r="Z101" s="21">
        <f>$AD$3-V101</f>
        <v>14</v>
      </c>
      <c r="AA101" s="25" t="s">
        <v>239</v>
      </c>
      <c r="AB101" s="21" t="s">
        <v>142</v>
      </c>
      <c r="AC101" s="21"/>
      <c r="AE101" s="187" t="s">
        <v>378</v>
      </c>
      <c r="AF101" s="82"/>
      <c r="CP101" s="192" t="str">
        <f>+S101</f>
        <v>Iten Vanessa</v>
      </c>
      <c r="CR101" s="19">
        <f>+Z101</f>
        <v>14</v>
      </c>
      <c r="CS101" s="19" t="str">
        <f>+AB101</f>
        <v>E</v>
      </c>
      <c r="CT101" s="205">
        <v>9661</v>
      </c>
      <c r="CU101" s="126"/>
      <c r="CV101" s="125">
        <v>741</v>
      </c>
      <c r="CW101" s="33">
        <f>VLOOKUP($CV101,Funktionsbezeichnungen,3,0)</f>
        <v>7</v>
      </c>
      <c r="CX101" s="83" t="str">
        <f>VLOOKUP($CV101,Funktionsbezeichnungen,2,0)</f>
        <v>Konstrukteur 4 / Fachplaner 4 / Gruppenchef 2</v>
      </c>
      <c r="CY101" s="125"/>
      <c r="CZ101" s="33"/>
      <c r="DA101" s="83"/>
      <c r="DB101" s="125"/>
      <c r="DC101" s="33"/>
      <c r="DD101" s="83"/>
      <c r="DE101" s="20"/>
      <c r="DF101" s="125"/>
      <c r="DG101" s="33"/>
      <c r="DH101" s="83"/>
      <c r="DM101" s="19">
        <f>+CT101</f>
        <v>9661</v>
      </c>
      <c r="DN101" s="153">
        <v>6</v>
      </c>
      <c r="DO101" s="19">
        <v>0</v>
      </c>
      <c r="DP101" s="19" t="s">
        <v>965</v>
      </c>
    </row>
    <row r="102" spans="1:120" s="19" customFormat="1" x14ac:dyDescent="0.2">
      <c r="A102" s="53">
        <v>0</v>
      </c>
      <c r="B102" s="53">
        <v>1</v>
      </c>
      <c r="C102" s="53">
        <f>IF(Z102&gt;=10,1,0)</f>
        <v>0</v>
      </c>
      <c r="D102" s="55"/>
      <c r="E102" s="55">
        <v>1</v>
      </c>
      <c r="F102" s="56"/>
      <c r="G102" s="54"/>
      <c r="H102" s="54"/>
      <c r="I102" s="56"/>
      <c r="J102" s="54"/>
      <c r="K102" s="56"/>
      <c r="L102" s="56"/>
      <c r="M102" s="56"/>
      <c r="N102" s="58"/>
      <c r="O102" s="52" t="s">
        <v>359</v>
      </c>
      <c r="P102" s="15" t="s">
        <v>1183</v>
      </c>
      <c r="Q102" s="15">
        <v>98</v>
      </c>
      <c r="R102" s="16"/>
      <c r="S102" s="20" t="s">
        <v>1184</v>
      </c>
      <c r="T102" s="21">
        <v>1982</v>
      </c>
      <c r="U102" s="28" t="s">
        <v>239</v>
      </c>
      <c r="V102" s="21">
        <v>2007</v>
      </c>
      <c r="W102" s="25" t="s">
        <v>1185</v>
      </c>
      <c r="X102" s="21">
        <v>2012</v>
      </c>
      <c r="Y102" s="28"/>
      <c r="Z102" s="21">
        <f>$AD$3-V102</f>
        <v>9</v>
      </c>
      <c r="AA102" s="25" t="s">
        <v>1186</v>
      </c>
      <c r="AB102" s="21" t="s">
        <v>142</v>
      </c>
      <c r="AC102" s="21"/>
      <c r="AE102" s="187" t="s">
        <v>378</v>
      </c>
      <c r="AF102" s="82"/>
      <c r="CP102" s="192" t="str">
        <f>+S102</f>
        <v>Schaub Anja</v>
      </c>
      <c r="CR102" s="19">
        <f>+Z102</f>
        <v>9</v>
      </c>
      <c r="CS102" s="19" t="str">
        <f>+AB102</f>
        <v>E</v>
      </c>
      <c r="CT102" s="205">
        <v>9661</v>
      </c>
      <c r="CU102" s="126"/>
      <c r="CV102" s="125">
        <v>741</v>
      </c>
      <c r="CW102" s="33">
        <f>VLOOKUP($CV102,Funktionsbezeichnungen,3,0)</f>
        <v>7</v>
      </c>
      <c r="CX102" s="83" t="str">
        <f>VLOOKUP($CV102,Funktionsbezeichnungen,2,0)</f>
        <v>Konstrukteur 4 / Fachplaner 4 / Gruppenchef 2</v>
      </c>
      <c r="CY102" s="125"/>
      <c r="CZ102" s="33"/>
      <c r="DA102" s="83"/>
      <c r="DB102" s="125"/>
      <c r="DC102" s="33"/>
      <c r="DD102" s="83"/>
      <c r="DE102" s="20"/>
      <c r="DF102" s="125"/>
      <c r="DG102" s="33"/>
      <c r="DH102" s="83"/>
      <c r="DM102" s="19">
        <f>+CT102</f>
        <v>9661</v>
      </c>
      <c r="DN102" s="153">
        <v>6</v>
      </c>
      <c r="DO102" s="19">
        <v>0</v>
      </c>
      <c r="DP102" s="19" t="s">
        <v>965</v>
      </c>
    </row>
    <row r="103" spans="1:120" s="19" customFormat="1" x14ac:dyDescent="0.2">
      <c r="A103" s="53">
        <v>0</v>
      </c>
      <c r="B103" s="53"/>
      <c r="C103" s="53">
        <f t="shared" si="43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498</v>
      </c>
      <c r="Q103" s="15">
        <v>99</v>
      </c>
      <c r="R103" s="42"/>
      <c r="S103" s="27" t="s">
        <v>251</v>
      </c>
      <c r="T103" s="21">
        <v>1988</v>
      </c>
      <c r="U103" s="28" t="s">
        <v>235</v>
      </c>
      <c r="V103" s="21">
        <v>2007</v>
      </c>
      <c r="W103" s="25"/>
      <c r="X103" s="21"/>
      <c r="Y103" s="25"/>
      <c r="Z103" s="21">
        <f t="shared" si="44"/>
        <v>9</v>
      </c>
      <c r="AA103" s="25" t="s">
        <v>235</v>
      </c>
      <c r="AB103" s="21" t="s">
        <v>142</v>
      </c>
      <c r="AC103" s="21"/>
      <c r="AE103" s="187" t="s">
        <v>1101</v>
      </c>
      <c r="AF103" s="82"/>
      <c r="CP103" s="19" t="str">
        <f t="shared" si="45"/>
        <v>Will Cédric</v>
      </c>
      <c r="CR103" s="19">
        <f t="shared" si="46"/>
        <v>9</v>
      </c>
      <c r="CS103" s="19" t="str">
        <f t="shared" si="47"/>
        <v>E</v>
      </c>
      <c r="CT103" s="154">
        <v>9688</v>
      </c>
      <c r="CU103" s="126"/>
      <c r="CV103" s="125">
        <v>733</v>
      </c>
      <c r="CW103" s="33">
        <f t="shared" si="55"/>
        <v>6</v>
      </c>
      <c r="CX103" s="83" t="str">
        <f t="shared" si="56"/>
        <v>Konstrukteur 3 / -planer 3 / Gruppenchef 1</v>
      </c>
      <c r="CY103" s="125">
        <v>732</v>
      </c>
      <c r="CZ103" s="33">
        <f t="shared" ref="CZ103:CZ128" si="57">VLOOKUP($CY103,Funktionsbezeichnungen,3,0)</f>
        <v>5</v>
      </c>
      <c r="DA103" s="83" t="str">
        <f t="shared" ref="DA103:DA128" si="58">VLOOKUP($CY103,Funktionsbezeichnungen,2,0)</f>
        <v>Konstrukteur 2 / -planer 2</v>
      </c>
      <c r="DB103" s="125">
        <v>732</v>
      </c>
      <c r="DC103" s="33">
        <f t="shared" si="51"/>
        <v>5</v>
      </c>
      <c r="DD103" s="83" t="str">
        <f t="shared" si="52"/>
        <v>Konstrukteur 2 / -planer 2</v>
      </c>
      <c r="DE103" s="20"/>
      <c r="DF103" s="33">
        <v>732</v>
      </c>
      <c r="DG103" s="33">
        <f t="shared" ref="DG103:DG128" si="59">VLOOKUP($DF103,Funktionsbezeichnungen,3,0)</f>
        <v>5</v>
      </c>
      <c r="DH103" s="83" t="str">
        <f t="shared" ref="DH103:DH128" si="60">VLOOKUP($DF103,Funktionsbezeichnungen,2,0)</f>
        <v>Konstrukteur 2 / -planer 2</v>
      </c>
      <c r="DM103" s="19">
        <f t="shared" si="48"/>
        <v>9688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43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499</v>
      </c>
      <c r="Q104" s="15">
        <v>100</v>
      </c>
      <c r="R104" s="42"/>
      <c r="S104" s="27" t="s">
        <v>250</v>
      </c>
      <c r="T104" s="21">
        <v>1987</v>
      </c>
      <c r="U104" s="28" t="s">
        <v>235</v>
      </c>
      <c r="V104" s="21">
        <v>2007</v>
      </c>
      <c r="W104" s="25"/>
      <c r="X104" s="21"/>
      <c r="Y104" s="25"/>
      <c r="Z104" s="21">
        <f t="shared" si="44"/>
        <v>9</v>
      </c>
      <c r="AA104" s="25" t="s">
        <v>235</v>
      </c>
      <c r="AB104" s="21" t="s">
        <v>142</v>
      </c>
      <c r="AC104" s="21"/>
      <c r="AE104" s="90" t="s">
        <v>378</v>
      </c>
      <c r="AF104" s="82"/>
      <c r="CP104" s="19" t="str">
        <f t="shared" si="45"/>
        <v>Wernli Sebastian</v>
      </c>
      <c r="CR104" s="19">
        <f t="shared" si="46"/>
        <v>9</v>
      </c>
      <c r="CS104" s="19" t="str">
        <f t="shared" si="47"/>
        <v>E</v>
      </c>
      <c r="CT104" s="154">
        <v>9687</v>
      </c>
      <c r="CU104" s="126"/>
      <c r="CV104" s="125">
        <v>733</v>
      </c>
      <c r="CW104" s="33">
        <f t="shared" si="55"/>
        <v>6</v>
      </c>
      <c r="CX104" s="83" t="str">
        <f t="shared" si="56"/>
        <v>Konstrukteur 3 / -planer 3 / Gruppenchef 1</v>
      </c>
      <c r="CY104" s="125">
        <v>732</v>
      </c>
      <c r="CZ104" s="33">
        <f t="shared" si="57"/>
        <v>5</v>
      </c>
      <c r="DA104" s="83" t="str">
        <f t="shared" si="58"/>
        <v>Konstrukteur 2 / -planer 2</v>
      </c>
      <c r="DB104" s="125">
        <v>732</v>
      </c>
      <c r="DC104" s="33">
        <f t="shared" si="51"/>
        <v>5</v>
      </c>
      <c r="DD104" s="83" t="str">
        <f t="shared" si="52"/>
        <v>Konstrukteur 2 / -planer 2</v>
      </c>
      <c r="DE104" s="20"/>
      <c r="DF104" s="33">
        <v>732</v>
      </c>
      <c r="DG104" s="33">
        <f t="shared" si="59"/>
        <v>5</v>
      </c>
      <c r="DH104" s="83" t="str">
        <f t="shared" si="60"/>
        <v>Konstrukteur 2 / -planer 2</v>
      </c>
      <c r="DM104" s="19">
        <f t="shared" si="48"/>
        <v>9687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 t="shared" si="43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360</v>
      </c>
      <c r="P105" s="15" t="s">
        <v>556</v>
      </c>
      <c r="Q105" s="15">
        <v>101</v>
      </c>
      <c r="R105" s="42"/>
      <c r="S105" s="27" t="s">
        <v>557</v>
      </c>
      <c r="T105" s="21">
        <v>1987</v>
      </c>
      <c r="U105" s="28" t="s">
        <v>235</v>
      </c>
      <c r="V105" s="21">
        <v>2008</v>
      </c>
      <c r="W105" s="25"/>
      <c r="X105" s="21"/>
      <c r="Y105" s="25"/>
      <c r="Z105" s="21">
        <f t="shared" si="44"/>
        <v>8</v>
      </c>
      <c r="AA105" s="25" t="s">
        <v>235</v>
      </c>
      <c r="AB105" s="21" t="s">
        <v>142</v>
      </c>
      <c r="AC105" s="21"/>
      <c r="AE105" s="90" t="s">
        <v>378</v>
      </c>
      <c r="AF105" s="82"/>
      <c r="CP105" s="19" t="str">
        <f t="shared" si="45"/>
        <v>Breiter Michael</v>
      </c>
      <c r="CR105" s="19">
        <f t="shared" si="46"/>
        <v>8</v>
      </c>
      <c r="CS105" s="19" t="str">
        <f t="shared" si="47"/>
        <v>E</v>
      </c>
      <c r="CT105" s="154">
        <v>7702</v>
      </c>
      <c r="CU105" s="126"/>
      <c r="CV105" s="125">
        <v>733</v>
      </c>
      <c r="CW105" s="33">
        <f>VLOOKUP($CV105,Funktionsbezeichnungen,3,0)</f>
        <v>6</v>
      </c>
      <c r="CX105" s="83" t="str">
        <f>VLOOKUP($CV105,Funktionsbezeichnungen,2,0)</f>
        <v>Konstrukteur 3 / -planer 3 / Gruppenchef 1</v>
      </c>
      <c r="CY105" s="125">
        <v>732</v>
      </c>
      <c r="CZ105" s="33">
        <f>VLOOKUP($CY105,Funktionsbezeichnungen,3,0)</f>
        <v>5</v>
      </c>
      <c r="DA105" s="83" t="str">
        <f>VLOOKUP($CY105,Funktionsbezeichnungen,2,0)</f>
        <v>Konstrukteur 2 / -planer 2</v>
      </c>
      <c r="DB105" s="33">
        <v>732</v>
      </c>
      <c r="DC105" s="33">
        <f>VLOOKUP($DB105,Funktionsbezeichnungen,3,0)</f>
        <v>5</v>
      </c>
      <c r="DD105" s="83" t="str">
        <f>VLOOKUP($DB105,Funktionsbezeichnungen,2,0)</f>
        <v>Konstrukteur 2 / -planer 2</v>
      </c>
      <c r="DF105" s="33">
        <v>732</v>
      </c>
      <c r="DG105" s="33">
        <f t="shared" si="59"/>
        <v>5</v>
      </c>
      <c r="DH105" s="83" t="str">
        <f t="shared" si="60"/>
        <v>Konstrukteur 2 / -planer 2</v>
      </c>
      <c r="DM105" s="19">
        <f>+CT105</f>
        <v>7702</v>
      </c>
      <c r="DN105" s="153">
        <v>6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43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360</v>
      </c>
      <c r="P106" s="15" t="s">
        <v>524</v>
      </c>
      <c r="Q106" s="15">
        <v>102</v>
      </c>
      <c r="R106" s="42"/>
      <c r="S106" s="27" t="s">
        <v>283</v>
      </c>
      <c r="T106" s="21">
        <v>1988</v>
      </c>
      <c r="U106" s="28" t="s">
        <v>235</v>
      </c>
      <c r="V106" s="21">
        <v>2010</v>
      </c>
      <c r="W106" s="25"/>
      <c r="X106" s="21"/>
      <c r="Y106" s="25"/>
      <c r="Z106" s="21">
        <f t="shared" si="44"/>
        <v>6</v>
      </c>
      <c r="AA106" s="25" t="s">
        <v>235</v>
      </c>
      <c r="AB106" s="21" t="s">
        <v>142</v>
      </c>
      <c r="AC106" s="21"/>
      <c r="AE106" s="90" t="s">
        <v>378</v>
      </c>
      <c r="AF106" s="82"/>
      <c r="CP106" s="19" t="str">
        <f t="shared" si="45"/>
        <v>Niederberger Benjamin</v>
      </c>
      <c r="CR106" s="19">
        <f t="shared" si="46"/>
        <v>6</v>
      </c>
      <c r="CS106" s="19" t="str">
        <f t="shared" si="47"/>
        <v>E</v>
      </c>
      <c r="CT106" s="154">
        <v>9701</v>
      </c>
      <c r="CU106" s="126"/>
      <c r="CV106" s="125">
        <v>732</v>
      </c>
      <c r="CW106" s="33">
        <f t="shared" si="55"/>
        <v>5</v>
      </c>
      <c r="CX106" s="83" t="str">
        <f t="shared" si="56"/>
        <v>Konstrukteur 2 / -planer 2</v>
      </c>
      <c r="CY106" s="125">
        <v>731</v>
      </c>
      <c r="CZ106" s="33">
        <f t="shared" si="57"/>
        <v>4</v>
      </c>
      <c r="DA106" s="83" t="str">
        <f t="shared" si="58"/>
        <v>Konstrukteur 1 / -planer 1</v>
      </c>
      <c r="DB106" s="125">
        <v>731</v>
      </c>
      <c r="DC106" s="33">
        <f t="shared" si="51"/>
        <v>4</v>
      </c>
      <c r="DD106" s="83" t="str">
        <f t="shared" si="52"/>
        <v>Konstrukteur 1 / -planer 1</v>
      </c>
      <c r="DE106" s="20"/>
      <c r="DF106" s="33">
        <v>731</v>
      </c>
      <c r="DG106" s="33">
        <f t="shared" si="59"/>
        <v>4</v>
      </c>
      <c r="DH106" s="83" t="str">
        <f t="shared" si="60"/>
        <v>Konstrukteur 1 / -planer 1</v>
      </c>
      <c r="DM106" s="19">
        <f t="shared" si="48"/>
        <v>9701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>
        <v>1</v>
      </c>
      <c r="C107" s="53">
        <f t="shared" si="43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358</v>
      </c>
      <c r="P107" s="15" t="s">
        <v>905</v>
      </c>
      <c r="Q107" s="15">
        <v>103</v>
      </c>
      <c r="R107" s="42"/>
      <c r="S107" s="27" t="s">
        <v>906</v>
      </c>
      <c r="T107" s="21">
        <v>1990</v>
      </c>
      <c r="U107" s="28" t="s">
        <v>239</v>
      </c>
      <c r="V107" s="21">
        <v>2012</v>
      </c>
      <c r="W107" s="25"/>
      <c r="X107" s="21"/>
      <c r="Y107" s="25"/>
      <c r="Z107" s="21">
        <f t="shared" si="44"/>
        <v>4</v>
      </c>
      <c r="AA107" s="25" t="s">
        <v>239</v>
      </c>
      <c r="AB107" s="21" t="s">
        <v>147</v>
      </c>
      <c r="AC107" s="21"/>
      <c r="AE107" s="90" t="s">
        <v>378</v>
      </c>
      <c r="AF107" s="82"/>
      <c r="CP107" s="19" t="str">
        <f t="shared" si="45"/>
        <v>Zymeri Shaha</v>
      </c>
      <c r="CR107" s="19">
        <f t="shared" si="46"/>
        <v>4</v>
      </c>
      <c r="CS107" s="19" t="str">
        <f t="shared" si="47"/>
        <v>F</v>
      </c>
      <c r="CT107" s="155">
        <v>9733</v>
      </c>
      <c r="CU107" s="156"/>
      <c r="CV107" s="125">
        <v>731</v>
      </c>
      <c r="CW107" s="33">
        <f t="shared" si="55"/>
        <v>4</v>
      </c>
      <c r="CX107" s="83" t="str">
        <f t="shared" si="56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9"/>
        <v>4</v>
      </c>
      <c r="DH107" s="83" t="str">
        <f t="shared" si="60"/>
        <v>Konstrukteur 1 / -planer 1</v>
      </c>
      <c r="DM107" s="19">
        <f t="shared" si="48"/>
        <v>9733</v>
      </c>
      <c r="DN107" s="153">
        <v>7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 t="shared" si="43"/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361</v>
      </c>
      <c r="P108" s="15" t="s">
        <v>542</v>
      </c>
      <c r="Q108" s="15">
        <v>104</v>
      </c>
      <c r="R108" s="42"/>
      <c r="S108" s="27" t="s">
        <v>538</v>
      </c>
      <c r="T108" s="21">
        <v>1992</v>
      </c>
      <c r="U108" s="28" t="s">
        <v>235</v>
      </c>
      <c r="V108" s="21">
        <v>2012</v>
      </c>
      <c r="W108" s="25"/>
      <c r="X108" s="21"/>
      <c r="Y108" s="25"/>
      <c r="Z108" s="21">
        <f t="shared" si="44"/>
        <v>4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 t="shared" si="45"/>
        <v>Rüegsegger Stefan</v>
      </c>
      <c r="CR108" s="19">
        <f t="shared" si="46"/>
        <v>4</v>
      </c>
      <c r="CS108" s="19" t="str">
        <f t="shared" si="47"/>
        <v>F</v>
      </c>
      <c r="CT108" s="155">
        <v>9707</v>
      </c>
      <c r="CU108" s="156"/>
      <c r="CV108" s="125">
        <v>731</v>
      </c>
      <c r="CW108" s="33">
        <f t="shared" si="55"/>
        <v>4</v>
      </c>
      <c r="CX108" s="83" t="str">
        <f t="shared" si="56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9"/>
        <v>4</v>
      </c>
      <c r="DH108" s="83" t="str">
        <f t="shared" si="60"/>
        <v>Konstrukteur 1 / -planer 1</v>
      </c>
      <c r="DM108" s="19">
        <f t="shared" si="48"/>
        <v>9707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 t="shared" si="43"/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359</v>
      </c>
      <c r="P109" s="15" t="s">
        <v>543</v>
      </c>
      <c r="Q109" s="15">
        <v>105</v>
      </c>
      <c r="R109" s="42"/>
      <c r="S109" s="27" t="s">
        <v>539</v>
      </c>
      <c r="T109" s="21">
        <v>1992</v>
      </c>
      <c r="U109" s="28" t="s">
        <v>235</v>
      </c>
      <c r="V109" s="21">
        <v>2012</v>
      </c>
      <c r="W109" s="25"/>
      <c r="X109" s="21"/>
      <c r="Y109" s="25"/>
      <c r="Z109" s="21">
        <f t="shared" si="44"/>
        <v>4</v>
      </c>
      <c r="AA109" s="25" t="s">
        <v>235</v>
      </c>
      <c r="AB109" s="21" t="s">
        <v>147</v>
      </c>
      <c r="AC109" s="21"/>
      <c r="AE109" s="90" t="s">
        <v>378</v>
      </c>
      <c r="AF109" s="82"/>
      <c r="CP109" s="19" t="str">
        <f t="shared" si="45"/>
        <v>Schwyn Timm</v>
      </c>
      <c r="CR109" s="19">
        <f t="shared" si="46"/>
        <v>4</v>
      </c>
      <c r="CS109" s="19" t="str">
        <f t="shared" si="47"/>
        <v>F</v>
      </c>
      <c r="CT109" s="155">
        <v>9706</v>
      </c>
      <c r="CU109" s="156"/>
      <c r="CV109" s="125">
        <v>731</v>
      </c>
      <c r="CW109" s="33">
        <f t="shared" si="55"/>
        <v>4</v>
      </c>
      <c r="CX109" s="83" t="str">
        <f t="shared" si="56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>
        <v>731</v>
      </c>
      <c r="DG109" s="33">
        <f t="shared" si="59"/>
        <v>4</v>
      </c>
      <c r="DH109" s="83" t="str">
        <f t="shared" si="60"/>
        <v>Konstrukteur 1 / -planer 1</v>
      </c>
      <c r="DM109" s="19">
        <f t="shared" si="48"/>
        <v>9706</v>
      </c>
      <c r="DN109" s="153">
        <v>6</v>
      </c>
      <c r="DO109" s="19">
        <v>0</v>
      </c>
      <c r="DP109" s="19" t="s">
        <v>964</v>
      </c>
    </row>
    <row r="110" spans="1:120" s="19" customFormat="1" x14ac:dyDescent="0.2">
      <c r="A110" s="53">
        <v>0</v>
      </c>
      <c r="B110" s="53"/>
      <c r="C110" s="53">
        <f t="shared" ref="C110:C117" si="61"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594</v>
      </c>
      <c r="Q110" s="15">
        <v>106</v>
      </c>
      <c r="R110" s="42"/>
      <c r="S110" s="27" t="s">
        <v>595</v>
      </c>
      <c r="T110" s="21">
        <v>1992</v>
      </c>
      <c r="U110" s="28" t="s">
        <v>235</v>
      </c>
      <c r="V110" s="21">
        <v>2013</v>
      </c>
      <c r="W110" s="25"/>
      <c r="X110" s="21"/>
      <c r="Y110" s="25"/>
      <c r="Z110" s="21">
        <f t="shared" ref="Z110:Z117" si="62">$AD$3-V110</f>
        <v>3</v>
      </c>
      <c r="AA110" s="25" t="s">
        <v>235</v>
      </c>
      <c r="AB110" s="21" t="s">
        <v>147</v>
      </c>
      <c r="AC110" s="21"/>
      <c r="AE110" s="90" t="s">
        <v>378</v>
      </c>
      <c r="AF110" s="82"/>
      <c r="CP110" s="19" t="str">
        <f t="shared" ref="CP110:CP117" si="63">+S110</f>
        <v>Schär Cedric</v>
      </c>
      <c r="CR110" s="19">
        <f t="shared" ref="CR110:CR117" si="64">+Z110</f>
        <v>3</v>
      </c>
      <c r="CS110" s="19" t="str">
        <f t="shared" ref="CS110:CS117" si="65">+AB110</f>
        <v>F</v>
      </c>
      <c r="CT110" s="155">
        <v>9715</v>
      </c>
      <c r="CU110" s="156"/>
      <c r="CV110" s="125">
        <v>731</v>
      </c>
      <c r="CW110" s="33">
        <f t="shared" si="55"/>
        <v>4</v>
      </c>
      <c r="CX110" s="83" t="str">
        <f t="shared" si="56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>
        <v>731</v>
      </c>
      <c r="DG110" s="33">
        <f t="shared" si="59"/>
        <v>4</v>
      </c>
      <c r="DH110" s="83" t="str">
        <f t="shared" si="60"/>
        <v>Konstrukteur 1 / -planer 1</v>
      </c>
      <c r="DM110" s="19">
        <f t="shared" ref="DM110:DM117" si="66">+CT110</f>
        <v>9715</v>
      </c>
      <c r="DN110" s="153">
        <v>6</v>
      </c>
      <c r="DO110" s="19">
        <v>0</v>
      </c>
      <c r="DP110" s="19" t="s">
        <v>964</v>
      </c>
    </row>
    <row r="111" spans="1:120" s="19" customFormat="1" x14ac:dyDescent="0.2">
      <c r="A111" s="53">
        <v>0</v>
      </c>
      <c r="B111" s="53"/>
      <c r="C111" s="53">
        <f t="shared" si="61"/>
        <v>0</v>
      </c>
      <c r="D111" s="55"/>
      <c r="E111" s="55"/>
      <c r="F111" s="55"/>
      <c r="G111" s="53"/>
      <c r="H111" s="53"/>
      <c r="I111" s="55">
        <v>1</v>
      </c>
      <c r="J111" s="53"/>
      <c r="K111" s="55"/>
      <c r="L111" s="55"/>
      <c r="M111" s="55"/>
      <c r="N111" s="59"/>
      <c r="O111" s="19" t="s">
        <v>361</v>
      </c>
      <c r="P111" s="15" t="s">
        <v>627</v>
      </c>
      <c r="Q111" s="15">
        <v>107</v>
      </c>
      <c r="R111" s="42"/>
      <c r="S111" s="27" t="s">
        <v>626</v>
      </c>
      <c r="T111" s="21">
        <v>1995</v>
      </c>
      <c r="U111" s="28" t="s">
        <v>235</v>
      </c>
      <c r="V111" s="21">
        <v>2014</v>
      </c>
      <c r="W111" s="25"/>
      <c r="X111" s="21"/>
      <c r="Y111" s="25"/>
      <c r="Z111" s="21">
        <f t="shared" si="62"/>
        <v>2</v>
      </c>
      <c r="AA111" s="25" t="s">
        <v>235</v>
      </c>
      <c r="AB111" s="21" t="s">
        <v>147</v>
      </c>
      <c r="AC111" s="21"/>
      <c r="AE111" s="90" t="s">
        <v>378</v>
      </c>
      <c r="AF111" s="82"/>
      <c r="CP111" s="19" t="str">
        <f t="shared" si="63"/>
        <v>Leubin Marco</v>
      </c>
      <c r="CR111" s="19">
        <f t="shared" si="64"/>
        <v>2</v>
      </c>
      <c r="CS111" s="19" t="str">
        <f t="shared" si="65"/>
        <v>F</v>
      </c>
      <c r="CT111" s="154">
        <v>9726</v>
      </c>
      <c r="CU111" s="126"/>
      <c r="CV111" s="125">
        <v>731</v>
      </c>
      <c r="CW111" s="33">
        <f t="shared" si="55"/>
        <v>4</v>
      </c>
      <c r="CX111" s="83" t="str">
        <f t="shared" si="56"/>
        <v>Konstrukteur 1 / -planer 1</v>
      </c>
      <c r="CY111" s="125"/>
      <c r="CZ111" s="33"/>
      <c r="DA111" s="83"/>
      <c r="DB111" s="125"/>
      <c r="DC111" s="33"/>
      <c r="DD111" s="83"/>
      <c r="DE111" s="20"/>
      <c r="DF111" s="33"/>
      <c r="DG111" s="33"/>
      <c r="DH111" s="83"/>
      <c r="DM111" s="19">
        <f t="shared" si="66"/>
        <v>9726</v>
      </c>
      <c r="DN111" s="153">
        <v>8</v>
      </c>
      <c r="DO111" s="19">
        <v>0</v>
      </c>
      <c r="DP111" s="185" t="s">
        <v>976</v>
      </c>
    </row>
    <row r="112" spans="1:120" s="19" customFormat="1" x14ac:dyDescent="0.2">
      <c r="A112" s="53">
        <v>0</v>
      </c>
      <c r="B112" s="53"/>
      <c r="C112" s="53">
        <f t="shared" si="61"/>
        <v>0</v>
      </c>
      <c r="D112" s="55"/>
      <c r="E112" s="55"/>
      <c r="F112" s="55"/>
      <c r="G112" s="53"/>
      <c r="H112" s="53"/>
      <c r="I112" s="55">
        <v>1</v>
      </c>
      <c r="J112" s="53"/>
      <c r="K112" s="55"/>
      <c r="L112" s="55"/>
      <c r="M112" s="55"/>
      <c r="N112" s="59"/>
      <c r="O112" s="19" t="s">
        <v>359</v>
      </c>
      <c r="P112" s="15" t="s">
        <v>1093</v>
      </c>
      <c r="Q112" s="15">
        <v>108</v>
      </c>
      <c r="R112" s="42"/>
      <c r="S112" s="27" t="s">
        <v>882</v>
      </c>
      <c r="T112" s="21">
        <v>1995</v>
      </c>
      <c r="U112" s="28" t="s">
        <v>235</v>
      </c>
      <c r="V112" s="21">
        <v>2015</v>
      </c>
      <c r="W112" s="25"/>
      <c r="X112" s="21"/>
      <c r="Y112" s="25"/>
      <c r="Z112" s="21">
        <f t="shared" si="62"/>
        <v>1</v>
      </c>
      <c r="AA112" s="25" t="s">
        <v>235</v>
      </c>
      <c r="AB112" s="21" t="s">
        <v>149</v>
      </c>
      <c r="AC112" s="21"/>
      <c r="AE112" s="90" t="s">
        <v>378</v>
      </c>
      <c r="AF112" s="82"/>
      <c r="CP112" s="19" t="str">
        <f t="shared" si="63"/>
        <v>Räuftlin Thomas</v>
      </c>
      <c r="CR112" s="19">
        <f t="shared" si="64"/>
        <v>1</v>
      </c>
      <c r="CS112" s="19" t="str">
        <f t="shared" si="65"/>
        <v>G</v>
      </c>
      <c r="CT112" s="205">
        <v>9729</v>
      </c>
      <c r="CU112" s="126"/>
      <c r="CV112" s="125">
        <v>731</v>
      </c>
      <c r="CW112" s="33">
        <f t="shared" si="55"/>
        <v>4</v>
      </c>
      <c r="CX112" s="83" t="str">
        <f t="shared" si="56"/>
        <v>Konstrukteur 1 / -planer 1</v>
      </c>
      <c r="CY112" s="125"/>
      <c r="CZ112" s="33"/>
      <c r="DA112" s="83"/>
      <c r="DB112" s="125"/>
      <c r="DC112" s="33"/>
      <c r="DD112" s="83"/>
      <c r="DE112" s="20"/>
      <c r="DF112" s="33"/>
      <c r="DG112" s="33"/>
      <c r="DH112" s="83"/>
      <c r="DM112" s="19">
        <f t="shared" si="66"/>
        <v>9729</v>
      </c>
      <c r="DN112" s="153">
        <v>8</v>
      </c>
      <c r="DO112" s="19">
        <v>0</v>
      </c>
      <c r="DP112" s="185" t="s">
        <v>976</v>
      </c>
    </row>
    <row r="113" spans="1:120" s="19" customFormat="1" ht="40.5" x14ac:dyDescent="0.2">
      <c r="A113" s="53">
        <v>0</v>
      </c>
      <c r="B113" s="53"/>
      <c r="C113" s="53">
        <f t="shared" si="6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 t="s">
        <v>343</v>
      </c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62"/>
        <v>14</v>
      </c>
      <c r="AA113" s="25" t="s">
        <v>694</v>
      </c>
      <c r="AB113" s="21" t="s">
        <v>105</v>
      </c>
      <c r="AC113" s="21"/>
      <c r="AE113" s="90" t="s">
        <v>455</v>
      </c>
      <c r="AF113" s="82"/>
      <c r="CP113" s="19" t="str">
        <f t="shared" si="63"/>
        <v>Kiefer Patrick</v>
      </c>
      <c r="CR113" s="19">
        <f t="shared" si="64"/>
        <v>14</v>
      </c>
      <c r="CS113" s="19" t="str">
        <f t="shared" si="65"/>
        <v>C</v>
      </c>
      <c r="CT113" s="154">
        <v>6753</v>
      </c>
      <c r="CU113" s="126"/>
      <c r="CV113" s="125">
        <v>223</v>
      </c>
      <c r="CW113" s="33">
        <f>VLOOKUP($CV113,Funktionsbezeichnungen,3,0)</f>
        <v>10</v>
      </c>
      <c r="CX113" s="83" t="str">
        <f>VLOOKUP($CV113,Funktionsbezeichnungen,2,0)</f>
        <v>Finanz-Fachspezialist / Controller 3</v>
      </c>
      <c r="CY113" s="125">
        <v>223</v>
      </c>
      <c r="CZ113" s="33">
        <f>VLOOKUP($CY113,Funktionsbezeichnungen,3,0)</f>
        <v>10</v>
      </c>
      <c r="DA113" s="83" t="str">
        <f>VLOOKUP($CY113,Funktionsbezeichnungen,2,0)</f>
        <v>Finanz-Fachspezialist / Controller 3</v>
      </c>
      <c r="DB113" s="125">
        <v>223</v>
      </c>
      <c r="DC113" s="33">
        <f>VLOOKUP($DB113,Funktionsbezeichnungen,3,0)</f>
        <v>10</v>
      </c>
      <c r="DD113" s="83" t="str">
        <f>VLOOKUP($DB113,Funktionsbezeichnungen,2,0)</f>
        <v>Finanz-Fachspezialist / Controller 3</v>
      </c>
      <c r="DE113" s="20"/>
      <c r="DF113" s="125">
        <v>223</v>
      </c>
      <c r="DG113" s="33">
        <f>VLOOKUP($DF113,Funktionsbezeichnungen,3,0)</f>
        <v>10</v>
      </c>
      <c r="DH113" s="83" t="str">
        <f>VLOOKUP($DF113,Funktionsbezeichnungen,2,0)</f>
        <v>Finanz-Fachspezialist / Controller 3</v>
      </c>
      <c r="DM113" s="19">
        <f t="shared" si="66"/>
        <v>6753</v>
      </c>
      <c r="DN113" s="153">
        <v>3</v>
      </c>
      <c r="DO113" s="19">
        <v>0</v>
      </c>
      <c r="DP113" s="185" t="s">
        <v>972</v>
      </c>
    </row>
    <row r="114" spans="1:120" s="19" customFormat="1" x14ac:dyDescent="0.2">
      <c r="A114" s="53">
        <v>0</v>
      </c>
      <c r="B114" s="53">
        <v>1</v>
      </c>
      <c r="C114" s="53">
        <f t="shared" si="6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500</v>
      </c>
      <c r="Q114" s="15">
        <v>110</v>
      </c>
      <c r="R114" s="42"/>
      <c r="S114" s="27" t="s">
        <v>152</v>
      </c>
      <c r="T114" s="21">
        <v>1952</v>
      </c>
      <c r="U114" s="28" t="s">
        <v>151</v>
      </c>
      <c r="V114" s="21">
        <v>1971</v>
      </c>
      <c r="W114" s="25"/>
      <c r="X114" s="21"/>
      <c r="Y114" s="25"/>
      <c r="Z114" s="21">
        <f t="shared" si="62"/>
        <v>45</v>
      </c>
      <c r="AA114" s="25" t="s">
        <v>696</v>
      </c>
      <c r="AB114" s="21" t="s">
        <v>121</v>
      </c>
      <c r="AC114" s="21"/>
      <c r="AE114" s="90" t="s">
        <v>425</v>
      </c>
      <c r="AF114" s="82"/>
      <c r="CP114" s="19" t="str">
        <f t="shared" si="63"/>
        <v>Meister Christine</v>
      </c>
      <c r="CR114" s="19">
        <f t="shared" si="64"/>
        <v>45</v>
      </c>
      <c r="CS114" s="19" t="str">
        <f t="shared" si="65"/>
        <v>D</v>
      </c>
      <c r="CT114" s="154">
        <v>4245</v>
      </c>
      <c r="CU114" s="126"/>
      <c r="CV114" s="125">
        <v>134</v>
      </c>
      <c r="CW114" s="33">
        <f t="shared" si="55"/>
        <v>7</v>
      </c>
      <c r="CX114" s="83" t="str">
        <f t="shared" si="56"/>
        <v>Kaufmännischer Mitarbeiter 4 / Gruppenchef 2</v>
      </c>
      <c r="CY114" s="125">
        <v>134</v>
      </c>
      <c r="CZ114" s="33">
        <f t="shared" si="57"/>
        <v>7</v>
      </c>
      <c r="DA114" s="83" t="str">
        <f t="shared" si="58"/>
        <v>Kaufmännischer Mitarbeiter 4 / Gruppenchef 2</v>
      </c>
      <c r="DB114" s="125">
        <v>134</v>
      </c>
      <c r="DC114" s="33">
        <f t="shared" ref="DC114:DC128" si="67">VLOOKUP($DB114,Funktionsbezeichnungen,3,0)</f>
        <v>7</v>
      </c>
      <c r="DD114" s="83" t="str">
        <f t="shared" ref="DD114:DD128" si="68">VLOOKUP($DB114,Funktionsbezeichnungen,2,0)</f>
        <v>Kaufmännischer Mitarbeiter 4 / Gruppenchef 2</v>
      </c>
      <c r="DE114" s="20"/>
      <c r="DF114" s="125">
        <v>134</v>
      </c>
      <c r="DG114" s="33">
        <f t="shared" si="59"/>
        <v>7</v>
      </c>
      <c r="DH114" s="83" t="str">
        <f t="shared" si="60"/>
        <v>Kaufmännischer Mitarbeiter 4 / Gruppenchef 2</v>
      </c>
      <c r="DM114" s="19">
        <f t="shared" si="66"/>
        <v>4245</v>
      </c>
      <c r="DN114" s="153">
        <v>6</v>
      </c>
      <c r="DO114" s="19">
        <v>0</v>
      </c>
      <c r="DP114" s="19" t="s">
        <v>955</v>
      </c>
    </row>
    <row r="115" spans="1:120" s="19" customFormat="1" ht="27" x14ac:dyDescent="0.2">
      <c r="A115" s="53">
        <v>0</v>
      </c>
      <c r="B115" s="53">
        <v>1</v>
      </c>
      <c r="C115" s="53">
        <f t="shared" si="6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501</v>
      </c>
      <c r="Q115" s="15">
        <v>111</v>
      </c>
      <c r="R115" s="42"/>
      <c r="S115" s="20" t="s">
        <v>207</v>
      </c>
      <c r="T115" s="17">
        <v>1954</v>
      </c>
      <c r="U115" s="169" t="s">
        <v>210</v>
      </c>
      <c r="V115" s="118">
        <v>1971</v>
      </c>
      <c r="W115" s="120"/>
      <c r="X115" s="118"/>
      <c r="Y115" s="169"/>
      <c r="Z115" s="118">
        <f t="shared" si="62"/>
        <v>45</v>
      </c>
      <c r="AA115" s="25" t="s">
        <v>209</v>
      </c>
      <c r="AB115" s="21" t="s">
        <v>121</v>
      </c>
      <c r="AC115" s="21"/>
      <c r="AE115" s="90" t="s">
        <v>453</v>
      </c>
      <c r="AF115" s="82"/>
      <c r="CP115" s="19" t="str">
        <f t="shared" si="63"/>
        <v>Derezynski Françoise</v>
      </c>
      <c r="CR115" s="19">
        <f t="shared" si="64"/>
        <v>45</v>
      </c>
      <c r="CS115" s="19" t="str">
        <f t="shared" si="65"/>
        <v>D</v>
      </c>
      <c r="CT115" s="154">
        <v>4266</v>
      </c>
      <c r="CU115" s="126"/>
      <c r="CV115" s="125">
        <v>134</v>
      </c>
      <c r="CW115" s="33">
        <f>VLOOKUP($CV115,Funktionsbezeichnungen,3,0)</f>
        <v>7</v>
      </c>
      <c r="CX115" s="83" t="str">
        <f>VLOOKUP($CV115,Funktionsbezeichnungen,2,0)</f>
        <v>Kaufmännischer Mitarbeiter 4 / Gruppenchef 2</v>
      </c>
      <c r="CY115" s="125">
        <v>134</v>
      </c>
      <c r="CZ115" s="33">
        <f>VLOOKUP($CY115,Funktionsbezeichnungen,3,0)</f>
        <v>7</v>
      </c>
      <c r="DA115" s="83" t="str">
        <f>VLOOKUP($CY115,Funktionsbezeichnungen,2,0)</f>
        <v>Kaufmännischer Mitarbeiter 4 / Gruppenchef 2</v>
      </c>
      <c r="DB115" s="125">
        <v>134</v>
      </c>
      <c r="DC115" s="33">
        <f>VLOOKUP($DB115,Funktionsbezeichnungen,3,0)</f>
        <v>7</v>
      </c>
      <c r="DD115" s="83" t="str">
        <f>VLOOKUP($DB115,Funktionsbezeichnungen,2,0)</f>
        <v>Kaufmännischer Mitarbeiter 4 / Gruppenchef 2</v>
      </c>
      <c r="DE115" s="20"/>
      <c r="DF115" s="125">
        <v>134</v>
      </c>
      <c r="DG115" s="33">
        <f>VLOOKUP($DF115,Funktionsbezeichnungen,3,0)</f>
        <v>7</v>
      </c>
      <c r="DH115" s="83" t="str">
        <f>VLOOKUP($DF115,Funktionsbezeichnungen,2,0)</f>
        <v>Kaufmännischer Mitarbeiter 4 / Gruppenchef 2</v>
      </c>
      <c r="DM115" s="19">
        <f t="shared" si="66"/>
        <v>4266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61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502</v>
      </c>
      <c r="Q116" s="15">
        <v>112</v>
      </c>
      <c r="R116" s="16"/>
      <c r="S116" s="20" t="s">
        <v>153</v>
      </c>
      <c r="T116" s="21">
        <v>1953</v>
      </c>
      <c r="U116" s="28" t="s">
        <v>215</v>
      </c>
      <c r="V116" s="21">
        <v>1977</v>
      </c>
      <c r="W116" s="25" t="s">
        <v>318</v>
      </c>
      <c r="X116" s="21">
        <v>2000</v>
      </c>
      <c r="Y116" s="28" t="s">
        <v>319</v>
      </c>
      <c r="Z116" s="21">
        <f t="shared" si="62"/>
        <v>39</v>
      </c>
      <c r="AA116" s="25" t="s">
        <v>695</v>
      </c>
      <c r="AB116" s="21" t="s">
        <v>121</v>
      </c>
      <c r="AC116" s="21"/>
      <c r="AE116" s="90" t="s">
        <v>456</v>
      </c>
      <c r="AF116" s="82"/>
      <c r="CP116" s="19" t="str">
        <f t="shared" si="63"/>
        <v>Szirt Madeleine</v>
      </c>
      <c r="CR116" s="19">
        <f t="shared" si="64"/>
        <v>39</v>
      </c>
      <c r="CS116" s="19" t="str">
        <f t="shared" si="65"/>
        <v>D</v>
      </c>
      <c r="CT116" s="154">
        <v>4216</v>
      </c>
      <c r="CU116" s="126"/>
      <c r="CV116" s="125">
        <v>162</v>
      </c>
      <c r="CW116" s="33">
        <f>VLOOKUP($CV116,Funktionsbezeichnungen,3,0)</f>
        <v>9</v>
      </c>
      <c r="CX116" s="83" t="str">
        <f>VLOOKUP($CV116,Funktionsbezeichnungen,2,0)</f>
        <v>Personal-Fachspezialist 2</v>
      </c>
      <c r="CY116" s="125">
        <v>162</v>
      </c>
      <c r="CZ116" s="33">
        <f>VLOOKUP($CY116,Funktionsbezeichnungen,3,0)</f>
        <v>9</v>
      </c>
      <c r="DA116" s="83" t="str">
        <f>VLOOKUP($CY116,Funktionsbezeichnungen,2,0)</f>
        <v>Personal-Fachspezialist 2</v>
      </c>
      <c r="DB116" s="125">
        <v>162</v>
      </c>
      <c r="DC116" s="33">
        <f>VLOOKUP($DB116,Funktionsbezeichnungen,3,0)</f>
        <v>9</v>
      </c>
      <c r="DD116" s="83" t="str">
        <f>VLOOKUP($DB116,Funktionsbezeichnungen,2,0)</f>
        <v>Personal-Fachspezialist 2</v>
      </c>
      <c r="DE116" s="20"/>
      <c r="DF116" s="125">
        <v>162</v>
      </c>
      <c r="DG116" s="33">
        <f>VLOOKUP($DF116,Funktionsbezeichnungen,3,0)</f>
        <v>9</v>
      </c>
      <c r="DH116" s="83" t="str">
        <f>VLOOKUP($DF116,Funktionsbezeichnungen,2,0)</f>
        <v>Personal-Fachspezialist 2</v>
      </c>
      <c r="DM116" s="19">
        <f t="shared" si="66"/>
        <v>4216</v>
      </c>
      <c r="DN116" s="153">
        <v>3</v>
      </c>
      <c r="DO116" s="19">
        <v>0</v>
      </c>
      <c r="DP116" s="185" t="s">
        <v>971</v>
      </c>
    </row>
    <row r="117" spans="1:120" s="19" customFormat="1" x14ac:dyDescent="0.2">
      <c r="A117" s="53">
        <v>0</v>
      </c>
      <c r="B117" s="53">
        <v>1</v>
      </c>
      <c r="C117" s="53">
        <f t="shared" si="6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1155</v>
      </c>
      <c r="Q117" s="15">
        <v>113</v>
      </c>
      <c r="R117" s="42"/>
      <c r="S117" s="27" t="s">
        <v>1156</v>
      </c>
      <c r="T117" s="21">
        <v>1959</v>
      </c>
      <c r="U117" s="28" t="s">
        <v>151</v>
      </c>
      <c r="V117" s="21">
        <v>1977</v>
      </c>
      <c r="W117" s="25"/>
      <c r="X117" s="21"/>
      <c r="Y117" s="25"/>
      <c r="Z117" s="21">
        <f t="shared" si="62"/>
        <v>39</v>
      </c>
      <c r="AA117" s="25" t="s">
        <v>1157</v>
      </c>
      <c r="AB117" s="21" t="s">
        <v>121</v>
      </c>
      <c r="AC117" s="21"/>
      <c r="AE117" s="90" t="s">
        <v>1158</v>
      </c>
      <c r="AF117" s="82"/>
      <c r="CP117" s="19" t="str">
        <f t="shared" si="63"/>
        <v>Canetti Rosemarie</v>
      </c>
      <c r="CR117" s="19">
        <f t="shared" si="64"/>
        <v>39</v>
      </c>
      <c r="CS117" s="19" t="str">
        <f t="shared" si="65"/>
        <v>D</v>
      </c>
      <c r="CT117" s="205">
        <v>4320</v>
      </c>
      <c r="CU117" s="126"/>
      <c r="CV117" s="125">
        <v>134</v>
      </c>
      <c r="CW117" s="33">
        <f t="shared" si="55"/>
        <v>7</v>
      </c>
      <c r="CX117" s="83" t="str">
        <f t="shared" si="56"/>
        <v>Kaufmännischer Mitarbeiter 4 / Gruppenchef 2</v>
      </c>
      <c r="CY117" s="125">
        <v>134</v>
      </c>
      <c r="CZ117" s="33">
        <f t="shared" si="57"/>
        <v>7</v>
      </c>
      <c r="DA117" s="83" t="str">
        <f t="shared" si="58"/>
        <v>Kaufmännischer Mitarbeiter 4 / Gruppenchef 2</v>
      </c>
      <c r="DB117" s="125">
        <v>134</v>
      </c>
      <c r="DC117" s="33">
        <f t="shared" si="67"/>
        <v>7</v>
      </c>
      <c r="DD117" s="83" t="str">
        <f t="shared" si="68"/>
        <v>Kaufmännischer Mitarbeiter 4 / Gruppenchef 2</v>
      </c>
      <c r="DE117" s="20"/>
      <c r="DF117" s="125">
        <v>134</v>
      </c>
      <c r="DG117" s="33">
        <f t="shared" si="59"/>
        <v>7</v>
      </c>
      <c r="DH117" s="83" t="str">
        <f t="shared" si="60"/>
        <v>Kaufmännischer Mitarbeiter 4 / Gruppenchef 2</v>
      </c>
      <c r="DM117" s="19">
        <f t="shared" si="66"/>
        <v>4320</v>
      </c>
      <c r="DN117" s="153">
        <v>6</v>
      </c>
      <c r="DO117" s="19">
        <v>0</v>
      </c>
      <c r="DP117" s="19" t="s">
        <v>955</v>
      </c>
    </row>
    <row r="118" spans="1:120" s="19" customFormat="1" x14ac:dyDescent="0.2">
      <c r="A118" s="53">
        <v>0</v>
      </c>
      <c r="B118" s="53">
        <v>1</v>
      </c>
      <c r="C118" s="53">
        <f t="shared" si="43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359</v>
      </c>
      <c r="P118" s="15" t="s">
        <v>1168</v>
      </c>
      <c r="Q118" s="15">
        <v>114</v>
      </c>
      <c r="R118" s="42"/>
      <c r="S118" s="27" t="s">
        <v>650</v>
      </c>
      <c r="T118" s="21">
        <v>1961</v>
      </c>
      <c r="U118" s="28" t="s">
        <v>155</v>
      </c>
      <c r="V118" s="21">
        <v>1982</v>
      </c>
      <c r="W118" s="25"/>
      <c r="X118" s="21"/>
      <c r="Y118" s="25" t="s">
        <v>323</v>
      </c>
      <c r="Z118" s="21">
        <f t="shared" si="44"/>
        <v>34</v>
      </c>
      <c r="AA118" s="25" t="s">
        <v>696</v>
      </c>
      <c r="AB118" s="21" t="s">
        <v>121</v>
      </c>
      <c r="AC118" s="21"/>
      <c r="AE118" s="90" t="s">
        <v>425</v>
      </c>
      <c r="AF118" s="82"/>
      <c r="CP118" s="19" t="str">
        <f t="shared" si="45"/>
        <v>Peier Doris</v>
      </c>
      <c r="CR118" s="19">
        <f t="shared" si="46"/>
        <v>34</v>
      </c>
      <c r="CS118" s="19" t="str">
        <f t="shared" si="47"/>
        <v>D</v>
      </c>
      <c r="CT118" s="154">
        <v>5581</v>
      </c>
      <c r="CU118" s="126"/>
      <c r="CV118" s="125">
        <v>134</v>
      </c>
      <c r="CW118" s="33">
        <f t="shared" si="55"/>
        <v>7</v>
      </c>
      <c r="CX118" s="83" t="str">
        <f t="shared" si="56"/>
        <v>Kaufmännischer Mitarbeiter 4 / Gruppenchef 2</v>
      </c>
      <c r="CY118" s="125">
        <v>134</v>
      </c>
      <c r="CZ118" s="33">
        <f t="shared" si="57"/>
        <v>7</v>
      </c>
      <c r="DA118" s="83" t="str">
        <f t="shared" si="58"/>
        <v>Kaufmännischer Mitarbeiter 4 / Gruppenchef 2</v>
      </c>
      <c r="DB118" s="125">
        <v>134</v>
      </c>
      <c r="DC118" s="33">
        <f t="shared" si="67"/>
        <v>7</v>
      </c>
      <c r="DD118" s="83" t="str">
        <f t="shared" si="68"/>
        <v>Kaufmännischer Mitarbeiter 4 / Gruppenchef 2</v>
      </c>
      <c r="DE118" s="20"/>
      <c r="DF118" s="125">
        <v>134</v>
      </c>
      <c r="DG118" s="33">
        <f t="shared" si="59"/>
        <v>7</v>
      </c>
      <c r="DH118" s="83" t="str">
        <f t="shared" si="60"/>
        <v>Kaufmännischer Mitarbeiter 4 / Gruppenchef 2</v>
      </c>
      <c r="DM118" s="19">
        <f t="shared" si="48"/>
        <v>5581</v>
      </c>
      <c r="DN118" s="153">
        <v>6</v>
      </c>
      <c r="DO118" s="19">
        <v>0</v>
      </c>
      <c r="DP118" s="19" t="s">
        <v>955</v>
      </c>
    </row>
    <row r="119" spans="1:120" s="19" customFormat="1" x14ac:dyDescent="0.2">
      <c r="A119" s="53">
        <v>0</v>
      </c>
      <c r="B119" s="53">
        <v>1</v>
      </c>
      <c r="C119" s="53">
        <f t="shared" si="43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359</v>
      </c>
      <c r="P119" s="15" t="s">
        <v>607</v>
      </c>
      <c r="Q119" s="15">
        <v>115</v>
      </c>
      <c r="R119" s="42"/>
      <c r="S119" s="27" t="s">
        <v>608</v>
      </c>
      <c r="T119" s="21">
        <v>1966</v>
      </c>
      <c r="U119" s="28" t="s">
        <v>151</v>
      </c>
      <c r="V119" s="21">
        <v>1985</v>
      </c>
      <c r="W119" s="25"/>
      <c r="X119" s="21"/>
      <c r="Y119" s="25"/>
      <c r="Z119" s="21">
        <f t="shared" si="44"/>
        <v>31</v>
      </c>
      <c r="AA119" s="25" t="s">
        <v>696</v>
      </c>
      <c r="AB119" s="21" t="s">
        <v>121</v>
      </c>
      <c r="AC119" s="21"/>
      <c r="AE119" s="90" t="s">
        <v>425</v>
      </c>
      <c r="AF119" s="82"/>
      <c r="CP119" s="19" t="str">
        <f t="shared" si="45"/>
        <v>Beuret Agnès</v>
      </c>
      <c r="CR119" s="19">
        <f t="shared" si="46"/>
        <v>31</v>
      </c>
      <c r="CS119" s="19" t="str">
        <f t="shared" si="47"/>
        <v>D</v>
      </c>
      <c r="CT119" s="154">
        <v>4352</v>
      </c>
      <c r="CU119" s="126"/>
      <c r="CV119" s="125">
        <v>134</v>
      </c>
      <c r="CW119" s="33">
        <f t="shared" si="55"/>
        <v>7</v>
      </c>
      <c r="CX119" s="83" t="str">
        <f t="shared" si="56"/>
        <v>Kaufmännischer Mitarbeiter 4 / Gruppenchef 2</v>
      </c>
      <c r="CY119" s="125">
        <v>134</v>
      </c>
      <c r="CZ119" s="33">
        <f t="shared" si="57"/>
        <v>7</v>
      </c>
      <c r="DA119" s="83" t="str">
        <f t="shared" si="58"/>
        <v>Kaufmännischer Mitarbeiter 4 / Gruppenchef 2</v>
      </c>
      <c r="DB119" s="125">
        <v>134</v>
      </c>
      <c r="DC119" s="33">
        <f t="shared" si="67"/>
        <v>7</v>
      </c>
      <c r="DD119" s="83" t="str">
        <f t="shared" si="68"/>
        <v>Kaufmännischer Mitarbeiter 4 / Gruppenchef 2</v>
      </c>
      <c r="DE119" s="20"/>
      <c r="DF119" s="125">
        <v>134</v>
      </c>
      <c r="DG119" s="33">
        <f t="shared" si="59"/>
        <v>7</v>
      </c>
      <c r="DH119" s="83" t="str">
        <f t="shared" si="60"/>
        <v>Kaufmännischer Mitarbeiter 4 / Gruppenchef 2</v>
      </c>
      <c r="DM119" s="19">
        <f t="shared" si="48"/>
        <v>4352</v>
      </c>
      <c r="DN119" s="153">
        <v>6</v>
      </c>
      <c r="DO119" s="19">
        <v>0</v>
      </c>
      <c r="DP119" s="19" t="s">
        <v>955</v>
      </c>
    </row>
    <row r="120" spans="1:120" s="19" customFormat="1" x14ac:dyDescent="0.2">
      <c r="A120" s="53">
        <v>0</v>
      </c>
      <c r="B120" s="53">
        <v>1</v>
      </c>
      <c r="C120" s="53">
        <f t="shared" si="43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359</v>
      </c>
      <c r="P120" s="15" t="s">
        <v>508</v>
      </c>
      <c r="Q120" s="15">
        <v>116</v>
      </c>
      <c r="R120" s="42"/>
      <c r="S120" s="27" t="s">
        <v>164</v>
      </c>
      <c r="T120" s="21">
        <v>1970</v>
      </c>
      <c r="U120" s="28" t="s">
        <v>165</v>
      </c>
      <c r="V120" s="21">
        <v>1990</v>
      </c>
      <c r="W120" s="25"/>
      <c r="X120" s="21"/>
      <c r="Y120" s="25"/>
      <c r="Z120" s="21">
        <f t="shared" si="44"/>
        <v>26</v>
      </c>
      <c r="AA120" s="25" t="s">
        <v>696</v>
      </c>
      <c r="AB120" s="21" t="s">
        <v>121</v>
      </c>
      <c r="AC120" s="21"/>
      <c r="AE120" s="90" t="s">
        <v>425</v>
      </c>
      <c r="AF120" s="82"/>
      <c r="CP120" s="19" t="str">
        <f t="shared" si="45"/>
        <v>Weider Noelle</v>
      </c>
      <c r="CR120" s="19">
        <f t="shared" si="46"/>
        <v>26</v>
      </c>
      <c r="CS120" s="19" t="str">
        <f t="shared" si="47"/>
        <v>D</v>
      </c>
      <c r="CT120" s="154">
        <v>5604</v>
      </c>
      <c r="CU120" s="126"/>
      <c r="CV120" s="125">
        <v>134</v>
      </c>
      <c r="CW120" s="33">
        <f t="shared" si="55"/>
        <v>7</v>
      </c>
      <c r="CX120" s="83" t="str">
        <f t="shared" si="56"/>
        <v>Kaufmännischer Mitarbeiter 4 / Gruppenchef 2</v>
      </c>
      <c r="CY120" s="125">
        <v>134</v>
      </c>
      <c r="CZ120" s="33">
        <f t="shared" si="57"/>
        <v>7</v>
      </c>
      <c r="DA120" s="83" t="str">
        <f t="shared" si="58"/>
        <v>Kaufmännischer Mitarbeiter 4 / Gruppenchef 2</v>
      </c>
      <c r="DB120" s="125">
        <v>134</v>
      </c>
      <c r="DC120" s="33">
        <f t="shared" si="67"/>
        <v>7</v>
      </c>
      <c r="DD120" s="83" t="str">
        <f t="shared" si="68"/>
        <v>Kaufmännischer Mitarbeiter 4 / Gruppenchef 2</v>
      </c>
      <c r="DE120" s="20"/>
      <c r="DF120" s="125">
        <v>134</v>
      </c>
      <c r="DG120" s="33">
        <f t="shared" si="59"/>
        <v>7</v>
      </c>
      <c r="DH120" s="83" t="str">
        <f t="shared" si="60"/>
        <v>Kaufmännischer Mitarbeiter 4 / Gruppenchef 2</v>
      </c>
      <c r="DM120" s="19">
        <f t="shared" si="48"/>
        <v>5604</v>
      </c>
      <c r="DN120" s="153">
        <v>6</v>
      </c>
      <c r="DO120" s="19">
        <v>0</v>
      </c>
      <c r="DP120" s="19" t="s">
        <v>955</v>
      </c>
    </row>
    <row r="121" spans="1:120" s="19" customFormat="1" ht="27" x14ac:dyDescent="0.2">
      <c r="A121" s="53">
        <v>0</v>
      </c>
      <c r="B121" s="53"/>
      <c r="C121" s="53">
        <f t="shared" ref="C121:C146" si="69">IF(Z121&gt;=10,1,0)</f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509</v>
      </c>
      <c r="Q121" s="15">
        <v>117</v>
      </c>
      <c r="R121" s="42"/>
      <c r="S121" s="20" t="s">
        <v>244</v>
      </c>
      <c r="T121" s="21">
        <v>1976</v>
      </c>
      <c r="U121" s="28" t="s">
        <v>243</v>
      </c>
      <c r="V121" s="21">
        <v>2002</v>
      </c>
      <c r="W121" s="25"/>
      <c r="X121" s="21"/>
      <c r="Y121" s="28" t="s">
        <v>327</v>
      </c>
      <c r="Z121" s="118">
        <f t="shared" si="44"/>
        <v>14</v>
      </c>
      <c r="AA121" s="25" t="s">
        <v>326</v>
      </c>
      <c r="AB121" s="21" t="s">
        <v>121</v>
      </c>
      <c r="AC121" s="21"/>
      <c r="AE121" s="90" t="s">
        <v>375</v>
      </c>
      <c r="AF121" s="82"/>
      <c r="CP121" s="19" t="str">
        <f t="shared" si="45"/>
        <v>Fischer Michel</v>
      </c>
      <c r="CR121" s="19">
        <f t="shared" si="46"/>
        <v>14</v>
      </c>
      <c r="CS121" s="19" t="str">
        <f t="shared" si="47"/>
        <v>D</v>
      </c>
      <c r="CT121" s="154">
        <v>8655</v>
      </c>
      <c r="CU121" s="126"/>
      <c r="CV121" s="125">
        <v>542</v>
      </c>
      <c r="CW121" s="33">
        <f t="shared" si="55"/>
        <v>7</v>
      </c>
      <c r="CX121" s="83" t="str">
        <f t="shared" si="56"/>
        <v>Technischer Sachbearbeiter 2</v>
      </c>
      <c r="CY121" s="125">
        <v>542</v>
      </c>
      <c r="CZ121" s="33">
        <f t="shared" si="57"/>
        <v>7</v>
      </c>
      <c r="DA121" s="83" t="str">
        <f t="shared" si="58"/>
        <v>Technischer Sachbearbeiter 2</v>
      </c>
      <c r="DB121" s="125">
        <v>541</v>
      </c>
      <c r="DC121" s="33">
        <f t="shared" si="67"/>
        <v>6</v>
      </c>
      <c r="DD121" s="83" t="str">
        <f t="shared" si="68"/>
        <v>Technischer Sachbearbeiter 1</v>
      </c>
      <c r="DE121" s="20"/>
      <c r="DF121" s="125">
        <v>351</v>
      </c>
      <c r="DG121" s="33">
        <f t="shared" si="59"/>
        <v>7</v>
      </c>
      <c r="DH121" s="83" t="str">
        <f t="shared" si="60"/>
        <v>Marketing - / Product - Manager 1</v>
      </c>
      <c r="DM121" s="19">
        <f t="shared" si="48"/>
        <v>8655</v>
      </c>
      <c r="DN121" s="153">
        <v>6</v>
      </c>
      <c r="DO121" s="19">
        <v>0</v>
      </c>
      <c r="DP121" s="19" t="s">
        <v>967</v>
      </c>
    </row>
    <row r="122" spans="1:120" s="19" customFormat="1" x14ac:dyDescent="0.2">
      <c r="A122" s="53">
        <v>0</v>
      </c>
      <c r="B122" s="53">
        <v>1</v>
      </c>
      <c r="C122" s="53">
        <f t="shared" si="6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582</v>
      </c>
      <c r="Q122" s="15">
        <v>118</v>
      </c>
      <c r="R122" s="42"/>
      <c r="S122" s="27" t="s">
        <v>583</v>
      </c>
      <c r="T122" s="21">
        <v>1959</v>
      </c>
      <c r="U122" s="28" t="s">
        <v>397</v>
      </c>
      <c r="V122" s="21">
        <v>1976</v>
      </c>
      <c r="W122" s="25"/>
      <c r="X122" s="21"/>
      <c r="Y122" s="25"/>
      <c r="Z122" s="21">
        <f t="shared" si="44"/>
        <v>40</v>
      </c>
      <c r="AA122" s="25" t="s">
        <v>584</v>
      </c>
      <c r="AB122" s="21" t="s">
        <v>142</v>
      </c>
      <c r="AC122" s="21"/>
      <c r="AE122" s="90" t="s">
        <v>585</v>
      </c>
      <c r="AF122" s="82"/>
      <c r="CP122" s="19" t="str">
        <f t="shared" si="45"/>
        <v>Willig Martine</v>
      </c>
      <c r="CR122" s="19">
        <f t="shared" si="46"/>
        <v>40</v>
      </c>
      <c r="CS122" s="19" t="str">
        <f t="shared" si="47"/>
        <v>E</v>
      </c>
      <c r="CT122" s="154">
        <v>5637</v>
      </c>
      <c r="CU122" s="126"/>
      <c r="CV122" s="125">
        <v>133</v>
      </c>
      <c r="CW122" s="33">
        <f t="shared" si="55"/>
        <v>6</v>
      </c>
      <c r="CX122" s="83" t="str">
        <f t="shared" si="56"/>
        <v>Kaufmännischer Mitarbeiter 3 / Gruppenchef 1</v>
      </c>
      <c r="CY122" s="125">
        <v>133</v>
      </c>
      <c r="CZ122" s="33">
        <f t="shared" si="57"/>
        <v>6</v>
      </c>
      <c r="DA122" s="83" t="str">
        <f t="shared" si="58"/>
        <v>Kaufmännischer Mitarbeiter 3 / Gruppenchef 1</v>
      </c>
      <c r="DB122" s="125">
        <v>133</v>
      </c>
      <c r="DC122" s="33">
        <f t="shared" si="67"/>
        <v>6</v>
      </c>
      <c r="DD122" s="83" t="str">
        <f t="shared" si="68"/>
        <v>Kaufmännischer Mitarbeiter 3 / Gruppenchef 1</v>
      </c>
      <c r="DE122" s="20"/>
      <c r="DF122" s="125">
        <v>133</v>
      </c>
      <c r="DG122" s="33">
        <f t="shared" si="59"/>
        <v>6</v>
      </c>
      <c r="DH122" s="83" t="str">
        <f t="shared" si="60"/>
        <v>Kaufmännischer Mitarbeiter 3 / Gruppenchef 1</v>
      </c>
      <c r="DM122" s="19">
        <f t="shared" si="48"/>
        <v>5637</v>
      </c>
      <c r="DN122" s="153">
        <v>6</v>
      </c>
      <c r="DO122" s="19">
        <v>0</v>
      </c>
      <c r="DP122" s="185" t="s">
        <v>973</v>
      </c>
    </row>
    <row r="123" spans="1:120" s="19" customFormat="1" x14ac:dyDescent="0.2">
      <c r="A123" s="53">
        <v>0</v>
      </c>
      <c r="B123" s="53">
        <v>1</v>
      </c>
      <c r="C123" s="53">
        <f t="shared" si="6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507</v>
      </c>
      <c r="Q123" s="15">
        <v>119</v>
      </c>
      <c r="R123" s="42"/>
      <c r="S123" s="27" t="s">
        <v>259</v>
      </c>
      <c r="T123" s="21">
        <v>1957</v>
      </c>
      <c r="U123" s="28" t="s">
        <v>151</v>
      </c>
      <c r="V123" s="21">
        <v>1977</v>
      </c>
      <c r="W123" s="25"/>
      <c r="X123" s="21"/>
      <c r="Y123" s="25"/>
      <c r="Z123" s="21">
        <f t="shared" si="44"/>
        <v>39</v>
      </c>
      <c r="AA123" s="25" t="s">
        <v>156</v>
      </c>
      <c r="AB123" s="21" t="s">
        <v>142</v>
      </c>
      <c r="AC123" s="21"/>
      <c r="AE123" s="90" t="s">
        <v>457</v>
      </c>
      <c r="AF123" s="82"/>
      <c r="CP123" s="19" t="str">
        <f t="shared" si="45"/>
        <v>Meichtry Anna</v>
      </c>
      <c r="CR123" s="19">
        <f t="shared" si="46"/>
        <v>39</v>
      </c>
      <c r="CS123" s="19" t="str">
        <f t="shared" si="47"/>
        <v>E</v>
      </c>
      <c r="CT123" s="154">
        <v>5629</v>
      </c>
      <c r="CU123" s="126"/>
      <c r="CV123" s="125">
        <v>133</v>
      </c>
      <c r="CW123" s="33">
        <f t="shared" si="55"/>
        <v>6</v>
      </c>
      <c r="CX123" s="83" t="str">
        <f t="shared" si="56"/>
        <v>Kaufmännischer Mitarbeiter 3 / Gruppenchef 1</v>
      </c>
      <c r="CY123" s="125">
        <v>133</v>
      </c>
      <c r="CZ123" s="33">
        <f t="shared" si="57"/>
        <v>6</v>
      </c>
      <c r="DA123" s="83" t="str">
        <f t="shared" si="58"/>
        <v>Kaufmännischer Mitarbeiter 3 / Gruppenchef 1</v>
      </c>
      <c r="DB123" s="125">
        <v>133</v>
      </c>
      <c r="DC123" s="33">
        <f t="shared" si="67"/>
        <v>6</v>
      </c>
      <c r="DD123" s="83" t="str">
        <f t="shared" si="68"/>
        <v>Kaufmännischer Mitarbeiter 3 / Gruppenchef 1</v>
      </c>
      <c r="DE123" s="20"/>
      <c r="DF123" s="125">
        <v>133</v>
      </c>
      <c r="DG123" s="33">
        <f t="shared" si="59"/>
        <v>6</v>
      </c>
      <c r="DH123" s="83" t="str">
        <f t="shared" si="60"/>
        <v>Kaufmännischer Mitarbeiter 3 / Gruppenchef 1</v>
      </c>
      <c r="DM123" s="19">
        <f t="shared" si="48"/>
        <v>5629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6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1167</v>
      </c>
      <c r="Q124" s="15">
        <v>120</v>
      </c>
      <c r="R124" s="42"/>
      <c r="S124" s="27" t="s">
        <v>1005</v>
      </c>
      <c r="T124" s="21">
        <v>1967</v>
      </c>
      <c r="U124" s="28" t="s">
        <v>151</v>
      </c>
      <c r="V124" s="21">
        <v>1987</v>
      </c>
      <c r="W124" s="25"/>
      <c r="X124" s="21"/>
      <c r="Y124" s="25"/>
      <c r="Z124" s="21">
        <f t="shared" si="44"/>
        <v>29</v>
      </c>
      <c r="AA124" s="25" t="s">
        <v>691</v>
      </c>
      <c r="AB124" s="21" t="s">
        <v>142</v>
      </c>
      <c r="AC124" s="21"/>
      <c r="AE124" s="90" t="s">
        <v>457</v>
      </c>
      <c r="AF124" s="82"/>
      <c r="CP124" s="19" t="str">
        <f t="shared" si="45"/>
        <v>Meier Jacqueline</v>
      </c>
      <c r="CR124" s="19">
        <f t="shared" si="46"/>
        <v>29</v>
      </c>
      <c r="CS124" s="19" t="str">
        <f t="shared" si="47"/>
        <v>E</v>
      </c>
      <c r="CT124" s="154">
        <v>7700</v>
      </c>
      <c r="CU124" s="126"/>
      <c r="CV124" s="125">
        <v>212</v>
      </c>
      <c r="CW124" s="33">
        <f t="shared" si="55"/>
        <v>5</v>
      </c>
      <c r="CX124" s="83" t="str">
        <f t="shared" si="56"/>
        <v>Buchhalter 2</v>
      </c>
      <c r="CY124" s="125">
        <v>212</v>
      </c>
      <c r="CZ124" s="33">
        <f t="shared" si="57"/>
        <v>5</v>
      </c>
      <c r="DA124" s="83" t="str">
        <f t="shared" si="58"/>
        <v>Buchhalter 2</v>
      </c>
      <c r="DB124" s="125">
        <v>212</v>
      </c>
      <c r="DC124" s="33">
        <f t="shared" si="67"/>
        <v>5</v>
      </c>
      <c r="DD124" s="83" t="str">
        <f t="shared" si="68"/>
        <v>Buchhalter 2</v>
      </c>
      <c r="DE124" s="20"/>
      <c r="DF124" s="125">
        <v>212</v>
      </c>
      <c r="DG124" s="33">
        <f t="shared" si="59"/>
        <v>5</v>
      </c>
      <c r="DH124" s="83" t="str">
        <f t="shared" si="60"/>
        <v>Buchhalter 2</v>
      </c>
      <c r="DM124" s="19">
        <f t="shared" si="48"/>
        <v>7700</v>
      </c>
      <c r="DN124" s="153">
        <v>6</v>
      </c>
      <c r="DO124" s="19">
        <v>0</v>
      </c>
      <c r="DP124" s="19" t="s">
        <v>958</v>
      </c>
    </row>
    <row r="125" spans="1:120" s="19" customFormat="1" x14ac:dyDescent="0.2">
      <c r="A125" s="53">
        <v>0</v>
      </c>
      <c r="B125" s="53">
        <v>1</v>
      </c>
      <c r="C125" s="53">
        <f t="shared" si="69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510</v>
      </c>
      <c r="Q125" s="15">
        <v>121</v>
      </c>
      <c r="R125" s="42"/>
      <c r="S125" s="27" t="s">
        <v>278</v>
      </c>
      <c r="T125" s="21">
        <v>1985</v>
      </c>
      <c r="U125" s="28" t="s">
        <v>279</v>
      </c>
      <c r="V125" s="21">
        <v>2005</v>
      </c>
      <c r="W125" s="25"/>
      <c r="X125" s="21"/>
      <c r="Y125" s="25"/>
      <c r="Z125" s="21">
        <f t="shared" si="44"/>
        <v>11</v>
      </c>
      <c r="AA125" s="25" t="s">
        <v>691</v>
      </c>
      <c r="AB125" s="21" t="s">
        <v>142</v>
      </c>
      <c r="AC125" s="21"/>
      <c r="AE125" s="90" t="s">
        <v>457</v>
      </c>
      <c r="AF125" s="82"/>
      <c r="CP125" s="19" t="str">
        <f t="shared" si="45"/>
        <v>Oruk Makbule</v>
      </c>
      <c r="CR125" s="19">
        <f t="shared" si="46"/>
        <v>11</v>
      </c>
      <c r="CS125" s="19" t="str">
        <f t="shared" si="47"/>
        <v>E</v>
      </c>
      <c r="CT125" s="154">
        <v>6762</v>
      </c>
      <c r="CU125" s="126"/>
      <c r="CV125" s="125">
        <v>212</v>
      </c>
      <c r="CW125" s="33">
        <f t="shared" si="55"/>
        <v>5</v>
      </c>
      <c r="CX125" s="83" t="str">
        <f t="shared" si="56"/>
        <v>Buchhalter 2</v>
      </c>
      <c r="CY125" s="125">
        <v>212</v>
      </c>
      <c r="CZ125" s="33">
        <f t="shared" si="57"/>
        <v>5</v>
      </c>
      <c r="DA125" s="83" t="str">
        <f t="shared" si="58"/>
        <v>Buchhalter 2</v>
      </c>
      <c r="DB125" s="125">
        <v>212</v>
      </c>
      <c r="DC125" s="33">
        <f t="shared" si="67"/>
        <v>5</v>
      </c>
      <c r="DD125" s="83" t="str">
        <f t="shared" si="68"/>
        <v>Buchhalter 2</v>
      </c>
      <c r="DE125" s="20"/>
      <c r="DF125" s="125">
        <v>212</v>
      </c>
      <c r="DG125" s="33">
        <f t="shared" si="59"/>
        <v>5</v>
      </c>
      <c r="DH125" s="83" t="str">
        <f t="shared" si="60"/>
        <v>Buchhalter 2</v>
      </c>
      <c r="DM125" s="19">
        <f t="shared" si="48"/>
        <v>6762</v>
      </c>
      <c r="DN125" s="153">
        <v>6</v>
      </c>
      <c r="DO125" s="19">
        <v>0</v>
      </c>
      <c r="DP125" s="19" t="s">
        <v>958</v>
      </c>
    </row>
    <row r="126" spans="1:120" s="19" customFormat="1" x14ac:dyDescent="0.2">
      <c r="A126" s="53">
        <v>0</v>
      </c>
      <c r="B126" s="53"/>
      <c r="C126" s="53">
        <f t="shared" si="6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511</v>
      </c>
      <c r="Q126" s="15">
        <v>122</v>
      </c>
      <c r="R126" s="42" t="s">
        <v>341</v>
      </c>
      <c r="S126" s="27" t="s">
        <v>159</v>
      </c>
      <c r="T126" s="21">
        <v>1959</v>
      </c>
      <c r="U126" s="28" t="s">
        <v>126</v>
      </c>
      <c r="V126" s="21">
        <v>1979</v>
      </c>
      <c r="W126" s="25"/>
      <c r="X126" s="21"/>
      <c r="Y126" s="25" t="s">
        <v>340</v>
      </c>
      <c r="Z126" s="21">
        <f t="shared" si="44"/>
        <v>37</v>
      </c>
      <c r="AA126" s="25" t="s">
        <v>160</v>
      </c>
      <c r="AB126" s="21" t="s">
        <v>105</v>
      </c>
      <c r="AC126" s="21"/>
      <c r="AE126" s="90" t="s">
        <v>426</v>
      </c>
      <c r="AF126" s="82"/>
      <c r="CP126" s="19" t="str">
        <f t="shared" si="45"/>
        <v>Steg Günther</v>
      </c>
      <c r="CR126" s="19">
        <f t="shared" si="46"/>
        <v>37</v>
      </c>
      <c r="CS126" s="19" t="str">
        <f t="shared" si="47"/>
        <v>C</v>
      </c>
      <c r="CT126" s="154">
        <v>4226</v>
      </c>
      <c r="CU126" s="126"/>
      <c r="CV126" s="125">
        <v>413</v>
      </c>
      <c r="CW126" s="33">
        <f t="shared" si="55"/>
        <v>8</v>
      </c>
      <c r="CX126" s="83" t="str">
        <f t="shared" si="56"/>
        <v>Senior System-Controller</v>
      </c>
      <c r="CY126" s="125">
        <v>413</v>
      </c>
      <c r="CZ126" s="33">
        <f t="shared" si="57"/>
        <v>8</v>
      </c>
      <c r="DA126" s="83" t="str">
        <f t="shared" si="58"/>
        <v>Senior System-Controller</v>
      </c>
      <c r="DB126" s="125">
        <v>413</v>
      </c>
      <c r="DC126" s="33">
        <f t="shared" si="67"/>
        <v>8</v>
      </c>
      <c r="DD126" s="83" t="str">
        <f t="shared" si="68"/>
        <v>Senior System-Controller</v>
      </c>
      <c r="DE126" s="20"/>
      <c r="DF126" s="125">
        <v>413</v>
      </c>
      <c r="DG126" s="33">
        <f t="shared" si="59"/>
        <v>8</v>
      </c>
      <c r="DH126" s="83" t="str">
        <f t="shared" si="60"/>
        <v>Senior System-Controller</v>
      </c>
      <c r="DM126" s="19">
        <f t="shared" si="48"/>
        <v>4226</v>
      </c>
      <c r="DN126" s="153">
        <v>6</v>
      </c>
      <c r="DO126" s="19">
        <v>0</v>
      </c>
      <c r="DP126" s="19" t="s">
        <v>961</v>
      </c>
    </row>
    <row r="127" spans="1:120" s="19" customFormat="1" ht="27" x14ac:dyDescent="0.2">
      <c r="A127" s="53">
        <v>0</v>
      </c>
      <c r="B127" s="53"/>
      <c r="C127" s="53">
        <f t="shared" si="69"/>
        <v>1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533</v>
      </c>
      <c r="Q127" s="15">
        <v>123</v>
      </c>
      <c r="R127" s="42"/>
      <c r="S127" s="20" t="s">
        <v>532</v>
      </c>
      <c r="T127" s="21">
        <v>1966</v>
      </c>
      <c r="U127" s="28" t="s">
        <v>534</v>
      </c>
      <c r="V127" s="21">
        <v>1992</v>
      </c>
      <c r="W127" s="25" t="s">
        <v>535</v>
      </c>
      <c r="X127" s="21">
        <v>1995</v>
      </c>
      <c r="Y127" s="28" t="s">
        <v>211</v>
      </c>
      <c r="Z127" s="118">
        <f t="shared" si="44"/>
        <v>24</v>
      </c>
      <c r="AA127" s="25" t="s">
        <v>692</v>
      </c>
      <c r="AB127" s="21" t="s">
        <v>105</v>
      </c>
      <c r="AC127" s="21"/>
      <c r="AE127" s="90" t="s">
        <v>537</v>
      </c>
      <c r="AF127" s="82"/>
      <c r="CP127" s="19" t="str">
        <f t="shared" si="45"/>
        <v>Grimm Stephan</v>
      </c>
      <c r="CR127" s="19">
        <f t="shared" si="46"/>
        <v>24</v>
      </c>
      <c r="CS127" s="19" t="str">
        <f t="shared" si="47"/>
        <v>C</v>
      </c>
      <c r="CT127" s="154">
        <v>3203</v>
      </c>
      <c r="CU127" s="126"/>
      <c r="CV127" s="125">
        <v>443</v>
      </c>
      <c r="CW127" s="33">
        <f t="shared" si="55"/>
        <v>9</v>
      </c>
      <c r="CX127" s="83" t="str">
        <f t="shared" si="56"/>
        <v>System-Spezialist 3</v>
      </c>
      <c r="CY127" s="125">
        <v>443</v>
      </c>
      <c r="CZ127" s="33">
        <f t="shared" si="57"/>
        <v>9</v>
      </c>
      <c r="DA127" s="83" t="str">
        <f t="shared" si="58"/>
        <v>System-Spezialist 3</v>
      </c>
      <c r="DB127" s="125">
        <v>443</v>
      </c>
      <c r="DC127" s="33">
        <f t="shared" si="67"/>
        <v>9</v>
      </c>
      <c r="DD127" s="83" t="str">
        <f t="shared" si="68"/>
        <v>System-Spezialist 3</v>
      </c>
      <c r="DE127" s="20"/>
      <c r="DF127" s="125">
        <v>413</v>
      </c>
      <c r="DG127" s="33">
        <f t="shared" si="59"/>
        <v>8</v>
      </c>
      <c r="DH127" s="83" t="str">
        <f t="shared" si="60"/>
        <v>Senior System-Controller</v>
      </c>
      <c r="DM127" s="19">
        <f t="shared" si="48"/>
        <v>3203</v>
      </c>
      <c r="DN127" s="153">
        <v>3</v>
      </c>
      <c r="DO127" s="19">
        <v>0</v>
      </c>
      <c r="DP127" s="19" t="s">
        <v>962</v>
      </c>
    </row>
    <row r="128" spans="1:120" s="19" customFormat="1" x14ac:dyDescent="0.2">
      <c r="A128" s="53">
        <v>0</v>
      </c>
      <c r="B128" s="53"/>
      <c r="C128" s="53">
        <f t="shared" si="6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512</v>
      </c>
      <c r="Q128" s="15">
        <v>124</v>
      </c>
      <c r="R128" s="42"/>
      <c r="S128" s="27" t="s">
        <v>204</v>
      </c>
      <c r="T128" s="21">
        <v>1978</v>
      </c>
      <c r="U128" s="28" t="s">
        <v>277</v>
      </c>
      <c r="V128" s="21">
        <v>1999</v>
      </c>
      <c r="W128" s="25"/>
      <c r="X128" s="21"/>
      <c r="Y128" s="25" t="s">
        <v>316</v>
      </c>
      <c r="Z128" s="21">
        <f t="shared" si="44"/>
        <v>17</v>
      </c>
      <c r="AA128" s="25" t="s">
        <v>205</v>
      </c>
      <c r="AB128" s="21" t="s">
        <v>121</v>
      </c>
      <c r="AC128" s="21"/>
      <c r="AE128" s="90" t="s">
        <v>427</v>
      </c>
      <c r="AF128" s="82"/>
      <c r="CP128" s="19" t="str">
        <f t="shared" si="45"/>
        <v>Hänni Alexander</v>
      </c>
      <c r="CR128" s="19">
        <f t="shared" si="46"/>
        <v>17</v>
      </c>
      <c r="CS128" s="19" t="str">
        <f t="shared" si="47"/>
        <v>D</v>
      </c>
      <c r="CT128" s="154">
        <v>6755</v>
      </c>
      <c r="CU128" s="126"/>
      <c r="CV128" s="125">
        <v>423</v>
      </c>
      <c r="CW128" s="33">
        <f t="shared" si="55"/>
        <v>7</v>
      </c>
      <c r="CX128" s="83" t="str">
        <f t="shared" si="56"/>
        <v>IC-Berater / -Techniker 3 / LAN-Supporter</v>
      </c>
      <c r="CY128" s="125">
        <v>423</v>
      </c>
      <c r="CZ128" s="33">
        <f t="shared" si="57"/>
        <v>7</v>
      </c>
      <c r="DA128" s="83" t="str">
        <f t="shared" si="58"/>
        <v>IC-Berater / -Techniker 3 / LAN-Supporter</v>
      </c>
      <c r="DB128" s="125">
        <v>422</v>
      </c>
      <c r="DC128" s="33">
        <f t="shared" si="67"/>
        <v>6</v>
      </c>
      <c r="DD128" s="83" t="str">
        <f t="shared" si="68"/>
        <v>IC-Berater / -Techniker 2 / LAN-Grundstufe</v>
      </c>
      <c r="DE128" s="20"/>
      <c r="DF128" s="125">
        <v>422</v>
      </c>
      <c r="DG128" s="33">
        <f t="shared" si="59"/>
        <v>6</v>
      </c>
      <c r="DH128" s="83" t="str">
        <f t="shared" si="60"/>
        <v>IC-Berater / -Techniker 2 / LAN-Grundstufe</v>
      </c>
      <c r="DM128" s="19">
        <f t="shared" si="48"/>
        <v>6755</v>
      </c>
      <c r="DN128" s="153">
        <v>6</v>
      </c>
      <c r="DO128" s="19">
        <v>0</v>
      </c>
      <c r="DP128" s="19" t="s">
        <v>960</v>
      </c>
    </row>
    <row r="129" spans="1:120" s="19" customFormat="1" x14ac:dyDescent="0.2">
      <c r="A129" s="53">
        <v>0</v>
      </c>
      <c r="B129" s="53"/>
      <c r="C129" s="53">
        <f t="shared" si="69"/>
        <v>0</v>
      </c>
      <c r="D129" s="55"/>
      <c r="E129" s="55"/>
      <c r="F129" s="55"/>
      <c r="G129" s="53">
        <v>1</v>
      </c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1054</v>
      </c>
      <c r="Q129" s="15">
        <v>125</v>
      </c>
      <c r="R129" s="42"/>
      <c r="S129" s="27" t="s">
        <v>1055</v>
      </c>
      <c r="T129" s="21">
        <v>1985</v>
      </c>
      <c r="U129" s="28" t="s">
        <v>1056</v>
      </c>
      <c r="V129" s="21">
        <v>2007</v>
      </c>
      <c r="W129" s="25" t="s">
        <v>1057</v>
      </c>
      <c r="X129" s="21">
        <v>2015</v>
      </c>
      <c r="Y129" s="25" t="s">
        <v>316</v>
      </c>
      <c r="Z129" s="21">
        <f t="shared" si="44"/>
        <v>9</v>
      </c>
      <c r="AA129" s="25" t="s">
        <v>205</v>
      </c>
      <c r="AB129" s="21" t="s">
        <v>142</v>
      </c>
      <c r="AC129" s="21"/>
      <c r="AE129" s="90" t="s">
        <v>427</v>
      </c>
      <c r="AF129" s="82"/>
      <c r="CP129" s="19" t="str">
        <f t="shared" si="45"/>
        <v>Saliu Bekim</v>
      </c>
      <c r="CR129" s="19">
        <f t="shared" si="46"/>
        <v>9</v>
      </c>
      <c r="CS129" s="19" t="str">
        <f t="shared" si="47"/>
        <v>E</v>
      </c>
      <c r="CT129" s="154">
        <v>7708</v>
      </c>
      <c r="CU129" s="126"/>
      <c r="CV129" s="125">
        <v>422</v>
      </c>
      <c r="CW129" s="33">
        <f t="shared" si="55"/>
        <v>6</v>
      </c>
      <c r="CX129" s="83" t="str">
        <f t="shared" si="56"/>
        <v>IC-Berater / -Techniker 2 / LAN-Grundstufe</v>
      </c>
      <c r="CY129" s="125"/>
      <c r="CZ129" s="33"/>
      <c r="DA129" s="83"/>
      <c r="DB129" s="125"/>
      <c r="DC129" s="33"/>
      <c r="DD129" s="83"/>
      <c r="DE129" s="20"/>
      <c r="DF129" s="125"/>
      <c r="DG129" s="33"/>
      <c r="DH129" s="83"/>
      <c r="DM129" s="19">
        <f t="shared" si="48"/>
        <v>7708</v>
      </c>
      <c r="DN129" s="153">
        <v>6</v>
      </c>
      <c r="DO129" s="19">
        <v>0</v>
      </c>
      <c r="DP129" s="19" t="s">
        <v>960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358</v>
      </c>
      <c r="P130" s="15" t="s">
        <v>514</v>
      </c>
      <c r="Q130" s="15">
        <v>126</v>
      </c>
      <c r="R130" s="42" t="s">
        <v>344</v>
      </c>
      <c r="S130" s="27" t="s">
        <v>230</v>
      </c>
      <c r="T130" s="21">
        <v>1965</v>
      </c>
      <c r="U130" s="28" t="s">
        <v>151</v>
      </c>
      <c r="V130" s="21">
        <v>1984</v>
      </c>
      <c r="W130" s="25"/>
      <c r="X130" s="21"/>
      <c r="Y130" s="25"/>
      <c r="Z130" s="21">
        <f>$AD$3-V130</f>
        <v>32</v>
      </c>
      <c r="AA130" s="25" t="s">
        <v>339</v>
      </c>
      <c r="AB130" s="21" t="s">
        <v>121</v>
      </c>
      <c r="AC130" s="21"/>
      <c r="AE130" s="90" t="s">
        <v>425</v>
      </c>
      <c r="AF130" s="82"/>
      <c r="CP130" s="19" t="str">
        <f>+S130</f>
        <v>Eichenberger Sylvia</v>
      </c>
      <c r="CR130" s="19">
        <f>+Z130</f>
        <v>32</v>
      </c>
      <c r="CS130" s="19" t="str">
        <f>+AB130</f>
        <v>D</v>
      </c>
      <c r="CT130" s="154">
        <v>5626</v>
      </c>
      <c r="CU130" s="126"/>
      <c r="CV130" s="125">
        <v>134</v>
      </c>
      <c r="CW130" s="33">
        <f t="shared" si="55"/>
        <v>7</v>
      </c>
      <c r="CX130" s="83" t="str">
        <f t="shared" si="56"/>
        <v>Kaufmännischer Mitarbeiter 4 / Gruppenchef 2</v>
      </c>
      <c r="CY130" s="125">
        <v>134</v>
      </c>
      <c r="CZ130" s="33">
        <f t="shared" ref="CZ130:CZ139" si="70">VLOOKUP($CY130,Funktionsbezeichnungen,3,0)</f>
        <v>7</v>
      </c>
      <c r="DA130" s="83" t="str">
        <f t="shared" ref="DA130:DA139" si="71">VLOOKUP($CY130,Funktionsbezeichnungen,2,0)</f>
        <v>Kaufmännischer Mitarbeiter 4 / Gruppenchef 2</v>
      </c>
      <c r="DB130" s="125">
        <v>134</v>
      </c>
      <c r="DC130" s="33">
        <f t="shared" ref="DC130:DC139" si="72">VLOOKUP($DB130,Funktionsbezeichnungen,3,0)</f>
        <v>7</v>
      </c>
      <c r="DD130" s="83" t="str">
        <f t="shared" ref="DD130:DD139" si="73">VLOOKUP($DB130,Funktionsbezeichnungen,2,0)</f>
        <v>Kaufmännischer Mitarbeiter 4 / Gruppenchef 2</v>
      </c>
      <c r="DE130" s="20"/>
      <c r="DF130" s="125">
        <v>134</v>
      </c>
      <c r="DG130" s="33">
        <f t="shared" ref="DG130:DG139" si="74">VLOOKUP($DF130,Funktionsbezeichnungen,3,0)</f>
        <v>7</v>
      </c>
      <c r="DH130" s="83" t="str">
        <f t="shared" ref="DH130:DH139" si="75">VLOOKUP($DF130,Funktionsbezeichnungen,2,0)</f>
        <v>Kaufmännischer Mitarbeiter 4 / Gruppenchef 2</v>
      </c>
      <c r="DM130" s="19">
        <f>+CT130</f>
        <v>5626</v>
      </c>
      <c r="DN130" s="153">
        <v>6</v>
      </c>
      <c r="DO130" s="19">
        <v>0</v>
      </c>
      <c r="DP130" s="19" t="s">
        <v>955</v>
      </c>
    </row>
    <row r="131" spans="1:120" s="19" customFormat="1" x14ac:dyDescent="0.2">
      <c r="A131" s="53">
        <v>0</v>
      </c>
      <c r="B131" s="53">
        <v>1</v>
      </c>
      <c r="C131" s="53">
        <f>IF(Z131&gt;=10,1,0)</f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360</v>
      </c>
      <c r="P131" s="15" t="s">
        <v>505</v>
      </c>
      <c r="Q131" s="15">
        <v>127</v>
      </c>
      <c r="R131" s="42"/>
      <c r="S131" s="27" t="s">
        <v>396</v>
      </c>
      <c r="T131" s="21">
        <v>1965</v>
      </c>
      <c r="U131" s="28" t="s">
        <v>397</v>
      </c>
      <c r="V131" s="21">
        <v>1985</v>
      </c>
      <c r="W131" s="25"/>
      <c r="X131" s="21"/>
      <c r="Y131" s="25"/>
      <c r="Z131" s="21">
        <f>$AD$3-V131</f>
        <v>31</v>
      </c>
      <c r="AA131" s="25" t="s">
        <v>339</v>
      </c>
      <c r="AB131" s="21" t="s">
        <v>121</v>
      </c>
      <c r="AC131" s="21"/>
      <c r="AE131" s="90" t="s">
        <v>425</v>
      </c>
      <c r="AF131" s="82"/>
      <c r="CP131" s="19" t="str">
        <f>+S131</f>
        <v>Ehret-Kreutz Elke</v>
      </c>
      <c r="CR131" s="19">
        <f>+Z131</f>
        <v>31</v>
      </c>
      <c r="CS131" s="19" t="str">
        <f>+AB131</f>
        <v>D</v>
      </c>
      <c r="CT131" s="154">
        <v>5633</v>
      </c>
      <c r="CU131" s="126"/>
      <c r="CV131" s="125">
        <v>134</v>
      </c>
      <c r="CW131" s="33">
        <f>VLOOKUP($CV131,Funktionsbezeichnungen,3,0)</f>
        <v>7</v>
      </c>
      <c r="CX131" s="83" t="str">
        <f>VLOOKUP($CV131,Funktionsbezeichnungen,2,0)</f>
        <v>Kaufmännischer Mitarbeiter 4 / Gruppenchef 2</v>
      </c>
      <c r="CY131" s="125">
        <v>134</v>
      </c>
      <c r="CZ131" s="33">
        <f>VLOOKUP($CY131,Funktionsbezeichnungen,3,0)</f>
        <v>7</v>
      </c>
      <c r="DA131" s="83" t="str">
        <f>VLOOKUP($CY131,Funktionsbezeichnungen,2,0)</f>
        <v>Kaufmännischer Mitarbeiter 4 / Gruppenchef 2</v>
      </c>
      <c r="DB131" s="125">
        <v>134</v>
      </c>
      <c r="DC131" s="33">
        <f>VLOOKUP($DB131,Funktionsbezeichnungen,3,0)</f>
        <v>7</v>
      </c>
      <c r="DD131" s="83" t="str">
        <f>VLOOKUP($DB131,Funktionsbezeichnungen,2,0)</f>
        <v>Kaufmännischer Mitarbeiter 4 / Gruppenchef 2</v>
      </c>
      <c r="DE131" s="20"/>
      <c r="DF131" s="125">
        <v>134</v>
      </c>
      <c r="DG131" s="33">
        <f>VLOOKUP($DF131,Funktionsbezeichnungen,3,0)</f>
        <v>7</v>
      </c>
      <c r="DH131" s="83" t="str">
        <f>VLOOKUP($DF131,Funktionsbezeichnungen,2,0)</f>
        <v>Kaufmännischer Mitarbeiter 4 / Gruppenchef 2</v>
      </c>
      <c r="DM131" s="19">
        <f>+CT131</f>
        <v>5633</v>
      </c>
      <c r="DN131" s="153">
        <v>6</v>
      </c>
      <c r="DO131" s="19">
        <v>0</v>
      </c>
      <c r="DP131" s="19" t="s">
        <v>955</v>
      </c>
    </row>
    <row r="132" spans="1:120" s="19" customFormat="1" x14ac:dyDescent="0.2">
      <c r="A132" s="53">
        <v>0</v>
      </c>
      <c r="B132" s="53">
        <v>1</v>
      </c>
      <c r="C132" s="53">
        <f>IF(Z132&gt;=10,1,0)</f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513</v>
      </c>
      <c r="Q132" s="15">
        <v>128</v>
      </c>
      <c r="R132" s="42"/>
      <c r="S132" s="27" t="s">
        <v>272</v>
      </c>
      <c r="T132" s="21">
        <v>1967</v>
      </c>
      <c r="U132" s="28" t="s">
        <v>274</v>
      </c>
      <c r="V132" s="21">
        <v>1986</v>
      </c>
      <c r="W132" s="25"/>
      <c r="X132" s="21"/>
      <c r="Y132" s="25"/>
      <c r="Z132" s="21">
        <f>$AD$3-V132</f>
        <v>30</v>
      </c>
      <c r="AA132" s="25" t="s">
        <v>693</v>
      </c>
      <c r="AB132" s="21" t="s">
        <v>121</v>
      </c>
      <c r="AC132" s="21"/>
      <c r="AE132" s="90" t="s">
        <v>454</v>
      </c>
      <c r="AF132" s="82"/>
      <c r="CP132" s="19" t="str">
        <f>+S132</f>
        <v>Gerber Beatrice</v>
      </c>
      <c r="CR132" s="19">
        <f>+Z132</f>
        <v>30</v>
      </c>
      <c r="CS132" s="19" t="str">
        <f>+AB132</f>
        <v>D</v>
      </c>
      <c r="CT132" s="154">
        <v>4289</v>
      </c>
      <c r="CU132" s="126"/>
      <c r="CV132" s="125">
        <v>141</v>
      </c>
      <c r="CW132" s="33">
        <f t="shared" si="55"/>
        <v>8</v>
      </c>
      <c r="CX132" s="83" t="str">
        <f t="shared" si="56"/>
        <v>Kaufmännischer Fachspezialist 1</v>
      </c>
      <c r="CY132" s="125">
        <v>141</v>
      </c>
      <c r="CZ132" s="33">
        <f t="shared" si="70"/>
        <v>8</v>
      </c>
      <c r="DA132" s="83" t="str">
        <f t="shared" si="71"/>
        <v>Kaufmännischer Fachspezialist 1</v>
      </c>
      <c r="DB132" s="125">
        <v>141</v>
      </c>
      <c r="DC132" s="33">
        <f t="shared" si="72"/>
        <v>8</v>
      </c>
      <c r="DD132" s="83" t="str">
        <f t="shared" si="73"/>
        <v>Kaufmännischer Fachspezialist 1</v>
      </c>
      <c r="DE132" s="20"/>
      <c r="DF132" s="125">
        <v>141</v>
      </c>
      <c r="DG132" s="33">
        <f t="shared" si="74"/>
        <v>8</v>
      </c>
      <c r="DH132" s="83" t="str">
        <f t="shared" si="75"/>
        <v>Kaufmännischer Fachspezialist 1</v>
      </c>
      <c r="DM132" s="19">
        <f>+CT132</f>
        <v>4289</v>
      </c>
      <c r="DN132" s="153">
        <v>6</v>
      </c>
      <c r="DO132" s="19">
        <v>0</v>
      </c>
      <c r="DP132" s="19" t="s">
        <v>956</v>
      </c>
    </row>
    <row r="133" spans="1:120" s="19" customFormat="1" x14ac:dyDescent="0.2">
      <c r="A133" s="53">
        <v>0</v>
      </c>
      <c r="B133" s="53">
        <v>1</v>
      </c>
      <c r="C133" s="53">
        <f t="shared" si="69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357</v>
      </c>
      <c r="P133" s="15" t="s">
        <v>579</v>
      </c>
      <c r="Q133" s="15">
        <v>129</v>
      </c>
      <c r="R133" s="42"/>
      <c r="S133" s="27" t="s">
        <v>580</v>
      </c>
      <c r="T133" s="21">
        <v>1965</v>
      </c>
      <c r="U133" s="28" t="s">
        <v>581</v>
      </c>
      <c r="V133" s="21">
        <v>1985</v>
      </c>
      <c r="W133" s="28" t="s">
        <v>1051</v>
      </c>
      <c r="X133" s="21">
        <v>2014</v>
      </c>
      <c r="Y133" s="25"/>
      <c r="Z133" s="21">
        <f t="shared" si="44"/>
        <v>31</v>
      </c>
      <c r="AA133" s="25" t="s">
        <v>414</v>
      </c>
      <c r="AB133" s="21" t="s">
        <v>142</v>
      </c>
      <c r="AC133" s="21"/>
      <c r="AE133" s="90" t="s">
        <v>428</v>
      </c>
      <c r="AF133" s="82"/>
      <c r="CP133" s="19" t="str">
        <f t="shared" si="45"/>
        <v>Boschung Brigitte</v>
      </c>
      <c r="CR133" s="19">
        <f t="shared" si="46"/>
        <v>31</v>
      </c>
      <c r="CS133" s="19" t="str">
        <f t="shared" si="47"/>
        <v>E</v>
      </c>
      <c r="CT133" s="154">
        <v>7703</v>
      </c>
      <c r="CU133" s="126"/>
      <c r="CV133" s="125">
        <v>112</v>
      </c>
      <c r="CW133" s="33">
        <f t="shared" ref="CW133:CW139" si="76">VLOOKUP($CV133,Funktionsbezeichnungen,3,0)</f>
        <v>5</v>
      </c>
      <c r="CX133" s="83" t="str">
        <f t="shared" ref="CX133:CX139" si="77">VLOOKUP($CV133,Funktionsbezeichnungen,2,0)</f>
        <v>Réceptionist / Telefonist / Service-Disponent 2</v>
      </c>
      <c r="CY133" s="125">
        <v>112</v>
      </c>
      <c r="CZ133" s="33">
        <f t="shared" si="70"/>
        <v>5</v>
      </c>
      <c r="DA133" s="83" t="str">
        <f t="shared" si="71"/>
        <v>Réceptionist / Telefonist / Service-Disponent 2</v>
      </c>
      <c r="DB133" s="125">
        <v>112</v>
      </c>
      <c r="DC133" s="33">
        <f t="shared" si="72"/>
        <v>5</v>
      </c>
      <c r="DD133" s="83" t="str">
        <f t="shared" si="73"/>
        <v>Réceptionist / Telefonist / Service-Disponent 2</v>
      </c>
      <c r="DE133" s="20"/>
      <c r="DF133" s="125">
        <v>112</v>
      </c>
      <c r="DG133" s="33">
        <f t="shared" si="74"/>
        <v>5</v>
      </c>
      <c r="DH133" s="83" t="str">
        <f t="shared" si="75"/>
        <v>Réceptionist / Telefonist / Service-Disponent 2</v>
      </c>
      <c r="DM133" s="19">
        <f t="shared" si="48"/>
        <v>7703</v>
      </c>
      <c r="DN133" s="153">
        <v>6</v>
      </c>
      <c r="DO133" s="19">
        <v>0</v>
      </c>
      <c r="DP133" s="19" t="s">
        <v>953</v>
      </c>
    </row>
    <row r="134" spans="1:120" s="19" customFormat="1" x14ac:dyDescent="0.2">
      <c r="A134" s="53">
        <v>0</v>
      </c>
      <c r="B134" s="53">
        <v>1</v>
      </c>
      <c r="C134" s="53">
        <f t="shared" si="69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357</v>
      </c>
      <c r="P134" s="15" t="s">
        <v>884</v>
      </c>
      <c r="Q134" s="15">
        <v>130</v>
      </c>
      <c r="R134" s="42"/>
      <c r="S134" s="27" t="s">
        <v>883</v>
      </c>
      <c r="T134" s="21">
        <v>1970</v>
      </c>
      <c r="U134" s="28" t="s">
        <v>264</v>
      </c>
      <c r="V134" s="21">
        <v>1987</v>
      </c>
      <c r="W134" s="25"/>
      <c r="X134" s="21"/>
      <c r="Y134" s="25"/>
      <c r="Z134" s="21">
        <f t="shared" si="44"/>
        <v>29</v>
      </c>
      <c r="AA134" s="25" t="s">
        <v>414</v>
      </c>
      <c r="AB134" s="21" t="s">
        <v>142</v>
      </c>
      <c r="AC134" s="21"/>
      <c r="AE134" s="90" t="s">
        <v>428</v>
      </c>
      <c r="AF134" s="82"/>
      <c r="CP134" s="19" t="str">
        <f t="shared" si="45"/>
        <v>Wirtz Christine</v>
      </c>
      <c r="CR134" s="19">
        <f t="shared" si="46"/>
        <v>29</v>
      </c>
      <c r="CS134" s="19" t="str">
        <f t="shared" si="47"/>
        <v>E</v>
      </c>
      <c r="CT134" s="154">
        <v>5627</v>
      </c>
      <c r="CU134" s="126"/>
      <c r="CV134" s="125">
        <v>112</v>
      </c>
      <c r="CW134" s="33">
        <f t="shared" si="76"/>
        <v>5</v>
      </c>
      <c r="CX134" s="83" t="str">
        <f t="shared" si="77"/>
        <v>Réceptionist / Telefonist / Service-Disponent 2</v>
      </c>
      <c r="CY134" s="125">
        <v>112</v>
      </c>
      <c r="CZ134" s="33">
        <f t="shared" si="70"/>
        <v>5</v>
      </c>
      <c r="DA134" s="83" t="str">
        <f t="shared" si="71"/>
        <v>Réceptionist / Telefonist / Service-Disponent 2</v>
      </c>
      <c r="DB134" s="125">
        <v>112</v>
      </c>
      <c r="DC134" s="33">
        <f t="shared" si="72"/>
        <v>5</v>
      </c>
      <c r="DD134" s="83" t="str">
        <f t="shared" si="73"/>
        <v>Réceptionist / Telefonist / Service-Disponent 2</v>
      </c>
      <c r="DE134" s="20"/>
      <c r="DF134" s="125">
        <v>112</v>
      </c>
      <c r="DG134" s="33">
        <f t="shared" si="74"/>
        <v>5</v>
      </c>
      <c r="DH134" s="83" t="str">
        <f t="shared" si="75"/>
        <v>Réceptionist / Telefonist / Service-Disponent 2</v>
      </c>
      <c r="DM134" s="19">
        <f t="shared" si="48"/>
        <v>5627</v>
      </c>
      <c r="DN134" s="153">
        <v>6</v>
      </c>
      <c r="DO134" s="19">
        <v>0</v>
      </c>
      <c r="DP134" s="19" t="s">
        <v>953</v>
      </c>
    </row>
    <row r="135" spans="1:120" s="19" customFormat="1" x14ac:dyDescent="0.2">
      <c r="A135" s="53">
        <v>0</v>
      </c>
      <c r="B135" s="53">
        <v>1</v>
      </c>
      <c r="C135" s="53">
        <f t="shared" si="69"/>
        <v>1</v>
      </c>
      <c r="D135" s="55"/>
      <c r="E135" s="55"/>
      <c r="F135" s="55"/>
      <c r="G135" s="53"/>
      <c r="H135" s="53"/>
      <c r="I135" s="55"/>
      <c r="J135" s="53"/>
      <c r="K135" s="55"/>
      <c r="L135" s="55">
        <v>1</v>
      </c>
      <c r="M135" s="55"/>
      <c r="N135" s="59"/>
      <c r="O135" s="19" t="s">
        <v>358</v>
      </c>
      <c r="P135" s="15" t="s">
        <v>515</v>
      </c>
      <c r="Q135" s="15">
        <v>131</v>
      </c>
      <c r="R135" s="42"/>
      <c r="S135" s="27" t="s">
        <v>163</v>
      </c>
      <c r="T135" s="21">
        <v>1956</v>
      </c>
      <c r="U135" s="28"/>
      <c r="V135" s="21">
        <v>1989</v>
      </c>
      <c r="W135" s="25"/>
      <c r="X135" s="21"/>
      <c r="Y135" s="25"/>
      <c r="Z135" s="21">
        <f t="shared" si="44"/>
        <v>27</v>
      </c>
      <c r="AA135" s="25" t="s">
        <v>339</v>
      </c>
      <c r="AB135" s="21" t="s">
        <v>142</v>
      </c>
      <c r="AC135" s="21"/>
      <c r="AE135" s="90" t="s">
        <v>425</v>
      </c>
      <c r="AF135" s="82"/>
      <c r="CP135" s="19" t="str">
        <f t="shared" si="45"/>
        <v>Körkel Agnes</v>
      </c>
      <c r="CR135" s="19">
        <f t="shared" si="46"/>
        <v>27</v>
      </c>
      <c r="CS135" s="19" t="str">
        <f t="shared" si="47"/>
        <v>E</v>
      </c>
      <c r="CT135" s="154">
        <v>5605</v>
      </c>
      <c r="CU135" s="126"/>
      <c r="CV135" s="125">
        <v>132</v>
      </c>
      <c r="CW135" s="33">
        <f t="shared" si="76"/>
        <v>5</v>
      </c>
      <c r="CX135" s="83" t="str">
        <f t="shared" si="77"/>
        <v>Kaufmännischer Mitarbeiter 2</v>
      </c>
      <c r="CY135" s="125">
        <v>132</v>
      </c>
      <c r="CZ135" s="33">
        <f t="shared" si="70"/>
        <v>5</v>
      </c>
      <c r="DA135" s="83" t="str">
        <f t="shared" si="71"/>
        <v>Kaufmännischer Mitarbeiter 2</v>
      </c>
      <c r="DB135" s="125">
        <v>132</v>
      </c>
      <c r="DC135" s="33">
        <f t="shared" si="72"/>
        <v>5</v>
      </c>
      <c r="DD135" s="83" t="str">
        <f t="shared" si="73"/>
        <v>Kaufmännischer Mitarbeiter 2</v>
      </c>
      <c r="DE135" s="20"/>
      <c r="DF135" s="125">
        <v>132</v>
      </c>
      <c r="DG135" s="33">
        <f t="shared" si="74"/>
        <v>5</v>
      </c>
      <c r="DH135" s="83" t="str">
        <f t="shared" si="75"/>
        <v>Kaufmännischer Mitarbeiter 2</v>
      </c>
      <c r="DM135" s="19">
        <f t="shared" si="48"/>
        <v>5605</v>
      </c>
      <c r="DN135" s="153">
        <v>7</v>
      </c>
      <c r="DO135" s="19">
        <v>0</v>
      </c>
      <c r="DP135" s="19" t="s">
        <v>955</v>
      </c>
    </row>
    <row r="136" spans="1:120" s="19" customFormat="1" x14ac:dyDescent="0.2">
      <c r="A136" s="53">
        <v>0</v>
      </c>
      <c r="B136" s="53">
        <v>1</v>
      </c>
      <c r="C136" s="53">
        <f t="shared" si="69"/>
        <v>1</v>
      </c>
      <c r="D136" s="55"/>
      <c r="E136" s="55"/>
      <c r="F136" s="55"/>
      <c r="G136" s="53"/>
      <c r="H136" s="53"/>
      <c r="I136" s="55"/>
      <c r="J136" s="53"/>
      <c r="K136" s="55"/>
      <c r="L136" s="55">
        <v>1</v>
      </c>
      <c r="M136" s="55"/>
      <c r="N136" s="59"/>
      <c r="O136" s="19" t="s">
        <v>361</v>
      </c>
      <c r="P136" s="15" t="s">
        <v>518</v>
      </c>
      <c r="Q136" s="15">
        <v>132</v>
      </c>
      <c r="R136" s="42"/>
      <c r="S136" s="27" t="s">
        <v>257</v>
      </c>
      <c r="T136" s="21">
        <v>1953</v>
      </c>
      <c r="U136" s="28" t="s">
        <v>256</v>
      </c>
      <c r="V136" s="21">
        <v>2004</v>
      </c>
      <c r="W136" s="25"/>
      <c r="X136" s="21"/>
      <c r="Y136" s="25"/>
      <c r="Z136" s="21">
        <f>$AD$3-V136</f>
        <v>12</v>
      </c>
      <c r="AA136" s="25" t="s">
        <v>339</v>
      </c>
      <c r="AB136" s="21" t="s">
        <v>142</v>
      </c>
      <c r="AC136" s="21"/>
      <c r="AE136" s="90" t="s">
        <v>425</v>
      </c>
      <c r="AF136" s="82"/>
      <c r="CP136" s="19" t="str">
        <f t="shared" ref="CP136:CP142" si="78">+S136</f>
        <v>Kalt Susanne</v>
      </c>
      <c r="CR136" s="19">
        <f>+Z136</f>
        <v>12</v>
      </c>
      <c r="CS136" s="19" t="str">
        <f>+AB136</f>
        <v>E</v>
      </c>
      <c r="CT136" s="154">
        <v>6758</v>
      </c>
      <c r="CU136" s="126"/>
      <c r="CV136" s="125">
        <v>133</v>
      </c>
      <c r="CW136" s="33">
        <f t="shared" si="76"/>
        <v>6</v>
      </c>
      <c r="CX136" s="83" t="str">
        <f t="shared" si="77"/>
        <v>Kaufmännischer Mitarbeiter 3 / Gruppenchef 1</v>
      </c>
      <c r="CY136" s="125">
        <v>133</v>
      </c>
      <c r="CZ136" s="33">
        <f t="shared" si="70"/>
        <v>6</v>
      </c>
      <c r="DA136" s="83" t="str">
        <f t="shared" si="71"/>
        <v>Kaufmännischer Mitarbeiter 3 / Gruppenchef 1</v>
      </c>
      <c r="DB136" s="125">
        <v>133</v>
      </c>
      <c r="DC136" s="33">
        <f t="shared" si="72"/>
        <v>6</v>
      </c>
      <c r="DD136" s="83" t="str">
        <f t="shared" si="73"/>
        <v>Kaufmännischer Mitarbeiter 3 / Gruppenchef 1</v>
      </c>
      <c r="DE136" s="20"/>
      <c r="DF136" s="125">
        <v>133</v>
      </c>
      <c r="DG136" s="33">
        <f t="shared" si="74"/>
        <v>6</v>
      </c>
      <c r="DH136" s="83" t="str">
        <f t="shared" si="75"/>
        <v>Kaufmännischer Mitarbeiter 3 / Gruppenchef 1</v>
      </c>
      <c r="DM136" s="19">
        <f t="shared" ref="DM136:DM142" si="79">+CT136</f>
        <v>6758</v>
      </c>
      <c r="DN136" s="153">
        <v>6</v>
      </c>
      <c r="DO136" s="19">
        <v>0</v>
      </c>
      <c r="DP136" s="19" t="s">
        <v>955</v>
      </c>
    </row>
    <row r="137" spans="1:120" s="19" customFormat="1" x14ac:dyDescent="0.2">
      <c r="A137" s="53">
        <v>0</v>
      </c>
      <c r="B137" s="53">
        <v>1</v>
      </c>
      <c r="C137" s="53">
        <f t="shared" si="69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361</v>
      </c>
      <c r="P137" s="15" t="s">
        <v>521</v>
      </c>
      <c r="Q137" s="15">
        <v>133</v>
      </c>
      <c r="R137" s="42" t="s">
        <v>345</v>
      </c>
      <c r="S137" s="27" t="s">
        <v>170</v>
      </c>
      <c r="T137" s="21">
        <v>1961</v>
      </c>
      <c r="U137" s="28" t="s">
        <v>169</v>
      </c>
      <c r="V137" s="21">
        <v>1980</v>
      </c>
      <c r="W137" s="25"/>
      <c r="X137" s="21"/>
      <c r="Y137" s="25"/>
      <c r="Z137" s="21">
        <f>$AD$3-V137</f>
        <v>36</v>
      </c>
      <c r="AA137" s="25" t="s">
        <v>169</v>
      </c>
      <c r="AB137" s="21" t="s">
        <v>142</v>
      </c>
      <c r="AC137" s="21"/>
      <c r="AE137" s="90" t="s">
        <v>429</v>
      </c>
      <c r="AF137" s="82"/>
      <c r="CP137" s="19" t="str">
        <f t="shared" si="78"/>
        <v>Eilers Brigitte</v>
      </c>
      <c r="CR137" s="19">
        <f>+Z137</f>
        <v>36</v>
      </c>
      <c r="CS137" s="19" t="str">
        <f>+AB137</f>
        <v>E</v>
      </c>
      <c r="CT137" s="154">
        <v>6740</v>
      </c>
      <c r="CU137" s="126"/>
      <c r="CV137" s="125">
        <v>133</v>
      </c>
      <c r="CW137" s="33">
        <f t="shared" si="76"/>
        <v>6</v>
      </c>
      <c r="CX137" s="83" t="str">
        <f t="shared" si="77"/>
        <v>Kaufmännischer Mitarbeiter 3 / Gruppenchef 1</v>
      </c>
      <c r="CY137" s="125">
        <v>133</v>
      </c>
      <c r="CZ137" s="33">
        <f t="shared" si="70"/>
        <v>6</v>
      </c>
      <c r="DA137" s="83" t="str">
        <f t="shared" si="71"/>
        <v>Kaufmännischer Mitarbeiter 3 / Gruppenchef 1</v>
      </c>
      <c r="DB137" s="125">
        <v>133</v>
      </c>
      <c r="DC137" s="33">
        <f t="shared" si="72"/>
        <v>6</v>
      </c>
      <c r="DD137" s="83" t="str">
        <f t="shared" si="73"/>
        <v>Kaufmännischer Mitarbeiter 3 / Gruppenchef 1</v>
      </c>
      <c r="DE137" s="20"/>
      <c r="DF137" s="125">
        <v>133</v>
      </c>
      <c r="DG137" s="33">
        <f t="shared" si="74"/>
        <v>6</v>
      </c>
      <c r="DH137" s="83" t="str">
        <f t="shared" si="75"/>
        <v>Kaufmännischer Mitarbeiter 3 / Gruppenchef 1</v>
      </c>
      <c r="DM137" s="19">
        <f t="shared" si="79"/>
        <v>6740</v>
      </c>
      <c r="DN137" s="153">
        <v>6</v>
      </c>
      <c r="DO137" s="19">
        <v>0</v>
      </c>
      <c r="DP137" s="185" t="s">
        <v>977</v>
      </c>
    </row>
    <row r="138" spans="1:120" s="19" customFormat="1" x14ac:dyDescent="0.2">
      <c r="A138" s="53">
        <v>0</v>
      </c>
      <c r="B138" s="53">
        <v>1</v>
      </c>
      <c r="C138" s="53">
        <f t="shared" si="69"/>
        <v>1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>
        <v>1</v>
      </c>
      <c r="N138" s="59"/>
      <c r="O138" s="19" t="s">
        <v>361</v>
      </c>
      <c r="P138" s="15" t="s">
        <v>519</v>
      </c>
      <c r="Q138" s="15">
        <v>134</v>
      </c>
      <c r="R138" s="42"/>
      <c r="S138" s="27" t="s">
        <v>911</v>
      </c>
      <c r="T138" s="21">
        <v>1969</v>
      </c>
      <c r="U138" s="28" t="s">
        <v>245</v>
      </c>
      <c r="V138" s="21">
        <v>1988</v>
      </c>
      <c r="W138" s="25"/>
      <c r="X138" s="21"/>
      <c r="Y138" s="25"/>
      <c r="Z138" s="21">
        <f>$AD$3-V138</f>
        <v>28</v>
      </c>
      <c r="AA138" s="25" t="s">
        <v>169</v>
      </c>
      <c r="AB138" s="21" t="s">
        <v>142</v>
      </c>
      <c r="AC138" s="21"/>
      <c r="AE138" s="90" t="s">
        <v>429</v>
      </c>
      <c r="AF138" s="82"/>
      <c r="CP138" s="19" t="str">
        <f t="shared" si="78"/>
        <v>Barth Sandra</v>
      </c>
      <c r="CR138" s="19">
        <f>+Z138</f>
        <v>28</v>
      </c>
      <c r="CS138" s="19" t="str">
        <f>+AB138</f>
        <v>E</v>
      </c>
      <c r="CT138" s="154">
        <v>7701</v>
      </c>
      <c r="CU138" s="126"/>
      <c r="CV138" s="125">
        <v>132</v>
      </c>
      <c r="CW138" s="33">
        <f t="shared" si="76"/>
        <v>5</v>
      </c>
      <c r="CX138" s="83" t="str">
        <f t="shared" si="77"/>
        <v>Kaufmännischer Mitarbeiter 2</v>
      </c>
      <c r="CY138" s="125">
        <v>132</v>
      </c>
      <c r="CZ138" s="33">
        <f t="shared" si="70"/>
        <v>5</v>
      </c>
      <c r="DA138" s="83" t="str">
        <f t="shared" si="71"/>
        <v>Kaufmännischer Mitarbeiter 2</v>
      </c>
      <c r="DB138" s="125">
        <v>132</v>
      </c>
      <c r="DC138" s="33">
        <f t="shared" si="72"/>
        <v>5</v>
      </c>
      <c r="DD138" s="83" t="str">
        <f t="shared" si="73"/>
        <v>Kaufmännischer Mitarbeiter 2</v>
      </c>
      <c r="DE138" s="20"/>
      <c r="DF138" s="125">
        <v>132</v>
      </c>
      <c r="DG138" s="33">
        <f t="shared" si="74"/>
        <v>5</v>
      </c>
      <c r="DH138" s="83" t="str">
        <f t="shared" si="75"/>
        <v>Kaufmännischer Mitarbeiter 2</v>
      </c>
      <c r="DM138" s="19">
        <f t="shared" si="79"/>
        <v>7701</v>
      </c>
      <c r="DN138" s="153">
        <v>7</v>
      </c>
      <c r="DO138" s="19">
        <v>0</v>
      </c>
      <c r="DP138" s="185" t="s">
        <v>977</v>
      </c>
    </row>
    <row r="139" spans="1:120" s="19" customFormat="1" x14ac:dyDescent="0.2">
      <c r="A139" s="53">
        <v>0</v>
      </c>
      <c r="B139" s="53"/>
      <c r="C139" s="53">
        <f t="shared" si="69"/>
        <v>1</v>
      </c>
      <c r="D139" s="55"/>
      <c r="E139" s="55"/>
      <c r="F139" s="55"/>
      <c r="G139" s="53"/>
      <c r="H139" s="53"/>
      <c r="I139" s="55"/>
      <c r="J139" s="53"/>
      <c r="K139" s="55"/>
      <c r="L139" s="55"/>
      <c r="M139" s="55">
        <v>1</v>
      </c>
      <c r="N139" s="59"/>
      <c r="O139" s="19" t="s">
        <v>359</v>
      </c>
      <c r="P139" s="15" t="s">
        <v>522</v>
      </c>
      <c r="Q139" s="15">
        <v>135</v>
      </c>
      <c r="R139" s="161"/>
      <c r="S139" s="27" t="s">
        <v>171</v>
      </c>
      <c r="T139" s="21">
        <v>1960</v>
      </c>
      <c r="U139" s="28"/>
      <c r="V139" s="21">
        <v>1984</v>
      </c>
      <c r="W139" s="25"/>
      <c r="X139" s="21"/>
      <c r="Y139" s="25"/>
      <c r="Z139" s="21">
        <f>$AD$3-V139</f>
        <v>32</v>
      </c>
      <c r="AA139" s="25" t="s">
        <v>172</v>
      </c>
      <c r="AB139" s="21" t="s">
        <v>147</v>
      </c>
      <c r="AC139" s="21"/>
      <c r="AE139" s="90" t="s">
        <v>430</v>
      </c>
      <c r="AF139" s="82"/>
      <c r="CP139" s="19" t="str">
        <f t="shared" si="78"/>
        <v>Schurrer Gabriel</v>
      </c>
      <c r="CR139" s="19">
        <f>+Z139</f>
        <v>32</v>
      </c>
      <c r="CS139" s="19" t="str">
        <f>+AB139</f>
        <v>F</v>
      </c>
      <c r="CT139" s="154">
        <v>7654</v>
      </c>
      <c r="CU139" s="126"/>
      <c r="CV139" s="125">
        <v>614</v>
      </c>
      <c r="CW139" s="33">
        <f t="shared" si="76"/>
        <v>4</v>
      </c>
      <c r="CX139" s="83" t="str">
        <f t="shared" si="77"/>
        <v>Laborassistenz 2</v>
      </c>
      <c r="CY139" s="125">
        <v>614</v>
      </c>
      <c r="CZ139" s="33">
        <f t="shared" si="70"/>
        <v>4</v>
      </c>
      <c r="DA139" s="83" t="str">
        <f t="shared" si="71"/>
        <v>Laborassistenz 2</v>
      </c>
      <c r="DB139" s="125">
        <v>614</v>
      </c>
      <c r="DC139" s="33">
        <f t="shared" si="72"/>
        <v>4</v>
      </c>
      <c r="DD139" s="83" t="str">
        <f t="shared" si="73"/>
        <v>Laborassistenz 2</v>
      </c>
      <c r="DE139" s="20"/>
      <c r="DF139" s="125">
        <v>614</v>
      </c>
      <c r="DG139" s="33">
        <f t="shared" si="74"/>
        <v>4</v>
      </c>
      <c r="DH139" s="83" t="str">
        <f t="shared" si="75"/>
        <v>Laborassistenz 2</v>
      </c>
      <c r="DM139" s="19">
        <f t="shared" si="79"/>
        <v>7654</v>
      </c>
      <c r="DN139" s="153">
        <v>7</v>
      </c>
      <c r="DO139" s="19">
        <v>0</v>
      </c>
      <c r="DP139" s="19" t="s">
        <v>963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903</v>
      </c>
      <c r="Q140" s="15">
        <v>136</v>
      </c>
      <c r="R140" s="161" t="s">
        <v>365</v>
      </c>
      <c r="S140" s="27" t="s">
        <v>900</v>
      </c>
      <c r="T140" s="21">
        <v>1996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 t="shared" si="78"/>
        <v>Boschung Jan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79"/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360</v>
      </c>
      <c r="P141" s="15" t="s">
        <v>902</v>
      </c>
      <c r="Q141" s="15">
        <v>137</v>
      </c>
      <c r="R141" s="161"/>
      <c r="S141" s="27" t="s">
        <v>899</v>
      </c>
      <c r="T141" s="21">
        <v>1995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 t="shared" si="78"/>
        <v>Schmidlin Julian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79"/>
        <v>9729</v>
      </c>
      <c r="DN141" s="153">
        <v>8</v>
      </c>
      <c r="DO141" s="19">
        <v>0</v>
      </c>
      <c r="DP141" s="185" t="s">
        <v>976</v>
      </c>
    </row>
    <row r="142" spans="1:120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901</v>
      </c>
      <c r="Q142" s="15">
        <v>138</v>
      </c>
      <c r="R142" s="161"/>
      <c r="S142" s="27" t="s">
        <v>898</v>
      </c>
      <c r="T142" s="21">
        <v>1996</v>
      </c>
      <c r="U142" s="28" t="s">
        <v>628</v>
      </c>
      <c r="V142" s="21"/>
      <c r="W142" s="25"/>
      <c r="X142" s="21"/>
      <c r="Y142" s="25" t="s">
        <v>173</v>
      </c>
      <c r="Z142" s="21"/>
      <c r="AA142" s="25" t="s">
        <v>174</v>
      </c>
      <c r="AB142" s="21" t="s">
        <v>175</v>
      </c>
      <c r="AC142" s="21"/>
      <c r="AE142" s="90" t="s">
        <v>381</v>
      </c>
      <c r="AF142" s="82"/>
      <c r="CP142" s="19" t="str">
        <f t="shared" si="78"/>
        <v>Oswald Leroy</v>
      </c>
      <c r="CT142" s="154">
        <v>9729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79"/>
        <v>9729</v>
      </c>
      <c r="DN142" s="153">
        <v>8</v>
      </c>
      <c r="DO142" s="19">
        <v>0</v>
      </c>
      <c r="DP142" s="185" t="s">
        <v>976</v>
      </c>
    </row>
    <row r="143" spans="1:120" x14ac:dyDescent="0.25">
      <c r="A143" s="53">
        <v>0</v>
      </c>
      <c r="B143" s="53"/>
      <c r="C143" s="53">
        <f t="shared" si="69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358</v>
      </c>
      <c r="P143" s="15" t="s">
        <v>1012</v>
      </c>
      <c r="Q143" s="15">
        <v>139</v>
      </c>
      <c r="R143" s="42"/>
      <c r="S143" s="27" t="s">
        <v>1085</v>
      </c>
      <c r="T143" s="21">
        <v>1997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D143" s="19"/>
      <c r="AE143" s="90" t="s">
        <v>381</v>
      </c>
      <c r="AF143" s="82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  <c r="BP143" s="19"/>
      <c r="BQ143" s="19"/>
      <c r="BR143" s="19"/>
      <c r="BS143" s="19"/>
      <c r="BT143" s="19"/>
      <c r="BU143" s="19"/>
      <c r="BV143" s="19"/>
      <c r="BW143" s="19"/>
      <c r="BX143" s="19"/>
      <c r="BY143" s="19"/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 t="str">
        <f t="shared" ref="CP143:CP150" si="80">+S143</f>
        <v>Stucki Tizian</v>
      </c>
      <c r="CQ143" s="19"/>
      <c r="CT143" s="154">
        <v>9740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</row>
    <row r="144" spans="1:120" s="19" customFormat="1" x14ac:dyDescent="0.2">
      <c r="A144" s="53">
        <v>0</v>
      </c>
      <c r="B144" s="53"/>
      <c r="C144" s="53">
        <f t="shared" si="69"/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361</v>
      </c>
      <c r="P144" s="15" t="s">
        <v>1013</v>
      </c>
      <c r="Q144" s="15">
        <v>140</v>
      </c>
      <c r="R144" s="42"/>
      <c r="S144" s="27" t="s">
        <v>1086</v>
      </c>
      <c r="T144" s="21">
        <v>1998</v>
      </c>
      <c r="U144" s="28" t="s">
        <v>628</v>
      </c>
      <c r="V144" s="21"/>
      <c r="W144" s="25"/>
      <c r="X144" s="21"/>
      <c r="Y144" s="25" t="s">
        <v>176</v>
      </c>
      <c r="Z144" s="21"/>
      <c r="AA144" s="25" t="s">
        <v>174</v>
      </c>
      <c r="AB144" s="21" t="s">
        <v>175</v>
      </c>
      <c r="AC144" s="21"/>
      <c r="AE144" s="90" t="s">
        <v>381</v>
      </c>
      <c r="AF144" s="82"/>
      <c r="CP144" s="19" t="str">
        <f t="shared" si="80"/>
        <v>Kipfer Cedric</v>
      </c>
      <c r="CT144" s="154">
        <v>9729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 t="shared" ref="DM144:DM150" si="81">+CT144</f>
        <v>9729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>IF(Z145&gt;=10,1,0)</f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359</v>
      </c>
      <c r="P145" s="15" t="s">
        <v>1087</v>
      </c>
      <c r="Q145" s="15">
        <v>141</v>
      </c>
      <c r="R145" s="42"/>
      <c r="S145" s="27" t="s">
        <v>1088</v>
      </c>
      <c r="T145" s="21">
        <v>1997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>+S145</f>
        <v>Berger Noah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>+CT145</f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 t="shared" si="69"/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361</v>
      </c>
      <c r="P146" s="15" t="s">
        <v>1091</v>
      </c>
      <c r="Q146" s="15">
        <v>142</v>
      </c>
      <c r="R146" s="42"/>
      <c r="S146" s="27" t="s">
        <v>1089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80"/>
        <v>Pertoldi Noeh</v>
      </c>
      <c r="CT146" s="154">
        <v>9740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81"/>
        <v>9740</v>
      </c>
      <c r="DN146" s="153">
        <v>8</v>
      </c>
      <c r="DO146" s="19">
        <v>0</v>
      </c>
      <c r="DP146" s="185" t="s">
        <v>976</v>
      </c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358</v>
      </c>
      <c r="P147" s="15" t="s">
        <v>1092</v>
      </c>
      <c r="Q147" s="15">
        <v>143</v>
      </c>
      <c r="R147" s="42"/>
      <c r="S147" s="27" t="s">
        <v>1090</v>
      </c>
      <c r="T147" s="21">
        <v>1998</v>
      </c>
      <c r="U147" s="28" t="s">
        <v>628</v>
      </c>
      <c r="V147" s="21"/>
      <c r="W147" s="25"/>
      <c r="X147" s="21"/>
      <c r="Y147" s="25" t="s">
        <v>180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 t="shared" si="80"/>
        <v>Thahiri Florian</v>
      </c>
      <c r="CT147" s="154">
        <v>9739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 t="shared" si="81"/>
        <v>9739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1162</v>
      </c>
      <c r="Q148" s="15">
        <v>144</v>
      </c>
      <c r="R148" s="42"/>
      <c r="S148" s="27" t="s">
        <v>1160</v>
      </c>
      <c r="T148" s="21">
        <v>1999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>+S148</f>
        <v>Hirsbrunner Nico</v>
      </c>
      <c r="CT148" s="154">
        <v>9751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>+CT148</f>
        <v>9751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1161</v>
      </c>
      <c r="Q149" s="15">
        <v>145</v>
      </c>
      <c r="R149" s="42"/>
      <c r="S149" s="27" t="s">
        <v>1159</v>
      </c>
      <c r="T149" s="21">
        <v>1998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80"/>
        <v>Christ Florian</v>
      </c>
      <c r="CT149" s="154">
        <v>9750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81"/>
        <v>9750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">
      <c r="A150" s="53">
        <v>0</v>
      </c>
      <c r="B150" s="53"/>
      <c r="C150" s="53">
        <f>IF(Z150&gt;=10,1,0)</f>
        <v>0</v>
      </c>
      <c r="D150" s="55"/>
      <c r="E150" s="55"/>
      <c r="F150" s="55"/>
      <c r="G150" s="53"/>
      <c r="H150" s="53"/>
      <c r="I150" s="55"/>
      <c r="J150" s="53"/>
      <c r="K150" s="55">
        <v>1</v>
      </c>
      <c r="L150" s="55"/>
      <c r="M150" s="55"/>
      <c r="N150" s="59"/>
      <c r="O150" s="19" t="s">
        <v>361</v>
      </c>
      <c r="P150" s="15" t="s">
        <v>1163</v>
      </c>
      <c r="Q150" s="15">
        <v>146</v>
      </c>
      <c r="R150" s="42"/>
      <c r="S150" s="27" t="s">
        <v>1164</v>
      </c>
      <c r="T150" s="21">
        <v>1997</v>
      </c>
      <c r="U150" s="28" t="s">
        <v>628</v>
      </c>
      <c r="V150" s="21"/>
      <c r="W150" s="25"/>
      <c r="X150" s="21"/>
      <c r="Y150" s="25" t="s">
        <v>182</v>
      </c>
      <c r="Z150" s="21"/>
      <c r="AA150" s="25" t="s">
        <v>174</v>
      </c>
      <c r="AB150" s="21" t="s">
        <v>177</v>
      </c>
      <c r="AC150" s="21"/>
      <c r="AE150" s="90" t="s">
        <v>381</v>
      </c>
      <c r="AF150" s="82"/>
      <c r="CP150" s="19" t="str">
        <f t="shared" si="80"/>
        <v>Sivasundaram Aschveni</v>
      </c>
      <c r="CT150" s="154">
        <v>9752</v>
      </c>
      <c r="CU150" s="126"/>
      <c r="CV150" s="125"/>
      <c r="CW150" s="33"/>
      <c r="CX150" s="83"/>
      <c r="CY150" s="125"/>
      <c r="CZ150" s="33"/>
      <c r="DA150" s="83"/>
      <c r="DB150" s="125"/>
      <c r="DC150" s="33"/>
      <c r="DD150" s="83"/>
      <c r="DE150" s="20"/>
      <c r="DF150" s="33"/>
      <c r="DG150" s="33"/>
      <c r="DH150" s="83"/>
      <c r="DM150" s="19">
        <f t="shared" si="81"/>
        <v>9752</v>
      </c>
      <c r="DN150" s="153">
        <v>8</v>
      </c>
      <c r="DO150" s="19">
        <v>0</v>
      </c>
      <c r="DP150" s="185" t="s">
        <v>976</v>
      </c>
      <c r="EI150"/>
    </row>
    <row r="151" spans="1:139" s="19" customFormat="1" x14ac:dyDescent="0.25">
      <c r="A151" s="66"/>
      <c r="B151" s="66"/>
      <c r="C151" s="66"/>
      <c r="D151" s="66"/>
      <c r="E151" s="66"/>
      <c r="F151" s="60"/>
      <c r="G151" s="60"/>
      <c r="H151" s="60"/>
      <c r="I151" s="60"/>
      <c r="J151" s="60"/>
      <c r="K151" s="60"/>
      <c r="L151" s="60"/>
      <c r="M151" s="60"/>
      <c r="N151" s="60"/>
      <c r="O151" s="67"/>
      <c r="P151" s="68"/>
      <c r="Q151" s="68"/>
      <c r="R151" s="44"/>
      <c r="S151" s="30" t="s">
        <v>183</v>
      </c>
      <c r="T151" s="31">
        <f>+Q150</f>
        <v>146</v>
      </c>
      <c r="U151" s="65" t="s">
        <v>700</v>
      </c>
      <c r="V151" s="32"/>
      <c r="W151" s="34"/>
      <c r="X151" s="32"/>
      <c r="Y151" s="40"/>
      <c r="Z151" s="33"/>
      <c r="AA151" s="34"/>
      <c r="AB151" s="33"/>
      <c r="AC151" s="35"/>
      <c r="AE151" s="84"/>
      <c r="AF151" s="83"/>
      <c r="CT151" s="126"/>
      <c r="CU151" s="126"/>
      <c r="CV151" s="141"/>
      <c r="CW151" s="141"/>
      <c r="CX151" s="126"/>
      <c r="CY151" s="141"/>
      <c r="CZ151" s="141"/>
      <c r="DA151" s="126"/>
      <c r="DB151" s="141"/>
      <c r="DC151" s="141"/>
      <c r="DD151" s="126"/>
      <c r="DE151" s="126"/>
      <c r="DF151" s="138"/>
      <c r="DG151" s="138"/>
      <c r="EI151"/>
    </row>
    <row r="152" spans="1:139" customFormat="1" x14ac:dyDescent="0.25">
      <c r="A152" s="48">
        <f t="shared" ref="A152:N152" si="82">SUM(A5:A150)</f>
        <v>9</v>
      </c>
      <c r="B152" s="48">
        <f t="shared" si="82"/>
        <v>37</v>
      </c>
      <c r="C152" s="48">
        <f t="shared" si="82"/>
        <v>98</v>
      </c>
      <c r="D152" s="48">
        <f t="shared" si="82"/>
        <v>28</v>
      </c>
      <c r="E152" s="48">
        <f t="shared" si="82"/>
        <v>44</v>
      </c>
      <c r="F152" s="48">
        <f t="shared" si="82"/>
        <v>1</v>
      </c>
      <c r="G152" s="48">
        <f t="shared" si="82"/>
        <v>2</v>
      </c>
      <c r="H152" s="48">
        <f t="shared" si="82"/>
        <v>33</v>
      </c>
      <c r="I152" s="48">
        <f t="shared" si="82"/>
        <v>35</v>
      </c>
      <c r="J152" s="48">
        <f t="shared" si="82"/>
        <v>11</v>
      </c>
      <c r="K152" s="48">
        <f t="shared" si="82"/>
        <v>11</v>
      </c>
      <c r="L152" s="48">
        <f t="shared" si="82"/>
        <v>20</v>
      </c>
      <c r="M152" s="48">
        <f t="shared" si="82"/>
        <v>7</v>
      </c>
      <c r="N152" s="48">
        <f t="shared" si="82"/>
        <v>0</v>
      </c>
      <c r="O152" s="64">
        <f>SUM(D152+E152+F152+I152+K152+L152+M152)</f>
        <v>146</v>
      </c>
      <c r="P152" s="12"/>
      <c r="Q152" s="12" t="s">
        <v>224</v>
      </c>
      <c r="R152" s="45" t="s">
        <v>342</v>
      </c>
      <c r="S152" s="11" t="s">
        <v>88</v>
      </c>
      <c r="T152" s="13"/>
      <c r="U152" s="37"/>
      <c r="V152" s="13"/>
      <c r="W152" s="123"/>
      <c r="X152" s="13"/>
      <c r="Y152" s="37"/>
      <c r="Z152" s="13"/>
      <c r="AA152" s="14" t="s">
        <v>1036</v>
      </c>
      <c r="AB152" s="13"/>
      <c r="AC152" s="13"/>
      <c r="AD152" s="11"/>
      <c r="AE152" s="87" t="s">
        <v>382</v>
      </c>
      <c r="AF152" s="88" t="s">
        <v>385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T152" s="19"/>
    </row>
    <row r="153" spans="1:139" customFormat="1" x14ac:dyDescent="0.25">
      <c r="A153" s="11">
        <f t="shared" ref="A153:N153" si="83">SUBTOTAL(9,A5:A150)</f>
        <v>9</v>
      </c>
      <c r="B153" s="11">
        <f t="shared" si="83"/>
        <v>37</v>
      </c>
      <c r="C153" s="11">
        <f t="shared" si="83"/>
        <v>98</v>
      </c>
      <c r="D153" s="11">
        <f t="shared" si="83"/>
        <v>28</v>
      </c>
      <c r="E153" s="11">
        <f t="shared" si="83"/>
        <v>44</v>
      </c>
      <c r="F153" s="11">
        <f t="shared" si="83"/>
        <v>1</v>
      </c>
      <c r="G153" s="11">
        <f t="shared" si="83"/>
        <v>2</v>
      </c>
      <c r="H153" s="11">
        <f t="shared" si="83"/>
        <v>33</v>
      </c>
      <c r="I153" s="11">
        <f t="shared" si="83"/>
        <v>35</v>
      </c>
      <c r="J153" s="11">
        <f t="shared" si="83"/>
        <v>11</v>
      </c>
      <c r="K153" s="11">
        <f t="shared" si="83"/>
        <v>11</v>
      </c>
      <c r="L153" s="11">
        <f t="shared" si="83"/>
        <v>20</v>
      </c>
      <c r="M153" s="11">
        <f t="shared" si="83"/>
        <v>7</v>
      </c>
      <c r="N153" s="11">
        <f t="shared" si="83"/>
        <v>0</v>
      </c>
      <c r="O153" s="64">
        <f>SUM(D153+E153+F153+I153+K153+L153+M153)</f>
        <v>146</v>
      </c>
      <c r="P153" s="12"/>
      <c r="Q153" s="12" t="s">
        <v>224</v>
      </c>
      <c r="R153" s="45" t="s">
        <v>370</v>
      </c>
      <c r="S153" s="11" t="s">
        <v>371</v>
      </c>
      <c r="T153" s="13"/>
      <c r="U153" s="37"/>
      <c r="V153" s="13"/>
      <c r="W153" s="123"/>
      <c r="X153" s="13"/>
      <c r="Y153" s="37"/>
      <c r="Z153" s="13" t="s">
        <v>185</v>
      </c>
      <c r="AA153" s="14" t="s">
        <v>886</v>
      </c>
      <c r="AB153" s="13"/>
      <c r="AC153" s="13"/>
      <c r="AD153" s="11"/>
      <c r="AE153" s="87" t="s">
        <v>373</v>
      </c>
      <c r="AF153" s="88" t="s">
        <v>97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45" t="s">
        <v>980</v>
      </c>
      <c r="DT153" s="19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51"/>
      <c r="K154" s="50"/>
      <c r="L154" s="50"/>
      <c r="M154" s="50"/>
      <c r="N154" s="50"/>
      <c r="O154" s="48"/>
      <c r="P154" s="12"/>
      <c r="Q154" s="12"/>
      <c r="R154" s="45" t="s">
        <v>369</v>
      </c>
      <c r="S154" s="11" t="s">
        <v>150</v>
      </c>
      <c r="T154" s="13"/>
      <c r="U154" s="37"/>
      <c r="V154" s="13"/>
      <c r="W154" s="123"/>
      <c r="X154" s="13"/>
      <c r="Y154" s="37"/>
      <c r="Z154" s="13" t="s">
        <v>186</v>
      </c>
      <c r="AA154" s="14" t="s">
        <v>187</v>
      </c>
      <c r="AB154" s="13"/>
      <c r="AC154" s="13"/>
      <c r="AD154" s="11"/>
      <c r="AE154" s="87" t="s">
        <v>375</v>
      </c>
      <c r="AF154" s="88" t="s">
        <v>386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986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69" t="s">
        <v>366</v>
      </c>
      <c r="Q155" s="69" t="s">
        <v>366</v>
      </c>
      <c r="R155" s="45" t="s">
        <v>341</v>
      </c>
      <c r="S155" s="11" t="s">
        <v>158</v>
      </c>
      <c r="T155" s="13"/>
      <c r="U155" s="37"/>
      <c r="V155" s="13"/>
      <c r="W155" s="123"/>
      <c r="X155" s="13"/>
      <c r="Y155" s="37"/>
      <c r="Z155" s="13" t="s">
        <v>189</v>
      </c>
      <c r="AA155" s="14" t="s">
        <v>888</v>
      </c>
      <c r="AB155" s="13"/>
      <c r="AC155" s="13"/>
      <c r="AD155" s="11"/>
      <c r="AE155" s="87" t="s">
        <v>376</v>
      </c>
      <c r="AF155" s="88" t="s">
        <v>110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987</v>
      </c>
      <c r="DT155" s="19"/>
      <c r="EI155" s="11"/>
    </row>
    <row r="156" spans="1:139" customFormat="1" x14ac:dyDescent="0.25">
      <c r="A156" s="11"/>
      <c r="B156" s="11"/>
      <c r="C156" s="11"/>
      <c r="D156" s="49"/>
      <c r="E156" s="49"/>
      <c r="F156" s="50"/>
      <c r="G156" s="51"/>
      <c r="H156" s="51"/>
      <c r="I156" s="50"/>
      <c r="J156" s="11"/>
      <c r="K156" s="50"/>
      <c r="L156" s="50"/>
      <c r="M156" s="50"/>
      <c r="N156" s="50"/>
      <c r="O156" s="48"/>
      <c r="P156" s="12"/>
      <c r="Q156" s="12"/>
      <c r="R156" s="45" t="s">
        <v>368</v>
      </c>
      <c r="S156" s="11" t="s">
        <v>161</v>
      </c>
      <c r="T156" s="13"/>
      <c r="U156" s="37"/>
      <c r="V156" s="13"/>
      <c r="W156" s="123"/>
      <c r="X156" s="13"/>
      <c r="Y156" s="37"/>
      <c r="Z156" s="13" t="s">
        <v>876</v>
      </c>
      <c r="AA156" s="14" t="s">
        <v>877</v>
      </c>
      <c r="AB156" s="13"/>
      <c r="AC156" s="13"/>
      <c r="AD156" s="11"/>
      <c r="AE156" s="87" t="s">
        <v>379</v>
      </c>
      <c r="AF156" s="88" t="s">
        <v>387</v>
      </c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5"/>
      <c r="CV156" s="49"/>
      <c r="CW156" s="49"/>
      <c r="CX156" s="11"/>
      <c r="CY156" s="49"/>
      <c r="CZ156" s="49"/>
      <c r="DA156" s="11"/>
      <c r="DB156" s="49"/>
      <c r="DC156" s="49"/>
      <c r="DD156" s="11"/>
      <c r="DE156" s="115"/>
      <c r="DF156" s="13"/>
      <c r="DG156" s="13"/>
      <c r="DH156" s="11"/>
      <c r="DK156" s="11"/>
      <c r="DL156" s="11"/>
      <c r="DM156" s="11"/>
      <c r="DN156" s="11" t="s">
        <v>988</v>
      </c>
      <c r="DT156" s="19"/>
      <c r="EI156" s="11"/>
    </row>
    <row r="157" spans="1:139" x14ac:dyDescent="0.25">
      <c r="R157" s="45" t="s">
        <v>367</v>
      </c>
      <c r="S157" s="11" t="s">
        <v>166</v>
      </c>
      <c r="AE157" s="87" t="s">
        <v>394</v>
      </c>
      <c r="AF157" s="88" t="s">
        <v>395</v>
      </c>
      <c r="DN157" s="11" t="s">
        <v>981</v>
      </c>
      <c r="DT157" s="19"/>
    </row>
    <row r="158" spans="1:139" x14ac:dyDescent="0.25">
      <c r="R158" s="45" t="s">
        <v>365</v>
      </c>
      <c r="S158" s="11" t="s">
        <v>249</v>
      </c>
      <c r="AE158" s="87" t="s">
        <v>383</v>
      </c>
      <c r="AF158" s="88" t="s">
        <v>388</v>
      </c>
      <c r="DN158" s="11" t="s">
        <v>982</v>
      </c>
      <c r="DT158" s="19"/>
    </row>
    <row r="159" spans="1:139" x14ac:dyDescent="0.25">
      <c r="AE159" s="91" t="s">
        <v>365</v>
      </c>
      <c r="AF159" s="89" t="s">
        <v>249</v>
      </c>
      <c r="DN159" s="11" t="s">
        <v>989</v>
      </c>
      <c r="DT159" s="19"/>
    </row>
    <row r="160" spans="1:139" x14ac:dyDescent="0.25">
      <c r="AE160" s="80"/>
      <c r="DN160" s="11" t="s">
        <v>990</v>
      </c>
    </row>
    <row r="161" spans="15:122" x14ac:dyDescent="0.25">
      <c r="AE161" s="80" t="s">
        <v>408</v>
      </c>
      <c r="DN161" s="11" t="s">
        <v>991</v>
      </c>
    </row>
    <row r="162" spans="15:122" x14ac:dyDescent="0.25">
      <c r="O162" s="109"/>
      <c r="P162" s="110"/>
      <c r="Q162" s="111"/>
      <c r="R162" s="112"/>
      <c r="S162" s="113"/>
      <c r="AE162" s="80" t="s">
        <v>410</v>
      </c>
      <c r="DN162" s="11" t="s">
        <v>983</v>
      </c>
    </row>
    <row r="163" spans="15:122" x14ac:dyDescent="0.25">
      <c r="O163" s="109"/>
      <c r="P163" s="110"/>
      <c r="Q163" s="111"/>
      <c r="R163" s="112"/>
      <c r="S163" s="113"/>
      <c r="AE163" s="80" t="s">
        <v>409</v>
      </c>
      <c r="DN163" s="11" t="s">
        <v>984</v>
      </c>
    </row>
    <row r="164" spans="15:122" x14ac:dyDescent="0.25">
      <c r="O164" s="109"/>
      <c r="P164" s="110"/>
      <c r="Q164" s="111"/>
      <c r="R164" s="112"/>
      <c r="S164" s="113"/>
      <c r="AE164" s="80"/>
      <c r="DN164" s="11" t="s">
        <v>992</v>
      </c>
    </row>
    <row r="165" spans="15:122" x14ac:dyDescent="0.25">
      <c r="O165" s="114"/>
      <c r="P165" s="111"/>
      <c r="Q165" s="111"/>
      <c r="R165" s="112"/>
      <c r="S165" s="115"/>
      <c r="AE165" s="80" t="s">
        <v>411</v>
      </c>
      <c r="DN165" s="11" t="s">
        <v>985</v>
      </c>
    </row>
    <row r="166" spans="15:122" x14ac:dyDescent="0.25">
      <c r="AE166" s="80" t="s">
        <v>413</v>
      </c>
    </row>
    <row r="167" spans="15:122" x14ac:dyDescent="0.25">
      <c r="AE167" s="80" t="s">
        <v>412</v>
      </c>
      <c r="DO167" s="45" t="s">
        <v>993</v>
      </c>
    </row>
    <row r="168" spans="15:122" x14ac:dyDescent="0.25">
      <c r="AE168" s="80"/>
      <c r="DO168" s="11" t="s">
        <v>994</v>
      </c>
    </row>
    <row r="169" spans="15:122" x14ac:dyDescent="0.25">
      <c r="AE169" s="80"/>
      <c r="DO169" s="11" t="s">
        <v>995</v>
      </c>
    </row>
    <row r="170" spans="15:122" x14ac:dyDescent="0.25">
      <c r="AE170" s="80"/>
      <c r="DO170" s="11" t="s">
        <v>996</v>
      </c>
    </row>
    <row r="171" spans="15:122" x14ac:dyDescent="0.25">
      <c r="AE171" s="80"/>
      <c r="DO171" s="11" t="s">
        <v>997</v>
      </c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</row>
    <row r="176" spans="15:122" x14ac:dyDescent="0.25">
      <c r="AE176" s="80"/>
      <c r="DR176" s="11" t="s">
        <v>998</v>
      </c>
    </row>
    <row r="177" spans="31:118" x14ac:dyDescent="0.25">
      <c r="AE177" s="80"/>
    </row>
    <row r="178" spans="31:118" x14ac:dyDescent="0.25">
      <c r="AE178" s="80"/>
    </row>
    <row r="179" spans="31:118" x14ac:dyDescent="0.25">
      <c r="AE179" s="80"/>
      <c r="DK179" s="872" t="s">
        <v>78</v>
      </c>
      <c r="DL179" s="873"/>
      <c r="DM179" s="874"/>
      <c r="DN179" s="173" t="s">
        <v>950</v>
      </c>
    </row>
    <row r="180" spans="31:118" x14ac:dyDescent="0.25">
      <c r="AE180" s="80"/>
      <c r="DK180" s="174" t="s">
        <v>76</v>
      </c>
      <c r="DL180" s="175" t="s">
        <v>77</v>
      </c>
      <c r="DM180" s="176" t="s">
        <v>701</v>
      </c>
      <c r="DN180" s="171"/>
    </row>
    <row r="181" spans="31:118" x14ac:dyDescent="0.25">
      <c r="AE181" s="80"/>
      <c r="DK181" s="177">
        <v>101</v>
      </c>
      <c r="DL181" s="178" t="s">
        <v>712</v>
      </c>
      <c r="DM181" s="179">
        <v>2</v>
      </c>
      <c r="DN181" s="171"/>
    </row>
    <row r="182" spans="31:118" x14ac:dyDescent="0.25">
      <c r="AE182" s="80"/>
      <c r="DK182" s="177">
        <v>102</v>
      </c>
      <c r="DL182" s="178" t="s">
        <v>713</v>
      </c>
      <c r="DM182" s="179">
        <v>3</v>
      </c>
      <c r="DN182" s="171"/>
    </row>
    <row r="183" spans="31:118" x14ac:dyDescent="0.25">
      <c r="AE183" s="80"/>
      <c r="DK183" s="177">
        <v>103</v>
      </c>
      <c r="DL183" s="178" t="s">
        <v>714</v>
      </c>
      <c r="DM183" s="179">
        <v>4</v>
      </c>
      <c r="DN183" s="171"/>
    </row>
    <row r="184" spans="31:118" x14ac:dyDescent="0.25">
      <c r="AE184" s="80"/>
      <c r="DK184" s="177">
        <v>104</v>
      </c>
      <c r="DL184" s="178" t="s">
        <v>715</v>
      </c>
      <c r="DM184" s="179">
        <v>5</v>
      </c>
      <c r="DN184" s="171"/>
    </row>
    <row r="185" spans="31:118" x14ac:dyDescent="0.25">
      <c r="AE185" s="80"/>
      <c r="DK185" s="177">
        <v>111</v>
      </c>
      <c r="DL185" s="178" t="s">
        <v>716</v>
      </c>
      <c r="DM185" s="179">
        <v>4</v>
      </c>
      <c r="DN185" s="171" t="s">
        <v>953</v>
      </c>
    </row>
    <row r="186" spans="31:118" x14ac:dyDescent="0.25">
      <c r="AE186" s="80"/>
      <c r="DK186" s="177">
        <v>112</v>
      </c>
      <c r="DL186" s="178" t="s">
        <v>717</v>
      </c>
      <c r="DM186" s="179">
        <v>5</v>
      </c>
      <c r="DN186" s="171" t="s">
        <v>953</v>
      </c>
    </row>
    <row r="187" spans="31:118" x14ac:dyDescent="0.25">
      <c r="AE187" s="80"/>
      <c r="DK187" s="177">
        <v>121</v>
      </c>
      <c r="DL187" s="178" t="s">
        <v>718</v>
      </c>
      <c r="DM187" s="179">
        <v>4</v>
      </c>
      <c r="DN187" s="171" t="s">
        <v>954</v>
      </c>
    </row>
    <row r="188" spans="31:118" x14ac:dyDescent="0.25">
      <c r="AE188" s="80"/>
      <c r="DK188" s="177">
        <v>122</v>
      </c>
      <c r="DL188" s="178" t="s">
        <v>719</v>
      </c>
      <c r="DM188" s="179">
        <v>5</v>
      </c>
      <c r="DN188" s="171" t="s">
        <v>954</v>
      </c>
    </row>
    <row r="189" spans="31:118" x14ac:dyDescent="0.25">
      <c r="DK189" s="177">
        <v>123</v>
      </c>
      <c r="DL189" s="178" t="s">
        <v>720</v>
      </c>
      <c r="DM189" s="179">
        <v>6</v>
      </c>
      <c r="DN189" s="171" t="s">
        <v>954</v>
      </c>
    </row>
    <row r="190" spans="31:118" x14ac:dyDescent="0.25">
      <c r="DK190" s="177">
        <v>124</v>
      </c>
      <c r="DL190" s="178" t="s">
        <v>721</v>
      </c>
      <c r="DM190" s="179">
        <v>7</v>
      </c>
      <c r="DN190" s="171" t="s">
        <v>954</v>
      </c>
    </row>
    <row r="191" spans="31:118" x14ac:dyDescent="0.25">
      <c r="DK191" s="177">
        <v>131</v>
      </c>
      <c r="DL191" s="178" t="s">
        <v>722</v>
      </c>
      <c r="DM191" s="179">
        <v>4</v>
      </c>
      <c r="DN191" s="171" t="s">
        <v>955</v>
      </c>
    </row>
    <row r="192" spans="31:118" x14ac:dyDescent="0.25">
      <c r="DK192" s="177">
        <v>132</v>
      </c>
      <c r="DL192" s="178" t="s">
        <v>723</v>
      </c>
      <c r="DM192" s="179">
        <v>5</v>
      </c>
      <c r="DN192" s="171" t="s">
        <v>955</v>
      </c>
    </row>
    <row r="193" spans="115:118" x14ac:dyDescent="0.25">
      <c r="DK193" s="177">
        <v>133</v>
      </c>
      <c r="DL193" s="178" t="s">
        <v>724</v>
      </c>
      <c r="DM193" s="179">
        <v>6</v>
      </c>
      <c r="DN193" s="171" t="s">
        <v>955</v>
      </c>
    </row>
    <row r="194" spans="115:118" x14ac:dyDescent="0.25">
      <c r="DK194" s="177">
        <v>134</v>
      </c>
      <c r="DL194" s="178" t="s">
        <v>725</v>
      </c>
      <c r="DM194" s="179">
        <v>7</v>
      </c>
      <c r="DN194" s="171" t="s">
        <v>955</v>
      </c>
    </row>
    <row r="195" spans="115:118" x14ac:dyDescent="0.25">
      <c r="DK195" s="177">
        <v>138</v>
      </c>
      <c r="DL195" s="178" t="s">
        <v>726</v>
      </c>
      <c r="DM195" s="179">
        <v>6</v>
      </c>
      <c r="DN195" s="171"/>
    </row>
    <row r="196" spans="115:118" x14ac:dyDescent="0.25">
      <c r="DK196" s="177">
        <v>139</v>
      </c>
      <c r="DL196" s="178" t="s">
        <v>727</v>
      </c>
      <c r="DM196" s="179">
        <v>7</v>
      </c>
      <c r="DN196" s="171"/>
    </row>
    <row r="197" spans="115:118" x14ac:dyDescent="0.25">
      <c r="DK197" s="177">
        <v>141</v>
      </c>
      <c r="DL197" s="178" t="s">
        <v>728</v>
      </c>
      <c r="DM197" s="179">
        <v>8</v>
      </c>
      <c r="DN197" s="171" t="s">
        <v>956</v>
      </c>
    </row>
    <row r="198" spans="115:118" x14ac:dyDescent="0.25">
      <c r="DK198" s="177">
        <v>142</v>
      </c>
      <c r="DL198" s="178" t="s">
        <v>729</v>
      </c>
      <c r="DM198" s="179">
        <v>9</v>
      </c>
      <c r="DN198" s="171" t="s">
        <v>956</v>
      </c>
    </row>
    <row r="199" spans="115:118" x14ac:dyDescent="0.25">
      <c r="DK199" s="177">
        <v>143</v>
      </c>
      <c r="DL199" s="178" t="s">
        <v>730</v>
      </c>
      <c r="DM199" s="179">
        <v>10</v>
      </c>
      <c r="DN199" s="171" t="s">
        <v>956</v>
      </c>
    </row>
    <row r="200" spans="115:118" x14ac:dyDescent="0.25">
      <c r="DK200" s="177">
        <v>144</v>
      </c>
      <c r="DL200" s="178" t="s">
        <v>731</v>
      </c>
      <c r="DM200" s="179">
        <v>11</v>
      </c>
      <c r="DN200" s="171" t="s">
        <v>956</v>
      </c>
    </row>
    <row r="201" spans="115:118" x14ac:dyDescent="0.25">
      <c r="DK201" s="177">
        <v>150</v>
      </c>
      <c r="DL201" s="178" t="s">
        <v>732</v>
      </c>
      <c r="DM201" s="179">
        <v>8</v>
      </c>
      <c r="DN201" s="171"/>
    </row>
    <row r="202" spans="115:118" x14ac:dyDescent="0.25">
      <c r="DK202" s="177">
        <v>151</v>
      </c>
      <c r="DL202" s="178" t="s">
        <v>733</v>
      </c>
      <c r="DM202" s="179">
        <v>9</v>
      </c>
      <c r="DN202" s="171"/>
    </row>
    <row r="203" spans="115:118" x14ac:dyDescent="0.25">
      <c r="DK203" s="177">
        <v>152</v>
      </c>
      <c r="DL203" s="178" t="s">
        <v>734</v>
      </c>
      <c r="DM203" s="179">
        <v>10</v>
      </c>
      <c r="DN203" s="171"/>
    </row>
    <row r="204" spans="115:118" x14ac:dyDescent="0.25">
      <c r="DK204" s="177">
        <v>153</v>
      </c>
      <c r="DL204" s="178" t="s">
        <v>735</v>
      </c>
      <c r="DM204" s="179">
        <v>11</v>
      </c>
      <c r="DN204" s="171"/>
    </row>
    <row r="205" spans="115:118" x14ac:dyDescent="0.25">
      <c r="DK205" s="177">
        <v>154</v>
      </c>
      <c r="DL205" s="178" t="s">
        <v>736</v>
      </c>
      <c r="DM205" s="179">
        <v>12</v>
      </c>
      <c r="DN205" s="171"/>
    </row>
    <row r="206" spans="115:118" x14ac:dyDescent="0.25">
      <c r="DK206" s="177">
        <v>161</v>
      </c>
      <c r="DL206" s="178" t="s">
        <v>737</v>
      </c>
      <c r="DM206" s="179">
        <v>8</v>
      </c>
      <c r="DN206" s="171" t="s">
        <v>957</v>
      </c>
    </row>
    <row r="207" spans="115:118" x14ac:dyDescent="0.25">
      <c r="DK207" s="177">
        <v>162</v>
      </c>
      <c r="DL207" s="178" t="s">
        <v>738</v>
      </c>
      <c r="DM207" s="179">
        <v>9</v>
      </c>
      <c r="DN207" s="171" t="s">
        <v>957</v>
      </c>
    </row>
    <row r="208" spans="115:118" x14ac:dyDescent="0.25">
      <c r="DK208" s="177">
        <v>163</v>
      </c>
      <c r="DL208" s="178" t="s">
        <v>739</v>
      </c>
      <c r="DM208" s="179">
        <v>10</v>
      </c>
      <c r="DN208" s="171"/>
    </row>
    <row r="209" spans="115:118" x14ac:dyDescent="0.25">
      <c r="DK209" s="177">
        <v>164</v>
      </c>
      <c r="DL209" s="178" t="s">
        <v>740</v>
      </c>
      <c r="DM209" s="179">
        <v>11</v>
      </c>
      <c r="DN209" s="171"/>
    </row>
    <row r="210" spans="115:118" x14ac:dyDescent="0.25">
      <c r="DK210" s="177">
        <v>171</v>
      </c>
      <c r="DL210" s="178" t="s">
        <v>741</v>
      </c>
      <c r="DM210" s="179">
        <v>9</v>
      </c>
      <c r="DN210" s="171"/>
    </row>
    <row r="211" spans="115:118" x14ac:dyDescent="0.25">
      <c r="DK211" s="177">
        <v>172</v>
      </c>
      <c r="DL211" s="178" t="s">
        <v>742</v>
      </c>
      <c r="DM211" s="179">
        <v>10</v>
      </c>
      <c r="DN211" s="171"/>
    </row>
    <row r="212" spans="115:118" x14ac:dyDescent="0.25">
      <c r="DK212" s="177">
        <v>173</v>
      </c>
      <c r="DL212" s="178" t="s">
        <v>743</v>
      </c>
      <c r="DM212" s="179">
        <v>11</v>
      </c>
      <c r="DN212" s="171"/>
    </row>
    <row r="213" spans="115:118" x14ac:dyDescent="0.25">
      <c r="DK213" s="177">
        <v>174</v>
      </c>
      <c r="DL213" s="178" t="s">
        <v>744</v>
      </c>
      <c r="DM213" s="179">
        <v>12</v>
      </c>
      <c r="DN213" s="171"/>
    </row>
    <row r="214" spans="115:118" x14ac:dyDescent="0.25">
      <c r="DK214" s="177">
        <v>181</v>
      </c>
      <c r="DL214" s="178" t="s">
        <v>745</v>
      </c>
      <c r="DM214" s="179">
        <v>10</v>
      </c>
      <c r="DN214" s="171"/>
    </row>
    <row r="215" spans="115:118" x14ac:dyDescent="0.25">
      <c r="DK215" s="177">
        <v>183</v>
      </c>
      <c r="DL215" s="178" t="s">
        <v>746</v>
      </c>
      <c r="DM215" s="179">
        <v>12</v>
      </c>
      <c r="DN215" s="171"/>
    </row>
    <row r="216" spans="115:118" x14ac:dyDescent="0.25">
      <c r="DK216" s="177">
        <v>191</v>
      </c>
      <c r="DL216" s="178" t="s">
        <v>747</v>
      </c>
      <c r="DM216" s="179">
        <v>7</v>
      </c>
      <c r="DN216" s="171"/>
    </row>
    <row r="217" spans="115:118" x14ac:dyDescent="0.25">
      <c r="DK217" s="177">
        <v>192</v>
      </c>
      <c r="DL217" s="178" t="s">
        <v>748</v>
      </c>
      <c r="DM217" s="179">
        <v>8</v>
      </c>
      <c r="DN217" s="171"/>
    </row>
    <row r="218" spans="115:118" x14ac:dyDescent="0.25">
      <c r="DK218" s="177">
        <v>193</v>
      </c>
      <c r="DL218" s="178" t="s">
        <v>749</v>
      </c>
      <c r="DM218" s="179">
        <v>9</v>
      </c>
      <c r="DN218" s="171"/>
    </row>
    <row r="219" spans="115:118" x14ac:dyDescent="0.25">
      <c r="DK219" s="177">
        <v>201</v>
      </c>
      <c r="DL219" s="178" t="s">
        <v>750</v>
      </c>
      <c r="DM219" s="179">
        <v>2</v>
      </c>
      <c r="DN219" s="171"/>
    </row>
    <row r="220" spans="115:118" x14ac:dyDescent="0.25">
      <c r="DK220" s="177">
        <v>202</v>
      </c>
      <c r="DL220" s="178" t="s">
        <v>751</v>
      </c>
      <c r="DM220" s="179">
        <v>3</v>
      </c>
      <c r="DN220" s="171"/>
    </row>
    <row r="221" spans="115:118" x14ac:dyDescent="0.25">
      <c r="DK221" s="177">
        <v>211</v>
      </c>
      <c r="DL221" s="178" t="s">
        <v>752</v>
      </c>
      <c r="DM221" s="179">
        <v>4</v>
      </c>
      <c r="DN221" s="171" t="s">
        <v>958</v>
      </c>
    </row>
    <row r="222" spans="115:118" x14ac:dyDescent="0.25">
      <c r="DK222" s="177">
        <v>212</v>
      </c>
      <c r="DL222" s="178" t="s">
        <v>753</v>
      </c>
      <c r="DM222" s="179">
        <v>5</v>
      </c>
      <c r="DN222" s="171" t="s">
        <v>958</v>
      </c>
    </row>
    <row r="223" spans="115:118" x14ac:dyDescent="0.25">
      <c r="DK223" s="177">
        <v>213</v>
      </c>
      <c r="DL223" s="178" t="s">
        <v>754</v>
      </c>
      <c r="DM223" s="179">
        <v>6</v>
      </c>
      <c r="DN223" s="171" t="s">
        <v>958</v>
      </c>
    </row>
    <row r="224" spans="115:118" x14ac:dyDescent="0.25">
      <c r="DK224" s="177">
        <v>214</v>
      </c>
      <c r="DL224" s="178" t="s">
        <v>755</v>
      </c>
      <c r="DM224" s="179">
        <v>7</v>
      </c>
      <c r="DN224" s="171" t="s">
        <v>958</v>
      </c>
    </row>
    <row r="225" spans="115:118" x14ac:dyDescent="0.25">
      <c r="DK225" s="177">
        <v>221</v>
      </c>
      <c r="DL225" s="178" t="s">
        <v>756</v>
      </c>
      <c r="DM225" s="179">
        <v>8</v>
      </c>
      <c r="DN225" s="171" t="s">
        <v>959</v>
      </c>
    </row>
    <row r="226" spans="115:118" x14ac:dyDescent="0.25">
      <c r="DK226" s="177">
        <v>222</v>
      </c>
      <c r="DL226" s="178" t="s">
        <v>757</v>
      </c>
      <c r="DM226" s="179">
        <v>9</v>
      </c>
      <c r="DN226" s="171" t="s">
        <v>959</v>
      </c>
    </row>
    <row r="227" spans="115:118" x14ac:dyDescent="0.25">
      <c r="DK227" s="177">
        <v>223</v>
      </c>
      <c r="DL227" s="178" t="s">
        <v>758</v>
      </c>
      <c r="DM227" s="179">
        <v>10</v>
      </c>
      <c r="DN227" s="171" t="s">
        <v>959</v>
      </c>
    </row>
    <row r="228" spans="115:118" x14ac:dyDescent="0.25">
      <c r="DK228" s="177">
        <v>224</v>
      </c>
      <c r="DL228" s="178" t="s">
        <v>759</v>
      </c>
      <c r="DM228" s="179">
        <v>11</v>
      </c>
      <c r="DN228" s="171" t="s">
        <v>959</v>
      </c>
    </row>
    <row r="229" spans="115:118" x14ac:dyDescent="0.25">
      <c r="DK229" s="177">
        <v>241</v>
      </c>
      <c r="DL229" s="178" t="s">
        <v>760</v>
      </c>
      <c r="DM229" s="179">
        <v>8</v>
      </c>
      <c r="DN229" s="171"/>
    </row>
    <row r="230" spans="115:118" x14ac:dyDescent="0.25">
      <c r="DK230" s="177">
        <v>242</v>
      </c>
      <c r="DL230" s="178" t="s">
        <v>761</v>
      </c>
      <c r="DM230" s="179">
        <v>9</v>
      </c>
      <c r="DN230" s="171"/>
    </row>
    <row r="231" spans="115:118" x14ac:dyDescent="0.25">
      <c r="DK231" s="177">
        <v>243</v>
      </c>
      <c r="DL231" s="178" t="s">
        <v>762</v>
      </c>
      <c r="DM231" s="179">
        <v>10</v>
      </c>
      <c r="DN231" s="171"/>
    </row>
    <row r="232" spans="115:118" x14ac:dyDescent="0.25">
      <c r="DK232" s="177">
        <v>244</v>
      </c>
      <c r="DL232" s="178" t="s">
        <v>763</v>
      </c>
      <c r="DM232" s="179">
        <v>11</v>
      </c>
      <c r="DN232" s="171"/>
    </row>
    <row r="233" spans="115:118" x14ac:dyDescent="0.25">
      <c r="DK233" s="177">
        <v>250</v>
      </c>
      <c r="DL233" s="178" t="s">
        <v>764</v>
      </c>
      <c r="DM233" s="179">
        <v>8</v>
      </c>
      <c r="DN233" s="171"/>
    </row>
    <row r="234" spans="115:118" x14ac:dyDescent="0.25">
      <c r="DK234" s="177">
        <v>251</v>
      </c>
      <c r="DL234" s="178" t="s">
        <v>765</v>
      </c>
      <c r="DM234" s="179">
        <v>9</v>
      </c>
      <c r="DN234" s="171"/>
    </row>
    <row r="235" spans="115:118" x14ac:dyDescent="0.25">
      <c r="DK235" s="177">
        <v>252</v>
      </c>
      <c r="DL235" s="178" t="s">
        <v>766</v>
      </c>
      <c r="DM235" s="179">
        <v>10</v>
      </c>
      <c r="DN235" s="171"/>
    </row>
    <row r="236" spans="115:118" x14ac:dyDescent="0.25">
      <c r="DK236" s="177">
        <v>253</v>
      </c>
      <c r="DL236" s="178" t="s">
        <v>767</v>
      </c>
      <c r="DM236" s="179">
        <v>11</v>
      </c>
      <c r="DN236" s="171"/>
    </row>
    <row r="237" spans="115:118" x14ac:dyDescent="0.25">
      <c r="DK237" s="177">
        <v>254</v>
      </c>
      <c r="DL237" s="178" t="s">
        <v>768</v>
      </c>
      <c r="DM237" s="179">
        <v>12</v>
      </c>
      <c r="DN237" s="171"/>
    </row>
    <row r="238" spans="115:118" x14ac:dyDescent="0.25">
      <c r="DK238" s="177">
        <v>351</v>
      </c>
      <c r="DL238" s="178" t="s">
        <v>769</v>
      </c>
      <c r="DM238" s="179">
        <v>7</v>
      </c>
      <c r="DN238" s="171"/>
    </row>
    <row r="239" spans="115:118" x14ac:dyDescent="0.25">
      <c r="DK239" s="177">
        <v>352</v>
      </c>
      <c r="DL239" s="178" t="s">
        <v>770</v>
      </c>
      <c r="DM239" s="179">
        <v>8</v>
      </c>
      <c r="DN239" s="171"/>
    </row>
    <row r="240" spans="115:118" x14ac:dyDescent="0.25">
      <c r="DK240" s="177">
        <v>353</v>
      </c>
      <c r="DL240" s="178" t="s">
        <v>771</v>
      </c>
      <c r="DM240" s="179">
        <v>9</v>
      </c>
      <c r="DN240" s="171"/>
    </row>
    <row r="241" spans="115:118" x14ac:dyDescent="0.25">
      <c r="DK241" s="177">
        <v>354</v>
      </c>
      <c r="DL241" s="178" t="s">
        <v>772</v>
      </c>
      <c r="DM241" s="179">
        <v>10</v>
      </c>
      <c r="DN241" s="171"/>
    </row>
    <row r="242" spans="115:118" x14ac:dyDescent="0.25">
      <c r="DK242" s="177">
        <v>355</v>
      </c>
      <c r="DL242" s="178" t="s">
        <v>773</v>
      </c>
      <c r="DM242" s="179">
        <v>11</v>
      </c>
      <c r="DN242" s="171"/>
    </row>
    <row r="243" spans="115:118" x14ac:dyDescent="0.25">
      <c r="DK243" s="177">
        <v>356</v>
      </c>
      <c r="DL243" s="178" t="s">
        <v>774</v>
      </c>
      <c r="DM243" s="179">
        <v>12</v>
      </c>
      <c r="DN243" s="171"/>
    </row>
    <row r="244" spans="115:118" x14ac:dyDescent="0.25">
      <c r="DK244" s="177">
        <v>361</v>
      </c>
      <c r="DL244" s="178" t="s">
        <v>775</v>
      </c>
      <c r="DM244" s="179">
        <v>6</v>
      </c>
      <c r="DN244" s="171"/>
    </row>
    <row r="245" spans="115:118" x14ac:dyDescent="0.25">
      <c r="DK245" s="177">
        <v>362</v>
      </c>
      <c r="DL245" s="178" t="s">
        <v>776</v>
      </c>
      <c r="DM245" s="179">
        <v>7</v>
      </c>
      <c r="DN245" s="171"/>
    </row>
    <row r="246" spans="115:118" x14ac:dyDescent="0.25">
      <c r="DK246" s="177">
        <v>363</v>
      </c>
      <c r="DL246" s="178" t="s">
        <v>777</v>
      </c>
      <c r="DM246" s="179">
        <v>8</v>
      </c>
      <c r="DN246" s="171"/>
    </row>
    <row r="247" spans="115:118" x14ac:dyDescent="0.25">
      <c r="DK247" s="177">
        <v>364</v>
      </c>
      <c r="DL247" s="178" t="s">
        <v>778</v>
      </c>
      <c r="DM247" s="179">
        <v>9</v>
      </c>
      <c r="DN247" s="171"/>
    </row>
    <row r="248" spans="115:118" x14ac:dyDescent="0.25">
      <c r="DK248" s="177">
        <v>366</v>
      </c>
      <c r="DL248" s="178" t="s">
        <v>779</v>
      </c>
      <c r="DM248" s="179">
        <v>8</v>
      </c>
      <c r="DN248" s="171"/>
    </row>
    <row r="249" spans="115:118" x14ac:dyDescent="0.25">
      <c r="DK249" s="177">
        <v>367</v>
      </c>
      <c r="DL249" s="178" t="s">
        <v>780</v>
      </c>
      <c r="DM249" s="179">
        <v>9</v>
      </c>
      <c r="DN249" s="171"/>
    </row>
    <row r="250" spans="115:118" x14ac:dyDescent="0.25">
      <c r="DK250" s="177">
        <v>368</v>
      </c>
      <c r="DL250" s="178" t="s">
        <v>781</v>
      </c>
      <c r="DM250" s="179">
        <v>10</v>
      </c>
      <c r="DN250" s="171"/>
    </row>
    <row r="251" spans="115:118" x14ac:dyDescent="0.25">
      <c r="DK251" s="177">
        <v>371</v>
      </c>
      <c r="DL251" s="178" t="s">
        <v>782</v>
      </c>
      <c r="DM251" s="179">
        <v>7</v>
      </c>
      <c r="DN251" s="171"/>
    </row>
    <row r="252" spans="115:118" x14ac:dyDescent="0.25">
      <c r="DK252" s="177">
        <v>372</v>
      </c>
      <c r="DL252" s="178" t="s">
        <v>783</v>
      </c>
      <c r="DM252" s="179">
        <v>8</v>
      </c>
      <c r="DN252" s="171"/>
    </row>
    <row r="253" spans="115:118" x14ac:dyDescent="0.25">
      <c r="DK253" s="177">
        <v>373</v>
      </c>
      <c r="DL253" s="178" t="s">
        <v>784</v>
      </c>
      <c r="DM253" s="179">
        <v>9</v>
      </c>
      <c r="DN253" s="171"/>
    </row>
    <row r="254" spans="115:118" x14ac:dyDescent="0.25">
      <c r="DK254" s="177">
        <v>374</v>
      </c>
      <c r="DL254" s="178" t="s">
        <v>785</v>
      </c>
      <c r="DM254" s="179">
        <v>10</v>
      </c>
      <c r="DN254" s="171"/>
    </row>
    <row r="255" spans="115:118" x14ac:dyDescent="0.25">
      <c r="DK255" s="177">
        <v>375</v>
      </c>
      <c r="DL255" s="178" t="s">
        <v>786</v>
      </c>
      <c r="DM255" s="179">
        <v>11</v>
      </c>
      <c r="DN255" s="171"/>
    </row>
    <row r="256" spans="115:118" x14ac:dyDescent="0.25">
      <c r="DK256" s="177">
        <v>376</v>
      </c>
      <c r="DL256" s="178" t="s">
        <v>787</v>
      </c>
      <c r="DM256" s="179">
        <v>8</v>
      </c>
      <c r="DN256" s="171"/>
    </row>
    <row r="257" spans="115:118" x14ac:dyDescent="0.25">
      <c r="DK257" s="177">
        <v>377</v>
      </c>
      <c r="DL257" s="178" t="s">
        <v>788</v>
      </c>
      <c r="DM257" s="179">
        <v>9</v>
      </c>
      <c r="DN257" s="171"/>
    </row>
    <row r="258" spans="115:118" x14ac:dyDescent="0.25">
      <c r="DK258" s="177">
        <v>378</v>
      </c>
      <c r="DL258" s="178" t="s">
        <v>789</v>
      </c>
      <c r="DM258" s="179">
        <v>11</v>
      </c>
      <c r="DN258" s="171"/>
    </row>
    <row r="259" spans="115:118" x14ac:dyDescent="0.25">
      <c r="DK259" s="177">
        <v>381</v>
      </c>
      <c r="DL259" s="178" t="s">
        <v>732</v>
      </c>
      <c r="DM259" s="179">
        <v>10</v>
      </c>
      <c r="DN259" s="171"/>
    </row>
    <row r="260" spans="115:118" x14ac:dyDescent="0.25">
      <c r="DK260" s="177">
        <v>382</v>
      </c>
      <c r="DL260" s="178" t="s">
        <v>733</v>
      </c>
      <c r="DM260" s="179">
        <v>11</v>
      </c>
      <c r="DN260" s="171"/>
    </row>
    <row r="261" spans="115:118" x14ac:dyDescent="0.25">
      <c r="DK261" s="177">
        <v>383</v>
      </c>
      <c r="DL261" s="178" t="s">
        <v>734</v>
      </c>
      <c r="DM261" s="179">
        <v>12</v>
      </c>
      <c r="DN261" s="171"/>
    </row>
    <row r="262" spans="115:118" x14ac:dyDescent="0.25">
      <c r="DK262" s="177">
        <v>410</v>
      </c>
      <c r="DL262" s="178" t="s">
        <v>790</v>
      </c>
      <c r="DM262" s="179">
        <v>5</v>
      </c>
      <c r="DN262" s="171"/>
    </row>
    <row r="263" spans="115:118" x14ac:dyDescent="0.25">
      <c r="DK263" s="177">
        <v>411</v>
      </c>
      <c r="DL263" s="178" t="s">
        <v>791</v>
      </c>
      <c r="DM263" s="179">
        <v>6</v>
      </c>
      <c r="DN263" s="171" t="s">
        <v>961</v>
      </c>
    </row>
    <row r="264" spans="115:118" x14ac:dyDescent="0.25">
      <c r="DK264" s="177">
        <v>412</v>
      </c>
      <c r="DL264" s="178" t="s">
        <v>792</v>
      </c>
      <c r="DM264" s="179">
        <v>7</v>
      </c>
      <c r="DN264" s="171" t="s">
        <v>961</v>
      </c>
    </row>
    <row r="265" spans="115:118" x14ac:dyDescent="0.25">
      <c r="DK265" s="177">
        <v>413</v>
      </c>
      <c r="DL265" s="178" t="s">
        <v>793</v>
      </c>
      <c r="DM265" s="179">
        <v>8</v>
      </c>
      <c r="DN265" s="171" t="s">
        <v>961</v>
      </c>
    </row>
    <row r="266" spans="115:118" x14ac:dyDescent="0.25">
      <c r="DK266" s="177">
        <v>420</v>
      </c>
      <c r="DL266" s="178" t="s">
        <v>794</v>
      </c>
      <c r="DM266" s="179">
        <v>4</v>
      </c>
      <c r="DN266" s="171" t="s">
        <v>960</v>
      </c>
    </row>
    <row r="267" spans="115:118" x14ac:dyDescent="0.25">
      <c r="DK267" s="177">
        <v>421</v>
      </c>
      <c r="DL267" s="178" t="s">
        <v>795</v>
      </c>
      <c r="DM267" s="179">
        <v>5</v>
      </c>
      <c r="DN267" s="171" t="s">
        <v>960</v>
      </c>
    </row>
    <row r="268" spans="115:118" x14ac:dyDescent="0.25">
      <c r="DK268" s="177">
        <v>422</v>
      </c>
      <c r="DL268" s="178" t="s">
        <v>796</v>
      </c>
      <c r="DM268" s="179">
        <v>6</v>
      </c>
      <c r="DN268" s="171" t="s">
        <v>960</v>
      </c>
    </row>
    <row r="269" spans="115:118" x14ac:dyDescent="0.25">
      <c r="DK269" s="177">
        <v>423</v>
      </c>
      <c r="DL269" s="178" t="s">
        <v>797</v>
      </c>
      <c r="DM269" s="179">
        <v>7</v>
      </c>
      <c r="DN269" s="171" t="s">
        <v>960</v>
      </c>
    </row>
    <row r="270" spans="115:118" x14ac:dyDescent="0.25">
      <c r="DK270" s="177">
        <v>424</v>
      </c>
      <c r="DL270" s="178" t="s">
        <v>798</v>
      </c>
      <c r="DM270" s="179">
        <v>8</v>
      </c>
      <c r="DN270" s="171" t="s">
        <v>960</v>
      </c>
    </row>
    <row r="271" spans="115:118" x14ac:dyDescent="0.25">
      <c r="DK271" s="177">
        <v>430</v>
      </c>
      <c r="DL271" s="178" t="s">
        <v>799</v>
      </c>
      <c r="DM271" s="179">
        <v>6</v>
      </c>
      <c r="DN271" s="171"/>
    </row>
    <row r="272" spans="115:118" x14ac:dyDescent="0.25">
      <c r="DK272" s="177">
        <v>431</v>
      </c>
      <c r="DL272" s="178" t="s">
        <v>800</v>
      </c>
      <c r="DM272" s="179">
        <v>7</v>
      </c>
      <c r="DN272" s="171"/>
    </row>
    <row r="273" spans="115:118" x14ac:dyDescent="0.25">
      <c r="DK273" s="177">
        <v>432</v>
      </c>
      <c r="DL273" s="178" t="s">
        <v>801</v>
      </c>
      <c r="DM273" s="179">
        <v>8</v>
      </c>
      <c r="DN273" s="171"/>
    </row>
    <row r="274" spans="115:118" x14ac:dyDescent="0.25">
      <c r="DK274" s="177">
        <v>433</v>
      </c>
      <c r="DL274" s="178" t="s">
        <v>802</v>
      </c>
      <c r="DM274" s="179">
        <v>9</v>
      </c>
      <c r="DN274" s="171"/>
    </row>
    <row r="275" spans="115:118" x14ac:dyDescent="0.25">
      <c r="DK275" s="177">
        <v>434</v>
      </c>
      <c r="DL275" s="178" t="s">
        <v>803</v>
      </c>
      <c r="DM275" s="179">
        <v>10</v>
      </c>
      <c r="DN275" s="171"/>
    </row>
    <row r="276" spans="115:118" x14ac:dyDescent="0.25">
      <c r="DK276" s="177">
        <v>441</v>
      </c>
      <c r="DL276" s="178" t="s">
        <v>804</v>
      </c>
      <c r="DM276" s="179">
        <v>7</v>
      </c>
      <c r="DN276" s="171" t="s">
        <v>962</v>
      </c>
    </row>
    <row r="277" spans="115:118" x14ac:dyDescent="0.25">
      <c r="DK277" s="177">
        <v>442</v>
      </c>
      <c r="DL277" s="178" t="s">
        <v>805</v>
      </c>
      <c r="DM277" s="179">
        <v>8</v>
      </c>
      <c r="DN277" s="171" t="s">
        <v>962</v>
      </c>
    </row>
    <row r="278" spans="115:118" x14ac:dyDescent="0.25">
      <c r="DK278" s="177">
        <v>443</v>
      </c>
      <c r="DL278" s="178" t="s">
        <v>806</v>
      </c>
      <c r="DM278" s="179">
        <v>9</v>
      </c>
      <c r="DN278" s="171" t="s">
        <v>962</v>
      </c>
    </row>
    <row r="279" spans="115:118" x14ac:dyDescent="0.25">
      <c r="DK279" s="177">
        <v>444</v>
      </c>
      <c r="DL279" s="178" t="s">
        <v>807</v>
      </c>
      <c r="DM279" s="179">
        <v>10</v>
      </c>
      <c r="DN279" s="171" t="s">
        <v>962</v>
      </c>
    </row>
    <row r="280" spans="115:118" x14ac:dyDescent="0.25">
      <c r="DK280" s="177">
        <v>451</v>
      </c>
      <c r="DL280" s="178" t="s">
        <v>808</v>
      </c>
      <c r="DM280" s="179">
        <v>7</v>
      </c>
      <c r="DN280" s="171"/>
    </row>
    <row r="281" spans="115:118" x14ac:dyDescent="0.25">
      <c r="DK281" s="177">
        <v>452</v>
      </c>
      <c r="DL281" s="178" t="s">
        <v>809</v>
      </c>
      <c r="DM281" s="179">
        <v>8</v>
      </c>
      <c r="DN281" s="171"/>
    </row>
    <row r="282" spans="115:118" x14ac:dyDescent="0.25">
      <c r="DK282" s="177">
        <v>453</v>
      </c>
      <c r="DL282" s="178" t="s">
        <v>810</v>
      </c>
      <c r="DM282" s="179">
        <v>9</v>
      </c>
      <c r="DN282" s="171"/>
    </row>
    <row r="283" spans="115:118" x14ac:dyDescent="0.25">
      <c r="DK283" s="177">
        <v>454</v>
      </c>
      <c r="DL283" s="178" t="s">
        <v>811</v>
      </c>
      <c r="DM283" s="179">
        <v>10</v>
      </c>
      <c r="DN283" s="171"/>
    </row>
    <row r="284" spans="115:118" x14ac:dyDescent="0.25">
      <c r="DK284" s="177">
        <v>460</v>
      </c>
      <c r="DL284" s="178" t="s">
        <v>812</v>
      </c>
      <c r="DM284" s="179">
        <v>6</v>
      </c>
      <c r="DN284" s="171"/>
    </row>
    <row r="285" spans="115:118" x14ac:dyDescent="0.25">
      <c r="DK285" s="177">
        <v>461</v>
      </c>
      <c r="DL285" s="178" t="s">
        <v>813</v>
      </c>
      <c r="DM285" s="179">
        <v>7</v>
      </c>
      <c r="DN285" s="171"/>
    </row>
    <row r="286" spans="115:118" x14ac:dyDescent="0.25">
      <c r="DK286" s="177">
        <v>462</v>
      </c>
      <c r="DL286" s="178" t="s">
        <v>814</v>
      </c>
      <c r="DM286" s="179">
        <v>8</v>
      </c>
      <c r="DN286" s="171"/>
    </row>
    <row r="287" spans="115:118" x14ac:dyDescent="0.25">
      <c r="DK287" s="177">
        <v>463</v>
      </c>
      <c r="DL287" s="178" t="s">
        <v>815</v>
      </c>
      <c r="DM287" s="179">
        <v>9</v>
      </c>
      <c r="DN287" s="171"/>
    </row>
    <row r="288" spans="115:118" x14ac:dyDescent="0.25">
      <c r="DK288" s="177">
        <v>464</v>
      </c>
      <c r="DL288" s="178" t="s">
        <v>816</v>
      </c>
      <c r="DM288" s="179">
        <v>10</v>
      </c>
      <c r="DN288" s="171"/>
    </row>
    <row r="289" spans="115:118" x14ac:dyDescent="0.25">
      <c r="DK289" s="177">
        <v>490</v>
      </c>
      <c r="DL289" s="178" t="s">
        <v>732</v>
      </c>
      <c r="DM289" s="179">
        <v>8</v>
      </c>
      <c r="DN289" s="171"/>
    </row>
    <row r="290" spans="115:118" x14ac:dyDescent="0.25">
      <c r="DK290" s="177">
        <v>491</v>
      </c>
      <c r="DL290" s="178" t="s">
        <v>733</v>
      </c>
      <c r="DM290" s="179">
        <v>9</v>
      </c>
      <c r="DN290" s="171"/>
    </row>
    <row r="291" spans="115:118" x14ac:dyDescent="0.25">
      <c r="DK291" s="177">
        <v>492</v>
      </c>
      <c r="DL291" s="178" t="s">
        <v>734</v>
      </c>
      <c r="DM291" s="179">
        <v>10</v>
      </c>
      <c r="DN291" s="171"/>
    </row>
    <row r="292" spans="115:118" x14ac:dyDescent="0.25">
      <c r="DK292" s="177">
        <v>493</v>
      </c>
      <c r="DL292" s="178" t="s">
        <v>817</v>
      </c>
      <c r="DM292" s="179">
        <v>11</v>
      </c>
      <c r="DN292" s="171"/>
    </row>
    <row r="293" spans="115:118" x14ac:dyDescent="0.25">
      <c r="DK293" s="177">
        <v>494</v>
      </c>
      <c r="DL293" s="178" t="s">
        <v>736</v>
      </c>
      <c r="DM293" s="179">
        <v>12</v>
      </c>
      <c r="DN293" s="171"/>
    </row>
    <row r="294" spans="115:118" x14ac:dyDescent="0.25">
      <c r="DK294" s="177">
        <v>501</v>
      </c>
      <c r="DL294" s="178" t="s">
        <v>818</v>
      </c>
      <c r="DM294" s="179">
        <v>1</v>
      </c>
      <c r="DN294" s="171"/>
    </row>
    <row r="295" spans="115:118" x14ac:dyDescent="0.25">
      <c r="DK295" s="177">
        <v>502</v>
      </c>
      <c r="DL295" s="178" t="s">
        <v>819</v>
      </c>
      <c r="DM295" s="179">
        <v>2</v>
      </c>
      <c r="DN295" s="171"/>
    </row>
    <row r="296" spans="115:118" x14ac:dyDescent="0.25">
      <c r="DK296" s="177">
        <v>504</v>
      </c>
      <c r="DL296" s="178" t="s">
        <v>821</v>
      </c>
      <c r="DM296" s="179">
        <v>4</v>
      </c>
      <c r="DN296" s="171"/>
    </row>
    <row r="297" spans="115:118" x14ac:dyDescent="0.25">
      <c r="DK297" s="177">
        <v>506</v>
      </c>
      <c r="DL297" s="178" t="s">
        <v>822</v>
      </c>
      <c r="DM297" s="179">
        <v>3</v>
      </c>
      <c r="DN297" s="171"/>
    </row>
    <row r="298" spans="115:118" x14ac:dyDescent="0.25">
      <c r="DK298" s="177">
        <v>507</v>
      </c>
      <c r="DL298" s="178" t="s">
        <v>823</v>
      </c>
      <c r="DM298" s="179">
        <v>4</v>
      </c>
      <c r="DN298" s="171"/>
    </row>
    <row r="299" spans="115:118" x14ac:dyDescent="0.25">
      <c r="DK299" s="177">
        <v>503</v>
      </c>
      <c r="DL299" s="178" t="s">
        <v>820</v>
      </c>
      <c r="DM299" s="179">
        <v>3</v>
      </c>
      <c r="DN299" s="171"/>
    </row>
    <row r="300" spans="115:118" x14ac:dyDescent="0.25">
      <c r="DK300" s="177">
        <v>508</v>
      </c>
      <c r="DL300" s="178" t="s">
        <v>824</v>
      </c>
      <c r="DM300" s="179">
        <v>5</v>
      </c>
      <c r="DN300" s="171"/>
    </row>
    <row r="301" spans="115:118" x14ac:dyDescent="0.25">
      <c r="DK301" s="177">
        <v>509</v>
      </c>
      <c r="DL301" s="178" t="s">
        <v>825</v>
      </c>
      <c r="DM301" s="179">
        <v>6</v>
      </c>
      <c r="DN301" s="171"/>
    </row>
    <row r="302" spans="115:118" x14ac:dyDescent="0.25">
      <c r="DK302" s="177">
        <v>511</v>
      </c>
      <c r="DL302" s="178" t="s">
        <v>826</v>
      </c>
      <c r="DM302" s="179">
        <v>4</v>
      </c>
      <c r="DN302" s="171"/>
    </row>
    <row r="303" spans="115:118" x14ac:dyDescent="0.25">
      <c r="DK303" s="177">
        <v>512</v>
      </c>
      <c r="DL303" s="178" t="s">
        <v>827</v>
      </c>
      <c r="DM303" s="179">
        <v>5</v>
      </c>
      <c r="DN303" s="171"/>
    </row>
    <row r="304" spans="115:118" x14ac:dyDescent="0.25">
      <c r="DK304" s="177">
        <v>513</v>
      </c>
      <c r="DL304" s="178" t="s">
        <v>828</v>
      </c>
      <c r="DM304" s="179">
        <v>6</v>
      </c>
      <c r="DN304" s="171"/>
    </row>
    <row r="305" spans="115:118" x14ac:dyDescent="0.25">
      <c r="DK305" s="177">
        <v>514</v>
      </c>
      <c r="DL305" s="178" t="s">
        <v>829</v>
      </c>
      <c r="DM305" s="179">
        <v>7</v>
      </c>
      <c r="DN305" s="171"/>
    </row>
    <row r="306" spans="115:118" x14ac:dyDescent="0.25">
      <c r="DK306" s="177">
        <v>516</v>
      </c>
      <c r="DL306" s="178" t="s">
        <v>830</v>
      </c>
      <c r="DM306" s="179">
        <v>4</v>
      </c>
      <c r="DN306" s="171"/>
    </row>
    <row r="307" spans="115:118" x14ac:dyDescent="0.25">
      <c r="DK307" s="177">
        <v>517</v>
      </c>
      <c r="DL307" s="178" t="s">
        <v>831</v>
      </c>
      <c r="DM307" s="179">
        <v>5</v>
      </c>
      <c r="DN307" s="171"/>
    </row>
    <row r="308" spans="115:118" x14ac:dyDescent="0.25">
      <c r="DK308" s="177">
        <v>518</v>
      </c>
      <c r="DL308" s="178" t="s">
        <v>832</v>
      </c>
      <c r="DM308" s="179">
        <v>6</v>
      </c>
      <c r="DN308" s="171"/>
    </row>
    <row r="309" spans="115:118" x14ac:dyDescent="0.25">
      <c r="DK309" s="177">
        <v>521</v>
      </c>
      <c r="DL309" s="178" t="s">
        <v>833</v>
      </c>
      <c r="DM309" s="179">
        <v>4</v>
      </c>
      <c r="DN309" s="171"/>
    </row>
    <row r="310" spans="115:118" x14ac:dyDescent="0.25">
      <c r="DK310" s="177">
        <v>522</v>
      </c>
      <c r="DL310" s="178" t="s">
        <v>834</v>
      </c>
      <c r="DM310" s="179">
        <v>5</v>
      </c>
      <c r="DN310" s="171"/>
    </row>
    <row r="311" spans="115:118" x14ac:dyDescent="0.25">
      <c r="DK311" s="177">
        <v>523</v>
      </c>
      <c r="DL311" s="178" t="s">
        <v>835</v>
      </c>
      <c r="DM311" s="179">
        <v>6</v>
      </c>
      <c r="DN311" s="171"/>
    </row>
    <row r="312" spans="115:118" x14ac:dyDescent="0.25">
      <c r="DK312" s="177">
        <v>524</v>
      </c>
      <c r="DL312" s="178" t="s">
        <v>836</v>
      </c>
      <c r="DM312" s="179">
        <v>7</v>
      </c>
      <c r="DN312" s="171"/>
    </row>
    <row r="313" spans="115:118" x14ac:dyDescent="0.25">
      <c r="DK313" s="177">
        <v>531</v>
      </c>
      <c r="DL313" s="178" t="s">
        <v>837</v>
      </c>
      <c r="DM313" s="179">
        <v>5</v>
      </c>
      <c r="DN313" s="171"/>
    </row>
    <row r="314" spans="115:118" x14ac:dyDescent="0.25">
      <c r="DK314" s="177">
        <v>532</v>
      </c>
      <c r="DL314" s="178" t="s">
        <v>838</v>
      </c>
      <c r="DM314" s="179">
        <v>6</v>
      </c>
      <c r="DN314" s="171"/>
    </row>
    <row r="315" spans="115:118" x14ac:dyDescent="0.25">
      <c r="DK315" s="177">
        <v>533</v>
      </c>
      <c r="DL315" s="178" t="s">
        <v>839</v>
      </c>
      <c r="DM315" s="179">
        <v>6</v>
      </c>
      <c r="DN315" s="171"/>
    </row>
    <row r="316" spans="115:118" x14ac:dyDescent="0.25">
      <c r="DK316" s="177">
        <v>534</v>
      </c>
      <c r="DL316" s="178" t="s">
        <v>840</v>
      </c>
      <c r="DM316" s="179">
        <v>7</v>
      </c>
      <c r="DN316" s="171"/>
    </row>
    <row r="317" spans="115:118" x14ac:dyDescent="0.25">
      <c r="DK317" s="177">
        <v>541</v>
      </c>
      <c r="DL317" s="178" t="s">
        <v>841</v>
      </c>
      <c r="DM317" s="179">
        <v>6</v>
      </c>
      <c r="DN317" s="171"/>
    </row>
    <row r="318" spans="115:118" x14ac:dyDescent="0.25">
      <c r="DK318" s="177">
        <v>542</v>
      </c>
      <c r="DL318" s="178" t="s">
        <v>842</v>
      </c>
      <c r="DM318" s="179">
        <v>7</v>
      </c>
      <c r="DN318" s="171" t="s">
        <v>967</v>
      </c>
    </row>
    <row r="319" spans="115:118" x14ac:dyDescent="0.25">
      <c r="DK319" s="177">
        <v>543</v>
      </c>
      <c r="DL319" s="178" t="s">
        <v>843</v>
      </c>
      <c r="DM319" s="179">
        <v>8</v>
      </c>
      <c r="DN319" s="171"/>
    </row>
    <row r="320" spans="115:118" x14ac:dyDescent="0.25">
      <c r="DK320" s="177">
        <v>544</v>
      </c>
      <c r="DL320" s="178" t="s">
        <v>844</v>
      </c>
      <c r="DM320" s="179">
        <v>9</v>
      </c>
      <c r="DN320" s="171"/>
    </row>
    <row r="321" spans="115:118" x14ac:dyDescent="0.25">
      <c r="DK321" s="177">
        <v>545</v>
      </c>
      <c r="DL321" s="178" t="s">
        <v>845</v>
      </c>
      <c r="DM321" s="179">
        <v>10</v>
      </c>
      <c r="DN321" s="171"/>
    </row>
    <row r="322" spans="115:118" x14ac:dyDescent="0.25">
      <c r="DK322" s="177">
        <v>550</v>
      </c>
      <c r="DL322" s="178" t="s">
        <v>846</v>
      </c>
      <c r="DM322" s="179">
        <v>7</v>
      </c>
      <c r="DN322" s="171"/>
    </row>
    <row r="323" spans="115:118" x14ac:dyDescent="0.25">
      <c r="DK323" s="177">
        <v>551</v>
      </c>
      <c r="DL323" s="178" t="s">
        <v>732</v>
      </c>
      <c r="DM323" s="179">
        <v>8</v>
      </c>
      <c r="DN323" s="171"/>
    </row>
    <row r="324" spans="115:118" x14ac:dyDescent="0.25">
      <c r="DK324" s="177">
        <v>552</v>
      </c>
      <c r="DL324" s="178" t="s">
        <v>733</v>
      </c>
      <c r="DM324" s="179">
        <v>9</v>
      </c>
      <c r="DN324" s="171"/>
    </row>
    <row r="325" spans="115:118" x14ac:dyDescent="0.25">
      <c r="DK325" s="177">
        <v>553</v>
      </c>
      <c r="DL325" s="178" t="s">
        <v>734</v>
      </c>
      <c r="DM325" s="179">
        <v>10</v>
      </c>
      <c r="DN325" s="171"/>
    </row>
    <row r="326" spans="115:118" x14ac:dyDescent="0.25">
      <c r="DK326" s="177">
        <v>554</v>
      </c>
      <c r="DL326" s="178" t="s">
        <v>817</v>
      </c>
      <c r="DM326" s="179">
        <v>11</v>
      </c>
      <c r="DN326" s="171"/>
    </row>
    <row r="327" spans="115:118" x14ac:dyDescent="0.25">
      <c r="DK327" s="177">
        <v>555</v>
      </c>
      <c r="DL327" s="180" t="s">
        <v>736</v>
      </c>
      <c r="DM327" s="179">
        <v>12</v>
      </c>
      <c r="DN327" s="171"/>
    </row>
    <row r="328" spans="115:118" x14ac:dyDescent="0.25">
      <c r="DK328" s="177">
        <v>561</v>
      </c>
      <c r="DL328" s="178" t="s">
        <v>847</v>
      </c>
      <c r="DM328" s="179">
        <v>3</v>
      </c>
      <c r="DN328" s="171"/>
    </row>
    <row r="329" spans="115:118" x14ac:dyDescent="0.25">
      <c r="DK329" s="177">
        <v>562</v>
      </c>
      <c r="DL329" s="178" t="s">
        <v>848</v>
      </c>
      <c r="DM329" s="179">
        <v>4</v>
      </c>
      <c r="DN329" s="171"/>
    </row>
    <row r="330" spans="115:118" x14ac:dyDescent="0.25">
      <c r="DK330" s="177">
        <v>563</v>
      </c>
      <c r="DL330" s="178" t="s">
        <v>849</v>
      </c>
      <c r="DM330" s="179">
        <v>5</v>
      </c>
      <c r="DN330" s="171"/>
    </row>
    <row r="331" spans="115:118" x14ac:dyDescent="0.25">
      <c r="DK331" s="177">
        <v>564</v>
      </c>
      <c r="DL331" s="178" t="s">
        <v>850</v>
      </c>
      <c r="DM331" s="179">
        <v>6</v>
      </c>
      <c r="DN331" s="171"/>
    </row>
    <row r="332" spans="115:118" x14ac:dyDescent="0.25">
      <c r="DK332" s="177">
        <v>565</v>
      </c>
      <c r="DL332" s="178" t="s">
        <v>851</v>
      </c>
      <c r="DM332" s="179">
        <v>7</v>
      </c>
      <c r="DN332" s="171"/>
    </row>
    <row r="333" spans="115:118" x14ac:dyDescent="0.25">
      <c r="DK333" s="177">
        <v>566</v>
      </c>
      <c r="DL333" s="178" t="s">
        <v>0</v>
      </c>
      <c r="DM333" s="179">
        <v>8</v>
      </c>
      <c r="DN333" s="171"/>
    </row>
    <row r="334" spans="115:118" x14ac:dyDescent="0.25">
      <c r="DK334" s="177">
        <v>571</v>
      </c>
      <c r="DL334" s="178" t="s">
        <v>1</v>
      </c>
      <c r="DM334" s="179">
        <v>3</v>
      </c>
      <c r="DN334" s="171"/>
    </row>
    <row r="335" spans="115:118" x14ac:dyDescent="0.25">
      <c r="DK335" s="177">
        <v>572</v>
      </c>
      <c r="DL335" s="178" t="s">
        <v>2</v>
      </c>
      <c r="DM335" s="179">
        <v>4</v>
      </c>
      <c r="DN335" s="171"/>
    </row>
    <row r="336" spans="115:118" x14ac:dyDescent="0.25">
      <c r="DK336" s="177">
        <v>573</v>
      </c>
      <c r="DL336" s="178" t="s">
        <v>3</v>
      </c>
      <c r="DM336" s="179">
        <v>5</v>
      </c>
      <c r="DN336" s="171"/>
    </row>
    <row r="337" spans="115:118" x14ac:dyDescent="0.25">
      <c r="DK337" s="177">
        <v>574</v>
      </c>
      <c r="DL337" s="178" t="s">
        <v>4</v>
      </c>
      <c r="DM337" s="179">
        <v>6</v>
      </c>
      <c r="DN337" s="171"/>
    </row>
    <row r="338" spans="115:118" x14ac:dyDescent="0.25">
      <c r="DK338" s="177">
        <v>575</v>
      </c>
      <c r="DL338" s="178" t="s">
        <v>5</v>
      </c>
      <c r="DM338" s="179">
        <v>7</v>
      </c>
      <c r="DN338" s="171"/>
    </row>
    <row r="339" spans="115:118" x14ac:dyDescent="0.25">
      <c r="DK339" s="177">
        <v>576</v>
      </c>
      <c r="DL339" s="178" t="s">
        <v>6</v>
      </c>
      <c r="DM339" s="179">
        <v>8</v>
      </c>
      <c r="DN339" s="171"/>
    </row>
    <row r="340" spans="115:118" x14ac:dyDescent="0.25">
      <c r="DK340" s="177">
        <v>577</v>
      </c>
      <c r="DL340" s="178" t="s">
        <v>7</v>
      </c>
      <c r="DM340" s="181"/>
      <c r="DN340" s="171"/>
    </row>
    <row r="341" spans="115:118" x14ac:dyDescent="0.25">
      <c r="DK341" s="177">
        <v>578</v>
      </c>
      <c r="DL341" s="178" t="s">
        <v>8</v>
      </c>
      <c r="DM341" s="179">
        <v>7</v>
      </c>
      <c r="DN341" s="171"/>
    </row>
    <row r="342" spans="115:118" x14ac:dyDescent="0.25">
      <c r="DK342" s="177">
        <v>580</v>
      </c>
      <c r="DL342" s="178" t="s">
        <v>9</v>
      </c>
      <c r="DM342" s="179">
        <v>2</v>
      </c>
      <c r="DN342" s="171"/>
    </row>
    <row r="343" spans="115:118" x14ac:dyDescent="0.25">
      <c r="DK343" s="177">
        <v>581</v>
      </c>
      <c r="DL343" s="178" t="s">
        <v>10</v>
      </c>
      <c r="DM343" s="179">
        <v>3</v>
      </c>
      <c r="DN343" s="171"/>
    </row>
    <row r="344" spans="115:118" x14ac:dyDescent="0.25">
      <c r="DK344" s="177">
        <v>582</v>
      </c>
      <c r="DL344" s="178" t="s">
        <v>11</v>
      </c>
      <c r="DM344" s="179">
        <v>4</v>
      </c>
      <c r="DN344" s="171"/>
    </row>
    <row r="345" spans="115:118" x14ac:dyDescent="0.25">
      <c r="DK345" s="177">
        <v>583</v>
      </c>
      <c r="DL345" s="178" t="s">
        <v>12</v>
      </c>
      <c r="DM345" s="179">
        <v>4</v>
      </c>
      <c r="DN345" s="171"/>
    </row>
    <row r="346" spans="115:118" x14ac:dyDescent="0.25">
      <c r="DK346" s="177">
        <v>584</v>
      </c>
      <c r="DL346" s="178" t="s">
        <v>13</v>
      </c>
      <c r="DM346" s="179">
        <v>5</v>
      </c>
      <c r="DN346" s="171"/>
    </row>
    <row r="347" spans="115:118" x14ac:dyDescent="0.25">
      <c r="DK347" s="177">
        <v>585</v>
      </c>
      <c r="DL347" s="178" t="s">
        <v>14</v>
      </c>
      <c r="DM347" s="179">
        <v>6</v>
      </c>
      <c r="DN347" s="171"/>
    </row>
    <row r="348" spans="115:118" x14ac:dyDescent="0.25">
      <c r="DK348" s="177">
        <v>586</v>
      </c>
      <c r="DL348" s="178" t="s">
        <v>15</v>
      </c>
      <c r="DM348" s="179">
        <v>7</v>
      </c>
      <c r="DN348" s="171"/>
    </row>
    <row r="349" spans="115:118" x14ac:dyDescent="0.25">
      <c r="DK349" s="177">
        <v>587</v>
      </c>
      <c r="DL349" s="178" t="s">
        <v>16</v>
      </c>
      <c r="DM349" s="179">
        <v>8</v>
      </c>
      <c r="DN349" s="171"/>
    </row>
    <row r="350" spans="115:118" x14ac:dyDescent="0.25">
      <c r="DK350" s="177">
        <v>590</v>
      </c>
      <c r="DL350" s="178" t="s">
        <v>846</v>
      </c>
      <c r="DM350" s="179">
        <v>7</v>
      </c>
      <c r="DN350" s="171"/>
    </row>
    <row r="351" spans="115:118" x14ac:dyDescent="0.25">
      <c r="DK351" s="177">
        <v>591</v>
      </c>
      <c r="DL351" s="178" t="s">
        <v>17</v>
      </c>
      <c r="DM351" s="179">
        <v>8</v>
      </c>
      <c r="DN351" s="171"/>
    </row>
    <row r="352" spans="115:118" x14ac:dyDescent="0.25">
      <c r="DK352" s="177">
        <v>592</v>
      </c>
      <c r="DL352" s="178" t="s">
        <v>18</v>
      </c>
      <c r="DM352" s="179">
        <v>9</v>
      </c>
      <c r="DN352" s="171"/>
    </row>
    <row r="353" spans="115:118" x14ac:dyDescent="0.25">
      <c r="DK353" s="177">
        <v>593</v>
      </c>
      <c r="DL353" s="178" t="s">
        <v>19</v>
      </c>
      <c r="DM353" s="179">
        <v>10</v>
      </c>
      <c r="DN353" s="171"/>
    </row>
    <row r="354" spans="115:118" x14ac:dyDescent="0.25">
      <c r="DK354" s="177">
        <v>594</v>
      </c>
      <c r="DL354" s="178" t="s">
        <v>20</v>
      </c>
      <c r="DM354" s="179">
        <v>11</v>
      </c>
      <c r="DN354" s="171"/>
    </row>
    <row r="355" spans="115:118" x14ac:dyDescent="0.25">
      <c r="DK355" s="177">
        <v>601</v>
      </c>
      <c r="DL355" s="178" t="s">
        <v>21</v>
      </c>
      <c r="DM355" s="179">
        <v>4</v>
      </c>
      <c r="DN355" s="171"/>
    </row>
    <row r="356" spans="115:118" x14ac:dyDescent="0.25">
      <c r="DK356" s="177">
        <v>602</v>
      </c>
      <c r="DL356" s="178" t="s">
        <v>22</v>
      </c>
      <c r="DM356" s="179">
        <v>5</v>
      </c>
      <c r="DN356" s="171"/>
    </row>
    <row r="357" spans="115:118" x14ac:dyDescent="0.25">
      <c r="DK357" s="177">
        <v>603</v>
      </c>
      <c r="DL357" s="178" t="s">
        <v>23</v>
      </c>
      <c r="DM357" s="179">
        <v>6</v>
      </c>
      <c r="DN357" s="171"/>
    </row>
    <row r="358" spans="115:118" x14ac:dyDescent="0.25">
      <c r="DK358" s="177">
        <v>604</v>
      </c>
      <c r="DL358" s="178" t="s">
        <v>24</v>
      </c>
      <c r="DM358" s="179">
        <v>7</v>
      </c>
      <c r="DN358" s="171"/>
    </row>
    <row r="359" spans="115:118" x14ac:dyDescent="0.25">
      <c r="DK359" s="177">
        <v>611</v>
      </c>
      <c r="DL359" s="178" t="s">
        <v>25</v>
      </c>
      <c r="DM359" s="179">
        <v>1</v>
      </c>
      <c r="DN359" s="171"/>
    </row>
    <row r="360" spans="115:118" x14ac:dyDescent="0.25">
      <c r="DK360" s="177">
        <v>612</v>
      </c>
      <c r="DL360" s="178" t="s">
        <v>26</v>
      </c>
      <c r="DM360" s="179">
        <v>2</v>
      </c>
      <c r="DN360" s="171"/>
    </row>
    <row r="361" spans="115:118" x14ac:dyDescent="0.25">
      <c r="DK361" s="177">
        <v>613</v>
      </c>
      <c r="DL361" s="178" t="s">
        <v>27</v>
      </c>
      <c r="DM361" s="179">
        <v>3</v>
      </c>
      <c r="DN361" s="171" t="s">
        <v>963</v>
      </c>
    </row>
    <row r="362" spans="115:118" x14ac:dyDescent="0.25">
      <c r="DK362" s="177">
        <v>614</v>
      </c>
      <c r="DL362" s="178" t="s">
        <v>28</v>
      </c>
      <c r="DM362" s="179">
        <v>4</v>
      </c>
      <c r="DN362" s="171" t="s">
        <v>963</v>
      </c>
    </row>
    <row r="363" spans="115:118" x14ac:dyDescent="0.25">
      <c r="DK363" s="177">
        <v>631</v>
      </c>
      <c r="DL363" s="178" t="s">
        <v>29</v>
      </c>
      <c r="DM363" s="179">
        <v>8</v>
      </c>
      <c r="DN363" s="171"/>
    </row>
    <row r="364" spans="115:118" x14ac:dyDescent="0.25">
      <c r="DK364" s="177">
        <v>632</v>
      </c>
      <c r="DL364" s="178" t="s">
        <v>30</v>
      </c>
      <c r="DM364" s="179">
        <v>9</v>
      </c>
      <c r="DN364" s="171"/>
    </row>
    <row r="365" spans="115:118" x14ac:dyDescent="0.25">
      <c r="DK365" s="177">
        <v>633</v>
      </c>
      <c r="DL365" s="178" t="s">
        <v>31</v>
      </c>
      <c r="DM365" s="179">
        <v>10</v>
      </c>
      <c r="DN365" s="171"/>
    </row>
    <row r="366" spans="115:118" x14ac:dyDescent="0.25">
      <c r="DK366" s="177">
        <v>634</v>
      </c>
      <c r="DL366" s="178" t="s">
        <v>32</v>
      </c>
      <c r="DM366" s="179">
        <v>11</v>
      </c>
      <c r="DN366" s="171"/>
    </row>
    <row r="367" spans="115:118" x14ac:dyDescent="0.25">
      <c r="DK367" s="177">
        <v>690</v>
      </c>
      <c r="DL367" s="178" t="s">
        <v>732</v>
      </c>
      <c r="DM367" s="179">
        <v>8</v>
      </c>
      <c r="DN367" s="171"/>
    </row>
    <row r="368" spans="115:118" x14ac:dyDescent="0.25">
      <c r="DK368" s="177">
        <v>691</v>
      </c>
      <c r="DL368" s="178" t="s">
        <v>733</v>
      </c>
      <c r="DM368" s="179">
        <v>9</v>
      </c>
      <c r="DN368" s="171"/>
    </row>
    <row r="369" spans="115:118" x14ac:dyDescent="0.25">
      <c r="DK369" s="177">
        <v>692</v>
      </c>
      <c r="DL369" s="178" t="s">
        <v>734</v>
      </c>
      <c r="DM369" s="179">
        <v>10</v>
      </c>
      <c r="DN369" s="171"/>
    </row>
    <row r="370" spans="115:118" x14ac:dyDescent="0.25">
      <c r="DK370" s="177">
        <v>693</v>
      </c>
      <c r="DL370" s="178" t="s">
        <v>817</v>
      </c>
      <c r="DM370" s="179">
        <v>11</v>
      </c>
      <c r="DN370" s="171"/>
    </row>
    <row r="371" spans="115:118" x14ac:dyDescent="0.25">
      <c r="DK371" s="177">
        <v>694</v>
      </c>
      <c r="DL371" s="178" t="s">
        <v>736</v>
      </c>
      <c r="DM371" s="179">
        <v>12</v>
      </c>
      <c r="DN371" s="171"/>
    </row>
    <row r="372" spans="115:118" x14ac:dyDescent="0.25">
      <c r="DK372" s="177">
        <v>706</v>
      </c>
      <c r="DL372" s="178" t="s">
        <v>33</v>
      </c>
      <c r="DM372" s="179">
        <v>4</v>
      </c>
      <c r="DN372" s="171"/>
    </row>
    <row r="373" spans="115:118" x14ac:dyDescent="0.25">
      <c r="DK373" s="177">
        <v>707</v>
      </c>
      <c r="DL373" s="178" t="s">
        <v>34</v>
      </c>
      <c r="DM373" s="179">
        <v>5</v>
      </c>
      <c r="DN373" s="171"/>
    </row>
    <row r="374" spans="115:118" x14ac:dyDescent="0.25">
      <c r="DK374" s="177">
        <v>708</v>
      </c>
      <c r="DL374" s="178" t="s">
        <v>35</v>
      </c>
      <c r="DM374" s="179">
        <v>6</v>
      </c>
      <c r="DN374" s="171"/>
    </row>
    <row r="375" spans="115:118" x14ac:dyDescent="0.25">
      <c r="DK375" s="177">
        <v>709</v>
      </c>
      <c r="DL375" s="178" t="s">
        <v>36</v>
      </c>
      <c r="DM375" s="179">
        <v>7</v>
      </c>
      <c r="DN375" s="171"/>
    </row>
    <row r="376" spans="115:118" x14ac:dyDescent="0.25">
      <c r="DK376" s="177">
        <v>710</v>
      </c>
      <c r="DL376" s="178" t="s">
        <v>37</v>
      </c>
      <c r="DM376" s="179">
        <v>6</v>
      </c>
      <c r="DN376" s="171"/>
    </row>
    <row r="377" spans="115:118" x14ac:dyDescent="0.25">
      <c r="DK377" s="177">
        <v>711</v>
      </c>
      <c r="DL377" s="178" t="s">
        <v>38</v>
      </c>
      <c r="DM377" s="179">
        <v>7</v>
      </c>
      <c r="DN377" s="171"/>
    </row>
    <row r="378" spans="115:118" x14ac:dyDescent="0.25">
      <c r="DK378" s="177">
        <v>712</v>
      </c>
      <c r="DL378" s="178" t="s">
        <v>39</v>
      </c>
      <c r="DM378" s="179">
        <v>8</v>
      </c>
      <c r="DN378" s="171"/>
    </row>
    <row r="379" spans="115:118" x14ac:dyDescent="0.25">
      <c r="DK379" s="177">
        <v>713</v>
      </c>
      <c r="DL379" s="178" t="s">
        <v>40</v>
      </c>
      <c r="DM379" s="179">
        <v>9</v>
      </c>
      <c r="DN379" s="171"/>
    </row>
    <row r="380" spans="115:118" x14ac:dyDescent="0.25">
      <c r="DK380" s="177">
        <v>714</v>
      </c>
      <c r="DL380" s="178" t="s">
        <v>41</v>
      </c>
      <c r="DM380" s="179">
        <v>10</v>
      </c>
      <c r="DN380" s="171"/>
    </row>
    <row r="381" spans="115:118" x14ac:dyDescent="0.25">
      <c r="DK381" s="177">
        <v>720</v>
      </c>
      <c r="DL381" s="178" t="s">
        <v>42</v>
      </c>
      <c r="DM381" s="179">
        <v>6</v>
      </c>
      <c r="DN381" s="171"/>
    </row>
    <row r="382" spans="115:118" x14ac:dyDescent="0.25">
      <c r="DK382" s="177">
        <v>721</v>
      </c>
      <c r="DL382" s="178" t="s">
        <v>43</v>
      </c>
      <c r="DM382" s="179">
        <v>7</v>
      </c>
      <c r="DN382" s="171"/>
    </row>
    <row r="383" spans="115:118" x14ac:dyDescent="0.25">
      <c r="DK383" s="177">
        <v>722</v>
      </c>
      <c r="DL383" s="178" t="s">
        <v>44</v>
      </c>
      <c r="DM383" s="179">
        <v>8</v>
      </c>
      <c r="DN383" s="171"/>
    </row>
    <row r="384" spans="115:118" x14ac:dyDescent="0.25">
      <c r="DK384" s="177">
        <v>723</v>
      </c>
      <c r="DL384" s="178" t="s">
        <v>45</v>
      </c>
      <c r="DM384" s="179">
        <v>9</v>
      </c>
      <c r="DN384" s="171"/>
    </row>
    <row r="385" spans="115:118" x14ac:dyDescent="0.25">
      <c r="DK385" s="177">
        <v>724</v>
      </c>
      <c r="DL385" s="178" t="s">
        <v>46</v>
      </c>
      <c r="DM385" s="179">
        <v>10</v>
      </c>
      <c r="DN385" s="171"/>
    </row>
    <row r="386" spans="115:118" x14ac:dyDescent="0.25">
      <c r="DK386" s="177">
        <v>731</v>
      </c>
      <c r="DL386" s="178" t="s">
        <v>47</v>
      </c>
      <c r="DM386" s="179">
        <v>4</v>
      </c>
      <c r="DN386" s="171" t="s">
        <v>964</v>
      </c>
    </row>
    <row r="387" spans="115:118" x14ac:dyDescent="0.25">
      <c r="DK387" s="177">
        <v>732</v>
      </c>
      <c r="DL387" s="178" t="s">
        <v>48</v>
      </c>
      <c r="DM387" s="179">
        <v>5</v>
      </c>
      <c r="DN387" s="171" t="s">
        <v>964</v>
      </c>
    </row>
    <row r="388" spans="115:118" x14ac:dyDescent="0.25">
      <c r="DK388" s="177">
        <v>733</v>
      </c>
      <c r="DL388" s="178" t="s">
        <v>49</v>
      </c>
      <c r="DM388" s="179">
        <v>6</v>
      </c>
      <c r="DN388" s="171" t="s">
        <v>964</v>
      </c>
    </row>
    <row r="389" spans="115:118" x14ac:dyDescent="0.25">
      <c r="DK389" s="177">
        <v>741</v>
      </c>
      <c r="DL389" s="178" t="s">
        <v>50</v>
      </c>
      <c r="DM389" s="179">
        <v>7</v>
      </c>
      <c r="DN389" s="171" t="s">
        <v>965</v>
      </c>
    </row>
    <row r="390" spans="115:118" x14ac:dyDescent="0.25">
      <c r="DK390" s="177">
        <v>742</v>
      </c>
      <c r="DL390" s="178" t="s">
        <v>51</v>
      </c>
      <c r="DM390" s="179">
        <v>8</v>
      </c>
      <c r="DN390" s="171" t="s">
        <v>966</v>
      </c>
    </row>
    <row r="391" spans="115:118" x14ac:dyDescent="0.25">
      <c r="DK391" s="177">
        <v>743</v>
      </c>
      <c r="DL391" s="178" t="s">
        <v>52</v>
      </c>
      <c r="DM391" s="179">
        <v>9</v>
      </c>
      <c r="DN391" s="171"/>
    </row>
    <row r="392" spans="115:118" x14ac:dyDescent="0.25">
      <c r="DK392" s="177">
        <v>750</v>
      </c>
      <c r="DL392" s="178" t="s">
        <v>732</v>
      </c>
      <c r="DM392" s="179">
        <v>9</v>
      </c>
      <c r="DN392" s="171" t="s">
        <v>951</v>
      </c>
    </row>
    <row r="393" spans="115:118" x14ac:dyDescent="0.25">
      <c r="DK393" s="177">
        <v>751</v>
      </c>
      <c r="DL393" s="178" t="s">
        <v>733</v>
      </c>
      <c r="DM393" s="179">
        <v>10</v>
      </c>
      <c r="DN393" s="171" t="s">
        <v>951</v>
      </c>
    </row>
    <row r="394" spans="115:118" x14ac:dyDescent="0.25">
      <c r="DK394" s="177">
        <v>752</v>
      </c>
      <c r="DL394" s="178" t="s">
        <v>734</v>
      </c>
      <c r="DM394" s="179">
        <v>11</v>
      </c>
      <c r="DN394" s="171" t="s">
        <v>951</v>
      </c>
    </row>
    <row r="395" spans="115:118" x14ac:dyDescent="0.25">
      <c r="DK395" s="177">
        <v>753</v>
      </c>
      <c r="DL395" s="178" t="s">
        <v>735</v>
      </c>
      <c r="DM395" s="179">
        <v>12</v>
      </c>
      <c r="DN395" s="171" t="s">
        <v>951</v>
      </c>
    </row>
    <row r="396" spans="115:118" x14ac:dyDescent="0.25">
      <c r="DK396" s="177">
        <v>760</v>
      </c>
      <c r="DL396" s="178" t="s">
        <v>53</v>
      </c>
      <c r="DM396" s="179">
        <v>6</v>
      </c>
      <c r="DN396" s="171"/>
    </row>
    <row r="397" spans="115:118" x14ac:dyDescent="0.25">
      <c r="DK397" s="177">
        <v>761</v>
      </c>
      <c r="DL397" s="178" t="s">
        <v>54</v>
      </c>
      <c r="DM397" s="179">
        <v>7</v>
      </c>
      <c r="DN397" s="171"/>
    </row>
    <row r="398" spans="115:118" x14ac:dyDescent="0.25">
      <c r="DK398" s="177">
        <v>762</v>
      </c>
      <c r="DL398" s="178" t="s">
        <v>55</v>
      </c>
      <c r="DM398" s="179">
        <v>8</v>
      </c>
      <c r="DN398" s="171"/>
    </row>
    <row r="399" spans="115:118" x14ac:dyDescent="0.25">
      <c r="DK399" s="177">
        <v>763</v>
      </c>
      <c r="DL399" s="178" t="s">
        <v>56</v>
      </c>
      <c r="DM399" s="179">
        <v>9</v>
      </c>
      <c r="DN399" s="171"/>
    </row>
    <row r="400" spans="115:118" x14ac:dyDescent="0.25">
      <c r="DK400" s="177">
        <v>764</v>
      </c>
      <c r="DL400" s="178" t="s">
        <v>57</v>
      </c>
      <c r="DM400" s="179">
        <v>10</v>
      </c>
      <c r="DN400" s="171"/>
    </row>
    <row r="401" spans="115:118" x14ac:dyDescent="0.25">
      <c r="DK401" s="177">
        <v>770</v>
      </c>
      <c r="DL401" s="178" t="s">
        <v>53</v>
      </c>
      <c r="DM401" s="179">
        <v>6</v>
      </c>
      <c r="DN401" s="171"/>
    </row>
    <row r="402" spans="115:118" x14ac:dyDescent="0.25">
      <c r="DK402" s="177">
        <v>771</v>
      </c>
      <c r="DL402" s="178" t="s">
        <v>54</v>
      </c>
      <c r="DM402" s="179">
        <v>7</v>
      </c>
      <c r="DN402" s="171" t="s">
        <v>951</v>
      </c>
    </row>
    <row r="403" spans="115:118" x14ac:dyDescent="0.25">
      <c r="DK403" s="177">
        <v>772</v>
      </c>
      <c r="DL403" s="178" t="s">
        <v>55</v>
      </c>
      <c r="DM403" s="179">
        <v>8</v>
      </c>
      <c r="DN403" s="171" t="s">
        <v>951</v>
      </c>
    </row>
    <row r="404" spans="115:118" x14ac:dyDescent="0.25">
      <c r="DK404" s="177">
        <v>773</v>
      </c>
      <c r="DL404" s="178" t="s">
        <v>56</v>
      </c>
      <c r="DM404" s="179">
        <v>9</v>
      </c>
      <c r="DN404" s="171" t="s">
        <v>951</v>
      </c>
    </row>
    <row r="405" spans="115:118" x14ac:dyDescent="0.25">
      <c r="DK405" s="177">
        <v>774</v>
      </c>
      <c r="DL405" s="178" t="s">
        <v>57</v>
      </c>
      <c r="DM405" s="179">
        <v>10</v>
      </c>
      <c r="DN405" s="171" t="s">
        <v>951</v>
      </c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780</v>
      </c>
      <c r="DL407" s="178" t="s">
        <v>53</v>
      </c>
      <c r="DM407" s="179">
        <v>6</v>
      </c>
      <c r="DN407" s="171"/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781</v>
      </c>
      <c r="DL409" s="178" t="s">
        <v>54</v>
      </c>
      <c r="DM409" s="179">
        <v>7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782</v>
      </c>
      <c r="DL411" s="178" t="s">
        <v>55</v>
      </c>
      <c r="DM411" s="179">
        <v>8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783</v>
      </c>
      <c r="DL413" s="178" t="s">
        <v>56</v>
      </c>
      <c r="DM413" s="179">
        <v>9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784</v>
      </c>
      <c r="DL415" s="178" t="s">
        <v>57</v>
      </c>
      <c r="DM415" s="179">
        <v>10</v>
      </c>
      <c r="DN415" s="171" t="s">
        <v>952</v>
      </c>
    </row>
    <row r="416" spans="115:118" x14ac:dyDescent="0.25">
      <c r="DK416" s="177">
        <v>811</v>
      </c>
      <c r="DL416" s="178" t="s">
        <v>58</v>
      </c>
      <c r="DM416" s="179">
        <v>4</v>
      </c>
      <c r="DN416" s="171"/>
    </row>
    <row r="417" spans="115:118" x14ac:dyDescent="0.25">
      <c r="DK417" s="177">
        <v>812</v>
      </c>
      <c r="DL417" s="178" t="s">
        <v>59</v>
      </c>
      <c r="DM417" s="179">
        <v>5</v>
      </c>
      <c r="DN417" s="171"/>
    </row>
    <row r="418" spans="115:118" x14ac:dyDescent="0.25">
      <c r="DK418" s="177">
        <v>813</v>
      </c>
      <c r="DL418" s="178" t="s">
        <v>60</v>
      </c>
      <c r="DM418" s="179">
        <v>6</v>
      </c>
      <c r="DN418" s="171"/>
    </row>
    <row r="419" spans="115:118" x14ac:dyDescent="0.25">
      <c r="DK419" s="177">
        <v>814</v>
      </c>
      <c r="DL419" s="178" t="s">
        <v>61</v>
      </c>
      <c r="DM419" s="179">
        <v>7</v>
      </c>
      <c r="DN419" s="171"/>
    </row>
    <row r="420" spans="115:118" x14ac:dyDescent="0.25">
      <c r="DK420" s="177">
        <v>821</v>
      </c>
      <c r="DL420" s="178" t="s">
        <v>62</v>
      </c>
      <c r="DM420" s="179">
        <v>7</v>
      </c>
      <c r="DN420" s="171"/>
    </row>
    <row r="421" spans="115:118" x14ac:dyDescent="0.25">
      <c r="DK421" s="177">
        <v>822</v>
      </c>
      <c r="DL421" s="178" t="s">
        <v>63</v>
      </c>
      <c r="DM421" s="179">
        <v>8</v>
      </c>
      <c r="DN421" s="171"/>
    </row>
    <row r="422" spans="115:118" x14ac:dyDescent="0.25">
      <c r="DK422" s="177">
        <v>823</v>
      </c>
      <c r="DL422" s="178" t="s">
        <v>64</v>
      </c>
      <c r="DM422" s="179">
        <v>9</v>
      </c>
      <c r="DN422" s="171"/>
    </row>
    <row r="423" spans="115:118" x14ac:dyDescent="0.25">
      <c r="DK423" s="177">
        <v>824</v>
      </c>
      <c r="DL423" s="178" t="s">
        <v>65</v>
      </c>
      <c r="DM423" s="179">
        <v>10</v>
      </c>
      <c r="DN423" s="171"/>
    </row>
    <row r="424" spans="115:118" x14ac:dyDescent="0.25">
      <c r="DK424" s="177">
        <v>850</v>
      </c>
      <c r="DL424" s="178" t="s">
        <v>732</v>
      </c>
      <c r="DM424" s="179">
        <v>8</v>
      </c>
      <c r="DN424" s="171"/>
    </row>
    <row r="425" spans="115:118" x14ac:dyDescent="0.25">
      <c r="DK425" s="177">
        <v>851</v>
      </c>
      <c r="DL425" s="178" t="s">
        <v>733</v>
      </c>
      <c r="DM425" s="179">
        <v>9</v>
      </c>
      <c r="DN425" s="171"/>
    </row>
    <row r="426" spans="115:118" x14ac:dyDescent="0.25">
      <c r="DK426" s="177">
        <v>852</v>
      </c>
      <c r="DL426" s="178" t="s">
        <v>734</v>
      </c>
      <c r="DM426" s="179">
        <v>10</v>
      </c>
      <c r="DN426" s="171"/>
    </row>
    <row r="427" spans="115:118" x14ac:dyDescent="0.25">
      <c r="DK427" s="177">
        <v>853</v>
      </c>
      <c r="DL427" s="178" t="s">
        <v>735</v>
      </c>
      <c r="DM427" s="179">
        <v>11</v>
      </c>
      <c r="DN427" s="171"/>
    </row>
    <row r="428" spans="115:118" x14ac:dyDescent="0.25">
      <c r="DK428" s="177">
        <v>951</v>
      </c>
      <c r="DL428" s="178" t="s">
        <v>66</v>
      </c>
      <c r="DM428" s="179">
        <v>6</v>
      </c>
      <c r="DN428" s="171"/>
    </row>
    <row r="429" spans="115:118" x14ac:dyDescent="0.25">
      <c r="DK429" s="177">
        <v>952</v>
      </c>
      <c r="DL429" s="178" t="s">
        <v>67</v>
      </c>
      <c r="DM429" s="179">
        <v>7</v>
      </c>
      <c r="DN429" s="171"/>
    </row>
    <row r="430" spans="115:118" x14ac:dyDescent="0.25">
      <c r="DK430" s="177">
        <v>953</v>
      </c>
      <c r="DL430" s="178" t="s">
        <v>68</v>
      </c>
      <c r="DM430" s="179">
        <v>8</v>
      </c>
      <c r="DN430" s="171"/>
    </row>
    <row r="431" spans="115:118" x14ac:dyDescent="0.25">
      <c r="DK431" s="177">
        <v>954</v>
      </c>
      <c r="DL431" s="178" t="s">
        <v>69</v>
      </c>
      <c r="DM431" s="179">
        <v>8</v>
      </c>
      <c r="DN431" s="171"/>
    </row>
    <row r="432" spans="115:118" x14ac:dyDescent="0.25">
      <c r="DK432" s="177">
        <v>955</v>
      </c>
      <c r="DL432" s="178" t="s">
        <v>70</v>
      </c>
      <c r="DM432" s="179">
        <v>9</v>
      </c>
      <c r="DN432" s="171"/>
    </row>
    <row r="433" spans="115:118" x14ac:dyDescent="0.25">
      <c r="DK433" s="177">
        <v>961</v>
      </c>
      <c r="DL433" s="178" t="s">
        <v>71</v>
      </c>
      <c r="DM433" s="179">
        <v>6</v>
      </c>
      <c r="DN433" s="171"/>
    </row>
    <row r="434" spans="115:118" x14ac:dyDescent="0.25">
      <c r="DK434" s="177">
        <v>962</v>
      </c>
      <c r="DL434" s="178" t="s">
        <v>72</v>
      </c>
      <c r="DM434" s="179">
        <v>7</v>
      </c>
      <c r="DN434" s="171"/>
    </row>
    <row r="435" spans="115:118" x14ac:dyDescent="0.25">
      <c r="DK435" s="177">
        <v>963</v>
      </c>
      <c r="DL435" s="178" t="s">
        <v>73</v>
      </c>
      <c r="DM435" s="179">
        <v>8</v>
      </c>
      <c r="DN435" s="171"/>
    </row>
    <row r="436" spans="115:118" x14ac:dyDescent="0.25">
      <c r="DK436" s="177">
        <v>971</v>
      </c>
      <c r="DL436" s="178" t="s">
        <v>74</v>
      </c>
      <c r="DM436" s="179">
        <v>6</v>
      </c>
      <c r="DN436" s="171"/>
    </row>
    <row r="437" spans="115:118" x14ac:dyDescent="0.25">
      <c r="DK437" s="182">
        <v>972</v>
      </c>
      <c r="DL437" s="183" t="s">
        <v>75</v>
      </c>
      <c r="DM437" s="184">
        <v>7</v>
      </c>
      <c r="DN437" s="172"/>
    </row>
  </sheetData>
  <autoFilter ref="A4:EJ159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9:DM179"/>
    <mergeCell ref="K3:K4"/>
    <mergeCell ref="L3:L4"/>
    <mergeCell ref="M3:M4"/>
    <mergeCell ref="N3:N4"/>
    <mergeCell ref="O3:O4"/>
  </mergeCells>
  <conditionalFormatting sqref="CY11 CY112 DB106 DB10:DB27 DB144 CY144 DB146:DB150 CY146:CY150 DB75 DB131 DB133:DB139 DB103:DB104 DB30:DB46 DB48:DB64 DB79:DB101 DB115:DB116 DB118:DB128 DB112:DB113">
    <cfRule type="cellIs" dxfId="477" priority="145" stopIfTrue="1" operator="notEqual">
      <formula>$DF10</formula>
    </cfRule>
  </conditionalFormatting>
  <conditionalFormatting sqref="CY10 CY13:CY27 CY75 CY131 CY133:CY139 CY103:CY106 CY29:CY46 CY48:CY64 CY79:CY101 CY115:CY116 CY118:CY128 CY113">
    <cfRule type="cellIs" dxfId="476" priority="146" stopIfTrue="1" operator="notEqual">
      <formula>$DB10</formula>
    </cfRule>
  </conditionalFormatting>
  <conditionalFormatting sqref="DB107">
    <cfRule type="cellIs" dxfId="475" priority="143" stopIfTrue="1" operator="notEqual">
      <formula>$DF107</formula>
    </cfRule>
  </conditionalFormatting>
  <conditionalFormatting sqref="CY107">
    <cfRule type="cellIs" dxfId="474" priority="144" stopIfTrue="1" operator="notEqual">
      <formula>$DB107</formula>
    </cfRule>
  </conditionalFormatting>
  <conditionalFormatting sqref="DB108">
    <cfRule type="cellIs" dxfId="473" priority="141" stopIfTrue="1" operator="notEqual">
      <formula>$DF108</formula>
    </cfRule>
  </conditionalFormatting>
  <conditionalFormatting sqref="CY108">
    <cfRule type="cellIs" dxfId="472" priority="142" stopIfTrue="1" operator="notEqual">
      <formula>$DB108</formula>
    </cfRule>
  </conditionalFormatting>
  <conditionalFormatting sqref="DB67">
    <cfRule type="cellIs" dxfId="471" priority="137" stopIfTrue="1" operator="notEqual">
      <formula>$DF67</formula>
    </cfRule>
  </conditionalFormatting>
  <conditionalFormatting sqref="CY67">
    <cfRule type="cellIs" dxfId="470" priority="138" stopIfTrue="1" operator="notEqual">
      <formula>$DB67</formula>
    </cfRule>
  </conditionalFormatting>
  <conditionalFormatting sqref="DB68">
    <cfRule type="cellIs" dxfId="469" priority="135" stopIfTrue="1" operator="notEqual">
      <formula>$DF68</formula>
    </cfRule>
  </conditionalFormatting>
  <conditionalFormatting sqref="CY68">
    <cfRule type="cellIs" dxfId="468" priority="136" stopIfTrue="1" operator="notEqual">
      <formula>$DB68</formula>
    </cfRule>
  </conditionalFormatting>
  <conditionalFormatting sqref="DB47">
    <cfRule type="cellIs" dxfId="467" priority="133" stopIfTrue="1" operator="notEqual">
      <formula>$DF47</formula>
    </cfRule>
  </conditionalFormatting>
  <conditionalFormatting sqref="CY47">
    <cfRule type="cellIs" dxfId="466" priority="132" stopIfTrue="1" operator="notEqual">
      <formula>$DB47</formula>
    </cfRule>
  </conditionalFormatting>
  <conditionalFormatting sqref="DB28">
    <cfRule type="cellIs" dxfId="465" priority="130" stopIfTrue="1" operator="notEqual">
      <formula>$DF28</formula>
    </cfRule>
  </conditionalFormatting>
  <conditionalFormatting sqref="CY28">
    <cfRule type="cellIs" dxfId="464" priority="131" stopIfTrue="1" operator="notEqual">
      <formula>$DB28</formula>
    </cfRule>
  </conditionalFormatting>
  <conditionalFormatting sqref="DB66">
    <cfRule type="cellIs" dxfId="463" priority="126" stopIfTrue="1" operator="notEqual">
      <formula>$DF66</formula>
    </cfRule>
  </conditionalFormatting>
  <conditionalFormatting sqref="CY66">
    <cfRule type="cellIs" dxfId="462" priority="127" stopIfTrue="1" operator="notEqual">
      <formula>$DB66</formula>
    </cfRule>
  </conditionalFormatting>
  <conditionalFormatting sqref="DB109">
    <cfRule type="cellIs" dxfId="461" priority="124" stopIfTrue="1" operator="notEqual">
      <formula>$DF109</formula>
    </cfRule>
  </conditionalFormatting>
  <conditionalFormatting sqref="CY109">
    <cfRule type="cellIs" dxfId="460" priority="125" stopIfTrue="1" operator="notEqual">
      <formula>$DB109</formula>
    </cfRule>
  </conditionalFormatting>
  <conditionalFormatting sqref="DB69 DB71">
    <cfRule type="cellIs" dxfId="459" priority="122" stopIfTrue="1" operator="notEqual">
      <formula>$DF69</formula>
    </cfRule>
  </conditionalFormatting>
  <conditionalFormatting sqref="CY69 CY71">
    <cfRule type="cellIs" dxfId="458" priority="123" stopIfTrue="1" operator="notEqual">
      <formula>$DB69</formula>
    </cfRule>
  </conditionalFormatting>
  <conditionalFormatting sqref="DB129">
    <cfRule type="cellIs" dxfId="457" priority="120" stopIfTrue="1" operator="notEqual">
      <formula>$DF129</formula>
    </cfRule>
  </conditionalFormatting>
  <conditionalFormatting sqref="CY129">
    <cfRule type="cellIs" dxfId="456" priority="121" stopIfTrue="1" operator="notEqual">
      <formula>$DB129</formula>
    </cfRule>
  </conditionalFormatting>
  <conditionalFormatting sqref="CV106:CV109 CV66:CV69 CV75 CV131 CV133:CV139 CV103:CV104 CV71 CV5:CV64 CV79:CV101 CV115:CV116 CV118:CV129 CV113">
    <cfRule type="expression" dxfId="455" priority="117" stopIfTrue="1">
      <formula>$CY5=""</formula>
    </cfRule>
    <cfRule type="cellIs" dxfId="454" priority="119" stopIfTrue="1" operator="notEqual">
      <formula>$CY5</formula>
    </cfRule>
  </conditionalFormatting>
  <conditionalFormatting sqref="CV144 CV146:CV150">
    <cfRule type="cellIs" dxfId="453" priority="118" stopIfTrue="1" operator="notEqual">
      <formula>$CY144</formula>
    </cfRule>
  </conditionalFormatting>
  <conditionalFormatting sqref="CY12">
    <cfRule type="cellIs" dxfId="452" priority="116" stopIfTrue="1" operator="notEqual">
      <formula>$DF12</formula>
    </cfRule>
  </conditionalFormatting>
  <conditionalFormatting sqref="CV105">
    <cfRule type="cellIs" dxfId="451" priority="115" stopIfTrue="1" operator="notEqual">
      <formula>$CY105</formula>
    </cfRule>
  </conditionalFormatting>
  <conditionalFormatting sqref="DB72">
    <cfRule type="cellIs" dxfId="450" priority="113" stopIfTrue="1" operator="notEqual">
      <formula>$DF72</formula>
    </cfRule>
  </conditionalFormatting>
  <conditionalFormatting sqref="CY72">
    <cfRule type="cellIs" dxfId="449" priority="114" stopIfTrue="1" operator="notEqual">
      <formula>$DB72</formula>
    </cfRule>
  </conditionalFormatting>
  <conditionalFormatting sqref="CV72">
    <cfRule type="expression" dxfId="448" priority="111" stopIfTrue="1">
      <formula>$CY72=""</formula>
    </cfRule>
    <cfRule type="cellIs" dxfId="447" priority="112" stopIfTrue="1" operator="notEqual">
      <formula>$CY72</formula>
    </cfRule>
  </conditionalFormatting>
  <conditionalFormatting sqref="CY147 CY149">
    <cfRule type="cellIs" dxfId="446" priority="110" stopIfTrue="1" operator="notEqual">
      <formula>$DF147</formula>
    </cfRule>
  </conditionalFormatting>
  <conditionalFormatting sqref="DB110">
    <cfRule type="cellIs" dxfId="445" priority="108" stopIfTrue="1" operator="notEqual">
      <formula>$DF110</formula>
    </cfRule>
  </conditionalFormatting>
  <conditionalFormatting sqref="CY110">
    <cfRule type="cellIs" dxfId="444" priority="109" stopIfTrue="1" operator="notEqual">
      <formula>$DB110</formula>
    </cfRule>
  </conditionalFormatting>
  <conditionalFormatting sqref="CV110">
    <cfRule type="expression" dxfId="443" priority="106" stopIfTrue="1">
      <formula>$CY110=""</formula>
    </cfRule>
    <cfRule type="cellIs" dxfId="442" priority="107" stopIfTrue="1" operator="notEqual">
      <formula>$CY110</formula>
    </cfRule>
  </conditionalFormatting>
  <conditionalFormatting sqref="CV112">
    <cfRule type="expression" dxfId="441" priority="104" stopIfTrue="1">
      <formula>$CY112=""</formula>
    </cfRule>
    <cfRule type="cellIs" dxfId="440" priority="105" stopIfTrue="1" operator="notEqual">
      <formula>$CY112</formula>
    </cfRule>
  </conditionalFormatting>
  <conditionalFormatting sqref="DB143">
    <cfRule type="cellIs" dxfId="439" priority="103" stopIfTrue="1" operator="notEqual">
      <formula>$DF143</formula>
    </cfRule>
  </conditionalFormatting>
  <conditionalFormatting sqref="CY143">
    <cfRule type="cellIs" dxfId="438" priority="102" stopIfTrue="1" operator="notEqual">
      <formula>$DF143</formula>
    </cfRule>
  </conditionalFormatting>
  <conditionalFormatting sqref="CV143">
    <cfRule type="cellIs" dxfId="437" priority="101" stopIfTrue="1" operator="notEqual">
      <formula>$CY143</formula>
    </cfRule>
  </conditionalFormatting>
  <conditionalFormatting sqref="DB65">
    <cfRule type="cellIs" dxfId="436" priority="99" stopIfTrue="1" operator="notEqual">
      <formula>$DF65</formula>
    </cfRule>
  </conditionalFormatting>
  <conditionalFormatting sqref="CY65">
    <cfRule type="cellIs" dxfId="435" priority="100" stopIfTrue="1" operator="notEqual">
      <formula>$DB65</formula>
    </cfRule>
  </conditionalFormatting>
  <conditionalFormatting sqref="CV65">
    <cfRule type="expression" dxfId="434" priority="97" stopIfTrue="1">
      <formula>$CY65=""</formula>
    </cfRule>
    <cfRule type="cellIs" dxfId="433" priority="98" stopIfTrue="1" operator="notEqual">
      <formula>$CY65</formula>
    </cfRule>
  </conditionalFormatting>
  <conditionalFormatting sqref="DB78">
    <cfRule type="cellIs" dxfId="432" priority="95" stopIfTrue="1" operator="notEqual">
      <formula>$DF78</formula>
    </cfRule>
  </conditionalFormatting>
  <conditionalFormatting sqref="CY78">
    <cfRule type="cellIs" dxfId="431" priority="96" stopIfTrue="1" operator="notEqual">
      <formula>$DB78</formula>
    </cfRule>
  </conditionalFormatting>
  <conditionalFormatting sqref="CV78">
    <cfRule type="expression" dxfId="430" priority="93" stopIfTrue="1">
      <formula>$CY78=""</formula>
    </cfRule>
    <cfRule type="cellIs" dxfId="429" priority="94" stopIfTrue="1" operator="notEqual">
      <formula>$CY78</formula>
    </cfRule>
  </conditionalFormatting>
  <conditionalFormatting sqref="DB77">
    <cfRule type="cellIs" dxfId="428" priority="91" stopIfTrue="1" operator="notEqual">
      <formula>$DF77</formula>
    </cfRule>
  </conditionalFormatting>
  <conditionalFormatting sqref="CY77">
    <cfRule type="cellIs" dxfId="427" priority="92" stopIfTrue="1" operator="notEqual">
      <formula>$DB77</formula>
    </cfRule>
  </conditionalFormatting>
  <conditionalFormatting sqref="CV77">
    <cfRule type="expression" dxfId="426" priority="89" stopIfTrue="1">
      <formula>$CY77=""</formula>
    </cfRule>
    <cfRule type="cellIs" dxfId="425" priority="90" stopIfTrue="1" operator="notEqual">
      <formula>$CY77</formula>
    </cfRule>
  </conditionalFormatting>
  <conditionalFormatting sqref="DB71">
    <cfRule type="cellIs" dxfId="424" priority="71" stopIfTrue="1" operator="notEqual">
      <formula>$DF71</formula>
    </cfRule>
  </conditionalFormatting>
  <conditionalFormatting sqref="CY71">
    <cfRule type="cellIs" dxfId="423" priority="72" stopIfTrue="1" operator="notEqual">
      <formula>$DB71</formula>
    </cfRule>
  </conditionalFormatting>
  <conditionalFormatting sqref="CV71">
    <cfRule type="expression" dxfId="422" priority="69" stopIfTrue="1">
      <formula>$CY71=""</formula>
    </cfRule>
    <cfRule type="cellIs" dxfId="421" priority="70" stopIfTrue="1" operator="notEqual">
      <formula>$CY71</formula>
    </cfRule>
  </conditionalFormatting>
  <conditionalFormatting sqref="DB72">
    <cfRule type="cellIs" dxfId="420" priority="67" stopIfTrue="1" operator="notEqual">
      <formula>$DF72</formula>
    </cfRule>
  </conditionalFormatting>
  <conditionalFormatting sqref="CY72">
    <cfRule type="cellIs" dxfId="419" priority="68" stopIfTrue="1" operator="notEqual">
      <formula>$DB72</formula>
    </cfRule>
  </conditionalFormatting>
  <conditionalFormatting sqref="CV72">
    <cfRule type="expression" dxfId="418" priority="65" stopIfTrue="1">
      <formula>$CY72=""</formula>
    </cfRule>
    <cfRule type="cellIs" dxfId="417" priority="66" stopIfTrue="1" operator="notEqual">
      <formula>$CY72</formula>
    </cfRule>
  </conditionalFormatting>
  <conditionalFormatting sqref="DB111 CY111">
    <cfRule type="cellIs" dxfId="416" priority="64" stopIfTrue="1" operator="notEqual">
      <formula>$DF111</formula>
    </cfRule>
  </conditionalFormatting>
  <conditionalFormatting sqref="CV111">
    <cfRule type="expression" dxfId="415" priority="62" stopIfTrue="1">
      <formula>$CY111=""</formula>
    </cfRule>
    <cfRule type="cellIs" dxfId="414" priority="63" stopIfTrue="1" operator="notEqual">
      <formula>$CY111</formula>
    </cfRule>
  </conditionalFormatting>
  <conditionalFormatting sqref="DB117">
    <cfRule type="cellIs" dxfId="413" priority="60" stopIfTrue="1" operator="notEqual">
      <formula>$DF117</formula>
    </cfRule>
  </conditionalFormatting>
  <conditionalFormatting sqref="CY117">
    <cfRule type="cellIs" dxfId="412" priority="61" stopIfTrue="1" operator="notEqual">
      <formula>$DB117</formula>
    </cfRule>
  </conditionalFormatting>
  <conditionalFormatting sqref="CV117">
    <cfRule type="expression" dxfId="411" priority="58" stopIfTrue="1">
      <formula>$CY117=""</formula>
    </cfRule>
    <cfRule type="cellIs" dxfId="410" priority="59" stopIfTrue="1" operator="notEqual">
      <formula>$CY117</formula>
    </cfRule>
  </conditionalFormatting>
  <conditionalFormatting sqref="DB140:DB142">
    <cfRule type="cellIs" dxfId="409" priority="57" stopIfTrue="1" operator="notEqual">
      <formula>$DF140</formula>
    </cfRule>
  </conditionalFormatting>
  <conditionalFormatting sqref="CY140:CY142">
    <cfRule type="cellIs" dxfId="408" priority="56" stopIfTrue="1" operator="notEqual">
      <formula>$DF140</formula>
    </cfRule>
  </conditionalFormatting>
  <conditionalFormatting sqref="CV140:CV142">
    <cfRule type="cellIs" dxfId="407" priority="55" stopIfTrue="1" operator="notEqual">
      <formula>$CY140</formula>
    </cfRule>
  </conditionalFormatting>
  <conditionalFormatting sqref="CY145 DB145">
    <cfRule type="cellIs" dxfId="406" priority="54" stopIfTrue="1" operator="notEqual">
      <formula>$DF145</formula>
    </cfRule>
  </conditionalFormatting>
  <conditionalFormatting sqref="CV145">
    <cfRule type="cellIs" dxfId="405" priority="53" stopIfTrue="1" operator="notEqual">
      <formula>$CY145</formula>
    </cfRule>
  </conditionalFormatting>
  <conditionalFormatting sqref="DB73:DB74">
    <cfRule type="cellIs" dxfId="404" priority="47" stopIfTrue="1" operator="notEqual">
      <formula>$DF73</formula>
    </cfRule>
  </conditionalFormatting>
  <conditionalFormatting sqref="CY73:CY74">
    <cfRule type="cellIs" dxfId="403" priority="48" stopIfTrue="1" operator="notEqual">
      <formula>$DB73</formula>
    </cfRule>
  </conditionalFormatting>
  <conditionalFormatting sqref="CV73:CV74">
    <cfRule type="expression" dxfId="402" priority="45" stopIfTrue="1">
      <formula>$CY73=""</formula>
    </cfRule>
    <cfRule type="cellIs" dxfId="401" priority="46" stopIfTrue="1" operator="notEqual">
      <formula>$CY73</formula>
    </cfRule>
  </conditionalFormatting>
  <conditionalFormatting sqref="DB73:DB74">
    <cfRule type="cellIs" dxfId="400" priority="43" stopIfTrue="1" operator="notEqual">
      <formula>$DF73</formula>
    </cfRule>
  </conditionalFormatting>
  <conditionalFormatting sqref="CY73:CY74">
    <cfRule type="cellIs" dxfId="399" priority="44" stopIfTrue="1" operator="notEqual">
      <formula>$DB73</formula>
    </cfRule>
  </conditionalFormatting>
  <conditionalFormatting sqref="CV73:CV74">
    <cfRule type="expression" dxfId="398" priority="41" stopIfTrue="1">
      <formula>$CY73=""</formula>
    </cfRule>
    <cfRule type="cellIs" dxfId="397" priority="42" stopIfTrue="1" operator="notEqual">
      <formula>$CY73</formula>
    </cfRule>
  </conditionalFormatting>
  <conditionalFormatting sqref="DB132">
    <cfRule type="cellIs" dxfId="396" priority="39" stopIfTrue="1" operator="notEqual">
      <formula>$DF132</formula>
    </cfRule>
  </conditionalFormatting>
  <conditionalFormatting sqref="CY132">
    <cfRule type="cellIs" dxfId="395" priority="40" stopIfTrue="1" operator="notEqual">
      <formula>$DB132</formula>
    </cfRule>
  </conditionalFormatting>
  <conditionalFormatting sqref="CV132">
    <cfRule type="expression" dxfId="394" priority="37" stopIfTrue="1">
      <formula>$CY132=""</formula>
    </cfRule>
    <cfRule type="cellIs" dxfId="393" priority="38" stopIfTrue="1" operator="notEqual">
      <formula>$CY132</formula>
    </cfRule>
  </conditionalFormatting>
  <conditionalFormatting sqref="DB130">
    <cfRule type="cellIs" dxfId="392" priority="35" stopIfTrue="1" operator="notEqual">
      <formula>$DF130</formula>
    </cfRule>
  </conditionalFormatting>
  <conditionalFormatting sqref="CY130">
    <cfRule type="cellIs" dxfId="391" priority="36" stopIfTrue="1" operator="notEqual">
      <formula>$DB130</formula>
    </cfRule>
  </conditionalFormatting>
  <conditionalFormatting sqref="CV130">
    <cfRule type="expression" dxfId="390" priority="33" stopIfTrue="1">
      <formula>$CY130=""</formula>
    </cfRule>
    <cfRule type="cellIs" dxfId="389" priority="34" stopIfTrue="1" operator="notEqual">
      <formula>$CY130</formula>
    </cfRule>
  </conditionalFormatting>
  <conditionalFormatting sqref="DB74">
    <cfRule type="cellIs" dxfId="388" priority="31" stopIfTrue="1" operator="notEqual">
      <formula>$DF74</formula>
    </cfRule>
  </conditionalFormatting>
  <conditionalFormatting sqref="CY74">
    <cfRule type="cellIs" dxfId="387" priority="32" stopIfTrue="1" operator="notEqual">
      <formula>$DB74</formula>
    </cfRule>
  </conditionalFormatting>
  <conditionalFormatting sqref="CV74">
    <cfRule type="expression" dxfId="386" priority="29" stopIfTrue="1">
      <formula>$CY74=""</formula>
    </cfRule>
    <cfRule type="cellIs" dxfId="385" priority="30" stopIfTrue="1" operator="notEqual">
      <formula>$CY74</formula>
    </cfRule>
  </conditionalFormatting>
  <conditionalFormatting sqref="DB75">
    <cfRule type="cellIs" dxfId="384" priority="27" stopIfTrue="1" operator="notEqual">
      <formula>$DF75</formula>
    </cfRule>
  </conditionalFormatting>
  <conditionalFormatting sqref="CY75">
    <cfRule type="cellIs" dxfId="383" priority="28" stopIfTrue="1" operator="notEqual">
      <formula>$DB75</formula>
    </cfRule>
  </conditionalFormatting>
  <conditionalFormatting sqref="CV75">
    <cfRule type="expression" dxfId="382" priority="25" stopIfTrue="1">
      <formula>$CY75=""</formula>
    </cfRule>
    <cfRule type="cellIs" dxfId="381" priority="26" stopIfTrue="1" operator="notEqual">
      <formula>$CY75</formula>
    </cfRule>
  </conditionalFormatting>
  <conditionalFormatting sqref="DB75">
    <cfRule type="cellIs" dxfId="380" priority="23" stopIfTrue="1" operator="notEqual">
      <formula>$DF75</formula>
    </cfRule>
  </conditionalFormatting>
  <conditionalFormatting sqref="CY75">
    <cfRule type="cellIs" dxfId="379" priority="24" stopIfTrue="1" operator="notEqual">
      <formula>$DB75</formula>
    </cfRule>
  </conditionalFormatting>
  <conditionalFormatting sqref="CV75">
    <cfRule type="expression" dxfId="378" priority="21" stopIfTrue="1">
      <formula>$CY75=""</formula>
    </cfRule>
    <cfRule type="cellIs" dxfId="377" priority="22" stopIfTrue="1" operator="notEqual">
      <formula>$CY75</formula>
    </cfRule>
  </conditionalFormatting>
  <conditionalFormatting sqref="DB76">
    <cfRule type="cellIs" dxfId="376" priority="19" stopIfTrue="1" operator="notEqual">
      <formula>$DF76</formula>
    </cfRule>
  </conditionalFormatting>
  <conditionalFormatting sqref="CY76">
    <cfRule type="cellIs" dxfId="375" priority="20" stopIfTrue="1" operator="notEqual">
      <formula>$DB76</formula>
    </cfRule>
  </conditionalFormatting>
  <conditionalFormatting sqref="CV76">
    <cfRule type="expression" dxfId="374" priority="17" stopIfTrue="1">
      <formula>$CY76=""</formula>
    </cfRule>
    <cfRule type="cellIs" dxfId="373" priority="18" stopIfTrue="1" operator="notEqual">
      <formula>$CY76</formula>
    </cfRule>
  </conditionalFormatting>
  <conditionalFormatting sqref="DB102">
    <cfRule type="cellIs" dxfId="372" priority="15" stopIfTrue="1" operator="notEqual">
      <formula>$DF102</formula>
    </cfRule>
  </conditionalFormatting>
  <conditionalFormatting sqref="CY102">
    <cfRule type="cellIs" dxfId="371" priority="16" stopIfTrue="1" operator="notEqual">
      <formula>$DB102</formula>
    </cfRule>
  </conditionalFormatting>
  <conditionalFormatting sqref="CV102">
    <cfRule type="expression" dxfId="370" priority="13" stopIfTrue="1">
      <formula>$CY102=""</formula>
    </cfRule>
    <cfRule type="cellIs" dxfId="369" priority="14" stopIfTrue="1" operator="notEqual">
      <formula>$CY102</formula>
    </cfRule>
  </conditionalFormatting>
  <conditionalFormatting sqref="DB70">
    <cfRule type="cellIs" dxfId="368" priority="11" stopIfTrue="1" operator="notEqual">
      <formula>$DF70</formula>
    </cfRule>
  </conditionalFormatting>
  <conditionalFormatting sqref="CY70">
    <cfRule type="cellIs" dxfId="367" priority="12" stopIfTrue="1" operator="notEqual">
      <formula>$DB70</formula>
    </cfRule>
  </conditionalFormatting>
  <conditionalFormatting sqref="CV70">
    <cfRule type="expression" dxfId="366" priority="9" stopIfTrue="1">
      <formula>$CY70=""</formula>
    </cfRule>
    <cfRule type="cellIs" dxfId="365" priority="10" stopIfTrue="1" operator="notEqual">
      <formula>$CY70</formula>
    </cfRule>
  </conditionalFormatting>
  <conditionalFormatting sqref="DB70">
    <cfRule type="cellIs" dxfId="364" priority="7" stopIfTrue="1" operator="notEqual">
      <formula>$DF70</formula>
    </cfRule>
  </conditionalFormatting>
  <conditionalFormatting sqref="CY70">
    <cfRule type="cellIs" dxfId="363" priority="8" stopIfTrue="1" operator="notEqual">
      <formula>$DB70</formula>
    </cfRule>
  </conditionalFormatting>
  <conditionalFormatting sqref="CV70">
    <cfRule type="expression" dxfId="362" priority="5" stopIfTrue="1">
      <formula>$CY70=""</formula>
    </cfRule>
    <cfRule type="cellIs" dxfId="361" priority="6" stopIfTrue="1" operator="notEqual">
      <formula>$CY70</formula>
    </cfRule>
  </conditionalFormatting>
  <conditionalFormatting sqref="DB114">
    <cfRule type="cellIs" dxfId="360" priority="3" stopIfTrue="1" operator="notEqual">
      <formula>$DF114</formula>
    </cfRule>
  </conditionalFormatting>
  <conditionalFormatting sqref="CY114">
    <cfRule type="cellIs" dxfId="359" priority="4" stopIfTrue="1" operator="notEqual">
      <formula>$DB114</formula>
    </cfRule>
  </conditionalFormatting>
  <conditionalFormatting sqref="CV114">
    <cfRule type="expression" dxfId="358" priority="1" stopIfTrue="1">
      <formula>$CY114=""</formula>
    </cfRule>
    <cfRule type="cellIs" dxfId="357" priority="2" stopIfTrue="1" operator="notEqual">
      <formula>$CY114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68.0 / Gültig ab: 01.01.16 / Seite &amp;P (&amp;N)</oddFooter>
  </headerFooter>
  <drawing r:id="rId2"/>
  <legacyDrawingHF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36"/>
  <sheetViews>
    <sheetView topLeftCell="A120" zoomScaleNormal="100" zoomScaleSheetLayoutView="75" workbookViewId="0">
      <selection activeCell="AB138" sqref="AB138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1171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8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8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9" si="2">+S5</f>
        <v>Giger Hans</v>
      </c>
      <c r="CR5" s="19">
        <f t="shared" ref="CR5:CR69" si="3">+Z5</f>
        <v>38</v>
      </c>
      <c r="CS5" s="19" t="str">
        <f t="shared" ref="CS5:CS69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9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207" t="s">
        <v>1140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207" t="s">
        <v>1140</v>
      </c>
      <c r="P22" s="52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7" si="22">VLOOKUP($CV29,Funktionsbezeichnungen,3,0)</f>
        <v>10</v>
      </c>
      <c r="CX29" s="83" t="str">
        <f t="shared" ref="CX29:CX57" si="23">VLOOKUP($CV29,Funktionsbezeichnungen,2,0)</f>
        <v>Vorgesetzter  -  2. Stufe</v>
      </c>
      <c r="CY29" s="125">
        <v>751</v>
      </c>
      <c r="CZ29" s="33">
        <f t="shared" ref="CZ29:CZ58" si="24">VLOOKUP($CY29,Funktionsbezeichnungen,3,0)</f>
        <v>10</v>
      </c>
      <c r="DA29" s="83" t="str">
        <f t="shared" ref="DA29:DA58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8" si="26">VLOOKUP($DF29,Funktionsbezeichnungen,3,0)</f>
        <v>10</v>
      </c>
      <c r="DH29" s="83" t="str">
        <f t="shared" ref="DH29:DH58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ht="27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207" t="s">
        <v>1140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1141</v>
      </c>
      <c r="Z34" s="21">
        <f t="shared" si="1"/>
        <v>25</v>
      </c>
      <c r="AA34" s="25" t="s">
        <v>1142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8" si="28">VLOOKUP($DB35,Funktionsbezeichnungen,3,0)</f>
        <v>8</v>
      </c>
      <c r="DD35" s="83" t="str">
        <f t="shared" ref="DD35:DD58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x14ac:dyDescent="0.2">
      <c r="A39" s="53">
        <v>0</v>
      </c>
      <c r="B39" s="53"/>
      <c r="C39" s="53">
        <f>IF(Z39&gt;=10,1,0)</f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1145</v>
      </c>
      <c r="Q39" s="15">
        <v>35</v>
      </c>
      <c r="R39" s="42"/>
      <c r="S39" s="20" t="s">
        <v>1146</v>
      </c>
      <c r="T39" s="21">
        <v>1974</v>
      </c>
      <c r="U39" s="28" t="s">
        <v>194</v>
      </c>
      <c r="V39" s="21">
        <v>2001</v>
      </c>
      <c r="W39" s="25"/>
      <c r="X39" s="21"/>
      <c r="Y39" s="28" t="s">
        <v>1148</v>
      </c>
      <c r="Z39" s="21">
        <f>$AD$3-V39</f>
        <v>14</v>
      </c>
      <c r="AA39" s="25" t="s">
        <v>1147</v>
      </c>
      <c r="AB39" s="21" t="s">
        <v>105</v>
      </c>
      <c r="AC39" s="21"/>
      <c r="AE39" s="90" t="s">
        <v>373</v>
      </c>
      <c r="AF39" s="82"/>
      <c r="CP39" s="192" t="str">
        <f>+S39</f>
        <v>Häner David</v>
      </c>
      <c r="CR39" s="19">
        <f>+Z39</f>
        <v>14</v>
      </c>
      <c r="CS39" s="19" t="str">
        <f>+AB39</f>
        <v>C</v>
      </c>
      <c r="CT39" s="205">
        <v>4317</v>
      </c>
      <c r="CU39" s="126"/>
      <c r="CV39" s="125">
        <v>772</v>
      </c>
      <c r="CW39" s="33">
        <f t="shared" si="22"/>
        <v>8</v>
      </c>
      <c r="CX39" s="83" t="str">
        <f t="shared" si="23"/>
        <v>Projektingenieur 2</v>
      </c>
      <c r="CY39" s="125"/>
      <c r="CZ39" s="33"/>
      <c r="DA39" s="83"/>
      <c r="DB39" s="125"/>
      <c r="DC39" s="33"/>
      <c r="DD39" s="83"/>
      <c r="DE39" s="20"/>
      <c r="DF39" s="33"/>
      <c r="DG39" s="33"/>
      <c r="DH39" s="83"/>
      <c r="DM39" s="19">
        <f>+CT39</f>
        <v>4317</v>
      </c>
      <c r="DN39" s="153">
        <v>2</v>
      </c>
      <c r="DO39" s="19">
        <v>3</v>
      </c>
      <c r="DP39" s="19" t="s">
        <v>951</v>
      </c>
    </row>
    <row r="40" spans="1:120" s="19" customFormat="1" ht="27" x14ac:dyDescent="0.2">
      <c r="A40" s="53">
        <v>0</v>
      </c>
      <c r="B40" s="53">
        <v>1</v>
      </c>
      <c r="C40" s="53">
        <f t="shared" si="0"/>
        <v>1</v>
      </c>
      <c r="D40" s="55"/>
      <c r="E40" s="55">
        <v>1</v>
      </c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470</v>
      </c>
      <c r="Q40" s="15">
        <v>36</v>
      </c>
      <c r="R40" s="42"/>
      <c r="S40" s="20" t="s">
        <v>227</v>
      </c>
      <c r="T40" s="21">
        <v>1976</v>
      </c>
      <c r="U40" s="28" t="s">
        <v>1048</v>
      </c>
      <c r="V40" s="21">
        <v>2001</v>
      </c>
      <c r="W40" s="25" t="s">
        <v>1049</v>
      </c>
      <c r="X40" s="21">
        <v>2009</v>
      </c>
      <c r="Y40" s="28" t="s">
        <v>106</v>
      </c>
      <c r="Z40" s="21">
        <f t="shared" si="1"/>
        <v>14</v>
      </c>
      <c r="AA40" s="25" t="s">
        <v>605</v>
      </c>
      <c r="AB40" s="21" t="s">
        <v>105</v>
      </c>
      <c r="AC40" s="21"/>
      <c r="AE40" s="90" t="s">
        <v>1097</v>
      </c>
      <c r="AF40" s="82"/>
      <c r="CP40" s="19" t="str">
        <f t="shared" si="2"/>
        <v>Chroust Steffi</v>
      </c>
      <c r="CR40" s="19">
        <f t="shared" si="3"/>
        <v>14</v>
      </c>
      <c r="CS40" s="19" t="str">
        <f t="shared" si="4"/>
        <v>C</v>
      </c>
      <c r="CT40" s="154">
        <v>4275</v>
      </c>
      <c r="CU40" s="126"/>
      <c r="CV40" s="125">
        <v>782</v>
      </c>
      <c r="CW40" s="33">
        <f t="shared" si="22"/>
        <v>8</v>
      </c>
      <c r="CX40" s="83" t="str">
        <f t="shared" si="23"/>
        <v>Projektingenieur 2</v>
      </c>
      <c r="CY40" s="125">
        <v>782</v>
      </c>
      <c r="CZ40" s="33">
        <f t="shared" si="24"/>
        <v>8</v>
      </c>
      <c r="DA40" s="83" t="str">
        <f t="shared" si="25"/>
        <v>Projektingenieur 2</v>
      </c>
      <c r="DB40" s="125">
        <v>782</v>
      </c>
      <c r="DC40" s="33">
        <f t="shared" si="28"/>
        <v>8</v>
      </c>
      <c r="DD40" s="83" t="str">
        <f t="shared" si="29"/>
        <v>Projektingenieur 2</v>
      </c>
      <c r="DE40" s="20"/>
      <c r="DF40" s="33">
        <v>781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4275</v>
      </c>
      <c r="DN40" s="153">
        <v>2</v>
      </c>
      <c r="DO40" s="19">
        <v>3</v>
      </c>
      <c r="DP40" s="19" t="s">
        <v>952</v>
      </c>
    </row>
    <row r="41" spans="1:120" s="19" customFormat="1" x14ac:dyDescent="0.2">
      <c r="A41" s="53">
        <v>0</v>
      </c>
      <c r="B41" s="53"/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471</v>
      </c>
      <c r="Q41" s="15">
        <v>37</v>
      </c>
      <c r="R41" s="42"/>
      <c r="S41" s="20" t="s">
        <v>229</v>
      </c>
      <c r="T41" s="21">
        <v>1976</v>
      </c>
      <c r="U41" s="28" t="s">
        <v>241</v>
      </c>
      <c r="V41" s="21">
        <v>2001</v>
      </c>
      <c r="W41" s="25"/>
      <c r="X41" s="21"/>
      <c r="Y41" s="28" t="s">
        <v>337</v>
      </c>
      <c r="Z41" s="21">
        <f t="shared" si="1"/>
        <v>14</v>
      </c>
      <c r="AA41" s="25" t="s">
        <v>683</v>
      </c>
      <c r="AB41" s="21" t="s">
        <v>105</v>
      </c>
      <c r="AC41" s="21"/>
      <c r="AE41" s="90" t="s">
        <v>373</v>
      </c>
      <c r="AF41" s="82"/>
      <c r="CP41" s="19" t="str">
        <f t="shared" si="2"/>
        <v>Falzone Lorenzo</v>
      </c>
      <c r="CR41" s="19">
        <f t="shared" si="3"/>
        <v>14</v>
      </c>
      <c r="CS41" s="19" t="str">
        <f t="shared" si="4"/>
        <v>C</v>
      </c>
      <c r="CT41" s="154">
        <v>7695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7695</v>
      </c>
      <c r="DN41" s="153">
        <v>1</v>
      </c>
      <c r="DO41" s="19">
        <v>2</v>
      </c>
      <c r="DP41" s="19" t="s">
        <v>951</v>
      </c>
    </row>
    <row r="42" spans="1:120" s="19" customFormat="1" x14ac:dyDescent="0.2">
      <c r="A42" s="53">
        <v>0</v>
      </c>
      <c r="B42" s="53">
        <v>1</v>
      </c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360</v>
      </c>
      <c r="P42" s="15" t="s">
        <v>588</v>
      </c>
      <c r="Q42" s="15">
        <v>38</v>
      </c>
      <c r="R42" s="42"/>
      <c r="S42" s="20" t="s">
        <v>589</v>
      </c>
      <c r="T42" s="21">
        <v>1976</v>
      </c>
      <c r="U42" s="28" t="s">
        <v>194</v>
      </c>
      <c r="V42" s="21">
        <v>2001</v>
      </c>
      <c r="W42" s="25"/>
      <c r="X42" s="21"/>
      <c r="Y42" s="28" t="s">
        <v>1024</v>
      </c>
      <c r="Z42" s="21">
        <f t="shared" si="1"/>
        <v>14</v>
      </c>
      <c r="AA42" s="25" t="s">
        <v>684</v>
      </c>
      <c r="AB42" s="21" t="s">
        <v>105</v>
      </c>
      <c r="AC42" s="21"/>
      <c r="AE42" s="90" t="s">
        <v>373</v>
      </c>
      <c r="AF42" s="82"/>
      <c r="CP42" s="19" t="str">
        <f t="shared" si="2"/>
        <v>Weber Madeleine</v>
      </c>
      <c r="CR42" s="19">
        <f t="shared" si="3"/>
        <v>14</v>
      </c>
      <c r="CS42" s="19" t="str">
        <f t="shared" si="4"/>
        <v>C</v>
      </c>
      <c r="CT42" s="154">
        <v>4350</v>
      </c>
      <c r="CU42" s="126"/>
      <c r="CV42" s="125">
        <v>772</v>
      </c>
      <c r="CW42" s="33">
        <f t="shared" si="22"/>
        <v>8</v>
      </c>
      <c r="CX42" s="83" t="str">
        <f t="shared" si="23"/>
        <v>Projektingenieur 2</v>
      </c>
      <c r="CY42" s="125">
        <v>772</v>
      </c>
      <c r="CZ42" s="33">
        <f t="shared" si="24"/>
        <v>8</v>
      </c>
      <c r="DA42" s="83" t="str">
        <f t="shared" si="25"/>
        <v>Projektingenieur 2</v>
      </c>
      <c r="DB42" s="125">
        <v>772</v>
      </c>
      <c r="DC42" s="33">
        <f t="shared" si="28"/>
        <v>8</v>
      </c>
      <c r="DD42" s="83" t="str">
        <f t="shared" si="29"/>
        <v>Projektingenieur 2</v>
      </c>
      <c r="DE42" s="20"/>
      <c r="DF42" s="33">
        <v>771</v>
      </c>
      <c r="DG42" s="33">
        <f t="shared" si="26"/>
        <v>7</v>
      </c>
      <c r="DH42" s="83" t="str">
        <f t="shared" si="27"/>
        <v>Projektingenieur 1</v>
      </c>
      <c r="DM42" s="19">
        <f t="shared" si="13"/>
        <v>4350</v>
      </c>
      <c r="DN42" s="153">
        <v>1</v>
      </c>
      <c r="DO42" s="19">
        <v>2</v>
      </c>
      <c r="DP42" s="19" t="s">
        <v>951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469</v>
      </c>
      <c r="Q43" s="15">
        <v>39</v>
      </c>
      <c r="R43" s="42"/>
      <c r="S43" s="20" t="s">
        <v>301</v>
      </c>
      <c r="T43" s="21">
        <v>1975</v>
      </c>
      <c r="U43" s="28" t="s">
        <v>302</v>
      </c>
      <c r="V43" s="21">
        <v>2001</v>
      </c>
      <c r="W43" s="25"/>
      <c r="X43" s="21"/>
      <c r="Y43" s="28" t="s">
        <v>303</v>
      </c>
      <c r="Z43" s="118">
        <f t="shared" si="1"/>
        <v>14</v>
      </c>
      <c r="AA43" s="169" t="s">
        <v>682</v>
      </c>
      <c r="AB43" s="118" t="s">
        <v>105</v>
      </c>
      <c r="AC43" s="21"/>
      <c r="AE43" s="90" t="s">
        <v>373</v>
      </c>
      <c r="AF43" s="82"/>
      <c r="CP43" s="19" t="str">
        <f t="shared" si="2"/>
        <v>Rey Lionel</v>
      </c>
      <c r="CR43" s="19">
        <f t="shared" si="3"/>
        <v>14</v>
      </c>
      <c r="CS43" s="19" t="str">
        <f t="shared" si="4"/>
        <v>C</v>
      </c>
      <c r="CT43" s="154">
        <v>4299</v>
      </c>
      <c r="CU43" s="126"/>
      <c r="CV43" s="125">
        <v>782</v>
      </c>
      <c r="CW43" s="33">
        <f t="shared" si="22"/>
        <v>8</v>
      </c>
      <c r="CX43" s="83" t="str">
        <f t="shared" si="23"/>
        <v>Projektingenieur 2</v>
      </c>
      <c r="CY43" s="125">
        <v>782</v>
      </c>
      <c r="CZ43" s="33">
        <f t="shared" si="24"/>
        <v>8</v>
      </c>
      <c r="DA43" s="83" t="str">
        <f t="shared" si="25"/>
        <v>Projektingenieur 2</v>
      </c>
      <c r="DB43" s="125">
        <v>782</v>
      </c>
      <c r="DC43" s="33">
        <f t="shared" si="28"/>
        <v>8</v>
      </c>
      <c r="DD43" s="83" t="str">
        <f t="shared" si="29"/>
        <v>Projektingenieur 2</v>
      </c>
      <c r="DE43" s="20"/>
      <c r="DF43" s="33">
        <v>782</v>
      </c>
      <c r="DG43" s="33">
        <f t="shared" si="26"/>
        <v>8</v>
      </c>
      <c r="DH43" s="83" t="str">
        <f t="shared" si="27"/>
        <v>Projektingenieur 2</v>
      </c>
      <c r="DM43" s="19">
        <f t="shared" si="13"/>
        <v>4299</v>
      </c>
      <c r="DN43" s="153">
        <v>2</v>
      </c>
      <c r="DO43" s="19">
        <v>3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>IF(Z44&gt;=10,1,0)</f>
        <v>1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52" t="s">
        <v>566</v>
      </c>
      <c r="Q44" s="15">
        <v>40</v>
      </c>
      <c r="R44" s="42"/>
      <c r="S44" s="16" t="s">
        <v>561</v>
      </c>
      <c r="T44" s="21">
        <v>1975</v>
      </c>
      <c r="U44" s="28" t="s">
        <v>562</v>
      </c>
      <c r="V44" s="21">
        <v>2004</v>
      </c>
      <c r="W44" s="25"/>
      <c r="X44" s="21"/>
      <c r="Y44" s="28" t="s">
        <v>564</v>
      </c>
      <c r="Z44" s="118">
        <f>$AD$3-V44</f>
        <v>11</v>
      </c>
      <c r="AA44" s="169" t="s">
        <v>565</v>
      </c>
      <c r="AB44" s="21" t="s">
        <v>105</v>
      </c>
      <c r="AC44" s="21"/>
      <c r="AE44" s="90" t="s">
        <v>1084</v>
      </c>
      <c r="AF44" s="82"/>
      <c r="CP44" s="19" t="str">
        <f>+S44</f>
        <v>That Pueng</v>
      </c>
      <c r="CR44" s="19">
        <f>+Z44</f>
        <v>11</v>
      </c>
      <c r="CS44" s="19" t="str">
        <f>+AB44</f>
        <v>C</v>
      </c>
      <c r="CT44" s="154">
        <v>4345</v>
      </c>
      <c r="CU44" s="126"/>
      <c r="CV44" s="125">
        <v>782</v>
      </c>
      <c r="CW44" s="33">
        <f>VLOOKUP($CV44,Funktionsbezeichnungen,3,0)</f>
        <v>8</v>
      </c>
      <c r="CX44" s="83" t="str">
        <f>VLOOKUP($CV44,Funktionsbezeichnungen,2,0)</f>
        <v>Projektingenieur 2</v>
      </c>
      <c r="CY44" s="125">
        <v>782</v>
      </c>
      <c r="CZ44" s="33">
        <f>VLOOKUP($CY44,Funktionsbezeichnungen,3,0)</f>
        <v>8</v>
      </c>
      <c r="DA44" s="83" t="str">
        <f>VLOOKUP($CY44,Funktionsbezeichnungen,2,0)</f>
        <v>Projektingenieur 2</v>
      </c>
      <c r="DB44" s="125">
        <v>782</v>
      </c>
      <c r="DC44" s="33">
        <f>VLOOKUP($DB44,Funktionsbezeichnungen,3,0)</f>
        <v>8</v>
      </c>
      <c r="DD44" s="83" t="str">
        <f>VLOOKUP($DB44,Funktionsbezeichnungen,2,0)</f>
        <v>Projektingenieur 2</v>
      </c>
      <c r="DE44" s="20"/>
      <c r="DF44" s="33">
        <v>781</v>
      </c>
      <c r="DG44" s="33">
        <f>VLOOKUP($DF44,Funktionsbezeichnungen,3,0)</f>
        <v>7</v>
      </c>
      <c r="DH44" s="83" t="str">
        <f>VLOOKUP($DF44,Funktionsbezeichnungen,2,0)</f>
        <v>Projektingenieur 1</v>
      </c>
      <c r="DM44" s="19">
        <f>+CT44</f>
        <v>4345</v>
      </c>
      <c r="DN44" s="153">
        <v>1</v>
      </c>
      <c r="DO44" s="19">
        <v>2</v>
      </c>
      <c r="DP44" s="19" t="s">
        <v>952</v>
      </c>
    </row>
    <row r="45" spans="1:120" s="19" customFormat="1" ht="27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207" t="s">
        <v>1140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 t="s">
        <v>324</v>
      </c>
      <c r="X45" s="21">
        <v>2014</v>
      </c>
      <c r="Y45" s="28" t="s">
        <v>1143</v>
      </c>
      <c r="Z45" s="118">
        <f t="shared" si="1"/>
        <v>11</v>
      </c>
      <c r="AA45" s="169" t="s">
        <v>1144</v>
      </c>
      <c r="AB45" s="118" t="s">
        <v>105</v>
      </c>
      <c r="AC45" s="21"/>
      <c r="AE45" s="90" t="s">
        <v>373</v>
      </c>
      <c r="AF45" s="82" t="s">
        <v>1083</v>
      </c>
      <c r="CP45" s="19" t="str">
        <f t="shared" si="2"/>
        <v>Becksmann Thomas J.</v>
      </c>
      <c r="CR45" s="19">
        <f t="shared" si="3"/>
        <v>11</v>
      </c>
      <c r="CS45" s="19" t="str">
        <f t="shared" si="4"/>
        <v>C</v>
      </c>
      <c r="CT45" s="154">
        <v>3210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/>
      <c r="CZ45" s="33"/>
      <c r="DA45" s="83"/>
      <c r="DB45" s="125"/>
      <c r="DC45" s="33"/>
      <c r="DD45" s="83"/>
      <c r="DE45" s="20"/>
      <c r="DF45" s="33"/>
      <c r="DG45" s="33"/>
      <c r="DH45" s="83"/>
      <c r="DM45" s="19">
        <f t="shared" si="13"/>
        <v>3210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>
        <v>1</v>
      </c>
      <c r="I46" s="56"/>
      <c r="J46" s="54"/>
      <c r="K46" s="56"/>
      <c r="L46" s="56"/>
      <c r="M46" s="56"/>
      <c r="N46" s="58"/>
      <c r="O46" s="52" t="s">
        <v>358</v>
      </c>
      <c r="P46" s="15" t="s">
        <v>852</v>
      </c>
      <c r="Q46" s="15">
        <v>42</v>
      </c>
      <c r="R46" s="42"/>
      <c r="S46" s="20" t="s">
        <v>870</v>
      </c>
      <c r="T46" s="21">
        <v>1978</v>
      </c>
      <c r="U46" s="28" t="s">
        <v>198</v>
      </c>
      <c r="V46" s="21">
        <v>2004</v>
      </c>
      <c r="W46" s="25"/>
      <c r="X46" s="21"/>
      <c r="Y46" s="28" t="s">
        <v>853</v>
      </c>
      <c r="Z46" s="21">
        <f>$AD$3-V46</f>
        <v>11</v>
      </c>
      <c r="AA46" s="25" t="s">
        <v>671</v>
      </c>
      <c r="AB46" s="21" t="s">
        <v>105</v>
      </c>
      <c r="AC46" s="21"/>
      <c r="AE46" s="90" t="s">
        <v>373</v>
      </c>
      <c r="AF46" s="82"/>
      <c r="CP46" s="19" t="str">
        <f>+S46</f>
        <v>Hausammann Cédric</v>
      </c>
      <c r="CR46" s="19">
        <f>+Z46</f>
        <v>11</v>
      </c>
      <c r="CS46" s="19" t="str">
        <f>+AB46</f>
        <v>C</v>
      </c>
      <c r="CT46" s="154">
        <v>9648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772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125">
        <v>772</v>
      </c>
      <c r="DC46" s="33">
        <f>VLOOKUP($DB46,Funktionsbezeichnungen,3,0)</f>
        <v>8</v>
      </c>
      <c r="DD46" s="83" t="str">
        <f>VLOOKUP($DB46,Funktionsbezeichnungen,2,0)</f>
        <v>Projektingenieur 2</v>
      </c>
      <c r="DE46" s="20"/>
      <c r="DF46" s="33">
        <v>771</v>
      </c>
      <c r="DG46" s="33">
        <f>VLOOKUP($DF46,Funktionsbezeichnungen,3,0)</f>
        <v>7</v>
      </c>
      <c r="DH46" s="83" t="str">
        <f>VLOOKUP($DF46,Funktionsbezeichnungen,2,0)</f>
        <v>Projektingenieur 1</v>
      </c>
      <c r="DM46" s="19">
        <f>+CT46</f>
        <v>9648</v>
      </c>
      <c r="DN46" s="153">
        <v>2</v>
      </c>
      <c r="DO46" s="19">
        <v>3</v>
      </c>
      <c r="DP46" s="19" t="s">
        <v>951</v>
      </c>
    </row>
    <row r="47" spans="1:120" s="19" customFormat="1" ht="27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207" t="s">
        <v>1140</v>
      </c>
      <c r="P47" s="15" t="s">
        <v>1120</v>
      </c>
      <c r="Q47" s="15">
        <v>43</v>
      </c>
      <c r="R47" s="42"/>
      <c r="S47" s="20" t="s">
        <v>1118</v>
      </c>
      <c r="T47" s="21">
        <v>1976</v>
      </c>
      <c r="U47" s="28" t="s">
        <v>1119</v>
      </c>
      <c r="V47" s="21">
        <v>2005</v>
      </c>
      <c r="W47" s="25"/>
      <c r="X47" s="21"/>
      <c r="Y47" s="28"/>
      <c r="Z47" s="118">
        <f>$AD$3-V47</f>
        <v>10</v>
      </c>
      <c r="AA47" s="169" t="s">
        <v>1144</v>
      </c>
      <c r="AB47" s="118" t="s">
        <v>105</v>
      </c>
      <c r="AC47" s="21"/>
      <c r="AE47" s="90" t="s">
        <v>373</v>
      </c>
      <c r="AF47" s="82"/>
      <c r="CP47" s="19" t="str">
        <f>+S47</f>
        <v>Dick David</v>
      </c>
      <c r="CR47" s="19">
        <f>+Z47</f>
        <v>10</v>
      </c>
      <c r="CS47" s="19" t="str">
        <f>+AB47</f>
        <v>C</v>
      </c>
      <c r="CT47" s="205">
        <v>4909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/>
      <c r="CZ47" s="33"/>
      <c r="DA47" s="83"/>
      <c r="DB47" s="125"/>
      <c r="DC47" s="33"/>
      <c r="DD47" s="83"/>
      <c r="DE47" s="20"/>
      <c r="DF47" s="33"/>
      <c r="DG47" s="33"/>
      <c r="DH47" s="83"/>
      <c r="DM47" s="19">
        <f>+CT47</f>
        <v>4909</v>
      </c>
      <c r="DN47" s="153">
        <v>2</v>
      </c>
      <c r="DO47" s="19">
        <v>3</v>
      </c>
      <c r="DP47" s="19" t="s">
        <v>952</v>
      </c>
    </row>
    <row r="48" spans="1:120" s="19" customFormat="1" ht="38.25" x14ac:dyDescent="0.2">
      <c r="A48" s="53">
        <v>0</v>
      </c>
      <c r="B48" s="53"/>
      <c r="C48" s="53">
        <f t="shared" si="0"/>
        <v>1</v>
      </c>
      <c r="D48" s="55"/>
      <c r="E48" s="55">
        <v>1</v>
      </c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865</v>
      </c>
      <c r="Q48" s="15">
        <v>44</v>
      </c>
      <c r="R48" s="42"/>
      <c r="S48" s="20" t="s">
        <v>866</v>
      </c>
      <c r="T48" s="21">
        <v>1969</v>
      </c>
      <c r="U48" s="28" t="s">
        <v>943</v>
      </c>
      <c r="V48" s="21">
        <v>1999</v>
      </c>
      <c r="W48" s="191" t="s">
        <v>1047</v>
      </c>
      <c r="X48" s="21">
        <v>2011</v>
      </c>
      <c r="Y48" s="28" t="s">
        <v>944</v>
      </c>
      <c r="Z48" s="118">
        <f t="shared" si="1"/>
        <v>16</v>
      </c>
      <c r="AA48" s="169" t="s">
        <v>565</v>
      </c>
      <c r="AB48" s="21" t="s">
        <v>1040</v>
      </c>
      <c r="AC48" s="21"/>
      <c r="AE48" s="90" t="s">
        <v>373</v>
      </c>
      <c r="AF48" s="82"/>
      <c r="CP48" s="19" t="str">
        <f t="shared" si="2"/>
        <v>Betzold Alexander</v>
      </c>
      <c r="CR48" s="19">
        <f t="shared" si="3"/>
        <v>16</v>
      </c>
      <c r="CS48" s="19" t="str">
        <f t="shared" si="4"/>
        <v xml:space="preserve"> D/C 2)</v>
      </c>
      <c r="CT48" s="154">
        <v>4306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>
        <v>782</v>
      </c>
      <c r="CZ48" s="33">
        <f t="shared" si="24"/>
        <v>8</v>
      </c>
      <c r="DA48" s="83" t="str">
        <f t="shared" si="25"/>
        <v>Projektingenieur 2</v>
      </c>
      <c r="DB48" s="125">
        <v>782</v>
      </c>
      <c r="DC48" s="33">
        <f t="shared" si="28"/>
        <v>8</v>
      </c>
      <c r="DD48" s="83" t="str">
        <f t="shared" si="29"/>
        <v>Projektingenieur 2</v>
      </c>
      <c r="DE48" s="20"/>
      <c r="DF48" s="33">
        <v>781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4306</v>
      </c>
      <c r="DN48" s="153">
        <v>2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/>
      <c r="D49" s="55">
        <v>1</v>
      </c>
      <c r="E49" s="55"/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918</v>
      </c>
      <c r="Q49" s="15">
        <v>45</v>
      </c>
      <c r="R49" s="42"/>
      <c r="S49" s="20" t="s">
        <v>919</v>
      </c>
      <c r="T49" s="21">
        <v>1962</v>
      </c>
      <c r="U49" s="28" t="s">
        <v>1058</v>
      </c>
      <c r="V49" s="21">
        <v>1992</v>
      </c>
      <c r="W49" s="25" t="s">
        <v>921</v>
      </c>
      <c r="X49" s="21">
        <v>2002</v>
      </c>
      <c r="Y49" s="28" t="s">
        <v>922</v>
      </c>
      <c r="Z49" s="118">
        <f t="shared" si="1"/>
        <v>23</v>
      </c>
      <c r="AA49" s="169" t="s">
        <v>1080</v>
      </c>
      <c r="AB49" s="21" t="s">
        <v>121</v>
      </c>
      <c r="AC49" s="21"/>
      <c r="AE49" s="90" t="s">
        <v>373</v>
      </c>
      <c r="AF49" s="82"/>
      <c r="CP49" s="19" t="str">
        <f t="shared" si="2"/>
        <v>Niedermeyer Friederike</v>
      </c>
      <c r="CR49" s="19">
        <f t="shared" si="3"/>
        <v>23</v>
      </c>
      <c r="CS49" s="19" t="str">
        <f t="shared" si="4"/>
        <v>D</v>
      </c>
      <c r="CT49" s="154">
        <v>4307</v>
      </c>
      <c r="CU49" s="126"/>
      <c r="CV49" s="125">
        <v>782</v>
      </c>
      <c r="CW49" s="33">
        <f t="shared" si="22"/>
        <v>8</v>
      </c>
      <c r="CX49" s="83" t="str">
        <f t="shared" si="23"/>
        <v>Projektingenieur 2</v>
      </c>
      <c r="CY49" s="125"/>
      <c r="CZ49" s="33"/>
      <c r="DA49" s="83"/>
      <c r="DB49" s="125"/>
      <c r="DC49" s="33"/>
      <c r="DD49" s="83"/>
      <c r="DE49" s="20"/>
      <c r="DF49" s="33"/>
      <c r="DG49" s="33"/>
      <c r="DH49" s="83"/>
      <c r="DM49" s="19">
        <f t="shared" si="13"/>
        <v>4307</v>
      </c>
      <c r="DN49" s="153">
        <v>1</v>
      </c>
      <c r="DO49" s="19">
        <v>2</v>
      </c>
      <c r="DP49" s="19" t="s">
        <v>952</v>
      </c>
    </row>
    <row r="50" spans="1:120" s="19" customFormat="1" x14ac:dyDescent="0.2">
      <c r="A50" s="53">
        <v>0</v>
      </c>
      <c r="B50" s="53"/>
      <c r="C50" s="53">
        <f>IF(Z50&gt;=10,1,0)</f>
        <v>1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358</v>
      </c>
      <c r="P50" s="15" t="s">
        <v>1149</v>
      </c>
      <c r="Q50" s="15">
        <v>46</v>
      </c>
      <c r="R50" s="42"/>
      <c r="S50" s="20" t="s">
        <v>1150</v>
      </c>
      <c r="T50" s="21">
        <v>1976</v>
      </c>
      <c r="U50" s="28" t="s">
        <v>1069</v>
      </c>
      <c r="V50" s="21">
        <v>2004</v>
      </c>
      <c r="W50" s="25" t="s">
        <v>1151</v>
      </c>
      <c r="X50" s="21">
        <v>2011</v>
      </c>
      <c r="Y50" s="28" t="s">
        <v>1152</v>
      </c>
      <c r="Z50" s="21">
        <f>$AD$3-V50</f>
        <v>11</v>
      </c>
      <c r="AA50" s="25" t="s">
        <v>698</v>
      </c>
      <c r="AB50" s="21" t="s">
        <v>121</v>
      </c>
      <c r="AC50" s="21"/>
      <c r="AE50" s="90" t="s">
        <v>375</v>
      </c>
      <c r="AF50" s="82"/>
      <c r="CP50" s="192" t="str">
        <f>+S50</f>
        <v>Titz Markus</v>
      </c>
      <c r="CR50" s="153">
        <f>+Z50</f>
        <v>11</v>
      </c>
      <c r="CS50" s="19" t="str">
        <f>+AB50</f>
        <v>D</v>
      </c>
      <c r="CT50" s="205">
        <v>4912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>+CT50</f>
        <v>4912</v>
      </c>
      <c r="DN50" s="153">
        <v>2</v>
      </c>
      <c r="DO50" s="19">
        <v>3</v>
      </c>
      <c r="DP50" s="19" t="s">
        <v>951</v>
      </c>
    </row>
    <row r="51" spans="1:120" s="19" customFormat="1" x14ac:dyDescent="0.2">
      <c r="A51" s="53">
        <v>0</v>
      </c>
      <c r="B51" s="53">
        <v>1</v>
      </c>
      <c r="C51" s="53">
        <f t="shared" ref="C51:C118" si="30">IF(Z51&gt;=10,1,0)</f>
        <v>1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1068</v>
      </c>
      <c r="V51" s="21">
        <v>2005</v>
      </c>
      <c r="W51" s="25"/>
      <c r="X51" s="21"/>
      <c r="Y51" s="28"/>
      <c r="Z51" s="21">
        <f t="shared" si="1"/>
        <v>10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10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22"/>
        <v>8</v>
      </c>
      <c r="CX51" s="83" t="str">
        <f t="shared" si="23"/>
        <v>Projektingenieur 2</v>
      </c>
      <c r="CY51" s="125">
        <v>772</v>
      </c>
      <c r="CZ51" s="33">
        <f t="shared" si="24"/>
        <v>8</v>
      </c>
      <c r="DA51" s="83" t="str">
        <f t="shared" si="25"/>
        <v>Projektingenieur 2</v>
      </c>
      <c r="DB51" s="125">
        <v>771</v>
      </c>
      <c r="DC51" s="33">
        <f t="shared" si="28"/>
        <v>7</v>
      </c>
      <c r="DD51" s="83" t="str">
        <f t="shared" si="29"/>
        <v>Projektingenieur 1</v>
      </c>
      <c r="DE51" s="20"/>
      <c r="DF51" s="33">
        <v>771</v>
      </c>
      <c r="DG51" s="33">
        <f t="shared" si="26"/>
        <v>7</v>
      </c>
      <c r="DH51" s="83" t="str">
        <f t="shared" si="27"/>
        <v>Projektingenieur 1</v>
      </c>
      <c r="DM51" s="19">
        <f t="shared" si="13"/>
        <v>4353</v>
      </c>
      <c r="DN51" s="153">
        <v>2</v>
      </c>
      <c r="DO51" s="19">
        <v>3</v>
      </c>
      <c r="DP51" s="185" t="s">
        <v>968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1063</v>
      </c>
      <c r="V52" s="21">
        <v>2006</v>
      </c>
      <c r="W52" s="25"/>
      <c r="X52" s="21"/>
      <c r="Y52" s="28"/>
      <c r="Z52" s="21">
        <f t="shared" si="1"/>
        <v>9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53">
        <f t="shared" si="3"/>
        <v>9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772</v>
      </c>
      <c r="DC52" s="33">
        <f t="shared" si="28"/>
        <v>8</v>
      </c>
      <c r="DD52" s="83" t="str">
        <f t="shared" si="29"/>
        <v>Projektingenieur 2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4293</v>
      </c>
      <c r="DN52" s="153">
        <v>2</v>
      </c>
      <c r="DO52" s="19">
        <v>3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>IF(Z53&gt;=10,1,0)</f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932</v>
      </c>
      <c r="Q53" s="15">
        <v>49</v>
      </c>
      <c r="R53" s="42"/>
      <c r="S53" s="20" t="s">
        <v>933</v>
      </c>
      <c r="T53" s="21">
        <v>1983</v>
      </c>
      <c r="U53" s="28" t="s">
        <v>1063</v>
      </c>
      <c r="V53" s="21">
        <v>2007</v>
      </c>
      <c r="W53" s="25" t="s">
        <v>1060</v>
      </c>
      <c r="X53" s="21">
        <v>2008</v>
      </c>
      <c r="Y53" s="28"/>
      <c r="Z53" s="21">
        <f>$AD$3-V53</f>
        <v>8</v>
      </c>
      <c r="AA53" s="25" t="s">
        <v>1079</v>
      </c>
      <c r="AB53" s="21" t="s">
        <v>121</v>
      </c>
      <c r="AC53" s="21"/>
      <c r="AE53" s="90" t="s">
        <v>373</v>
      </c>
      <c r="AF53" s="82"/>
      <c r="CP53" s="19" t="str">
        <f>+S53</f>
        <v>Noordam Philipp</v>
      </c>
      <c r="CR53" s="153">
        <f>+Z53</f>
        <v>8</v>
      </c>
      <c r="CS53" s="19" t="str">
        <f>+AB53</f>
        <v>D</v>
      </c>
      <c r="CT53" s="154">
        <v>4312</v>
      </c>
      <c r="CU53" s="126"/>
      <c r="CV53" s="125">
        <v>772</v>
      </c>
      <c r="CW53" s="33">
        <f>VLOOKUP($CV53,Funktionsbezeichnungen,3,0)</f>
        <v>8</v>
      </c>
      <c r="CX53" s="83" t="str">
        <f>VLOOKUP($CV53,Funktionsbezeichnungen,2,0)</f>
        <v>Projektingenieur 2</v>
      </c>
      <c r="CY53" s="125"/>
      <c r="CZ53" s="33"/>
      <c r="DA53" s="83"/>
      <c r="DB53" s="125"/>
      <c r="DC53" s="33"/>
      <c r="DD53" s="83"/>
      <c r="DE53" s="20"/>
      <c r="DF53" s="33"/>
      <c r="DG53" s="33"/>
      <c r="DH53" s="83"/>
      <c r="DM53" s="19">
        <f>+CT53</f>
        <v>4312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1076</v>
      </c>
      <c r="V54" s="21">
        <v>2008</v>
      </c>
      <c r="W54" s="25" t="s">
        <v>1060</v>
      </c>
      <c r="X54" s="21">
        <v>2009</v>
      </c>
      <c r="Y54" s="28"/>
      <c r="Z54" s="21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3">
        <f t="shared" si="3"/>
        <v>7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4349</v>
      </c>
      <c r="DN54" s="153">
        <v>2</v>
      </c>
      <c r="DO54" s="19">
        <v>2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567</v>
      </c>
      <c r="Q55" s="15">
        <v>51</v>
      </c>
      <c r="R55" s="42"/>
      <c r="S55" s="20" t="s">
        <v>213</v>
      </c>
      <c r="T55" s="21">
        <v>1985</v>
      </c>
      <c r="U55" s="28" t="s">
        <v>1062</v>
      </c>
      <c r="V55" s="21">
        <v>2008</v>
      </c>
      <c r="W55" s="25" t="s">
        <v>1071</v>
      </c>
      <c r="X55" s="21">
        <v>2013</v>
      </c>
      <c r="Y55" s="28" t="s">
        <v>1022</v>
      </c>
      <c r="Z55" s="118">
        <f t="shared" si="1"/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Imesch Reto</v>
      </c>
      <c r="CR55" s="153">
        <f t="shared" si="3"/>
        <v>7</v>
      </c>
      <c r="CS55" s="19" t="str">
        <f t="shared" si="4"/>
        <v>D</v>
      </c>
      <c r="CT55" s="154">
        <v>9677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772</v>
      </c>
      <c r="CZ55" s="33">
        <f t="shared" si="24"/>
        <v>8</v>
      </c>
      <c r="DA55" s="83" t="str">
        <f t="shared" si="25"/>
        <v>Projektingenieur 2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9677</v>
      </c>
      <c r="DN55" s="153">
        <v>2</v>
      </c>
      <c r="DO55" s="19">
        <v>3</v>
      </c>
      <c r="DP55" s="19" t="s">
        <v>951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360</v>
      </c>
      <c r="P56" s="15" t="s">
        <v>598</v>
      </c>
      <c r="Q56" s="15">
        <v>52</v>
      </c>
      <c r="R56" s="42"/>
      <c r="S56" s="20" t="s">
        <v>281</v>
      </c>
      <c r="T56" s="21">
        <v>1983</v>
      </c>
      <c r="U56" s="28" t="s">
        <v>1076</v>
      </c>
      <c r="V56" s="21">
        <v>2008</v>
      </c>
      <c r="W56" s="25" t="s">
        <v>1060</v>
      </c>
      <c r="X56" s="21">
        <v>2009</v>
      </c>
      <c r="Y56" s="28" t="s">
        <v>1023</v>
      </c>
      <c r="Z56" s="21">
        <f t="shared" si="1"/>
        <v>7</v>
      </c>
      <c r="AA56" s="25" t="s">
        <v>1133</v>
      </c>
      <c r="AB56" s="21" t="s">
        <v>121</v>
      </c>
      <c r="AC56" s="21"/>
      <c r="AE56" s="90" t="s">
        <v>1102</v>
      </c>
      <c r="AF56" s="82"/>
      <c r="CP56" s="19" t="str">
        <f t="shared" si="2"/>
        <v>Wieland Manuel</v>
      </c>
      <c r="CR56" s="153">
        <f t="shared" si="3"/>
        <v>7</v>
      </c>
      <c r="CS56" s="19" t="str">
        <f t="shared" si="4"/>
        <v>D</v>
      </c>
      <c r="CT56" s="154">
        <v>9698</v>
      </c>
      <c r="CU56" s="126"/>
      <c r="CV56" s="125">
        <v>772</v>
      </c>
      <c r="CW56" s="33">
        <f t="shared" si="22"/>
        <v>8</v>
      </c>
      <c r="CX56" s="83" t="str">
        <f t="shared" si="23"/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9698</v>
      </c>
      <c r="DN56" s="153">
        <v>2</v>
      </c>
      <c r="DO56" s="19">
        <v>2</v>
      </c>
      <c r="DP56" s="19" t="s">
        <v>951</v>
      </c>
    </row>
    <row r="57" spans="1:120" s="19" customFormat="1" ht="27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361</v>
      </c>
      <c r="P57" s="15" t="s">
        <v>1046</v>
      </c>
      <c r="Q57" s="15">
        <v>53</v>
      </c>
      <c r="R57" s="42"/>
      <c r="S57" s="20" t="s">
        <v>930</v>
      </c>
      <c r="T57" s="21">
        <v>1972</v>
      </c>
      <c r="U57" s="28" t="s">
        <v>1067</v>
      </c>
      <c r="V57" s="21">
        <v>2009</v>
      </c>
      <c r="W57" s="25" t="s">
        <v>1066</v>
      </c>
      <c r="X57" s="21">
        <v>2012</v>
      </c>
      <c r="Y57" s="28"/>
      <c r="Z57" s="118">
        <f t="shared" si="1"/>
        <v>6</v>
      </c>
      <c r="AA57" s="119" t="s">
        <v>931</v>
      </c>
      <c r="AB57" s="118" t="s">
        <v>121</v>
      </c>
      <c r="AC57" s="21"/>
      <c r="AE57" s="90" t="s">
        <v>373</v>
      </c>
      <c r="AF57" s="82"/>
      <c r="CP57" s="19" t="str">
        <f t="shared" si="2"/>
        <v>Baschong Clemens</v>
      </c>
      <c r="CR57" s="153">
        <f t="shared" si="3"/>
        <v>6</v>
      </c>
      <c r="CS57" s="19" t="str">
        <f t="shared" si="4"/>
        <v>D</v>
      </c>
      <c r="CT57" s="154">
        <v>4311</v>
      </c>
      <c r="CU57" s="126"/>
      <c r="CV57" s="125">
        <v>782</v>
      </c>
      <c r="CW57" s="33">
        <f t="shared" si="22"/>
        <v>8</v>
      </c>
      <c r="CX57" s="83" t="str">
        <f t="shared" si="23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4311</v>
      </c>
      <c r="DN57" s="153">
        <v>2</v>
      </c>
      <c r="DO57" s="19">
        <v>2</v>
      </c>
      <c r="DP57" s="19" t="s">
        <v>952</v>
      </c>
    </row>
    <row r="58" spans="1:120" s="19" customFormat="1" x14ac:dyDescent="0.2">
      <c r="A58" s="53">
        <v>0</v>
      </c>
      <c r="B58" s="53"/>
      <c r="C58" s="53">
        <f t="shared" si="3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358</v>
      </c>
      <c r="P58" s="15" t="s">
        <v>528</v>
      </c>
      <c r="Q58" s="15">
        <v>54</v>
      </c>
      <c r="R58" s="42"/>
      <c r="S58" s="20" t="s">
        <v>529</v>
      </c>
      <c r="T58" s="21">
        <v>1984</v>
      </c>
      <c r="U58" s="28" t="s">
        <v>1062</v>
      </c>
      <c r="V58" s="21">
        <v>2009</v>
      </c>
      <c r="W58" s="25"/>
      <c r="X58" s="21"/>
      <c r="Y58" s="28"/>
      <c r="Z58" s="118">
        <f t="shared" si="1"/>
        <v>6</v>
      </c>
      <c r="AA58" s="25" t="s">
        <v>1079</v>
      </c>
      <c r="AB58" s="21" t="s">
        <v>121</v>
      </c>
      <c r="AC58" s="21"/>
      <c r="AE58" s="90" t="s">
        <v>373</v>
      </c>
      <c r="AF58" s="82"/>
      <c r="CP58" s="19" t="str">
        <f t="shared" si="2"/>
        <v>Jung Roman</v>
      </c>
      <c r="CR58" s="153">
        <f t="shared" si="3"/>
        <v>6</v>
      </c>
      <c r="CS58" s="19" t="str">
        <f t="shared" si="4"/>
        <v>D</v>
      </c>
      <c r="CT58" s="154">
        <v>8565</v>
      </c>
      <c r="CU58" s="126"/>
      <c r="CV58" s="125">
        <v>772</v>
      </c>
      <c r="CW58" s="33">
        <f t="shared" ref="CW58:CW96" si="31">VLOOKUP($CV58,Funktionsbezeichnungen,3,0)</f>
        <v>8</v>
      </c>
      <c r="CX58" s="83" t="str">
        <f t="shared" ref="CX58:CX96" si="32">VLOOKUP($CV58,Funktionsbezeichnungen,2,0)</f>
        <v>Projektingenieur 2</v>
      </c>
      <c r="CY58" s="125">
        <v>771</v>
      </c>
      <c r="CZ58" s="33">
        <f t="shared" si="24"/>
        <v>7</v>
      </c>
      <c r="DA58" s="83" t="str">
        <f t="shared" si="25"/>
        <v>Projektingenieur 1</v>
      </c>
      <c r="DB58" s="125">
        <v>771</v>
      </c>
      <c r="DC58" s="33">
        <f t="shared" si="28"/>
        <v>7</v>
      </c>
      <c r="DD58" s="83" t="str">
        <f t="shared" si="29"/>
        <v>Projektingenieur 1</v>
      </c>
      <c r="DE58" s="20"/>
      <c r="DF58" s="33">
        <v>771</v>
      </c>
      <c r="DG58" s="33">
        <f t="shared" si="26"/>
        <v>7</v>
      </c>
      <c r="DH58" s="83" t="str">
        <f t="shared" si="27"/>
        <v>Projektingenieur 1</v>
      </c>
      <c r="DM58" s="19">
        <f t="shared" si="13"/>
        <v>8565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>
        <v>1</v>
      </c>
      <c r="C59" s="53">
        <f t="shared" si="30"/>
        <v>0</v>
      </c>
      <c r="D59" s="55">
        <v>1</v>
      </c>
      <c r="E59" s="55"/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1003</v>
      </c>
      <c r="Q59" s="15">
        <v>55</v>
      </c>
      <c r="R59" s="42"/>
      <c r="S59" s="20" t="s">
        <v>1004</v>
      </c>
      <c r="T59" s="21">
        <v>1984</v>
      </c>
      <c r="U59" s="28" t="s">
        <v>194</v>
      </c>
      <c r="V59" s="21">
        <v>2009</v>
      </c>
      <c r="W59" s="25"/>
      <c r="X59" s="21"/>
      <c r="Y59" s="28" t="s">
        <v>91</v>
      </c>
      <c r="Z59" s="21">
        <f t="shared" si="1"/>
        <v>6</v>
      </c>
      <c r="AA59" s="25" t="s">
        <v>269</v>
      </c>
      <c r="AB59" s="21" t="s">
        <v>121</v>
      </c>
      <c r="AC59" s="21"/>
      <c r="AE59" s="90" t="s">
        <v>375</v>
      </c>
      <c r="AF59" s="82"/>
      <c r="CP59" s="19" t="str">
        <f t="shared" si="2"/>
        <v>Vecchi Sandra</v>
      </c>
      <c r="CR59" s="153">
        <f t="shared" si="3"/>
        <v>6</v>
      </c>
      <c r="CS59" s="19" t="str">
        <f t="shared" si="4"/>
        <v>D</v>
      </c>
      <c r="CT59" s="154">
        <v>4906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/>
      <c r="CZ59" s="33"/>
      <c r="DA59" s="83"/>
      <c r="DB59" s="125"/>
      <c r="DC59" s="33"/>
      <c r="DD59" s="83"/>
      <c r="DE59" s="20"/>
      <c r="DF59" s="33"/>
      <c r="DG59" s="33"/>
      <c r="DH59" s="83"/>
      <c r="DM59" s="19">
        <f t="shared" si="13"/>
        <v>4906</v>
      </c>
      <c r="DN59" s="153">
        <v>2</v>
      </c>
      <c r="DO59" s="19">
        <v>1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0" t="s">
        <v>295</v>
      </c>
      <c r="T60" s="21">
        <v>1987</v>
      </c>
      <c r="U60" s="28" t="s">
        <v>1062</v>
      </c>
      <c r="V60" s="21">
        <v>2009</v>
      </c>
      <c r="W60" s="25"/>
      <c r="X60" s="21"/>
      <c r="Y60" s="28"/>
      <c r="Z60" s="21">
        <f>$AD$3-V60</f>
        <v>6</v>
      </c>
      <c r="AA60" s="25" t="s">
        <v>1082</v>
      </c>
      <c r="AB60" s="21" t="s">
        <v>121</v>
      </c>
      <c r="AC60" s="21"/>
      <c r="AE60" s="90" t="s">
        <v>373</v>
      </c>
      <c r="AF60" s="82"/>
      <c r="CP60" s="19" t="str">
        <f>+S60</f>
        <v>Schoeffel Daniel</v>
      </c>
      <c r="CR60" s="153">
        <f>+Z60</f>
        <v>6</v>
      </c>
      <c r="CS60" s="19" t="str">
        <f>+AB60</f>
        <v>D</v>
      </c>
      <c r="CT60" s="154">
        <v>8569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771</v>
      </c>
      <c r="DC60" s="33">
        <f>VLOOKUP($DB60,Funktionsbezeichnungen,3,0)</f>
        <v>7</v>
      </c>
      <c r="DD60" s="83" t="str">
        <f>VLOOKUP($DB60,Funktionsbezeichnungen,2,0)</f>
        <v>Projektingenieur 1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8569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1138</v>
      </c>
      <c r="Q61" s="15">
        <v>57</v>
      </c>
      <c r="R61" s="42"/>
      <c r="S61" s="20" t="s">
        <v>1139</v>
      </c>
      <c r="T61" s="21">
        <v>1981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916</v>
      </c>
      <c r="AB61" s="21" t="s">
        <v>121</v>
      </c>
      <c r="AC61" s="21"/>
      <c r="AE61" s="90" t="s">
        <v>375</v>
      </c>
      <c r="AF61" s="82"/>
      <c r="CP61" s="192" t="str">
        <f>+S61</f>
        <v>Kanagasabai Manoja</v>
      </c>
      <c r="CR61" s="153">
        <f>+Z61</f>
        <v>5</v>
      </c>
      <c r="CS61" s="153" t="str">
        <f>+AB61</f>
        <v>D</v>
      </c>
      <c r="CT61" s="205">
        <v>4910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4910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699</v>
      </c>
      <c r="Q62" s="15">
        <v>58</v>
      </c>
      <c r="R62" s="42"/>
      <c r="S62" s="20" t="s">
        <v>697</v>
      </c>
      <c r="T62" s="21">
        <v>1984</v>
      </c>
      <c r="U62" s="28" t="s">
        <v>1062</v>
      </c>
      <c r="V62" s="21">
        <v>2010</v>
      </c>
      <c r="W62" s="25"/>
      <c r="X62" s="21"/>
      <c r="Y62" s="28"/>
      <c r="Z62" s="21">
        <f t="shared" si="1"/>
        <v>5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Indermitte Martin</v>
      </c>
      <c r="CR62" s="153">
        <f t="shared" si="3"/>
        <v>5</v>
      </c>
      <c r="CS62" s="153" t="str">
        <f t="shared" si="4"/>
        <v>D</v>
      </c>
      <c r="CT62" s="154">
        <v>4901</v>
      </c>
      <c r="CU62" s="126"/>
      <c r="CV62" s="125">
        <v>772</v>
      </c>
      <c r="CW62" s="33">
        <f t="shared" si="31"/>
        <v>8</v>
      </c>
      <c r="CX62" s="83" t="str">
        <f t="shared" si="32"/>
        <v>Projektingenieur 2</v>
      </c>
      <c r="CY62" s="125">
        <v>771</v>
      </c>
      <c r="CZ62" s="33">
        <f t="shared" ref="CZ62:CZ99" si="33">VLOOKUP($CY62,Funktionsbezeichnungen,3,0)</f>
        <v>7</v>
      </c>
      <c r="DA62" s="83" t="str">
        <f t="shared" ref="DA62:DA99" si="34">VLOOKUP($CY62,Funktionsbezeichnungen,2,0)</f>
        <v>Projektingenieur 1</v>
      </c>
      <c r="DB62" s="125">
        <v>770</v>
      </c>
      <c r="DC62" s="33">
        <f t="shared" ref="DC62:DC104" si="35">VLOOKUP($DB62,Funktionsbezeichnungen,3,0)</f>
        <v>6</v>
      </c>
      <c r="DD62" s="83" t="str">
        <f t="shared" ref="DD62:DD104" si="36">VLOOKUP($DB62,Funktionsbezeichnungen,2,0)</f>
        <v>Vorstufe Projektingenieur</v>
      </c>
      <c r="DE62" s="20"/>
      <c r="DF62" s="33">
        <v>771</v>
      </c>
      <c r="DG62" s="33">
        <f t="shared" ref="DG62:DG99" si="37">VLOOKUP($DF62,Funktionsbezeichnungen,3,0)</f>
        <v>7</v>
      </c>
      <c r="DH62" s="83" t="str">
        <f t="shared" ref="DH62:DH99" si="38">VLOOKUP($DF62,Funktionsbezeichnungen,2,0)</f>
        <v>Projektingenieur 1</v>
      </c>
      <c r="DM62" s="19">
        <f t="shared" si="13"/>
        <v>4901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>
        <v>1</v>
      </c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1062</v>
      </c>
      <c r="V63" s="21">
        <v>2010</v>
      </c>
      <c r="W63" s="25"/>
      <c r="X63" s="21"/>
      <c r="Y63" s="28"/>
      <c r="Z63" s="118">
        <f>$AD$3-V63</f>
        <v>5</v>
      </c>
      <c r="AA63" s="25" t="s">
        <v>916</v>
      </c>
      <c r="AB63" s="21" t="s">
        <v>121</v>
      </c>
      <c r="AC63" s="21"/>
      <c r="AE63" s="90" t="s">
        <v>375</v>
      </c>
      <c r="AF63" s="82"/>
      <c r="CP63" s="19" t="str">
        <f>+S63</f>
        <v>Bianchi Emmanuelle</v>
      </c>
      <c r="CR63" s="153">
        <f>+Z63</f>
        <v>5</v>
      </c>
      <c r="CS63" s="153" t="str">
        <f>+AB63</f>
        <v>D</v>
      </c>
      <c r="CT63" s="154">
        <v>7706</v>
      </c>
      <c r="CU63" s="126"/>
      <c r="CV63" s="125">
        <v>772</v>
      </c>
      <c r="CW63" s="33">
        <f>VLOOKUP($CV63,Funktionsbezeichnungen,3,0)</f>
        <v>8</v>
      </c>
      <c r="CX63" s="83" t="str">
        <f>VLOOKUP($CV63,Funktionsbezeichnungen,2,0)</f>
        <v>Projektingenieur 2</v>
      </c>
      <c r="CY63" s="125">
        <v>771</v>
      </c>
      <c r="CZ63" s="33">
        <f>VLOOKUP($CY63,Funktionsbezeichnungen,3,0)</f>
        <v>7</v>
      </c>
      <c r="DA63" s="83" t="str">
        <f>VLOOKUP($CY63,Funktionsbezeichnungen,2,0)</f>
        <v>Projektingenieur 1</v>
      </c>
      <c r="DB63" s="125">
        <v>770</v>
      </c>
      <c r="DC63" s="33">
        <f>VLOOKUP($DB63,Funktionsbezeichnungen,3,0)</f>
        <v>6</v>
      </c>
      <c r="DD63" s="83" t="str">
        <f>VLOOKUP($DB63,Funktionsbezeichnungen,2,0)</f>
        <v>Vorstufe Projektingenieur</v>
      </c>
      <c r="DE63" s="20"/>
      <c r="DF63" s="33">
        <v>771</v>
      </c>
      <c r="DG63" s="33">
        <f>VLOOKUP($DF63,Funktionsbezeichnungen,3,0)</f>
        <v>7</v>
      </c>
      <c r="DH63" s="83" t="str">
        <f>VLOOKUP($DF63,Funktionsbezeichnungen,2,0)</f>
        <v>Projektingenieur 1</v>
      </c>
      <c r="DM63" s="19">
        <f>+CT63</f>
        <v>7706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1135</v>
      </c>
      <c r="Q64" s="15">
        <v>60</v>
      </c>
      <c r="R64" s="42"/>
      <c r="S64" s="20" t="s">
        <v>1136</v>
      </c>
      <c r="T64" s="21">
        <v>1986</v>
      </c>
      <c r="U64" s="28" t="s">
        <v>1137</v>
      </c>
      <c r="V64" s="21">
        <v>2010</v>
      </c>
      <c r="W64" s="25"/>
      <c r="X64" s="21"/>
      <c r="Y64" s="28"/>
      <c r="Z64" s="21">
        <f>$AD$3-V64</f>
        <v>5</v>
      </c>
      <c r="AA64" s="25" t="s">
        <v>698</v>
      </c>
      <c r="AB64" s="21" t="s">
        <v>121</v>
      </c>
      <c r="AC64" s="21"/>
      <c r="AE64" s="90" t="s">
        <v>375</v>
      </c>
      <c r="AF64" s="82"/>
      <c r="CP64" s="192" t="str">
        <f>+S64</f>
        <v>Berzi Patrick</v>
      </c>
      <c r="CR64" s="153">
        <f>+Z64</f>
        <v>5</v>
      </c>
      <c r="CS64" s="153" t="str">
        <f>+AB64</f>
        <v>D</v>
      </c>
      <c r="CT64" s="205">
        <v>4911</v>
      </c>
      <c r="CU64" s="126"/>
      <c r="CV64" s="125">
        <v>772</v>
      </c>
      <c r="CW64" s="33">
        <f t="shared" si="31"/>
        <v>8</v>
      </c>
      <c r="CX64" s="83" t="str">
        <f t="shared" si="32"/>
        <v>Projektingenieur 2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>+CT64</f>
        <v>4911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1094</v>
      </c>
      <c r="Q65" s="15">
        <v>61</v>
      </c>
      <c r="R65" s="42"/>
      <c r="S65" s="20" t="s">
        <v>1095</v>
      </c>
      <c r="T65" s="21">
        <v>1985</v>
      </c>
      <c r="U65" s="28" t="s">
        <v>1062</v>
      </c>
      <c r="V65" s="21">
        <v>2011</v>
      </c>
      <c r="W65" s="25"/>
      <c r="X65" s="21"/>
      <c r="Y65" s="28"/>
      <c r="Z65" s="118">
        <f>$AD$3-V65</f>
        <v>4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Brem Jakob</v>
      </c>
      <c r="CR65" s="153">
        <f>+Z65</f>
        <v>4</v>
      </c>
      <c r="CS65" s="153" t="str">
        <f>+AB65</f>
        <v>D</v>
      </c>
      <c r="CT65" s="154">
        <v>4356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>+CT65</f>
        <v>4356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1008</v>
      </c>
      <c r="Q66" s="15">
        <v>62</v>
      </c>
      <c r="R66" s="42"/>
      <c r="S66" s="20" t="s">
        <v>1009</v>
      </c>
      <c r="T66" s="21">
        <v>1987</v>
      </c>
      <c r="U66" s="28" t="s">
        <v>1062</v>
      </c>
      <c r="V66" s="21">
        <v>2011</v>
      </c>
      <c r="W66" s="25"/>
      <c r="X66" s="21"/>
      <c r="Y66" s="28"/>
      <c r="Z66" s="118">
        <f t="shared" si="1"/>
        <v>4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Bürgin Johannes</v>
      </c>
      <c r="CR66" s="153">
        <f t="shared" si="3"/>
        <v>4</v>
      </c>
      <c r="CS66" s="153" t="str">
        <f t="shared" si="4"/>
        <v>D</v>
      </c>
      <c r="CT66" s="154">
        <v>4907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4907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/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909</v>
      </c>
      <c r="Q67" s="15">
        <v>63</v>
      </c>
      <c r="R67" s="42"/>
      <c r="S67" s="20" t="s">
        <v>910</v>
      </c>
      <c r="T67" s="21">
        <v>1987</v>
      </c>
      <c r="U67" s="28" t="s">
        <v>1062</v>
      </c>
      <c r="V67" s="21">
        <v>2012</v>
      </c>
      <c r="W67" s="25"/>
      <c r="X67" s="21"/>
      <c r="Y67" s="28"/>
      <c r="Z67" s="118">
        <f t="shared" si="1"/>
        <v>3</v>
      </c>
      <c r="AA67" s="25" t="s">
        <v>698</v>
      </c>
      <c r="AB67" s="21" t="s">
        <v>121</v>
      </c>
      <c r="AC67" s="21"/>
      <c r="AE67" s="90" t="s">
        <v>375</v>
      </c>
      <c r="AF67" s="82"/>
      <c r="CP67" s="19" t="str">
        <f t="shared" si="2"/>
        <v>Frei Lukas</v>
      </c>
      <c r="CR67" s="153">
        <f t="shared" si="3"/>
        <v>3</v>
      </c>
      <c r="CS67" s="153" t="str">
        <f t="shared" si="4"/>
        <v>D</v>
      </c>
      <c r="CT67" s="154">
        <v>4308</v>
      </c>
      <c r="CU67" s="126"/>
      <c r="CV67" s="125">
        <v>771</v>
      </c>
      <c r="CW67" s="33">
        <f t="shared" si="31"/>
        <v>7</v>
      </c>
      <c r="CX67" s="83" t="str">
        <f t="shared" si="32"/>
        <v>Projektingenieur 1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4308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 t="shared" si="3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912</v>
      </c>
      <c r="Q68" s="15">
        <v>64</v>
      </c>
      <c r="R68" s="42"/>
      <c r="S68" s="20" t="s">
        <v>913</v>
      </c>
      <c r="T68" s="21">
        <v>1987</v>
      </c>
      <c r="U68" s="28" t="s">
        <v>1062</v>
      </c>
      <c r="V68" s="21">
        <v>2012</v>
      </c>
      <c r="W68" s="25" t="s">
        <v>1170</v>
      </c>
      <c r="X68" s="21">
        <v>2015</v>
      </c>
      <c r="Y68" s="28" t="s">
        <v>91</v>
      </c>
      <c r="Z68" s="118">
        <f t="shared" si="1"/>
        <v>3</v>
      </c>
      <c r="AA68" s="25" t="s">
        <v>108</v>
      </c>
      <c r="AB68" s="21" t="s">
        <v>121</v>
      </c>
      <c r="AC68" s="21"/>
      <c r="AE68" s="90" t="s">
        <v>375</v>
      </c>
      <c r="AF68" s="82"/>
      <c r="CP68" s="19" t="str">
        <f t="shared" si="2"/>
        <v>D'Arco Marcel</v>
      </c>
      <c r="CR68" s="153">
        <f t="shared" si="3"/>
        <v>3</v>
      </c>
      <c r="CS68" s="153" t="str">
        <f t="shared" si="4"/>
        <v>D</v>
      </c>
      <c r="CT68" s="154">
        <v>4310</v>
      </c>
      <c r="CU68" s="126"/>
      <c r="CV68" s="125">
        <v>771</v>
      </c>
      <c r="CW68" s="33">
        <f t="shared" si="31"/>
        <v>7</v>
      </c>
      <c r="CX68" s="83" t="str">
        <f t="shared" si="32"/>
        <v>Projektingenieur 1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si="13"/>
        <v>4310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1050</v>
      </c>
      <c r="V69" s="21">
        <v>2002</v>
      </c>
      <c r="W69" s="28" t="s">
        <v>1062</v>
      </c>
      <c r="X69" s="21">
        <v>2013</v>
      </c>
      <c r="Y69" s="28"/>
      <c r="Z69" s="118">
        <f>$AD$3-X69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3">
        <f t="shared" si="3"/>
        <v>2</v>
      </c>
      <c r="CS69" s="153" t="str">
        <f t="shared" si="4"/>
        <v>D</v>
      </c>
      <c r="CT69" s="154">
        <v>8579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13"/>
        <v>8579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ref="C70:C77" si="39">IF(Z70&gt;=10,1,0)</f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358</v>
      </c>
      <c r="P70" s="15" t="s">
        <v>1074</v>
      </c>
      <c r="Q70" s="15">
        <v>66</v>
      </c>
      <c r="R70" s="42"/>
      <c r="S70" s="20" t="s">
        <v>1075</v>
      </c>
      <c r="T70" s="21">
        <v>1987</v>
      </c>
      <c r="U70" s="28" t="s">
        <v>1061</v>
      </c>
      <c r="V70" s="21">
        <v>2013</v>
      </c>
      <c r="W70" s="25"/>
      <c r="X70" s="21"/>
      <c r="Y70" s="28"/>
      <c r="Z70" s="118">
        <f t="shared" ref="Z70:Z75" si="40">$AD$3-V70</f>
        <v>2</v>
      </c>
      <c r="AA70" s="25" t="s">
        <v>698</v>
      </c>
      <c r="AB70" s="21" t="s">
        <v>121</v>
      </c>
      <c r="AC70" s="21"/>
      <c r="AE70" s="90" t="s">
        <v>375</v>
      </c>
      <c r="AF70" s="82"/>
      <c r="CP70" s="19" t="str">
        <f t="shared" ref="CP70:CP75" si="41">+S70</f>
        <v>Meisch Raoul</v>
      </c>
      <c r="CR70" s="153">
        <f t="shared" ref="CR70:CR75" si="42">+Z70</f>
        <v>2</v>
      </c>
      <c r="CS70" s="153" t="str">
        <f t="shared" ref="CS70:CS75" si="43">+AB70</f>
        <v>D</v>
      </c>
      <c r="CT70" s="154">
        <v>4315</v>
      </c>
      <c r="CU70" s="126"/>
      <c r="CV70" s="125">
        <v>770</v>
      </c>
      <c r="CW70" s="33">
        <f t="shared" si="31"/>
        <v>6</v>
      </c>
      <c r="CX70" s="83" t="str">
        <f t="shared" si="32"/>
        <v>Vorstufe Projektingenieur</v>
      </c>
      <c r="CY70" s="125"/>
      <c r="CZ70" s="33"/>
      <c r="DA70" s="83"/>
      <c r="DB70" s="125"/>
      <c r="DC70" s="33"/>
      <c r="DD70" s="83"/>
      <c r="DE70" s="20"/>
      <c r="DF70" s="33"/>
      <c r="DG70" s="33"/>
      <c r="DH70" s="83"/>
      <c r="DM70" s="19">
        <f t="shared" ref="DM70:DM75" si="44">+CT70</f>
        <v>4315</v>
      </c>
      <c r="DN70" s="153">
        <v>2</v>
      </c>
      <c r="DO70" s="19">
        <v>3</v>
      </c>
      <c r="DP70" s="19" t="s">
        <v>951</v>
      </c>
    </row>
    <row r="71" spans="1:120" s="19" customFormat="1" x14ac:dyDescent="0.2">
      <c r="A71" s="53">
        <v>0</v>
      </c>
      <c r="B71" s="53">
        <v>1</v>
      </c>
      <c r="C71" s="53">
        <f t="shared" si="39"/>
        <v>0</v>
      </c>
      <c r="D71" s="55"/>
      <c r="E71" s="55">
        <v>1</v>
      </c>
      <c r="F71" s="56"/>
      <c r="G71" s="54"/>
      <c r="H71" s="54"/>
      <c r="I71" s="56"/>
      <c r="J71" s="54"/>
      <c r="K71" s="56"/>
      <c r="L71" s="56"/>
      <c r="M71" s="56"/>
      <c r="N71" s="58"/>
      <c r="O71" s="52" t="s">
        <v>359</v>
      </c>
      <c r="P71" s="15" t="s">
        <v>1029</v>
      </c>
      <c r="Q71" s="15">
        <v>67</v>
      </c>
      <c r="R71" s="42"/>
      <c r="S71" s="20" t="s">
        <v>1030</v>
      </c>
      <c r="T71" s="21">
        <v>1989</v>
      </c>
      <c r="U71" s="28" t="s">
        <v>1062</v>
      </c>
      <c r="V71" s="21">
        <v>2013</v>
      </c>
      <c r="W71" s="25"/>
      <c r="X71" s="21"/>
      <c r="Y71" s="28"/>
      <c r="Z71" s="118">
        <f t="shared" si="40"/>
        <v>2</v>
      </c>
      <c r="AA71" s="25" t="s">
        <v>916</v>
      </c>
      <c r="AB71" s="21" t="s">
        <v>121</v>
      </c>
      <c r="AC71" s="21"/>
      <c r="AE71" s="90" t="s">
        <v>375</v>
      </c>
      <c r="AF71" s="82"/>
      <c r="CP71" s="19" t="str">
        <f t="shared" si="41"/>
        <v>Stöhr Jessica</v>
      </c>
      <c r="CR71" s="153">
        <f t="shared" si="42"/>
        <v>2</v>
      </c>
      <c r="CS71" s="153" t="str">
        <f t="shared" si="43"/>
        <v>D</v>
      </c>
      <c r="CT71" s="154">
        <v>4313</v>
      </c>
      <c r="CU71" s="126"/>
      <c r="CV71" s="125">
        <v>770</v>
      </c>
      <c r="CW71" s="33">
        <f t="shared" si="31"/>
        <v>6</v>
      </c>
      <c r="CX71" s="83" t="str">
        <f t="shared" si="32"/>
        <v>Vorstufe Projektingenieur</v>
      </c>
      <c r="CY71" s="125"/>
      <c r="CZ71" s="33"/>
      <c r="DA71" s="83"/>
      <c r="DB71" s="125"/>
      <c r="DC71" s="33"/>
      <c r="DD71" s="83"/>
      <c r="DE71" s="20"/>
      <c r="DF71" s="33"/>
      <c r="DG71" s="33"/>
      <c r="DH71" s="83"/>
      <c r="DM71" s="19">
        <f t="shared" si="44"/>
        <v>4313</v>
      </c>
      <c r="DN71" s="153">
        <v>2</v>
      </c>
      <c r="DO71" s="19">
        <v>3</v>
      </c>
      <c r="DP71" s="19" t="s">
        <v>951</v>
      </c>
    </row>
    <row r="72" spans="1:120" s="19" customFormat="1" x14ac:dyDescent="0.2">
      <c r="A72" s="53">
        <v>0</v>
      </c>
      <c r="B72" s="53"/>
      <c r="C72" s="53">
        <f t="shared" si="39"/>
        <v>0</v>
      </c>
      <c r="D72" s="55"/>
      <c r="E72" s="55">
        <v>1</v>
      </c>
      <c r="F72" s="56"/>
      <c r="G72" s="54"/>
      <c r="H72" s="54"/>
      <c r="I72" s="56"/>
      <c r="J72" s="54"/>
      <c r="K72" s="56"/>
      <c r="L72" s="56"/>
      <c r="M72" s="56"/>
      <c r="N72" s="58"/>
      <c r="O72" s="52" t="s">
        <v>361</v>
      </c>
      <c r="P72" s="15" t="s">
        <v>1153</v>
      </c>
      <c r="Q72" s="15">
        <v>68</v>
      </c>
      <c r="R72" s="42"/>
      <c r="S72" s="20" t="s">
        <v>1154</v>
      </c>
      <c r="T72" s="21">
        <v>1984</v>
      </c>
      <c r="U72" s="28" t="s">
        <v>1061</v>
      </c>
      <c r="V72" s="21">
        <v>2014</v>
      </c>
      <c r="W72" s="25"/>
      <c r="X72" s="21"/>
      <c r="Y72" s="28"/>
      <c r="Z72" s="118">
        <f t="shared" si="40"/>
        <v>1</v>
      </c>
      <c r="AA72" s="25" t="s">
        <v>698</v>
      </c>
      <c r="AB72" s="21" t="s">
        <v>121</v>
      </c>
      <c r="AC72" s="21"/>
      <c r="AE72" s="90" t="s">
        <v>375</v>
      </c>
      <c r="AF72" s="82"/>
      <c r="CP72" s="192" t="str">
        <f t="shared" si="41"/>
        <v>Vitt Bernhard</v>
      </c>
      <c r="CR72" s="153">
        <f t="shared" si="42"/>
        <v>1</v>
      </c>
      <c r="CS72" s="153" t="str">
        <f t="shared" si="43"/>
        <v>D</v>
      </c>
      <c r="CT72" s="205">
        <v>4318</v>
      </c>
      <c r="CU72" s="126"/>
      <c r="CV72" s="125">
        <v>770</v>
      </c>
      <c r="CW72" s="33">
        <f t="shared" si="31"/>
        <v>6</v>
      </c>
      <c r="CX72" s="83" t="str">
        <f t="shared" si="32"/>
        <v>Vorstufe Projektingenieur</v>
      </c>
      <c r="CY72" s="125"/>
      <c r="CZ72" s="33"/>
      <c r="DA72" s="83"/>
      <c r="DB72" s="125"/>
      <c r="DC72" s="33"/>
      <c r="DD72" s="83"/>
      <c r="DE72" s="20"/>
      <c r="DF72" s="33"/>
      <c r="DG72" s="33"/>
      <c r="DH72" s="83"/>
      <c r="DM72" s="19">
        <f t="shared" si="44"/>
        <v>4318</v>
      </c>
      <c r="DN72" s="153">
        <v>2</v>
      </c>
      <c r="DO72" s="19">
        <v>3</v>
      </c>
      <c r="DP72" s="19" t="s">
        <v>951</v>
      </c>
    </row>
    <row r="73" spans="1:120" s="19" customFormat="1" x14ac:dyDescent="0.2">
      <c r="A73" s="53">
        <v>0</v>
      </c>
      <c r="B73" s="53"/>
      <c r="C73" s="53">
        <f>IF(Z73&gt;=10,1,0)</f>
        <v>0</v>
      </c>
      <c r="D73" s="55"/>
      <c r="E73" s="55">
        <v>1</v>
      </c>
      <c r="F73" s="56"/>
      <c r="G73" s="54"/>
      <c r="H73" s="54"/>
      <c r="I73" s="56"/>
      <c r="J73" s="54"/>
      <c r="K73" s="56"/>
      <c r="L73" s="56"/>
      <c r="M73" s="56"/>
      <c r="N73" s="58"/>
      <c r="O73" s="52" t="s">
        <v>359</v>
      </c>
      <c r="P73" s="15" t="s">
        <v>1175</v>
      </c>
      <c r="Q73" s="15">
        <v>69</v>
      </c>
      <c r="R73" s="42"/>
      <c r="S73" s="20" t="s">
        <v>1174</v>
      </c>
      <c r="T73" s="21">
        <v>1987</v>
      </c>
      <c r="U73" s="28" t="s">
        <v>1062</v>
      </c>
      <c r="V73" s="21">
        <v>2014</v>
      </c>
      <c r="W73" s="25"/>
      <c r="X73" s="21"/>
      <c r="Y73" s="28"/>
      <c r="Z73" s="118">
        <f t="shared" si="40"/>
        <v>1</v>
      </c>
      <c r="AA73" s="25" t="s">
        <v>698</v>
      </c>
      <c r="AB73" s="21" t="s">
        <v>121</v>
      </c>
      <c r="AC73" s="21"/>
      <c r="AE73" s="90" t="s">
        <v>375</v>
      </c>
      <c r="AF73" s="82"/>
      <c r="CP73" s="192" t="str">
        <f t="shared" si="41"/>
        <v>Seehöfer Patrick</v>
      </c>
      <c r="CR73" s="153">
        <f t="shared" si="42"/>
        <v>1</v>
      </c>
      <c r="CS73" s="153" t="str">
        <f t="shared" si="43"/>
        <v>D</v>
      </c>
      <c r="CT73" s="205">
        <v>4321</v>
      </c>
      <c r="CU73" s="126"/>
      <c r="CV73" s="125">
        <v>770</v>
      </c>
      <c r="CW73" s="33">
        <f>VLOOKUP($CV73,Funktionsbezeichnungen,3,0)</f>
        <v>6</v>
      </c>
      <c r="CX73" s="83" t="str">
        <f>VLOOKUP($CV73,Funktionsbezeichnungen,2,0)</f>
        <v>Vorstufe Projektingenieur</v>
      </c>
      <c r="CY73" s="125"/>
      <c r="CZ73" s="33"/>
      <c r="DA73" s="83"/>
      <c r="DB73" s="125"/>
      <c r="DC73" s="33"/>
      <c r="DD73" s="83"/>
      <c r="DE73" s="20"/>
      <c r="DF73" s="33"/>
      <c r="DG73" s="33"/>
      <c r="DH73" s="83"/>
      <c r="DM73" s="19">
        <f t="shared" si="44"/>
        <v>4321</v>
      </c>
      <c r="DN73" s="153">
        <v>2</v>
      </c>
      <c r="DO73" s="19">
        <v>3</v>
      </c>
      <c r="DP73" s="19" t="s">
        <v>951</v>
      </c>
    </row>
    <row r="74" spans="1:120" s="19" customFormat="1" ht="27" x14ac:dyDescent="0.2">
      <c r="A74" s="53">
        <v>0</v>
      </c>
      <c r="B74" s="53"/>
      <c r="C74" s="53">
        <f>IF(Z74&gt;=10,1,0)</f>
        <v>0</v>
      </c>
      <c r="D74" s="55"/>
      <c r="E74" s="55">
        <v>1</v>
      </c>
      <c r="F74" s="56"/>
      <c r="G74" s="54"/>
      <c r="H74" s="54">
        <v>1</v>
      </c>
      <c r="I74" s="56"/>
      <c r="J74" s="54"/>
      <c r="K74" s="56"/>
      <c r="L74" s="56"/>
      <c r="M74" s="56"/>
      <c r="N74" s="58"/>
      <c r="O74" s="52" t="s">
        <v>358</v>
      </c>
      <c r="P74" s="15" t="s">
        <v>1173</v>
      </c>
      <c r="Q74" s="15">
        <v>70</v>
      </c>
      <c r="R74" s="42"/>
      <c r="S74" s="20" t="s">
        <v>1172</v>
      </c>
      <c r="T74" s="21">
        <v>1986</v>
      </c>
      <c r="U74" s="208" t="s">
        <v>1178</v>
      </c>
      <c r="V74" s="21">
        <v>2011</v>
      </c>
      <c r="W74" s="28" t="s">
        <v>1062</v>
      </c>
      <c r="X74" s="21">
        <v>2015</v>
      </c>
      <c r="Y74" s="28"/>
      <c r="Z74" s="118">
        <f t="shared" si="40"/>
        <v>4</v>
      </c>
      <c r="AA74" s="25" t="s">
        <v>1176</v>
      </c>
      <c r="AB74" s="21" t="s">
        <v>121</v>
      </c>
      <c r="AC74" s="21"/>
      <c r="AE74" s="90" t="s">
        <v>375</v>
      </c>
      <c r="AF74" s="82"/>
      <c r="CP74" s="192" t="str">
        <f t="shared" si="41"/>
        <v>Völlmin Daniel</v>
      </c>
      <c r="CR74" s="153">
        <f t="shared" si="42"/>
        <v>4</v>
      </c>
      <c r="CS74" s="153" t="str">
        <f t="shared" si="43"/>
        <v>D</v>
      </c>
      <c r="CT74" s="205">
        <v>4319</v>
      </c>
      <c r="CU74" s="126"/>
      <c r="CV74" s="125">
        <v>770</v>
      </c>
      <c r="CW74" s="33">
        <f t="shared" si="31"/>
        <v>6</v>
      </c>
      <c r="CX74" s="83" t="str">
        <f t="shared" si="32"/>
        <v>Vorstufe Projektingenieur</v>
      </c>
      <c r="CY74" s="125"/>
      <c r="CZ74" s="33"/>
      <c r="DA74" s="83"/>
      <c r="DB74" s="125"/>
      <c r="DC74" s="33"/>
      <c r="DD74" s="83"/>
      <c r="DE74" s="20"/>
      <c r="DF74" s="33"/>
      <c r="DG74" s="33"/>
      <c r="DH74" s="83"/>
      <c r="DM74" s="19">
        <f t="shared" si="44"/>
        <v>4319</v>
      </c>
      <c r="DN74" s="153">
        <v>2</v>
      </c>
      <c r="DO74" s="19">
        <v>3</v>
      </c>
      <c r="DP74" s="19" t="s">
        <v>951</v>
      </c>
    </row>
    <row r="75" spans="1:120" s="19" customFormat="1" x14ac:dyDescent="0.2">
      <c r="A75" s="53">
        <v>0</v>
      </c>
      <c r="B75" s="53"/>
      <c r="C75" s="53">
        <f t="shared" si="39"/>
        <v>0</v>
      </c>
      <c r="D75" s="55">
        <v>1</v>
      </c>
      <c r="E75" s="55"/>
      <c r="F75" s="56"/>
      <c r="G75" s="54"/>
      <c r="H75" s="54"/>
      <c r="I75" s="56"/>
      <c r="J75" s="54"/>
      <c r="K75" s="56"/>
      <c r="L75" s="56"/>
      <c r="M75" s="56"/>
      <c r="N75" s="58"/>
      <c r="O75" s="52" t="s">
        <v>360</v>
      </c>
      <c r="P75" s="15" t="s">
        <v>1016</v>
      </c>
      <c r="Q75" s="15">
        <v>71</v>
      </c>
      <c r="R75" s="164"/>
      <c r="S75" s="20" t="s">
        <v>1017</v>
      </c>
      <c r="T75" s="21">
        <v>1988</v>
      </c>
      <c r="U75" s="28" t="s">
        <v>1177</v>
      </c>
      <c r="V75" s="21">
        <v>2016</v>
      </c>
      <c r="W75" s="25"/>
      <c r="X75" s="21"/>
      <c r="Y75" s="28"/>
      <c r="Z75" s="118">
        <f t="shared" si="40"/>
        <v>-1</v>
      </c>
      <c r="AA75" s="25" t="s">
        <v>698</v>
      </c>
      <c r="AB75" s="21" t="s">
        <v>121</v>
      </c>
      <c r="AC75" s="21"/>
      <c r="AE75" s="90" t="s">
        <v>375</v>
      </c>
      <c r="AF75" s="82"/>
      <c r="CP75" s="192" t="str">
        <f t="shared" si="41"/>
        <v>Burger Stefan</v>
      </c>
      <c r="CR75" s="19">
        <f t="shared" si="42"/>
        <v>-1</v>
      </c>
      <c r="CS75" s="19" t="str">
        <f t="shared" si="43"/>
        <v>D</v>
      </c>
      <c r="CT75" s="205">
        <v>9748</v>
      </c>
      <c r="CU75" s="126"/>
      <c r="CV75" s="125">
        <v>770</v>
      </c>
      <c r="CW75" s="33">
        <f t="shared" si="31"/>
        <v>6</v>
      </c>
      <c r="CX75" s="83" t="str">
        <f t="shared" si="32"/>
        <v>Vorstufe Projektingenieur</v>
      </c>
      <c r="CY75" s="125"/>
      <c r="CZ75" s="33"/>
      <c r="DA75" s="83"/>
      <c r="DB75" s="125"/>
      <c r="DC75" s="33"/>
      <c r="DD75" s="83"/>
      <c r="DE75" s="20"/>
      <c r="DF75" s="125"/>
      <c r="DG75" s="33"/>
      <c r="DH75" s="83"/>
      <c r="DM75" s="19">
        <f t="shared" si="44"/>
        <v>9748</v>
      </c>
      <c r="DN75" s="153">
        <v>2</v>
      </c>
      <c r="DO75" s="19">
        <v>3</v>
      </c>
      <c r="DP75" s="185" t="s">
        <v>951</v>
      </c>
    </row>
    <row r="76" spans="1:120" s="19" customFormat="1" x14ac:dyDescent="0.2">
      <c r="A76" s="53">
        <v>0</v>
      </c>
      <c r="B76" s="53"/>
      <c r="C76" s="53">
        <f t="shared" si="39"/>
        <v>1</v>
      </c>
      <c r="D76" s="55"/>
      <c r="E76" s="55"/>
      <c r="F76" s="56"/>
      <c r="G76" s="54"/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1125</v>
      </c>
      <c r="Q76" s="15">
        <v>72</v>
      </c>
      <c r="R76" s="164" t="s">
        <v>928</v>
      </c>
      <c r="S76" s="20" t="s">
        <v>1126</v>
      </c>
      <c r="T76" s="21">
        <v>1954</v>
      </c>
      <c r="U76" s="28" t="s">
        <v>126</v>
      </c>
      <c r="V76" s="21">
        <v>1973</v>
      </c>
      <c r="W76" s="25" t="s">
        <v>1127</v>
      </c>
      <c r="X76" s="21">
        <v>1979</v>
      </c>
      <c r="Y76" s="28"/>
      <c r="Z76" s="21">
        <f t="shared" ref="Z76:Z137" si="45">$AD$3-V76</f>
        <v>42</v>
      </c>
      <c r="AA76" s="25" t="s">
        <v>110</v>
      </c>
      <c r="AB76" s="21" t="s">
        <v>105</v>
      </c>
      <c r="AC76" s="21"/>
      <c r="AE76" s="90" t="s">
        <v>376</v>
      </c>
      <c r="AF76" s="82"/>
      <c r="CP76" s="192" t="str">
        <f t="shared" ref="CP76:CP137" si="46">+S76</f>
        <v>Reber Erich</v>
      </c>
      <c r="CR76" s="19">
        <f t="shared" ref="CR76:CR137" si="47">+Z76</f>
        <v>42</v>
      </c>
      <c r="CS76" s="19" t="str">
        <f t="shared" ref="CS76:CS137" si="48">+AB76</f>
        <v>C</v>
      </c>
      <c r="CT76" s="205">
        <v>3211</v>
      </c>
      <c r="CU76" s="126"/>
      <c r="CV76" s="125">
        <v>772</v>
      </c>
      <c r="CW76" s="33">
        <f>VLOOKUP($CV76,Funktionsbezeichnungen,3,0)</f>
        <v>8</v>
      </c>
      <c r="CX76" s="83" t="str">
        <f>VLOOKUP($CV76,Funktionsbezeichnungen,2,0)</f>
        <v>Projektingenieur 2</v>
      </c>
      <c r="CY76" s="125"/>
      <c r="CZ76" s="33"/>
      <c r="DA76" s="83"/>
      <c r="DB76" s="125"/>
      <c r="DC76" s="33"/>
      <c r="DD76" s="83"/>
      <c r="DE76" s="20"/>
      <c r="DF76" s="125"/>
      <c r="DG76" s="33"/>
      <c r="DH76" s="83"/>
      <c r="DM76" s="19">
        <f t="shared" ref="DM76:DM137" si="49">+CT76</f>
        <v>3211</v>
      </c>
      <c r="DN76" s="153">
        <v>6</v>
      </c>
      <c r="DO76" s="19">
        <v>0</v>
      </c>
      <c r="DP76" s="185" t="s">
        <v>968</v>
      </c>
    </row>
    <row r="77" spans="1:120" s="19" customFormat="1" x14ac:dyDescent="0.2">
      <c r="A77" s="53">
        <v>0</v>
      </c>
      <c r="B77" s="53"/>
      <c r="C77" s="53">
        <f t="shared" si="39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361</v>
      </c>
      <c r="P77" s="15" t="s">
        <v>476</v>
      </c>
      <c r="Q77" s="15">
        <v>73</v>
      </c>
      <c r="R77" s="164"/>
      <c r="S77" s="29" t="s">
        <v>127</v>
      </c>
      <c r="T77" s="21">
        <v>1956</v>
      </c>
      <c r="U77" s="28" t="s">
        <v>126</v>
      </c>
      <c r="V77" s="21">
        <v>1976</v>
      </c>
      <c r="W77" s="25"/>
      <c r="X77" s="21"/>
      <c r="Y77" s="28" t="s">
        <v>242</v>
      </c>
      <c r="Z77" s="21">
        <f>$AD$3-V77</f>
        <v>39</v>
      </c>
      <c r="AA77" s="25" t="s">
        <v>686</v>
      </c>
      <c r="AB77" s="21" t="s">
        <v>105</v>
      </c>
      <c r="AC77" s="21"/>
      <c r="AE77" s="90" t="s">
        <v>423</v>
      </c>
      <c r="AF77" s="82"/>
      <c r="CP77" s="19" t="str">
        <f>+S77</f>
        <v>Aebi Roger</v>
      </c>
      <c r="CR77" s="19">
        <f>+Z77</f>
        <v>39</v>
      </c>
      <c r="CS77" s="19" t="str">
        <f>+AB77</f>
        <v>C</v>
      </c>
      <c r="CT77" s="154">
        <v>6622</v>
      </c>
      <c r="CU77" s="126"/>
      <c r="CV77" s="125">
        <v>772</v>
      </c>
      <c r="CW77" s="33">
        <f t="shared" si="31"/>
        <v>8</v>
      </c>
      <c r="CX77" s="83" t="str">
        <f t="shared" si="32"/>
        <v>Projektingenieur 2</v>
      </c>
      <c r="CY77" s="125">
        <v>772</v>
      </c>
      <c r="CZ77" s="33">
        <f t="shared" si="33"/>
        <v>8</v>
      </c>
      <c r="DA77" s="83" t="str">
        <f t="shared" si="34"/>
        <v>Projektingenieur 2</v>
      </c>
      <c r="DB77" s="125">
        <v>772</v>
      </c>
      <c r="DC77" s="33">
        <f t="shared" si="35"/>
        <v>8</v>
      </c>
      <c r="DD77" s="83" t="str">
        <f t="shared" si="36"/>
        <v>Projektingenieur 2</v>
      </c>
      <c r="DE77" s="20"/>
      <c r="DF77" s="33">
        <v>772</v>
      </c>
      <c r="DG77" s="33">
        <f t="shared" si="37"/>
        <v>8</v>
      </c>
      <c r="DH77" s="83" t="str">
        <f t="shared" si="38"/>
        <v>Projektingenieur 2</v>
      </c>
      <c r="DM77" s="19">
        <f>+CT77</f>
        <v>6622</v>
      </c>
      <c r="DN77" s="153">
        <v>6</v>
      </c>
      <c r="DO77" s="19">
        <v>0</v>
      </c>
      <c r="DP77" s="185" t="s">
        <v>969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45"/>
        <v>30</v>
      </c>
      <c r="AA78" s="25" t="s">
        <v>110</v>
      </c>
      <c r="AB78" s="21" t="s">
        <v>105</v>
      </c>
      <c r="AC78" s="21"/>
      <c r="AE78" s="90" t="s">
        <v>376</v>
      </c>
      <c r="AF78" s="82"/>
      <c r="CP78" s="19" t="str">
        <f t="shared" si="46"/>
        <v>Oehen Beat</v>
      </c>
      <c r="CR78" s="19">
        <f t="shared" si="47"/>
        <v>30</v>
      </c>
      <c r="CS78" s="19" t="str">
        <f t="shared" si="48"/>
        <v>C</v>
      </c>
      <c r="CT78" s="154">
        <v>7622</v>
      </c>
      <c r="CU78" s="126"/>
      <c r="CV78" s="125">
        <v>772</v>
      </c>
      <c r="CW78" s="33">
        <f t="shared" si="31"/>
        <v>8</v>
      </c>
      <c r="CX78" s="83" t="str">
        <f t="shared" si="32"/>
        <v>Projektingenieur 2</v>
      </c>
      <c r="CY78" s="125">
        <v>772</v>
      </c>
      <c r="CZ78" s="33">
        <f t="shared" si="33"/>
        <v>8</v>
      </c>
      <c r="DA78" s="83" t="str">
        <f t="shared" si="34"/>
        <v>Projektingenieur 2</v>
      </c>
      <c r="DB78" s="125">
        <v>772</v>
      </c>
      <c r="DC78" s="33">
        <f t="shared" si="35"/>
        <v>8</v>
      </c>
      <c r="DD78" s="83" t="str">
        <f t="shared" si="36"/>
        <v>Projektingenieur 2</v>
      </c>
      <c r="DE78" s="20"/>
      <c r="DF78" s="125">
        <v>772</v>
      </c>
      <c r="DG78" s="33">
        <f t="shared" si="37"/>
        <v>8</v>
      </c>
      <c r="DH78" s="83" t="str">
        <f t="shared" si="38"/>
        <v>Projektingenieur 2</v>
      </c>
      <c r="DM78" s="19">
        <f t="shared" si="49"/>
        <v>7622</v>
      </c>
      <c r="DN78" s="153">
        <v>6</v>
      </c>
      <c r="DO78" s="19">
        <v>0</v>
      </c>
      <c r="DP78" s="185" t="s">
        <v>968</v>
      </c>
    </row>
    <row r="79" spans="1:120" s="19" customFormat="1" ht="15.75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/>
      <c r="K79" s="56"/>
      <c r="L79" s="56"/>
      <c r="M79" s="56"/>
      <c r="N79" s="58"/>
      <c r="O79" s="52" t="s">
        <v>358</v>
      </c>
      <c r="P79" s="15" t="s">
        <v>477</v>
      </c>
      <c r="Q79" s="15">
        <v>75</v>
      </c>
      <c r="R79" s="16"/>
      <c r="S79" s="20" t="s">
        <v>134</v>
      </c>
      <c r="T79" s="21">
        <v>1954</v>
      </c>
      <c r="U79" s="28" t="s">
        <v>126</v>
      </c>
      <c r="V79" s="21">
        <v>1974</v>
      </c>
      <c r="W79" s="25"/>
      <c r="X79" s="21"/>
      <c r="Y79" s="28" t="s">
        <v>135</v>
      </c>
      <c r="Z79" s="21">
        <f t="shared" si="45"/>
        <v>41</v>
      </c>
      <c r="AA79" s="25" t="s">
        <v>110</v>
      </c>
      <c r="AB79" s="21" t="s">
        <v>1040</v>
      </c>
      <c r="AC79" s="21"/>
      <c r="AE79" s="90" t="s">
        <v>404</v>
      </c>
      <c r="AF79" s="82"/>
      <c r="CP79" s="19" t="str">
        <f t="shared" si="46"/>
        <v>Imesch Robert</v>
      </c>
      <c r="CR79" s="19">
        <f t="shared" si="47"/>
        <v>41</v>
      </c>
      <c r="CS79" s="19" t="str">
        <f t="shared" si="48"/>
        <v xml:space="preserve"> D/C 2)</v>
      </c>
      <c r="CT79" s="154">
        <v>4249</v>
      </c>
      <c r="CU79" s="126"/>
      <c r="CV79" s="125">
        <v>772</v>
      </c>
      <c r="CW79" s="33">
        <f t="shared" si="31"/>
        <v>8</v>
      </c>
      <c r="CX79" s="83" t="str">
        <f t="shared" si="32"/>
        <v>Projektingenieur 2</v>
      </c>
      <c r="CY79" s="125">
        <v>772</v>
      </c>
      <c r="CZ79" s="33">
        <f t="shared" si="33"/>
        <v>8</v>
      </c>
      <c r="DA79" s="83" t="str">
        <f t="shared" si="34"/>
        <v>Projektingenieur 2</v>
      </c>
      <c r="DB79" s="125">
        <v>772</v>
      </c>
      <c r="DC79" s="33">
        <f t="shared" si="35"/>
        <v>8</v>
      </c>
      <c r="DD79" s="83" t="str">
        <f t="shared" si="36"/>
        <v>Projektingenieur 2</v>
      </c>
      <c r="DE79" s="20"/>
      <c r="DF79" s="33">
        <v>772</v>
      </c>
      <c r="DG79" s="33">
        <f t="shared" si="37"/>
        <v>8</v>
      </c>
      <c r="DH79" s="83" t="str">
        <f t="shared" si="38"/>
        <v>Projektingenieur 2</v>
      </c>
      <c r="DM79" s="19">
        <f t="shared" si="49"/>
        <v>4249</v>
      </c>
      <c r="DN79" s="153">
        <v>6</v>
      </c>
      <c r="DO79" s="19">
        <v>0</v>
      </c>
      <c r="DP79" s="185" t="s">
        <v>968</v>
      </c>
    </row>
    <row r="80" spans="1:120" s="19" customFormat="1" ht="15.75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>
        <v>1</v>
      </c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478</v>
      </c>
      <c r="Q80" s="15">
        <v>76</v>
      </c>
      <c r="R80" s="16"/>
      <c r="S80" s="20" t="s">
        <v>136</v>
      </c>
      <c r="T80" s="21">
        <v>1955</v>
      </c>
      <c r="U80" s="28" t="s">
        <v>126</v>
      </c>
      <c r="V80" s="21">
        <v>1975</v>
      </c>
      <c r="W80" s="25"/>
      <c r="X80" s="21"/>
      <c r="Y80" s="28" t="s">
        <v>135</v>
      </c>
      <c r="Z80" s="21">
        <f t="shared" si="45"/>
        <v>40</v>
      </c>
      <c r="AA80" s="25" t="s">
        <v>110</v>
      </c>
      <c r="AB80" s="21" t="s">
        <v>1040</v>
      </c>
      <c r="AC80" s="21"/>
      <c r="AE80" s="90" t="s">
        <v>404</v>
      </c>
      <c r="AF80" s="82"/>
      <c r="CP80" s="19" t="str">
        <f t="shared" si="46"/>
        <v>Flückiger Hans Peter</v>
      </c>
      <c r="CR80" s="19">
        <f t="shared" si="47"/>
        <v>40</v>
      </c>
      <c r="CS80" s="19" t="str">
        <f t="shared" si="48"/>
        <v xml:space="preserve"> D/C 2)</v>
      </c>
      <c r="CT80" s="154">
        <v>4250</v>
      </c>
      <c r="CU80" s="126"/>
      <c r="CV80" s="125">
        <v>772</v>
      </c>
      <c r="CW80" s="33">
        <f t="shared" si="31"/>
        <v>8</v>
      </c>
      <c r="CX80" s="83" t="str">
        <f t="shared" si="32"/>
        <v>Projektingenieur 2</v>
      </c>
      <c r="CY80" s="125">
        <v>772</v>
      </c>
      <c r="CZ80" s="33">
        <f t="shared" si="33"/>
        <v>8</v>
      </c>
      <c r="DA80" s="83" t="str">
        <f t="shared" si="34"/>
        <v>Projektingenieur 2</v>
      </c>
      <c r="DB80" s="125">
        <v>772</v>
      </c>
      <c r="DC80" s="33">
        <f t="shared" si="35"/>
        <v>8</v>
      </c>
      <c r="DD80" s="83" t="str">
        <f t="shared" si="36"/>
        <v>Projektingenieur 2</v>
      </c>
      <c r="DE80" s="20"/>
      <c r="DF80" s="33">
        <v>772</v>
      </c>
      <c r="DG80" s="33">
        <f t="shared" si="37"/>
        <v>8</v>
      </c>
      <c r="DH80" s="83" t="str">
        <f t="shared" si="38"/>
        <v>Projektingenieur 2</v>
      </c>
      <c r="DM80" s="19">
        <f t="shared" si="49"/>
        <v>4250</v>
      </c>
      <c r="DN80" s="153">
        <v>6</v>
      </c>
      <c r="DO80" s="19">
        <v>0</v>
      </c>
      <c r="DP80" s="185" t="s">
        <v>968</v>
      </c>
    </row>
    <row r="81" spans="1:120" s="19" customFormat="1" x14ac:dyDescent="0.2">
      <c r="A81" s="53">
        <v>0</v>
      </c>
      <c r="B81" s="53"/>
      <c r="C81" s="53">
        <f>IF(Z81&gt;=10,1,0)</f>
        <v>1</v>
      </c>
      <c r="D81" s="55"/>
      <c r="E81" s="55"/>
      <c r="F81" s="56"/>
      <c r="G81" s="54"/>
      <c r="H81" s="54">
        <v>1</v>
      </c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494</v>
      </c>
      <c r="Q81" s="15">
        <v>77</v>
      </c>
      <c r="R81" s="42"/>
      <c r="S81" s="27" t="s">
        <v>178</v>
      </c>
      <c r="T81" s="21">
        <v>1978</v>
      </c>
      <c r="U81" s="28" t="s">
        <v>235</v>
      </c>
      <c r="V81" s="21">
        <v>2001</v>
      </c>
      <c r="W81" s="25"/>
      <c r="X81" s="21"/>
      <c r="Y81" s="25" t="s">
        <v>289</v>
      </c>
      <c r="Z81" s="21">
        <f>$AD$3-V81</f>
        <v>14</v>
      </c>
      <c r="AA81" s="25" t="s">
        <v>110</v>
      </c>
      <c r="AB81" s="21" t="s">
        <v>121</v>
      </c>
      <c r="AC81" s="21"/>
      <c r="AE81" s="90" t="s">
        <v>376</v>
      </c>
      <c r="AF81" s="82"/>
      <c r="CP81" s="19" t="str">
        <f>+S81</f>
        <v>Thalmann Patric</v>
      </c>
      <c r="CR81" s="19">
        <f>+Z81</f>
        <v>14</v>
      </c>
      <c r="CS81" s="19" t="str">
        <f>+AB81</f>
        <v>D</v>
      </c>
      <c r="CT81" s="154">
        <v>9658</v>
      </c>
      <c r="CU81" s="126"/>
      <c r="CV81" s="125">
        <v>772</v>
      </c>
      <c r="CW81" s="33">
        <f>VLOOKUP($CV81,Funktionsbezeichnungen,3,0)</f>
        <v>8</v>
      </c>
      <c r="CX81" s="83" t="str">
        <f>VLOOKUP($CV81,Funktionsbezeichnungen,2,0)</f>
        <v>Projektingenieur 2</v>
      </c>
      <c r="CY81" s="125">
        <v>771</v>
      </c>
      <c r="CZ81" s="33">
        <f>VLOOKUP($CY81,Funktionsbezeichnungen,3,0)</f>
        <v>7</v>
      </c>
      <c r="DA81" s="83" t="str">
        <f>VLOOKUP($CY81,Funktionsbezeichnungen,2,0)</f>
        <v>Projektingenieur 1</v>
      </c>
      <c r="DB81" s="125">
        <v>771</v>
      </c>
      <c r="DC81" s="33">
        <f>VLOOKUP($DB81,Funktionsbezeichnungen,3,0)</f>
        <v>7</v>
      </c>
      <c r="DD81" s="83" t="str">
        <f>VLOOKUP($DB81,Funktionsbezeichnungen,2,0)</f>
        <v>Projektingenieur 1</v>
      </c>
      <c r="DE81" s="20"/>
      <c r="DF81" s="125">
        <v>771</v>
      </c>
      <c r="DG81" s="33">
        <f>VLOOKUP($DF81,Funktionsbezeichnungen,3,0)</f>
        <v>7</v>
      </c>
      <c r="DH81" s="83" t="str">
        <f>VLOOKUP($DF81,Funktionsbezeichnungen,2,0)</f>
        <v>Projektingenieur 1</v>
      </c>
      <c r="DM81" s="19">
        <f>+CT81</f>
        <v>9658</v>
      </c>
      <c r="DN81" s="153">
        <v>6</v>
      </c>
      <c r="DO81" s="19">
        <v>0</v>
      </c>
      <c r="DP81" s="185" t="s">
        <v>968</v>
      </c>
    </row>
    <row r="82" spans="1:120" s="19" customFormat="1" x14ac:dyDescent="0.2">
      <c r="A82" s="53">
        <v>0</v>
      </c>
      <c r="B82" s="53"/>
      <c r="C82" s="53">
        <f>IF(Z82&gt;=10,1,0)</f>
        <v>0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358</v>
      </c>
      <c r="P82" s="15" t="s">
        <v>617</v>
      </c>
      <c r="Q82" s="15">
        <v>78</v>
      </c>
      <c r="R82" s="42"/>
      <c r="S82" s="27" t="s">
        <v>618</v>
      </c>
      <c r="T82" s="21">
        <v>1985</v>
      </c>
      <c r="U82" s="28" t="s">
        <v>235</v>
      </c>
      <c r="V82" s="21">
        <v>2006</v>
      </c>
      <c r="W82" s="25" t="s">
        <v>1169</v>
      </c>
      <c r="X82" s="21">
        <v>2015</v>
      </c>
      <c r="Y82" s="25"/>
      <c r="Z82" s="21">
        <f>$AD$3-V82</f>
        <v>9</v>
      </c>
      <c r="AA82" s="25" t="s">
        <v>110</v>
      </c>
      <c r="AB82" s="21" t="s">
        <v>121</v>
      </c>
      <c r="AC82" s="21"/>
      <c r="AE82" s="187" t="s">
        <v>376</v>
      </c>
      <c r="AF82" s="82"/>
      <c r="CP82" s="19" t="str">
        <f>+S82</f>
        <v>Zeltner Viktor</v>
      </c>
      <c r="CR82" s="19">
        <f>+Z82</f>
        <v>9</v>
      </c>
      <c r="CS82" s="19" t="str">
        <f>+AB82</f>
        <v>D</v>
      </c>
      <c r="CT82" s="154">
        <v>6765</v>
      </c>
      <c r="CU82" s="126"/>
      <c r="CV82" s="125">
        <v>771</v>
      </c>
      <c r="CW82" s="33">
        <f>VLOOKUP($CV82,Funktionsbezeichnungen,3,0)</f>
        <v>7</v>
      </c>
      <c r="CX82" s="83" t="str">
        <f>VLOOKUP($CV82,Funktionsbezeichnungen,2,0)</f>
        <v>Projektingenieur 1</v>
      </c>
      <c r="CY82" s="125">
        <v>733</v>
      </c>
      <c r="CZ82" s="33">
        <f>VLOOKUP($CY82,Funktionsbezeichnungen,3,0)</f>
        <v>6</v>
      </c>
      <c r="DA82" s="83" t="str">
        <f>VLOOKUP($CY82,Funktionsbezeichnungen,2,0)</f>
        <v>Konstrukteur 3 / -planer 3 / Gruppenchef 1</v>
      </c>
      <c r="DB82" s="125">
        <v>732</v>
      </c>
      <c r="DC82" s="33">
        <f>VLOOKUP($DB82,Funktionsbezeichnungen,3,0)</f>
        <v>5</v>
      </c>
      <c r="DD82" s="83" t="str">
        <f>VLOOKUP($DB82,Funktionsbezeichnungen,2,0)</f>
        <v>Konstrukteur 2 / -planer 2</v>
      </c>
      <c r="DE82" s="20"/>
      <c r="DF82" s="33">
        <v>732</v>
      </c>
      <c r="DG82" s="33">
        <f>VLOOKUP($DF82,Funktionsbezeichnungen,3,0)</f>
        <v>5</v>
      </c>
      <c r="DH82" s="83" t="str">
        <f>VLOOKUP($DF82,Funktionsbezeichnungen,2,0)</f>
        <v>Konstrukteur 2 / -planer 2</v>
      </c>
      <c r="DM82" s="19">
        <f>+CT82</f>
        <v>6765</v>
      </c>
      <c r="DN82" s="153">
        <v>6</v>
      </c>
      <c r="DO82" s="19">
        <v>0</v>
      </c>
      <c r="DP82" s="19" t="s">
        <v>964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482</v>
      </c>
      <c r="Q83" s="15">
        <v>79</v>
      </c>
      <c r="R83" s="16"/>
      <c r="S83" s="20" t="s">
        <v>260</v>
      </c>
      <c r="T83" s="21">
        <v>1956</v>
      </c>
      <c r="U83" s="28" t="s">
        <v>126</v>
      </c>
      <c r="V83" s="21">
        <v>1973</v>
      </c>
      <c r="W83" s="25"/>
      <c r="X83" s="21"/>
      <c r="Y83" s="28"/>
      <c r="Z83" s="21">
        <f t="shared" si="45"/>
        <v>42</v>
      </c>
      <c r="AA83" s="25" t="s">
        <v>139</v>
      </c>
      <c r="AB83" s="21" t="s">
        <v>121</v>
      </c>
      <c r="AC83" s="21"/>
      <c r="AE83" s="90" t="s">
        <v>377</v>
      </c>
      <c r="AF83" s="82"/>
      <c r="CP83" s="19" t="str">
        <f t="shared" si="46"/>
        <v>Allemann  Bertrand</v>
      </c>
      <c r="CR83" s="19">
        <f t="shared" si="47"/>
        <v>42</v>
      </c>
      <c r="CS83" s="19" t="str">
        <f t="shared" si="48"/>
        <v>D</v>
      </c>
      <c r="CT83" s="154">
        <v>5631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9"/>
        <v>5631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483</v>
      </c>
      <c r="Q84" s="15">
        <v>80</v>
      </c>
      <c r="R84" s="16"/>
      <c r="S84" s="20" t="s">
        <v>137</v>
      </c>
      <c r="T84" s="21">
        <v>1958</v>
      </c>
      <c r="U84" s="28" t="s">
        <v>126</v>
      </c>
      <c r="V84" s="21">
        <v>1977</v>
      </c>
      <c r="W84" s="25"/>
      <c r="X84" s="21"/>
      <c r="Y84" s="28"/>
      <c r="Z84" s="21">
        <f t="shared" si="45"/>
        <v>38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6"/>
        <v>Lenherr Paul</v>
      </c>
      <c r="CR84" s="19">
        <f t="shared" si="47"/>
        <v>38</v>
      </c>
      <c r="CS84" s="19" t="str">
        <f t="shared" si="48"/>
        <v>D</v>
      </c>
      <c r="CT84" s="154">
        <v>6628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33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9"/>
        <v>6628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484</v>
      </c>
      <c r="Q85" s="15">
        <v>81</v>
      </c>
      <c r="R85" s="16"/>
      <c r="S85" s="20" t="s">
        <v>271</v>
      </c>
      <c r="T85" s="21">
        <v>1958</v>
      </c>
      <c r="U85" s="28" t="s">
        <v>126</v>
      </c>
      <c r="V85" s="21">
        <v>1978</v>
      </c>
      <c r="W85" s="25"/>
      <c r="X85" s="21"/>
      <c r="Y85" s="28"/>
      <c r="Z85" s="21">
        <f t="shared" si="45"/>
        <v>37</v>
      </c>
      <c r="AA85" s="25" t="s">
        <v>687</v>
      </c>
      <c r="AB85" s="21" t="s">
        <v>121</v>
      </c>
      <c r="AC85" s="21"/>
      <c r="AE85" s="90" t="s">
        <v>420</v>
      </c>
      <c r="AF85" s="82"/>
      <c r="CP85" s="19" t="str">
        <f t="shared" si="46"/>
        <v>von Schallen Urs</v>
      </c>
      <c r="CR85" s="19">
        <f t="shared" si="47"/>
        <v>37</v>
      </c>
      <c r="CS85" s="19" t="str">
        <f t="shared" si="48"/>
        <v>D</v>
      </c>
      <c r="CT85" s="154">
        <v>6659</v>
      </c>
      <c r="CU85" s="126"/>
      <c r="CV85" s="125">
        <v>742</v>
      </c>
      <c r="CW85" s="33">
        <f t="shared" si="31"/>
        <v>8</v>
      </c>
      <c r="CX85" s="83" t="str">
        <f t="shared" si="32"/>
        <v>Konstrukteur 5  / Fachplaner 5 / Gruppenchef 3</v>
      </c>
      <c r="CY85" s="125">
        <v>742</v>
      </c>
      <c r="CZ85" s="33">
        <f t="shared" si="33"/>
        <v>8</v>
      </c>
      <c r="DA85" s="83" t="str">
        <f t="shared" si="34"/>
        <v>Konstrukteur 5  / Fachplaner 5 / Gruppenchef 3</v>
      </c>
      <c r="DB85" s="125">
        <v>742</v>
      </c>
      <c r="DC85" s="33">
        <f t="shared" si="35"/>
        <v>8</v>
      </c>
      <c r="DD85" s="83" t="str">
        <f t="shared" si="36"/>
        <v>Konstrukteur 5  / Fachplaner 5 / Gruppenchef 3</v>
      </c>
      <c r="DE85" s="20"/>
      <c r="DF85" s="33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9"/>
        <v>6659</v>
      </c>
      <c r="DN85" s="153">
        <v>6</v>
      </c>
      <c r="DO85" s="19">
        <v>0</v>
      </c>
      <c r="DP85" s="19" t="s">
        <v>966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359</v>
      </c>
      <c r="P86" s="15" t="s">
        <v>632</v>
      </c>
      <c r="Q86" s="15">
        <v>82</v>
      </c>
      <c r="R86" s="16"/>
      <c r="S86" s="20" t="s">
        <v>633</v>
      </c>
      <c r="T86" s="21">
        <v>1958</v>
      </c>
      <c r="U86" s="28" t="s">
        <v>634</v>
      </c>
      <c r="V86" s="21">
        <v>1980</v>
      </c>
      <c r="W86" s="25"/>
      <c r="X86" s="21"/>
      <c r="Y86" s="28"/>
      <c r="Z86" s="21">
        <f t="shared" si="45"/>
        <v>35</v>
      </c>
      <c r="AA86" s="25" t="s">
        <v>107</v>
      </c>
      <c r="AB86" s="21" t="s">
        <v>121</v>
      </c>
      <c r="AC86" s="21"/>
      <c r="AE86" s="187" t="s">
        <v>1098</v>
      </c>
      <c r="AF86" s="82"/>
      <c r="CP86" s="19" t="str">
        <f t="shared" si="46"/>
        <v>Schneider Martin</v>
      </c>
      <c r="CR86" s="19">
        <f t="shared" si="47"/>
        <v>35</v>
      </c>
      <c r="CS86" s="19" t="str">
        <f t="shared" si="48"/>
        <v>D</v>
      </c>
      <c r="CT86" s="154">
        <v>4354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33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9"/>
        <v>4354</v>
      </c>
      <c r="DN86" s="153">
        <v>6</v>
      </c>
      <c r="DO86" s="19">
        <v>0</v>
      </c>
      <c r="DP86" s="185" t="s">
        <v>970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>
        <v>1</v>
      </c>
      <c r="K87" s="56"/>
      <c r="L87" s="56"/>
      <c r="M87" s="56"/>
      <c r="N87" s="58"/>
      <c r="O87" s="52" t="s">
        <v>359</v>
      </c>
      <c r="P87" s="15" t="s">
        <v>485</v>
      </c>
      <c r="Q87" s="15">
        <v>83</v>
      </c>
      <c r="R87" s="16"/>
      <c r="S87" s="20" t="s">
        <v>261</v>
      </c>
      <c r="T87" s="21">
        <v>1959</v>
      </c>
      <c r="U87" s="28" t="s">
        <v>126</v>
      </c>
      <c r="V87" s="21">
        <v>1981</v>
      </c>
      <c r="W87" s="25"/>
      <c r="X87" s="21"/>
      <c r="Y87" s="28" t="s">
        <v>941</v>
      </c>
      <c r="Z87" s="21">
        <f t="shared" si="45"/>
        <v>34</v>
      </c>
      <c r="AA87" s="25" t="s">
        <v>1052</v>
      </c>
      <c r="AB87" s="21" t="s">
        <v>121</v>
      </c>
      <c r="AC87" s="21"/>
      <c r="AE87" s="187" t="s">
        <v>1099</v>
      </c>
      <c r="AF87" s="82"/>
      <c r="CP87" s="19" t="str">
        <f t="shared" si="46"/>
        <v>Ortlieb Hans-Rudi</v>
      </c>
      <c r="CR87" s="19">
        <f t="shared" si="47"/>
        <v>34</v>
      </c>
      <c r="CS87" s="19" t="str">
        <f t="shared" si="48"/>
        <v>D</v>
      </c>
      <c r="CT87" s="154">
        <v>5630</v>
      </c>
      <c r="CU87" s="126"/>
      <c r="CV87" s="125">
        <v>771</v>
      </c>
      <c r="CW87" s="33">
        <f t="shared" si="31"/>
        <v>7</v>
      </c>
      <c r="CX87" s="83" t="str">
        <f t="shared" si="32"/>
        <v>Projektingenieur 1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741</v>
      </c>
      <c r="DC87" s="33">
        <f t="shared" si="35"/>
        <v>7</v>
      </c>
      <c r="DD87" s="83" t="str">
        <f t="shared" si="36"/>
        <v>Konstrukteur 4 / Fachplaner 4 / Gruppenchef 2</v>
      </c>
      <c r="DE87" s="20"/>
      <c r="DF87" s="33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9"/>
        <v>5630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>
        <v>1</v>
      </c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358</v>
      </c>
      <c r="P88" s="15" t="s">
        <v>552</v>
      </c>
      <c r="Q88" s="15">
        <v>84</v>
      </c>
      <c r="R88" s="16"/>
      <c r="S88" s="20" t="s">
        <v>553</v>
      </c>
      <c r="T88" s="21">
        <v>1959</v>
      </c>
      <c r="U88" s="28" t="s">
        <v>239</v>
      </c>
      <c r="V88" s="21">
        <v>1983</v>
      </c>
      <c r="W88" s="25"/>
      <c r="X88" s="21"/>
      <c r="Y88" s="28" t="s">
        <v>555</v>
      </c>
      <c r="Z88" s="21">
        <f t="shared" si="45"/>
        <v>32</v>
      </c>
      <c r="AA88" s="25" t="s">
        <v>554</v>
      </c>
      <c r="AB88" s="21" t="s">
        <v>121</v>
      </c>
      <c r="AC88" s="21"/>
      <c r="AE88" s="90" t="s">
        <v>377</v>
      </c>
      <c r="AF88" s="82"/>
      <c r="CP88" s="19" t="str">
        <f t="shared" si="46"/>
        <v>Bollhalder Angelika</v>
      </c>
      <c r="CR88" s="19">
        <f t="shared" si="47"/>
        <v>32</v>
      </c>
      <c r="CS88" s="19" t="str">
        <f t="shared" si="48"/>
        <v>D</v>
      </c>
      <c r="CT88" s="154">
        <v>4344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33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9"/>
        <v>4344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487</v>
      </c>
      <c r="Q89" s="15">
        <v>85</v>
      </c>
      <c r="R89" s="16"/>
      <c r="S89" s="20" t="s">
        <v>145</v>
      </c>
      <c r="T89" s="21">
        <v>1970</v>
      </c>
      <c r="U89" s="28" t="s">
        <v>126</v>
      </c>
      <c r="V89" s="21">
        <v>1988</v>
      </c>
      <c r="W89" s="25"/>
      <c r="X89" s="21"/>
      <c r="Y89" s="28"/>
      <c r="Z89" s="21">
        <f t="shared" si="45"/>
        <v>27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6"/>
        <v>Bucher Oliver</v>
      </c>
      <c r="CR89" s="19">
        <f t="shared" si="47"/>
        <v>27</v>
      </c>
      <c r="CS89" s="19" t="str">
        <f t="shared" si="48"/>
        <v>D</v>
      </c>
      <c r="CT89" s="154">
        <v>7641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9"/>
        <v>7641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488</v>
      </c>
      <c r="Q90" s="15">
        <v>86</v>
      </c>
      <c r="R90" s="16"/>
      <c r="S90" s="20" t="s">
        <v>144</v>
      </c>
      <c r="T90" s="21">
        <v>1968</v>
      </c>
      <c r="U90" s="28" t="s">
        <v>126</v>
      </c>
      <c r="V90" s="21">
        <v>1989</v>
      </c>
      <c r="W90" s="25"/>
      <c r="X90" s="21"/>
      <c r="Y90" s="28" t="s">
        <v>940</v>
      </c>
      <c r="Z90" s="21">
        <f t="shared" si="45"/>
        <v>26</v>
      </c>
      <c r="AA90" s="25" t="s">
        <v>939</v>
      </c>
      <c r="AB90" s="21" t="s">
        <v>121</v>
      </c>
      <c r="AC90" s="21"/>
      <c r="AE90" s="90" t="s">
        <v>375</v>
      </c>
      <c r="AF90" s="82"/>
      <c r="CP90" s="19" t="str">
        <f t="shared" si="46"/>
        <v>Hagen Stefan</v>
      </c>
      <c r="CR90" s="19">
        <f t="shared" si="47"/>
        <v>26</v>
      </c>
      <c r="CS90" s="19" t="str">
        <f t="shared" si="48"/>
        <v>D</v>
      </c>
      <c r="CT90" s="154">
        <v>6741</v>
      </c>
      <c r="CU90" s="126"/>
      <c r="CV90" s="125">
        <v>741</v>
      </c>
      <c r="CW90" s="33">
        <f t="shared" si="31"/>
        <v>7</v>
      </c>
      <c r="CX90" s="83" t="str">
        <f t="shared" si="32"/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742</v>
      </c>
      <c r="DG90" s="33">
        <f t="shared" si="37"/>
        <v>8</v>
      </c>
      <c r="DH90" s="83" t="str">
        <f t="shared" si="38"/>
        <v>Konstrukteur 5  / Fachplaner 5 / Gruppenchef 3</v>
      </c>
      <c r="DM90" s="19">
        <f t="shared" si="49"/>
        <v>6741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359</v>
      </c>
      <c r="P91" s="15" t="s">
        <v>489</v>
      </c>
      <c r="Q91" s="15">
        <v>87</v>
      </c>
      <c r="R91" s="16"/>
      <c r="S91" s="20" t="s">
        <v>146</v>
      </c>
      <c r="T91" s="21">
        <v>1970</v>
      </c>
      <c r="U91" s="28" t="s">
        <v>126</v>
      </c>
      <c r="V91" s="21">
        <v>1991</v>
      </c>
      <c r="W91" s="25"/>
      <c r="X91" s="21"/>
      <c r="Y91" s="28"/>
      <c r="Z91" s="21">
        <f t="shared" si="45"/>
        <v>24</v>
      </c>
      <c r="AA91" s="25" t="s">
        <v>129</v>
      </c>
      <c r="AB91" s="21" t="s">
        <v>121</v>
      </c>
      <c r="AC91" s="21"/>
      <c r="AE91" s="90" t="s">
        <v>377</v>
      </c>
      <c r="AF91" s="82"/>
      <c r="CP91" s="19" t="str">
        <f t="shared" si="46"/>
        <v>Hardmeyer Christian</v>
      </c>
      <c r="CR91" s="19">
        <f t="shared" si="47"/>
        <v>24</v>
      </c>
      <c r="CS91" s="19" t="str">
        <f t="shared" si="48"/>
        <v>D</v>
      </c>
      <c r="CT91" s="154">
        <v>9618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742</v>
      </c>
      <c r="DG91" s="33">
        <f t="shared" si="37"/>
        <v>8</v>
      </c>
      <c r="DH91" s="83" t="str">
        <f t="shared" si="38"/>
        <v>Konstrukteur 5  / Fachplaner 5 / Gruppenchef 3</v>
      </c>
      <c r="DM91" s="19">
        <f t="shared" si="49"/>
        <v>9618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>
        <v>1</v>
      </c>
      <c r="K92" s="56"/>
      <c r="L92" s="56"/>
      <c r="M92" s="56"/>
      <c r="N92" s="58"/>
      <c r="O92" s="52" t="s">
        <v>360</v>
      </c>
      <c r="P92" s="15" t="s">
        <v>490</v>
      </c>
      <c r="Q92" s="15">
        <v>88</v>
      </c>
      <c r="R92" s="16"/>
      <c r="S92" s="20" t="s">
        <v>148</v>
      </c>
      <c r="T92" s="21">
        <v>1970</v>
      </c>
      <c r="U92" s="28" t="s">
        <v>126</v>
      </c>
      <c r="V92" s="21">
        <v>1992</v>
      </c>
      <c r="W92" s="25"/>
      <c r="X92" s="21"/>
      <c r="Y92" s="28"/>
      <c r="Z92" s="21">
        <f t="shared" si="45"/>
        <v>23</v>
      </c>
      <c r="AA92" s="25" t="s">
        <v>129</v>
      </c>
      <c r="AB92" s="21" t="s">
        <v>121</v>
      </c>
      <c r="AC92" s="21"/>
      <c r="AE92" s="90" t="s">
        <v>421</v>
      </c>
      <c r="AF92" s="82"/>
      <c r="CP92" s="19" t="str">
        <f t="shared" si="46"/>
        <v>Wira Stephane</v>
      </c>
      <c r="CR92" s="19">
        <f t="shared" si="47"/>
        <v>23</v>
      </c>
      <c r="CS92" s="19" t="str">
        <f t="shared" si="48"/>
        <v>D</v>
      </c>
      <c r="CT92" s="154">
        <v>9623</v>
      </c>
      <c r="CU92" s="126"/>
      <c r="CV92" s="125">
        <v>742</v>
      </c>
      <c r="CW92" s="33">
        <f t="shared" si="31"/>
        <v>8</v>
      </c>
      <c r="CX92" s="83" t="str">
        <f t="shared" si="32"/>
        <v>Konstrukteur 5  / Fachplaner 5 / Gruppenchef 3</v>
      </c>
      <c r="CY92" s="125">
        <v>742</v>
      </c>
      <c r="CZ92" s="33">
        <f t="shared" si="33"/>
        <v>8</v>
      </c>
      <c r="DA92" s="83" t="str">
        <f t="shared" si="34"/>
        <v>Konstrukteur 5  / Fachplaner 5 / Gruppenchef 3</v>
      </c>
      <c r="DB92" s="125">
        <v>742</v>
      </c>
      <c r="DC92" s="33">
        <f t="shared" si="35"/>
        <v>8</v>
      </c>
      <c r="DD92" s="83" t="str">
        <f t="shared" si="36"/>
        <v>Konstrukteur 5  / Fachplaner 5 / Gruppenchef 3</v>
      </c>
      <c r="DE92" s="20"/>
      <c r="DF92" s="125">
        <v>742</v>
      </c>
      <c r="DG92" s="33">
        <f t="shared" si="37"/>
        <v>8</v>
      </c>
      <c r="DH92" s="83" t="str">
        <f t="shared" si="38"/>
        <v>Konstrukteur 5  / Fachplaner 5 / Gruppenchef 3</v>
      </c>
      <c r="DM92" s="19">
        <f t="shared" si="49"/>
        <v>9623</v>
      </c>
      <c r="DN92" s="153">
        <v>6</v>
      </c>
      <c r="DO92" s="19">
        <v>0</v>
      </c>
      <c r="DP92" s="19" t="s">
        <v>975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>
        <v>1</v>
      </c>
      <c r="K93" s="56"/>
      <c r="L93" s="56"/>
      <c r="M93" s="56"/>
      <c r="N93" s="58"/>
      <c r="O93" s="52" t="s">
        <v>360</v>
      </c>
      <c r="P93" s="15" t="s">
        <v>568</v>
      </c>
      <c r="Q93" s="15">
        <v>89</v>
      </c>
      <c r="R93" s="16"/>
      <c r="S93" s="20" t="s">
        <v>569</v>
      </c>
      <c r="T93" s="21">
        <v>1973</v>
      </c>
      <c r="U93" s="28" t="s">
        <v>126</v>
      </c>
      <c r="V93" s="21">
        <v>1993</v>
      </c>
      <c r="W93" s="25"/>
      <c r="X93" s="21"/>
      <c r="Y93" s="28"/>
      <c r="Z93" s="21">
        <f t="shared" si="45"/>
        <v>22</v>
      </c>
      <c r="AA93" s="25" t="s">
        <v>129</v>
      </c>
      <c r="AB93" s="21" t="s">
        <v>121</v>
      </c>
      <c r="AC93" s="21"/>
      <c r="AE93" s="90" t="s">
        <v>377</v>
      </c>
      <c r="AF93" s="82"/>
      <c r="CP93" s="19" t="str">
        <f t="shared" si="46"/>
        <v>Heiniger Christoph</v>
      </c>
      <c r="CR93" s="19">
        <f t="shared" si="47"/>
        <v>22</v>
      </c>
      <c r="CS93" s="19" t="str">
        <f t="shared" si="48"/>
        <v>D</v>
      </c>
      <c r="CT93" s="154">
        <v>4346</v>
      </c>
      <c r="CU93" s="126"/>
      <c r="CV93" s="125">
        <v>741</v>
      </c>
      <c r="CW93" s="33">
        <f t="shared" si="31"/>
        <v>7</v>
      </c>
      <c r="CX93" s="83" t="str">
        <f t="shared" si="32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742</v>
      </c>
      <c r="DG93" s="33">
        <f t="shared" si="37"/>
        <v>8</v>
      </c>
      <c r="DH93" s="83" t="str">
        <f t="shared" si="38"/>
        <v>Konstrukteur 5  / Fachplaner 5 / Gruppenchef 3</v>
      </c>
      <c r="DM93" s="19">
        <f t="shared" si="49"/>
        <v>4346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>
        <v>1</v>
      </c>
      <c r="K94" s="56"/>
      <c r="L94" s="56"/>
      <c r="M94" s="56"/>
      <c r="N94" s="58"/>
      <c r="O94" s="52" t="s">
        <v>360</v>
      </c>
      <c r="P94" s="15" t="s">
        <v>493</v>
      </c>
      <c r="Q94" s="15">
        <v>90</v>
      </c>
      <c r="R94" s="16"/>
      <c r="S94" s="20" t="s">
        <v>294</v>
      </c>
      <c r="T94" s="21">
        <v>1976</v>
      </c>
      <c r="U94" s="28" t="s">
        <v>126</v>
      </c>
      <c r="V94" s="21">
        <v>1998</v>
      </c>
      <c r="W94" s="25"/>
      <c r="X94" s="21"/>
      <c r="Y94" s="28"/>
      <c r="Z94" s="21">
        <f t="shared" si="45"/>
        <v>17</v>
      </c>
      <c r="AA94" s="25" t="s">
        <v>129</v>
      </c>
      <c r="AB94" s="21" t="s">
        <v>121</v>
      </c>
      <c r="AC94" s="21"/>
      <c r="AE94" s="90" t="s">
        <v>377</v>
      </c>
      <c r="AF94" s="82"/>
      <c r="CP94" s="19" t="str">
        <f t="shared" si="46"/>
        <v>Humbel Sven</v>
      </c>
      <c r="CR94" s="19">
        <f t="shared" si="47"/>
        <v>17</v>
      </c>
      <c r="CS94" s="19" t="str">
        <f t="shared" si="48"/>
        <v>D</v>
      </c>
      <c r="CT94" s="154">
        <v>9654</v>
      </c>
      <c r="CU94" s="126"/>
      <c r="CV94" s="125">
        <v>741</v>
      </c>
      <c r="CW94" s="33">
        <f t="shared" si="31"/>
        <v>7</v>
      </c>
      <c r="CX94" s="83" t="str">
        <f t="shared" si="32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742</v>
      </c>
      <c r="DG94" s="33">
        <f t="shared" si="37"/>
        <v>8</v>
      </c>
      <c r="DH94" s="83" t="str">
        <f t="shared" si="38"/>
        <v>Konstrukteur 5  / Fachplaner 5 / Gruppenchef 3</v>
      </c>
      <c r="DM94" s="19">
        <f t="shared" si="49"/>
        <v>9654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/>
      <c r="C95" s="53">
        <f t="shared" si="30"/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361</v>
      </c>
      <c r="P95" s="15" t="s">
        <v>497</v>
      </c>
      <c r="Q95" s="15">
        <v>91</v>
      </c>
      <c r="R95" s="16"/>
      <c r="S95" s="20" t="s">
        <v>179</v>
      </c>
      <c r="T95" s="21">
        <v>1982</v>
      </c>
      <c r="U95" s="28" t="s">
        <v>235</v>
      </c>
      <c r="V95" s="21">
        <v>2002</v>
      </c>
      <c r="W95" s="25"/>
      <c r="X95" s="21"/>
      <c r="Y95" s="25"/>
      <c r="Z95" s="21">
        <f t="shared" si="45"/>
        <v>13</v>
      </c>
      <c r="AA95" s="25" t="s">
        <v>129</v>
      </c>
      <c r="AB95" s="21" t="s">
        <v>121</v>
      </c>
      <c r="AC95" s="21"/>
      <c r="AE95" s="187" t="s">
        <v>894</v>
      </c>
      <c r="AF95" s="82"/>
      <c r="CP95" s="19" t="str">
        <f t="shared" si="46"/>
        <v>Delmas Marc</v>
      </c>
      <c r="CR95" s="19">
        <f t="shared" si="47"/>
        <v>13</v>
      </c>
      <c r="CS95" s="19" t="str">
        <f t="shared" si="48"/>
        <v>D</v>
      </c>
      <c r="CT95" s="154">
        <v>9660</v>
      </c>
      <c r="CU95" s="126"/>
      <c r="CV95" s="125">
        <v>742</v>
      </c>
      <c r="CW95" s="33">
        <f t="shared" si="31"/>
        <v>8</v>
      </c>
      <c r="CX95" s="83" t="str">
        <f t="shared" si="32"/>
        <v>Konstrukteur 5  / Fachplaner 5 / Gruppenchef 3</v>
      </c>
      <c r="CY95" s="125">
        <v>741</v>
      </c>
      <c r="CZ95" s="33">
        <f t="shared" si="33"/>
        <v>7</v>
      </c>
      <c r="DA95" s="83" t="str">
        <f t="shared" si="34"/>
        <v>Konstrukteur 4 / Fachplaner 4 / Gruppenchef 2</v>
      </c>
      <c r="DB95" s="125">
        <v>733</v>
      </c>
      <c r="DC95" s="33">
        <f t="shared" si="35"/>
        <v>6</v>
      </c>
      <c r="DD95" s="83" t="str">
        <f t="shared" si="36"/>
        <v>Konstrukteur 3 / -planer 3 / Gruppenchef 1</v>
      </c>
      <c r="DE95" s="20"/>
      <c r="DF95" s="125">
        <v>733</v>
      </c>
      <c r="DG95" s="125">
        <f t="shared" si="37"/>
        <v>6</v>
      </c>
      <c r="DH95" s="83" t="str">
        <f t="shared" si="38"/>
        <v>Konstrukteur 3 / -planer 3 / Gruppenchef 1</v>
      </c>
      <c r="DM95" s="19">
        <f t="shared" si="49"/>
        <v>9660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1</v>
      </c>
      <c r="D96" s="55"/>
      <c r="E96" s="55"/>
      <c r="F96" s="56"/>
      <c r="G96" s="54"/>
      <c r="H96" s="54"/>
      <c r="I96" s="56">
        <v>1</v>
      </c>
      <c r="J96" s="54"/>
      <c r="K96" s="56"/>
      <c r="L96" s="56"/>
      <c r="M96" s="56"/>
      <c r="N96" s="58"/>
      <c r="O96" s="52" t="s">
        <v>361</v>
      </c>
      <c r="P96" s="15" t="s">
        <v>491</v>
      </c>
      <c r="Q96" s="15">
        <v>92</v>
      </c>
      <c r="R96" s="16"/>
      <c r="S96" s="20" t="s">
        <v>140</v>
      </c>
      <c r="T96" s="21">
        <v>1955</v>
      </c>
      <c r="U96" s="28" t="s">
        <v>126</v>
      </c>
      <c r="V96" s="21">
        <v>1973</v>
      </c>
      <c r="W96" s="25"/>
      <c r="X96" s="21"/>
      <c r="Y96" s="28"/>
      <c r="Z96" s="21">
        <f t="shared" si="45"/>
        <v>42</v>
      </c>
      <c r="AA96" s="25" t="s">
        <v>129</v>
      </c>
      <c r="AB96" s="21" t="s">
        <v>1042</v>
      </c>
      <c r="AC96" s="21"/>
      <c r="AE96" s="187" t="s">
        <v>377</v>
      </c>
      <c r="AF96" s="82"/>
      <c r="CP96" s="19" t="str">
        <f t="shared" si="46"/>
        <v>Wespiser Charles</v>
      </c>
      <c r="CR96" s="19">
        <f t="shared" si="47"/>
        <v>42</v>
      </c>
      <c r="CS96" s="19" t="str">
        <f t="shared" si="48"/>
        <v xml:space="preserve"> E/D </v>
      </c>
      <c r="CT96" s="154">
        <v>5545</v>
      </c>
      <c r="CU96" s="126"/>
      <c r="CV96" s="125">
        <v>741</v>
      </c>
      <c r="CW96" s="33">
        <f t="shared" si="31"/>
        <v>7</v>
      </c>
      <c r="CX96" s="83" t="str">
        <f t="shared" si="32"/>
        <v>Konstrukteur 4 / Fachplaner 4 / Gruppenchef 2</v>
      </c>
      <c r="CY96" s="125">
        <v>741</v>
      </c>
      <c r="CZ96" s="33">
        <f t="shared" si="33"/>
        <v>7</v>
      </c>
      <c r="DA96" s="83" t="str">
        <f t="shared" si="34"/>
        <v>Konstrukteur 4 / Fachplaner 4 / Gruppenchef 2</v>
      </c>
      <c r="DB96" s="125">
        <v>741</v>
      </c>
      <c r="DC96" s="33">
        <f t="shared" si="35"/>
        <v>7</v>
      </c>
      <c r="DD96" s="83" t="str">
        <f t="shared" si="36"/>
        <v>Konstrukteur 4 / Fachplaner 4 / Gruppenchef 2</v>
      </c>
      <c r="DE96" s="20"/>
      <c r="DF96" s="125">
        <v>741</v>
      </c>
      <c r="DG96" s="33">
        <f t="shared" si="37"/>
        <v>7</v>
      </c>
      <c r="DH96" s="83" t="str">
        <f t="shared" si="38"/>
        <v>Konstrukteur 4 / Fachplaner 4 / Gruppenchef 2</v>
      </c>
      <c r="DM96" s="19">
        <f t="shared" si="49"/>
        <v>5545</v>
      </c>
      <c r="DN96" s="153">
        <v>6</v>
      </c>
      <c r="DO96" s="19">
        <v>0</v>
      </c>
      <c r="DP96" s="19" t="s">
        <v>965</v>
      </c>
    </row>
    <row r="97" spans="1:120" s="19" customFormat="1" x14ac:dyDescent="0.2">
      <c r="A97" s="53">
        <v>0</v>
      </c>
      <c r="B97" s="53">
        <v>1</v>
      </c>
      <c r="C97" s="53">
        <f t="shared" si="30"/>
        <v>1</v>
      </c>
      <c r="D97" s="55"/>
      <c r="E97" s="55"/>
      <c r="F97" s="56"/>
      <c r="G97" s="54"/>
      <c r="H97" s="54"/>
      <c r="I97" s="56">
        <v>1</v>
      </c>
      <c r="J97" s="54"/>
      <c r="K97" s="56"/>
      <c r="L97" s="56"/>
      <c r="M97" s="56"/>
      <c r="N97" s="58"/>
      <c r="O97" s="52" t="s">
        <v>361</v>
      </c>
      <c r="P97" s="15" t="s">
        <v>492</v>
      </c>
      <c r="Q97" s="15">
        <v>93</v>
      </c>
      <c r="R97" s="16"/>
      <c r="S97" s="20" t="s">
        <v>143</v>
      </c>
      <c r="T97" s="21">
        <v>1968</v>
      </c>
      <c r="U97" s="28" t="s">
        <v>128</v>
      </c>
      <c r="V97" s="21">
        <v>1989</v>
      </c>
      <c r="W97" s="25"/>
      <c r="X97" s="21"/>
      <c r="Y97" s="28"/>
      <c r="Z97" s="21">
        <f t="shared" si="45"/>
        <v>26</v>
      </c>
      <c r="AA97" s="25" t="s">
        <v>710</v>
      </c>
      <c r="AB97" s="21" t="s">
        <v>1042</v>
      </c>
      <c r="AC97" s="21"/>
      <c r="AE97" s="187" t="s">
        <v>377</v>
      </c>
      <c r="AF97" s="82"/>
      <c r="CP97" s="19" t="str">
        <f t="shared" si="46"/>
        <v>Nicolosi Lucia</v>
      </c>
      <c r="CR97" s="19">
        <f t="shared" si="47"/>
        <v>26</v>
      </c>
      <c r="CS97" s="19" t="str">
        <f t="shared" si="48"/>
        <v xml:space="preserve"> E/D </v>
      </c>
      <c r="CT97" s="154">
        <v>7637</v>
      </c>
      <c r="CU97" s="126"/>
      <c r="CV97" s="125">
        <v>741</v>
      </c>
      <c r="CW97" s="33">
        <f t="shared" ref="CW97:CW130" si="50">VLOOKUP($CV97,Funktionsbezeichnungen,3,0)</f>
        <v>7</v>
      </c>
      <c r="CX97" s="83" t="str">
        <f t="shared" ref="CX97:CX130" si="51">VLOOKUP($CV97,Funktionsbezeichnungen,2,0)</f>
        <v>Konstrukteur 4 / Fachplaner 4 / Gruppenchef 2</v>
      </c>
      <c r="CY97" s="125">
        <v>741</v>
      </c>
      <c r="CZ97" s="33">
        <f t="shared" si="33"/>
        <v>7</v>
      </c>
      <c r="DA97" s="83" t="str">
        <f t="shared" si="34"/>
        <v>Konstrukteur 4 / Fachplaner 4 / Gruppenchef 2</v>
      </c>
      <c r="DB97" s="125">
        <v>741</v>
      </c>
      <c r="DC97" s="33">
        <f t="shared" si="35"/>
        <v>7</v>
      </c>
      <c r="DD97" s="83" t="str">
        <f t="shared" si="36"/>
        <v>Konstrukteur 4 / Fachplaner 4 / Gruppenchef 2</v>
      </c>
      <c r="DE97" s="20"/>
      <c r="DF97" s="125">
        <v>741</v>
      </c>
      <c r="DG97" s="33">
        <f t="shared" si="37"/>
        <v>7</v>
      </c>
      <c r="DH97" s="83" t="str">
        <f t="shared" si="38"/>
        <v>Konstrukteur 4 / Fachplaner 4 / Gruppenchef 2</v>
      </c>
      <c r="DM97" s="19">
        <f t="shared" si="49"/>
        <v>7637</v>
      </c>
      <c r="DN97" s="153">
        <v>6</v>
      </c>
      <c r="DO97" s="19">
        <v>0</v>
      </c>
      <c r="DP97" s="19" t="s">
        <v>965</v>
      </c>
    </row>
    <row r="98" spans="1:120" s="19" customFormat="1" x14ac:dyDescent="0.2">
      <c r="A98" s="53">
        <v>0</v>
      </c>
      <c r="B98" s="53"/>
      <c r="C98" s="53">
        <f t="shared" si="30"/>
        <v>1</v>
      </c>
      <c r="D98" s="55"/>
      <c r="E98" s="55"/>
      <c r="F98" s="56"/>
      <c r="G98" s="54"/>
      <c r="H98" s="54"/>
      <c r="I98" s="56">
        <v>1</v>
      </c>
      <c r="J98" s="54"/>
      <c r="K98" s="56"/>
      <c r="L98" s="56"/>
      <c r="M98" s="56"/>
      <c r="N98" s="58"/>
      <c r="O98" s="52" t="s">
        <v>358</v>
      </c>
      <c r="P98" s="15" t="s">
        <v>652</v>
      </c>
      <c r="Q98" s="15">
        <v>94</v>
      </c>
      <c r="R98" s="16"/>
      <c r="S98" s="20" t="s">
        <v>651</v>
      </c>
      <c r="T98" s="21">
        <v>1967</v>
      </c>
      <c r="U98" s="28" t="s">
        <v>653</v>
      </c>
      <c r="V98" s="21">
        <v>1988</v>
      </c>
      <c r="W98" s="25"/>
      <c r="X98" s="21"/>
      <c r="Y98" s="28"/>
      <c r="Z98" s="21">
        <f t="shared" si="45"/>
        <v>27</v>
      </c>
      <c r="AA98" s="25" t="s">
        <v>653</v>
      </c>
      <c r="AB98" s="21" t="s">
        <v>142</v>
      </c>
      <c r="AC98" s="21"/>
      <c r="AE98" s="187" t="s">
        <v>378</v>
      </c>
      <c r="AF98" s="82"/>
      <c r="CP98" s="19" t="str">
        <f t="shared" si="46"/>
        <v>Dettwiler Markus</v>
      </c>
      <c r="CR98" s="19">
        <f t="shared" si="47"/>
        <v>27</v>
      </c>
      <c r="CS98" s="19" t="str">
        <f t="shared" si="48"/>
        <v>E</v>
      </c>
      <c r="CT98" s="154">
        <v>5639</v>
      </c>
      <c r="CU98" s="126"/>
      <c r="CV98" s="125">
        <v>741</v>
      </c>
      <c r="CW98" s="33">
        <f t="shared" si="50"/>
        <v>7</v>
      </c>
      <c r="CX98" s="83" t="str">
        <f t="shared" si="51"/>
        <v>Konstrukteur 4 / Fachplaner 4 / Gruppenchef 2</v>
      </c>
      <c r="CY98" s="125">
        <v>741</v>
      </c>
      <c r="CZ98" s="33">
        <f t="shared" si="33"/>
        <v>7</v>
      </c>
      <c r="DA98" s="83" t="str">
        <f t="shared" si="34"/>
        <v>Konstrukteur 4 / Fachplaner 4 / Gruppenchef 2</v>
      </c>
      <c r="DB98" s="125">
        <v>741</v>
      </c>
      <c r="DC98" s="33">
        <f t="shared" si="35"/>
        <v>7</v>
      </c>
      <c r="DD98" s="83" t="str">
        <f t="shared" si="36"/>
        <v>Konstrukteur 4 / Fachplaner 4 / Gruppenchef 2</v>
      </c>
      <c r="DE98" s="20"/>
      <c r="DF98" s="125">
        <v>741</v>
      </c>
      <c r="DG98" s="33">
        <f t="shared" si="37"/>
        <v>7</v>
      </c>
      <c r="DH98" s="83" t="str">
        <f t="shared" si="38"/>
        <v>Konstrukteur 4 / Fachplaner 4 / Gruppenchef 2</v>
      </c>
      <c r="DM98" s="19">
        <f t="shared" si="49"/>
        <v>5639</v>
      </c>
      <c r="DN98" s="153">
        <v>6</v>
      </c>
      <c r="DO98" s="19">
        <v>0</v>
      </c>
      <c r="DP98" s="19" t="s">
        <v>965</v>
      </c>
    </row>
    <row r="99" spans="1:120" s="19" customFormat="1" x14ac:dyDescent="0.2">
      <c r="A99" s="53">
        <v>0</v>
      </c>
      <c r="B99" s="53"/>
      <c r="C99" s="53">
        <f t="shared" si="30"/>
        <v>1</v>
      </c>
      <c r="D99" s="55"/>
      <c r="E99" s="55"/>
      <c r="F99" s="56"/>
      <c r="G99" s="54"/>
      <c r="H99" s="54"/>
      <c r="I99" s="56">
        <v>1</v>
      </c>
      <c r="J99" s="54"/>
      <c r="K99" s="56"/>
      <c r="L99" s="56"/>
      <c r="M99" s="56"/>
      <c r="N99" s="58"/>
      <c r="O99" s="52" t="s">
        <v>358</v>
      </c>
      <c r="P99" s="15" t="s">
        <v>558</v>
      </c>
      <c r="Q99" s="15">
        <v>95</v>
      </c>
      <c r="R99" s="16"/>
      <c r="S99" s="20" t="s">
        <v>559</v>
      </c>
      <c r="T99" s="21">
        <v>1973</v>
      </c>
      <c r="U99" s="28" t="s">
        <v>560</v>
      </c>
      <c r="V99" s="21">
        <v>1994</v>
      </c>
      <c r="W99" s="25"/>
      <c r="X99" s="21"/>
      <c r="Y99" s="28"/>
      <c r="Z99" s="21">
        <f t="shared" si="45"/>
        <v>21</v>
      </c>
      <c r="AA99" s="25" t="s">
        <v>235</v>
      </c>
      <c r="AB99" s="21" t="s">
        <v>142</v>
      </c>
      <c r="AC99" s="21"/>
      <c r="AE99" s="187" t="s">
        <v>378</v>
      </c>
      <c r="AF99" s="82"/>
      <c r="CP99" s="19" t="str">
        <f t="shared" si="46"/>
        <v>Enderlen Francois</v>
      </c>
      <c r="CR99" s="19">
        <f t="shared" si="47"/>
        <v>21</v>
      </c>
      <c r="CS99" s="19" t="str">
        <f t="shared" si="48"/>
        <v>E</v>
      </c>
      <c r="CT99" s="154">
        <v>5636</v>
      </c>
      <c r="CU99" s="126"/>
      <c r="CV99" s="125">
        <v>741</v>
      </c>
      <c r="CW99" s="33">
        <f t="shared" si="50"/>
        <v>7</v>
      </c>
      <c r="CX99" s="83" t="str">
        <f t="shared" si="51"/>
        <v>Konstrukteur 4 / Fachplaner 4 / Gruppenchef 2</v>
      </c>
      <c r="CY99" s="125">
        <v>741</v>
      </c>
      <c r="CZ99" s="33">
        <f t="shared" si="33"/>
        <v>7</v>
      </c>
      <c r="DA99" s="83" t="str">
        <f t="shared" si="34"/>
        <v>Konstrukteur 4 / Fachplaner 4 / Gruppenchef 2</v>
      </c>
      <c r="DB99" s="125">
        <v>741</v>
      </c>
      <c r="DC99" s="33">
        <f t="shared" si="35"/>
        <v>7</v>
      </c>
      <c r="DD99" s="83" t="str">
        <f t="shared" si="36"/>
        <v>Konstrukteur 4 / Fachplaner 4 / Gruppenchef 2</v>
      </c>
      <c r="DE99" s="20"/>
      <c r="DF99" s="125">
        <v>741</v>
      </c>
      <c r="DG99" s="33">
        <f t="shared" si="37"/>
        <v>7</v>
      </c>
      <c r="DH99" s="83" t="str">
        <f t="shared" si="38"/>
        <v>Konstrukteur 4 / Fachplaner 4 / Gruppenchef 2</v>
      </c>
      <c r="DM99" s="19">
        <f t="shared" si="49"/>
        <v>5636</v>
      </c>
      <c r="DN99" s="153">
        <v>6</v>
      </c>
      <c r="DO99" s="19">
        <v>0</v>
      </c>
      <c r="DP99" s="19" t="s">
        <v>965</v>
      </c>
    </row>
    <row r="100" spans="1:120" s="19" customFormat="1" x14ac:dyDescent="0.2">
      <c r="A100" s="53">
        <v>0</v>
      </c>
      <c r="B100" s="53">
        <v>1</v>
      </c>
      <c r="C100" s="53">
        <f>IF(Z100&gt;=10,1,0)</f>
        <v>1</v>
      </c>
      <c r="D100" s="55"/>
      <c r="E100" s="55"/>
      <c r="F100" s="56"/>
      <c r="G100" s="54"/>
      <c r="H100" s="54"/>
      <c r="I100" s="56">
        <v>1</v>
      </c>
      <c r="J100" s="54"/>
      <c r="K100" s="56"/>
      <c r="L100" s="56"/>
      <c r="M100" s="56"/>
      <c r="N100" s="58"/>
      <c r="O100" s="52" t="s">
        <v>358</v>
      </c>
      <c r="P100" s="15" t="s">
        <v>1116</v>
      </c>
      <c r="Q100" s="15">
        <v>96</v>
      </c>
      <c r="R100" s="16"/>
      <c r="S100" s="20" t="s">
        <v>1117</v>
      </c>
      <c r="T100" s="21">
        <v>1981</v>
      </c>
      <c r="U100" s="28" t="s">
        <v>239</v>
      </c>
      <c r="V100" s="21">
        <v>2002</v>
      </c>
      <c r="W100" s="25"/>
      <c r="X100" s="21"/>
      <c r="Y100" s="28"/>
      <c r="Z100" s="21">
        <f>$AD$3-V100</f>
        <v>13</v>
      </c>
      <c r="AA100" s="25" t="s">
        <v>239</v>
      </c>
      <c r="AB100" s="21" t="s">
        <v>142</v>
      </c>
      <c r="AC100" s="21"/>
      <c r="AE100" s="187" t="s">
        <v>378</v>
      </c>
      <c r="AF100" s="82"/>
      <c r="CP100" s="192" t="str">
        <f>+S100</f>
        <v>Iten Vanessa</v>
      </c>
      <c r="CR100" s="19">
        <f>+Z100</f>
        <v>13</v>
      </c>
      <c r="CS100" s="19" t="str">
        <f>+AB100</f>
        <v>E</v>
      </c>
      <c r="CT100" s="205">
        <v>9661</v>
      </c>
      <c r="CU100" s="126"/>
      <c r="CV100" s="125">
        <v>741</v>
      </c>
      <c r="CW100" s="33">
        <f>VLOOKUP($CV100,Funktionsbezeichnungen,3,0)</f>
        <v>7</v>
      </c>
      <c r="CX100" s="83" t="str">
        <f>VLOOKUP($CV100,Funktionsbezeichnungen,2,0)</f>
        <v>Konstrukteur 4 / Fachplaner 4 / Gruppenchef 2</v>
      </c>
      <c r="CY100" s="125"/>
      <c r="CZ100" s="33"/>
      <c r="DA100" s="83"/>
      <c r="DB100" s="125"/>
      <c r="DC100" s="33"/>
      <c r="DD100" s="83"/>
      <c r="DE100" s="20"/>
      <c r="DF100" s="125"/>
      <c r="DG100" s="33"/>
      <c r="DH100" s="83"/>
      <c r="DM100" s="19">
        <f>+CT100</f>
        <v>9661</v>
      </c>
      <c r="DN100" s="153">
        <v>6</v>
      </c>
      <c r="DO100" s="19">
        <v>0</v>
      </c>
      <c r="DP100" s="19" t="s">
        <v>965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498</v>
      </c>
      <c r="Q101" s="15">
        <v>97</v>
      </c>
      <c r="R101" s="42"/>
      <c r="S101" s="27" t="s">
        <v>251</v>
      </c>
      <c r="T101" s="21">
        <v>1988</v>
      </c>
      <c r="U101" s="28" t="s">
        <v>235</v>
      </c>
      <c r="V101" s="21">
        <v>2007</v>
      </c>
      <c r="W101" s="25"/>
      <c r="X101" s="21"/>
      <c r="Y101" s="25"/>
      <c r="Z101" s="21">
        <f t="shared" si="45"/>
        <v>8</v>
      </c>
      <c r="AA101" s="25" t="s">
        <v>235</v>
      </c>
      <c r="AB101" s="21" t="s">
        <v>142</v>
      </c>
      <c r="AC101" s="21"/>
      <c r="AE101" s="187" t="s">
        <v>1101</v>
      </c>
      <c r="AF101" s="82"/>
      <c r="CP101" s="19" t="str">
        <f t="shared" si="46"/>
        <v>Will Cédric</v>
      </c>
      <c r="CR101" s="19">
        <f t="shared" si="47"/>
        <v>8</v>
      </c>
      <c r="CS101" s="19" t="str">
        <f t="shared" si="48"/>
        <v>E</v>
      </c>
      <c r="CT101" s="154">
        <v>9688</v>
      </c>
      <c r="CU101" s="126"/>
      <c r="CV101" s="125">
        <v>733</v>
      </c>
      <c r="CW101" s="33">
        <f t="shared" si="50"/>
        <v>6</v>
      </c>
      <c r="CX101" s="83" t="str">
        <f t="shared" si="51"/>
        <v>Konstrukteur 3 / -planer 3 / Gruppenchef 1</v>
      </c>
      <c r="CY101" s="125">
        <v>732</v>
      </c>
      <c r="CZ101" s="33">
        <f t="shared" ref="CZ101:CZ126" si="52">VLOOKUP($CY101,Funktionsbezeichnungen,3,0)</f>
        <v>5</v>
      </c>
      <c r="DA101" s="83" t="str">
        <f t="shared" ref="DA101:DA126" si="53">VLOOKUP($CY101,Funktionsbezeichnungen,2,0)</f>
        <v>Konstrukteur 2 / -planer 2</v>
      </c>
      <c r="DB101" s="125">
        <v>732</v>
      </c>
      <c r="DC101" s="33">
        <f t="shared" si="35"/>
        <v>5</v>
      </c>
      <c r="DD101" s="83" t="str">
        <f t="shared" si="36"/>
        <v>Konstrukteur 2 / -planer 2</v>
      </c>
      <c r="DE101" s="20"/>
      <c r="DF101" s="33">
        <v>732</v>
      </c>
      <c r="DG101" s="33">
        <f t="shared" ref="DG101:DG126" si="54">VLOOKUP($DF101,Funktionsbezeichnungen,3,0)</f>
        <v>5</v>
      </c>
      <c r="DH101" s="83" t="str">
        <f t="shared" ref="DH101:DH126" si="55">VLOOKUP($DF101,Funktionsbezeichnungen,2,0)</f>
        <v>Konstrukteur 2 / -planer 2</v>
      </c>
      <c r="DM101" s="19">
        <f t="shared" si="49"/>
        <v>9688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499</v>
      </c>
      <c r="Q102" s="15">
        <v>98</v>
      </c>
      <c r="R102" s="42"/>
      <c r="S102" s="27" t="s">
        <v>250</v>
      </c>
      <c r="T102" s="21">
        <v>1987</v>
      </c>
      <c r="U102" s="28" t="s">
        <v>235</v>
      </c>
      <c r="V102" s="21">
        <v>2007</v>
      </c>
      <c r="W102" s="25"/>
      <c r="X102" s="21"/>
      <c r="Y102" s="25"/>
      <c r="Z102" s="21">
        <f t="shared" si="45"/>
        <v>8</v>
      </c>
      <c r="AA102" s="25" t="s">
        <v>235</v>
      </c>
      <c r="AB102" s="21" t="s">
        <v>142</v>
      </c>
      <c r="AC102" s="21"/>
      <c r="AE102" s="90" t="s">
        <v>378</v>
      </c>
      <c r="AF102" s="82"/>
      <c r="CP102" s="19" t="str">
        <f t="shared" si="46"/>
        <v>Wernli Sebastian</v>
      </c>
      <c r="CR102" s="19">
        <f t="shared" si="47"/>
        <v>8</v>
      </c>
      <c r="CS102" s="19" t="str">
        <f t="shared" si="48"/>
        <v>E</v>
      </c>
      <c r="CT102" s="154">
        <v>9687</v>
      </c>
      <c r="CU102" s="126"/>
      <c r="CV102" s="125">
        <v>733</v>
      </c>
      <c r="CW102" s="33">
        <f t="shared" si="50"/>
        <v>6</v>
      </c>
      <c r="CX102" s="83" t="str">
        <f t="shared" si="51"/>
        <v>Konstrukteur 3 / -planer 3 / Gruppenchef 1</v>
      </c>
      <c r="CY102" s="125">
        <v>732</v>
      </c>
      <c r="CZ102" s="33">
        <f t="shared" si="52"/>
        <v>5</v>
      </c>
      <c r="DA102" s="83" t="str">
        <f t="shared" si="53"/>
        <v>Konstrukteur 2 / -planer 2</v>
      </c>
      <c r="DB102" s="125">
        <v>732</v>
      </c>
      <c r="DC102" s="33">
        <f t="shared" si="35"/>
        <v>5</v>
      </c>
      <c r="DD102" s="83" t="str">
        <f t="shared" si="36"/>
        <v>Konstrukteur 2 / -planer 2</v>
      </c>
      <c r="DE102" s="20"/>
      <c r="DF102" s="33">
        <v>732</v>
      </c>
      <c r="DG102" s="33">
        <f t="shared" si="54"/>
        <v>5</v>
      </c>
      <c r="DH102" s="83" t="str">
        <f t="shared" si="55"/>
        <v>Konstrukteur 2 / -planer 2</v>
      </c>
      <c r="DM102" s="19">
        <f t="shared" si="49"/>
        <v>9687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 t="shared" si="30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360</v>
      </c>
      <c r="P103" s="15" t="s">
        <v>556</v>
      </c>
      <c r="Q103" s="15">
        <v>99</v>
      </c>
      <c r="R103" s="42"/>
      <c r="S103" s="27" t="s">
        <v>557</v>
      </c>
      <c r="T103" s="21">
        <v>1987</v>
      </c>
      <c r="U103" s="28" t="s">
        <v>235</v>
      </c>
      <c r="V103" s="21">
        <v>2008</v>
      </c>
      <c r="W103" s="25"/>
      <c r="X103" s="21"/>
      <c r="Y103" s="25"/>
      <c r="Z103" s="21">
        <f t="shared" si="45"/>
        <v>7</v>
      </c>
      <c r="AA103" s="25" t="s">
        <v>235</v>
      </c>
      <c r="AB103" s="21" t="s">
        <v>142</v>
      </c>
      <c r="AC103" s="21"/>
      <c r="AE103" s="90" t="s">
        <v>378</v>
      </c>
      <c r="AF103" s="82"/>
      <c r="CP103" s="19" t="str">
        <f t="shared" si="46"/>
        <v>Breiter Michael</v>
      </c>
      <c r="CR103" s="19">
        <f t="shared" si="47"/>
        <v>7</v>
      </c>
      <c r="CS103" s="19" t="str">
        <f t="shared" si="48"/>
        <v>E</v>
      </c>
      <c r="CT103" s="154">
        <v>7702</v>
      </c>
      <c r="CU103" s="126"/>
      <c r="CV103" s="125">
        <v>733</v>
      </c>
      <c r="CW103" s="33">
        <f>VLOOKUP($CV103,Funktionsbezeichnungen,3,0)</f>
        <v>6</v>
      </c>
      <c r="CX103" s="83" t="str">
        <f>VLOOKUP($CV103,Funktionsbezeichnungen,2,0)</f>
        <v>Konstrukteur 3 / -planer 3 / Gruppenchef 1</v>
      </c>
      <c r="CY103" s="125">
        <v>732</v>
      </c>
      <c r="CZ103" s="33">
        <f>VLOOKUP($CY103,Funktionsbezeichnungen,3,0)</f>
        <v>5</v>
      </c>
      <c r="DA103" s="83" t="str">
        <f>VLOOKUP($CY103,Funktionsbezeichnungen,2,0)</f>
        <v>Konstrukteur 2 / -planer 2</v>
      </c>
      <c r="DB103" s="33">
        <v>732</v>
      </c>
      <c r="DC103" s="33">
        <f>VLOOKUP($DB103,Funktionsbezeichnungen,3,0)</f>
        <v>5</v>
      </c>
      <c r="DD103" s="83" t="str">
        <f>VLOOKUP($DB103,Funktionsbezeichnungen,2,0)</f>
        <v>Konstrukteur 2 / -planer 2</v>
      </c>
      <c r="DF103" s="33">
        <v>732</v>
      </c>
      <c r="DG103" s="33">
        <f t="shared" si="54"/>
        <v>5</v>
      </c>
      <c r="DH103" s="83" t="str">
        <f t="shared" si="55"/>
        <v>Konstrukteur 2 / -planer 2</v>
      </c>
      <c r="DM103" s="19">
        <f>+CT103</f>
        <v>7702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 t="shared" si="30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360</v>
      </c>
      <c r="P104" s="15" t="s">
        <v>524</v>
      </c>
      <c r="Q104" s="15">
        <v>100</v>
      </c>
      <c r="R104" s="42"/>
      <c r="S104" s="27" t="s">
        <v>283</v>
      </c>
      <c r="T104" s="21">
        <v>1988</v>
      </c>
      <c r="U104" s="28" t="s">
        <v>235</v>
      </c>
      <c r="V104" s="21">
        <v>2010</v>
      </c>
      <c r="W104" s="25"/>
      <c r="X104" s="21"/>
      <c r="Y104" s="25"/>
      <c r="Z104" s="21">
        <f t="shared" si="45"/>
        <v>5</v>
      </c>
      <c r="AA104" s="25" t="s">
        <v>141</v>
      </c>
      <c r="AB104" s="21" t="s">
        <v>147</v>
      </c>
      <c r="AC104" s="21"/>
      <c r="AE104" s="90" t="s">
        <v>378</v>
      </c>
      <c r="AF104" s="82"/>
      <c r="CP104" s="19" t="str">
        <f t="shared" si="46"/>
        <v>Niederberger Benjamin</v>
      </c>
      <c r="CR104" s="19">
        <f t="shared" si="47"/>
        <v>5</v>
      </c>
      <c r="CS104" s="19" t="str">
        <f t="shared" si="48"/>
        <v>F</v>
      </c>
      <c r="CT104" s="154">
        <v>9701</v>
      </c>
      <c r="CU104" s="126"/>
      <c r="CV104" s="125">
        <v>732</v>
      </c>
      <c r="CW104" s="33">
        <f t="shared" si="50"/>
        <v>5</v>
      </c>
      <c r="CX104" s="83" t="str">
        <f t="shared" si="51"/>
        <v>Konstrukteur 2 / -planer 2</v>
      </c>
      <c r="CY104" s="125">
        <v>731</v>
      </c>
      <c r="CZ104" s="33">
        <f t="shared" si="52"/>
        <v>4</v>
      </c>
      <c r="DA104" s="83" t="str">
        <f t="shared" si="53"/>
        <v>Konstrukteur 1 / -planer 1</v>
      </c>
      <c r="DB104" s="125">
        <v>731</v>
      </c>
      <c r="DC104" s="33">
        <f t="shared" si="35"/>
        <v>4</v>
      </c>
      <c r="DD104" s="83" t="str">
        <f t="shared" si="36"/>
        <v>Konstrukteur 1 / -planer 1</v>
      </c>
      <c r="DE104" s="20"/>
      <c r="DF104" s="33">
        <v>731</v>
      </c>
      <c r="DG104" s="33">
        <f t="shared" si="54"/>
        <v>4</v>
      </c>
      <c r="DH104" s="83" t="str">
        <f t="shared" si="55"/>
        <v>Konstrukteur 1 / -planer 1</v>
      </c>
      <c r="DM104" s="19">
        <f t="shared" si="49"/>
        <v>9701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>
        <v>1</v>
      </c>
      <c r="C105" s="53">
        <f t="shared" si="30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358</v>
      </c>
      <c r="P105" s="15" t="s">
        <v>905</v>
      </c>
      <c r="Q105" s="15">
        <v>101</v>
      </c>
      <c r="R105" s="42"/>
      <c r="S105" s="27" t="s">
        <v>906</v>
      </c>
      <c r="T105" s="21">
        <v>1990</v>
      </c>
      <c r="U105" s="28" t="s">
        <v>239</v>
      </c>
      <c r="V105" s="21">
        <v>2012</v>
      </c>
      <c r="W105" s="25"/>
      <c r="X105" s="21"/>
      <c r="Y105" s="25"/>
      <c r="Z105" s="21">
        <f t="shared" si="45"/>
        <v>3</v>
      </c>
      <c r="AA105" s="25" t="s">
        <v>239</v>
      </c>
      <c r="AB105" s="21" t="s">
        <v>147</v>
      </c>
      <c r="AC105" s="21"/>
      <c r="AE105" s="90" t="s">
        <v>378</v>
      </c>
      <c r="AF105" s="82"/>
      <c r="CP105" s="19" t="str">
        <f t="shared" si="46"/>
        <v>Zymeri Shaha</v>
      </c>
      <c r="CR105" s="19">
        <f t="shared" si="47"/>
        <v>3</v>
      </c>
      <c r="CS105" s="19" t="str">
        <f t="shared" si="48"/>
        <v>F</v>
      </c>
      <c r="CT105" s="155">
        <v>9733</v>
      </c>
      <c r="CU105" s="156"/>
      <c r="CV105" s="125">
        <v>731</v>
      </c>
      <c r="CW105" s="33">
        <f t="shared" si="50"/>
        <v>4</v>
      </c>
      <c r="CX105" s="83" t="str">
        <f t="shared" si="51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>
        <v>731</v>
      </c>
      <c r="DG105" s="33">
        <f t="shared" si="54"/>
        <v>4</v>
      </c>
      <c r="DH105" s="83" t="str">
        <f t="shared" si="55"/>
        <v>Konstrukteur 1 / -planer 1</v>
      </c>
      <c r="DM105" s="19">
        <f t="shared" si="49"/>
        <v>9733</v>
      </c>
      <c r="DN105" s="153">
        <v>7</v>
      </c>
      <c r="DO105" s="19">
        <v>0</v>
      </c>
      <c r="DP105" s="19" t="s">
        <v>964</v>
      </c>
    </row>
    <row r="106" spans="1:120" s="19" customFormat="1" x14ac:dyDescent="0.2">
      <c r="A106" s="53">
        <v>0</v>
      </c>
      <c r="B106" s="53"/>
      <c r="C106" s="53">
        <f t="shared" si="30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361</v>
      </c>
      <c r="P106" s="15" t="s">
        <v>542</v>
      </c>
      <c r="Q106" s="15">
        <v>102</v>
      </c>
      <c r="R106" s="42"/>
      <c r="S106" s="27" t="s">
        <v>538</v>
      </c>
      <c r="T106" s="21">
        <v>1992</v>
      </c>
      <c r="U106" s="28" t="s">
        <v>235</v>
      </c>
      <c r="V106" s="21">
        <v>2012</v>
      </c>
      <c r="W106" s="25"/>
      <c r="X106" s="21"/>
      <c r="Y106" s="25"/>
      <c r="Z106" s="21">
        <f t="shared" si="45"/>
        <v>3</v>
      </c>
      <c r="AA106" s="25" t="s">
        <v>235</v>
      </c>
      <c r="AB106" s="21" t="s">
        <v>147</v>
      </c>
      <c r="AC106" s="21"/>
      <c r="AE106" s="90" t="s">
        <v>378</v>
      </c>
      <c r="AF106" s="82"/>
      <c r="CP106" s="19" t="str">
        <f t="shared" si="46"/>
        <v>Rüegsegger Stefan</v>
      </c>
      <c r="CR106" s="19">
        <f t="shared" si="47"/>
        <v>3</v>
      </c>
      <c r="CS106" s="19" t="str">
        <f t="shared" si="48"/>
        <v>F</v>
      </c>
      <c r="CT106" s="155">
        <v>9707</v>
      </c>
      <c r="CU106" s="156"/>
      <c r="CV106" s="125">
        <v>731</v>
      </c>
      <c r="CW106" s="33">
        <f t="shared" si="50"/>
        <v>4</v>
      </c>
      <c r="CX106" s="83" t="str">
        <f t="shared" si="51"/>
        <v>Konstrukteur 1 / -planer 1</v>
      </c>
      <c r="CY106" s="125"/>
      <c r="CZ106" s="33"/>
      <c r="DA106" s="83"/>
      <c r="DB106" s="125"/>
      <c r="DC106" s="33"/>
      <c r="DD106" s="83"/>
      <c r="DE106" s="20"/>
      <c r="DF106" s="33">
        <v>731</v>
      </c>
      <c r="DG106" s="33">
        <f t="shared" si="54"/>
        <v>4</v>
      </c>
      <c r="DH106" s="83" t="str">
        <f t="shared" si="55"/>
        <v>Konstrukteur 1 / -planer 1</v>
      </c>
      <c r="DM106" s="19">
        <f t="shared" si="49"/>
        <v>9707</v>
      </c>
      <c r="DN106" s="153">
        <v>6</v>
      </c>
      <c r="DO106" s="19">
        <v>0</v>
      </c>
      <c r="DP106" s="19" t="s">
        <v>964</v>
      </c>
    </row>
    <row r="107" spans="1:120" s="19" customFormat="1" x14ac:dyDescent="0.2">
      <c r="A107" s="53">
        <v>0</v>
      </c>
      <c r="B107" s="53"/>
      <c r="C107" s="53">
        <f t="shared" si="30"/>
        <v>0</v>
      </c>
      <c r="D107" s="55"/>
      <c r="E107" s="55"/>
      <c r="F107" s="55"/>
      <c r="G107" s="53"/>
      <c r="H107" s="53"/>
      <c r="I107" s="55">
        <v>1</v>
      </c>
      <c r="J107" s="53"/>
      <c r="K107" s="55"/>
      <c r="L107" s="55"/>
      <c r="M107" s="55"/>
      <c r="N107" s="59"/>
      <c r="O107" s="19" t="s">
        <v>359</v>
      </c>
      <c r="P107" s="15" t="s">
        <v>543</v>
      </c>
      <c r="Q107" s="15">
        <v>103</v>
      </c>
      <c r="R107" s="42"/>
      <c r="S107" s="27" t="s">
        <v>539</v>
      </c>
      <c r="T107" s="21">
        <v>1992</v>
      </c>
      <c r="U107" s="28" t="s">
        <v>235</v>
      </c>
      <c r="V107" s="21">
        <v>2012</v>
      </c>
      <c r="W107" s="25"/>
      <c r="X107" s="21"/>
      <c r="Y107" s="25"/>
      <c r="Z107" s="21">
        <f t="shared" si="45"/>
        <v>3</v>
      </c>
      <c r="AA107" s="25" t="s">
        <v>235</v>
      </c>
      <c r="AB107" s="21" t="s">
        <v>147</v>
      </c>
      <c r="AC107" s="21"/>
      <c r="AE107" s="90" t="s">
        <v>378</v>
      </c>
      <c r="AF107" s="82"/>
      <c r="CP107" s="19" t="str">
        <f t="shared" si="46"/>
        <v>Schwyn Timm</v>
      </c>
      <c r="CR107" s="19">
        <f t="shared" si="47"/>
        <v>3</v>
      </c>
      <c r="CS107" s="19" t="str">
        <f t="shared" si="48"/>
        <v>F</v>
      </c>
      <c r="CT107" s="155">
        <v>9706</v>
      </c>
      <c r="CU107" s="156"/>
      <c r="CV107" s="125">
        <v>731</v>
      </c>
      <c r="CW107" s="33">
        <f t="shared" si="50"/>
        <v>4</v>
      </c>
      <c r="CX107" s="83" t="str">
        <f t="shared" si="51"/>
        <v>Konstrukteur 1 / -planer 1</v>
      </c>
      <c r="CY107" s="125"/>
      <c r="CZ107" s="33"/>
      <c r="DA107" s="83"/>
      <c r="DB107" s="125"/>
      <c r="DC107" s="33"/>
      <c r="DD107" s="83"/>
      <c r="DE107" s="20"/>
      <c r="DF107" s="33">
        <v>731</v>
      </c>
      <c r="DG107" s="33">
        <f t="shared" si="54"/>
        <v>4</v>
      </c>
      <c r="DH107" s="83" t="str">
        <f t="shared" si="55"/>
        <v>Konstrukteur 1 / -planer 1</v>
      </c>
      <c r="DM107" s="19">
        <f t="shared" si="49"/>
        <v>9706</v>
      </c>
      <c r="DN107" s="153">
        <v>6</v>
      </c>
      <c r="DO107" s="19">
        <v>0</v>
      </c>
      <c r="DP107" s="19" t="s">
        <v>964</v>
      </c>
    </row>
    <row r="108" spans="1:120" s="19" customFormat="1" x14ac:dyDescent="0.2">
      <c r="A108" s="53">
        <v>0</v>
      </c>
      <c r="B108" s="53"/>
      <c r="C108" s="53">
        <f>IF(Z108&gt;=10,1,0)</f>
        <v>0</v>
      </c>
      <c r="D108" s="55"/>
      <c r="E108" s="55"/>
      <c r="F108" s="55"/>
      <c r="G108" s="53"/>
      <c r="H108" s="53"/>
      <c r="I108" s="55">
        <v>1</v>
      </c>
      <c r="J108" s="53"/>
      <c r="K108" s="55"/>
      <c r="L108" s="55"/>
      <c r="M108" s="55"/>
      <c r="N108" s="59"/>
      <c r="O108" s="19" t="s">
        <v>359</v>
      </c>
      <c r="P108" s="15" t="s">
        <v>594</v>
      </c>
      <c r="Q108" s="15">
        <v>104</v>
      </c>
      <c r="R108" s="42"/>
      <c r="S108" s="27" t="s">
        <v>595</v>
      </c>
      <c r="T108" s="21">
        <v>1992</v>
      </c>
      <c r="U108" s="28" t="s">
        <v>235</v>
      </c>
      <c r="V108" s="21">
        <v>2013</v>
      </c>
      <c r="W108" s="25"/>
      <c r="X108" s="21"/>
      <c r="Y108" s="25"/>
      <c r="Z108" s="21">
        <f>$AD$3-V108</f>
        <v>2</v>
      </c>
      <c r="AA108" s="25" t="s">
        <v>235</v>
      </c>
      <c r="AB108" s="21" t="s">
        <v>147</v>
      </c>
      <c r="AC108" s="21"/>
      <c r="AE108" s="90" t="s">
        <v>378</v>
      </c>
      <c r="AF108" s="82"/>
      <c r="CP108" s="19" t="str">
        <f>+S108</f>
        <v>Schär Cedric</v>
      </c>
      <c r="CR108" s="19">
        <f>+Z108</f>
        <v>2</v>
      </c>
      <c r="CS108" s="19" t="str">
        <f>+AB108</f>
        <v>F</v>
      </c>
      <c r="CT108" s="155">
        <v>9715</v>
      </c>
      <c r="CU108" s="156"/>
      <c r="CV108" s="125">
        <v>731</v>
      </c>
      <c r="CW108" s="33">
        <f t="shared" si="50"/>
        <v>4</v>
      </c>
      <c r="CX108" s="83" t="str">
        <f t="shared" si="51"/>
        <v>Konstrukteur 1 / -planer 1</v>
      </c>
      <c r="CY108" s="125"/>
      <c r="CZ108" s="33"/>
      <c r="DA108" s="83"/>
      <c r="DB108" s="125"/>
      <c r="DC108" s="33"/>
      <c r="DD108" s="83"/>
      <c r="DE108" s="20"/>
      <c r="DF108" s="33">
        <v>731</v>
      </c>
      <c r="DG108" s="33">
        <f t="shared" si="54"/>
        <v>4</v>
      </c>
      <c r="DH108" s="83" t="str">
        <f t="shared" si="55"/>
        <v>Konstrukteur 1 / -planer 1</v>
      </c>
      <c r="DM108" s="19">
        <f>+CT108</f>
        <v>9715</v>
      </c>
      <c r="DN108" s="153">
        <v>6</v>
      </c>
      <c r="DO108" s="19">
        <v>0</v>
      </c>
      <c r="DP108" s="19" t="s">
        <v>964</v>
      </c>
    </row>
    <row r="109" spans="1:120" s="19" customFormat="1" x14ac:dyDescent="0.2">
      <c r="A109" s="53">
        <v>0</v>
      </c>
      <c r="B109" s="53"/>
      <c r="C109" s="53">
        <f>IF(Z109&gt;=10,1,0)</f>
        <v>0</v>
      </c>
      <c r="D109" s="55"/>
      <c r="E109" s="55"/>
      <c r="F109" s="55"/>
      <c r="G109" s="53"/>
      <c r="H109" s="53"/>
      <c r="I109" s="55">
        <v>1</v>
      </c>
      <c r="J109" s="53"/>
      <c r="K109" s="55"/>
      <c r="L109" s="55"/>
      <c r="M109" s="55"/>
      <c r="N109" s="59"/>
      <c r="O109" s="19" t="s">
        <v>361</v>
      </c>
      <c r="P109" s="15" t="s">
        <v>627</v>
      </c>
      <c r="Q109" s="15">
        <v>105</v>
      </c>
      <c r="R109" s="42"/>
      <c r="S109" s="27" t="s">
        <v>626</v>
      </c>
      <c r="T109" s="21">
        <v>1995</v>
      </c>
      <c r="U109" s="28" t="s">
        <v>235</v>
      </c>
      <c r="V109" s="21">
        <v>2014</v>
      </c>
      <c r="W109" s="25"/>
      <c r="X109" s="21"/>
      <c r="Y109" s="25"/>
      <c r="Z109" s="21">
        <f>$AD$3-V109</f>
        <v>1</v>
      </c>
      <c r="AA109" s="25" t="s">
        <v>235</v>
      </c>
      <c r="AB109" s="21" t="s">
        <v>149</v>
      </c>
      <c r="AC109" s="21"/>
      <c r="AE109" s="90" t="s">
        <v>378</v>
      </c>
      <c r="AF109" s="82"/>
      <c r="CP109" s="19" t="str">
        <f>+S109</f>
        <v>Leubin Marco</v>
      </c>
      <c r="CR109" s="19">
        <f>+Z109</f>
        <v>1</v>
      </c>
      <c r="CS109" s="19" t="str">
        <f>+AB109</f>
        <v>G</v>
      </c>
      <c r="CT109" s="154">
        <v>9726</v>
      </c>
      <c r="CU109" s="126"/>
      <c r="CV109" s="125">
        <v>731</v>
      </c>
      <c r="CW109" s="33">
        <f t="shared" si="50"/>
        <v>4</v>
      </c>
      <c r="CX109" s="83" t="str">
        <f t="shared" si="51"/>
        <v>Konstrukteur 1 / -planer 1</v>
      </c>
      <c r="CY109" s="125"/>
      <c r="CZ109" s="33"/>
      <c r="DA109" s="83"/>
      <c r="DB109" s="125"/>
      <c r="DC109" s="33"/>
      <c r="DD109" s="83"/>
      <c r="DE109" s="20"/>
      <c r="DF109" s="33"/>
      <c r="DG109" s="33"/>
      <c r="DH109" s="83"/>
      <c r="DM109" s="19">
        <f>+CT109</f>
        <v>9726</v>
      </c>
      <c r="DN109" s="153">
        <v>8</v>
      </c>
      <c r="DO109" s="19">
        <v>0</v>
      </c>
      <c r="DP109" s="185" t="s">
        <v>976</v>
      </c>
    </row>
    <row r="110" spans="1:120" s="19" customFormat="1" x14ac:dyDescent="0.2">
      <c r="A110" s="53">
        <v>0</v>
      </c>
      <c r="B110" s="53"/>
      <c r="C110" s="53">
        <f>IF(Z110&gt;=10,1,0)</f>
        <v>0</v>
      </c>
      <c r="D110" s="55"/>
      <c r="E110" s="55"/>
      <c r="F110" s="55"/>
      <c r="G110" s="53"/>
      <c r="H110" s="53"/>
      <c r="I110" s="55">
        <v>1</v>
      </c>
      <c r="J110" s="53"/>
      <c r="K110" s="55"/>
      <c r="L110" s="55"/>
      <c r="M110" s="55"/>
      <c r="N110" s="59"/>
      <c r="O110" s="19" t="s">
        <v>359</v>
      </c>
      <c r="P110" s="15" t="s">
        <v>1093</v>
      </c>
      <c r="Q110" s="15">
        <v>106</v>
      </c>
      <c r="R110" s="42"/>
      <c r="S110" s="27" t="s">
        <v>882</v>
      </c>
      <c r="T110" s="21">
        <v>1995</v>
      </c>
      <c r="U110" s="28" t="s">
        <v>235</v>
      </c>
      <c r="V110" s="21">
        <v>2015</v>
      </c>
      <c r="W110" s="25"/>
      <c r="X110" s="21"/>
      <c r="Y110" s="25"/>
      <c r="Z110" s="21">
        <f>$AD$3-V110</f>
        <v>0</v>
      </c>
      <c r="AA110" s="25" t="s">
        <v>235</v>
      </c>
      <c r="AB110" s="21" t="s">
        <v>149</v>
      </c>
      <c r="AC110" s="21"/>
      <c r="AE110" s="90" t="s">
        <v>378</v>
      </c>
      <c r="AF110" s="82"/>
      <c r="CP110" s="19" t="str">
        <f>+S110</f>
        <v>Räuftlin Thomas</v>
      </c>
      <c r="CR110" s="19">
        <f>+Z110</f>
        <v>0</v>
      </c>
      <c r="CS110" s="19" t="str">
        <f>+AB110</f>
        <v>G</v>
      </c>
      <c r="CT110" s="205">
        <v>9729</v>
      </c>
      <c r="CU110" s="126"/>
      <c r="CV110" s="125">
        <v>731</v>
      </c>
      <c r="CW110" s="33">
        <f t="shared" si="50"/>
        <v>4</v>
      </c>
      <c r="CX110" s="83" t="str">
        <f t="shared" si="51"/>
        <v>Konstrukteur 1 / -planer 1</v>
      </c>
      <c r="CY110" s="125"/>
      <c r="CZ110" s="33"/>
      <c r="DA110" s="83"/>
      <c r="DB110" s="125"/>
      <c r="DC110" s="33"/>
      <c r="DD110" s="83"/>
      <c r="DE110" s="20"/>
      <c r="DF110" s="33"/>
      <c r="DG110" s="33"/>
      <c r="DH110" s="83"/>
      <c r="DM110" s="19">
        <f>+CT110</f>
        <v>9729</v>
      </c>
      <c r="DN110" s="153">
        <v>8</v>
      </c>
      <c r="DO110" s="19">
        <v>0</v>
      </c>
      <c r="DP110" s="185" t="s">
        <v>976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500</v>
      </c>
      <c r="Q111" s="15">
        <v>107</v>
      </c>
      <c r="R111" s="42" t="s">
        <v>343</v>
      </c>
      <c r="S111" s="27" t="s">
        <v>152</v>
      </c>
      <c r="T111" s="21">
        <v>1952</v>
      </c>
      <c r="U111" s="28" t="s">
        <v>151</v>
      </c>
      <c r="V111" s="21">
        <v>1971</v>
      </c>
      <c r="W111" s="25"/>
      <c r="X111" s="21"/>
      <c r="Y111" s="25"/>
      <c r="Z111" s="21">
        <f t="shared" si="45"/>
        <v>44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6"/>
        <v>Meister Christine</v>
      </c>
      <c r="CR111" s="19">
        <f t="shared" si="47"/>
        <v>44</v>
      </c>
      <c r="CS111" s="19" t="str">
        <f t="shared" si="48"/>
        <v>D</v>
      </c>
      <c r="CT111" s="154">
        <v>4245</v>
      </c>
      <c r="CU111" s="126"/>
      <c r="CV111" s="125">
        <v>134</v>
      </c>
      <c r="CW111" s="33">
        <f t="shared" si="50"/>
        <v>7</v>
      </c>
      <c r="CX111" s="83" t="str">
        <f t="shared" si="51"/>
        <v>Kaufmännischer Mitarbeiter 4 / Gruppenchef 2</v>
      </c>
      <c r="CY111" s="125">
        <v>134</v>
      </c>
      <c r="CZ111" s="33">
        <f t="shared" si="52"/>
        <v>7</v>
      </c>
      <c r="DA111" s="83" t="str">
        <f t="shared" si="53"/>
        <v>Kaufmännischer Mitarbeiter 4 / Gruppenchef 2</v>
      </c>
      <c r="DB111" s="125">
        <v>134</v>
      </c>
      <c r="DC111" s="33">
        <f t="shared" ref="DC111:DC126" si="56">VLOOKUP($DB111,Funktionsbezeichnungen,3,0)</f>
        <v>7</v>
      </c>
      <c r="DD111" s="83" t="str">
        <f t="shared" ref="DD111:DD126" si="57">VLOOKUP($DB111,Funktionsbezeichnungen,2,0)</f>
        <v>Kaufmännischer Mitarbeiter 4 / Gruppenchef 2</v>
      </c>
      <c r="DE111" s="20"/>
      <c r="DF111" s="125">
        <v>134</v>
      </c>
      <c r="DG111" s="33">
        <f t="shared" si="54"/>
        <v>7</v>
      </c>
      <c r="DH111" s="83" t="str">
        <f t="shared" si="55"/>
        <v>Kaufmännischer Mitarbeiter 4 / Gruppenchef 2</v>
      </c>
      <c r="DM111" s="19">
        <f t="shared" si="49"/>
        <v>4245</v>
      </c>
      <c r="DN111" s="153">
        <v>6</v>
      </c>
      <c r="DO111" s="19">
        <v>0</v>
      </c>
      <c r="DP111" s="19" t="s">
        <v>955</v>
      </c>
    </row>
    <row r="112" spans="1:120" s="19" customFormat="1" ht="27" x14ac:dyDescent="0.2">
      <c r="A112" s="53">
        <v>0</v>
      </c>
      <c r="B112" s="53">
        <v>1</v>
      </c>
      <c r="C112" s="53">
        <f>IF(Z112&gt;=10,1,0)</f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501</v>
      </c>
      <c r="Q112" s="15">
        <v>108</v>
      </c>
      <c r="R112" s="42"/>
      <c r="S112" s="20" t="s">
        <v>207</v>
      </c>
      <c r="T112" s="17">
        <v>1954</v>
      </c>
      <c r="U112" s="169" t="s">
        <v>210</v>
      </c>
      <c r="V112" s="118">
        <v>1971</v>
      </c>
      <c r="W112" s="120"/>
      <c r="X112" s="118"/>
      <c r="Y112" s="169"/>
      <c r="Z112" s="118">
        <f>$AD$3-V112</f>
        <v>44</v>
      </c>
      <c r="AA112" s="25" t="s">
        <v>209</v>
      </c>
      <c r="AB112" s="21" t="s">
        <v>121</v>
      </c>
      <c r="AC112" s="21"/>
      <c r="AE112" s="90" t="s">
        <v>453</v>
      </c>
      <c r="AF112" s="82"/>
      <c r="CP112" s="19" t="str">
        <f>+S112</f>
        <v>Derezynski Françoise</v>
      </c>
      <c r="CR112" s="19">
        <f>+Z112</f>
        <v>44</v>
      </c>
      <c r="CS112" s="19" t="str">
        <f>+AB112</f>
        <v>D</v>
      </c>
      <c r="CT112" s="154">
        <v>4266</v>
      </c>
      <c r="CU112" s="126"/>
      <c r="CV112" s="125">
        <v>134</v>
      </c>
      <c r="CW112" s="33">
        <f>VLOOKUP($CV112,Funktionsbezeichnungen,3,0)</f>
        <v>7</v>
      </c>
      <c r="CX112" s="83" t="str">
        <f>VLOOKUP($CV112,Funktionsbezeichnungen,2,0)</f>
        <v>Kaufmännischer Mitarbeiter 4 / Gruppenchef 2</v>
      </c>
      <c r="CY112" s="125">
        <v>134</v>
      </c>
      <c r="CZ112" s="33">
        <f>VLOOKUP($CY112,Funktionsbezeichnungen,3,0)</f>
        <v>7</v>
      </c>
      <c r="DA112" s="83" t="str">
        <f>VLOOKUP($CY112,Funktionsbezeichnungen,2,0)</f>
        <v>Kaufmännischer Mitarbeiter 4 / Gruppenchef 2</v>
      </c>
      <c r="DB112" s="125">
        <v>134</v>
      </c>
      <c r="DC112" s="33">
        <f>VLOOKUP($DB112,Funktionsbezeichnungen,3,0)</f>
        <v>7</v>
      </c>
      <c r="DD112" s="83" t="str">
        <f>VLOOKUP($DB112,Funktionsbezeichnungen,2,0)</f>
        <v>Kaufmännischer Mitarbeiter 4 / Gruppenchef 2</v>
      </c>
      <c r="DE112" s="20"/>
      <c r="DF112" s="125">
        <v>134</v>
      </c>
      <c r="DG112" s="33">
        <f>VLOOKUP($DF112,Funktionsbezeichnungen,3,0)</f>
        <v>7</v>
      </c>
      <c r="DH112" s="83" t="str">
        <f>VLOOKUP($DF112,Funktionsbezeichnungen,2,0)</f>
        <v>Kaufmännischer Mitarbeiter 4 / Gruppenchef 2</v>
      </c>
      <c r="DM112" s="19">
        <f>+CT112</f>
        <v>4266</v>
      </c>
      <c r="DN112" s="153">
        <v>6</v>
      </c>
      <c r="DO112" s="19">
        <v>0</v>
      </c>
      <c r="DP112" s="19" t="s">
        <v>955</v>
      </c>
    </row>
    <row r="113" spans="1:120" s="19" customFormat="1" x14ac:dyDescent="0.2">
      <c r="A113" s="53">
        <v>0</v>
      </c>
      <c r="B113" s="53">
        <v>1</v>
      </c>
      <c r="C113" s="53">
        <f>IF(Z113&gt;=10,1,0)</f>
        <v>1</v>
      </c>
      <c r="D113" s="55"/>
      <c r="E113" s="55"/>
      <c r="F113" s="56"/>
      <c r="G113" s="54"/>
      <c r="H113" s="54"/>
      <c r="I113" s="56"/>
      <c r="J113" s="54"/>
      <c r="K113" s="56"/>
      <c r="L113" s="56">
        <v>1</v>
      </c>
      <c r="M113" s="56"/>
      <c r="N113" s="58"/>
      <c r="O113" s="52" t="s">
        <v>357</v>
      </c>
      <c r="P113" s="15" t="s">
        <v>502</v>
      </c>
      <c r="Q113" s="15">
        <v>109</v>
      </c>
      <c r="R113" s="16"/>
      <c r="S113" s="20" t="s">
        <v>153</v>
      </c>
      <c r="T113" s="21">
        <v>1953</v>
      </c>
      <c r="U113" s="28" t="s">
        <v>215</v>
      </c>
      <c r="V113" s="21">
        <v>1977</v>
      </c>
      <c r="W113" s="25" t="s">
        <v>318</v>
      </c>
      <c r="X113" s="21">
        <v>2000</v>
      </c>
      <c r="Y113" s="28" t="s">
        <v>319</v>
      </c>
      <c r="Z113" s="21">
        <f>$AD$3-V113</f>
        <v>38</v>
      </c>
      <c r="AA113" s="25" t="s">
        <v>695</v>
      </c>
      <c r="AB113" s="21" t="s">
        <v>121</v>
      </c>
      <c r="AC113" s="21"/>
      <c r="AE113" s="90" t="s">
        <v>456</v>
      </c>
      <c r="AF113" s="82"/>
      <c r="CP113" s="19" t="str">
        <f>+S113</f>
        <v>Szirt Madeleine</v>
      </c>
      <c r="CR113" s="19">
        <f>+Z113</f>
        <v>38</v>
      </c>
      <c r="CS113" s="19" t="str">
        <f>+AB113</f>
        <v>D</v>
      </c>
      <c r="CT113" s="154">
        <v>4216</v>
      </c>
      <c r="CU113" s="126"/>
      <c r="CV113" s="125">
        <v>162</v>
      </c>
      <c r="CW113" s="33">
        <f>VLOOKUP($CV113,Funktionsbezeichnungen,3,0)</f>
        <v>9</v>
      </c>
      <c r="CX113" s="83" t="str">
        <f>VLOOKUP($CV113,Funktionsbezeichnungen,2,0)</f>
        <v>Personal-Fachspezialist 2</v>
      </c>
      <c r="CY113" s="125">
        <v>162</v>
      </c>
      <c r="CZ113" s="33">
        <f>VLOOKUP($CY113,Funktionsbezeichnungen,3,0)</f>
        <v>9</v>
      </c>
      <c r="DA113" s="83" t="str">
        <f>VLOOKUP($CY113,Funktionsbezeichnungen,2,0)</f>
        <v>Personal-Fachspezialist 2</v>
      </c>
      <c r="DB113" s="125">
        <v>162</v>
      </c>
      <c r="DC113" s="33">
        <f>VLOOKUP($DB113,Funktionsbezeichnungen,3,0)</f>
        <v>9</v>
      </c>
      <c r="DD113" s="83" t="str">
        <f>VLOOKUP($DB113,Funktionsbezeichnungen,2,0)</f>
        <v>Personal-Fachspezialist 2</v>
      </c>
      <c r="DE113" s="20"/>
      <c r="DF113" s="125">
        <v>162</v>
      </c>
      <c r="DG113" s="33">
        <f>VLOOKUP($DF113,Funktionsbezeichnungen,3,0)</f>
        <v>9</v>
      </c>
      <c r="DH113" s="83" t="str">
        <f>VLOOKUP($DF113,Funktionsbezeichnungen,2,0)</f>
        <v>Personal-Fachspezialist 2</v>
      </c>
      <c r="DM113" s="19">
        <f>+CT113</f>
        <v>4216</v>
      </c>
      <c r="DN113" s="153">
        <v>3</v>
      </c>
      <c r="DO113" s="19">
        <v>0</v>
      </c>
      <c r="DP113" s="185" t="s">
        <v>971</v>
      </c>
    </row>
    <row r="114" spans="1:120" s="19" customFormat="1" x14ac:dyDescent="0.2">
      <c r="A114" s="53">
        <v>0</v>
      </c>
      <c r="B114" s="53">
        <v>1</v>
      </c>
      <c r="C114" s="53">
        <f>IF(Z114&gt;=10,1,0)</f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359</v>
      </c>
      <c r="P114" s="15" t="s">
        <v>1155</v>
      </c>
      <c r="Q114" s="15">
        <v>110</v>
      </c>
      <c r="R114" s="42"/>
      <c r="S114" s="27" t="s">
        <v>1156</v>
      </c>
      <c r="T114" s="21">
        <v>1959</v>
      </c>
      <c r="U114" s="28" t="s">
        <v>151</v>
      </c>
      <c r="V114" s="21">
        <v>1977</v>
      </c>
      <c r="W114" s="25"/>
      <c r="X114" s="21"/>
      <c r="Y114" s="25"/>
      <c r="Z114" s="21">
        <f>$AD$3-V114</f>
        <v>38</v>
      </c>
      <c r="AA114" s="25" t="s">
        <v>1157</v>
      </c>
      <c r="AB114" s="21" t="s">
        <v>121</v>
      </c>
      <c r="AC114" s="21"/>
      <c r="AE114" s="90" t="s">
        <v>1158</v>
      </c>
      <c r="AF114" s="82"/>
      <c r="CP114" s="19" t="str">
        <f>+S114</f>
        <v>Canetti Rosemarie</v>
      </c>
      <c r="CR114" s="19">
        <f>+Z114</f>
        <v>38</v>
      </c>
      <c r="CS114" s="19" t="str">
        <f>+AB114</f>
        <v>D</v>
      </c>
      <c r="CT114" s="205">
        <v>4320</v>
      </c>
      <c r="CU114" s="126"/>
      <c r="CV114" s="125">
        <v>134</v>
      </c>
      <c r="CW114" s="33">
        <f t="shared" si="50"/>
        <v>7</v>
      </c>
      <c r="CX114" s="83" t="str">
        <f t="shared" si="51"/>
        <v>Kaufmännischer Mitarbeiter 4 / Gruppenchef 2</v>
      </c>
      <c r="CY114" s="125">
        <v>134</v>
      </c>
      <c r="CZ114" s="33">
        <f t="shared" si="52"/>
        <v>7</v>
      </c>
      <c r="DA114" s="83" t="str">
        <f t="shared" si="53"/>
        <v>Kaufmännischer Mitarbeiter 4 / Gruppenchef 2</v>
      </c>
      <c r="DB114" s="125">
        <v>134</v>
      </c>
      <c r="DC114" s="33">
        <f t="shared" si="56"/>
        <v>7</v>
      </c>
      <c r="DD114" s="83" t="str">
        <f t="shared" si="57"/>
        <v>Kaufmännischer Mitarbeiter 4 / Gruppenchef 2</v>
      </c>
      <c r="DE114" s="20"/>
      <c r="DF114" s="125">
        <v>134</v>
      </c>
      <c r="DG114" s="33">
        <f t="shared" si="54"/>
        <v>7</v>
      </c>
      <c r="DH114" s="83" t="str">
        <f t="shared" si="55"/>
        <v>Kaufmännischer Mitarbeiter 4 / Gruppenchef 2</v>
      </c>
      <c r="DM114" s="19">
        <f>+CT114</f>
        <v>4320</v>
      </c>
      <c r="DN114" s="153">
        <v>6</v>
      </c>
      <c r="DO114" s="19">
        <v>0</v>
      </c>
      <c r="DP114" s="19" t="s">
        <v>955</v>
      </c>
    </row>
    <row r="115" spans="1:120" s="19" customFormat="1" x14ac:dyDescent="0.2">
      <c r="A115" s="53">
        <v>0</v>
      </c>
      <c r="B115" s="53">
        <v>1</v>
      </c>
      <c r="C115" s="53">
        <f t="shared" si="30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359</v>
      </c>
      <c r="P115" s="15" t="s">
        <v>1168</v>
      </c>
      <c r="Q115" s="15">
        <v>111</v>
      </c>
      <c r="R115" s="42"/>
      <c r="S115" s="27" t="s">
        <v>650</v>
      </c>
      <c r="T115" s="21">
        <v>1961</v>
      </c>
      <c r="U115" s="28" t="s">
        <v>155</v>
      </c>
      <c r="V115" s="21">
        <v>1982</v>
      </c>
      <c r="W115" s="25"/>
      <c r="X115" s="21"/>
      <c r="Y115" s="25" t="s">
        <v>323</v>
      </c>
      <c r="Z115" s="21">
        <f t="shared" si="45"/>
        <v>33</v>
      </c>
      <c r="AA115" s="25" t="s">
        <v>696</v>
      </c>
      <c r="AB115" s="21" t="s">
        <v>121</v>
      </c>
      <c r="AC115" s="21"/>
      <c r="AE115" s="90" t="s">
        <v>425</v>
      </c>
      <c r="AF115" s="82"/>
      <c r="CP115" s="19" t="str">
        <f t="shared" si="46"/>
        <v>Peier Doris</v>
      </c>
      <c r="CR115" s="19">
        <f t="shared" si="47"/>
        <v>33</v>
      </c>
      <c r="CS115" s="19" t="str">
        <f t="shared" si="48"/>
        <v>D</v>
      </c>
      <c r="CT115" s="154">
        <v>5581</v>
      </c>
      <c r="CU115" s="126"/>
      <c r="CV115" s="125">
        <v>134</v>
      </c>
      <c r="CW115" s="33">
        <f t="shared" si="50"/>
        <v>7</v>
      </c>
      <c r="CX115" s="83" t="str">
        <f t="shared" si="51"/>
        <v>Kaufmännischer Mitarbeiter 4 / Gruppenchef 2</v>
      </c>
      <c r="CY115" s="125">
        <v>134</v>
      </c>
      <c r="CZ115" s="33">
        <f t="shared" si="52"/>
        <v>7</v>
      </c>
      <c r="DA115" s="83" t="str">
        <f t="shared" si="53"/>
        <v>Kaufmännischer Mitarbeiter 4 / Gruppenchef 2</v>
      </c>
      <c r="DB115" s="125">
        <v>134</v>
      </c>
      <c r="DC115" s="33">
        <f t="shared" si="56"/>
        <v>7</v>
      </c>
      <c r="DD115" s="83" t="str">
        <f t="shared" si="57"/>
        <v>Kaufmännischer Mitarbeiter 4 / Gruppenchef 2</v>
      </c>
      <c r="DE115" s="20"/>
      <c r="DF115" s="125">
        <v>134</v>
      </c>
      <c r="DG115" s="33">
        <f t="shared" si="54"/>
        <v>7</v>
      </c>
      <c r="DH115" s="83" t="str">
        <f t="shared" si="55"/>
        <v>Kaufmännischer Mitarbeiter 4 / Gruppenchef 2</v>
      </c>
      <c r="DM115" s="19">
        <f t="shared" si="49"/>
        <v>5581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30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359</v>
      </c>
      <c r="P116" s="15" t="s">
        <v>607</v>
      </c>
      <c r="Q116" s="15">
        <v>112</v>
      </c>
      <c r="R116" s="42"/>
      <c r="S116" s="27" t="s">
        <v>608</v>
      </c>
      <c r="T116" s="21">
        <v>1966</v>
      </c>
      <c r="U116" s="28" t="s">
        <v>151</v>
      </c>
      <c r="V116" s="21">
        <v>1985</v>
      </c>
      <c r="W116" s="25"/>
      <c r="X116" s="21"/>
      <c r="Y116" s="25"/>
      <c r="Z116" s="21">
        <f t="shared" si="45"/>
        <v>30</v>
      </c>
      <c r="AA116" s="25" t="s">
        <v>696</v>
      </c>
      <c r="AB116" s="21" t="s">
        <v>121</v>
      </c>
      <c r="AC116" s="21"/>
      <c r="AE116" s="90" t="s">
        <v>425</v>
      </c>
      <c r="AF116" s="82"/>
      <c r="CP116" s="19" t="str">
        <f t="shared" si="46"/>
        <v>Beuret Agnès</v>
      </c>
      <c r="CR116" s="19">
        <f t="shared" si="47"/>
        <v>30</v>
      </c>
      <c r="CS116" s="19" t="str">
        <f t="shared" si="48"/>
        <v>D</v>
      </c>
      <c r="CT116" s="154">
        <v>4352</v>
      </c>
      <c r="CU116" s="126"/>
      <c r="CV116" s="125">
        <v>134</v>
      </c>
      <c r="CW116" s="33">
        <f t="shared" si="50"/>
        <v>7</v>
      </c>
      <c r="CX116" s="83" t="str">
        <f t="shared" si="51"/>
        <v>Kaufmännischer Mitarbeiter 4 / Gruppenchef 2</v>
      </c>
      <c r="CY116" s="125">
        <v>134</v>
      </c>
      <c r="CZ116" s="33">
        <f t="shared" si="52"/>
        <v>7</v>
      </c>
      <c r="DA116" s="83" t="str">
        <f t="shared" si="53"/>
        <v>Kaufmännischer Mitarbeiter 4 / Gruppenchef 2</v>
      </c>
      <c r="DB116" s="125">
        <v>134</v>
      </c>
      <c r="DC116" s="33">
        <f t="shared" si="56"/>
        <v>7</v>
      </c>
      <c r="DD116" s="83" t="str">
        <f t="shared" si="57"/>
        <v>Kaufmännischer Mitarbeiter 4 / Gruppenchef 2</v>
      </c>
      <c r="DE116" s="20"/>
      <c r="DF116" s="125">
        <v>134</v>
      </c>
      <c r="DG116" s="33">
        <f t="shared" si="54"/>
        <v>7</v>
      </c>
      <c r="DH116" s="83" t="str">
        <f t="shared" si="55"/>
        <v>Kaufmännischer Mitarbeiter 4 / Gruppenchef 2</v>
      </c>
      <c r="DM116" s="19">
        <f t="shared" si="49"/>
        <v>4352</v>
      </c>
      <c r="DN116" s="153">
        <v>6</v>
      </c>
      <c r="DO116" s="19">
        <v>0</v>
      </c>
      <c r="DP116" s="19" t="s">
        <v>955</v>
      </c>
    </row>
    <row r="117" spans="1:120" s="19" customFormat="1" x14ac:dyDescent="0.2">
      <c r="A117" s="53">
        <v>0</v>
      </c>
      <c r="B117" s="53">
        <v>1</v>
      </c>
      <c r="C117" s="53">
        <f t="shared" si="30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359</v>
      </c>
      <c r="P117" s="15" t="s">
        <v>508</v>
      </c>
      <c r="Q117" s="15">
        <v>113</v>
      </c>
      <c r="R117" s="42"/>
      <c r="S117" s="27" t="s">
        <v>164</v>
      </c>
      <c r="T117" s="21">
        <v>1970</v>
      </c>
      <c r="U117" s="28" t="s">
        <v>165</v>
      </c>
      <c r="V117" s="21">
        <v>1990</v>
      </c>
      <c r="W117" s="25"/>
      <c r="X117" s="21"/>
      <c r="Y117" s="25"/>
      <c r="Z117" s="21">
        <f t="shared" si="45"/>
        <v>25</v>
      </c>
      <c r="AA117" s="25" t="s">
        <v>696</v>
      </c>
      <c r="AB117" s="21" t="s">
        <v>121</v>
      </c>
      <c r="AC117" s="21"/>
      <c r="AE117" s="90" t="s">
        <v>425</v>
      </c>
      <c r="AF117" s="82"/>
      <c r="CP117" s="19" t="str">
        <f t="shared" si="46"/>
        <v>Weider Noelle</v>
      </c>
      <c r="CR117" s="19">
        <f t="shared" si="47"/>
        <v>25</v>
      </c>
      <c r="CS117" s="19" t="str">
        <f t="shared" si="48"/>
        <v>D</v>
      </c>
      <c r="CT117" s="154">
        <v>5604</v>
      </c>
      <c r="CU117" s="126"/>
      <c r="CV117" s="125">
        <v>134</v>
      </c>
      <c r="CW117" s="33">
        <f t="shared" si="50"/>
        <v>7</v>
      </c>
      <c r="CX117" s="83" t="str">
        <f t="shared" si="51"/>
        <v>Kaufmännischer Mitarbeiter 4 / Gruppenchef 2</v>
      </c>
      <c r="CY117" s="125">
        <v>134</v>
      </c>
      <c r="CZ117" s="33">
        <f t="shared" si="52"/>
        <v>7</v>
      </c>
      <c r="DA117" s="83" t="str">
        <f t="shared" si="53"/>
        <v>Kaufmännischer Mitarbeiter 4 / Gruppenchef 2</v>
      </c>
      <c r="DB117" s="125">
        <v>134</v>
      </c>
      <c r="DC117" s="33">
        <f t="shared" si="56"/>
        <v>7</v>
      </c>
      <c r="DD117" s="83" t="str">
        <f t="shared" si="57"/>
        <v>Kaufmännischer Mitarbeiter 4 / Gruppenchef 2</v>
      </c>
      <c r="DE117" s="20"/>
      <c r="DF117" s="125">
        <v>134</v>
      </c>
      <c r="DG117" s="33">
        <f t="shared" si="54"/>
        <v>7</v>
      </c>
      <c r="DH117" s="83" t="str">
        <f t="shared" si="55"/>
        <v>Kaufmännischer Mitarbeiter 4 / Gruppenchef 2</v>
      </c>
      <c r="DM117" s="19">
        <f t="shared" si="49"/>
        <v>5604</v>
      </c>
      <c r="DN117" s="153">
        <v>6</v>
      </c>
      <c r="DO117" s="19">
        <v>0</v>
      </c>
      <c r="DP117" s="19" t="s">
        <v>955</v>
      </c>
    </row>
    <row r="118" spans="1:120" s="19" customFormat="1" ht="40.5" x14ac:dyDescent="0.2">
      <c r="A118" s="53">
        <v>0</v>
      </c>
      <c r="B118" s="53"/>
      <c r="C118" s="53">
        <f t="shared" si="30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504</v>
      </c>
      <c r="Q118" s="15">
        <v>114</v>
      </c>
      <c r="R118" s="42"/>
      <c r="S118" s="20" t="s">
        <v>157</v>
      </c>
      <c r="T118" s="21">
        <v>1976</v>
      </c>
      <c r="U118" s="28" t="s">
        <v>320</v>
      </c>
      <c r="V118" s="21">
        <v>2002</v>
      </c>
      <c r="W118" s="25" t="s">
        <v>321</v>
      </c>
      <c r="X118" s="21">
        <v>2005</v>
      </c>
      <c r="Y118" s="28"/>
      <c r="Z118" s="118">
        <f t="shared" si="45"/>
        <v>13</v>
      </c>
      <c r="AA118" s="25" t="s">
        <v>694</v>
      </c>
      <c r="AB118" s="21" t="s">
        <v>121</v>
      </c>
      <c r="AC118" s="21"/>
      <c r="AE118" s="90" t="s">
        <v>455</v>
      </c>
      <c r="AF118" s="82"/>
      <c r="CP118" s="19" t="str">
        <f t="shared" si="46"/>
        <v>Kiefer Patrick</v>
      </c>
      <c r="CR118" s="19">
        <f t="shared" si="47"/>
        <v>13</v>
      </c>
      <c r="CS118" s="19" t="str">
        <f t="shared" si="48"/>
        <v>D</v>
      </c>
      <c r="CT118" s="154">
        <v>6753</v>
      </c>
      <c r="CU118" s="126"/>
      <c r="CV118" s="125">
        <v>223</v>
      </c>
      <c r="CW118" s="33">
        <f t="shared" si="50"/>
        <v>10</v>
      </c>
      <c r="CX118" s="83" t="str">
        <f t="shared" si="51"/>
        <v>Finanz-Fachspezialist / Controller 3</v>
      </c>
      <c r="CY118" s="125">
        <v>223</v>
      </c>
      <c r="CZ118" s="33">
        <f t="shared" si="52"/>
        <v>10</v>
      </c>
      <c r="DA118" s="83" t="str">
        <f t="shared" si="53"/>
        <v>Finanz-Fachspezialist / Controller 3</v>
      </c>
      <c r="DB118" s="125">
        <v>223</v>
      </c>
      <c r="DC118" s="33">
        <f t="shared" si="56"/>
        <v>10</v>
      </c>
      <c r="DD118" s="83" t="str">
        <f t="shared" si="57"/>
        <v>Finanz-Fachspezialist / Controller 3</v>
      </c>
      <c r="DE118" s="20"/>
      <c r="DF118" s="125">
        <v>223</v>
      </c>
      <c r="DG118" s="33">
        <f t="shared" si="54"/>
        <v>10</v>
      </c>
      <c r="DH118" s="83" t="str">
        <f t="shared" si="55"/>
        <v>Finanz-Fachspezialist / Controller 3</v>
      </c>
      <c r="DM118" s="19">
        <f t="shared" si="49"/>
        <v>6753</v>
      </c>
      <c r="DN118" s="153">
        <v>3</v>
      </c>
      <c r="DO118" s="19">
        <v>0</v>
      </c>
      <c r="DP118" s="185" t="s">
        <v>972</v>
      </c>
    </row>
    <row r="119" spans="1:120" s="19" customFormat="1" ht="27" x14ac:dyDescent="0.2">
      <c r="A119" s="53">
        <v>0</v>
      </c>
      <c r="B119" s="53"/>
      <c r="C119" s="53">
        <f t="shared" ref="C119:C145" si="58">IF(Z119&gt;=10,1,0)</f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509</v>
      </c>
      <c r="Q119" s="15">
        <v>115</v>
      </c>
      <c r="R119" s="42"/>
      <c r="S119" s="20" t="s">
        <v>244</v>
      </c>
      <c r="T119" s="21">
        <v>1976</v>
      </c>
      <c r="U119" s="28" t="s">
        <v>243</v>
      </c>
      <c r="V119" s="21">
        <v>2002</v>
      </c>
      <c r="W119" s="25"/>
      <c r="X119" s="21"/>
      <c r="Y119" s="28" t="s">
        <v>327</v>
      </c>
      <c r="Z119" s="118">
        <f t="shared" si="45"/>
        <v>13</v>
      </c>
      <c r="AA119" s="25" t="s">
        <v>326</v>
      </c>
      <c r="AB119" s="21" t="s">
        <v>121</v>
      </c>
      <c r="AC119" s="21"/>
      <c r="AE119" s="90" t="s">
        <v>375</v>
      </c>
      <c r="AF119" s="82"/>
      <c r="CP119" s="19" t="str">
        <f t="shared" si="46"/>
        <v>Fischer Michel</v>
      </c>
      <c r="CR119" s="19">
        <f t="shared" si="47"/>
        <v>13</v>
      </c>
      <c r="CS119" s="19" t="str">
        <f t="shared" si="48"/>
        <v>D</v>
      </c>
      <c r="CT119" s="154">
        <v>8655</v>
      </c>
      <c r="CU119" s="126"/>
      <c r="CV119" s="125">
        <v>542</v>
      </c>
      <c r="CW119" s="33">
        <f t="shared" si="50"/>
        <v>7</v>
      </c>
      <c r="CX119" s="83" t="str">
        <f t="shared" si="51"/>
        <v>Technischer Sachbearbeiter 2</v>
      </c>
      <c r="CY119" s="125">
        <v>542</v>
      </c>
      <c r="CZ119" s="33">
        <f t="shared" si="52"/>
        <v>7</v>
      </c>
      <c r="DA119" s="83" t="str">
        <f t="shared" si="53"/>
        <v>Technischer Sachbearbeiter 2</v>
      </c>
      <c r="DB119" s="125">
        <v>541</v>
      </c>
      <c r="DC119" s="33">
        <f t="shared" si="56"/>
        <v>6</v>
      </c>
      <c r="DD119" s="83" t="str">
        <f t="shared" si="57"/>
        <v>Technischer Sachbearbeiter 1</v>
      </c>
      <c r="DE119" s="20"/>
      <c r="DF119" s="125">
        <v>351</v>
      </c>
      <c r="DG119" s="33">
        <f t="shared" si="54"/>
        <v>7</v>
      </c>
      <c r="DH119" s="83" t="str">
        <f t="shared" si="55"/>
        <v>Marketing - / Product - Manager 1</v>
      </c>
      <c r="DM119" s="19">
        <f t="shared" si="49"/>
        <v>8655</v>
      </c>
      <c r="DN119" s="153">
        <v>6</v>
      </c>
      <c r="DO119" s="19">
        <v>0</v>
      </c>
      <c r="DP119" s="19" t="s">
        <v>967</v>
      </c>
    </row>
    <row r="120" spans="1:120" s="19" customFormat="1" x14ac:dyDescent="0.2">
      <c r="A120" s="53">
        <v>0</v>
      </c>
      <c r="B120" s="53">
        <v>1</v>
      </c>
      <c r="C120" s="53">
        <f t="shared" si="5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360</v>
      </c>
      <c r="P120" s="15" t="s">
        <v>582</v>
      </c>
      <c r="Q120" s="15">
        <v>116</v>
      </c>
      <c r="R120" s="42"/>
      <c r="S120" s="27" t="s">
        <v>583</v>
      </c>
      <c r="T120" s="21">
        <v>1959</v>
      </c>
      <c r="U120" s="28" t="s">
        <v>397</v>
      </c>
      <c r="V120" s="21">
        <v>1976</v>
      </c>
      <c r="W120" s="25"/>
      <c r="X120" s="21"/>
      <c r="Y120" s="25"/>
      <c r="Z120" s="21">
        <f t="shared" si="45"/>
        <v>39</v>
      </c>
      <c r="AA120" s="25" t="s">
        <v>584</v>
      </c>
      <c r="AB120" s="21" t="s">
        <v>142</v>
      </c>
      <c r="AC120" s="21"/>
      <c r="AE120" s="90" t="s">
        <v>585</v>
      </c>
      <c r="AF120" s="82"/>
      <c r="CP120" s="19" t="str">
        <f t="shared" si="46"/>
        <v>Willig Martine</v>
      </c>
      <c r="CR120" s="19">
        <f t="shared" si="47"/>
        <v>39</v>
      </c>
      <c r="CS120" s="19" t="str">
        <f t="shared" si="48"/>
        <v>E</v>
      </c>
      <c r="CT120" s="154">
        <v>5637</v>
      </c>
      <c r="CU120" s="126"/>
      <c r="CV120" s="125">
        <v>133</v>
      </c>
      <c r="CW120" s="33">
        <f t="shared" si="50"/>
        <v>6</v>
      </c>
      <c r="CX120" s="83" t="str">
        <f t="shared" si="51"/>
        <v>Kaufmännischer Mitarbeiter 3 / Gruppenchef 1</v>
      </c>
      <c r="CY120" s="125">
        <v>133</v>
      </c>
      <c r="CZ120" s="33">
        <f t="shared" si="52"/>
        <v>6</v>
      </c>
      <c r="DA120" s="83" t="str">
        <f t="shared" si="53"/>
        <v>Kaufmännischer Mitarbeiter 3 / Gruppenchef 1</v>
      </c>
      <c r="DB120" s="125">
        <v>133</v>
      </c>
      <c r="DC120" s="33">
        <f t="shared" si="56"/>
        <v>6</v>
      </c>
      <c r="DD120" s="83" t="str">
        <f t="shared" si="57"/>
        <v>Kaufmännischer Mitarbeiter 3 / Gruppenchef 1</v>
      </c>
      <c r="DE120" s="20"/>
      <c r="DF120" s="125">
        <v>133</v>
      </c>
      <c r="DG120" s="33">
        <f t="shared" si="54"/>
        <v>6</v>
      </c>
      <c r="DH120" s="83" t="str">
        <f t="shared" si="55"/>
        <v>Kaufmännischer Mitarbeiter 3 / Gruppenchef 1</v>
      </c>
      <c r="DM120" s="19">
        <f t="shared" si="49"/>
        <v>5637</v>
      </c>
      <c r="DN120" s="153">
        <v>6</v>
      </c>
      <c r="DO120" s="19">
        <v>0</v>
      </c>
      <c r="DP120" s="185" t="s">
        <v>973</v>
      </c>
    </row>
    <row r="121" spans="1:120" s="19" customFormat="1" x14ac:dyDescent="0.2">
      <c r="A121" s="53">
        <v>0</v>
      </c>
      <c r="B121" s="53">
        <v>1</v>
      </c>
      <c r="C121" s="53">
        <f t="shared" si="5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507</v>
      </c>
      <c r="Q121" s="15">
        <v>117</v>
      </c>
      <c r="R121" s="42"/>
      <c r="S121" s="27" t="s">
        <v>259</v>
      </c>
      <c r="T121" s="21">
        <v>1957</v>
      </c>
      <c r="U121" s="28" t="s">
        <v>151</v>
      </c>
      <c r="V121" s="21">
        <v>1977</v>
      </c>
      <c r="W121" s="25"/>
      <c r="X121" s="21"/>
      <c r="Y121" s="25"/>
      <c r="Z121" s="21">
        <f t="shared" si="45"/>
        <v>38</v>
      </c>
      <c r="AA121" s="25" t="s">
        <v>156</v>
      </c>
      <c r="AB121" s="21" t="s">
        <v>142</v>
      </c>
      <c r="AC121" s="21"/>
      <c r="AE121" s="90" t="s">
        <v>457</v>
      </c>
      <c r="AF121" s="82"/>
      <c r="CP121" s="19" t="str">
        <f t="shared" si="46"/>
        <v>Meichtry Anna</v>
      </c>
      <c r="CR121" s="19">
        <f t="shared" si="47"/>
        <v>38</v>
      </c>
      <c r="CS121" s="19" t="str">
        <f t="shared" si="48"/>
        <v>E</v>
      </c>
      <c r="CT121" s="154">
        <v>5629</v>
      </c>
      <c r="CU121" s="126"/>
      <c r="CV121" s="125">
        <v>133</v>
      </c>
      <c r="CW121" s="33">
        <f t="shared" si="50"/>
        <v>6</v>
      </c>
      <c r="CX121" s="83" t="str">
        <f t="shared" si="51"/>
        <v>Kaufmännischer Mitarbeiter 3 / Gruppenchef 1</v>
      </c>
      <c r="CY121" s="125">
        <v>133</v>
      </c>
      <c r="CZ121" s="33">
        <f t="shared" si="52"/>
        <v>6</v>
      </c>
      <c r="DA121" s="83" t="str">
        <f t="shared" si="53"/>
        <v>Kaufmännischer Mitarbeiter 3 / Gruppenchef 1</v>
      </c>
      <c r="DB121" s="125">
        <v>133</v>
      </c>
      <c r="DC121" s="33">
        <f t="shared" si="56"/>
        <v>6</v>
      </c>
      <c r="DD121" s="83" t="str">
        <f t="shared" si="57"/>
        <v>Kaufmännischer Mitarbeiter 3 / Gruppenchef 1</v>
      </c>
      <c r="DE121" s="20"/>
      <c r="DF121" s="125">
        <v>133</v>
      </c>
      <c r="DG121" s="33">
        <f t="shared" si="54"/>
        <v>6</v>
      </c>
      <c r="DH121" s="83" t="str">
        <f t="shared" si="55"/>
        <v>Kaufmännischer Mitarbeiter 3 / Gruppenchef 1</v>
      </c>
      <c r="DM121" s="19">
        <f t="shared" si="49"/>
        <v>5629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1167</v>
      </c>
      <c r="Q122" s="15">
        <v>118</v>
      </c>
      <c r="R122" s="42"/>
      <c r="S122" s="27" t="s">
        <v>1005</v>
      </c>
      <c r="T122" s="21">
        <v>1967</v>
      </c>
      <c r="U122" s="28" t="s">
        <v>151</v>
      </c>
      <c r="V122" s="21">
        <v>1987</v>
      </c>
      <c r="W122" s="25"/>
      <c r="X122" s="21"/>
      <c r="Y122" s="25"/>
      <c r="Z122" s="21">
        <f t="shared" si="45"/>
        <v>28</v>
      </c>
      <c r="AA122" s="25" t="s">
        <v>691</v>
      </c>
      <c r="AB122" s="21" t="s">
        <v>142</v>
      </c>
      <c r="AC122" s="21"/>
      <c r="AE122" s="90" t="s">
        <v>457</v>
      </c>
      <c r="AF122" s="82"/>
      <c r="CP122" s="19" t="str">
        <f t="shared" si="46"/>
        <v>Meier Jacqueline</v>
      </c>
      <c r="CR122" s="19">
        <f t="shared" si="47"/>
        <v>28</v>
      </c>
      <c r="CS122" s="19" t="str">
        <f t="shared" si="48"/>
        <v>E</v>
      </c>
      <c r="CT122" s="154">
        <v>7700</v>
      </c>
      <c r="CU122" s="126"/>
      <c r="CV122" s="125">
        <v>212</v>
      </c>
      <c r="CW122" s="33">
        <f t="shared" si="50"/>
        <v>5</v>
      </c>
      <c r="CX122" s="83" t="str">
        <f t="shared" si="51"/>
        <v>Buchhalter 2</v>
      </c>
      <c r="CY122" s="125">
        <v>212</v>
      </c>
      <c r="CZ122" s="33">
        <f t="shared" si="52"/>
        <v>5</v>
      </c>
      <c r="DA122" s="83" t="str">
        <f t="shared" si="53"/>
        <v>Buchhalter 2</v>
      </c>
      <c r="DB122" s="125">
        <v>212</v>
      </c>
      <c r="DC122" s="33">
        <f t="shared" si="56"/>
        <v>5</v>
      </c>
      <c r="DD122" s="83" t="str">
        <f t="shared" si="57"/>
        <v>Buchhalter 2</v>
      </c>
      <c r="DE122" s="20"/>
      <c r="DF122" s="125">
        <v>212</v>
      </c>
      <c r="DG122" s="33">
        <f t="shared" si="54"/>
        <v>5</v>
      </c>
      <c r="DH122" s="83" t="str">
        <f t="shared" si="55"/>
        <v>Buchhalter 2</v>
      </c>
      <c r="DM122" s="19">
        <f t="shared" si="49"/>
        <v>7700</v>
      </c>
      <c r="DN122" s="153">
        <v>6</v>
      </c>
      <c r="DO122" s="19">
        <v>0</v>
      </c>
      <c r="DP122" s="19" t="s">
        <v>958</v>
      </c>
    </row>
    <row r="123" spans="1:120" s="19" customFormat="1" x14ac:dyDescent="0.2">
      <c r="A123" s="53">
        <v>0</v>
      </c>
      <c r="B123" s="53">
        <v>1</v>
      </c>
      <c r="C123" s="53">
        <f t="shared" si="58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510</v>
      </c>
      <c r="Q123" s="15">
        <v>119</v>
      </c>
      <c r="R123" s="42"/>
      <c r="S123" s="27" t="s">
        <v>278</v>
      </c>
      <c r="T123" s="21">
        <v>1985</v>
      </c>
      <c r="U123" s="28" t="s">
        <v>279</v>
      </c>
      <c r="V123" s="21">
        <v>2005</v>
      </c>
      <c r="W123" s="25"/>
      <c r="X123" s="21"/>
      <c r="Y123" s="25"/>
      <c r="Z123" s="21">
        <f t="shared" si="45"/>
        <v>10</v>
      </c>
      <c r="AA123" s="25" t="s">
        <v>691</v>
      </c>
      <c r="AB123" s="21" t="s">
        <v>142</v>
      </c>
      <c r="AC123" s="21"/>
      <c r="AE123" s="90" t="s">
        <v>457</v>
      </c>
      <c r="AF123" s="82"/>
      <c r="CP123" s="19" t="str">
        <f t="shared" si="46"/>
        <v>Oruk Makbule</v>
      </c>
      <c r="CR123" s="19">
        <f t="shared" si="47"/>
        <v>10</v>
      </c>
      <c r="CS123" s="19" t="str">
        <f t="shared" si="48"/>
        <v>E</v>
      </c>
      <c r="CT123" s="154">
        <v>6762</v>
      </c>
      <c r="CU123" s="126"/>
      <c r="CV123" s="125">
        <v>212</v>
      </c>
      <c r="CW123" s="33">
        <f t="shared" si="50"/>
        <v>5</v>
      </c>
      <c r="CX123" s="83" t="str">
        <f t="shared" si="51"/>
        <v>Buchhalter 2</v>
      </c>
      <c r="CY123" s="125">
        <v>212</v>
      </c>
      <c r="CZ123" s="33">
        <f t="shared" si="52"/>
        <v>5</v>
      </c>
      <c r="DA123" s="83" t="str">
        <f t="shared" si="53"/>
        <v>Buchhalter 2</v>
      </c>
      <c r="DB123" s="125">
        <v>212</v>
      </c>
      <c r="DC123" s="33">
        <f t="shared" si="56"/>
        <v>5</v>
      </c>
      <c r="DD123" s="83" t="str">
        <f t="shared" si="57"/>
        <v>Buchhalter 2</v>
      </c>
      <c r="DE123" s="20"/>
      <c r="DF123" s="125">
        <v>212</v>
      </c>
      <c r="DG123" s="33">
        <f t="shared" si="54"/>
        <v>5</v>
      </c>
      <c r="DH123" s="83" t="str">
        <f t="shared" si="55"/>
        <v>Buchhalter 2</v>
      </c>
      <c r="DM123" s="19">
        <f t="shared" si="49"/>
        <v>6762</v>
      </c>
      <c r="DN123" s="153">
        <v>6</v>
      </c>
      <c r="DO123" s="19">
        <v>0</v>
      </c>
      <c r="DP123" s="19" t="s">
        <v>958</v>
      </c>
    </row>
    <row r="124" spans="1:120" s="19" customFormat="1" x14ac:dyDescent="0.2">
      <c r="A124" s="53">
        <v>0</v>
      </c>
      <c r="B124" s="53"/>
      <c r="C124" s="53">
        <f t="shared" si="5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511</v>
      </c>
      <c r="Q124" s="15">
        <v>120</v>
      </c>
      <c r="R124" s="42" t="s">
        <v>341</v>
      </c>
      <c r="S124" s="27" t="s">
        <v>159</v>
      </c>
      <c r="T124" s="21">
        <v>1959</v>
      </c>
      <c r="U124" s="28" t="s">
        <v>126</v>
      </c>
      <c r="V124" s="21">
        <v>1979</v>
      </c>
      <c r="W124" s="25"/>
      <c r="X124" s="21"/>
      <c r="Y124" s="25" t="s">
        <v>340</v>
      </c>
      <c r="Z124" s="21">
        <f t="shared" si="45"/>
        <v>36</v>
      </c>
      <c r="AA124" s="25" t="s">
        <v>160</v>
      </c>
      <c r="AB124" s="21" t="s">
        <v>105</v>
      </c>
      <c r="AC124" s="21"/>
      <c r="AE124" s="90" t="s">
        <v>426</v>
      </c>
      <c r="AF124" s="82"/>
      <c r="CP124" s="19" t="str">
        <f t="shared" si="46"/>
        <v>Steg Günther</v>
      </c>
      <c r="CR124" s="19">
        <f t="shared" si="47"/>
        <v>36</v>
      </c>
      <c r="CS124" s="19" t="str">
        <f t="shared" si="48"/>
        <v>C</v>
      </c>
      <c r="CT124" s="154">
        <v>4226</v>
      </c>
      <c r="CU124" s="126"/>
      <c r="CV124" s="125">
        <v>413</v>
      </c>
      <c r="CW124" s="33">
        <f t="shared" si="50"/>
        <v>8</v>
      </c>
      <c r="CX124" s="83" t="str">
        <f t="shared" si="51"/>
        <v>Senior System-Controller</v>
      </c>
      <c r="CY124" s="125">
        <v>413</v>
      </c>
      <c r="CZ124" s="33">
        <f t="shared" si="52"/>
        <v>8</v>
      </c>
      <c r="DA124" s="83" t="str">
        <f t="shared" si="53"/>
        <v>Senior System-Controller</v>
      </c>
      <c r="DB124" s="125">
        <v>413</v>
      </c>
      <c r="DC124" s="33">
        <f t="shared" si="56"/>
        <v>8</v>
      </c>
      <c r="DD124" s="83" t="str">
        <f t="shared" si="57"/>
        <v>Senior System-Controller</v>
      </c>
      <c r="DE124" s="20"/>
      <c r="DF124" s="125">
        <v>413</v>
      </c>
      <c r="DG124" s="33">
        <f t="shared" si="54"/>
        <v>8</v>
      </c>
      <c r="DH124" s="83" t="str">
        <f t="shared" si="55"/>
        <v>Senior System-Controller</v>
      </c>
      <c r="DM124" s="19">
        <f t="shared" si="49"/>
        <v>4226</v>
      </c>
      <c r="DN124" s="153">
        <v>6</v>
      </c>
      <c r="DO124" s="19">
        <v>0</v>
      </c>
      <c r="DP124" s="19" t="s">
        <v>961</v>
      </c>
    </row>
    <row r="125" spans="1:120" s="19" customFormat="1" ht="27" x14ac:dyDescent="0.2">
      <c r="A125" s="53">
        <v>0</v>
      </c>
      <c r="B125" s="53"/>
      <c r="C125" s="53">
        <f t="shared" si="58"/>
        <v>1</v>
      </c>
      <c r="D125" s="55"/>
      <c r="E125" s="55"/>
      <c r="F125" s="55"/>
      <c r="G125" s="53">
        <v>1</v>
      </c>
      <c r="H125" s="53"/>
      <c r="I125" s="55"/>
      <c r="J125" s="53"/>
      <c r="K125" s="55"/>
      <c r="L125" s="55"/>
      <c r="M125" s="55">
        <v>1</v>
      </c>
      <c r="N125" s="59"/>
      <c r="O125" s="19" t="s">
        <v>361</v>
      </c>
      <c r="P125" s="15" t="s">
        <v>533</v>
      </c>
      <c r="Q125" s="15">
        <v>121</v>
      </c>
      <c r="R125" s="42"/>
      <c r="S125" s="20" t="s">
        <v>532</v>
      </c>
      <c r="T125" s="21">
        <v>1966</v>
      </c>
      <c r="U125" s="28" t="s">
        <v>534</v>
      </c>
      <c r="V125" s="21">
        <v>1992</v>
      </c>
      <c r="W125" s="25" t="s">
        <v>535</v>
      </c>
      <c r="X125" s="21">
        <v>1995</v>
      </c>
      <c r="Y125" s="28" t="s">
        <v>211</v>
      </c>
      <c r="Z125" s="118">
        <f t="shared" si="45"/>
        <v>23</v>
      </c>
      <c r="AA125" s="25" t="s">
        <v>692</v>
      </c>
      <c r="AB125" s="21" t="s">
        <v>105</v>
      </c>
      <c r="AC125" s="21"/>
      <c r="AE125" s="90" t="s">
        <v>537</v>
      </c>
      <c r="AF125" s="82"/>
      <c r="CP125" s="19" t="str">
        <f t="shared" si="46"/>
        <v>Grimm Stephan</v>
      </c>
      <c r="CR125" s="19">
        <f t="shared" si="47"/>
        <v>23</v>
      </c>
      <c r="CS125" s="19" t="str">
        <f t="shared" si="48"/>
        <v>C</v>
      </c>
      <c r="CT125" s="154">
        <v>3203</v>
      </c>
      <c r="CU125" s="126"/>
      <c r="CV125" s="125">
        <v>443</v>
      </c>
      <c r="CW125" s="33">
        <f t="shared" si="50"/>
        <v>9</v>
      </c>
      <c r="CX125" s="83" t="str">
        <f t="shared" si="51"/>
        <v>System-Spezialist 3</v>
      </c>
      <c r="CY125" s="125">
        <v>443</v>
      </c>
      <c r="CZ125" s="33">
        <f t="shared" si="52"/>
        <v>9</v>
      </c>
      <c r="DA125" s="83" t="str">
        <f t="shared" si="53"/>
        <v>System-Spezialist 3</v>
      </c>
      <c r="DB125" s="125">
        <v>443</v>
      </c>
      <c r="DC125" s="33">
        <f t="shared" si="56"/>
        <v>9</v>
      </c>
      <c r="DD125" s="83" t="str">
        <f t="shared" si="57"/>
        <v>System-Spezialist 3</v>
      </c>
      <c r="DE125" s="20"/>
      <c r="DF125" s="125">
        <v>413</v>
      </c>
      <c r="DG125" s="33">
        <f t="shared" si="54"/>
        <v>8</v>
      </c>
      <c r="DH125" s="83" t="str">
        <f t="shared" si="55"/>
        <v>Senior System-Controller</v>
      </c>
      <c r="DM125" s="19">
        <f t="shared" si="49"/>
        <v>3203</v>
      </c>
      <c r="DN125" s="153">
        <v>3</v>
      </c>
      <c r="DO125" s="19">
        <v>0</v>
      </c>
      <c r="DP125" s="19" t="s">
        <v>962</v>
      </c>
    </row>
    <row r="126" spans="1:120" s="19" customFormat="1" x14ac:dyDescent="0.2">
      <c r="A126" s="53">
        <v>0</v>
      </c>
      <c r="B126" s="53"/>
      <c r="C126" s="53">
        <f t="shared" si="5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512</v>
      </c>
      <c r="Q126" s="15">
        <v>122</v>
      </c>
      <c r="R126" s="42"/>
      <c r="S126" s="27" t="s">
        <v>204</v>
      </c>
      <c r="T126" s="21">
        <v>1978</v>
      </c>
      <c r="U126" s="28" t="s">
        <v>277</v>
      </c>
      <c r="V126" s="21">
        <v>1999</v>
      </c>
      <c r="W126" s="25"/>
      <c r="X126" s="21"/>
      <c r="Y126" s="25" t="s">
        <v>316</v>
      </c>
      <c r="Z126" s="21">
        <f t="shared" si="45"/>
        <v>16</v>
      </c>
      <c r="AA126" s="25" t="s">
        <v>205</v>
      </c>
      <c r="AB126" s="21" t="s">
        <v>121</v>
      </c>
      <c r="AC126" s="21"/>
      <c r="AE126" s="90" t="s">
        <v>427</v>
      </c>
      <c r="AF126" s="82"/>
      <c r="CP126" s="19" t="str">
        <f t="shared" si="46"/>
        <v>Hänni Alexander</v>
      </c>
      <c r="CR126" s="19">
        <f t="shared" si="47"/>
        <v>16</v>
      </c>
      <c r="CS126" s="19" t="str">
        <f t="shared" si="48"/>
        <v>D</v>
      </c>
      <c r="CT126" s="154">
        <v>6755</v>
      </c>
      <c r="CU126" s="126"/>
      <c r="CV126" s="125">
        <v>423</v>
      </c>
      <c r="CW126" s="33">
        <f t="shared" si="50"/>
        <v>7</v>
      </c>
      <c r="CX126" s="83" t="str">
        <f t="shared" si="51"/>
        <v>IC-Berater / -Techniker 3 / LAN-Supporter</v>
      </c>
      <c r="CY126" s="125">
        <v>423</v>
      </c>
      <c r="CZ126" s="33">
        <f t="shared" si="52"/>
        <v>7</v>
      </c>
      <c r="DA126" s="83" t="str">
        <f t="shared" si="53"/>
        <v>IC-Berater / -Techniker 3 / LAN-Supporter</v>
      </c>
      <c r="DB126" s="125">
        <v>422</v>
      </c>
      <c r="DC126" s="33">
        <f t="shared" si="56"/>
        <v>6</v>
      </c>
      <c r="DD126" s="83" t="str">
        <f t="shared" si="57"/>
        <v>IC-Berater / -Techniker 2 / LAN-Grundstufe</v>
      </c>
      <c r="DE126" s="20"/>
      <c r="DF126" s="125">
        <v>422</v>
      </c>
      <c r="DG126" s="33">
        <f t="shared" si="54"/>
        <v>6</v>
      </c>
      <c r="DH126" s="83" t="str">
        <f t="shared" si="55"/>
        <v>IC-Berater / -Techniker 2 / LAN-Grundstufe</v>
      </c>
      <c r="DM126" s="19">
        <f t="shared" si="49"/>
        <v>6755</v>
      </c>
      <c r="DN126" s="153">
        <v>6</v>
      </c>
      <c r="DO126" s="19">
        <v>0</v>
      </c>
      <c r="DP126" s="19" t="s">
        <v>960</v>
      </c>
    </row>
    <row r="127" spans="1:120" s="19" customFormat="1" x14ac:dyDescent="0.2">
      <c r="A127" s="53">
        <v>0</v>
      </c>
      <c r="B127" s="53"/>
      <c r="C127" s="53">
        <f t="shared" si="58"/>
        <v>0</v>
      </c>
      <c r="D127" s="55"/>
      <c r="E127" s="55"/>
      <c r="F127" s="55"/>
      <c r="G127" s="53">
        <v>1</v>
      </c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1054</v>
      </c>
      <c r="Q127" s="15">
        <v>123</v>
      </c>
      <c r="R127" s="42"/>
      <c r="S127" s="27" t="s">
        <v>1055</v>
      </c>
      <c r="T127" s="21">
        <v>1985</v>
      </c>
      <c r="U127" s="28" t="s">
        <v>1056</v>
      </c>
      <c r="V127" s="21">
        <v>2007</v>
      </c>
      <c r="W127" s="25" t="s">
        <v>1057</v>
      </c>
      <c r="X127" s="21">
        <v>2015</v>
      </c>
      <c r="Y127" s="25" t="s">
        <v>316</v>
      </c>
      <c r="Z127" s="21">
        <f t="shared" si="45"/>
        <v>8</v>
      </c>
      <c r="AA127" s="25" t="s">
        <v>205</v>
      </c>
      <c r="AB127" s="21" t="s">
        <v>142</v>
      </c>
      <c r="AC127" s="21"/>
      <c r="AE127" s="90" t="s">
        <v>427</v>
      </c>
      <c r="AF127" s="82"/>
      <c r="CP127" s="19" t="str">
        <f t="shared" si="46"/>
        <v>Saliu Bekim</v>
      </c>
      <c r="CR127" s="19">
        <f t="shared" si="47"/>
        <v>8</v>
      </c>
      <c r="CS127" s="19" t="str">
        <f t="shared" si="48"/>
        <v>E</v>
      </c>
      <c r="CT127" s="154">
        <v>7708</v>
      </c>
      <c r="CU127" s="126"/>
      <c r="CV127" s="125">
        <v>422</v>
      </c>
      <c r="CW127" s="33">
        <f t="shared" si="50"/>
        <v>6</v>
      </c>
      <c r="CX127" s="83" t="str">
        <f t="shared" si="51"/>
        <v>IC-Berater / -Techniker 2 / LAN-Grundstufe</v>
      </c>
      <c r="CY127" s="125"/>
      <c r="CZ127" s="33"/>
      <c r="DA127" s="83"/>
      <c r="DB127" s="125"/>
      <c r="DC127" s="33"/>
      <c r="DD127" s="83"/>
      <c r="DE127" s="20"/>
      <c r="DF127" s="125"/>
      <c r="DG127" s="33"/>
      <c r="DH127" s="83"/>
      <c r="DM127" s="19">
        <f t="shared" si="49"/>
        <v>7708</v>
      </c>
      <c r="DN127" s="153">
        <v>6</v>
      </c>
      <c r="DO127" s="19">
        <v>0</v>
      </c>
      <c r="DP127" s="19" t="s">
        <v>960</v>
      </c>
    </row>
    <row r="128" spans="1:120" s="19" customFormat="1" x14ac:dyDescent="0.2">
      <c r="A128" s="53">
        <v>0</v>
      </c>
      <c r="B128" s="53">
        <v>1</v>
      </c>
      <c r="C128" s="53">
        <f>IF(Z128&gt;=10,1,0)</f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358</v>
      </c>
      <c r="P128" s="15" t="s">
        <v>514</v>
      </c>
      <c r="Q128" s="15">
        <v>124</v>
      </c>
      <c r="R128" s="42" t="s">
        <v>344</v>
      </c>
      <c r="S128" s="27" t="s">
        <v>230</v>
      </c>
      <c r="T128" s="21">
        <v>1965</v>
      </c>
      <c r="U128" s="28" t="s">
        <v>151</v>
      </c>
      <c r="V128" s="21">
        <v>1984</v>
      </c>
      <c r="W128" s="25"/>
      <c r="X128" s="21"/>
      <c r="Y128" s="25"/>
      <c r="Z128" s="21">
        <f>$AD$3-V128</f>
        <v>31</v>
      </c>
      <c r="AA128" s="25" t="s">
        <v>339</v>
      </c>
      <c r="AB128" s="21" t="s">
        <v>121</v>
      </c>
      <c r="AC128" s="21"/>
      <c r="AE128" s="90" t="s">
        <v>425</v>
      </c>
      <c r="AF128" s="82"/>
      <c r="CP128" s="19" t="str">
        <f>+S128</f>
        <v>Eichenberger Sylvia</v>
      </c>
      <c r="CR128" s="19">
        <f>+Z128</f>
        <v>31</v>
      </c>
      <c r="CS128" s="19" t="str">
        <f>+AB128</f>
        <v>D</v>
      </c>
      <c r="CT128" s="154">
        <v>5626</v>
      </c>
      <c r="CU128" s="126"/>
      <c r="CV128" s="125">
        <v>134</v>
      </c>
      <c r="CW128" s="33">
        <f t="shared" si="50"/>
        <v>7</v>
      </c>
      <c r="CX128" s="83" t="str">
        <f t="shared" si="51"/>
        <v>Kaufmännischer Mitarbeiter 4 / Gruppenchef 2</v>
      </c>
      <c r="CY128" s="125">
        <v>134</v>
      </c>
      <c r="CZ128" s="33">
        <f t="shared" ref="CZ128:CZ137" si="59">VLOOKUP($CY128,Funktionsbezeichnungen,3,0)</f>
        <v>7</v>
      </c>
      <c r="DA128" s="83" t="str">
        <f t="shared" ref="DA128:DA137" si="60">VLOOKUP($CY128,Funktionsbezeichnungen,2,0)</f>
        <v>Kaufmännischer Mitarbeiter 4 / Gruppenchef 2</v>
      </c>
      <c r="DB128" s="125">
        <v>134</v>
      </c>
      <c r="DC128" s="33">
        <f t="shared" ref="DC128:DC137" si="61">VLOOKUP($DB128,Funktionsbezeichnungen,3,0)</f>
        <v>7</v>
      </c>
      <c r="DD128" s="83" t="str">
        <f t="shared" ref="DD128:DD137" si="62">VLOOKUP($DB128,Funktionsbezeichnungen,2,0)</f>
        <v>Kaufmännischer Mitarbeiter 4 / Gruppenchef 2</v>
      </c>
      <c r="DE128" s="20"/>
      <c r="DF128" s="125">
        <v>134</v>
      </c>
      <c r="DG128" s="33">
        <f t="shared" ref="DG128:DG137" si="63">VLOOKUP($DF128,Funktionsbezeichnungen,3,0)</f>
        <v>7</v>
      </c>
      <c r="DH128" s="83" t="str">
        <f t="shared" ref="DH128:DH137" si="64">VLOOKUP($DF128,Funktionsbezeichnungen,2,0)</f>
        <v>Kaufmännischer Mitarbeiter 4 / Gruppenchef 2</v>
      </c>
      <c r="DM128" s="19">
        <f>+CT128</f>
        <v>5626</v>
      </c>
      <c r="DN128" s="153">
        <v>6</v>
      </c>
      <c r="DO128" s="19">
        <v>0</v>
      </c>
      <c r="DP128" s="19" t="s">
        <v>955</v>
      </c>
    </row>
    <row r="129" spans="1:120" s="19" customFormat="1" x14ac:dyDescent="0.2">
      <c r="A129" s="53">
        <v>0</v>
      </c>
      <c r="B129" s="53">
        <v>1</v>
      </c>
      <c r="C129" s="53">
        <f>IF(Z129&gt;=10,1,0)</f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360</v>
      </c>
      <c r="P129" s="15" t="s">
        <v>505</v>
      </c>
      <c r="Q129" s="15">
        <v>125</v>
      </c>
      <c r="R129" s="42"/>
      <c r="S129" s="27" t="s">
        <v>396</v>
      </c>
      <c r="T129" s="21">
        <v>1965</v>
      </c>
      <c r="U129" s="28" t="s">
        <v>397</v>
      </c>
      <c r="V129" s="21">
        <v>1985</v>
      </c>
      <c r="W129" s="25"/>
      <c r="X129" s="21"/>
      <c r="Y129" s="25"/>
      <c r="Z129" s="21">
        <f>$AD$3-V129</f>
        <v>30</v>
      </c>
      <c r="AA129" s="25" t="s">
        <v>339</v>
      </c>
      <c r="AB129" s="21" t="s">
        <v>121</v>
      </c>
      <c r="AC129" s="21"/>
      <c r="AE129" s="90" t="s">
        <v>425</v>
      </c>
      <c r="AF129" s="82"/>
      <c r="CP129" s="19" t="str">
        <f>+S129</f>
        <v>Ehret-Kreutz Elke</v>
      </c>
      <c r="CR129" s="19">
        <f>+Z129</f>
        <v>30</v>
      </c>
      <c r="CS129" s="19" t="str">
        <f>+AB129</f>
        <v>D</v>
      </c>
      <c r="CT129" s="154">
        <v>5633</v>
      </c>
      <c r="CU129" s="126"/>
      <c r="CV129" s="125">
        <v>134</v>
      </c>
      <c r="CW129" s="33">
        <f>VLOOKUP($CV129,Funktionsbezeichnungen,3,0)</f>
        <v>7</v>
      </c>
      <c r="CX129" s="83" t="str">
        <f>VLOOKUP($CV129,Funktionsbezeichnungen,2,0)</f>
        <v>Kaufmännischer Mitarbeiter 4 / Gruppenchef 2</v>
      </c>
      <c r="CY129" s="125">
        <v>134</v>
      </c>
      <c r="CZ129" s="33">
        <f>VLOOKUP($CY129,Funktionsbezeichnungen,3,0)</f>
        <v>7</v>
      </c>
      <c r="DA129" s="83" t="str">
        <f>VLOOKUP($CY129,Funktionsbezeichnungen,2,0)</f>
        <v>Kaufmännischer Mitarbeiter 4 / Gruppenchef 2</v>
      </c>
      <c r="DB129" s="125">
        <v>134</v>
      </c>
      <c r="DC129" s="33">
        <f>VLOOKUP($DB129,Funktionsbezeichnungen,3,0)</f>
        <v>7</v>
      </c>
      <c r="DD129" s="83" t="str">
        <f>VLOOKUP($DB129,Funktionsbezeichnungen,2,0)</f>
        <v>Kaufmännischer Mitarbeiter 4 / Gruppenchef 2</v>
      </c>
      <c r="DE129" s="20"/>
      <c r="DF129" s="125">
        <v>134</v>
      </c>
      <c r="DG129" s="33">
        <f>VLOOKUP($DF129,Funktionsbezeichnungen,3,0)</f>
        <v>7</v>
      </c>
      <c r="DH129" s="83" t="str">
        <f>VLOOKUP($DF129,Funktionsbezeichnungen,2,0)</f>
        <v>Kaufmännischer Mitarbeiter 4 / Gruppenchef 2</v>
      </c>
      <c r="DM129" s="19">
        <f>+CT129</f>
        <v>5633</v>
      </c>
      <c r="DN129" s="153">
        <v>6</v>
      </c>
      <c r="DO129" s="19">
        <v>0</v>
      </c>
      <c r="DP129" s="19" t="s">
        <v>955</v>
      </c>
    </row>
    <row r="130" spans="1:120" s="19" customFormat="1" x14ac:dyDescent="0.2">
      <c r="A130" s="53">
        <v>0</v>
      </c>
      <c r="B130" s="53">
        <v>1</v>
      </c>
      <c r="C130" s="53">
        <f>IF(Z130&gt;=10,1,0)</f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357</v>
      </c>
      <c r="P130" s="15" t="s">
        <v>513</v>
      </c>
      <c r="Q130" s="15">
        <v>126</v>
      </c>
      <c r="R130" s="42"/>
      <c r="S130" s="27" t="s">
        <v>272</v>
      </c>
      <c r="T130" s="21">
        <v>1967</v>
      </c>
      <c r="U130" s="28" t="s">
        <v>274</v>
      </c>
      <c r="V130" s="21">
        <v>1986</v>
      </c>
      <c r="W130" s="25"/>
      <c r="X130" s="21"/>
      <c r="Y130" s="25"/>
      <c r="Z130" s="21">
        <f>$AD$3-V130</f>
        <v>29</v>
      </c>
      <c r="AA130" s="25" t="s">
        <v>693</v>
      </c>
      <c r="AB130" s="21" t="s">
        <v>121</v>
      </c>
      <c r="AC130" s="21"/>
      <c r="AE130" s="90" t="s">
        <v>454</v>
      </c>
      <c r="AF130" s="82"/>
      <c r="CP130" s="19" t="str">
        <f>+S130</f>
        <v>Gerber Beatrice</v>
      </c>
      <c r="CR130" s="19">
        <f>+Z130</f>
        <v>29</v>
      </c>
      <c r="CS130" s="19" t="str">
        <f>+AB130</f>
        <v>D</v>
      </c>
      <c r="CT130" s="154">
        <v>4289</v>
      </c>
      <c r="CU130" s="126"/>
      <c r="CV130" s="125">
        <v>141</v>
      </c>
      <c r="CW130" s="33">
        <f t="shared" si="50"/>
        <v>8</v>
      </c>
      <c r="CX130" s="83" t="str">
        <f t="shared" si="51"/>
        <v>Kaufmännischer Fachspezialist 1</v>
      </c>
      <c r="CY130" s="125">
        <v>141</v>
      </c>
      <c r="CZ130" s="33">
        <f t="shared" si="59"/>
        <v>8</v>
      </c>
      <c r="DA130" s="83" t="str">
        <f t="shared" si="60"/>
        <v>Kaufmännischer Fachspezialist 1</v>
      </c>
      <c r="DB130" s="125">
        <v>141</v>
      </c>
      <c r="DC130" s="33">
        <f t="shared" si="61"/>
        <v>8</v>
      </c>
      <c r="DD130" s="83" t="str">
        <f t="shared" si="62"/>
        <v>Kaufmännischer Fachspezialist 1</v>
      </c>
      <c r="DE130" s="20"/>
      <c r="DF130" s="125">
        <v>141</v>
      </c>
      <c r="DG130" s="33">
        <f t="shared" si="63"/>
        <v>8</v>
      </c>
      <c r="DH130" s="83" t="str">
        <f t="shared" si="64"/>
        <v>Kaufmännischer Fachspezialist 1</v>
      </c>
      <c r="DM130" s="19">
        <f>+CT130</f>
        <v>4289</v>
      </c>
      <c r="DN130" s="153">
        <v>6</v>
      </c>
      <c r="DO130" s="19">
        <v>0</v>
      </c>
      <c r="DP130" s="19" t="s">
        <v>956</v>
      </c>
    </row>
    <row r="131" spans="1:120" s="19" customFormat="1" x14ac:dyDescent="0.2">
      <c r="A131" s="53">
        <v>0</v>
      </c>
      <c r="B131" s="53">
        <v>1</v>
      </c>
      <c r="C131" s="53">
        <f t="shared" si="58"/>
        <v>1</v>
      </c>
      <c r="D131" s="55"/>
      <c r="E131" s="55"/>
      <c r="F131" s="55"/>
      <c r="G131" s="53"/>
      <c r="H131" s="53"/>
      <c r="I131" s="55"/>
      <c r="J131" s="53"/>
      <c r="K131" s="55"/>
      <c r="L131" s="55">
        <v>1</v>
      </c>
      <c r="M131" s="55"/>
      <c r="N131" s="59"/>
      <c r="O131" s="19" t="s">
        <v>357</v>
      </c>
      <c r="P131" s="15" t="s">
        <v>579</v>
      </c>
      <c r="Q131" s="15">
        <v>127</v>
      </c>
      <c r="R131" s="42"/>
      <c r="S131" s="27" t="s">
        <v>580</v>
      </c>
      <c r="T131" s="21">
        <v>1965</v>
      </c>
      <c r="U131" s="28" t="s">
        <v>581</v>
      </c>
      <c r="V131" s="21">
        <v>1985</v>
      </c>
      <c r="W131" s="28" t="s">
        <v>1051</v>
      </c>
      <c r="X131" s="21">
        <v>2014</v>
      </c>
      <c r="Y131" s="25"/>
      <c r="Z131" s="21">
        <f t="shared" si="45"/>
        <v>30</v>
      </c>
      <c r="AA131" s="25" t="s">
        <v>414</v>
      </c>
      <c r="AB131" s="21" t="s">
        <v>142</v>
      </c>
      <c r="AC131" s="21"/>
      <c r="AE131" s="90" t="s">
        <v>428</v>
      </c>
      <c r="AF131" s="82"/>
      <c r="CP131" s="19" t="str">
        <f t="shared" si="46"/>
        <v>Boschung Brigitte</v>
      </c>
      <c r="CR131" s="19">
        <f t="shared" si="47"/>
        <v>30</v>
      </c>
      <c r="CS131" s="19" t="str">
        <f t="shared" si="48"/>
        <v>E</v>
      </c>
      <c r="CT131" s="154">
        <v>7703</v>
      </c>
      <c r="CU131" s="126"/>
      <c r="CV131" s="125">
        <v>112</v>
      </c>
      <c r="CW131" s="33">
        <f t="shared" ref="CW131:CW137" si="65">VLOOKUP($CV131,Funktionsbezeichnungen,3,0)</f>
        <v>5</v>
      </c>
      <c r="CX131" s="83" t="str">
        <f t="shared" ref="CX131:CX137" si="66">VLOOKUP($CV131,Funktionsbezeichnungen,2,0)</f>
        <v>Réceptionist / Telefonist / Service-Disponent 2</v>
      </c>
      <c r="CY131" s="125">
        <v>112</v>
      </c>
      <c r="CZ131" s="33">
        <f t="shared" si="59"/>
        <v>5</v>
      </c>
      <c r="DA131" s="83" t="str">
        <f t="shared" si="60"/>
        <v>Réceptionist / Telefonist / Service-Disponent 2</v>
      </c>
      <c r="DB131" s="125">
        <v>112</v>
      </c>
      <c r="DC131" s="33">
        <f t="shared" si="61"/>
        <v>5</v>
      </c>
      <c r="DD131" s="83" t="str">
        <f t="shared" si="62"/>
        <v>Réceptionist / Telefonist / Service-Disponent 2</v>
      </c>
      <c r="DE131" s="20"/>
      <c r="DF131" s="125">
        <v>112</v>
      </c>
      <c r="DG131" s="33">
        <f t="shared" si="63"/>
        <v>5</v>
      </c>
      <c r="DH131" s="83" t="str">
        <f t="shared" si="64"/>
        <v>Réceptionist / Telefonist / Service-Disponent 2</v>
      </c>
      <c r="DM131" s="19">
        <f t="shared" si="49"/>
        <v>7703</v>
      </c>
      <c r="DN131" s="153">
        <v>6</v>
      </c>
      <c r="DO131" s="19">
        <v>0</v>
      </c>
      <c r="DP131" s="19" t="s">
        <v>953</v>
      </c>
    </row>
    <row r="132" spans="1:120" s="19" customFormat="1" x14ac:dyDescent="0.2">
      <c r="A132" s="53">
        <v>0</v>
      </c>
      <c r="B132" s="53">
        <v>1</v>
      </c>
      <c r="C132" s="53">
        <f t="shared" si="58"/>
        <v>1</v>
      </c>
      <c r="D132" s="55"/>
      <c r="E132" s="55"/>
      <c r="F132" s="55"/>
      <c r="G132" s="53"/>
      <c r="H132" s="53"/>
      <c r="I132" s="55"/>
      <c r="J132" s="53"/>
      <c r="K132" s="55"/>
      <c r="L132" s="55">
        <v>1</v>
      </c>
      <c r="M132" s="55"/>
      <c r="N132" s="59"/>
      <c r="O132" s="19" t="s">
        <v>357</v>
      </c>
      <c r="P132" s="15" t="s">
        <v>884</v>
      </c>
      <c r="Q132" s="15">
        <v>128</v>
      </c>
      <c r="R132" s="42"/>
      <c r="S132" s="27" t="s">
        <v>883</v>
      </c>
      <c r="T132" s="21">
        <v>1970</v>
      </c>
      <c r="U132" s="28" t="s">
        <v>264</v>
      </c>
      <c r="V132" s="21">
        <v>1987</v>
      </c>
      <c r="W132" s="25"/>
      <c r="X132" s="21"/>
      <c r="Y132" s="25"/>
      <c r="Z132" s="21">
        <f t="shared" si="45"/>
        <v>28</v>
      </c>
      <c r="AA132" s="25" t="s">
        <v>414</v>
      </c>
      <c r="AB132" s="21" t="s">
        <v>142</v>
      </c>
      <c r="AC132" s="21"/>
      <c r="AE132" s="90" t="s">
        <v>428</v>
      </c>
      <c r="AF132" s="82"/>
      <c r="CP132" s="19" t="str">
        <f t="shared" si="46"/>
        <v>Wirtz Christine</v>
      </c>
      <c r="CR132" s="19">
        <f t="shared" si="47"/>
        <v>28</v>
      </c>
      <c r="CS132" s="19" t="str">
        <f t="shared" si="48"/>
        <v>E</v>
      </c>
      <c r="CT132" s="154">
        <v>5627</v>
      </c>
      <c r="CU132" s="126"/>
      <c r="CV132" s="125">
        <v>112</v>
      </c>
      <c r="CW132" s="33">
        <f t="shared" si="65"/>
        <v>5</v>
      </c>
      <c r="CX132" s="83" t="str">
        <f t="shared" si="66"/>
        <v>Réceptionist / Telefonist / Service-Disponent 2</v>
      </c>
      <c r="CY132" s="125">
        <v>112</v>
      </c>
      <c r="CZ132" s="33">
        <f t="shared" si="59"/>
        <v>5</v>
      </c>
      <c r="DA132" s="83" t="str">
        <f t="shared" si="60"/>
        <v>Réceptionist / Telefonist / Service-Disponent 2</v>
      </c>
      <c r="DB132" s="125">
        <v>112</v>
      </c>
      <c r="DC132" s="33">
        <f t="shared" si="61"/>
        <v>5</v>
      </c>
      <c r="DD132" s="83" t="str">
        <f t="shared" si="62"/>
        <v>Réceptionist / Telefonist / Service-Disponent 2</v>
      </c>
      <c r="DE132" s="20"/>
      <c r="DF132" s="125">
        <v>112</v>
      </c>
      <c r="DG132" s="33">
        <f t="shared" si="63"/>
        <v>5</v>
      </c>
      <c r="DH132" s="83" t="str">
        <f t="shared" si="64"/>
        <v>Réceptionist / Telefonist / Service-Disponent 2</v>
      </c>
      <c r="DM132" s="19">
        <f t="shared" si="49"/>
        <v>5627</v>
      </c>
      <c r="DN132" s="153">
        <v>6</v>
      </c>
      <c r="DO132" s="19">
        <v>0</v>
      </c>
      <c r="DP132" s="19" t="s">
        <v>953</v>
      </c>
    </row>
    <row r="133" spans="1:120" s="19" customFormat="1" x14ac:dyDescent="0.2">
      <c r="A133" s="53">
        <v>0</v>
      </c>
      <c r="B133" s="53">
        <v>1</v>
      </c>
      <c r="C133" s="53">
        <f t="shared" si="58"/>
        <v>1</v>
      </c>
      <c r="D133" s="55"/>
      <c r="E133" s="55"/>
      <c r="F133" s="55"/>
      <c r="G133" s="53"/>
      <c r="H133" s="53"/>
      <c r="I133" s="55"/>
      <c r="J133" s="53"/>
      <c r="K133" s="55"/>
      <c r="L133" s="55">
        <v>1</v>
      </c>
      <c r="M133" s="55"/>
      <c r="N133" s="59"/>
      <c r="O133" s="19" t="s">
        <v>358</v>
      </c>
      <c r="P133" s="15" t="s">
        <v>515</v>
      </c>
      <c r="Q133" s="15">
        <v>129</v>
      </c>
      <c r="R133" s="42"/>
      <c r="S133" s="27" t="s">
        <v>163</v>
      </c>
      <c r="T133" s="21">
        <v>1956</v>
      </c>
      <c r="U133" s="28"/>
      <c r="V133" s="21">
        <v>1989</v>
      </c>
      <c r="W133" s="25"/>
      <c r="X133" s="21"/>
      <c r="Y133" s="25"/>
      <c r="Z133" s="21">
        <f t="shared" si="45"/>
        <v>26</v>
      </c>
      <c r="AA133" s="25" t="s">
        <v>339</v>
      </c>
      <c r="AB133" s="21" t="s">
        <v>142</v>
      </c>
      <c r="AC133" s="21"/>
      <c r="AE133" s="90" t="s">
        <v>425</v>
      </c>
      <c r="AF133" s="82"/>
      <c r="CP133" s="19" t="str">
        <f t="shared" si="46"/>
        <v>Körkel Agnes</v>
      </c>
      <c r="CR133" s="19">
        <f t="shared" si="47"/>
        <v>26</v>
      </c>
      <c r="CS133" s="19" t="str">
        <f t="shared" si="48"/>
        <v>E</v>
      </c>
      <c r="CT133" s="154">
        <v>5605</v>
      </c>
      <c r="CU133" s="126"/>
      <c r="CV133" s="125">
        <v>132</v>
      </c>
      <c r="CW133" s="33">
        <f t="shared" si="65"/>
        <v>5</v>
      </c>
      <c r="CX133" s="83" t="str">
        <f t="shared" si="66"/>
        <v>Kaufmännischer Mitarbeiter 2</v>
      </c>
      <c r="CY133" s="125">
        <v>132</v>
      </c>
      <c r="CZ133" s="33">
        <f t="shared" si="59"/>
        <v>5</v>
      </c>
      <c r="DA133" s="83" t="str">
        <f t="shared" si="60"/>
        <v>Kaufmännischer Mitarbeiter 2</v>
      </c>
      <c r="DB133" s="125">
        <v>132</v>
      </c>
      <c r="DC133" s="33">
        <f t="shared" si="61"/>
        <v>5</v>
      </c>
      <c r="DD133" s="83" t="str">
        <f t="shared" si="62"/>
        <v>Kaufmännischer Mitarbeiter 2</v>
      </c>
      <c r="DE133" s="20"/>
      <c r="DF133" s="125">
        <v>132</v>
      </c>
      <c r="DG133" s="33">
        <f t="shared" si="63"/>
        <v>5</v>
      </c>
      <c r="DH133" s="83" t="str">
        <f t="shared" si="64"/>
        <v>Kaufmännischer Mitarbeiter 2</v>
      </c>
      <c r="DM133" s="19">
        <f t="shared" si="49"/>
        <v>5605</v>
      </c>
      <c r="DN133" s="153">
        <v>7</v>
      </c>
      <c r="DO133" s="19">
        <v>0</v>
      </c>
      <c r="DP133" s="19" t="s">
        <v>955</v>
      </c>
    </row>
    <row r="134" spans="1:120" s="19" customFormat="1" x14ac:dyDescent="0.2">
      <c r="A134" s="53">
        <v>0</v>
      </c>
      <c r="B134" s="53">
        <v>1</v>
      </c>
      <c r="C134" s="53">
        <f t="shared" si="58"/>
        <v>1</v>
      </c>
      <c r="D134" s="55"/>
      <c r="E134" s="55"/>
      <c r="F134" s="55"/>
      <c r="G134" s="53"/>
      <c r="H134" s="53"/>
      <c r="I134" s="55"/>
      <c r="J134" s="53"/>
      <c r="K134" s="55"/>
      <c r="L134" s="55">
        <v>1</v>
      </c>
      <c r="M134" s="55"/>
      <c r="N134" s="59"/>
      <c r="O134" s="19" t="s">
        <v>361</v>
      </c>
      <c r="P134" s="15" t="s">
        <v>518</v>
      </c>
      <c r="Q134" s="15">
        <v>130</v>
      </c>
      <c r="R134" s="42"/>
      <c r="S134" s="27" t="s">
        <v>257</v>
      </c>
      <c r="T134" s="21">
        <v>1953</v>
      </c>
      <c r="U134" s="28" t="s">
        <v>256</v>
      </c>
      <c r="V134" s="21">
        <v>2004</v>
      </c>
      <c r="W134" s="25"/>
      <c r="X134" s="21"/>
      <c r="Y134" s="25"/>
      <c r="Z134" s="21">
        <f t="shared" si="45"/>
        <v>11</v>
      </c>
      <c r="AA134" s="25" t="s">
        <v>339</v>
      </c>
      <c r="AB134" s="21" t="s">
        <v>142</v>
      </c>
      <c r="AC134" s="21"/>
      <c r="AE134" s="90" t="s">
        <v>425</v>
      </c>
      <c r="AF134" s="82"/>
      <c r="CP134" s="19" t="str">
        <f t="shared" si="46"/>
        <v>Kalt Susanne</v>
      </c>
      <c r="CR134" s="19">
        <f t="shared" si="47"/>
        <v>11</v>
      </c>
      <c r="CS134" s="19" t="str">
        <f t="shared" si="48"/>
        <v>E</v>
      </c>
      <c r="CT134" s="154">
        <v>6758</v>
      </c>
      <c r="CU134" s="126"/>
      <c r="CV134" s="125">
        <v>133</v>
      </c>
      <c r="CW134" s="33">
        <f t="shared" si="65"/>
        <v>6</v>
      </c>
      <c r="CX134" s="83" t="str">
        <f t="shared" si="66"/>
        <v>Kaufmännischer Mitarbeiter 3 / Gruppenchef 1</v>
      </c>
      <c r="CY134" s="125">
        <v>133</v>
      </c>
      <c r="CZ134" s="33">
        <f t="shared" si="59"/>
        <v>6</v>
      </c>
      <c r="DA134" s="83" t="str">
        <f t="shared" si="60"/>
        <v>Kaufmännischer Mitarbeiter 3 / Gruppenchef 1</v>
      </c>
      <c r="DB134" s="125">
        <v>133</v>
      </c>
      <c r="DC134" s="33">
        <f t="shared" si="61"/>
        <v>6</v>
      </c>
      <c r="DD134" s="83" t="str">
        <f t="shared" si="62"/>
        <v>Kaufmännischer Mitarbeiter 3 / Gruppenchef 1</v>
      </c>
      <c r="DE134" s="20"/>
      <c r="DF134" s="125">
        <v>133</v>
      </c>
      <c r="DG134" s="33">
        <f t="shared" si="63"/>
        <v>6</v>
      </c>
      <c r="DH134" s="83" t="str">
        <f t="shared" si="64"/>
        <v>Kaufmännischer Mitarbeiter 3 / Gruppenchef 1</v>
      </c>
      <c r="DM134" s="19">
        <f t="shared" si="49"/>
        <v>6758</v>
      </c>
      <c r="DN134" s="153">
        <v>6</v>
      </c>
      <c r="DO134" s="19">
        <v>0</v>
      </c>
      <c r="DP134" s="19" t="s">
        <v>955</v>
      </c>
    </row>
    <row r="135" spans="1:120" s="19" customFormat="1" x14ac:dyDescent="0.2">
      <c r="A135" s="53">
        <v>0</v>
      </c>
      <c r="B135" s="53">
        <v>1</v>
      </c>
      <c r="C135" s="53">
        <f t="shared" si="58"/>
        <v>1</v>
      </c>
      <c r="D135" s="55"/>
      <c r="E135" s="55"/>
      <c r="F135" s="55"/>
      <c r="G135" s="53"/>
      <c r="H135" s="53"/>
      <c r="I135" s="55"/>
      <c r="J135" s="53"/>
      <c r="K135" s="55"/>
      <c r="L135" s="55"/>
      <c r="M135" s="55">
        <v>1</v>
      </c>
      <c r="N135" s="59"/>
      <c r="O135" s="19" t="s">
        <v>361</v>
      </c>
      <c r="P135" s="15" t="s">
        <v>521</v>
      </c>
      <c r="Q135" s="15">
        <v>131</v>
      </c>
      <c r="R135" s="42" t="s">
        <v>345</v>
      </c>
      <c r="S135" s="27" t="s">
        <v>170</v>
      </c>
      <c r="T135" s="21">
        <v>1961</v>
      </c>
      <c r="U135" s="28" t="s">
        <v>169</v>
      </c>
      <c r="V135" s="21">
        <v>1980</v>
      </c>
      <c r="W135" s="25"/>
      <c r="X135" s="21"/>
      <c r="Y135" s="25"/>
      <c r="Z135" s="21">
        <f t="shared" si="45"/>
        <v>35</v>
      </c>
      <c r="AA135" s="25" t="s">
        <v>169</v>
      </c>
      <c r="AB135" s="21" t="s">
        <v>142</v>
      </c>
      <c r="AC135" s="21"/>
      <c r="AE135" s="90" t="s">
        <v>429</v>
      </c>
      <c r="AF135" s="82"/>
      <c r="CP135" s="19" t="str">
        <f t="shared" si="46"/>
        <v>Eilers Brigitte</v>
      </c>
      <c r="CR135" s="19">
        <f t="shared" si="47"/>
        <v>35</v>
      </c>
      <c r="CS135" s="19" t="str">
        <f t="shared" si="48"/>
        <v>E</v>
      </c>
      <c r="CT135" s="154">
        <v>6740</v>
      </c>
      <c r="CU135" s="126"/>
      <c r="CV135" s="125">
        <v>133</v>
      </c>
      <c r="CW135" s="33">
        <f t="shared" si="65"/>
        <v>6</v>
      </c>
      <c r="CX135" s="83" t="str">
        <f t="shared" si="66"/>
        <v>Kaufmännischer Mitarbeiter 3 / Gruppenchef 1</v>
      </c>
      <c r="CY135" s="125">
        <v>133</v>
      </c>
      <c r="CZ135" s="33">
        <f t="shared" si="59"/>
        <v>6</v>
      </c>
      <c r="DA135" s="83" t="str">
        <f t="shared" si="60"/>
        <v>Kaufmännischer Mitarbeiter 3 / Gruppenchef 1</v>
      </c>
      <c r="DB135" s="125">
        <v>133</v>
      </c>
      <c r="DC135" s="33">
        <f t="shared" si="61"/>
        <v>6</v>
      </c>
      <c r="DD135" s="83" t="str">
        <f t="shared" si="62"/>
        <v>Kaufmännischer Mitarbeiter 3 / Gruppenchef 1</v>
      </c>
      <c r="DE135" s="20"/>
      <c r="DF135" s="125">
        <v>133</v>
      </c>
      <c r="DG135" s="33">
        <f t="shared" si="63"/>
        <v>6</v>
      </c>
      <c r="DH135" s="83" t="str">
        <f t="shared" si="64"/>
        <v>Kaufmännischer Mitarbeiter 3 / Gruppenchef 1</v>
      </c>
      <c r="DM135" s="19">
        <f t="shared" si="49"/>
        <v>6740</v>
      </c>
      <c r="DN135" s="153">
        <v>6</v>
      </c>
      <c r="DO135" s="19">
        <v>0</v>
      </c>
      <c r="DP135" s="185" t="s">
        <v>977</v>
      </c>
    </row>
    <row r="136" spans="1:120" s="19" customFormat="1" x14ac:dyDescent="0.2">
      <c r="A136" s="53">
        <v>0</v>
      </c>
      <c r="B136" s="53">
        <v>1</v>
      </c>
      <c r="C136" s="53">
        <f t="shared" si="58"/>
        <v>1</v>
      </c>
      <c r="D136" s="55"/>
      <c r="E136" s="55"/>
      <c r="F136" s="55"/>
      <c r="G136" s="53"/>
      <c r="H136" s="53"/>
      <c r="I136" s="55"/>
      <c r="J136" s="53"/>
      <c r="K136" s="55"/>
      <c r="L136" s="55"/>
      <c r="M136" s="55">
        <v>1</v>
      </c>
      <c r="N136" s="59"/>
      <c r="O136" s="19" t="s">
        <v>361</v>
      </c>
      <c r="P136" s="15" t="s">
        <v>519</v>
      </c>
      <c r="Q136" s="15">
        <v>132</v>
      </c>
      <c r="R136" s="42"/>
      <c r="S136" s="27" t="s">
        <v>911</v>
      </c>
      <c r="T136" s="21">
        <v>1969</v>
      </c>
      <c r="U136" s="28" t="s">
        <v>245</v>
      </c>
      <c r="V136" s="21">
        <v>1988</v>
      </c>
      <c r="W136" s="25"/>
      <c r="X136" s="21"/>
      <c r="Y136" s="25"/>
      <c r="Z136" s="21">
        <f t="shared" si="45"/>
        <v>27</v>
      </c>
      <c r="AA136" s="25" t="s">
        <v>169</v>
      </c>
      <c r="AB136" s="21" t="s">
        <v>142</v>
      </c>
      <c r="AC136" s="21"/>
      <c r="AE136" s="90" t="s">
        <v>429</v>
      </c>
      <c r="AF136" s="82"/>
      <c r="CP136" s="19" t="str">
        <f t="shared" si="46"/>
        <v>Barth Sandra</v>
      </c>
      <c r="CR136" s="19">
        <f t="shared" si="47"/>
        <v>27</v>
      </c>
      <c r="CS136" s="19" t="str">
        <f t="shared" si="48"/>
        <v>E</v>
      </c>
      <c r="CT136" s="154">
        <v>7701</v>
      </c>
      <c r="CU136" s="126"/>
      <c r="CV136" s="125">
        <v>132</v>
      </c>
      <c r="CW136" s="33">
        <f t="shared" si="65"/>
        <v>5</v>
      </c>
      <c r="CX136" s="83" t="str">
        <f t="shared" si="66"/>
        <v>Kaufmännischer Mitarbeiter 2</v>
      </c>
      <c r="CY136" s="125">
        <v>132</v>
      </c>
      <c r="CZ136" s="33">
        <f t="shared" si="59"/>
        <v>5</v>
      </c>
      <c r="DA136" s="83" t="str">
        <f t="shared" si="60"/>
        <v>Kaufmännischer Mitarbeiter 2</v>
      </c>
      <c r="DB136" s="125">
        <v>132</v>
      </c>
      <c r="DC136" s="33">
        <f t="shared" si="61"/>
        <v>5</v>
      </c>
      <c r="DD136" s="83" t="str">
        <f t="shared" si="62"/>
        <v>Kaufmännischer Mitarbeiter 2</v>
      </c>
      <c r="DE136" s="20"/>
      <c r="DF136" s="125">
        <v>132</v>
      </c>
      <c r="DG136" s="33">
        <f t="shared" si="63"/>
        <v>5</v>
      </c>
      <c r="DH136" s="83" t="str">
        <f t="shared" si="64"/>
        <v>Kaufmännischer Mitarbeiter 2</v>
      </c>
      <c r="DM136" s="19">
        <f t="shared" si="49"/>
        <v>7701</v>
      </c>
      <c r="DN136" s="153">
        <v>7</v>
      </c>
      <c r="DO136" s="19">
        <v>0</v>
      </c>
      <c r="DP136" s="185" t="s">
        <v>977</v>
      </c>
    </row>
    <row r="137" spans="1:120" s="19" customFormat="1" x14ac:dyDescent="0.2">
      <c r="A137" s="53">
        <v>0</v>
      </c>
      <c r="B137" s="53"/>
      <c r="C137" s="53">
        <f t="shared" si="58"/>
        <v>1</v>
      </c>
      <c r="D137" s="55"/>
      <c r="E137" s="55"/>
      <c r="F137" s="55"/>
      <c r="G137" s="53"/>
      <c r="H137" s="53"/>
      <c r="I137" s="55"/>
      <c r="J137" s="53"/>
      <c r="K137" s="55"/>
      <c r="L137" s="55"/>
      <c r="M137" s="55">
        <v>1</v>
      </c>
      <c r="N137" s="59"/>
      <c r="O137" s="19" t="s">
        <v>359</v>
      </c>
      <c r="P137" s="15" t="s">
        <v>522</v>
      </c>
      <c r="Q137" s="15">
        <v>133</v>
      </c>
      <c r="R137" s="161"/>
      <c r="S137" s="27" t="s">
        <v>171</v>
      </c>
      <c r="T137" s="21">
        <v>1960</v>
      </c>
      <c r="U137" s="28"/>
      <c r="V137" s="21">
        <v>1984</v>
      </c>
      <c r="W137" s="25"/>
      <c r="X137" s="21"/>
      <c r="Y137" s="25"/>
      <c r="Z137" s="21">
        <f t="shared" si="45"/>
        <v>31</v>
      </c>
      <c r="AA137" s="25" t="s">
        <v>172</v>
      </c>
      <c r="AB137" s="21" t="s">
        <v>147</v>
      </c>
      <c r="AC137" s="21"/>
      <c r="AE137" s="90" t="s">
        <v>430</v>
      </c>
      <c r="AF137" s="82"/>
      <c r="CP137" s="19" t="str">
        <f t="shared" si="46"/>
        <v>Schurrer Gabriel</v>
      </c>
      <c r="CR137" s="19">
        <f t="shared" si="47"/>
        <v>31</v>
      </c>
      <c r="CS137" s="19" t="str">
        <f t="shared" si="48"/>
        <v>F</v>
      </c>
      <c r="CT137" s="154">
        <v>7654</v>
      </c>
      <c r="CU137" s="126"/>
      <c r="CV137" s="125">
        <v>614</v>
      </c>
      <c r="CW137" s="33">
        <f t="shared" si="65"/>
        <v>4</v>
      </c>
      <c r="CX137" s="83" t="str">
        <f t="shared" si="66"/>
        <v>Laborassistenz 2</v>
      </c>
      <c r="CY137" s="125">
        <v>614</v>
      </c>
      <c r="CZ137" s="33">
        <f t="shared" si="59"/>
        <v>4</v>
      </c>
      <c r="DA137" s="83" t="str">
        <f t="shared" si="60"/>
        <v>Laborassistenz 2</v>
      </c>
      <c r="DB137" s="125">
        <v>614</v>
      </c>
      <c r="DC137" s="33">
        <f t="shared" si="61"/>
        <v>4</v>
      </c>
      <c r="DD137" s="83" t="str">
        <f t="shared" si="62"/>
        <v>Laborassistenz 2</v>
      </c>
      <c r="DE137" s="20"/>
      <c r="DF137" s="125">
        <v>614</v>
      </c>
      <c r="DG137" s="33">
        <f t="shared" si="63"/>
        <v>4</v>
      </c>
      <c r="DH137" s="83" t="str">
        <f t="shared" si="64"/>
        <v>Laborassistenz 2</v>
      </c>
      <c r="DM137" s="19">
        <f t="shared" si="49"/>
        <v>7654</v>
      </c>
      <c r="DN137" s="153">
        <v>7</v>
      </c>
      <c r="DO137" s="19">
        <v>0</v>
      </c>
      <c r="DP137" s="19" t="s">
        <v>963</v>
      </c>
    </row>
    <row r="138" spans="1:120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/>
      <c r="L138" s="55"/>
      <c r="M138" s="55"/>
      <c r="N138" s="59">
        <v>1</v>
      </c>
      <c r="O138" s="19" t="s">
        <v>358</v>
      </c>
      <c r="P138" s="15" t="s">
        <v>1165</v>
      </c>
      <c r="Q138" s="15">
        <v>134</v>
      </c>
      <c r="R138" s="161" t="s">
        <v>365</v>
      </c>
      <c r="S138" s="27" t="s">
        <v>1166</v>
      </c>
      <c r="T138" s="21">
        <v>1996</v>
      </c>
      <c r="U138" s="28" t="s">
        <v>248</v>
      </c>
      <c r="V138" s="21"/>
      <c r="W138" s="25"/>
      <c r="X138" s="21"/>
      <c r="Y138" s="25"/>
      <c r="Z138" s="21"/>
      <c r="AA138" s="25" t="s">
        <v>248</v>
      </c>
      <c r="AB138" s="21" t="s">
        <v>177</v>
      </c>
      <c r="AC138" s="21"/>
      <c r="AE138" s="90" t="s">
        <v>1096</v>
      </c>
      <c r="AF138" s="82"/>
      <c r="CP138" s="19" t="str">
        <f>+S138</f>
        <v>Vogg Paula</v>
      </c>
      <c r="CT138" s="154"/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125"/>
      <c r="DG138" s="33"/>
      <c r="DH138" s="83"/>
      <c r="DN138" s="153"/>
    </row>
    <row r="139" spans="1:120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360</v>
      </c>
      <c r="P139" s="15" t="s">
        <v>903</v>
      </c>
      <c r="Q139" s="15">
        <v>135</v>
      </c>
      <c r="R139" s="161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173</v>
      </c>
      <c r="Z139" s="21"/>
      <c r="AA139" s="25" t="s">
        <v>174</v>
      </c>
      <c r="AB139" s="21" t="s">
        <v>175</v>
      </c>
      <c r="AC139" s="21"/>
      <c r="AE139" s="90" t="s">
        <v>381</v>
      </c>
      <c r="AF139" s="82"/>
      <c r="CP139" s="19" t="str">
        <f>+S139</f>
        <v>Boschung Jan</v>
      </c>
      <c r="CT139" s="154">
        <v>9729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>+CT139</f>
        <v>9729</v>
      </c>
      <c r="DN139" s="153">
        <v>8</v>
      </c>
      <c r="DO139" s="19">
        <v>0</v>
      </c>
      <c r="DP139" s="185" t="s">
        <v>976</v>
      </c>
    </row>
    <row r="140" spans="1:120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360</v>
      </c>
      <c r="P140" s="15" t="s">
        <v>902</v>
      </c>
      <c r="Q140" s="15">
        <v>136</v>
      </c>
      <c r="R140" s="161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173</v>
      </c>
      <c r="Z140" s="21"/>
      <c r="AA140" s="25" t="s">
        <v>174</v>
      </c>
      <c r="AB140" s="21" t="s">
        <v>175</v>
      </c>
      <c r="AC140" s="21"/>
      <c r="AE140" s="90" t="s">
        <v>381</v>
      </c>
      <c r="AF140" s="82"/>
      <c r="CP140" s="19" t="str">
        <f>+S140</f>
        <v>Schmidlin Julian</v>
      </c>
      <c r="CT140" s="154">
        <v>9729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>+CT140</f>
        <v>9729</v>
      </c>
      <c r="DN140" s="153">
        <v>8</v>
      </c>
      <c r="DO140" s="19">
        <v>0</v>
      </c>
      <c r="DP140" s="185" t="s">
        <v>976</v>
      </c>
    </row>
    <row r="141" spans="1:120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161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173</v>
      </c>
      <c r="Z141" s="21"/>
      <c r="AA141" s="25" t="s">
        <v>174</v>
      </c>
      <c r="AB141" s="21" t="s">
        <v>175</v>
      </c>
      <c r="AC141" s="21"/>
      <c r="AE141" s="90" t="s">
        <v>381</v>
      </c>
      <c r="AF141" s="82"/>
      <c r="CP141" s="19" t="str">
        <f>+S141</f>
        <v>Oswald Leroy</v>
      </c>
      <c r="CT141" s="154">
        <v>9729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>+CT141</f>
        <v>9729</v>
      </c>
      <c r="DN141" s="153">
        <v>8</v>
      </c>
      <c r="DO141" s="19">
        <v>0</v>
      </c>
      <c r="DP141" s="185" t="s">
        <v>976</v>
      </c>
    </row>
    <row r="142" spans="1:120" x14ac:dyDescent="0.25">
      <c r="A142" s="53">
        <v>0</v>
      </c>
      <c r="B142" s="53"/>
      <c r="C142" s="53">
        <f t="shared" si="58"/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358</v>
      </c>
      <c r="P142" s="15" t="s">
        <v>1012</v>
      </c>
      <c r="Q142" s="15">
        <v>138</v>
      </c>
      <c r="R142" s="42"/>
      <c r="S142" s="27" t="s">
        <v>1085</v>
      </c>
      <c r="T142" s="21">
        <v>1997</v>
      </c>
      <c r="U142" s="28" t="s">
        <v>628</v>
      </c>
      <c r="V142" s="21"/>
      <c r="W142" s="25"/>
      <c r="X142" s="21"/>
      <c r="Y142" s="25" t="s">
        <v>176</v>
      </c>
      <c r="Z142" s="21"/>
      <c r="AA142" s="25" t="s">
        <v>174</v>
      </c>
      <c r="AB142" s="21" t="s">
        <v>175</v>
      </c>
      <c r="AC142" s="21"/>
      <c r="AD142" s="19"/>
      <c r="AE142" s="90" t="s">
        <v>381</v>
      </c>
      <c r="AF142" s="82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  <c r="BP142" s="19"/>
      <c r="BQ142" s="19"/>
      <c r="BR142" s="19"/>
      <c r="BS142" s="19"/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 t="str">
        <f t="shared" ref="CP142:CP149" si="67">+S142</f>
        <v>Stucki Tizian</v>
      </c>
      <c r="CQ142" s="19"/>
      <c r="CT142" s="154">
        <v>9740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</row>
    <row r="143" spans="1:120" s="19" customFormat="1" x14ac:dyDescent="0.2">
      <c r="A143" s="53">
        <v>0</v>
      </c>
      <c r="B143" s="53"/>
      <c r="C143" s="53">
        <f t="shared" si="58"/>
        <v>0</v>
      </c>
      <c r="D143" s="55"/>
      <c r="E143" s="55"/>
      <c r="F143" s="55"/>
      <c r="G143" s="53"/>
      <c r="H143" s="53"/>
      <c r="I143" s="55"/>
      <c r="J143" s="53"/>
      <c r="K143" s="55">
        <v>1</v>
      </c>
      <c r="L143" s="55"/>
      <c r="M143" s="55"/>
      <c r="N143" s="59"/>
      <c r="O143" s="19" t="s">
        <v>361</v>
      </c>
      <c r="P143" s="15" t="s">
        <v>1013</v>
      </c>
      <c r="Q143" s="15">
        <v>139</v>
      </c>
      <c r="R143" s="42"/>
      <c r="S143" s="27" t="s">
        <v>1086</v>
      </c>
      <c r="T143" s="21">
        <v>1998</v>
      </c>
      <c r="U143" s="28" t="s">
        <v>628</v>
      </c>
      <c r="V143" s="21"/>
      <c r="W143" s="25"/>
      <c r="X143" s="21"/>
      <c r="Y143" s="25" t="s">
        <v>176</v>
      </c>
      <c r="Z143" s="21"/>
      <c r="AA143" s="25" t="s">
        <v>174</v>
      </c>
      <c r="AB143" s="21" t="s">
        <v>175</v>
      </c>
      <c r="AC143" s="21"/>
      <c r="AE143" s="90" t="s">
        <v>381</v>
      </c>
      <c r="AF143" s="82"/>
      <c r="CP143" s="19" t="str">
        <f t="shared" si="67"/>
        <v>Kipfer Cedric</v>
      </c>
      <c r="CT143" s="154">
        <v>9729</v>
      </c>
      <c r="CU143" s="126"/>
      <c r="CV143" s="125"/>
      <c r="CW143" s="33"/>
      <c r="CX143" s="83"/>
      <c r="CY143" s="125"/>
      <c r="CZ143" s="33"/>
      <c r="DA143" s="83"/>
      <c r="DB143" s="125"/>
      <c r="DC143" s="33"/>
      <c r="DD143" s="83"/>
      <c r="DE143" s="20"/>
      <c r="DF143" s="33"/>
      <c r="DG143" s="33"/>
      <c r="DH143" s="83"/>
      <c r="DM143" s="19">
        <f t="shared" ref="DM143:DM149" si="68">+CT143</f>
        <v>9729</v>
      </c>
      <c r="DN143" s="153">
        <v>8</v>
      </c>
      <c r="DO143" s="19">
        <v>0</v>
      </c>
      <c r="DP143" s="185" t="s">
        <v>976</v>
      </c>
    </row>
    <row r="144" spans="1:120" s="19" customFormat="1" x14ac:dyDescent="0.2">
      <c r="A144" s="53">
        <v>0</v>
      </c>
      <c r="B144" s="53"/>
      <c r="C144" s="53">
        <f>IF(Z144&gt;=10,1,0)</f>
        <v>0</v>
      </c>
      <c r="D144" s="55"/>
      <c r="E144" s="55"/>
      <c r="F144" s="55"/>
      <c r="G144" s="53"/>
      <c r="H144" s="53"/>
      <c r="I144" s="55"/>
      <c r="J144" s="53"/>
      <c r="K144" s="55">
        <v>1</v>
      </c>
      <c r="L144" s="55"/>
      <c r="M144" s="55"/>
      <c r="N144" s="59"/>
      <c r="O144" s="19" t="s">
        <v>359</v>
      </c>
      <c r="P144" s="15" t="s">
        <v>1087</v>
      </c>
      <c r="Q144" s="15">
        <v>140</v>
      </c>
      <c r="R144" s="42"/>
      <c r="S144" s="27" t="s">
        <v>1088</v>
      </c>
      <c r="T144" s="21">
        <v>1997</v>
      </c>
      <c r="U144" s="28" t="s">
        <v>628</v>
      </c>
      <c r="V144" s="21"/>
      <c r="W144" s="25"/>
      <c r="X144" s="21"/>
      <c r="Y144" s="25" t="s">
        <v>180</v>
      </c>
      <c r="Z144" s="21"/>
      <c r="AA144" s="25" t="s">
        <v>174</v>
      </c>
      <c r="AB144" s="21" t="s">
        <v>177</v>
      </c>
      <c r="AC144" s="21"/>
      <c r="AE144" s="90" t="s">
        <v>381</v>
      </c>
      <c r="AF144" s="82"/>
      <c r="CP144" s="19" t="str">
        <f>+S144</f>
        <v>Berger Noah</v>
      </c>
      <c r="CT144" s="154">
        <v>9740</v>
      </c>
      <c r="CU144" s="126"/>
      <c r="CV144" s="125"/>
      <c r="CW144" s="33"/>
      <c r="CX144" s="83"/>
      <c r="CY144" s="125"/>
      <c r="CZ144" s="33"/>
      <c r="DA144" s="83"/>
      <c r="DB144" s="125"/>
      <c r="DC144" s="33"/>
      <c r="DD144" s="83"/>
      <c r="DE144" s="20"/>
      <c r="DF144" s="33"/>
      <c r="DG144" s="33"/>
      <c r="DH144" s="83"/>
      <c r="DM144" s="19">
        <f>+CT144</f>
        <v>9740</v>
      </c>
      <c r="DN144" s="153">
        <v>8</v>
      </c>
      <c r="DO144" s="19">
        <v>0</v>
      </c>
      <c r="DP144" s="185" t="s">
        <v>976</v>
      </c>
    </row>
    <row r="145" spans="1:139" s="19" customFormat="1" x14ac:dyDescent="0.2">
      <c r="A145" s="53">
        <v>0</v>
      </c>
      <c r="B145" s="53"/>
      <c r="C145" s="53">
        <f t="shared" si="58"/>
        <v>0</v>
      </c>
      <c r="D145" s="55"/>
      <c r="E145" s="55"/>
      <c r="F145" s="55"/>
      <c r="G145" s="53"/>
      <c r="H145" s="53"/>
      <c r="I145" s="55"/>
      <c r="J145" s="53"/>
      <c r="K145" s="55">
        <v>1</v>
      </c>
      <c r="L145" s="55"/>
      <c r="M145" s="55"/>
      <c r="N145" s="59"/>
      <c r="O145" s="19" t="s">
        <v>361</v>
      </c>
      <c r="P145" s="15" t="s">
        <v>1091</v>
      </c>
      <c r="Q145" s="15">
        <v>141</v>
      </c>
      <c r="R145" s="42"/>
      <c r="S145" s="27" t="s">
        <v>1089</v>
      </c>
      <c r="T145" s="21">
        <v>1998</v>
      </c>
      <c r="U145" s="28" t="s">
        <v>628</v>
      </c>
      <c r="V145" s="21"/>
      <c r="W145" s="25"/>
      <c r="X145" s="21"/>
      <c r="Y145" s="25" t="s">
        <v>180</v>
      </c>
      <c r="Z145" s="21"/>
      <c r="AA145" s="25" t="s">
        <v>174</v>
      </c>
      <c r="AB145" s="21" t="s">
        <v>177</v>
      </c>
      <c r="AC145" s="21"/>
      <c r="AE145" s="90" t="s">
        <v>381</v>
      </c>
      <c r="AF145" s="82"/>
      <c r="CP145" s="19" t="str">
        <f t="shared" si="67"/>
        <v>Pertoldi Noeh</v>
      </c>
      <c r="CT145" s="154">
        <v>9740</v>
      </c>
      <c r="CU145" s="126"/>
      <c r="CV145" s="125"/>
      <c r="CW145" s="33"/>
      <c r="CX145" s="83"/>
      <c r="CY145" s="125"/>
      <c r="CZ145" s="33"/>
      <c r="DA145" s="83"/>
      <c r="DB145" s="125"/>
      <c r="DC145" s="33"/>
      <c r="DD145" s="83"/>
      <c r="DE145" s="20"/>
      <c r="DF145" s="33"/>
      <c r="DG145" s="33"/>
      <c r="DH145" s="83"/>
      <c r="DM145" s="19">
        <f t="shared" si="68"/>
        <v>9740</v>
      </c>
      <c r="DN145" s="153">
        <v>8</v>
      </c>
      <c r="DO145" s="19">
        <v>0</v>
      </c>
      <c r="DP145" s="185" t="s">
        <v>976</v>
      </c>
    </row>
    <row r="146" spans="1:139" s="19" customFormat="1" x14ac:dyDescent="0.2">
      <c r="A146" s="53">
        <v>0</v>
      </c>
      <c r="B146" s="53"/>
      <c r="C146" s="53">
        <f>IF(Z146&gt;=10,1,0)</f>
        <v>0</v>
      </c>
      <c r="D146" s="55"/>
      <c r="E146" s="55"/>
      <c r="F146" s="55"/>
      <c r="G146" s="53"/>
      <c r="H146" s="53"/>
      <c r="I146" s="55"/>
      <c r="J146" s="53"/>
      <c r="K146" s="55">
        <v>1</v>
      </c>
      <c r="L146" s="55"/>
      <c r="M146" s="55"/>
      <c r="N146" s="59"/>
      <c r="O146" s="19" t="s">
        <v>358</v>
      </c>
      <c r="P146" s="15" t="s">
        <v>1092</v>
      </c>
      <c r="Q146" s="15">
        <v>142</v>
      </c>
      <c r="R146" s="42"/>
      <c r="S146" s="27" t="s">
        <v>1090</v>
      </c>
      <c r="T146" s="21">
        <v>1998</v>
      </c>
      <c r="U146" s="28" t="s">
        <v>628</v>
      </c>
      <c r="V146" s="21"/>
      <c r="W146" s="25"/>
      <c r="X146" s="21"/>
      <c r="Y146" s="25" t="s">
        <v>180</v>
      </c>
      <c r="Z146" s="21"/>
      <c r="AA146" s="25" t="s">
        <v>174</v>
      </c>
      <c r="AB146" s="21" t="s">
        <v>177</v>
      </c>
      <c r="AC146" s="21"/>
      <c r="AE146" s="90" t="s">
        <v>381</v>
      </c>
      <c r="AF146" s="82"/>
      <c r="CP146" s="19" t="str">
        <f t="shared" si="67"/>
        <v>Thahiri Florian</v>
      </c>
      <c r="CT146" s="154">
        <v>9739</v>
      </c>
      <c r="CU146" s="126"/>
      <c r="CV146" s="125"/>
      <c r="CW146" s="33"/>
      <c r="CX146" s="83"/>
      <c r="CY146" s="125"/>
      <c r="CZ146" s="33"/>
      <c r="DA146" s="83"/>
      <c r="DB146" s="125"/>
      <c r="DC146" s="33"/>
      <c r="DD146" s="83"/>
      <c r="DE146" s="20"/>
      <c r="DF146" s="33"/>
      <c r="DG146" s="33"/>
      <c r="DH146" s="83"/>
      <c r="DM146" s="19">
        <f t="shared" si="68"/>
        <v>9739</v>
      </c>
      <c r="DN146" s="153">
        <v>8</v>
      </c>
      <c r="DO146" s="19">
        <v>0</v>
      </c>
      <c r="DP146" s="185" t="s">
        <v>976</v>
      </c>
      <c r="EI146"/>
    </row>
    <row r="147" spans="1:139" s="19" customFormat="1" x14ac:dyDescent="0.2">
      <c r="A147" s="53">
        <v>0</v>
      </c>
      <c r="B147" s="53"/>
      <c r="C147" s="53">
        <f>IF(Z147&gt;=10,1,0)</f>
        <v>0</v>
      </c>
      <c r="D147" s="55"/>
      <c r="E147" s="55"/>
      <c r="F147" s="55"/>
      <c r="G147" s="53"/>
      <c r="H147" s="53"/>
      <c r="I147" s="55"/>
      <c r="J147" s="53"/>
      <c r="K147" s="55">
        <v>1</v>
      </c>
      <c r="L147" s="55"/>
      <c r="M147" s="55"/>
      <c r="N147" s="59"/>
      <c r="O147" s="19" t="s">
        <v>361</v>
      </c>
      <c r="P147" s="15" t="s">
        <v>1162</v>
      </c>
      <c r="Q147" s="15">
        <v>143</v>
      </c>
      <c r="R147" s="42"/>
      <c r="S147" s="27" t="s">
        <v>1160</v>
      </c>
      <c r="T147" s="21">
        <v>1999</v>
      </c>
      <c r="U147" s="28" t="s">
        <v>628</v>
      </c>
      <c r="V147" s="21"/>
      <c r="W147" s="25"/>
      <c r="X147" s="21"/>
      <c r="Y147" s="25" t="s">
        <v>182</v>
      </c>
      <c r="Z147" s="21"/>
      <c r="AA147" s="25" t="s">
        <v>174</v>
      </c>
      <c r="AB147" s="21" t="s">
        <v>177</v>
      </c>
      <c r="AC147" s="21"/>
      <c r="AE147" s="90" t="s">
        <v>381</v>
      </c>
      <c r="AF147" s="82"/>
      <c r="CP147" s="19" t="str">
        <f>+S147</f>
        <v>Hirsbrunner Nico</v>
      </c>
      <c r="CT147" s="154">
        <v>9751</v>
      </c>
      <c r="CU147" s="126"/>
      <c r="CV147" s="125"/>
      <c r="CW147" s="33"/>
      <c r="CX147" s="83"/>
      <c r="CY147" s="125"/>
      <c r="CZ147" s="33"/>
      <c r="DA147" s="83"/>
      <c r="DB147" s="125"/>
      <c r="DC147" s="33"/>
      <c r="DD147" s="83"/>
      <c r="DE147" s="20"/>
      <c r="DF147" s="33"/>
      <c r="DG147" s="33"/>
      <c r="DH147" s="83"/>
      <c r="DM147" s="19">
        <f>+CT147</f>
        <v>9751</v>
      </c>
      <c r="DN147" s="153">
        <v>8</v>
      </c>
      <c r="DO147" s="19">
        <v>0</v>
      </c>
      <c r="DP147" s="185" t="s">
        <v>976</v>
      </c>
      <c r="EI147"/>
    </row>
    <row r="148" spans="1:139" s="19" customFormat="1" x14ac:dyDescent="0.2">
      <c r="A148" s="53">
        <v>0</v>
      </c>
      <c r="B148" s="53"/>
      <c r="C148" s="53">
        <f>IF(Z148&gt;=10,1,0)</f>
        <v>0</v>
      </c>
      <c r="D148" s="55"/>
      <c r="E148" s="55"/>
      <c r="F148" s="55"/>
      <c r="G148" s="53"/>
      <c r="H148" s="53"/>
      <c r="I148" s="55"/>
      <c r="J148" s="53"/>
      <c r="K148" s="55">
        <v>1</v>
      </c>
      <c r="L148" s="55"/>
      <c r="M148" s="55"/>
      <c r="N148" s="59"/>
      <c r="O148" s="19" t="s">
        <v>361</v>
      </c>
      <c r="P148" s="15" t="s">
        <v>1161</v>
      </c>
      <c r="Q148" s="15">
        <v>144</v>
      </c>
      <c r="R148" s="42"/>
      <c r="S148" s="27" t="s">
        <v>1159</v>
      </c>
      <c r="T148" s="21">
        <v>1998</v>
      </c>
      <c r="U148" s="28" t="s">
        <v>628</v>
      </c>
      <c r="V148" s="21"/>
      <c r="W148" s="25"/>
      <c r="X148" s="21"/>
      <c r="Y148" s="25" t="s">
        <v>182</v>
      </c>
      <c r="Z148" s="21"/>
      <c r="AA148" s="25" t="s">
        <v>174</v>
      </c>
      <c r="AB148" s="21" t="s">
        <v>177</v>
      </c>
      <c r="AC148" s="21"/>
      <c r="AE148" s="90" t="s">
        <v>381</v>
      </c>
      <c r="AF148" s="82"/>
      <c r="CP148" s="19" t="str">
        <f t="shared" si="67"/>
        <v>Christ Florian</v>
      </c>
      <c r="CT148" s="154">
        <v>9750</v>
      </c>
      <c r="CU148" s="126"/>
      <c r="CV148" s="125"/>
      <c r="CW148" s="33"/>
      <c r="CX148" s="83"/>
      <c r="CY148" s="125"/>
      <c r="CZ148" s="33"/>
      <c r="DA148" s="83"/>
      <c r="DB148" s="125"/>
      <c r="DC148" s="33"/>
      <c r="DD148" s="83"/>
      <c r="DE148" s="20"/>
      <c r="DF148" s="33"/>
      <c r="DG148" s="33"/>
      <c r="DH148" s="83"/>
      <c r="DM148" s="19">
        <f t="shared" si="68"/>
        <v>9750</v>
      </c>
      <c r="DN148" s="153">
        <v>8</v>
      </c>
      <c r="DO148" s="19">
        <v>0</v>
      </c>
      <c r="DP148" s="185" t="s">
        <v>976</v>
      </c>
      <c r="EI148"/>
    </row>
    <row r="149" spans="1:139" s="19" customFormat="1" x14ac:dyDescent="0.2">
      <c r="A149" s="53">
        <v>0</v>
      </c>
      <c r="B149" s="53"/>
      <c r="C149" s="53">
        <f>IF(Z149&gt;=10,1,0)</f>
        <v>0</v>
      </c>
      <c r="D149" s="55"/>
      <c r="E149" s="55"/>
      <c r="F149" s="55"/>
      <c r="G149" s="53"/>
      <c r="H149" s="53"/>
      <c r="I149" s="55"/>
      <c r="J149" s="53"/>
      <c r="K149" s="55">
        <v>1</v>
      </c>
      <c r="L149" s="55"/>
      <c r="M149" s="55"/>
      <c r="N149" s="59"/>
      <c r="O149" s="19" t="s">
        <v>361</v>
      </c>
      <c r="P149" s="15" t="s">
        <v>1163</v>
      </c>
      <c r="Q149" s="15">
        <v>145</v>
      </c>
      <c r="R149" s="42"/>
      <c r="S149" s="27" t="s">
        <v>1164</v>
      </c>
      <c r="T149" s="21">
        <v>1997</v>
      </c>
      <c r="U149" s="28" t="s">
        <v>628</v>
      </c>
      <c r="V149" s="21"/>
      <c r="W149" s="25"/>
      <c r="X149" s="21"/>
      <c r="Y149" s="25" t="s">
        <v>182</v>
      </c>
      <c r="Z149" s="21"/>
      <c r="AA149" s="25" t="s">
        <v>174</v>
      </c>
      <c r="AB149" s="21" t="s">
        <v>177</v>
      </c>
      <c r="AC149" s="21"/>
      <c r="AE149" s="90" t="s">
        <v>381</v>
      </c>
      <c r="AF149" s="82"/>
      <c r="CP149" s="19" t="str">
        <f t="shared" si="67"/>
        <v>Sivasundaram Aschveni</v>
      </c>
      <c r="CT149" s="154">
        <v>9752</v>
      </c>
      <c r="CU149" s="126"/>
      <c r="CV149" s="125"/>
      <c r="CW149" s="33"/>
      <c r="CX149" s="83"/>
      <c r="CY149" s="125"/>
      <c r="CZ149" s="33"/>
      <c r="DA149" s="83"/>
      <c r="DB149" s="125"/>
      <c r="DC149" s="33"/>
      <c r="DD149" s="83"/>
      <c r="DE149" s="20"/>
      <c r="DF149" s="33"/>
      <c r="DG149" s="33"/>
      <c r="DH149" s="83"/>
      <c r="DM149" s="19">
        <f t="shared" si="68"/>
        <v>9752</v>
      </c>
      <c r="DN149" s="153">
        <v>8</v>
      </c>
      <c r="DO149" s="19">
        <v>0</v>
      </c>
      <c r="DP149" s="185" t="s">
        <v>976</v>
      </c>
      <c r="EI149"/>
    </row>
    <row r="150" spans="1:139" s="19" customFormat="1" x14ac:dyDescent="0.25">
      <c r="A150" s="66"/>
      <c r="B150" s="66"/>
      <c r="C150" s="66"/>
      <c r="D150" s="66"/>
      <c r="E150" s="66"/>
      <c r="F150" s="60"/>
      <c r="G150" s="60"/>
      <c r="H150" s="60"/>
      <c r="I150" s="60"/>
      <c r="J150" s="60"/>
      <c r="K150" s="60"/>
      <c r="L150" s="60"/>
      <c r="M150" s="60"/>
      <c r="N150" s="60"/>
      <c r="O150" s="67"/>
      <c r="P150" s="68"/>
      <c r="Q150" s="68"/>
      <c r="R150" s="44"/>
      <c r="S150" s="30" t="s">
        <v>183</v>
      </c>
      <c r="T150" s="31">
        <f>+Q149</f>
        <v>145</v>
      </c>
      <c r="U150" s="65" t="s">
        <v>700</v>
      </c>
      <c r="V150" s="32"/>
      <c r="W150" s="34"/>
      <c r="X150" s="32"/>
      <c r="Y150" s="40"/>
      <c r="Z150" s="33"/>
      <c r="AA150" s="34"/>
      <c r="AB150" s="33"/>
      <c r="AC150" s="35"/>
      <c r="AE150" s="84"/>
      <c r="AF150" s="83"/>
      <c r="CT150" s="126"/>
      <c r="CU150" s="126"/>
      <c r="CV150" s="141"/>
      <c r="CW150" s="141"/>
      <c r="CX150" s="126"/>
      <c r="CY150" s="141"/>
      <c r="CZ150" s="141"/>
      <c r="DA150" s="126"/>
      <c r="DB150" s="141"/>
      <c r="DC150" s="141"/>
      <c r="DD150" s="126"/>
      <c r="DE150" s="126"/>
      <c r="DF150" s="138"/>
      <c r="DG150" s="138"/>
      <c r="EI150"/>
    </row>
    <row r="151" spans="1:139" customFormat="1" x14ac:dyDescent="0.25">
      <c r="A151" s="48">
        <f t="shared" ref="A151:N151" si="69">SUM(A5:A149)</f>
        <v>9</v>
      </c>
      <c r="B151" s="48">
        <f t="shared" si="69"/>
        <v>36</v>
      </c>
      <c r="C151" s="48">
        <f t="shared" si="69"/>
        <v>96</v>
      </c>
      <c r="D151" s="48">
        <f t="shared" si="69"/>
        <v>27</v>
      </c>
      <c r="E151" s="48">
        <f t="shared" si="69"/>
        <v>43</v>
      </c>
      <c r="F151" s="48">
        <f t="shared" si="69"/>
        <v>1</v>
      </c>
      <c r="G151" s="48">
        <f t="shared" si="69"/>
        <v>2</v>
      </c>
      <c r="H151" s="48">
        <f t="shared" si="69"/>
        <v>33</v>
      </c>
      <c r="I151" s="48">
        <f t="shared" si="69"/>
        <v>35</v>
      </c>
      <c r="J151" s="48">
        <f t="shared" si="69"/>
        <v>11</v>
      </c>
      <c r="K151" s="48">
        <f t="shared" si="69"/>
        <v>11</v>
      </c>
      <c r="L151" s="48">
        <f t="shared" si="69"/>
        <v>20</v>
      </c>
      <c r="M151" s="48">
        <f t="shared" si="69"/>
        <v>7</v>
      </c>
      <c r="N151" s="48">
        <f t="shared" si="69"/>
        <v>1</v>
      </c>
      <c r="O151" s="64">
        <f>SUM(D151+E151+F151+I151+K151+L151+M151)</f>
        <v>144</v>
      </c>
      <c r="P151" s="12"/>
      <c r="Q151" s="12" t="s">
        <v>224</v>
      </c>
      <c r="R151" s="45" t="s">
        <v>342</v>
      </c>
      <c r="S151" s="11" t="s">
        <v>88</v>
      </c>
      <c r="T151" s="13"/>
      <c r="U151" s="37"/>
      <c r="V151" s="13"/>
      <c r="W151" s="123"/>
      <c r="X151" s="13"/>
      <c r="Y151" s="37"/>
      <c r="Z151" s="13"/>
      <c r="AA151" s="14" t="s">
        <v>1036</v>
      </c>
      <c r="AB151" s="13"/>
      <c r="AC151" s="13"/>
      <c r="AD151" s="11"/>
      <c r="AE151" s="87" t="s">
        <v>382</v>
      </c>
      <c r="AF151" s="88" t="s">
        <v>385</v>
      </c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5"/>
      <c r="CV151" s="49"/>
      <c r="CW151" s="49"/>
      <c r="CX151" s="11"/>
      <c r="CY151" s="49"/>
      <c r="CZ151" s="49"/>
      <c r="DA151" s="11"/>
      <c r="DB151" s="49"/>
      <c r="DC151" s="49"/>
      <c r="DD151" s="11"/>
      <c r="DE151" s="115"/>
      <c r="DF151" s="13"/>
      <c r="DG151" s="13"/>
      <c r="DH151" s="11"/>
      <c r="DK151" s="11"/>
      <c r="DL151" s="11"/>
      <c r="DM151" s="11"/>
      <c r="DT151" s="19"/>
    </row>
    <row r="152" spans="1:139" customFormat="1" x14ac:dyDescent="0.25">
      <c r="A152" s="11">
        <f t="shared" ref="A152:N152" si="70">SUBTOTAL(9,A5:A149)</f>
        <v>9</v>
      </c>
      <c r="B152" s="11">
        <f t="shared" si="70"/>
        <v>36</v>
      </c>
      <c r="C152" s="11">
        <f t="shared" si="70"/>
        <v>96</v>
      </c>
      <c r="D152" s="11">
        <f t="shared" si="70"/>
        <v>27</v>
      </c>
      <c r="E152" s="11">
        <f t="shared" si="70"/>
        <v>43</v>
      </c>
      <c r="F152" s="11">
        <f t="shared" si="70"/>
        <v>1</v>
      </c>
      <c r="G152" s="11">
        <f t="shared" si="70"/>
        <v>2</v>
      </c>
      <c r="H152" s="11">
        <f t="shared" si="70"/>
        <v>33</v>
      </c>
      <c r="I152" s="11">
        <f t="shared" si="70"/>
        <v>35</v>
      </c>
      <c r="J152" s="11">
        <f t="shared" si="70"/>
        <v>11</v>
      </c>
      <c r="K152" s="11">
        <f t="shared" si="70"/>
        <v>11</v>
      </c>
      <c r="L152" s="11">
        <f t="shared" si="70"/>
        <v>20</v>
      </c>
      <c r="M152" s="11">
        <f t="shared" si="70"/>
        <v>7</v>
      </c>
      <c r="N152" s="11">
        <f t="shared" si="70"/>
        <v>1</v>
      </c>
      <c r="O152" s="64">
        <f>SUM(D152+E152+F152+I152+K152+L152+M152)</f>
        <v>144</v>
      </c>
      <c r="P152" s="12"/>
      <c r="Q152" s="12" t="s">
        <v>224</v>
      </c>
      <c r="R152" s="45" t="s">
        <v>370</v>
      </c>
      <c r="S152" s="11" t="s">
        <v>371</v>
      </c>
      <c r="T152" s="13"/>
      <c r="U152" s="37"/>
      <c r="V152" s="13"/>
      <c r="W152" s="123"/>
      <c r="X152" s="13"/>
      <c r="Y152" s="37"/>
      <c r="Z152" s="13" t="s">
        <v>185</v>
      </c>
      <c r="AA152" s="14" t="s">
        <v>886</v>
      </c>
      <c r="AB152" s="13"/>
      <c r="AC152" s="13"/>
      <c r="AD152" s="11"/>
      <c r="AE152" s="87" t="s">
        <v>373</v>
      </c>
      <c r="AF152" s="88" t="s">
        <v>97</v>
      </c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5"/>
      <c r="CV152" s="49"/>
      <c r="CW152" s="49"/>
      <c r="CX152" s="11"/>
      <c r="CY152" s="49"/>
      <c r="CZ152" s="49"/>
      <c r="DA152" s="11"/>
      <c r="DB152" s="49"/>
      <c r="DC152" s="49"/>
      <c r="DD152" s="11"/>
      <c r="DE152" s="115"/>
      <c r="DF152" s="13"/>
      <c r="DG152" s="13"/>
      <c r="DH152" s="11"/>
      <c r="DK152" s="11"/>
      <c r="DL152" s="11"/>
      <c r="DM152" s="11"/>
      <c r="DN152" s="45" t="s">
        <v>980</v>
      </c>
      <c r="DT152" s="19"/>
    </row>
    <row r="153" spans="1:139" customFormat="1" x14ac:dyDescent="0.25">
      <c r="A153" s="11"/>
      <c r="B153" s="11"/>
      <c r="C153" s="11"/>
      <c r="D153" s="49"/>
      <c r="E153" s="49"/>
      <c r="F153" s="50"/>
      <c r="G153" s="51"/>
      <c r="H153" s="51"/>
      <c r="I153" s="50"/>
      <c r="J153" s="51"/>
      <c r="K153" s="50"/>
      <c r="L153" s="50"/>
      <c r="M153" s="50"/>
      <c r="N153" s="50"/>
      <c r="O153" s="48"/>
      <c r="P153" s="12"/>
      <c r="Q153" s="12"/>
      <c r="R153" s="45" t="s">
        <v>369</v>
      </c>
      <c r="S153" s="11" t="s">
        <v>150</v>
      </c>
      <c r="T153" s="13"/>
      <c r="U153" s="37"/>
      <c r="V153" s="13"/>
      <c r="W153" s="123"/>
      <c r="X153" s="13"/>
      <c r="Y153" s="37"/>
      <c r="Z153" s="13" t="s">
        <v>186</v>
      </c>
      <c r="AA153" s="14" t="s">
        <v>187</v>
      </c>
      <c r="AB153" s="13"/>
      <c r="AC153" s="13"/>
      <c r="AD153" s="11"/>
      <c r="AE153" s="87" t="s">
        <v>375</v>
      </c>
      <c r="AF153" s="88" t="s">
        <v>386</v>
      </c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5"/>
      <c r="CV153" s="49"/>
      <c r="CW153" s="49"/>
      <c r="CX153" s="11"/>
      <c r="CY153" s="49"/>
      <c r="CZ153" s="49"/>
      <c r="DA153" s="11"/>
      <c r="DB153" s="49"/>
      <c r="DC153" s="49"/>
      <c r="DD153" s="11"/>
      <c r="DE153" s="115"/>
      <c r="DF153" s="13"/>
      <c r="DG153" s="13"/>
      <c r="DH153" s="11"/>
      <c r="DK153" s="11"/>
      <c r="DL153" s="11"/>
      <c r="DM153" s="11"/>
      <c r="DN153" s="11" t="s">
        <v>986</v>
      </c>
      <c r="DT153" s="19"/>
      <c r="EI153" s="11"/>
    </row>
    <row r="154" spans="1:139" customFormat="1" x14ac:dyDescent="0.25">
      <c r="A154" s="11"/>
      <c r="B154" s="11"/>
      <c r="C154" s="11"/>
      <c r="D154" s="49"/>
      <c r="E154" s="49"/>
      <c r="F154" s="50"/>
      <c r="G154" s="51"/>
      <c r="H154" s="51"/>
      <c r="I154" s="50"/>
      <c r="J154" s="11"/>
      <c r="K154" s="50"/>
      <c r="L154" s="50"/>
      <c r="M154" s="50"/>
      <c r="N154" s="50"/>
      <c r="O154" s="48"/>
      <c r="P154" s="69" t="s">
        <v>366</v>
      </c>
      <c r="Q154" s="69" t="s">
        <v>366</v>
      </c>
      <c r="R154" s="45" t="s">
        <v>341</v>
      </c>
      <c r="S154" s="11" t="s">
        <v>158</v>
      </c>
      <c r="T154" s="13"/>
      <c r="U154" s="37"/>
      <c r="V154" s="13"/>
      <c r="W154" s="123"/>
      <c r="X154" s="13"/>
      <c r="Y154" s="37"/>
      <c r="Z154" s="13" t="s">
        <v>189</v>
      </c>
      <c r="AA154" s="14" t="s">
        <v>888</v>
      </c>
      <c r="AB154" s="13"/>
      <c r="AC154" s="13"/>
      <c r="AD154" s="11"/>
      <c r="AE154" s="87" t="s">
        <v>376</v>
      </c>
      <c r="AF154" s="88" t="s">
        <v>110</v>
      </c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5"/>
      <c r="CV154" s="49"/>
      <c r="CW154" s="49"/>
      <c r="CX154" s="11"/>
      <c r="CY154" s="49"/>
      <c r="CZ154" s="49"/>
      <c r="DA154" s="11"/>
      <c r="DB154" s="49"/>
      <c r="DC154" s="49"/>
      <c r="DD154" s="11"/>
      <c r="DE154" s="115"/>
      <c r="DF154" s="13"/>
      <c r="DG154" s="13"/>
      <c r="DH154" s="11"/>
      <c r="DK154" s="11"/>
      <c r="DL154" s="11"/>
      <c r="DM154" s="11"/>
      <c r="DN154" s="11" t="s">
        <v>987</v>
      </c>
      <c r="DT154" s="19"/>
      <c r="EI154" s="11"/>
    </row>
    <row r="155" spans="1:139" customFormat="1" x14ac:dyDescent="0.25">
      <c r="A155" s="11"/>
      <c r="B155" s="11"/>
      <c r="C155" s="11"/>
      <c r="D155" s="49"/>
      <c r="E155" s="49"/>
      <c r="F155" s="50"/>
      <c r="G155" s="51"/>
      <c r="H155" s="51"/>
      <c r="I155" s="50"/>
      <c r="J155" s="11"/>
      <c r="K155" s="50"/>
      <c r="L155" s="50"/>
      <c r="M155" s="50"/>
      <c r="N155" s="50"/>
      <c r="O155" s="48"/>
      <c r="P155" s="12"/>
      <c r="Q155" s="12"/>
      <c r="R155" s="45" t="s">
        <v>368</v>
      </c>
      <c r="S155" s="11" t="s">
        <v>161</v>
      </c>
      <c r="T155" s="13"/>
      <c r="U155" s="37"/>
      <c r="V155" s="13"/>
      <c r="W155" s="123"/>
      <c r="X155" s="13"/>
      <c r="Y155" s="37"/>
      <c r="Z155" s="13" t="s">
        <v>876</v>
      </c>
      <c r="AA155" s="14" t="s">
        <v>877</v>
      </c>
      <c r="AB155" s="13"/>
      <c r="AC155" s="13"/>
      <c r="AD155" s="11"/>
      <c r="AE155" s="87" t="s">
        <v>379</v>
      </c>
      <c r="AF155" s="88" t="s">
        <v>387</v>
      </c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5"/>
      <c r="CV155" s="49"/>
      <c r="CW155" s="49"/>
      <c r="CX155" s="11"/>
      <c r="CY155" s="49"/>
      <c r="CZ155" s="49"/>
      <c r="DA155" s="11"/>
      <c r="DB155" s="49"/>
      <c r="DC155" s="49"/>
      <c r="DD155" s="11"/>
      <c r="DE155" s="115"/>
      <c r="DF155" s="13"/>
      <c r="DG155" s="13"/>
      <c r="DH155" s="11"/>
      <c r="DK155" s="11"/>
      <c r="DL155" s="11"/>
      <c r="DM155" s="11"/>
      <c r="DN155" s="11" t="s">
        <v>988</v>
      </c>
      <c r="DT155" s="19"/>
      <c r="EI155" s="11"/>
    </row>
    <row r="156" spans="1:139" x14ac:dyDescent="0.25">
      <c r="R156" s="45" t="s">
        <v>367</v>
      </c>
      <c r="S156" s="11" t="s">
        <v>166</v>
      </c>
      <c r="AE156" s="87" t="s">
        <v>394</v>
      </c>
      <c r="AF156" s="88" t="s">
        <v>395</v>
      </c>
      <c r="DN156" s="11" t="s">
        <v>981</v>
      </c>
      <c r="DT156" s="19"/>
    </row>
    <row r="157" spans="1:139" x14ac:dyDescent="0.25">
      <c r="R157" s="45" t="s">
        <v>365</v>
      </c>
      <c r="S157" s="11" t="s">
        <v>249</v>
      </c>
      <c r="AE157" s="87" t="s">
        <v>383</v>
      </c>
      <c r="AF157" s="88" t="s">
        <v>388</v>
      </c>
      <c r="DN157" s="11" t="s">
        <v>982</v>
      </c>
      <c r="DT157" s="19"/>
    </row>
    <row r="158" spans="1:139" x14ac:dyDescent="0.25">
      <c r="AE158" s="91" t="s">
        <v>365</v>
      </c>
      <c r="AF158" s="89" t="s">
        <v>249</v>
      </c>
      <c r="DN158" s="11" t="s">
        <v>989</v>
      </c>
      <c r="DT158" s="19"/>
    </row>
    <row r="159" spans="1:139" x14ac:dyDescent="0.25">
      <c r="AE159" s="80"/>
      <c r="DN159" s="11" t="s">
        <v>990</v>
      </c>
    </row>
    <row r="160" spans="1:139" x14ac:dyDescent="0.25">
      <c r="AE160" s="80" t="s">
        <v>408</v>
      </c>
      <c r="DN160" s="11" t="s">
        <v>991</v>
      </c>
    </row>
    <row r="161" spans="15:122" x14ac:dyDescent="0.25">
      <c r="O161" s="109"/>
      <c r="P161" s="110"/>
      <c r="Q161" s="111"/>
      <c r="R161" s="112"/>
      <c r="S161" s="113"/>
      <c r="AE161" s="80" t="s">
        <v>410</v>
      </c>
      <c r="DN161" s="11" t="s">
        <v>983</v>
      </c>
    </row>
    <row r="162" spans="15:122" x14ac:dyDescent="0.25">
      <c r="O162" s="109"/>
      <c r="P162" s="110"/>
      <c r="Q162" s="111"/>
      <c r="R162" s="112"/>
      <c r="S162" s="113"/>
      <c r="AE162" s="80" t="s">
        <v>409</v>
      </c>
      <c r="DN162" s="11" t="s">
        <v>984</v>
      </c>
    </row>
    <row r="163" spans="15:122" x14ac:dyDescent="0.25">
      <c r="O163" s="109"/>
      <c r="P163" s="110"/>
      <c r="Q163" s="111"/>
      <c r="R163" s="112"/>
      <c r="S163" s="113"/>
      <c r="AE163" s="80"/>
      <c r="DN163" s="11" t="s">
        <v>992</v>
      </c>
    </row>
    <row r="164" spans="15:122" x14ac:dyDescent="0.25">
      <c r="O164" s="114"/>
      <c r="P164" s="111"/>
      <c r="Q164" s="111"/>
      <c r="R164" s="112"/>
      <c r="S164" s="115"/>
      <c r="AE164" s="80" t="s">
        <v>411</v>
      </c>
      <c r="DN164" s="11" t="s">
        <v>985</v>
      </c>
    </row>
    <row r="165" spans="15:122" x14ac:dyDescent="0.25">
      <c r="AE165" s="80" t="s">
        <v>413</v>
      </c>
    </row>
    <row r="166" spans="15:122" x14ac:dyDescent="0.25">
      <c r="AE166" s="80" t="s">
        <v>412</v>
      </c>
      <c r="DO166" s="45" t="s">
        <v>993</v>
      </c>
    </row>
    <row r="167" spans="15:122" x14ac:dyDescent="0.25">
      <c r="AE167" s="80"/>
      <c r="DO167" s="11" t="s">
        <v>994</v>
      </c>
    </row>
    <row r="168" spans="15:122" x14ac:dyDescent="0.25">
      <c r="AE168" s="80"/>
      <c r="DO168" s="11" t="s">
        <v>995</v>
      </c>
    </row>
    <row r="169" spans="15:122" x14ac:dyDescent="0.25">
      <c r="AE169" s="80"/>
      <c r="DO169" s="11" t="s">
        <v>996</v>
      </c>
    </row>
    <row r="170" spans="15:122" x14ac:dyDescent="0.25">
      <c r="AE170" s="80"/>
      <c r="DO170" s="11" t="s">
        <v>997</v>
      </c>
    </row>
    <row r="171" spans="15:122" x14ac:dyDescent="0.25">
      <c r="AE171" s="80"/>
    </row>
    <row r="172" spans="15:122" x14ac:dyDescent="0.25">
      <c r="AE172" s="80"/>
    </row>
    <row r="173" spans="15:122" x14ac:dyDescent="0.25">
      <c r="AE173" s="80"/>
    </row>
    <row r="174" spans="15:122" x14ac:dyDescent="0.25">
      <c r="AE174" s="80"/>
    </row>
    <row r="175" spans="15:122" x14ac:dyDescent="0.25">
      <c r="AE175" s="80"/>
      <c r="DR175" s="11" t="s">
        <v>998</v>
      </c>
    </row>
    <row r="176" spans="15:122" x14ac:dyDescent="0.25">
      <c r="AE176" s="80"/>
    </row>
    <row r="177" spans="31:118" x14ac:dyDescent="0.25">
      <c r="AE177" s="80"/>
    </row>
    <row r="178" spans="31:118" x14ac:dyDescent="0.25">
      <c r="AE178" s="80"/>
      <c r="DK178" s="872" t="s">
        <v>78</v>
      </c>
      <c r="DL178" s="873"/>
      <c r="DM178" s="874"/>
      <c r="DN178" s="173" t="s">
        <v>950</v>
      </c>
    </row>
    <row r="179" spans="31:118" x14ac:dyDescent="0.25">
      <c r="AE179" s="80"/>
      <c r="DK179" s="174" t="s">
        <v>76</v>
      </c>
      <c r="DL179" s="175" t="s">
        <v>77</v>
      </c>
      <c r="DM179" s="176" t="s">
        <v>701</v>
      </c>
      <c r="DN179" s="171"/>
    </row>
    <row r="180" spans="31:118" x14ac:dyDescent="0.25">
      <c r="AE180" s="80"/>
      <c r="DK180" s="177">
        <v>101</v>
      </c>
      <c r="DL180" s="178" t="s">
        <v>712</v>
      </c>
      <c r="DM180" s="179">
        <v>2</v>
      </c>
      <c r="DN180" s="171"/>
    </row>
    <row r="181" spans="31:118" x14ac:dyDescent="0.25">
      <c r="AE181" s="80"/>
      <c r="DK181" s="177">
        <v>102</v>
      </c>
      <c r="DL181" s="178" t="s">
        <v>713</v>
      </c>
      <c r="DM181" s="179">
        <v>3</v>
      </c>
      <c r="DN181" s="171"/>
    </row>
    <row r="182" spans="31:118" x14ac:dyDescent="0.25">
      <c r="AE182" s="80"/>
      <c r="DK182" s="177">
        <v>103</v>
      </c>
      <c r="DL182" s="178" t="s">
        <v>714</v>
      </c>
      <c r="DM182" s="179">
        <v>4</v>
      </c>
      <c r="DN182" s="171"/>
    </row>
    <row r="183" spans="31:118" x14ac:dyDescent="0.25">
      <c r="AE183" s="80"/>
      <c r="DK183" s="177">
        <v>104</v>
      </c>
      <c r="DL183" s="178" t="s">
        <v>715</v>
      </c>
      <c r="DM183" s="179">
        <v>5</v>
      </c>
      <c r="DN183" s="171"/>
    </row>
    <row r="184" spans="31:118" x14ac:dyDescent="0.25">
      <c r="AE184" s="80"/>
      <c r="DK184" s="177">
        <v>111</v>
      </c>
      <c r="DL184" s="178" t="s">
        <v>716</v>
      </c>
      <c r="DM184" s="179">
        <v>4</v>
      </c>
      <c r="DN184" s="171" t="s">
        <v>953</v>
      </c>
    </row>
    <row r="185" spans="31:118" x14ac:dyDescent="0.25">
      <c r="AE185" s="80"/>
      <c r="DK185" s="177">
        <v>112</v>
      </c>
      <c r="DL185" s="178" t="s">
        <v>717</v>
      </c>
      <c r="DM185" s="179">
        <v>5</v>
      </c>
      <c r="DN185" s="171" t="s">
        <v>953</v>
      </c>
    </row>
    <row r="186" spans="31:118" x14ac:dyDescent="0.25">
      <c r="AE186" s="80"/>
      <c r="DK186" s="177">
        <v>121</v>
      </c>
      <c r="DL186" s="178" t="s">
        <v>718</v>
      </c>
      <c r="DM186" s="179">
        <v>4</v>
      </c>
      <c r="DN186" s="171" t="s">
        <v>954</v>
      </c>
    </row>
    <row r="187" spans="31:118" x14ac:dyDescent="0.25">
      <c r="AE187" s="80"/>
      <c r="DK187" s="177">
        <v>122</v>
      </c>
      <c r="DL187" s="178" t="s">
        <v>719</v>
      </c>
      <c r="DM187" s="179">
        <v>5</v>
      </c>
      <c r="DN187" s="171" t="s">
        <v>954</v>
      </c>
    </row>
    <row r="188" spans="31:118" x14ac:dyDescent="0.25">
      <c r="DK188" s="177">
        <v>123</v>
      </c>
      <c r="DL188" s="178" t="s">
        <v>720</v>
      </c>
      <c r="DM188" s="179">
        <v>6</v>
      </c>
      <c r="DN188" s="171" t="s">
        <v>954</v>
      </c>
    </row>
    <row r="189" spans="31:118" x14ac:dyDescent="0.25">
      <c r="DK189" s="177">
        <v>124</v>
      </c>
      <c r="DL189" s="178" t="s">
        <v>721</v>
      </c>
      <c r="DM189" s="179">
        <v>7</v>
      </c>
      <c r="DN189" s="171" t="s">
        <v>954</v>
      </c>
    </row>
    <row r="190" spans="31:118" x14ac:dyDescent="0.25">
      <c r="DK190" s="177">
        <v>131</v>
      </c>
      <c r="DL190" s="178" t="s">
        <v>722</v>
      </c>
      <c r="DM190" s="179">
        <v>4</v>
      </c>
      <c r="DN190" s="171" t="s">
        <v>955</v>
      </c>
    </row>
    <row r="191" spans="31:118" x14ac:dyDescent="0.25">
      <c r="DK191" s="177">
        <v>132</v>
      </c>
      <c r="DL191" s="178" t="s">
        <v>723</v>
      </c>
      <c r="DM191" s="179">
        <v>5</v>
      </c>
      <c r="DN191" s="171" t="s">
        <v>955</v>
      </c>
    </row>
    <row r="192" spans="31:118" x14ac:dyDescent="0.25">
      <c r="DK192" s="177">
        <v>133</v>
      </c>
      <c r="DL192" s="178" t="s">
        <v>724</v>
      </c>
      <c r="DM192" s="179">
        <v>6</v>
      </c>
      <c r="DN192" s="171" t="s">
        <v>955</v>
      </c>
    </row>
    <row r="193" spans="115:118" x14ac:dyDescent="0.25">
      <c r="DK193" s="177">
        <v>134</v>
      </c>
      <c r="DL193" s="178" t="s">
        <v>725</v>
      </c>
      <c r="DM193" s="179">
        <v>7</v>
      </c>
      <c r="DN193" s="171" t="s">
        <v>955</v>
      </c>
    </row>
    <row r="194" spans="115:118" x14ac:dyDescent="0.25">
      <c r="DK194" s="177">
        <v>138</v>
      </c>
      <c r="DL194" s="178" t="s">
        <v>726</v>
      </c>
      <c r="DM194" s="179">
        <v>6</v>
      </c>
      <c r="DN194" s="171"/>
    </row>
    <row r="195" spans="115:118" x14ac:dyDescent="0.25">
      <c r="DK195" s="177">
        <v>139</v>
      </c>
      <c r="DL195" s="178" t="s">
        <v>727</v>
      </c>
      <c r="DM195" s="179">
        <v>7</v>
      </c>
      <c r="DN195" s="171"/>
    </row>
    <row r="196" spans="115:118" x14ac:dyDescent="0.25">
      <c r="DK196" s="177">
        <v>141</v>
      </c>
      <c r="DL196" s="178" t="s">
        <v>728</v>
      </c>
      <c r="DM196" s="179">
        <v>8</v>
      </c>
      <c r="DN196" s="171" t="s">
        <v>956</v>
      </c>
    </row>
    <row r="197" spans="115:118" x14ac:dyDescent="0.25">
      <c r="DK197" s="177">
        <v>142</v>
      </c>
      <c r="DL197" s="178" t="s">
        <v>729</v>
      </c>
      <c r="DM197" s="179">
        <v>9</v>
      </c>
      <c r="DN197" s="171" t="s">
        <v>956</v>
      </c>
    </row>
    <row r="198" spans="115:118" x14ac:dyDescent="0.25">
      <c r="DK198" s="177">
        <v>143</v>
      </c>
      <c r="DL198" s="178" t="s">
        <v>730</v>
      </c>
      <c r="DM198" s="179">
        <v>10</v>
      </c>
      <c r="DN198" s="171" t="s">
        <v>956</v>
      </c>
    </row>
    <row r="199" spans="115:118" x14ac:dyDescent="0.25">
      <c r="DK199" s="177">
        <v>144</v>
      </c>
      <c r="DL199" s="178" t="s">
        <v>731</v>
      </c>
      <c r="DM199" s="179">
        <v>11</v>
      </c>
      <c r="DN199" s="171" t="s">
        <v>956</v>
      </c>
    </row>
    <row r="200" spans="115:118" x14ac:dyDescent="0.25">
      <c r="DK200" s="177">
        <v>150</v>
      </c>
      <c r="DL200" s="178" t="s">
        <v>732</v>
      </c>
      <c r="DM200" s="179">
        <v>8</v>
      </c>
      <c r="DN200" s="171"/>
    </row>
    <row r="201" spans="115:118" x14ac:dyDescent="0.25">
      <c r="DK201" s="177">
        <v>151</v>
      </c>
      <c r="DL201" s="178" t="s">
        <v>733</v>
      </c>
      <c r="DM201" s="179">
        <v>9</v>
      </c>
      <c r="DN201" s="171"/>
    </row>
    <row r="202" spans="115:118" x14ac:dyDescent="0.25">
      <c r="DK202" s="177">
        <v>152</v>
      </c>
      <c r="DL202" s="178" t="s">
        <v>734</v>
      </c>
      <c r="DM202" s="179">
        <v>10</v>
      </c>
      <c r="DN202" s="171"/>
    </row>
    <row r="203" spans="115:118" x14ac:dyDescent="0.25">
      <c r="DK203" s="177">
        <v>153</v>
      </c>
      <c r="DL203" s="178" t="s">
        <v>735</v>
      </c>
      <c r="DM203" s="179">
        <v>11</v>
      </c>
      <c r="DN203" s="171"/>
    </row>
    <row r="204" spans="115:118" x14ac:dyDescent="0.25">
      <c r="DK204" s="177">
        <v>154</v>
      </c>
      <c r="DL204" s="178" t="s">
        <v>736</v>
      </c>
      <c r="DM204" s="179">
        <v>12</v>
      </c>
      <c r="DN204" s="171"/>
    </row>
    <row r="205" spans="115:118" x14ac:dyDescent="0.25">
      <c r="DK205" s="177">
        <v>161</v>
      </c>
      <c r="DL205" s="178" t="s">
        <v>737</v>
      </c>
      <c r="DM205" s="179">
        <v>8</v>
      </c>
      <c r="DN205" s="171" t="s">
        <v>957</v>
      </c>
    </row>
    <row r="206" spans="115:118" x14ac:dyDescent="0.25">
      <c r="DK206" s="177">
        <v>162</v>
      </c>
      <c r="DL206" s="178" t="s">
        <v>738</v>
      </c>
      <c r="DM206" s="179">
        <v>9</v>
      </c>
      <c r="DN206" s="171" t="s">
        <v>957</v>
      </c>
    </row>
    <row r="207" spans="115:118" x14ac:dyDescent="0.25">
      <c r="DK207" s="177">
        <v>163</v>
      </c>
      <c r="DL207" s="178" t="s">
        <v>739</v>
      </c>
      <c r="DM207" s="179">
        <v>10</v>
      </c>
      <c r="DN207" s="171"/>
    </row>
    <row r="208" spans="115:118" x14ac:dyDescent="0.25">
      <c r="DK208" s="177">
        <v>164</v>
      </c>
      <c r="DL208" s="178" t="s">
        <v>740</v>
      </c>
      <c r="DM208" s="179">
        <v>11</v>
      </c>
      <c r="DN208" s="171"/>
    </row>
    <row r="209" spans="115:118" x14ac:dyDescent="0.25">
      <c r="DK209" s="177">
        <v>171</v>
      </c>
      <c r="DL209" s="178" t="s">
        <v>741</v>
      </c>
      <c r="DM209" s="179">
        <v>9</v>
      </c>
      <c r="DN209" s="171"/>
    </row>
    <row r="210" spans="115:118" x14ac:dyDescent="0.25">
      <c r="DK210" s="177">
        <v>172</v>
      </c>
      <c r="DL210" s="178" t="s">
        <v>742</v>
      </c>
      <c r="DM210" s="179">
        <v>10</v>
      </c>
      <c r="DN210" s="171"/>
    </row>
    <row r="211" spans="115:118" x14ac:dyDescent="0.25">
      <c r="DK211" s="177">
        <v>173</v>
      </c>
      <c r="DL211" s="178" t="s">
        <v>743</v>
      </c>
      <c r="DM211" s="179">
        <v>11</v>
      </c>
      <c r="DN211" s="171"/>
    </row>
    <row r="212" spans="115:118" x14ac:dyDescent="0.25">
      <c r="DK212" s="177">
        <v>174</v>
      </c>
      <c r="DL212" s="178" t="s">
        <v>744</v>
      </c>
      <c r="DM212" s="179">
        <v>12</v>
      </c>
      <c r="DN212" s="171"/>
    </row>
    <row r="213" spans="115:118" x14ac:dyDescent="0.25">
      <c r="DK213" s="177">
        <v>181</v>
      </c>
      <c r="DL213" s="178" t="s">
        <v>745</v>
      </c>
      <c r="DM213" s="179">
        <v>10</v>
      </c>
      <c r="DN213" s="171"/>
    </row>
    <row r="214" spans="115:118" x14ac:dyDescent="0.25">
      <c r="DK214" s="177">
        <v>183</v>
      </c>
      <c r="DL214" s="178" t="s">
        <v>746</v>
      </c>
      <c r="DM214" s="179">
        <v>12</v>
      </c>
      <c r="DN214" s="171"/>
    </row>
    <row r="215" spans="115:118" x14ac:dyDescent="0.25">
      <c r="DK215" s="177">
        <v>191</v>
      </c>
      <c r="DL215" s="178" t="s">
        <v>747</v>
      </c>
      <c r="DM215" s="179">
        <v>7</v>
      </c>
      <c r="DN215" s="171"/>
    </row>
    <row r="216" spans="115:118" x14ac:dyDescent="0.25">
      <c r="DK216" s="177">
        <v>192</v>
      </c>
      <c r="DL216" s="178" t="s">
        <v>748</v>
      </c>
      <c r="DM216" s="179">
        <v>8</v>
      </c>
      <c r="DN216" s="171"/>
    </row>
    <row r="217" spans="115:118" x14ac:dyDescent="0.25">
      <c r="DK217" s="177">
        <v>193</v>
      </c>
      <c r="DL217" s="178" t="s">
        <v>749</v>
      </c>
      <c r="DM217" s="179">
        <v>9</v>
      </c>
      <c r="DN217" s="171"/>
    </row>
    <row r="218" spans="115:118" x14ac:dyDescent="0.25">
      <c r="DK218" s="177">
        <v>201</v>
      </c>
      <c r="DL218" s="178" t="s">
        <v>750</v>
      </c>
      <c r="DM218" s="179">
        <v>2</v>
      </c>
      <c r="DN218" s="171"/>
    </row>
    <row r="219" spans="115:118" x14ac:dyDescent="0.25">
      <c r="DK219" s="177">
        <v>202</v>
      </c>
      <c r="DL219" s="178" t="s">
        <v>751</v>
      </c>
      <c r="DM219" s="179">
        <v>3</v>
      </c>
      <c r="DN219" s="171"/>
    </row>
    <row r="220" spans="115:118" x14ac:dyDescent="0.25">
      <c r="DK220" s="177">
        <v>211</v>
      </c>
      <c r="DL220" s="178" t="s">
        <v>752</v>
      </c>
      <c r="DM220" s="179">
        <v>4</v>
      </c>
      <c r="DN220" s="171" t="s">
        <v>958</v>
      </c>
    </row>
    <row r="221" spans="115:118" x14ac:dyDescent="0.25">
      <c r="DK221" s="177">
        <v>212</v>
      </c>
      <c r="DL221" s="178" t="s">
        <v>753</v>
      </c>
      <c r="DM221" s="179">
        <v>5</v>
      </c>
      <c r="DN221" s="171" t="s">
        <v>958</v>
      </c>
    </row>
    <row r="222" spans="115:118" x14ac:dyDescent="0.25">
      <c r="DK222" s="177">
        <v>213</v>
      </c>
      <c r="DL222" s="178" t="s">
        <v>754</v>
      </c>
      <c r="DM222" s="179">
        <v>6</v>
      </c>
      <c r="DN222" s="171" t="s">
        <v>958</v>
      </c>
    </row>
    <row r="223" spans="115:118" x14ac:dyDescent="0.25">
      <c r="DK223" s="177">
        <v>214</v>
      </c>
      <c r="DL223" s="178" t="s">
        <v>755</v>
      </c>
      <c r="DM223" s="179">
        <v>7</v>
      </c>
      <c r="DN223" s="171" t="s">
        <v>958</v>
      </c>
    </row>
    <row r="224" spans="115:118" x14ac:dyDescent="0.25">
      <c r="DK224" s="177">
        <v>221</v>
      </c>
      <c r="DL224" s="178" t="s">
        <v>756</v>
      </c>
      <c r="DM224" s="179">
        <v>8</v>
      </c>
      <c r="DN224" s="171" t="s">
        <v>959</v>
      </c>
    </row>
    <row r="225" spans="115:118" x14ac:dyDescent="0.25">
      <c r="DK225" s="177">
        <v>222</v>
      </c>
      <c r="DL225" s="178" t="s">
        <v>757</v>
      </c>
      <c r="DM225" s="179">
        <v>9</v>
      </c>
      <c r="DN225" s="171" t="s">
        <v>959</v>
      </c>
    </row>
    <row r="226" spans="115:118" x14ac:dyDescent="0.25">
      <c r="DK226" s="177">
        <v>223</v>
      </c>
      <c r="DL226" s="178" t="s">
        <v>758</v>
      </c>
      <c r="DM226" s="179">
        <v>10</v>
      </c>
      <c r="DN226" s="171" t="s">
        <v>959</v>
      </c>
    </row>
    <row r="227" spans="115:118" x14ac:dyDescent="0.25">
      <c r="DK227" s="177">
        <v>224</v>
      </c>
      <c r="DL227" s="178" t="s">
        <v>759</v>
      </c>
      <c r="DM227" s="179">
        <v>11</v>
      </c>
      <c r="DN227" s="171" t="s">
        <v>959</v>
      </c>
    </row>
    <row r="228" spans="115:118" x14ac:dyDescent="0.25">
      <c r="DK228" s="177">
        <v>241</v>
      </c>
      <c r="DL228" s="178" t="s">
        <v>760</v>
      </c>
      <c r="DM228" s="179">
        <v>8</v>
      </c>
      <c r="DN228" s="171"/>
    </row>
    <row r="229" spans="115:118" x14ac:dyDescent="0.25">
      <c r="DK229" s="177">
        <v>242</v>
      </c>
      <c r="DL229" s="178" t="s">
        <v>761</v>
      </c>
      <c r="DM229" s="179">
        <v>9</v>
      </c>
      <c r="DN229" s="171"/>
    </row>
    <row r="230" spans="115:118" x14ac:dyDescent="0.25">
      <c r="DK230" s="177">
        <v>243</v>
      </c>
      <c r="DL230" s="178" t="s">
        <v>762</v>
      </c>
      <c r="DM230" s="179">
        <v>10</v>
      </c>
      <c r="DN230" s="171"/>
    </row>
    <row r="231" spans="115:118" x14ac:dyDescent="0.25">
      <c r="DK231" s="177">
        <v>244</v>
      </c>
      <c r="DL231" s="178" t="s">
        <v>763</v>
      </c>
      <c r="DM231" s="179">
        <v>11</v>
      </c>
      <c r="DN231" s="171"/>
    </row>
    <row r="232" spans="115:118" x14ac:dyDescent="0.25">
      <c r="DK232" s="177">
        <v>250</v>
      </c>
      <c r="DL232" s="178" t="s">
        <v>764</v>
      </c>
      <c r="DM232" s="179">
        <v>8</v>
      </c>
      <c r="DN232" s="171"/>
    </row>
    <row r="233" spans="115:118" x14ac:dyDescent="0.25">
      <c r="DK233" s="177">
        <v>251</v>
      </c>
      <c r="DL233" s="178" t="s">
        <v>765</v>
      </c>
      <c r="DM233" s="179">
        <v>9</v>
      </c>
      <c r="DN233" s="171"/>
    </row>
    <row r="234" spans="115:118" x14ac:dyDescent="0.25">
      <c r="DK234" s="177">
        <v>252</v>
      </c>
      <c r="DL234" s="178" t="s">
        <v>766</v>
      </c>
      <c r="DM234" s="179">
        <v>10</v>
      </c>
      <c r="DN234" s="171"/>
    </row>
    <row r="235" spans="115:118" x14ac:dyDescent="0.25">
      <c r="DK235" s="177">
        <v>253</v>
      </c>
      <c r="DL235" s="178" t="s">
        <v>767</v>
      </c>
      <c r="DM235" s="179">
        <v>11</v>
      </c>
      <c r="DN235" s="171"/>
    </row>
    <row r="236" spans="115:118" x14ac:dyDescent="0.25">
      <c r="DK236" s="177">
        <v>254</v>
      </c>
      <c r="DL236" s="178" t="s">
        <v>768</v>
      </c>
      <c r="DM236" s="179">
        <v>12</v>
      </c>
      <c r="DN236" s="171"/>
    </row>
    <row r="237" spans="115:118" x14ac:dyDescent="0.25">
      <c r="DK237" s="177">
        <v>351</v>
      </c>
      <c r="DL237" s="178" t="s">
        <v>769</v>
      </c>
      <c r="DM237" s="179">
        <v>7</v>
      </c>
      <c r="DN237" s="171"/>
    </row>
    <row r="238" spans="115:118" x14ac:dyDescent="0.25">
      <c r="DK238" s="177">
        <v>352</v>
      </c>
      <c r="DL238" s="178" t="s">
        <v>770</v>
      </c>
      <c r="DM238" s="179">
        <v>8</v>
      </c>
      <c r="DN238" s="171"/>
    </row>
    <row r="239" spans="115:118" x14ac:dyDescent="0.25">
      <c r="DK239" s="177">
        <v>353</v>
      </c>
      <c r="DL239" s="178" t="s">
        <v>771</v>
      </c>
      <c r="DM239" s="179">
        <v>9</v>
      </c>
      <c r="DN239" s="171"/>
    </row>
    <row r="240" spans="115:118" x14ac:dyDescent="0.25">
      <c r="DK240" s="177">
        <v>354</v>
      </c>
      <c r="DL240" s="178" t="s">
        <v>772</v>
      </c>
      <c r="DM240" s="179">
        <v>10</v>
      </c>
      <c r="DN240" s="171"/>
    </row>
    <row r="241" spans="115:118" x14ac:dyDescent="0.25">
      <c r="DK241" s="177">
        <v>355</v>
      </c>
      <c r="DL241" s="178" t="s">
        <v>773</v>
      </c>
      <c r="DM241" s="179">
        <v>11</v>
      </c>
      <c r="DN241" s="171"/>
    </row>
    <row r="242" spans="115:118" x14ac:dyDescent="0.25">
      <c r="DK242" s="177">
        <v>356</v>
      </c>
      <c r="DL242" s="178" t="s">
        <v>774</v>
      </c>
      <c r="DM242" s="179">
        <v>12</v>
      </c>
      <c r="DN242" s="171"/>
    </row>
    <row r="243" spans="115:118" x14ac:dyDescent="0.25">
      <c r="DK243" s="177">
        <v>361</v>
      </c>
      <c r="DL243" s="178" t="s">
        <v>775</v>
      </c>
      <c r="DM243" s="179">
        <v>6</v>
      </c>
      <c r="DN243" s="171"/>
    </row>
    <row r="244" spans="115:118" x14ac:dyDescent="0.25">
      <c r="DK244" s="177">
        <v>362</v>
      </c>
      <c r="DL244" s="178" t="s">
        <v>776</v>
      </c>
      <c r="DM244" s="179">
        <v>7</v>
      </c>
      <c r="DN244" s="171"/>
    </row>
    <row r="245" spans="115:118" x14ac:dyDescent="0.25">
      <c r="DK245" s="177">
        <v>363</v>
      </c>
      <c r="DL245" s="178" t="s">
        <v>777</v>
      </c>
      <c r="DM245" s="179">
        <v>8</v>
      </c>
      <c r="DN245" s="171"/>
    </row>
    <row r="246" spans="115:118" x14ac:dyDescent="0.25">
      <c r="DK246" s="177">
        <v>364</v>
      </c>
      <c r="DL246" s="178" t="s">
        <v>778</v>
      </c>
      <c r="DM246" s="179">
        <v>9</v>
      </c>
      <c r="DN246" s="171"/>
    </row>
    <row r="247" spans="115:118" x14ac:dyDescent="0.25">
      <c r="DK247" s="177">
        <v>366</v>
      </c>
      <c r="DL247" s="178" t="s">
        <v>779</v>
      </c>
      <c r="DM247" s="179">
        <v>8</v>
      </c>
      <c r="DN247" s="171"/>
    </row>
    <row r="248" spans="115:118" x14ac:dyDescent="0.25">
      <c r="DK248" s="177">
        <v>367</v>
      </c>
      <c r="DL248" s="178" t="s">
        <v>780</v>
      </c>
      <c r="DM248" s="179">
        <v>9</v>
      </c>
      <c r="DN248" s="171"/>
    </row>
    <row r="249" spans="115:118" x14ac:dyDescent="0.25">
      <c r="DK249" s="177">
        <v>368</v>
      </c>
      <c r="DL249" s="178" t="s">
        <v>781</v>
      </c>
      <c r="DM249" s="179">
        <v>10</v>
      </c>
      <c r="DN249" s="171"/>
    </row>
    <row r="250" spans="115:118" x14ac:dyDescent="0.25">
      <c r="DK250" s="177">
        <v>371</v>
      </c>
      <c r="DL250" s="178" t="s">
        <v>782</v>
      </c>
      <c r="DM250" s="179">
        <v>7</v>
      </c>
      <c r="DN250" s="171"/>
    </row>
    <row r="251" spans="115:118" x14ac:dyDescent="0.25">
      <c r="DK251" s="177">
        <v>372</v>
      </c>
      <c r="DL251" s="178" t="s">
        <v>783</v>
      </c>
      <c r="DM251" s="179">
        <v>8</v>
      </c>
      <c r="DN251" s="171"/>
    </row>
    <row r="252" spans="115:118" x14ac:dyDescent="0.25">
      <c r="DK252" s="177">
        <v>373</v>
      </c>
      <c r="DL252" s="178" t="s">
        <v>784</v>
      </c>
      <c r="DM252" s="179">
        <v>9</v>
      </c>
      <c r="DN252" s="171"/>
    </row>
    <row r="253" spans="115:118" x14ac:dyDescent="0.25">
      <c r="DK253" s="177">
        <v>374</v>
      </c>
      <c r="DL253" s="178" t="s">
        <v>785</v>
      </c>
      <c r="DM253" s="179">
        <v>10</v>
      </c>
      <c r="DN253" s="171"/>
    </row>
    <row r="254" spans="115:118" x14ac:dyDescent="0.25">
      <c r="DK254" s="177">
        <v>375</v>
      </c>
      <c r="DL254" s="178" t="s">
        <v>786</v>
      </c>
      <c r="DM254" s="179">
        <v>11</v>
      </c>
      <c r="DN254" s="171"/>
    </row>
    <row r="255" spans="115:118" x14ac:dyDescent="0.25">
      <c r="DK255" s="177">
        <v>376</v>
      </c>
      <c r="DL255" s="178" t="s">
        <v>787</v>
      </c>
      <c r="DM255" s="179">
        <v>8</v>
      </c>
      <c r="DN255" s="171"/>
    </row>
    <row r="256" spans="115:118" x14ac:dyDescent="0.25">
      <c r="DK256" s="177">
        <v>377</v>
      </c>
      <c r="DL256" s="178" t="s">
        <v>788</v>
      </c>
      <c r="DM256" s="179">
        <v>9</v>
      </c>
      <c r="DN256" s="171"/>
    </row>
    <row r="257" spans="115:118" x14ac:dyDescent="0.25">
      <c r="DK257" s="177">
        <v>378</v>
      </c>
      <c r="DL257" s="178" t="s">
        <v>789</v>
      </c>
      <c r="DM257" s="179">
        <v>11</v>
      </c>
      <c r="DN257" s="171"/>
    </row>
    <row r="258" spans="115:118" x14ac:dyDescent="0.25">
      <c r="DK258" s="177">
        <v>381</v>
      </c>
      <c r="DL258" s="178" t="s">
        <v>732</v>
      </c>
      <c r="DM258" s="179">
        <v>10</v>
      </c>
      <c r="DN258" s="171"/>
    </row>
    <row r="259" spans="115:118" x14ac:dyDescent="0.25">
      <c r="DK259" s="177">
        <v>382</v>
      </c>
      <c r="DL259" s="178" t="s">
        <v>733</v>
      </c>
      <c r="DM259" s="179">
        <v>11</v>
      </c>
      <c r="DN259" s="171"/>
    </row>
    <row r="260" spans="115:118" x14ac:dyDescent="0.25">
      <c r="DK260" s="177">
        <v>383</v>
      </c>
      <c r="DL260" s="178" t="s">
        <v>734</v>
      </c>
      <c r="DM260" s="179">
        <v>12</v>
      </c>
      <c r="DN260" s="171"/>
    </row>
    <row r="261" spans="115:118" x14ac:dyDescent="0.25">
      <c r="DK261" s="177">
        <v>410</v>
      </c>
      <c r="DL261" s="178" t="s">
        <v>790</v>
      </c>
      <c r="DM261" s="179">
        <v>5</v>
      </c>
      <c r="DN261" s="171"/>
    </row>
    <row r="262" spans="115:118" x14ac:dyDescent="0.25">
      <c r="DK262" s="177">
        <v>411</v>
      </c>
      <c r="DL262" s="178" t="s">
        <v>791</v>
      </c>
      <c r="DM262" s="179">
        <v>6</v>
      </c>
      <c r="DN262" s="171" t="s">
        <v>961</v>
      </c>
    </row>
    <row r="263" spans="115:118" x14ac:dyDescent="0.25">
      <c r="DK263" s="177">
        <v>412</v>
      </c>
      <c r="DL263" s="178" t="s">
        <v>792</v>
      </c>
      <c r="DM263" s="179">
        <v>7</v>
      </c>
      <c r="DN263" s="171" t="s">
        <v>961</v>
      </c>
    </row>
    <row r="264" spans="115:118" x14ac:dyDescent="0.25">
      <c r="DK264" s="177">
        <v>413</v>
      </c>
      <c r="DL264" s="178" t="s">
        <v>793</v>
      </c>
      <c r="DM264" s="179">
        <v>8</v>
      </c>
      <c r="DN264" s="171" t="s">
        <v>961</v>
      </c>
    </row>
    <row r="265" spans="115:118" x14ac:dyDescent="0.25">
      <c r="DK265" s="177">
        <v>420</v>
      </c>
      <c r="DL265" s="178" t="s">
        <v>794</v>
      </c>
      <c r="DM265" s="179">
        <v>4</v>
      </c>
      <c r="DN265" s="171" t="s">
        <v>960</v>
      </c>
    </row>
    <row r="266" spans="115:118" x14ac:dyDescent="0.25">
      <c r="DK266" s="177">
        <v>421</v>
      </c>
      <c r="DL266" s="178" t="s">
        <v>795</v>
      </c>
      <c r="DM266" s="179">
        <v>5</v>
      </c>
      <c r="DN266" s="171" t="s">
        <v>960</v>
      </c>
    </row>
    <row r="267" spans="115:118" x14ac:dyDescent="0.25">
      <c r="DK267" s="177">
        <v>422</v>
      </c>
      <c r="DL267" s="178" t="s">
        <v>796</v>
      </c>
      <c r="DM267" s="179">
        <v>6</v>
      </c>
      <c r="DN267" s="171" t="s">
        <v>960</v>
      </c>
    </row>
    <row r="268" spans="115:118" x14ac:dyDescent="0.25">
      <c r="DK268" s="177">
        <v>423</v>
      </c>
      <c r="DL268" s="178" t="s">
        <v>797</v>
      </c>
      <c r="DM268" s="179">
        <v>7</v>
      </c>
      <c r="DN268" s="171" t="s">
        <v>960</v>
      </c>
    </row>
    <row r="269" spans="115:118" x14ac:dyDescent="0.25">
      <c r="DK269" s="177">
        <v>424</v>
      </c>
      <c r="DL269" s="178" t="s">
        <v>798</v>
      </c>
      <c r="DM269" s="179">
        <v>8</v>
      </c>
      <c r="DN269" s="171" t="s">
        <v>960</v>
      </c>
    </row>
    <row r="270" spans="115:118" x14ac:dyDescent="0.25">
      <c r="DK270" s="177">
        <v>430</v>
      </c>
      <c r="DL270" s="178" t="s">
        <v>799</v>
      </c>
      <c r="DM270" s="179">
        <v>6</v>
      </c>
      <c r="DN270" s="171"/>
    </row>
    <row r="271" spans="115:118" x14ac:dyDescent="0.25">
      <c r="DK271" s="177">
        <v>431</v>
      </c>
      <c r="DL271" s="178" t="s">
        <v>800</v>
      </c>
      <c r="DM271" s="179">
        <v>7</v>
      </c>
      <c r="DN271" s="171"/>
    </row>
    <row r="272" spans="115:118" x14ac:dyDescent="0.25">
      <c r="DK272" s="177">
        <v>432</v>
      </c>
      <c r="DL272" s="178" t="s">
        <v>801</v>
      </c>
      <c r="DM272" s="179">
        <v>8</v>
      </c>
      <c r="DN272" s="171"/>
    </row>
    <row r="273" spans="115:118" x14ac:dyDescent="0.25">
      <c r="DK273" s="177">
        <v>433</v>
      </c>
      <c r="DL273" s="178" t="s">
        <v>802</v>
      </c>
      <c r="DM273" s="179">
        <v>9</v>
      </c>
      <c r="DN273" s="171"/>
    </row>
    <row r="274" spans="115:118" x14ac:dyDescent="0.25">
      <c r="DK274" s="177">
        <v>434</v>
      </c>
      <c r="DL274" s="178" t="s">
        <v>803</v>
      </c>
      <c r="DM274" s="179">
        <v>10</v>
      </c>
      <c r="DN274" s="171"/>
    </row>
    <row r="275" spans="115:118" x14ac:dyDescent="0.25">
      <c r="DK275" s="177">
        <v>441</v>
      </c>
      <c r="DL275" s="178" t="s">
        <v>804</v>
      </c>
      <c r="DM275" s="179">
        <v>7</v>
      </c>
      <c r="DN275" s="171" t="s">
        <v>962</v>
      </c>
    </row>
    <row r="276" spans="115:118" x14ac:dyDescent="0.25">
      <c r="DK276" s="177">
        <v>442</v>
      </c>
      <c r="DL276" s="178" t="s">
        <v>805</v>
      </c>
      <c r="DM276" s="179">
        <v>8</v>
      </c>
      <c r="DN276" s="171" t="s">
        <v>962</v>
      </c>
    </row>
    <row r="277" spans="115:118" x14ac:dyDescent="0.25">
      <c r="DK277" s="177">
        <v>443</v>
      </c>
      <c r="DL277" s="178" t="s">
        <v>806</v>
      </c>
      <c r="DM277" s="179">
        <v>9</v>
      </c>
      <c r="DN277" s="171" t="s">
        <v>962</v>
      </c>
    </row>
    <row r="278" spans="115:118" x14ac:dyDescent="0.25">
      <c r="DK278" s="177">
        <v>444</v>
      </c>
      <c r="DL278" s="178" t="s">
        <v>807</v>
      </c>
      <c r="DM278" s="179">
        <v>10</v>
      </c>
      <c r="DN278" s="171" t="s">
        <v>962</v>
      </c>
    </row>
    <row r="279" spans="115:118" x14ac:dyDescent="0.25">
      <c r="DK279" s="177">
        <v>451</v>
      </c>
      <c r="DL279" s="178" t="s">
        <v>808</v>
      </c>
      <c r="DM279" s="179">
        <v>7</v>
      </c>
      <c r="DN279" s="171"/>
    </row>
    <row r="280" spans="115:118" x14ac:dyDescent="0.25">
      <c r="DK280" s="177">
        <v>452</v>
      </c>
      <c r="DL280" s="178" t="s">
        <v>809</v>
      </c>
      <c r="DM280" s="179">
        <v>8</v>
      </c>
      <c r="DN280" s="171"/>
    </row>
    <row r="281" spans="115:118" x14ac:dyDescent="0.25">
      <c r="DK281" s="177">
        <v>453</v>
      </c>
      <c r="DL281" s="178" t="s">
        <v>810</v>
      </c>
      <c r="DM281" s="179">
        <v>9</v>
      </c>
      <c r="DN281" s="171"/>
    </row>
    <row r="282" spans="115:118" x14ac:dyDescent="0.25">
      <c r="DK282" s="177">
        <v>454</v>
      </c>
      <c r="DL282" s="178" t="s">
        <v>811</v>
      </c>
      <c r="DM282" s="179">
        <v>10</v>
      </c>
      <c r="DN282" s="171"/>
    </row>
    <row r="283" spans="115:118" x14ac:dyDescent="0.25">
      <c r="DK283" s="177">
        <v>460</v>
      </c>
      <c r="DL283" s="178" t="s">
        <v>812</v>
      </c>
      <c r="DM283" s="179">
        <v>6</v>
      </c>
      <c r="DN283" s="171"/>
    </row>
    <row r="284" spans="115:118" x14ac:dyDescent="0.25">
      <c r="DK284" s="177">
        <v>461</v>
      </c>
      <c r="DL284" s="178" t="s">
        <v>813</v>
      </c>
      <c r="DM284" s="179">
        <v>7</v>
      </c>
      <c r="DN284" s="171"/>
    </row>
    <row r="285" spans="115:118" x14ac:dyDescent="0.25">
      <c r="DK285" s="177">
        <v>462</v>
      </c>
      <c r="DL285" s="178" t="s">
        <v>814</v>
      </c>
      <c r="DM285" s="179">
        <v>8</v>
      </c>
      <c r="DN285" s="171"/>
    </row>
    <row r="286" spans="115:118" x14ac:dyDescent="0.25">
      <c r="DK286" s="177">
        <v>463</v>
      </c>
      <c r="DL286" s="178" t="s">
        <v>815</v>
      </c>
      <c r="DM286" s="179">
        <v>9</v>
      </c>
      <c r="DN286" s="171"/>
    </row>
    <row r="287" spans="115:118" x14ac:dyDescent="0.25">
      <c r="DK287" s="177">
        <v>464</v>
      </c>
      <c r="DL287" s="178" t="s">
        <v>816</v>
      </c>
      <c r="DM287" s="179">
        <v>10</v>
      </c>
      <c r="DN287" s="171"/>
    </row>
    <row r="288" spans="115:118" x14ac:dyDescent="0.25">
      <c r="DK288" s="177">
        <v>490</v>
      </c>
      <c r="DL288" s="178" t="s">
        <v>732</v>
      </c>
      <c r="DM288" s="179">
        <v>8</v>
      </c>
      <c r="DN288" s="171"/>
    </row>
    <row r="289" spans="115:118" x14ac:dyDescent="0.25">
      <c r="DK289" s="177">
        <v>491</v>
      </c>
      <c r="DL289" s="178" t="s">
        <v>733</v>
      </c>
      <c r="DM289" s="179">
        <v>9</v>
      </c>
      <c r="DN289" s="171"/>
    </row>
    <row r="290" spans="115:118" x14ac:dyDescent="0.25">
      <c r="DK290" s="177">
        <v>492</v>
      </c>
      <c r="DL290" s="178" t="s">
        <v>734</v>
      </c>
      <c r="DM290" s="179">
        <v>10</v>
      </c>
      <c r="DN290" s="171"/>
    </row>
    <row r="291" spans="115:118" x14ac:dyDescent="0.25">
      <c r="DK291" s="177">
        <v>493</v>
      </c>
      <c r="DL291" s="178" t="s">
        <v>817</v>
      </c>
      <c r="DM291" s="179">
        <v>11</v>
      </c>
      <c r="DN291" s="171"/>
    </row>
    <row r="292" spans="115:118" x14ac:dyDescent="0.25">
      <c r="DK292" s="177">
        <v>494</v>
      </c>
      <c r="DL292" s="178" t="s">
        <v>736</v>
      </c>
      <c r="DM292" s="179">
        <v>12</v>
      </c>
      <c r="DN292" s="171"/>
    </row>
    <row r="293" spans="115:118" x14ac:dyDescent="0.25">
      <c r="DK293" s="177">
        <v>501</v>
      </c>
      <c r="DL293" s="178" t="s">
        <v>818</v>
      </c>
      <c r="DM293" s="179">
        <v>1</v>
      </c>
      <c r="DN293" s="171"/>
    </row>
    <row r="294" spans="115:118" x14ac:dyDescent="0.25">
      <c r="DK294" s="177">
        <v>502</v>
      </c>
      <c r="DL294" s="178" t="s">
        <v>819</v>
      </c>
      <c r="DM294" s="179">
        <v>2</v>
      </c>
      <c r="DN294" s="171"/>
    </row>
    <row r="295" spans="115:118" x14ac:dyDescent="0.25">
      <c r="DK295" s="177">
        <v>504</v>
      </c>
      <c r="DL295" s="178" t="s">
        <v>821</v>
      </c>
      <c r="DM295" s="179">
        <v>4</v>
      </c>
      <c r="DN295" s="171"/>
    </row>
    <row r="296" spans="115:118" x14ac:dyDescent="0.25">
      <c r="DK296" s="177">
        <v>506</v>
      </c>
      <c r="DL296" s="178" t="s">
        <v>822</v>
      </c>
      <c r="DM296" s="179">
        <v>3</v>
      </c>
      <c r="DN296" s="171"/>
    </row>
    <row r="297" spans="115:118" x14ac:dyDescent="0.25">
      <c r="DK297" s="177">
        <v>507</v>
      </c>
      <c r="DL297" s="178" t="s">
        <v>823</v>
      </c>
      <c r="DM297" s="179">
        <v>4</v>
      </c>
      <c r="DN297" s="171"/>
    </row>
    <row r="298" spans="115:118" x14ac:dyDescent="0.25">
      <c r="DK298" s="177">
        <v>503</v>
      </c>
      <c r="DL298" s="178" t="s">
        <v>820</v>
      </c>
      <c r="DM298" s="179">
        <v>3</v>
      </c>
      <c r="DN298" s="171"/>
    </row>
    <row r="299" spans="115:118" x14ac:dyDescent="0.25">
      <c r="DK299" s="177">
        <v>508</v>
      </c>
      <c r="DL299" s="178" t="s">
        <v>824</v>
      </c>
      <c r="DM299" s="179">
        <v>5</v>
      </c>
      <c r="DN299" s="171"/>
    </row>
    <row r="300" spans="115:118" x14ac:dyDescent="0.25">
      <c r="DK300" s="177">
        <v>509</v>
      </c>
      <c r="DL300" s="178" t="s">
        <v>825</v>
      </c>
      <c r="DM300" s="179">
        <v>6</v>
      </c>
      <c r="DN300" s="171"/>
    </row>
    <row r="301" spans="115:118" x14ac:dyDescent="0.25">
      <c r="DK301" s="177">
        <v>511</v>
      </c>
      <c r="DL301" s="178" t="s">
        <v>826</v>
      </c>
      <c r="DM301" s="179">
        <v>4</v>
      </c>
      <c r="DN301" s="171"/>
    </row>
    <row r="302" spans="115:118" x14ac:dyDescent="0.25">
      <c r="DK302" s="177">
        <v>512</v>
      </c>
      <c r="DL302" s="178" t="s">
        <v>827</v>
      </c>
      <c r="DM302" s="179">
        <v>5</v>
      </c>
      <c r="DN302" s="171"/>
    </row>
    <row r="303" spans="115:118" x14ac:dyDescent="0.25">
      <c r="DK303" s="177">
        <v>513</v>
      </c>
      <c r="DL303" s="178" t="s">
        <v>828</v>
      </c>
      <c r="DM303" s="179">
        <v>6</v>
      </c>
      <c r="DN303" s="171"/>
    </row>
    <row r="304" spans="115:118" x14ac:dyDescent="0.25">
      <c r="DK304" s="177">
        <v>514</v>
      </c>
      <c r="DL304" s="178" t="s">
        <v>829</v>
      </c>
      <c r="DM304" s="179">
        <v>7</v>
      </c>
      <c r="DN304" s="171"/>
    </row>
    <row r="305" spans="115:118" x14ac:dyDescent="0.25">
      <c r="DK305" s="177">
        <v>516</v>
      </c>
      <c r="DL305" s="178" t="s">
        <v>830</v>
      </c>
      <c r="DM305" s="179">
        <v>4</v>
      </c>
      <c r="DN305" s="171"/>
    </row>
    <row r="306" spans="115:118" x14ac:dyDescent="0.25">
      <c r="DK306" s="177">
        <v>517</v>
      </c>
      <c r="DL306" s="178" t="s">
        <v>831</v>
      </c>
      <c r="DM306" s="179">
        <v>5</v>
      </c>
      <c r="DN306" s="171"/>
    </row>
    <row r="307" spans="115:118" x14ac:dyDescent="0.25">
      <c r="DK307" s="177">
        <v>518</v>
      </c>
      <c r="DL307" s="178" t="s">
        <v>832</v>
      </c>
      <c r="DM307" s="179">
        <v>6</v>
      </c>
      <c r="DN307" s="171"/>
    </row>
    <row r="308" spans="115:118" x14ac:dyDescent="0.25">
      <c r="DK308" s="177">
        <v>521</v>
      </c>
      <c r="DL308" s="178" t="s">
        <v>833</v>
      </c>
      <c r="DM308" s="179">
        <v>4</v>
      </c>
      <c r="DN308" s="171"/>
    </row>
    <row r="309" spans="115:118" x14ac:dyDescent="0.25">
      <c r="DK309" s="177">
        <v>522</v>
      </c>
      <c r="DL309" s="178" t="s">
        <v>834</v>
      </c>
      <c r="DM309" s="179">
        <v>5</v>
      </c>
      <c r="DN309" s="171"/>
    </row>
    <row r="310" spans="115:118" x14ac:dyDescent="0.25">
      <c r="DK310" s="177">
        <v>523</v>
      </c>
      <c r="DL310" s="178" t="s">
        <v>835</v>
      </c>
      <c r="DM310" s="179">
        <v>6</v>
      </c>
      <c r="DN310" s="171"/>
    </row>
    <row r="311" spans="115:118" x14ac:dyDescent="0.25">
      <c r="DK311" s="177">
        <v>524</v>
      </c>
      <c r="DL311" s="178" t="s">
        <v>836</v>
      </c>
      <c r="DM311" s="179">
        <v>7</v>
      </c>
      <c r="DN311" s="171"/>
    </row>
    <row r="312" spans="115:118" x14ac:dyDescent="0.25">
      <c r="DK312" s="177">
        <v>531</v>
      </c>
      <c r="DL312" s="178" t="s">
        <v>837</v>
      </c>
      <c r="DM312" s="179">
        <v>5</v>
      </c>
      <c r="DN312" s="171"/>
    </row>
    <row r="313" spans="115:118" x14ac:dyDescent="0.25">
      <c r="DK313" s="177">
        <v>532</v>
      </c>
      <c r="DL313" s="178" t="s">
        <v>838</v>
      </c>
      <c r="DM313" s="179">
        <v>6</v>
      </c>
      <c r="DN313" s="171"/>
    </row>
    <row r="314" spans="115:118" x14ac:dyDescent="0.25">
      <c r="DK314" s="177">
        <v>533</v>
      </c>
      <c r="DL314" s="178" t="s">
        <v>839</v>
      </c>
      <c r="DM314" s="179">
        <v>6</v>
      </c>
      <c r="DN314" s="171"/>
    </row>
    <row r="315" spans="115:118" x14ac:dyDescent="0.25">
      <c r="DK315" s="177">
        <v>534</v>
      </c>
      <c r="DL315" s="178" t="s">
        <v>840</v>
      </c>
      <c r="DM315" s="179">
        <v>7</v>
      </c>
      <c r="DN315" s="171"/>
    </row>
    <row r="316" spans="115:118" x14ac:dyDescent="0.25">
      <c r="DK316" s="177">
        <v>541</v>
      </c>
      <c r="DL316" s="178" t="s">
        <v>841</v>
      </c>
      <c r="DM316" s="179">
        <v>6</v>
      </c>
      <c r="DN316" s="171"/>
    </row>
    <row r="317" spans="115:118" x14ac:dyDescent="0.25">
      <c r="DK317" s="177">
        <v>542</v>
      </c>
      <c r="DL317" s="178" t="s">
        <v>842</v>
      </c>
      <c r="DM317" s="179">
        <v>7</v>
      </c>
      <c r="DN317" s="171" t="s">
        <v>967</v>
      </c>
    </row>
    <row r="318" spans="115:118" x14ac:dyDescent="0.25">
      <c r="DK318" s="177">
        <v>543</v>
      </c>
      <c r="DL318" s="178" t="s">
        <v>843</v>
      </c>
      <c r="DM318" s="179">
        <v>8</v>
      </c>
      <c r="DN318" s="171"/>
    </row>
    <row r="319" spans="115:118" x14ac:dyDescent="0.25">
      <c r="DK319" s="177">
        <v>544</v>
      </c>
      <c r="DL319" s="178" t="s">
        <v>844</v>
      </c>
      <c r="DM319" s="179">
        <v>9</v>
      </c>
      <c r="DN319" s="171"/>
    </row>
    <row r="320" spans="115:118" x14ac:dyDescent="0.25">
      <c r="DK320" s="177">
        <v>545</v>
      </c>
      <c r="DL320" s="178" t="s">
        <v>845</v>
      </c>
      <c r="DM320" s="179">
        <v>10</v>
      </c>
      <c r="DN320" s="171"/>
    </row>
    <row r="321" spans="115:118" x14ac:dyDescent="0.25">
      <c r="DK321" s="177">
        <v>550</v>
      </c>
      <c r="DL321" s="178" t="s">
        <v>846</v>
      </c>
      <c r="DM321" s="179">
        <v>7</v>
      </c>
      <c r="DN321" s="171"/>
    </row>
    <row r="322" spans="115:118" x14ac:dyDescent="0.25">
      <c r="DK322" s="177">
        <v>551</v>
      </c>
      <c r="DL322" s="178" t="s">
        <v>732</v>
      </c>
      <c r="DM322" s="179">
        <v>8</v>
      </c>
      <c r="DN322" s="171"/>
    </row>
    <row r="323" spans="115:118" x14ac:dyDescent="0.25">
      <c r="DK323" s="177">
        <v>552</v>
      </c>
      <c r="DL323" s="178" t="s">
        <v>733</v>
      </c>
      <c r="DM323" s="179">
        <v>9</v>
      </c>
      <c r="DN323" s="171"/>
    </row>
    <row r="324" spans="115:118" x14ac:dyDescent="0.25">
      <c r="DK324" s="177">
        <v>553</v>
      </c>
      <c r="DL324" s="178" t="s">
        <v>734</v>
      </c>
      <c r="DM324" s="179">
        <v>10</v>
      </c>
      <c r="DN324" s="171"/>
    </row>
    <row r="325" spans="115:118" x14ac:dyDescent="0.25">
      <c r="DK325" s="177">
        <v>554</v>
      </c>
      <c r="DL325" s="178" t="s">
        <v>817</v>
      </c>
      <c r="DM325" s="179">
        <v>11</v>
      </c>
      <c r="DN325" s="171"/>
    </row>
    <row r="326" spans="115:118" x14ac:dyDescent="0.25">
      <c r="DK326" s="177">
        <v>555</v>
      </c>
      <c r="DL326" s="180" t="s">
        <v>736</v>
      </c>
      <c r="DM326" s="179">
        <v>12</v>
      </c>
      <c r="DN326" s="171"/>
    </row>
    <row r="327" spans="115:118" x14ac:dyDescent="0.25">
      <c r="DK327" s="177">
        <v>561</v>
      </c>
      <c r="DL327" s="178" t="s">
        <v>847</v>
      </c>
      <c r="DM327" s="179">
        <v>3</v>
      </c>
      <c r="DN327" s="171"/>
    </row>
    <row r="328" spans="115:118" x14ac:dyDescent="0.25">
      <c r="DK328" s="177">
        <v>562</v>
      </c>
      <c r="DL328" s="178" t="s">
        <v>848</v>
      </c>
      <c r="DM328" s="179">
        <v>4</v>
      </c>
      <c r="DN328" s="171"/>
    </row>
    <row r="329" spans="115:118" x14ac:dyDescent="0.25">
      <c r="DK329" s="177">
        <v>563</v>
      </c>
      <c r="DL329" s="178" t="s">
        <v>849</v>
      </c>
      <c r="DM329" s="179">
        <v>5</v>
      </c>
      <c r="DN329" s="171"/>
    </row>
    <row r="330" spans="115:118" x14ac:dyDescent="0.25">
      <c r="DK330" s="177">
        <v>564</v>
      </c>
      <c r="DL330" s="178" t="s">
        <v>850</v>
      </c>
      <c r="DM330" s="179">
        <v>6</v>
      </c>
      <c r="DN330" s="171"/>
    </row>
    <row r="331" spans="115:118" x14ac:dyDescent="0.25">
      <c r="DK331" s="177">
        <v>565</v>
      </c>
      <c r="DL331" s="178" t="s">
        <v>851</v>
      </c>
      <c r="DM331" s="179">
        <v>7</v>
      </c>
      <c r="DN331" s="171"/>
    </row>
    <row r="332" spans="115:118" x14ac:dyDescent="0.25">
      <c r="DK332" s="177">
        <v>566</v>
      </c>
      <c r="DL332" s="178" t="s">
        <v>0</v>
      </c>
      <c r="DM332" s="179">
        <v>8</v>
      </c>
      <c r="DN332" s="171"/>
    </row>
    <row r="333" spans="115:118" x14ac:dyDescent="0.25">
      <c r="DK333" s="177">
        <v>571</v>
      </c>
      <c r="DL333" s="178" t="s">
        <v>1</v>
      </c>
      <c r="DM333" s="179">
        <v>3</v>
      </c>
      <c r="DN333" s="171"/>
    </row>
    <row r="334" spans="115:118" x14ac:dyDescent="0.25">
      <c r="DK334" s="177">
        <v>572</v>
      </c>
      <c r="DL334" s="178" t="s">
        <v>2</v>
      </c>
      <c r="DM334" s="179">
        <v>4</v>
      </c>
      <c r="DN334" s="171"/>
    </row>
    <row r="335" spans="115:118" x14ac:dyDescent="0.25">
      <c r="DK335" s="177">
        <v>573</v>
      </c>
      <c r="DL335" s="178" t="s">
        <v>3</v>
      </c>
      <c r="DM335" s="179">
        <v>5</v>
      </c>
      <c r="DN335" s="171"/>
    </row>
    <row r="336" spans="115:118" x14ac:dyDescent="0.25">
      <c r="DK336" s="177">
        <v>574</v>
      </c>
      <c r="DL336" s="178" t="s">
        <v>4</v>
      </c>
      <c r="DM336" s="179">
        <v>6</v>
      </c>
      <c r="DN336" s="171"/>
    </row>
    <row r="337" spans="115:118" x14ac:dyDescent="0.25">
      <c r="DK337" s="177">
        <v>575</v>
      </c>
      <c r="DL337" s="178" t="s">
        <v>5</v>
      </c>
      <c r="DM337" s="179">
        <v>7</v>
      </c>
      <c r="DN337" s="171"/>
    </row>
    <row r="338" spans="115:118" x14ac:dyDescent="0.25">
      <c r="DK338" s="177">
        <v>576</v>
      </c>
      <c r="DL338" s="178" t="s">
        <v>6</v>
      </c>
      <c r="DM338" s="179">
        <v>8</v>
      </c>
      <c r="DN338" s="171"/>
    </row>
    <row r="339" spans="115:118" x14ac:dyDescent="0.25">
      <c r="DK339" s="177">
        <v>577</v>
      </c>
      <c r="DL339" s="178" t="s">
        <v>7</v>
      </c>
      <c r="DM339" s="181"/>
      <c r="DN339" s="171"/>
    </row>
    <row r="340" spans="115:118" x14ac:dyDescent="0.25">
      <c r="DK340" s="177">
        <v>578</v>
      </c>
      <c r="DL340" s="178" t="s">
        <v>8</v>
      </c>
      <c r="DM340" s="179">
        <v>7</v>
      </c>
      <c r="DN340" s="171"/>
    </row>
    <row r="341" spans="115:118" x14ac:dyDescent="0.25">
      <c r="DK341" s="177">
        <v>580</v>
      </c>
      <c r="DL341" s="178" t="s">
        <v>9</v>
      </c>
      <c r="DM341" s="179">
        <v>2</v>
      </c>
      <c r="DN341" s="171"/>
    </row>
    <row r="342" spans="115:118" x14ac:dyDescent="0.25">
      <c r="DK342" s="177">
        <v>581</v>
      </c>
      <c r="DL342" s="178" t="s">
        <v>10</v>
      </c>
      <c r="DM342" s="179">
        <v>3</v>
      </c>
      <c r="DN342" s="171"/>
    </row>
    <row r="343" spans="115:118" x14ac:dyDescent="0.25">
      <c r="DK343" s="177">
        <v>582</v>
      </c>
      <c r="DL343" s="178" t="s">
        <v>11</v>
      </c>
      <c r="DM343" s="179">
        <v>4</v>
      </c>
      <c r="DN343" s="171"/>
    </row>
    <row r="344" spans="115:118" x14ac:dyDescent="0.25">
      <c r="DK344" s="177">
        <v>583</v>
      </c>
      <c r="DL344" s="178" t="s">
        <v>12</v>
      </c>
      <c r="DM344" s="179">
        <v>4</v>
      </c>
      <c r="DN344" s="171"/>
    </row>
    <row r="345" spans="115:118" x14ac:dyDescent="0.25">
      <c r="DK345" s="177">
        <v>584</v>
      </c>
      <c r="DL345" s="178" t="s">
        <v>13</v>
      </c>
      <c r="DM345" s="179">
        <v>5</v>
      </c>
      <c r="DN345" s="171"/>
    </row>
    <row r="346" spans="115:118" x14ac:dyDescent="0.25">
      <c r="DK346" s="177">
        <v>585</v>
      </c>
      <c r="DL346" s="178" t="s">
        <v>14</v>
      </c>
      <c r="DM346" s="179">
        <v>6</v>
      </c>
      <c r="DN346" s="171"/>
    </row>
    <row r="347" spans="115:118" x14ac:dyDescent="0.25">
      <c r="DK347" s="177">
        <v>586</v>
      </c>
      <c r="DL347" s="178" t="s">
        <v>15</v>
      </c>
      <c r="DM347" s="179">
        <v>7</v>
      </c>
      <c r="DN347" s="171"/>
    </row>
    <row r="348" spans="115:118" x14ac:dyDescent="0.25">
      <c r="DK348" s="177">
        <v>587</v>
      </c>
      <c r="DL348" s="178" t="s">
        <v>16</v>
      </c>
      <c r="DM348" s="179">
        <v>8</v>
      </c>
      <c r="DN348" s="171"/>
    </row>
    <row r="349" spans="115:118" x14ac:dyDescent="0.25">
      <c r="DK349" s="177">
        <v>590</v>
      </c>
      <c r="DL349" s="178" t="s">
        <v>846</v>
      </c>
      <c r="DM349" s="179">
        <v>7</v>
      </c>
      <c r="DN349" s="171"/>
    </row>
    <row r="350" spans="115:118" x14ac:dyDescent="0.25">
      <c r="DK350" s="177">
        <v>591</v>
      </c>
      <c r="DL350" s="178" t="s">
        <v>17</v>
      </c>
      <c r="DM350" s="179">
        <v>8</v>
      </c>
      <c r="DN350" s="171"/>
    </row>
    <row r="351" spans="115:118" x14ac:dyDescent="0.25">
      <c r="DK351" s="177">
        <v>592</v>
      </c>
      <c r="DL351" s="178" t="s">
        <v>18</v>
      </c>
      <c r="DM351" s="179">
        <v>9</v>
      </c>
      <c r="DN351" s="171"/>
    </row>
    <row r="352" spans="115:118" x14ac:dyDescent="0.25">
      <c r="DK352" s="177">
        <v>593</v>
      </c>
      <c r="DL352" s="178" t="s">
        <v>19</v>
      </c>
      <c r="DM352" s="179">
        <v>10</v>
      </c>
      <c r="DN352" s="171"/>
    </row>
    <row r="353" spans="115:118" x14ac:dyDescent="0.25">
      <c r="DK353" s="177">
        <v>594</v>
      </c>
      <c r="DL353" s="178" t="s">
        <v>20</v>
      </c>
      <c r="DM353" s="179">
        <v>11</v>
      </c>
      <c r="DN353" s="171"/>
    </row>
    <row r="354" spans="115:118" x14ac:dyDescent="0.25">
      <c r="DK354" s="177">
        <v>601</v>
      </c>
      <c r="DL354" s="178" t="s">
        <v>21</v>
      </c>
      <c r="DM354" s="179">
        <v>4</v>
      </c>
      <c r="DN354" s="171"/>
    </row>
    <row r="355" spans="115:118" x14ac:dyDescent="0.25">
      <c r="DK355" s="177">
        <v>602</v>
      </c>
      <c r="DL355" s="178" t="s">
        <v>22</v>
      </c>
      <c r="DM355" s="179">
        <v>5</v>
      </c>
      <c r="DN355" s="171"/>
    </row>
    <row r="356" spans="115:118" x14ac:dyDescent="0.25">
      <c r="DK356" s="177">
        <v>603</v>
      </c>
      <c r="DL356" s="178" t="s">
        <v>23</v>
      </c>
      <c r="DM356" s="179">
        <v>6</v>
      </c>
      <c r="DN356" s="171"/>
    </row>
    <row r="357" spans="115:118" x14ac:dyDescent="0.25">
      <c r="DK357" s="177">
        <v>604</v>
      </c>
      <c r="DL357" s="178" t="s">
        <v>24</v>
      </c>
      <c r="DM357" s="179">
        <v>7</v>
      </c>
      <c r="DN357" s="171"/>
    </row>
    <row r="358" spans="115:118" x14ac:dyDescent="0.25">
      <c r="DK358" s="177">
        <v>611</v>
      </c>
      <c r="DL358" s="178" t="s">
        <v>25</v>
      </c>
      <c r="DM358" s="179">
        <v>1</v>
      </c>
      <c r="DN358" s="171"/>
    </row>
    <row r="359" spans="115:118" x14ac:dyDescent="0.25">
      <c r="DK359" s="177">
        <v>612</v>
      </c>
      <c r="DL359" s="178" t="s">
        <v>26</v>
      </c>
      <c r="DM359" s="179">
        <v>2</v>
      </c>
      <c r="DN359" s="171"/>
    </row>
    <row r="360" spans="115:118" x14ac:dyDescent="0.25">
      <c r="DK360" s="177">
        <v>613</v>
      </c>
      <c r="DL360" s="178" t="s">
        <v>27</v>
      </c>
      <c r="DM360" s="179">
        <v>3</v>
      </c>
      <c r="DN360" s="171" t="s">
        <v>963</v>
      </c>
    </row>
    <row r="361" spans="115:118" x14ac:dyDescent="0.25">
      <c r="DK361" s="177">
        <v>614</v>
      </c>
      <c r="DL361" s="178" t="s">
        <v>28</v>
      </c>
      <c r="DM361" s="179">
        <v>4</v>
      </c>
      <c r="DN361" s="171" t="s">
        <v>963</v>
      </c>
    </row>
    <row r="362" spans="115:118" x14ac:dyDescent="0.25">
      <c r="DK362" s="177">
        <v>631</v>
      </c>
      <c r="DL362" s="178" t="s">
        <v>29</v>
      </c>
      <c r="DM362" s="179">
        <v>8</v>
      </c>
      <c r="DN362" s="171"/>
    </row>
    <row r="363" spans="115:118" x14ac:dyDescent="0.25">
      <c r="DK363" s="177">
        <v>632</v>
      </c>
      <c r="DL363" s="178" t="s">
        <v>30</v>
      </c>
      <c r="DM363" s="179">
        <v>9</v>
      </c>
      <c r="DN363" s="171"/>
    </row>
    <row r="364" spans="115:118" x14ac:dyDescent="0.25">
      <c r="DK364" s="177">
        <v>633</v>
      </c>
      <c r="DL364" s="178" t="s">
        <v>31</v>
      </c>
      <c r="DM364" s="179">
        <v>10</v>
      </c>
      <c r="DN364" s="171"/>
    </row>
    <row r="365" spans="115:118" x14ac:dyDescent="0.25">
      <c r="DK365" s="177">
        <v>634</v>
      </c>
      <c r="DL365" s="178" t="s">
        <v>32</v>
      </c>
      <c r="DM365" s="179">
        <v>11</v>
      </c>
      <c r="DN365" s="171"/>
    </row>
    <row r="366" spans="115:118" x14ac:dyDescent="0.25">
      <c r="DK366" s="177">
        <v>690</v>
      </c>
      <c r="DL366" s="178" t="s">
        <v>732</v>
      </c>
      <c r="DM366" s="179">
        <v>8</v>
      </c>
      <c r="DN366" s="171"/>
    </row>
    <row r="367" spans="115:118" x14ac:dyDescent="0.25">
      <c r="DK367" s="177">
        <v>691</v>
      </c>
      <c r="DL367" s="178" t="s">
        <v>733</v>
      </c>
      <c r="DM367" s="179">
        <v>9</v>
      </c>
      <c r="DN367" s="171"/>
    </row>
    <row r="368" spans="115:118" x14ac:dyDescent="0.25">
      <c r="DK368" s="177">
        <v>692</v>
      </c>
      <c r="DL368" s="178" t="s">
        <v>734</v>
      </c>
      <c r="DM368" s="179">
        <v>10</v>
      </c>
      <c r="DN368" s="171"/>
    </row>
    <row r="369" spans="115:118" x14ac:dyDescent="0.25">
      <c r="DK369" s="177">
        <v>693</v>
      </c>
      <c r="DL369" s="178" t="s">
        <v>817</v>
      </c>
      <c r="DM369" s="179">
        <v>11</v>
      </c>
      <c r="DN369" s="171"/>
    </row>
    <row r="370" spans="115:118" x14ac:dyDescent="0.25">
      <c r="DK370" s="177">
        <v>694</v>
      </c>
      <c r="DL370" s="178" t="s">
        <v>736</v>
      </c>
      <c r="DM370" s="179">
        <v>12</v>
      </c>
      <c r="DN370" s="171"/>
    </row>
    <row r="371" spans="115:118" x14ac:dyDescent="0.25">
      <c r="DK371" s="177">
        <v>706</v>
      </c>
      <c r="DL371" s="178" t="s">
        <v>33</v>
      </c>
      <c r="DM371" s="179">
        <v>4</v>
      </c>
      <c r="DN371" s="171"/>
    </row>
    <row r="372" spans="115:118" x14ac:dyDescent="0.25">
      <c r="DK372" s="177">
        <v>707</v>
      </c>
      <c r="DL372" s="178" t="s">
        <v>34</v>
      </c>
      <c r="DM372" s="179">
        <v>5</v>
      </c>
      <c r="DN372" s="171"/>
    </row>
    <row r="373" spans="115:118" x14ac:dyDescent="0.25">
      <c r="DK373" s="177">
        <v>708</v>
      </c>
      <c r="DL373" s="178" t="s">
        <v>35</v>
      </c>
      <c r="DM373" s="179">
        <v>6</v>
      </c>
      <c r="DN373" s="171"/>
    </row>
    <row r="374" spans="115:118" x14ac:dyDescent="0.25">
      <c r="DK374" s="177">
        <v>709</v>
      </c>
      <c r="DL374" s="178" t="s">
        <v>36</v>
      </c>
      <c r="DM374" s="179">
        <v>7</v>
      </c>
      <c r="DN374" s="171"/>
    </row>
    <row r="375" spans="115:118" x14ac:dyDescent="0.25">
      <c r="DK375" s="177">
        <v>710</v>
      </c>
      <c r="DL375" s="178" t="s">
        <v>37</v>
      </c>
      <c r="DM375" s="179">
        <v>6</v>
      </c>
      <c r="DN375" s="171"/>
    </row>
    <row r="376" spans="115:118" x14ac:dyDescent="0.25">
      <c r="DK376" s="177">
        <v>711</v>
      </c>
      <c r="DL376" s="178" t="s">
        <v>38</v>
      </c>
      <c r="DM376" s="179">
        <v>7</v>
      </c>
      <c r="DN376" s="171"/>
    </row>
    <row r="377" spans="115:118" x14ac:dyDescent="0.25">
      <c r="DK377" s="177">
        <v>712</v>
      </c>
      <c r="DL377" s="178" t="s">
        <v>39</v>
      </c>
      <c r="DM377" s="179">
        <v>8</v>
      </c>
      <c r="DN377" s="171"/>
    </row>
    <row r="378" spans="115:118" x14ac:dyDescent="0.25">
      <c r="DK378" s="177">
        <v>713</v>
      </c>
      <c r="DL378" s="178" t="s">
        <v>40</v>
      </c>
      <c r="DM378" s="179">
        <v>9</v>
      </c>
      <c r="DN378" s="171"/>
    </row>
    <row r="379" spans="115:118" x14ac:dyDescent="0.25">
      <c r="DK379" s="177">
        <v>714</v>
      </c>
      <c r="DL379" s="178" t="s">
        <v>41</v>
      </c>
      <c r="DM379" s="179">
        <v>10</v>
      </c>
      <c r="DN379" s="171"/>
    </row>
    <row r="380" spans="115:118" x14ac:dyDescent="0.25">
      <c r="DK380" s="177">
        <v>720</v>
      </c>
      <c r="DL380" s="178" t="s">
        <v>42</v>
      </c>
      <c r="DM380" s="179">
        <v>6</v>
      </c>
      <c r="DN380" s="171"/>
    </row>
    <row r="381" spans="115:118" x14ac:dyDescent="0.25">
      <c r="DK381" s="177">
        <v>721</v>
      </c>
      <c r="DL381" s="178" t="s">
        <v>43</v>
      </c>
      <c r="DM381" s="179">
        <v>7</v>
      </c>
      <c r="DN381" s="171"/>
    </row>
    <row r="382" spans="115:118" x14ac:dyDescent="0.25">
      <c r="DK382" s="177">
        <v>722</v>
      </c>
      <c r="DL382" s="178" t="s">
        <v>44</v>
      </c>
      <c r="DM382" s="179">
        <v>8</v>
      </c>
      <c r="DN382" s="171"/>
    </row>
    <row r="383" spans="115:118" x14ac:dyDescent="0.25">
      <c r="DK383" s="177">
        <v>723</v>
      </c>
      <c r="DL383" s="178" t="s">
        <v>45</v>
      </c>
      <c r="DM383" s="179">
        <v>9</v>
      </c>
      <c r="DN383" s="171"/>
    </row>
    <row r="384" spans="115:118" x14ac:dyDescent="0.25">
      <c r="DK384" s="177">
        <v>724</v>
      </c>
      <c r="DL384" s="178" t="s">
        <v>46</v>
      </c>
      <c r="DM384" s="179">
        <v>10</v>
      </c>
      <c r="DN384" s="171"/>
    </row>
    <row r="385" spans="115:118" x14ac:dyDescent="0.25">
      <c r="DK385" s="177">
        <v>731</v>
      </c>
      <c r="DL385" s="178" t="s">
        <v>47</v>
      </c>
      <c r="DM385" s="179">
        <v>4</v>
      </c>
      <c r="DN385" s="171" t="s">
        <v>964</v>
      </c>
    </row>
    <row r="386" spans="115:118" x14ac:dyDescent="0.25">
      <c r="DK386" s="177">
        <v>732</v>
      </c>
      <c r="DL386" s="178" t="s">
        <v>48</v>
      </c>
      <c r="DM386" s="179">
        <v>5</v>
      </c>
      <c r="DN386" s="171" t="s">
        <v>964</v>
      </c>
    </row>
    <row r="387" spans="115:118" x14ac:dyDescent="0.25">
      <c r="DK387" s="177">
        <v>733</v>
      </c>
      <c r="DL387" s="178" t="s">
        <v>49</v>
      </c>
      <c r="DM387" s="179">
        <v>6</v>
      </c>
      <c r="DN387" s="171" t="s">
        <v>964</v>
      </c>
    </row>
    <row r="388" spans="115:118" x14ac:dyDescent="0.25">
      <c r="DK388" s="177">
        <v>741</v>
      </c>
      <c r="DL388" s="178" t="s">
        <v>50</v>
      </c>
      <c r="DM388" s="179">
        <v>7</v>
      </c>
      <c r="DN388" s="171" t="s">
        <v>965</v>
      </c>
    </row>
    <row r="389" spans="115:118" x14ac:dyDescent="0.25">
      <c r="DK389" s="177">
        <v>742</v>
      </c>
      <c r="DL389" s="178" t="s">
        <v>51</v>
      </c>
      <c r="DM389" s="179">
        <v>8</v>
      </c>
      <c r="DN389" s="171" t="s">
        <v>966</v>
      </c>
    </row>
    <row r="390" spans="115:118" x14ac:dyDescent="0.25">
      <c r="DK390" s="177">
        <v>743</v>
      </c>
      <c r="DL390" s="178" t="s">
        <v>52</v>
      </c>
      <c r="DM390" s="179">
        <v>9</v>
      </c>
      <c r="DN390" s="171"/>
    </row>
    <row r="391" spans="115:118" x14ac:dyDescent="0.25">
      <c r="DK391" s="177">
        <v>750</v>
      </c>
      <c r="DL391" s="178" t="s">
        <v>732</v>
      </c>
      <c r="DM391" s="179">
        <v>9</v>
      </c>
      <c r="DN391" s="171" t="s">
        <v>951</v>
      </c>
    </row>
    <row r="392" spans="115:118" x14ac:dyDescent="0.25">
      <c r="DK392" s="177">
        <v>751</v>
      </c>
      <c r="DL392" s="178" t="s">
        <v>733</v>
      </c>
      <c r="DM392" s="179">
        <v>10</v>
      </c>
      <c r="DN392" s="171" t="s">
        <v>951</v>
      </c>
    </row>
    <row r="393" spans="115:118" x14ac:dyDescent="0.25">
      <c r="DK393" s="177">
        <v>752</v>
      </c>
      <c r="DL393" s="178" t="s">
        <v>734</v>
      </c>
      <c r="DM393" s="179">
        <v>11</v>
      </c>
      <c r="DN393" s="171" t="s">
        <v>951</v>
      </c>
    </row>
    <row r="394" spans="115:118" x14ac:dyDescent="0.25">
      <c r="DK394" s="177">
        <v>753</v>
      </c>
      <c r="DL394" s="178" t="s">
        <v>735</v>
      </c>
      <c r="DM394" s="179">
        <v>12</v>
      </c>
      <c r="DN394" s="171" t="s">
        <v>951</v>
      </c>
    </row>
    <row r="395" spans="115:118" x14ac:dyDescent="0.25">
      <c r="DK395" s="177">
        <v>760</v>
      </c>
      <c r="DL395" s="178" t="s">
        <v>53</v>
      </c>
      <c r="DM395" s="179">
        <v>6</v>
      </c>
      <c r="DN395" s="171"/>
    </row>
    <row r="396" spans="115:118" x14ac:dyDescent="0.25">
      <c r="DK396" s="177">
        <v>761</v>
      </c>
      <c r="DL396" s="178" t="s">
        <v>54</v>
      </c>
      <c r="DM396" s="179">
        <v>7</v>
      </c>
      <c r="DN396" s="171"/>
    </row>
    <row r="397" spans="115:118" x14ac:dyDescent="0.25">
      <c r="DK397" s="177">
        <v>762</v>
      </c>
      <c r="DL397" s="178" t="s">
        <v>55</v>
      </c>
      <c r="DM397" s="179">
        <v>8</v>
      </c>
      <c r="DN397" s="171"/>
    </row>
    <row r="398" spans="115:118" x14ac:dyDescent="0.25">
      <c r="DK398" s="177">
        <v>763</v>
      </c>
      <c r="DL398" s="178" t="s">
        <v>56</v>
      </c>
      <c r="DM398" s="179">
        <v>9</v>
      </c>
      <c r="DN398" s="171"/>
    </row>
    <row r="399" spans="115:118" x14ac:dyDescent="0.25">
      <c r="DK399" s="177">
        <v>764</v>
      </c>
      <c r="DL399" s="178" t="s">
        <v>57</v>
      </c>
      <c r="DM399" s="179">
        <v>10</v>
      </c>
      <c r="DN399" s="171"/>
    </row>
    <row r="400" spans="115:118" x14ac:dyDescent="0.25">
      <c r="DK400" s="177">
        <v>770</v>
      </c>
      <c r="DL400" s="178" t="s">
        <v>53</v>
      </c>
      <c r="DM400" s="179">
        <v>6</v>
      </c>
      <c r="DN400" s="171"/>
    </row>
    <row r="401" spans="115:118" x14ac:dyDescent="0.25">
      <c r="DK401" s="177">
        <v>771</v>
      </c>
      <c r="DL401" s="178" t="s">
        <v>54</v>
      </c>
      <c r="DM401" s="179">
        <v>7</v>
      </c>
      <c r="DN401" s="171" t="s">
        <v>951</v>
      </c>
    </row>
    <row r="402" spans="115:118" x14ac:dyDescent="0.25">
      <c r="DK402" s="177">
        <v>772</v>
      </c>
      <c r="DL402" s="178" t="s">
        <v>55</v>
      </c>
      <c r="DM402" s="179">
        <v>8</v>
      </c>
      <c r="DN402" s="171" t="s">
        <v>951</v>
      </c>
    </row>
    <row r="403" spans="115:118" x14ac:dyDescent="0.25">
      <c r="DK403" s="177">
        <v>773</v>
      </c>
      <c r="DL403" s="178" t="s">
        <v>56</v>
      </c>
      <c r="DM403" s="179">
        <v>9</v>
      </c>
      <c r="DN403" s="171" t="s">
        <v>951</v>
      </c>
    </row>
    <row r="404" spans="115:118" x14ac:dyDescent="0.25">
      <c r="DK404" s="177">
        <v>774</v>
      </c>
      <c r="DL404" s="178" t="s">
        <v>57</v>
      </c>
      <c r="DM404" s="179">
        <v>10</v>
      </c>
      <c r="DN404" s="171" t="s">
        <v>951</v>
      </c>
    </row>
    <row r="405" spans="115:118" x14ac:dyDescent="0.25">
      <c r="DK405" s="177">
        <v>780</v>
      </c>
      <c r="DL405" s="178" t="s">
        <v>53</v>
      </c>
      <c r="DM405" s="179">
        <v>6</v>
      </c>
      <c r="DN405" s="171"/>
    </row>
    <row r="406" spans="115:118" x14ac:dyDescent="0.25">
      <c r="DK406" s="177">
        <v>780</v>
      </c>
      <c r="DL406" s="178" t="s">
        <v>53</v>
      </c>
      <c r="DM406" s="179">
        <v>6</v>
      </c>
      <c r="DN406" s="171"/>
    </row>
    <row r="407" spans="115:118" x14ac:dyDescent="0.25">
      <c r="DK407" s="177">
        <v>781</v>
      </c>
      <c r="DL407" s="178" t="s">
        <v>54</v>
      </c>
      <c r="DM407" s="179">
        <v>7</v>
      </c>
      <c r="DN407" s="171" t="s">
        <v>952</v>
      </c>
    </row>
    <row r="408" spans="115:118" x14ac:dyDescent="0.25">
      <c r="DK408" s="177">
        <v>781</v>
      </c>
      <c r="DL408" s="178" t="s">
        <v>54</v>
      </c>
      <c r="DM408" s="179">
        <v>7</v>
      </c>
      <c r="DN408" s="171" t="s">
        <v>952</v>
      </c>
    </row>
    <row r="409" spans="115:118" x14ac:dyDescent="0.25">
      <c r="DK409" s="177">
        <v>782</v>
      </c>
      <c r="DL409" s="178" t="s">
        <v>55</v>
      </c>
      <c r="DM409" s="179">
        <v>8</v>
      </c>
      <c r="DN409" s="171" t="s">
        <v>952</v>
      </c>
    </row>
    <row r="410" spans="115:118" x14ac:dyDescent="0.25">
      <c r="DK410" s="177">
        <v>782</v>
      </c>
      <c r="DL410" s="178" t="s">
        <v>55</v>
      </c>
      <c r="DM410" s="179">
        <v>8</v>
      </c>
      <c r="DN410" s="171" t="s">
        <v>952</v>
      </c>
    </row>
    <row r="411" spans="115:118" x14ac:dyDescent="0.25">
      <c r="DK411" s="177">
        <v>783</v>
      </c>
      <c r="DL411" s="178" t="s">
        <v>56</v>
      </c>
      <c r="DM411" s="179">
        <v>9</v>
      </c>
      <c r="DN411" s="171" t="s">
        <v>952</v>
      </c>
    </row>
    <row r="412" spans="115:118" x14ac:dyDescent="0.25">
      <c r="DK412" s="177">
        <v>783</v>
      </c>
      <c r="DL412" s="178" t="s">
        <v>56</v>
      </c>
      <c r="DM412" s="179">
        <v>9</v>
      </c>
      <c r="DN412" s="171" t="s">
        <v>952</v>
      </c>
    </row>
    <row r="413" spans="115:118" x14ac:dyDescent="0.25">
      <c r="DK413" s="177">
        <v>784</v>
      </c>
      <c r="DL413" s="178" t="s">
        <v>57</v>
      </c>
      <c r="DM413" s="179">
        <v>10</v>
      </c>
      <c r="DN413" s="171" t="s">
        <v>952</v>
      </c>
    </row>
    <row r="414" spans="115:118" x14ac:dyDescent="0.25">
      <c r="DK414" s="177">
        <v>784</v>
      </c>
      <c r="DL414" s="178" t="s">
        <v>57</v>
      </c>
      <c r="DM414" s="179">
        <v>10</v>
      </c>
      <c r="DN414" s="171" t="s">
        <v>952</v>
      </c>
    </row>
    <row r="415" spans="115:118" x14ac:dyDescent="0.25">
      <c r="DK415" s="177">
        <v>811</v>
      </c>
      <c r="DL415" s="178" t="s">
        <v>58</v>
      </c>
      <c r="DM415" s="179">
        <v>4</v>
      </c>
      <c r="DN415" s="171"/>
    </row>
    <row r="416" spans="115:118" x14ac:dyDescent="0.25">
      <c r="DK416" s="177">
        <v>812</v>
      </c>
      <c r="DL416" s="178" t="s">
        <v>59</v>
      </c>
      <c r="DM416" s="179">
        <v>5</v>
      </c>
      <c r="DN416" s="171"/>
    </row>
    <row r="417" spans="115:118" x14ac:dyDescent="0.25">
      <c r="DK417" s="177">
        <v>813</v>
      </c>
      <c r="DL417" s="178" t="s">
        <v>60</v>
      </c>
      <c r="DM417" s="179">
        <v>6</v>
      </c>
      <c r="DN417" s="171"/>
    </row>
    <row r="418" spans="115:118" x14ac:dyDescent="0.25">
      <c r="DK418" s="177">
        <v>814</v>
      </c>
      <c r="DL418" s="178" t="s">
        <v>61</v>
      </c>
      <c r="DM418" s="179">
        <v>7</v>
      </c>
      <c r="DN418" s="171"/>
    </row>
    <row r="419" spans="115:118" x14ac:dyDescent="0.25">
      <c r="DK419" s="177">
        <v>821</v>
      </c>
      <c r="DL419" s="178" t="s">
        <v>62</v>
      </c>
      <c r="DM419" s="179">
        <v>7</v>
      </c>
      <c r="DN419" s="171"/>
    </row>
    <row r="420" spans="115:118" x14ac:dyDescent="0.25">
      <c r="DK420" s="177">
        <v>822</v>
      </c>
      <c r="DL420" s="178" t="s">
        <v>63</v>
      </c>
      <c r="DM420" s="179">
        <v>8</v>
      </c>
      <c r="DN420" s="171"/>
    </row>
    <row r="421" spans="115:118" x14ac:dyDescent="0.25">
      <c r="DK421" s="177">
        <v>823</v>
      </c>
      <c r="DL421" s="178" t="s">
        <v>64</v>
      </c>
      <c r="DM421" s="179">
        <v>9</v>
      </c>
      <c r="DN421" s="171"/>
    </row>
    <row r="422" spans="115:118" x14ac:dyDescent="0.25">
      <c r="DK422" s="177">
        <v>824</v>
      </c>
      <c r="DL422" s="178" t="s">
        <v>65</v>
      </c>
      <c r="DM422" s="179">
        <v>10</v>
      </c>
      <c r="DN422" s="171"/>
    </row>
    <row r="423" spans="115:118" x14ac:dyDescent="0.25">
      <c r="DK423" s="177">
        <v>850</v>
      </c>
      <c r="DL423" s="178" t="s">
        <v>732</v>
      </c>
      <c r="DM423" s="179">
        <v>8</v>
      </c>
      <c r="DN423" s="171"/>
    </row>
    <row r="424" spans="115:118" x14ac:dyDescent="0.25">
      <c r="DK424" s="177">
        <v>851</v>
      </c>
      <c r="DL424" s="178" t="s">
        <v>733</v>
      </c>
      <c r="DM424" s="179">
        <v>9</v>
      </c>
      <c r="DN424" s="171"/>
    </row>
    <row r="425" spans="115:118" x14ac:dyDescent="0.25">
      <c r="DK425" s="177">
        <v>852</v>
      </c>
      <c r="DL425" s="178" t="s">
        <v>734</v>
      </c>
      <c r="DM425" s="179">
        <v>10</v>
      </c>
      <c r="DN425" s="171"/>
    </row>
    <row r="426" spans="115:118" x14ac:dyDescent="0.25">
      <c r="DK426" s="177">
        <v>853</v>
      </c>
      <c r="DL426" s="178" t="s">
        <v>735</v>
      </c>
      <c r="DM426" s="179">
        <v>11</v>
      </c>
      <c r="DN426" s="171"/>
    </row>
    <row r="427" spans="115:118" x14ac:dyDescent="0.25">
      <c r="DK427" s="177">
        <v>951</v>
      </c>
      <c r="DL427" s="178" t="s">
        <v>66</v>
      </c>
      <c r="DM427" s="179">
        <v>6</v>
      </c>
      <c r="DN427" s="171"/>
    </row>
    <row r="428" spans="115:118" x14ac:dyDescent="0.25">
      <c r="DK428" s="177">
        <v>952</v>
      </c>
      <c r="DL428" s="178" t="s">
        <v>67</v>
      </c>
      <c r="DM428" s="179">
        <v>7</v>
      </c>
      <c r="DN428" s="171"/>
    </row>
    <row r="429" spans="115:118" x14ac:dyDescent="0.25">
      <c r="DK429" s="177">
        <v>953</v>
      </c>
      <c r="DL429" s="178" t="s">
        <v>68</v>
      </c>
      <c r="DM429" s="179">
        <v>8</v>
      </c>
      <c r="DN429" s="171"/>
    </row>
    <row r="430" spans="115:118" x14ac:dyDescent="0.25">
      <c r="DK430" s="177">
        <v>954</v>
      </c>
      <c r="DL430" s="178" t="s">
        <v>69</v>
      </c>
      <c r="DM430" s="179">
        <v>8</v>
      </c>
      <c r="DN430" s="171"/>
    </row>
    <row r="431" spans="115:118" x14ac:dyDescent="0.25">
      <c r="DK431" s="177">
        <v>955</v>
      </c>
      <c r="DL431" s="178" t="s">
        <v>70</v>
      </c>
      <c r="DM431" s="179">
        <v>9</v>
      </c>
      <c r="DN431" s="171"/>
    </row>
    <row r="432" spans="115:118" x14ac:dyDescent="0.25">
      <c r="DK432" s="177">
        <v>961</v>
      </c>
      <c r="DL432" s="178" t="s">
        <v>71</v>
      </c>
      <c r="DM432" s="179">
        <v>6</v>
      </c>
      <c r="DN432" s="171"/>
    </row>
    <row r="433" spans="115:118" x14ac:dyDescent="0.25">
      <c r="DK433" s="177">
        <v>962</v>
      </c>
      <c r="DL433" s="178" t="s">
        <v>72</v>
      </c>
      <c r="DM433" s="179">
        <v>7</v>
      </c>
      <c r="DN433" s="171"/>
    </row>
    <row r="434" spans="115:118" x14ac:dyDescent="0.25">
      <c r="DK434" s="177">
        <v>963</v>
      </c>
      <c r="DL434" s="178" t="s">
        <v>73</v>
      </c>
      <c r="DM434" s="179">
        <v>8</v>
      </c>
      <c r="DN434" s="171"/>
    </row>
    <row r="435" spans="115:118" x14ac:dyDescent="0.25">
      <c r="DK435" s="177">
        <v>971</v>
      </c>
      <c r="DL435" s="178" t="s">
        <v>74</v>
      </c>
      <c r="DM435" s="179">
        <v>6</v>
      </c>
      <c r="DN435" s="171"/>
    </row>
    <row r="436" spans="115:118" x14ac:dyDescent="0.25">
      <c r="DK436" s="182">
        <v>972</v>
      </c>
      <c r="DL436" s="183" t="s">
        <v>75</v>
      </c>
      <c r="DM436" s="184">
        <v>7</v>
      </c>
      <c r="DN436" s="172"/>
    </row>
  </sheetData>
  <autoFilter ref="A4:EJ158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8:DM178"/>
    <mergeCell ref="K3:K4"/>
    <mergeCell ref="L3:L4"/>
    <mergeCell ref="M3:M4"/>
    <mergeCell ref="N3:N4"/>
    <mergeCell ref="O3:O4"/>
  </mergeCells>
  <conditionalFormatting sqref="CY11 CY110 DB104 DB10:DB27 DB46:DB49 DB60:DB61 DB40:DB44 DB51:DB58 DB115:DB126 DB143 CY143 DB145:DB149 CY145:CY149 DB78:DB102 DB74 DB110:DB113 DB129 DB131:DB137 DB30:DB38">
    <cfRule type="cellIs" dxfId="356" priority="141" stopIfTrue="1" operator="notEqual">
      <formula>$DF10</formula>
    </cfRule>
  </conditionalFormatting>
  <conditionalFormatting sqref="CY10 CY51:CY58 CY13:CY27 CY46:CY48 CY60:CY61 CY40:CY44 CY115:CY126 CY78:CY104 CY74 CY111:CY113 CY129 CY131:CY137 CY29:CY38">
    <cfRule type="cellIs" dxfId="355" priority="142" stopIfTrue="1" operator="notEqual">
      <formula>$DB10</formula>
    </cfRule>
  </conditionalFormatting>
  <conditionalFormatting sqref="DB105">
    <cfRule type="cellIs" dxfId="354" priority="139" stopIfTrue="1" operator="notEqual">
      <formula>$DF105</formula>
    </cfRule>
  </conditionalFormatting>
  <conditionalFormatting sqref="CY105">
    <cfRule type="cellIs" dxfId="353" priority="140" stopIfTrue="1" operator="notEqual">
      <formula>$DB105</formula>
    </cfRule>
  </conditionalFormatting>
  <conditionalFormatting sqref="DB106">
    <cfRule type="cellIs" dxfId="352" priority="137" stopIfTrue="1" operator="notEqual">
      <formula>$DF106</formula>
    </cfRule>
  </conditionalFormatting>
  <conditionalFormatting sqref="DB62">
    <cfRule type="cellIs" dxfId="351" priority="135" stopIfTrue="1" operator="notEqual">
      <formula>$DF62</formula>
    </cfRule>
  </conditionalFormatting>
  <conditionalFormatting sqref="CY106">
    <cfRule type="cellIs" dxfId="350" priority="138" stopIfTrue="1" operator="notEqual">
      <formula>$DB106</formula>
    </cfRule>
  </conditionalFormatting>
  <conditionalFormatting sqref="CY62">
    <cfRule type="cellIs" dxfId="349" priority="136" stopIfTrue="1" operator="notEqual">
      <formula>$DB62</formula>
    </cfRule>
  </conditionalFormatting>
  <conditionalFormatting sqref="DB67">
    <cfRule type="cellIs" dxfId="348" priority="133" stopIfTrue="1" operator="notEqual">
      <formula>$DF67</formula>
    </cfRule>
  </conditionalFormatting>
  <conditionalFormatting sqref="CY67">
    <cfRule type="cellIs" dxfId="347" priority="134" stopIfTrue="1" operator="notEqual">
      <formula>$DB67</formula>
    </cfRule>
  </conditionalFormatting>
  <conditionalFormatting sqref="DB68">
    <cfRule type="cellIs" dxfId="346" priority="131" stopIfTrue="1" operator="notEqual">
      <formula>$DF68</formula>
    </cfRule>
  </conditionalFormatting>
  <conditionalFormatting sqref="CY68">
    <cfRule type="cellIs" dxfId="345" priority="132" stopIfTrue="1" operator="notEqual">
      <formula>$DB68</formula>
    </cfRule>
  </conditionalFormatting>
  <conditionalFormatting sqref="CY49">
    <cfRule type="cellIs" dxfId="344" priority="130" stopIfTrue="1" operator="notEqual">
      <formula>$DB49</formula>
    </cfRule>
  </conditionalFormatting>
  <conditionalFormatting sqref="DB45">
    <cfRule type="cellIs" dxfId="343" priority="129" stopIfTrue="1" operator="notEqual">
      <formula>$DF45</formula>
    </cfRule>
  </conditionalFormatting>
  <conditionalFormatting sqref="CY45">
    <cfRule type="cellIs" dxfId="342" priority="128" stopIfTrue="1" operator="notEqual">
      <formula>$DB45</formula>
    </cfRule>
  </conditionalFormatting>
  <conditionalFormatting sqref="DB28">
    <cfRule type="cellIs" dxfId="341" priority="126" stopIfTrue="1" operator="notEqual">
      <formula>$DF28</formula>
    </cfRule>
  </conditionalFormatting>
  <conditionalFormatting sqref="CY28">
    <cfRule type="cellIs" dxfId="340" priority="127" stopIfTrue="1" operator="notEqual">
      <formula>$DB28</formula>
    </cfRule>
  </conditionalFormatting>
  <conditionalFormatting sqref="DB59">
    <cfRule type="cellIs" dxfId="339" priority="124" stopIfTrue="1" operator="notEqual">
      <formula>$DF59</formula>
    </cfRule>
  </conditionalFormatting>
  <conditionalFormatting sqref="CY59">
    <cfRule type="cellIs" dxfId="338" priority="125" stopIfTrue="1" operator="notEqual">
      <formula>$DB59</formula>
    </cfRule>
  </conditionalFormatting>
  <conditionalFormatting sqref="DB66">
    <cfRule type="cellIs" dxfId="337" priority="122" stopIfTrue="1" operator="notEqual">
      <formula>$DF66</formula>
    </cfRule>
  </conditionalFormatting>
  <conditionalFormatting sqref="CY66">
    <cfRule type="cellIs" dxfId="336" priority="123" stopIfTrue="1" operator="notEqual">
      <formula>$DB66</formula>
    </cfRule>
  </conditionalFormatting>
  <conditionalFormatting sqref="DB107">
    <cfRule type="cellIs" dxfId="335" priority="120" stopIfTrue="1" operator="notEqual">
      <formula>$DF107</formula>
    </cfRule>
  </conditionalFormatting>
  <conditionalFormatting sqref="CY107">
    <cfRule type="cellIs" dxfId="334" priority="121" stopIfTrue="1" operator="notEqual">
      <formula>$DB107</formula>
    </cfRule>
  </conditionalFormatting>
  <conditionalFormatting sqref="DB69:DB70">
    <cfRule type="cellIs" dxfId="333" priority="118" stopIfTrue="1" operator="notEqual">
      <formula>$DF69</formula>
    </cfRule>
  </conditionalFormatting>
  <conditionalFormatting sqref="CY69:CY70">
    <cfRule type="cellIs" dxfId="332" priority="119" stopIfTrue="1" operator="notEqual">
      <formula>$DB69</formula>
    </cfRule>
  </conditionalFormatting>
  <conditionalFormatting sqref="DB127">
    <cfRule type="cellIs" dxfId="331" priority="116" stopIfTrue="1" operator="notEqual">
      <formula>$DF127</formula>
    </cfRule>
  </conditionalFormatting>
  <conditionalFormatting sqref="CY127">
    <cfRule type="cellIs" dxfId="330" priority="117" stopIfTrue="1" operator="notEqual">
      <formula>$DB127</formula>
    </cfRule>
  </conditionalFormatting>
  <conditionalFormatting sqref="CV104:CV107 CV66:CV70 CV40:CV49 CV51:CV62 CV78:CV102 CV115:CV127 CV74 CV111:CV113 CV129 CV131:CV137 CV5:CV38">
    <cfRule type="expression" dxfId="329" priority="113" stopIfTrue="1">
      <formula>$CY5=""</formula>
    </cfRule>
    <cfRule type="cellIs" dxfId="328" priority="115" stopIfTrue="1" operator="notEqual">
      <formula>$CY5</formula>
    </cfRule>
  </conditionalFormatting>
  <conditionalFormatting sqref="CV143 CV145:CV149">
    <cfRule type="cellIs" dxfId="327" priority="114" stopIfTrue="1" operator="notEqual">
      <formula>$CY143</formula>
    </cfRule>
  </conditionalFormatting>
  <conditionalFormatting sqref="CY12">
    <cfRule type="cellIs" dxfId="326" priority="112" stopIfTrue="1" operator="notEqual">
      <formula>$DF12</formula>
    </cfRule>
  </conditionalFormatting>
  <conditionalFormatting sqref="CV103">
    <cfRule type="cellIs" dxfId="325" priority="111" stopIfTrue="1" operator="notEqual">
      <formula>$CY103</formula>
    </cfRule>
  </conditionalFormatting>
  <conditionalFormatting sqref="DB71">
    <cfRule type="cellIs" dxfId="324" priority="109" stopIfTrue="1" operator="notEqual">
      <formula>$DF71</formula>
    </cfRule>
  </conditionalFormatting>
  <conditionalFormatting sqref="CY71">
    <cfRule type="cellIs" dxfId="323" priority="110" stopIfTrue="1" operator="notEqual">
      <formula>$DB71</formula>
    </cfRule>
  </conditionalFormatting>
  <conditionalFormatting sqref="CV71">
    <cfRule type="expression" dxfId="322" priority="107" stopIfTrue="1">
      <formula>$CY71=""</formula>
    </cfRule>
    <cfRule type="cellIs" dxfId="321" priority="108" stopIfTrue="1" operator="notEqual">
      <formula>$CY71</formula>
    </cfRule>
  </conditionalFormatting>
  <conditionalFormatting sqref="CY146 CY148">
    <cfRule type="cellIs" dxfId="320" priority="106" stopIfTrue="1" operator="notEqual">
      <formula>$DF146</formula>
    </cfRule>
  </conditionalFormatting>
  <conditionalFormatting sqref="DB108">
    <cfRule type="cellIs" dxfId="319" priority="104" stopIfTrue="1" operator="notEqual">
      <formula>$DF108</formula>
    </cfRule>
  </conditionalFormatting>
  <conditionalFormatting sqref="CY108">
    <cfRule type="cellIs" dxfId="318" priority="105" stopIfTrue="1" operator="notEqual">
      <formula>$DB108</formula>
    </cfRule>
  </conditionalFormatting>
  <conditionalFormatting sqref="CV108">
    <cfRule type="expression" dxfId="317" priority="102" stopIfTrue="1">
      <formula>$CY108=""</formula>
    </cfRule>
    <cfRule type="cellIs" dxfId="316" priority="103" stopIfTrue="1" operator="notEqual">
      <formula>$CY108</formula>
    </cfRule>
  </conditionalFormatting>
  <conditionalFormatting sqref="CV110">
    <cfRule type="expression" dxfId="315" priority="100" stopIfTrue="1">
      <formula>$CY110=""</formula>
    </cfRule>
    <cfRule type="cellIs" dxfId="314" priority="101" stopIfTrue="1" operator="notEqual">
      <formula>$CY110</formula>
    </cfRule>
  </conditionalFormatting>
  <conditionalFormatting sqref="DB142">
    <cfRule type="cellIs" dxfId="313" priority="99" stopIfTrue="1" operator="notEqual">
      <formula>$DF142</formula>
    </cfRule>
  </conditionalFormatting>
  <conditionalFormatting sqref="CY142">
    <cfRule type="cellIs" dxfId="312" priority="98" stopIfTrue="1" operator="notEqual">
      <formula>$DF142</formula>
    </cfRule>
  </conditionalFormatting>
  <conditionalFormatting sqref="CV142">
    <cfRule type="cellIs" dxfId="311" priority="97" stopIfTrue="1" operator="notEqual">
      <formula>$CY142</formula>
    </cfRule>
  </conditionalFormatting>
  <conditionalFormatting sqref="DB65">
    <cfRule type="cellIs" dxfId="310" priority="95" stopIfTrue="1" operator="notEqual">
      <formula>$DF65</formula>
    </cfRule>
  </conditionalFormatting>
  <conditionalFormatting sqref="CY65">
    <cfRule type="cellIs" dxfId="309" priority="96" stopIfTrue="1" operator="notEqual">
      <formula>$DB65</formula>
    </cfRule>
  </conditionalFormatting>
  <conditionalFormatting sqref="CV65">
    <cfRule type="expression" dxfId="308" priority="93" stopIfTrue="1">
      <formula>$CY65=""</formula>
    </cfRule>
    <cfRule type="cellIs" dxfId="307" priority="94" stopIfTrue="1" operator="notEqual">
      <formula>$CY65</formula>
    </cfRule>
  </conditionalFormatting>
  <conditionalFormatting sqref="DB77">
    <cfRule type="cellIs" dxfId="306" priority="91" stopIfTrue="1" operator="notEqual">
      <formula>$DF77</formula>
    </cfRule>
  </conditionalFormatting>
  <conditionalFormatting sqref="CY77">
    <cfRule type="cellIs" dxfId="305" priority="92" stopIfTrue="1" operator="notEqual">
      <formula>$DB77</formula>
    </cfRule>
  </conditionalFormatting>
  <conditionalFormatting sqref="CV77">
    <cfRule type="expression" dxfId="304" priority="89" stopIfTrue="1">
      <formula>$CY77=""</formula>
    </cfRule>
    <cfRule type="cellIs" dxfId="303" priority="90" stopIfTrue="1" operator="notEqual">
      <formula>$CY77</formula>
    </cfRule>
  </conditionalFormatting>
  <conditionalFormatting sqref="DB76">
    <cfRule type="cellIs" dxfId="302" priority="87" stopIfTrue="1" operator="notEqual">
      <formula>$DF76</formula>
    </cfRule>
  </conditionalFormatting>
  <conditionalFormatting sqref="CY76">
    <cfRule type="cellIs" dxfId="301" priority="88" stopIfTrue="1" operator="notEqual">
      <formula>$DB76</formula>
    </cfRule>
  </conditionalFormatting>
  <conditionalFormatting sqref="CV76">
    <cfRule type="expression" dxfId="300" priority="85" stopIfTrue="1">
      <formula>$CY76=""</formula>
    </cfRule>
    <cfRule type="cellIs" dxfId="299" priority="86" stopIfTrue="1" operator="notEqual">
      <formula>$CY76</formula>
    </cfRule>
  </conditionalFormatting>
  <conditionalFormatting sqref="DB64">
    <cfRule type="cellIs" dxfId="298" priority="83" stopIfTrue="1" operator="notEqual">
      <formula>$DF64</formula>
    </cfRule>
  </conditionalFormatting>
  <conditionalFormatting sqref="CY64">
    <cfRule type="cellIs" dxfId="297" priority="84" stopIfTrue="1" operator="notEqual">
      <formula>$DB64</formula>
    </cfRule>
  </conditionalFormatting>
  <conditionalFormatting sqref="CV64">
    <cfRule type="expression" dxfId="296" priority="81" stopIfTrue="1">
      <formula>$CY64=""</formula>
    </cfRule>
    <cfRule type="cellIs" dxfId="295" priority="82" stopIfTrue="1" operator="notEqual">
      <formula>$CY64</formula>
    </cfRule>
  </conditionalFormatting>
  <conditionalFormatting sqref="DB63">
    <cfRule type="cellIs" dxfId="294" priority="79" stopIfTrue="1" operator="notEqual">
      <formula>$DF63</formula>
    </cfRule>
  </conditionalFormatting>
  <conditionalFormatting sqref="CY63">
    <cfRule type="cellIs" dxfId="293" priority="80" stopIfTrue="1" operator="notEqual">
      <formula>$DB63</formula>
    </cfRule>
  </conditionalFormatting>
  <conditionalFormatting sqref="CV63">
    <cfRule type="expression" dxfId="292" priority="77" stopIfTrue="1">
      <formula>$CY63=""</formula>
    </cfRule>
    <cfRule type="cellIs" dxfId="291" priority="78" stopIfTrue="1" operator="notEqual">
      <formula>$CY63</formula>
    </cfRule>
  </conditionalFormatting>
  <conditionalFormatting sqref="DB39">
    <cfRule type="cellIs" dxfId="290" priority="75" stopIfTrue="1" operator="notEqual">
      <formula>$DF39</formula>
    </cfRule>
  </conditionalFormatting>
  <conditionalFormatting sqref="CY39">
    <cfRule type="cellIs" dxfId="289" priority="76" stopIfTrue="1" operator="notEqual">
      <formula>$DB39</formula>
    </cfRule>
  </conditionalFormatting>
  <conditionalFormatting sqref="CV39">
    <cfRule type="expression" dxfId="288" priority="73" stopIfTrue="1">
      <formula>$CY39=""</formula>
    </cfRule>
    <cfRule type="cellIs" dxfId="287" priority="74" stopIfTrue="1" operator="notEqual">
      <formula>$CY39</formula>
    </cfRule>
  </conditionalFormatting>
  <conditionalFormatting sqref="DB50">
    <cfRule type="cellIs" dxfId="286" priority="71" stopIfTrue="1" operator="notEqual">
      <formula>$DF50</formula>
    </cfRule>
  </conditionalFormatting>
  <conditionalFormatting sqref="CY50">
    <cfRule type="cellIs" dxfId="285" priority="72" stopIfTrue="1" operator="notEqual">
      <formula>$DB50</formula>
    </cfRule>
  </conditionalFormatting>
  <conditionalFormatting sqref="CV50">
    <cfRule type="expression" dxfId="284" priority="69" stopIfTrue="1">
      <formula>$CY50=""</formula>
    </cfRule>
    <cfRule type="cellIs" dxfId="283" priority="70" stopIfTrue="1" operator="notEqual">
      <formula>$CY50</formula>
    </cfRule>
  </conditionalFormatting>
  <conditionalFormatting sqref="DB70">
    <cfRule type="cellIs" dxfId="282" priority="67" stopIfTrue="1" operator="notEqual">
      <formula>$DF70</formula>
    </cfRule>
  </conditionalFormatting>
  <conditionalFormatting sqref="CY70">
    <cfRule type="cellIs" dxfId="281" priority="68" stopIfTrue="1" operator="notEqual">
      <formula>$DB70</formula>
    </cfRule>
  </conditionalFormatting>
  <conditionalFormatting sqref="CV70">
    <cfRule type="expression" dxfId="280" priority="65" stopIfTrue="1">
      <formula>$CY70=""</formula>
    </cfRule>
    <cfRule type="cellIs" dxfId="279" priority="66" stopIfTrue="1" operator="notEqual">
      <formula>$CY70</formula>
    </cfRule>
  </conditionalFormatting>
  <conditionalFormatting sqref="DB71">
    <cfRule type="cellIs" dxfId="278" priority="63" stopIfTrue="1" operator="notEqual">
      <formula>$DF71</formula>
    </cfRule>
  </conditionalFormatting>
  <conditionalFormatting sqref="CY71">
    <cfRule type="cellIs" dxfId="277" priority="64" stopIfTrue="1" operator="notEqual">
      <formula>$DB71</formula>
    </cfRule>
  </conditionalFormatting>
  <conditionalFormatting sqref="CV71">
    <cfRule type="expression" dxfId="276" priority="61" stopIfTrue="1">
      <formula>$CY71=""</formula>
    </cfRule>
    <cfRule type="cellIs" dxfId="275" priority="62" stopIfTrue="1" operator="notEqual">
      <formula>$CY71</formula>
    </cfRule>
  </conditionalFormatting>
  <conditionalFormatting sqref="DB109 CY109">
    <cfRule type="cellIs" dxfId="274" priority="52" stopIfTrue="1" operator="notEqual">
      <formula>$DF109</formula>
    </cfRule>
  </conditionalFormatting>
  <conditionalFormatting sqref="CV109">
    <cfRule type="expression" dxfId="273" priority="50" stopIfTrue="1">
      <formula>$CY109=""</formula>
    </cfRule>
    <cfRule type="cellIs" dxfId="272" priority="51" stopIfTrue="1" operator="notEqual">
      <formula>$CY109</formula>
    </cfRule>
  </conditionalFormatting>
  <conditionalFormatting sqref="DB114">
    <cfRule type="cellIs" dxfId="271" priority="48" stopIfTrue="1" operator="notEqual">
      <formula>$DF114</formula>
    </cfRule>
  </conditionalFormatting>
  <conditionalFormatting sqref="CY114">
    <cfRule type="cellIs" dxfId="270" priority="49" stopIfTrue="1" operator="notEqual">
      <formula>$DB114</formula>
    </cfRule>
  </conditionalFormatting>
  <conditionalFormatting sqref="CV114">
    <cfRule type="expression" dxfId="269" priority="46" stopIfTrue="1">
      <formula>$CY114=""</formula>
    </cfRule>
    <cfRule type="cellIs" dxfId="268" priority="47" stopIfTrue="1" operator="notEqual">
      <formula>$CY114</formula>
    </cfRule>
  </conditionalFormatting>
  <conditionalFormatting sqref="DB139:DB141">
    <cfRule type="cellIs" dxfId="267" priority="45" stopIfTrue="1" operator="notEqual">
      <formula>$DF139</formula>
    </cfRule>
  </conditionalFormatting>
  <conditionalFormatting sqref="CY139:CY141">
    <cfRule type="cellIs" dxfId="266" priority="44" stopIfTrue="1" operator="notEqual">
      <formula>$DF139</formula>
    </cfRule>
  </conditionalFormatting>
  <conditionalFormatting sqref="CV139:CV141">
    <cfRule type="cellIs" dxfId="265" priority="43" stopIfTrue="1" operator="notEqual">
      <formula>$CY139</formula>
    </cfRule>
  </conditionalFormatting>
  <conditionalFormatting sqref="CY144 DB144">
    <cfRule type="cellIs" dxfId="264" priority="42" stopIfTrue="1" operator="notEqual">
      <formula>$DF144</formula>
    </cfRule>
  </conditionalFormatting>
  <conditionalFormatting sqref="CV144">
    <cfRule type="cellIs" dxfId="263" priority="41" stopIfTrue="1" operator="notEqual">
      <formula>$CY144</formula>
    </cfRule>
  </conditionalFormatting>
  <conditionalFormatting sqref="DB138">
    <cfRule type="cellIs" dxfId="262" priority="39" stopIfTrue="1" operator="notEqual">
      <formula>$DF138</formula>
    </cfRule>
  </conditionalFormatting>
  <conditionalFormatting sqref="CY138">
    <cfRule type="cellIs" dxfId="261" priority="40" stopIfTrue="1" operator="notEqual">
      <formula>$DB138</formula>
    </cfRule>
  </conditionalFormatting>
  <conditionalFormatting sqref="CV138">
    <cfRule type="expression" dxfId="260" priority="37" stopIfTrue="1">
      <formula>$CY138=""</formula>
    </cfRule>
    <cfRule type="cellIs" dxfId="259" priority="38" stopIfTrue="1" operator="notEqual">
      <formula>$CY138</formula>
    </cfRule>
  </conditionalFormatting>
  <conditionalFormatting sqref="DB72:DB73">
    <cfRule type="cellIs" dxfId="258" priority="35" stopIfTrue="1" operator="notEqual">
      <formula>$DF72</formula>
    </cfRule>
  </conditionalFormatting>
  <conditionalFormatting sqref="CY72:CY73">
    <cfRule type="cellIs" dxfId="257" priority="36" stopIfTrue="1" operator="notEqual">
      <formula>$DB72</formula>
    </cfRule>
  </conditionalFormatting>
  <conditionalFormatting sqref="CV72:CV73">
    <cfRule type="expression" dxfId="256" priority="33" stopIfTrue="1">
      <formula>$CY72=""</formula>
    </cfRule>
    <cfRule type="cellIs" dxfId="255" priority="34" stopIfTrue="1" operator="notEqual">
      <formula>$CY72</formula>
    </cfRule>
  </conditionalFormatting>
  <conditionalFormatting sqref="DB72:DB73">
    <cfRule type="cellIs" dxfId="254" priority="31" stopIfTrue="1" operator="notEqual">
      <formula>$DF72</formula>
    </cfRule>
  </conditionalFormatting>
  <conditionalFormatting sqref="CY72:CY73">
    <cfRule type="cellIs" dxfId="253" priority="32" stopIfTrue="1" operator="notEqual">
      <formula>$DB72</formula>
    </cfRule>
  </conditionalFormatting>
  <conditionalFormatting sqref="CV72:CV73">
    <cfRule type="expression" dxfId="252" priority="29" stopIfTrue="1">
      <formula>$CY72=""</formula>
    </cfRule>
    <cfRule type="cellIs" dxfId="251" priority="30" stopIfTrue="1" operator="notEqual">
      <formula>$CY72</formula>
    </cfRule>
  </conditionalFormatting>
  <conditionalFormatting sqref="DB130">
    <cfRule type="cellIs" dxfId="250" priority="23" stopIfTrue="1" operator="notEqual">
      <formula>$DF130</formula>
    </cfRule>
  </conditionalFormatting>
  <conditionalFormatting sqref="CY130">
    <cfRule type="cellIs" dxfId="249" priority="24" stopIfTrue="1" operator="notEqual">
      <formula>$DB130</formula>
    </cfRule>
  </conditionalFormatting>
  <conditionalFormatting sqref="CV130">
    <cfRule type="expression" dxfId="248" priority="21" stopIfTrue="1">
      <formula>$CY130=""</formula>
    </cfRule>
    <cfRule type="cellIs" dxfId="247" priority="22" stopIfTrue="1" operator="notEqual">
      <formula>$CY130</formula>
    </cfRule>
  </conditionalFormatting>
  <conditionalFormatting sqref="DB128">
    <cfRule type="cellIs" dxfId="246" priority="19" stopIfTrue="1" operator="notEqual">
      <formula>$DF128</formula>
    </cfRule>
  </conditionalFormatting>
  <conditionalFormatting sqref="CY128">
    <cfRule type="cellIs" dxfId="245" priority="20" stopIfTrue="1" operator="notEqual">
      <formula>$DB128</formula>
    </cfRule>
  </conditionalFormatting>
  <conditionalFormatting sqref="CV128">
    <cfRule type="expression" dxfId="244" priority="17" stopIfTrue="1">
      <formula>$CY128=""</formula>
    </cfRule>
    <cfRule type="cellIs" dxfId="243" priority="18" stopIfTrue="1" operator="notEqual">
      <formula>$CY128</formula>
    </cfRule>
  </conditionalFormatting>
  <conditionalFormatting sqref="DB73">
    <cfRule type="cellIs" dxfId="242" priority="15" stopIfTrue="1" operator="notEqual">
      <formula>$DF73</formula>
    </cfRule>
  </conditionalFormatting>
  <conditionalFormatting sqref="CY73">
    <cfRule type="cellIs" dxfId="241" priority="16" stopIfTrue="1" operator="notEqual">
      <formula>$DB73</formula>
    </cfRule>
  </conditionalFormatting>
  <conditionalFormatting sqref="CV73">
    <cfRule type="expression" dxfId="240" priority="13" stopIfTrue="1">
      <formula>$CY73=""</formula>
    </cfRule>
    <cfRule type="cellIs" dxfId="239" priority="14" stopIfTrue="1" operator="notEqual">
      <formula>$CY73</formula>
    </cfRule>
  </conditionalFormatting>
  <conditionalFormatting sqref="DB74">
    <cfRule type="cellIs" dxfId="238" priority="11" stopIfTrue="1" operator="notEqual">
      <formula>$DF74</formula>
    </cfRule>
  </conditionalFormatting>
  <conditionalFormatting sqref="CY74">
    <cfRule type="cellIs" dxfId="237" priority="12" stopIfTrue="1" operator="notEqual">
      <formula>$DB74</formula>
    </cfRule>
  </conditionalFormatting>
  <conditionalFormatting sqref="CV74">
    <cfRule type="expression" dxfId="236" priority="9" stopIfTrue="1">
      <formula>$CY74=""</formula>
    </cfRule>
    <cfRule type="cellIs" dxfId="235" priority="10" stopIfTrue="1" operator="notEqual">
      <formula>$CY74</formula>
    </cfRule>
  </conditionalFormatting>
  <conditionalFormatting sqref="DB74">
    <cfRule type="cellIs" dxfId="234" priority="7" stopIfTrue="1" operator="notEqual">
      <formula>$DF74</formula>
    </cfRule>
  </conditionalFormatting>
  <conditionalFormatting sqref="CY74">
    <cfRule type="cellIs" dxfId="233" priority="8" stopIfTrue="1" operator="notEqual">
      <formula>$DB74</formula>
    </cfRule>
  </conditionalFormatting>
  <conditionalFormatting sqref="CV74">
    <cfRule type="expression" dxfId="232" priority="5" stopIfTrue="1">
      <formula>$CY74=""</formula>
    </cfRule>
    <cfRule type="cellIs" dxfId="231" priority="6" stopIfTrue="1" operator="notEqual">
      <formula>$CY74</formula>
    </cfRule>
  </conditionalFormatting>
  <conditionalFormatting sqref="DB75">
    <cfRule type="cellIs" dxfId="230" priority="3" stopIfTrue="1" operator="notEqual">
      <formula>$DF75</formula>
    </cfRule>
  </conditionalFormatting>
  <conditionalFormatting sqref="CY75">
    <cfRule type="cellIs" dxfId="229" priority="4" stopIfTrue="1" operator="notEqual">
      <formula>$DB75</formula>
    </cfRule>
  </conditionalFormatting>
  <conditionalFormatting sqref="CV75">
    <cfRule type="expression" dxfId="228" priority="1" stopIfTrue="1">
      <formula>$CY75=""</formula>
    </cfRule>
    <cfRule type="cellIs" dxfId="227" priority="2" stopIfTrue="1" operator="notEqual">
      <formula>$CY75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67.0 / Gültig ab: 01.10.15 / Seite &amp;P (&amp;N)</oddFooter>
  </headerFooter>
  <drawing r:id="rId2"/>
  <legacyDrawingHF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9"/>
  <sheetViews>
    <sheetView topLeftCell="AG107" zoomScaleNormal="100" zoomScaleSheetLayoutView="75" workbookViewId="0">
      <selection activeCell="BZ132" sqref="BZ132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1112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2015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38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7" si="2">+S5</f>
        <v>Giger Hans</v>
      </c>
      <c r="CR5" s="19">
        <f t="shared" ref="CR5:CR67" si="3">+Z5</f>
        <v>38</v>
      </c>
      <c r="CS5" s="19" t="str">
        <f t="shared" ref="CS5:CS67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7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33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33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32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32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28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28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28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28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ht="27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360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23</v>
      </c>
      <c r="AA10" s="25" t="s">
        <v>1128</v>
      </c>
      <c r="AB10" s="21" t="s">
        <v>89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23</v>
      </c>
      <c r="CS10" s="19" t="str">
        <f>+AB10</f>
        <v>A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46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46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06">
        <f t="shared" si="1"/>
        <v>41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41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7" si="14">VLOOKUP($DB12,Funktionsbezeichnungen,3,0)</f>
        <v>10</v>
      </c>
      <c r="DD12" s="83" t="str">
        <f t="shared" ref="DD12:DD27" si="15">VLOOKUP($DB12,Funktionsbezeichnungen,2,0)</f>
        <v>Senior Projektingenieur</v>
      </c>
      <c r="DE12" s="20"/>
      <c r="DF12" s="125">
        <v>773</v>
      </c>
      <c r="DG12" s="33">
        <f t="shared" ref="DG12:DG27" si="16">VLOOKUP($DF12,Funktionsbezeichnungen,3,0)</f>
        <v>9</v>
      </c>
      <c r="DH12" s="83" t="str">
        <f t="shared" ref="DH12:DH27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x14ac:dyDescent="0.2">
      <c r="A13" s="53">
        <v>0</v>
      </c>
      <c r="B13" s="53"/>
      <c r="C13" s="53">
        <f>IF(Z13&gt;=10,1,0)</f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358</v>
      </c>
      <c r="P13" s="15" t="s">
        <v>574</v>
      </c>
      <c r="Q13" s="15">
        <v>9</v>
      </c>
      <c r="R13" s="16"/>
      <c r="S13" s="20" t="s">
        <v>571</v>
      </c>
      <c r="T13" s="21">
        <v>1953</v>
      </c>
      <c r="U13" s="28" t="s">
        <v>572</v>
      </c>
      <c r="V13" s="21">
        <v>1978</v>
      </c>
      <c r="W13" s="25"/>
      <c r="X13" s="21"/>
      <c r="Y13" s="28" t="s">
        <v>573</v>
      </c>
      <c r="Z13" s="21">
        <f>$AD$3-V13</f>
        <v>37</v>
      </c>
      <c r="AA13" s="25" t="s">
        <v>97</v>
      </c>
      <c r="AB13" s="21" t="s">
        <v>95</v>
      </c>
      <c r="AC13" s="21"/>
      <c r="AE13" s="90" t="s">
        <v>373</v>
      </c>
      <c r="AF13" s="82"/>
      <c r="CP13" s="19" t="str">
        <f>+S13</f>
        <v>Bosshard Heinz</v>
      </c>
      <c r="CR13" s="19">
        <f>+Z13</f>
        <v>37</v>
      </c>
      <c r="CS13" s="19" t="str">
        <f>+AB13</f>
        <v>B</v>
      </c>
      <c r="CT13" s="154">
        <v>3205</v>
      </c>
      <c r="CU13" s="126"/>
      <c r="CV13" s="125">
        <v>773</v>
      </c>
      <c r="CW13" s="33">
        <f>VLOOKUP($CV13,Funktionsbezeichnungen,3,0)</f>
        <v>9</v>
      </c>
      <c r="CX13" s="83" t="str">
        <f>VLOOKUP($CV13,Funktionsbezeichnungen,2,0)</f>
        <v>Projektingenieur 3</v>
      </c>
      <c r="CY13" s="125">
        <v>773</v>
      </c>
      <c r="CZ13" s="33">
        <f>VLOOKUP($CY13,Funktionsbezeichnungen,3,0)</f>
        <v>9</v>
      </c>
      <c r="DA13" s="83" t="str">
        <f>VLOOKUP($CY13,Funktionsbezeichnungen,2,0)</f>
        <v>Projektingenieur 3</v>
      </c>
      <c r="DB13" s="125">
        <v>773</v>
      </c>
      <c r="DC13" s="33">
        <f t="shared" si="14"/>
        <v>9</v>
      </c>
      <c r="DD13" s="83" t="str">
        <f t="shared" si="15"/>
        <v>Projektingenieur 3</v>
      </c>
      <c r="DE13" s="20"/>
      <c r="DF13" s="33">
        <v>772</v>
      </c>
      <c r="DG13" s="33">
        <f t="shared" si="16"/>
        <v>8</v>
      </c>
      <c r="DH13" s="83" t="str">
        <f t="shared" si="17"/>
        <v>Projektingenieur 2</v>
      </c>
      <c r="DM13" s="19">
        <f>+CT13</f>
        <v>3205</v>
      </c>
      <c r="DN13" s="153">
        <v>1</v>
      </c>
      <c r="DO13" s="19">
        <v>2</v>
      </c>
      <c r="DP13" s="19" t="s">
        <v>951</v>
      </c>
    </row>
    <row r="14" spans="1:140" s="19" customFormat="1" ht="27" x14ac:dyDescent="0.2">
      <c r="A14" s="53">
        <v>0</v>
      </c>
      <c r="B14" s="53"/>
      <c r="C14" s="53">
        <f>IF(Z14&gt;=10,1,0)</f>
        <v>1</v>
      </c>
      <c r="D14" s="55"/>
      <c r="E14" s="55">
        <v>1</v>
      </c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358</v>
      </c>
      <c r="P14" s="15" t="s">
        <v>441</v>
      </c>
      <c r="Q14" s="15">
        <v>10</v>
      </c>
      <c r="R14" s="16"/>
      <c r="S14" s="20" t="s">
        <v>113</v>
      </c>
      <c r="T14" s="21">
        <v>1958</v>
      </c>
      <c r="U14" s="28" t="s">
        <v>195</v>
      </c>
      <c r="V14" s="21">
        <v>1981</v>
      </c>
      <c r="W14" s="25"/>
      <c r="X14" s="21"/>
      <c r="Y14" s="28" t="s">
        <v>222</v>
      </c>
      <c r="Z14" s="21">
        <f>$AD$3-V14</f>
        <v>34</v>
      </c>
      <c r="AA14" s="25" t="s">
        <v>1129</v>
      </c>
      <c r="AB14" s="21" t="s">
        <v>95</v>
      </c>
      <c r="AC14" s="21"/>
      <c r="AE14" s="90" t="s">
        <v>402</v>
      </c>
      <c r="AF14" s="82"/>
      <c r="CP14" s="19" t="str">
        <f>+S14</f>
        <v>Schär Robert</v>
      </c>
      <c r="CR14" s="19">
        <f>+Z14</f>
        <v>34</v>
      </c>
      <c r="CS14" s="19" t="str">
        <f>+AB14</f>
        <v>B</v>
      </c>
      <c r="CT14" s="154">
        <v>5557</v>
      </c>
      <c r="CU14" s="126"/>
      <c r="CV14" s="125">
        <v>773</v>
      </c>
      <c r="CW14" s="33">
        <f>VLOOKUP($CV14,Funktionsbezeichnungen,3,0)</f>
        <v>9</v>
      </c>
      <c r="CX14" s="83" t="str">
        <f>VLOOKUP($CV14,Funktionsbezeichnungen,2,0)</f>
        <v>Projektingenieur 3</v>
      </c>
      <c r="CY14" s="125">
        <v>773</v>
      </c>
      <c r="CZ14" s="33">
        <f>VLOOKUP($CY14,Funktionsbezeichnungen,3,0)</f>
        <v>9</v>
      </c>
      <c r="DA14" s="83" t="str">
        <f>VLOOKUP($CY14,Funktionsbezeichnungen,2,0)</f>
        <v>Projektingenieur 3</v>
      </c>
      <c r="DB14" s="125">
        <v>773</v>
      </c>
      <c r="DC14" s="33">
        <f t="shared" si="14"/>
        <v>9</v>
      </c>
      <c r="DD14" s="83" t="str">
        <f t="shared" si="15"/>
        <v>Projektingenieur 3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>+CT14</f>
        <v>5557</v>
      </c>
      <c r="DN14" s="153">
        <v>2</v>
      </c>
      <c r="DO14" s="19">
        <v>3</v>
      </c>
      <c r="DP14" s="19" t="s">
        <v>951</v>
      </c>
    </row>
    <row r="15" spans="1:140" s="19" customFormat="1" x14ac:dyDescent="0.2">
      <c r="A15" s="53">
        <v>0</v>
      </c>
      <c r="B15" s="53"/>
      <c r="C15" s="53">
        <f>IF(Z15&gt;=10,1,0)</f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359</v>
      </c>
      <c r="P15" s="15" t="s">
        <v>449</v>
      </c>
      <c r="Q15" s="15">
        <v>11</v>
      </c>
      <c r="R15" s="16"/>
      <c r="S15" s="20" t="s">
        <v>114</v>
      </c>
      <c r="T15" s="21">
        <v>1957</v>
      </c>
      <c r="U15" s="28" t="s">
        <v>195</v>
      </c>
      <c r="V15" s="21">
        <v>1984</v>
      </c>
      <c r="W15" s="25"/>
      <c r="X15" s="21"/>
      <c r="Y15" s="28" t="s">
        <v>90</v>
      </c>
      <c r="Z15" s="21">
        <f>$AD$3-V15</f>
        <v>31</v>
      </c>
      <c r="AA15" s="25" t="s">
        <v>663</v>
      </c>
      <c r="AB15" s="21" t="s">
        <v>95</v>
      </c>
      <c r="AC15" s="21"/>
      <c r="AE15" s="90" t="s">
        <v>390</v>
      </c>
      <c r="AF15" s="82"/>
      <c r="CP15" s="19" t="str">
        <f>+S15</f>
        <v xml:space="preserve">Spieler Daniel </v>
      </c>
      <c r="CR15" s="19">
        <f>+Z15</f>
        <v>31</v>
      </c>
      <c r="CS15" s="19" t="str">
        <f>+AB15</f>
        <v>B</v>
      </c>
      <c r="CT15" s="154">
        <v>4209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>+CT15</f>
        <v>4209</v>
      </c>
      <c r="DN15" s="153">
        <v>2</v>
      </c>
      <c r="DO15" s="19">
        <v>3</v>
      </c>
      <c r="DP15" s="19" t="s">
        <v>951</v>
      </c>
    </row>
    <row r="16" spans="1:140" s="19" customFormat="1" ht="27" x14ac:dyDescent="0.2">
      <c r="A16" s="53">
        <v>0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/>
      <c r="I16" s="56"/>
      <c r="J16" s="54"/>
      <c r="K16" s="56"/>
      <c r="L16" s="56"/>
      <c r="M16" s="56"/>
      <c r="N16" s="58"/>
      <c r="O16" s="52" t="s">
        <v>361</v>
      </c>
      <c r="P16" s="15" t="s">
        <v>439</v>
      </c>
      <c r="Q16" s="15">
        <v>12</v>
      </c>
      <c r="R16" s="16"/>
      <c r="S16" s="20" t="s">
        <v>115</v>
      </c>
      <c r="T16" s="21">
        <v>1959</v>
      </c>
      <c r="U16" s="28" t="s">
        <v>100</v>
      </c>
      <c r="V16" s="21">
        <v>1985</v>
      </c>
      <c r="W16" s="25"/>
      <c r="X16" s="21"/>
      <c r="Y16" s="28" t="s">
        <v>335</v>
      </c>
      <c r="Z16" s="118">
        <f t="shared" si="1"/>
        <v>30</v>
      </c>
      <c r="AA16" s="25" t="s">
        <v>946</v>
      </c>
      <c r="AB16" s="21" t="s">
        <v>95</v>
      </c>
      <c r="AC16" s="21"/>
      <c r="AE16" s="90" t="s">
        <v>373</v>
      </c>
      <c r="AF16" s="82"/>
      <c r="CP16" s="19" t="str">
        <f t="shared" si="2"/>
        <v>Gysin Daniel</v>
      </c>
      <c r="CR16" s="19">
        <f t="shared" si="3"/>
        <v>30</v>
      </c>
      <c r="CS16" s="19" t="str">
        <f t="shared" si="4"/>
        <v>B</v>
      </c>
      <c r="CT16" s="154">
        <v>5625</v>
      </c>
      <c r="CU16" s="126"/>
      <c r="CV16" s="125">
        <v>784</v>
      </c>
      <c r="CW16" s="33">
        <f t="shared" ref="CW16:CW22" si="18">VLOOKUP($CV16,Funktionsbezeichnungen,3,0)</f>
        <v>10</v>
      </c>
      <c r="CX16" s="83" t="str">
        <f t="shared" ref="CX16:CX22" si="19">VLOOKUP($CV16,Funktionsbezeichnungen,2,0)</f>
        <v>Senior Projektingenieur</v>
      </c>
      <c r="CY16" s="125">
        <v>784</v>
      </c>
      <c r="CZ16" s="33">
        <f t="shared" ref="CZ16:CZ26" si="20">VLOOKUP($CY16,Funktionsbezeichnungen,3,0)</f>
        <v>10</v>
      </c>
      <c r="DA16" s="83" t="str">
        <f t="shared" ref="DA16:DA26" si="21">VLOOKUP($CY16,Funktionsbezeichnungen,2,0)</f>
        <v>Senior Projektingenieur</v>
      </c>
      <c r="DB16" s="125">
        <v>784</v>
      </c>
      <c r="DC16" s="33">
        <f t="shared" si="14"/>
        <v>10</v>
      </c>
      <c r="DD16" s="83" t="str">
        <f t="shared" si="15"/>
        <v>Senior Projektingenieur</v>
      </c>
      <c r="DE16" s="20"/>
      <c r="DF16" s="33">
        <v>783</v>
      </c>
      <c r="DG16" s="33">
        <f t="shared" si="16"/>
        <v>9</v>
      </c>
      <c r="DH16" s="83" t="str">
        <f t="shared" si="17"/>
        <v>Projektingenieur 3</v>
      </c>
      <c r="DM16" s="19">
        <f t="shared" si="13"/>
        <v>5625</v>
      </c>
      <c r="DN16" s="153">
        <v>1</v>
      </c>
      <c r="DO16" s="19">
        <v>2</v>
      </c>
      <c r="DP16" s="19" t="s">
        <v>952</v>
      </c>
    </row>
    <row r="17" spans="1:120" s="19" customFormat="1" x14ac:dyDescent="0.2">
      <c r="A17" s="53">
        <v>0</v>
      </c>
      <c r="B17" s="53"/>
      <c r="C17" s="53">
        <f>IF(Z17&gt;=10,1,0)</f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1061</v>
      </c>
      <c r="V17" s="21">
        <v>1987</v>
      </c>
      <c r="W17" s="25"/>
      <c r="X17" s="21"/>
      <c r="Y17" s="28" t="s">
        <v>222</v>
      </c>
      <c r="Z17" s="21">
        <f>$AD$3-V17</f>
        <v>28</v>
      </c>
      <c r="AA17" s="25" t="s">
        <v>664</v>
      </c>
      <c r="AB17" s="21" t="s">
        <v>95</v>
      </c>
      <c r="AC17" s="21"/>
      <c r="AE17" s="90" t="s">
        <v>373</v>
      </c>
      <c r="AF17" s="82"/>
      <c r="CP17" s="19" t="str">
        <f>+S17</f>
        <v>Wecke Jürgen</v>
      </c>
      <c r="CR17" s="19">
        <f>+Z17</f>
        <v>28</v>
      </c>
      <c r="CS17" s="19" t="str">
        <f>+AB17</f>
        <v>B</v>
      </c>
      <c r="CT17" s="154">
        <v>4187</v>
      </c>
      <c r="CU17" s="126"/>
      <c r="CV17" s="125">
        <v>774</v>
      </c>
      <c r="CW17" s="33">
        <f>VLOOKUP($CV17,Funktionsbezeichnungen,3,0)</f>
        <v>10</v>
      </c>
      <c r="CX17" s="83" t="str">
        <f>VLOOKUP($CV17,Funktionsbezeichnungen,2,0)</f>
        <v>Senior Projektingenieur</v>
      </c>
      <c r="CY17" s="125">
        <v>774</v>
      </c>
      <c r="CZ17" s="33">
        <f>VLOOKUP($CY17,Funktionsbezeichnungen,3,0)</f>
        <v>10</v>
      </c>
      <c r="DA17" s="83" t="str">
        <f>VLOOKUP($CY17,Funktionsbezeichnungen,2,0)</f>
        <v>Senior Projektingenieur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773</v>
      </c>
      <c r="DG17" s="33">
        <f t="shared" si="16"/>
        <v>9</v>
      </c>
      <c r="DH17" s="83" t="str">
        <f t="shared" si="17"/>
        <v>Projektingenieur 3</v>
      </c>
      <c r="DM17" s="19">
        <f>+CT17</f>
        <v>4187</v>
      </c>
      <c r="DN17" s="153">
        <v>2</v>
      </c>
      <c r="DO17" s="19">
        <v>3</v>
      </c>
      <c r="DP17" s="19" t="s">
        <v>951</v>
      </c>
    </row>
    <row r="18" spans="1:120" s="19" customFormat="1" ht="27" x14ac:dyDescent="0.2">
      <c r="A18" s="53">
        <v>0</v>
      </c>
      <c r="B18" s="53"/>
      <c r="C18" s="53">
        <f>IF(Z18&gt;=10,1,0)</f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1069</v>
      </c>
      <c r="V18" s="21">
        <v>1987</v>
      </c>
      <c r="W18" s="25"/>
      <c r="X18" s="21"/>
      <c r="Y18" s="28" t="s">
        <v>223</v>
      </c>
      <c r="Z18" s="118">
        <f>$AD$3-V18</f>
        <v>28</v>
      </c>
      <c r="AA18" s="25" t="s">
        <v>704</v>
      </c>
      <c r="AB18" s="21" t="s">
        <v>95</v>
      </c>
      <c r="AC18" s="21"/>
      <c r="AE18" s="90" t="s">
        <v>373</v>
      </c>
      <c r="AF18" s="82"/>
      <c r="CP18" s="19" t="str">
        <f>+S18</f>
        <v>Bäumle Michael</v>
      </c>
      <c r="CR18" s="19">
        <f>+Z18</f>
        <v>28</v>
      </c>
      <c r="CS18" s="19" t="str">
        <f>+AB18</f>
        <v>B</v>
      </c>
      <c r="CT18" s="154">
        <v>4179</v>
      </c>
      <c r="CU18" s="126"/>
      <c r="CV18" s="125">
        <v>773</v>
      </c>
      <c r="CW18" s="33">
        <f>VLOOKUP($CV18,Funktionsbezeichnungen,3,0)</f>
        <v>9</v>
      </c>
      <c r="CX18" s="83" t="str">
        <f>VLOOKUP($CV18,Funktionsbezeichnungen,2,0)</f>
        <v>Projektingenieur 3</v>
      </c>
      <c r="CY18" s="125">
        <v>773</v>
      </c>
      <c r="CZ18" s="33">
        <f>VLOOKUP($CY18,Funktionsbezeichnungen,3,0)</f>
        <v>9</v>
      </c>
      <c r="DA18" s="83" t="str">
        <f>VLOOKUP($CY18,Funktionsbezeichnungen,2,0)</f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772</v>
      </c>
      <c r="DG18" s="33">
        <f t="shared" si="16"/>
        <v>8</v>
      </c>
      <c r="DH18" s="83" t="str">
        <f t="shared" si="17"/>
        <v>Projektingenieur 2</v>
      </c>
      <c r="DM18" s="19">
        <f>+CT18</f>
        <v>4179</v>
      </c>
      <c r="DN18" s="153">
        <v>2</v>
      </c>
      <c r="DO18" s="19">
        <v>3</v>
      </c>
      <c r="DP18" s="19" t="s">
        <v>951</v>
      </c>
    </row>
    <row r="19" spans="1:120" s="19" customFormat="1" ht="27" x14ac:dyDescent="0.2">
      <c r="A19" s="53">
        <v>1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361</v>
      </c>
      <c r="P19" s="15" t="s">
        <v>440</v>
      </c>
      <c r="Q19" s="15">
        <v>15</v>
      </c>
      <c r="R19" s="16"/>
      <c r="S19" s="20" t="s">
        <v>119</v>
      </c>
      <c r="T19" s="21">
        <v>1960</v>
      </c>
      <c r="U19" s="28" t="s">
        <v>197</v>
      </c>
      <c r="V19" s="21">
        <v>1988</v>
      </c>
      <c r="W19" s="25"/>
      <c r="X19" s="21"/>
      <c r="Y19" s="28" t="s">
        <v>238</v>
      </c>
      <c r="Z19" s="118">
        <f t="shared" si="1"/>
        <v>27</v>
      </c>
      <c r="AA19" s="25" t="s">
        <v>1130</v>
      </c>
      <c r="AB19" s="21" t="s">
        <v>95</v>
      </c>
      <c r="AC19" s="21"/>
      <c r="AE19" s="90" t="s">
        <v>418</v>
      </c>
      <c r="AF19" s="82"/>
      <c r="CP19" s="19" t="str">
        <f t="shared" si="2"/>
        <v>Riecke Heino</v>
      </c>
      <c r="CR19" s="19">
        <f t="shared" si="3"/>
        <v>27</v>
      </c>
      <c r="CS19" s="19" t="str">
        <f t="shared" si="4"/>
        <v>B</v>
      </c>
      <c r="CT19" s="154">
        <v>4168</v>
      </c>
      <c r="CU19" s="126"/>
      <c r="CV19" s="125">
        <v>774</v>
      </c>
      <c r="CW19" s="33">
        <f t="shared" si="18"/>
        <v>10</v>
      </c>
      <c r="CX19" s="83" t="str">
        <f t="shared" si="19"/>
        <v>Senior Projektingenieur</v>
      </c>
      <c r="CY19" s="125">
        <v>774</v>
      </c>
      <c r="CZ19" s="33">
        <f t="shared" si="20"/>
        <v>10</v>
      </c>
      <c r="DA19" s="83" t="str">
        <f t="shared" si="21"/>
        <v>Senior Projektingenieur</v>
      </c>
      <c r="DB19" s="125">
        <v>774</v>
      </c>
      <c r="DC19" s="33">
        <f t="shared" si="14"/>
        <v>10</v>
      </c>
      <c r="DD19" s="83" t="str">
        <f t="shared" si="15"/>
        <v>Senior Projektingenieur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4168</v>
      </c>
      <c r="DN19" s="153">
        <v>1</v>
      </c>
      <c r="DO19" s="19">
        <v>2</v>
      </c>
      <c r="DP19" s="19" t="s">
        <v>951</v>
      </c>
    </row>
    <row r="20" spans="1:120" s="19" customFormat="1" x14ac:dyDescent="0.2">
      <c r="A20" s="53">
        <v>0</v>
      </c>
      <c r="B20" s="53">
        <v>1</v>
      </c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360</v>
      </c>
      <c r="P20" s="15" t="s">
        <v>451</v>
      </c>
      <c r="Q20" s="15">
        <v>16</v>
      </c>
      <c r="R20" s="16"/>
      <c r="S20" s="20" t="s">
        <v>120</v>
      </c>
      <c r="T20" s="21">
        <v>1961</v>
      </c>
      <c r="U20" s="28" t="s">
        <v>197</v>
      </c>
      <c r="V20" s="21">
        <v>1988</v>
      </c>
      <c r="W20" s="25"/>
      <c r="X20" s="21"/>
      <c r="Y20" s="28" t="s">
        <v>91</v>
      </c>
      <c r="Z20" s="21">
        <f t="shared" si="1"/>
        <v>27</v>
      </c>
      <c r="AA20" s="25" t="s">
        <v>669</v>
      </c>
      <c r="AB20" s="21" t="s">
        <v>95</v>
      </c>
      <c r="AC20" s="21"/>
      <c r="AE20" s="90" t="s">
        <v>373</v>
      </c>
      <c r="AF20" s="82"/>
      <c r="CP20" s="19" t="str">
        <f t="shared" si="2"/>
        <v>Thomas Anette</v>
      </c>
      <c r="CR20" s="19">
        <f t="shared" si="3"/>
        <v>27</v>
      </c>
      <c r="CS20" s="19" t="str">
        <f t="shared" si="4"/>
        <v>B</v>
      </c>
      <c r="CT20" s="154">
        <v>4176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4176</v>
      </c>
      <c r="DN20" s="153">
        <v>1</v>
      </c>
      <c r="DO20" s="19">
        <v>2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>IF(Z21&gt;=10,1,0)</f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>$AD$3-V21</f>
        <v>19</v>
      </c>
      <c r="AA21" s="25" t="s">
        <v>676</v>
      </c>
      <c r="AB21" s="21" t="s">
        <v>95</v>
      </c>
      <c r="AC21" s="21"/>
      <c r="AE21" s="90" t="s">
        <v>373</v>
      </c>
      <c r="AF21" s="82"/>
      <c r="CP21" s="19" t="str">
        <f>+S21</f>
        <v>Müller Thomas</v>
      </c>
      <c r="CR21" s="19">
        <f>+Z21</f>
        <v>19</v>
      </c>
      <c r="CS21" s="19" t="str">
        <f>+AB21</f>
        <v>B</v>
      </c>
      <c r="CT21" s="154">
        <v>4276</v>
      </c>
      <c r="CU21" s="126"/>
      <c r="CV21" s="125">
        <v>773</v>
      </c>
      <c r="CW21" s="33">
        <f>VLOOKUP($CV21,Funktionsbezeichnungen,3,0)</f>
        <v>9</v>
      </c>
      <c r="CX21" s="83" t="str">
        <f>VLOOKUP($CV21,Funktionsbezeichnungen,2,0)</f>
        <v>Projektingenieur 3</v>
      </c>
      <c r="CY21" s="125">
        <v>773</v>
      </c>
      <c r="CZ21" s="33">
        <f>VLOOKUP($CY21,Funktionsbezeichnungen,3,0)</f>
        <v>9</v>
      </c>
      <c r="DA21" s="83" t="str">
        <f>VLOOKUP($CY21,Funktionsbezeichnungen,2,0)</f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>+CT21</f>
        <v>4276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1</v>
      </c>
      <c r="B22" s="53"/>
      <c r="C22" s="53">
        <f t="shared" si="0"/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361</v>
      </c>
      <c r="P22" s="15" t="s">
        <v>467</v>
      </c>
      <c r="Q22" s="15">
        <v>18</v>
      </c>
      <c r="R22" s="16"/>
      <c r="S22" s="20" t="s">
        <v>124</v>
      </c>
      <c r="T22" s="21">
        <v>1971</v>
      </c>
      <c r="U22" s="28" t="s">
        <v>197</v>
      </c>
      <c r="V22" s="21">
        <v>1997</v>
      </c>
      <c r="W22" s="25" t="s">
        <v>324</v>
      </c>
      <c r="X22" s="21">
        <v>2007</v>
      </c>
      <c r="Y22" s="28" t="s">
        <v>317</v>
      </c>
      <c r="Z22" s="170">
        <f t="shared" si="1"/>
        <v>18</v>
      </c>
      <c r="AA22" s="25" t="s">
        <v>705</v>
      </c>
      <c r="AB22" s="21" t="s">
        <v>95</v>
      </c>
      <c r="AC22" s="21"/>
      <c r="AE22" s="90" t="s">
        <v>373</v>
      </c>
      <c r="AF22" s="82" t="s">
        <v>1083</v>
      </c>
      <c r="CP22" s="19" t="str">
        <f t="shared" si="2"/>
        <v>Brunkhorst Marc</v>
      </c>
      <c r="CR22" s="19">
        <f t="shared" si="3"/>
        <v>18</v>
      </c>
      <c r="CS22" s="19" t="str">
        <f t="shared" si="4"/>
        <v>B</v>
      </c>
      <c r="CT22" s="154">
        <v>7679</v>
      </c>
      <c r="CU22" s="126"/>
      <c r="CV22" s="125">
        <v>774</v>
      </c>
      <c r="CW22" s="33">
        <f t="shared" si="18"/>
        <v>10</v>
      </c>
      <c r="CX22" s="83" t="str">
        <f t="shared" si="19"/>
        <v>Senior Projektingenieur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7679</v>
      </c>
      <c r="DN22" s="153">
        <v>1</v>
      </c>
      <c r="DO22" s="19">
        <v>2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18</v>
      </c>
      <c r="AA23" s="25" t="s">
        <v>677</v>
      </c>
      <c r="AB23" s="21" t="s">
        <v>95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18</v>
      </c>
      <c r="CS23" s="19" t="str">
        <f>+AB23</f>
        <v>B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>+CT23</f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18</v>
      </c>
      <c r="AA24" s="25" t="s">
        <v>1132</v>
      </c>
      <c r="AB24" s="21" t="s">
        <v>95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18</v>
      </c>
      <c r="CS24" s="19" t="str">
        <f>+AB24</f>
        <v>B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>+CT24</f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>
        <v>1</v>
      </c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361</v>
      </c>
      <c r="P25" s="15" t="s">
        <v>465</v>
      </c>
      <c r="Q25" s="15">
        <v>21</v>
      </c>
      <c r="R25" s="42"/>
      <c r="S25" s="20" t="s">
        <v>262</v>
      </c>
      <c r="T25" s="21">
        <v>1969</v>
      </c>
      <c r="U25" s="28" t="s">
        <v>1072</v>
      </c>
      <c r="V25" s="21">
        <v>1998</v>
      </c>
      <c r="W25" s="25"/>
      <c r="X25" s="21"/>
      <c r="Y25" s="28" t="s">
        <v>335</v>
      </c>
      <c r="Z25" s="21">
        <f>$AD$3-V25</f>
        <v>17</v>
      </c>
      <c r="AA25" s="25" t="s">
        <v>680</v>
      </c>
      <c r="AB25" s="21" t="s">
        <v>95</v>
      </c>
      <c r="AC25" s="21"/>
      <c r="AE25" s="90" t="s">
        <v>373</v>
      </c>
      <c r="AF25" s="82"/>
      <c r="CP25" s="19" t="str">
        <f>+S25</f>
        <v>Haas Gabi</v>
      </c>
      <c r="CR25" s="19">
        <f>+Z25</f>
        <v>17</v>
      </c>
      <c r="CS25" s="19" t="str">
        <f>+AB25</f>
        <v>B</v>
      </c>
      <c r="CT25" s="154">
        <v>4288</v>
      </c>
      <c r="CU25" s="126"/>
      <c r="CV25" s="125">
        <v>783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772</v>
      </c>
      <c r="CZ25" s="33">
        <f>VLOOKUP($CY25,Funktionsbezeichnungen,3,0)</f>
        <v>8</v>
      </c>
      <c r="DA25" s="83" t="str">
        <f>VLOOKUP($CY25,Funktionsbezeichnungen,2,0)</f>
        <v>Projektingenieur 2</v>
      </c>
      <c r="DB25" s="125">
        <v>772</v>
      </c>
      <c r="DC25" s="33">
        <f t="shared" si="14"/>
        <v>8</v>
      </c>
      <c r="DD25" s="83" t="str">
        <f t="shared" si="15"/>
        <v>Projektingenieur 2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>+CT25</f>
        <v>4288</v>
      </c>
      <c r="DN25" s="153">
        <v>2</v>
      </c>
      <c r="DO25" s="19">
        <v>3</v>
      </c>
      <c r="DP25" s="19" t="s">
        <v>951</v>
      </c>
    </row>
    <row r="26" spans="1:120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464</v>
      </c>
      <c r="Q26" s="15">
        <v>22</v>
      </c>
      <c r="R26" s="42"/>
      <c r="S26" s="20" t="s">
        <v>206</v>
      </c>
      <c r="T26" s="21">
        <v>1969</v>
      </c>
      <c r="U26" s="28" t="s">
        <v>221</v>
      </c>
      <c r="V26" s="21">
        <v>1998</v>
      </c>
      <c r="W26" s="25"/>
      <c r="X26" s="21"/>
      <c r="Y26" s="28" t="s">
        <v>548</v>
      </c>
      <c r="Z26" s="118">
        <f t="shared" si="1"/>
        <v>17</v>
      </c>
      <c r="AA26" s="25" t="s">
        <v>1131</v>
      </c>
      <c r="AB26" s="21" t="s">
        <v>95</v>
      </c>
      <c r="AC26" s="21"/>
      <c r="AE26" s="90" t="s">
        <v>402</v>
      </c>
      <c r="AF26" s="82"/>
      <c r="CP26" s="19" t="str">
        <f t="shared" si="2"/>
        <v>Fuchs Christian</v>
      </c>
      <c r="CR26" s="19">
        <f t="shared" si="3"/>
        <v>17</v>
      </c>
      <c r="CS26" s="19" t="str">
        <f t="shared" si="4"/>
        <v>B</v>
      </c>
      <c r="CT26" s="154">
        <v>4263</v>
      </c>
      <c r="CU26" s="126"/>
      <c r="CV26" s="125">
        <v>773</v>
      </c>
      <c r="CW26" s="33">
        <f>VLOOKUP($CV26,Funktionsbezeichnungen,3,0)</f>
        <v>9</v>
      </c>
      <c r="CX26" s="83" t="str">
        <f>VLOOKUP($CV26,Funktionsbezeichnungen,2,0)</f>
        <v>Projektingenieur 3</v>
      </c>
      <c r="CY26" s="125">
        <v>773</v>
      </c>
      <c r="CZ26" s="33">
        <f t="shared" si="20"/>
        <v>9</v>
      </c>
      <c r="DA26" s="83" t="str">
        <f t="shared" si="21"/>
        <v>Projektingenieur 3</v>
      </c>
      <c r="DB26" s="125">
        <v>773</v>
      </c>
      <c r="DC26" s="33">
        <f t="shared" si="14"/>
        <v>9</v>
      </c>
      <c r="DD26" s="83" t="str">
        <f t="shared" si="15"/>
        <v>Projektingenieur 3</v>
      </c>
      <c r="DE26" s="20"/>
      <c r="DF26" s="33">
        <v>772</v>
      </c>
      <c r="DG26" s="33">
        <f t="shared" si="16"/>
        <v>8</v>
      </c>
      <c r="DH26" s="83" t="str">
        <f t="shared" si="17"/>
        <v>Projektingenieur 2</v>
      </c>
      <c r="DM26" s="19">
        <f t="shared" si="13"/>
        <v>4263</v>
      </c>
      <c r="DN26" s="153">
        <v>1</v>
      </c>
      <c r="DO26" s="19">
        <v>2</v>
      </c>
      <c r="DP26" s="19" t="s">
        <v>951</v>
      </c>
    </row>
    <row r="27" spans="1:120" s="19" customFormat="1" x14ac:dyDescent="0.2">
      <c r="A27" s="53">
        <v>0</v>
      </c>
      <c r="B27" s="53"/>
      <c r="C27" s="53">
        <f>IF(Z27&gt;=10,1,0)</f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602</v>
      </c>
      <c r="Q27" s="15">
        <v>23</v>
      </c>
      <c r="R27" s="42"/>
      <c r="S27" s="20" t="s">
        <v>599</v>
      </c>
      <c r="T27" s="21">
        <v>1977</v>
      </c>
      <c r="U27" s="28" t="s">
        <v>1111</v>
      </c>
      <c r="V27" s="21">
        <v>2000</v>
      </c>
      <c r="W27" s="25"/>
      <c r="X27" s="21"/>
      <c r="Y27" s="28" t="s">
        <v>601</v>
      </c>
      <c r="Z27" s="21">
        <f>$AD$3-V27</f>
        <v>15</v>
      </c>
      <c r="AA27" s="25" t="s">
        <v>1134</v>
      </c>
      <c r="AB27" s="21" t="s">
        <v>95</v>
      </c>
      <c r="AC27" s="21"/>
      <c r="AE27" s="90" t="s">
        <v>620</v>
      </c>
      <c r="AF27" s="82"/>
      <c r="CP27" s="19" t="str">
        <f>+S27</f>
        <v>Trouillet Jean-Georges</v>
      </c>
      <c r="CR27" s="19">
        <f>+Z27</f>
        <v>15</v>
      </c>
      <c r="CS27" s="19" t="str">
        <f>+AB27</f>
        <v>B</v>
      </c>
      <c r="CT27" s="154">
        <v>3206</v>
      </c>
      <c r="CU27" s="126"/>
      <c r="CV27" s="125">
        <v>772</v>
      </c>
      <c r="CW27" s="33">
        <f>VLOOKUP($CV27,Funktionsbezeichnungen,3,0)</f>
        <v>8</v>
      </c>
      <c r="CX27" s="83" t="str">
        <f>VLOOKUP($CV27,Funktionsbezeichnungen,2,0)</f>
        <v>Projektingenieur 2</v>
      </c>
      <c r="CY27" s="125">
        <v>772</v>
      </c>
      <c r="CZ27" s="33">
        <f>VLOOKUP($CY27,Funktionsbezeichnungen,3,0)</f>
        <v>8</v>
      </c>
      <c r="DA27" s="83" t="str">
        <f>VLOOKUP($CY27,Funktionsbezeichnungen,2,0)</f>
        <v>Projektingenieur 2</v>
      </c>
      <c r="DB27" s="125">
        <v>772</v>
      </c>
      <c r="DC27" s="33">
        <f t="shared" si="14"/>
        <v>8</v>
      </c>
      <c r="DD27" s="83" t="str">
        <f t="shared" si="15"/>
        <v>Projektingenieur 2</v>
      </c>
      <c r="DE27" s="20"/>
      <c r="DF27" s="33">
        <v>772</v>
      </c>
      <c r="DG27" s="33">
        <f t="shared" si="16"/>
        <v>8</v>
      </c>
      <c r="DH27" s="83" t="str">
        <f t="shared" si="17"/>
        <v>Projektingenieur 2</v>
      </c>
      <c r="DM27" s="19">
        <f>+CT27</f>
        <v>3206</v>
      </c>
      <c r="DN27" s="153">
        <v>1</v>
      </c>
      <c r="DO27" s="19">
        <v>2</v>
      </c>
      <c r="DP27" s="19" t="s">
        <v>951</v>
      </c>
    </row>
    <row r="28" spans="1:120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8" t="s">
        <v>1069</v>
      </c>
      <c r="V28" s="21">
        <v>1971</v>
      </c>
      <c r="W28" s="25"/>
      <c r="X28" s="21"/>
      <c r="Y28" s="28" t="s">
        <v>1020</v>
      </c>
      <c r="Z28" s="21">
        <f t="shared" si="1"/>
        <v>44</v>
      </c>
      <c r="AA28" s="25" t="s">
        <v>938</v>
      </c>
      <c r="AB28" s="21" t="s">
        <v>309</v>
      </c>
      <c r="AC28" s="21"/>
      <c r="AE28" s="193" t="s">
        <v>1078</v>
      </c>
      <c r="AF28" s="82"/>
      <c r="CP28" s="19" t="str">
        <f t="shared" si="2"/>
        <v>Yelman Mahir</v>
      </c>
      <c r="CR28" s="19">
        <f t="shared" si="3"/>
        <v>44</v>
      </c>
      <c r="CS28" s="153" t="str">
        <f t="shared" si="4"/>
        <v xml:space="preserve"> C/B 3)</v>
      </c>
      <c r="CT28" s="154">
        <v>4162</v>
      </c>
      <c r="CU28" s="126"/>
      <c r="CV28" s="125" t="s">
        <v>711</v>
      </c>
      <c r="CW28" s="33"/>
      <c r="CX28" s="83"/>
      <c r="CY28" s="125" t="s">
        <v>711</v>
      </c>
      <c r="CZ28" s="33"/>
      <c r="DA28" s="83"/>
      <c r="DB28" s="125" t="s">
        <v>711</v>
      </c>
      <c r="DC28" s="33"/>
      <c r="DD28" s="83"/>
      <c r="DE28" s="20"/>
      <c r="DF28" s="33" t="s">
        <v>711</v>
      </c>
      <c r="DG28" s="33" t="s">
        <v>711</v>
      </c>
      <c r="DH28" s="83"/>
      <c r="DM28" s="19">
        <f t="shared" si="13"/>
        <v>4162</v>
      </c>
      <c r="DN28" s="153">
        <v>2</v>
      </c>
      <c r="DO28" s="19">
        <v>3</v>
      </c>
      <c r="DP28" s="185" t="s">
        <v>951</v>
      </c>
    </row>
    <row r="29" spans="1:120" s="19" customFormat="1" ht="15.75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358</v>
      </c>
      <c r="P29" s="15" t="s">
        <v>444</v>
      </c>
      <c r="Q29" s="15">
        <v>25</v>
      </c>
      <c r="R29" s="16"/>
      <c r="S29" s="20" t="s">
        <v>103</v>
      </c>
      <c r="T29" s="21">
        <v>1953</v>
      </c>
      <c r="U29" s="28" t="s">
        <v>195</v>
      </c>
      <c r="V29" s="21">
        <v>1976</v>
      </c>
      <c r="W29" s="25"/>
      <c r="X29" s="21"/>
      <c r="Y29" s="28" t="s">
        <v>104</v>
      </c>
      <c r="Z29" s="21">
        <f t="shared" si="1"/>
        <v>39</v>
      </c>
      <c r="AA29" s="25" t="s">
        <v>666</v>
      </c>
      <c r="AB29" s="21" t="s">
        <v>1039</v>
      </c>
      <c r="AC29" s="21"/>
      <c r="AE29" s="90" t="s">
        <v>373</v>
      </c>
      <c r="AF29" s="82"/>
      <c r="CP29" s="19" t="str">
        <f t="shared" si="2"/>
        <v>Freiermuth Fritz</v>
      </c>
      <c r="CR29" s="19">
        <f t="shared" si="3"/>
        <v>39</v>
      </c>
      <c r="CS29" s="19" t="str">
        <f t="shared" si="4"/>
        <v xml:space="preserve"> C/B 2)</v>
      </c>
      <c r="CT29" s="154">
        <v>2143</v>
      </c>
      <c r="CU29" s="126"/>
      <c r="CV29" s="125">
        <v>751</v>
      </c>
      <c r="CW29" s="33">
        <f t="shared" ref="CW29:CW56" si="22">VLOOKUP($CV29,Funktionsbezeichnungen,3,0)</f>
        <v>10</v>
      </c>
      <c r="CX29" s="83" t="str">
        <f t="shared" ref="CX29:CX56" si="23">VLOOKUP($CV29,Funktionsbezeichnungen,2,0)</f>
        <v>Vorgesetzter  -  2. Stufe</v>
      </c>
      <c r="CY29" s="125">
        <v>751</v>
      </c>
      <c r="CZ29" s="33">
        <f t="shared" ref="CZ29:CZ57" si="24">VLOOKUP($CY29,Funktionsbezeichnungen,3,0)</f>
        <v>10</v>
      </c>
      <c r="DA29" s="83" t="str">
        <f t="shared" ref="DA29:DA57" si="25">VLOOKUP($CY29,Funktionsbezeichnungen,2,0)</f>
        <v>Vorgesetzter  -  2. Stufe</v>
      </c>
      <c r="DB29" s="124">
        <v>751</v>
      </c>
      <c r="DC29" s="33">
        <f>VLOOKUP($DB29,Funktionsbezeichnungen,3,0)</f>
        <v>10</v>
      </c>
      <c r="DD29" s="83" t="str">
        <f>VLOOKUP($DB29,Funktionsbezeichnungen,2,0)</f>
        <v>Vorgesetzter  -  2. Stufe</v>
      </c>
      <c r="DE29" s="20"/>
      <c r="DF29" s="124">
        <v>751</v>
      </c>
      <c r="DG29" s="33">
        <f t="shared" ref="DG29:DG57" si="26">VLOOKUP($DF29,Funktionsbezeichnungen,3,0)</f>
        <v>10</v>
      </c>
      <c r="DH29" s="83" t="str">
        <f t="shared" ref="DH29:DH57" si="27">VLOOKUP($DF29,Funktionsbezeichnungen,2,0)</f>
        <v>Vorgesetzter  -  2. Stufe</v>
      </c>
      <c r="DM29" s="19">
        <f t="shared" si="13"/>
        <v>2143</v>
      </c>
      <c r="DN29" s="153">
        <v>2</v>
      </c>
      <c r="DO29" s="19">
        <v>3</v>
      </c>
      <c r="DP29" s="19" t="s">
        <v>951</v>
      </c>
    </row>
    <row r="30" spans="1:120" s="19" customFormat="1" ht="15.75" x14ac:dyDescent="0.2">
      <c r="A30" s="53">
        <v>0</v>
      </c>
      <c r="B30" s="53"/>
      <c r="C30" s="53">
        <f>IF(Z30&gt;=10,1,0)</f>
        <v>1</v>
      </c>
      <c r="D30" s="55">
        <v>1</v>
      </c>
      <c r="E30" s="55"/>
      <c r="F30" s="56"/>
      <c r="G30" s="54"/>
      <c r="H30" s="54"/>
      <c r="I30" s="56"/>
      <c r="J30" s="54"/>
      <c r="K30" s="56"/>
      <c r="L30" s="56"/>
      <c r="M30" s="56"/>
      <c r="N30" s="58"/>
      <c r="O30" s="52" t="s">
        <v>360</v>
      </c>
      <c r="P30" s="15" t="s">
        <v>640</v>
      </c>
      <c r="Q30" s="15">
        <v>26</v>
      </c>
      <c r="R30" s="42"/>
      <c r="S30" s="20" t="s">
        <v>641</v>
      </c>
      <c r="T30" s="21">
        <v>1971</v>
      </c>
      <c r="U30" s="28" t="s">
        <v>709</v>
      </c>
      <c r="V30" s="21">
        <v>2000</v>
      </c>
      <c r="W30" s="25"/>
      <c r="X30" s="21"/>
      <c r="Y30" s="28" t="s">
        <v>643</v>
      </c>
      <c r="Z30" s="21">
        <f>$AD$3-V30</f>
        <v>15</v>
      </c>
      <c r="AA30" s="25" t="s">
        <v>97</v>
      </c>
      <c r="AB30" s="21" t="s">
        <v>1039</v>
      </c>
      <c r="AC30" s="21"/>
      <c r="AE30" s="90" t="s">
        <v>373</v>
      </c>
      <c r="AF30" s="82"/>
      <c r="CP30" s="19" t="str">
        <f>+S30</f>
        <v>Albrecht Stefan</v>
      </c>
      <c r="CR30" s="19">
        <f>+Z30</f>
        <v>15</v>
      </c>
      <c r="CS30" s="19" t="str">
        <f>+AB30</f>
        <v xml:space="preserve"> C/B 2)</v>
      </c>
      <c r="CT30" s="154">
        <v>4900</v>
      </c>
      <c r="CU30" s="126"/>
      <c r="CV30" s="125">
        <v>772</v>
      </c>
      <c r="CW30" s="33">
        <f>VLOOKUP($CV30,Funktionsbezeichnungen,3,0)</f>
        <v>8</v>
      </c>
      <c r="CX30" s="83" t="str">
        <f>VLOOKUP($CV30,Funktionsbezeichnungen,2,0)</f>
        <v>Projektingenieur 2</v>
      </c>
      <c r="CY30" s="125">
        <v>772</v>
      </c>
      <c r="CZ30" s="33">
        <f>VLOOKUP($CY30,Funktionsbezeichnungen,3,0)</f>
        <v>8</v>
      </c>
      <c r="DA30" s="83" t="str">
        <f>VLOOKUP($CY30,Funktionsbezeichnungen,2,0)</f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>VLOOKUP($DF30,Funktionsbezeichnungen,3,0)</f>
        <v>8</v>
      </c>
      <c r="DH30" s="83" t="str">
        <f>VLOOKUP($DF30,Funktionsbezeichnungen,2,0)</f>
        <v>Projektingenieur 2</v>
      </c>
      <c r="DM30" s="19">
        <f>+CT30</f>
        <v>4900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447</v>
      </c>
      <c r="Q31" s="15">
        <v>27</v>
      </c>
      <c r="R31" s="16"/>
      <c r="S31" s="20" t="s">
        <v>111</v>
      </c>
      <c r="T31" s="21">
        <v>1954</v>
      </c>
      <c r="U31" s="28" t="s">
        <v>195</v>
      </c>
      <c r="V31" s="21">
        <v>1976</v>
      </c>
      <c r="W31" s="25"/>
      <c r="X31" s="21"/>
      <c r="Y31" s="28" t="s">
        <v>547</v>
      </c>
      <c r="Z31" s="21">
        <f t="shared" si="1"/>
        <v>39</v>
      </c>
      <c r="AA31" s="25" t="s">
        <v>671</v>
      </c>
      <c r="AB31" s="21" t="s">
        <v>105</v>
      </c>
      <c r="AC31" s="21"/>
      <c r="AE31" s="90" t="s">
        <v>415</v>
      </c>
      <c r="AF31" s="82"/>
      <c r="CP31" s="19" t="str">
        <f t="shared" si="2"/>
        <v>Buser Edi</v>
      </c>
      <c r="CR31" s="19">
        <f t="shared" si="3"/>
        <v>39</v>
      </c>
      <c r="CS31" s="19" t="str">
        <f t="shared" si="4"/>
        <v>C</v>
      </c>
      <c r="CT31" s="154">
        <v>3160</v>
      </c>
      <c r="CU31" s="126"/>
      <c r="CV31" s="125">
        <v>772</v>
      </c>
      <c r="CW31" s="33">
        <f t="shared" si="22"/>
        <v>8</v>
      </c>
      <c r="CX31" s="83" t="str">
        <f t="shared" si="23"/>
        <v>Projektingenieur 2</v>
      </c>
      <c r="CY31" s="125">
        <v>772</v>
      </c>
      <c r="CZ31" s="33">
        <f t="shared" si="24"/>
        <v>8</v>
      </c>
      <c r="DA31" s="83" t="str">
        <f t="shared" si="25"/>
        <v>Projektingenieur 2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3160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448</v>
      </c>
      <c r="Q32" s="15">
        <v>28</v>
      </c>
      <c r="R32" s="16"/>
      <c r="S32" s="20" t="s">
        <v>112</v>
      </c>
      <c r="T32" s="21">
        <v>1956</v>
      </c>
      <c r="U32" s="26" t="s">
        <v>854</v>
      </c>
      <c r="V32" s="21">
        <v>1981</v>
      </c>
      <c r="W32" s="25" t="s">
        <v>855</v>
      </c>
      <c r="X32" s="21">
        <v>1990</v>
      </c>
      <c r="Y32" s="28" t="s">
        <v>329</v>
      </c>
      <c r="Z32" s="21">
        <f t="shared" si="1"/>
        <v>34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Bergmann Georg</v>
      </c>
      <c r="CR32" s="19">
        <f t="shared" si="3"/>
        <v>34</v>
      </c>
      <c r="CS32" s="19" t="str">
        <f t="shared" si="4"/>
        <v>C</v>
      </c>
      <c r="CT32" s="154">
        <v>4185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>
        <v>772</v>
      </c>
      <c r="DC32" s="33">
        <f>VLOOKUP($DB32,Funktionsbezeichnungen,3,0)</f>
        <v>8</v>
      </c>
      <c r="DD32" s="83" t="str">
        <f>VLOOKUP($DB32,Funktionsbezeichnungen,2,0)</f>
        <v>Projektingenieur 2</v>
      </c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4185</v>
      </c>
      <c r="DN32" s="153">
        <v>1</v>
      </c>
      <c r="DO32" s="19">
        <v>2</v>
      </c>
      <c r="DP32" s="19" t="s">
        <v>951</v>
      </c>
    </row>
    <row r="33" spans="1:120" s="19" customFormat="1" x14ac:dyDescent="0.2">
      <c r="A33" s="53">
        <v>0</v>
      </c>
      <c r="B33" s="53"/>
      <c r="C33" s="53">
        <f t="shared" si="0"/>
        <v>1</v>
      </c>
      <c r="D33" s="55"/>
      <c r="E33" s="55">
        <v>1</v>
      </c>
      <c r="F33" s="56"/>
      <c r="G33" s="54"/>
      <c r="H33" s="54"/>
      <c r="I33" s="56"/>
      <c r="J33" s="54"/>
      <c r="K33" s="56"/>
      <c r="L33" s="56"/>
      <c r="M33" s="56"/>
      <c r="N33" s="58"/>
      <c r="O33" s="52" t="s">
        <v>359</v>
      </c>
      <c r="P33" s="15" t="s">
        <v>450</v>
      </c>
      <c r="Q33" s="15">
        <v>29</v>
      </c>
      <c r="R33" s="16"/>
      <c r="S33" s="20" t="s">
        <v>214</v>
      </c>
      <c r="T33" s="21">
        <v>1960</v>
      </c>
      <c r="U33" s="28" t="s">
        <v>237</v>
      </c>
      <c r="V33" s="21">
        <v>1986</v>
      </c>
      <c r="W33" s="25"/>
      <c r="X33" s="21"/>
      <c r="Y33" s="28" t="s">
        <v>228</v>
      </c>
      <c r="Z33" s="21">
        <f t="shared" si="1"/>
        <v>29</v>
      </c>
      <c r="AA33" s="25" t="s">
        <v>672</v>
      </c>
      <c r="AB33" s="21" t="s">
        <v>105</v>
      </c>
      <c r="AC33" s="21"/>
      <c r="AE33" s="90" t="s">
        <v>373</v>
      </c>
      <c r="AF33" s="82"/>
      <c r="CP33" s="19" t="str">
        <f t="shared" si="2"/>
        <v>Beck Peter</v>
      </c>
      <c r="CR33" s="19">
        <f t="shared" si="3"/>
        <v>29</v>
      </c>
      <c r="CS33" s="19" t="str">
        <f t="shared" si="4"/>
        <v>C</v>
      </c>
      <c r="CT33" s="154">
        <v>4269</v>
      </c>
      <c r="CU33" s="126"/>
      <c r="CV33" s="125">
        <v>773</v>
      </c>
      <c r="CW33" s="33">
        <f t="shared" si="22"/>
        <v>9</v>
      </c>
      <c r="CX33" s="83" t="str">
        <f t="shared" si="23"/>
        <v>Projektingenieur 3</v>
      </c>
      <c r="CY33" s="125">
        <v>773</v>
      </c>
      <c r="CZ33" s="33">
        <f t="shared" si="24"/>
        <v>9</v>
      </c>
      <c r="DA33" s="83" t="str">
        <f t="shared" si="25"/>
        <v>Projektingenieur 3</v>
      </c>
      <c r="DB33" s="125">
        <v>772</v>
      </c>
      <c r="DC33" s="33">
        <f>VLOOKUP($DB33,Funktionsbezeichnungen,3,0)</f>
        <v>8</v>
      </c>
      <c r="DD33" s="83" t="str">
        <f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4269</v>
      </c>
      <c r="DN33" s="153">
        <v>2</v>
      </c>
      <c r="DO33" s="19">
        <v>3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/>
      <c r="E34" s="55">
        <v>1</v>
      </c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361</v>
      </c>
      <c r="P34" s="15" t="s">
        <v>873</v>
      </c>
      <c r="Q34" s="15">
        <v>30</v>
      </c>
      <c r="R34" s="16"/>
      <c r="S34" s="20" t="s">
        <v>874</v>
      </c>
      <c r="T34" s="21">
        <v>1959</v>
      </c>
      <c r="U34" s="26" t="s">
        <v>1070</v>
      </c>
      <c r="V34" s="21">
        <v>1990</v>
      </c>
      <c r="W34" s="25"/>
      <c r="X34" s="21"/>
      <c r="Y34" s="28" t="s">
        <v>875</v>
      </c>
      <c r="Z34" s="21">
        <f t="shared" si="1"/>
        <v>25</v>
      </c>
      <c r="AA34" s="25" t="s">
        <v>671</v>
      </c>
      <c r="AB34" s="21" t="s">
        <v>105</v>
      </c>
      <c r="AC34" s="21"/>
      <c r="AE34" s="90" t="s">
        <v>389</v>
      </c>
      <c r="AF34" s="82" t="s">
        <v>1083</v>
      </c>
      <c r="CP34" s="19" t="str">
        <f t="shared" si="2"/>
        <v>Wick Bernd</v>
      </c>
      <c r="CR34" s="19">
        <f t="shared" si="3"/>
        <v>25</v>
      </c>
      <c r="CS34" s="19" t="str">
        <f t="shared" si="4"/>
        <v>C</v>
      </c>
      <c r="CT34" s="154">
        <v>3208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/>
      <c r="DC34" s="33"/>
      <c r="DD34" s="83"/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3208</v>
      </c>
      <c r="DN34" s="153">
        <v>2</v>
      </c>
      <c r="DO34" s="19">
        <v>3</v>
      </c>
      <c r="DP34" s="19" t="s">
        <v>951</v>
      </c>
    </row>
    <row r="35" spans="1:120" s="19" customFormat="1" x14ac:dyDescent="0.2">
      <c r="A35" s="53">
        <v>1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>
        <v>1</v>
      </c>
      <c r="I35" s="56"/>
      <c r="J35" s="54"/>
      <c r="K35" s="56"/>
      <c r="L35" s="56"/>
      <c r="M35" s="56"/>
      <c r="N35" s="58"/>
      <c r="O35" s="52" t="s">
        <v>359</v>
      </c>
      <c r="P35" s="15" t="s">
        <v>452</v>
      </c>
      <c r="Q35" s="15">
        <v>31</v>
      </c>
      <c r="R35" s="42"/>
      <c r="S35" s="27" t="s">
        <v>122</v>
      </c>
      <c r="T35" s="21">
        <v>1968</v>
      </c>
      <c r="U35" s="28" t="s">
        <v>201</v>
      </c>
      <c r="V35" s="21">
        <v>1994</v>
      </c>
      <c r="W35" s="25"/>
      <c r="X35" s="21"/>
      <c r="Y35" s="26" t="s">
        <v>123</v>
      </c>
      <c r="Z35" s="21">
        <f t="shared" si="1"/>
        <v>21</v>
      </c>
      <c r="AA35" s="25" t="s">
        <v>673</v>
      </c>
      <c r="AB35" s="21" t="s">
        <v>105</v>
      </c>
      <c r="AC35" s="21"/>
      <c r="AE35" s="90" t="s">
        <v>373</v>
      </c>
      <c r="AF35" s="82"/>
      <c r="CP35" s="19" t="str">
        <f t="shared" si="2"/>
        <v>Kern Etienne</v>
      </c>
      <c r="CR35" s="19">
        <f t="shared" si="3"/>
        <v>21</v>
      </c>
      <c r="CS35" s="19" t="str">
        <f t="shared" si="4"/>
        <v>C</v>
      </c>
      <c r="CT35" s="154">
        <v>4246</v>
      </c>
      <c r="CU35" s="126"/>
      <c r="CV35" s="125">
        <v>772</v>
      </c>
      <c r="CW35" s="33">
        <f t="shared" si="22"/>
        <v>8</v>
      </c>
      <c r="CX35" s="83" t="str">
        <f t="shared" si="23"/>
        <v>Projektingenieur 2</v>
      </c>
      <c r="CY35" s="125">
        <v>772</v>
      </c>
      <c r="CZ35" s="33">
        <f t="shared" si="24"/>
        <v>8</v>
      </c>
      <c r="DA35" s="83" t="str">
        <f t="shared" si="25"/>
        <v>Projektingenieur 2</v>
      </c>
      <c r="DB35" s="125">
        <v>772</v>
      </c>
      <c r="DC35" s="33">
        <f t="shared" ref="DC35:DC57" si="28">VLOOKUP($DB35,Funktionsbezeichnungen,3,0)</f>
        <v>8</v>
      </c>
      <c r="DD35" s="83" t="str">
        <f t="shared" ref="DD35:DD57" si="29">VLOOKUP($DB35,Funktionsbezeichnungen,2,0)</f>
        <v>Projektingenieur 2</v>
      </c>
      <c r="DE35" s="20"/>
      <c r="DF35" s="33">
        <v>772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4246</v>
      </c>
      <c r="DN35" s="153">
        <v>1</v>
      </c>
      <c r="DO35" s="19">
        <v>2</v>
      </c>
      <c r="DP35" s="19" t="s">
        <v>951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>
        <v>1</v>
      </c>
      <c r="E36" s="55"/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360</v>
      </c>
      <c r="P36" s="15" t="s">
        <v>458</v>
      </c>
      <c r="Q36" s="15">
        <v>32</v>
      </c>
      <c r="R36" s="16"/>
      <c r="S36" s="20" t="s">
        <v>275</v>
      </c>
      <c r="T36" s="21">
        <v>1969</v>
      </c>
      <c r="U36" s="28" t="s">
        <v>299</v>
      </c>
      <c r="V36" s="21">
        <v>1996</v>
      </c>
      <c r="W36" s="25"/>
      <c r="X36" s="21"/>
      <c r="Y36" s="25" t="s">
        <v>276</v>
      </c>
      <c r="Z36" s="21">
        <f t="shared" si="1"/>
        <v>19</v>
      </c>
      <c r="AA36" s="25" t="s">
        <v>110</v>
      </c>
      <c r="AB36" s="21" t="s">
        <v>105</v>
      </c>
      <c r="AC36" s="21"/>
      <c r="AE36" s="90" t="s">
        <v>376</v>
      </c>
      <c r="AF36" s="82"/>
      <c r="CP36" s="19" t="str">
        <f t="shared" si="2"/>
        <v>Knoll Bernd</v>
      </c>
      <c r="CR36" s="19">
        <f t="shared" si="3"/>
        <v>19</v>
      </c>
      <c r="CS36" s="19" t="str">
        <f t="shared" si="4"/>
        <v>C</v>
      </c>
      <c r="CT36" s="154">
        <v>4291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4291</v>
      </c>
      <c r="DN36" s="153">
        <v>1</v>
      </c>
      <c r="DO36" s="19">
        <v>2</v>
      </c>
      <c r="DP36" s="185" t="s">
        <v>968</v>
      </c>
    </row>
    <row r="37" spans="1:120" s="19" customFormat="1" ht="27" x14ac:dyDescent="0.2">
      <c r="A37" s="53">
        <v>0</v>
      </c>
      <c r="B37" s="53">
        <v>1</v>
      </c>
      <c r="C37" s="53">
        <f t="shared" si="0"/>
        <v>1</v>
      </c>
      <c r="D37" s="55"/>
      <c r="E37" s="55"/>
      <c r="F37" s="56">
        <v>1</v>
      </c>
      <c r="G37" s="54"/>
      <c r="H37" s="54"/>
      <c r="I37" s="56"/>
      <c r="J37" s="54"/>
      <c r="K37" s="56"/>
      <c r="L37" s="56"/>
      <c r="M37" s="56"/>
      <c r="N37" s="58"/>
      <c r="O37" s="166" t="s">
        <v>359</v>
      </c>
      <c r="P37" s="167" t="s">
        <v>460</v>
      </c>
      <c r="Q37" s="15">
        <v>33</v>
      </c>
      <c r="R37" s="168"/>
      <c r="S37" s="20" t="s">
        <v>231</v>
      </c>
      <c r="T37" s="21">
        <v>1967</v>
      </c>
      <c r="U37" s="28" t="s">
        <v>1065</v>
      </c>
      <c r="V37" s="21">
        <v>1996</v>
      </c>
      <c r="W37" s="25"/>
      <c r="X37" s="21"/>
      <c r="Y37" s="28" t="s">
        <v>233</v>
      </c>
      <c r="Z37" s="118">
        <f t="shared" si="1"/>
        <v>19</v>
      </c>
      <c r="AA37" s="25" t="s">
        <v>675</v>
      </c>
      <c r="AB37" s="118" t="s">
        <v>105</v>
      </c>
      <c r="AC37" s="21"/>
      <c r="AE37" s="90" t="s">
        <v>373</v>
      </c>
      <c r="AF37" s="82"/>
      <c r="CP37" s="19" t="str">
        <f t="shared" si="2"/>
        <v>Ruff Ute</v>
      </c>
      <c r="CR37" s="19">
        <f t="shared" si="3"/>
        <v>19</v>
      </c>
      <c r="CS37" s="19" t="str">
        <f t="shared" si="4"/>
        <v>C</v>
      </c>
      <c r="CT37" s="154">
        <v>4277</v>
      </c>
      <c r="CU37" s="126"/>
      <c r="CV37" s="125">
        <v>782</v>
      </c>
      <c r="CW37" s="33">
        <f t="shared" si="22"/>
        <v>8</v>
      </c>
      <c r="CX37" s="83" t="str">
        <f t="shared" si="23"/>
        <v>Projektingenieur 2</v>
      </c>
      <c r="CY37" s="125">
        <v>782</v>
      </c>
      <c r="CZ37" s="33">
        <f t="shared" si="24"/>
        <v>8</v>
      </c>
      <c r="DA37" s="83" t="str">
        <f t="shared" si="25"/>
        <v>Projektingenieur 2</v>
      </c>
      <c r="DB37" s="125">
        <v>782</v>
      </c>
      <c r="DC37" s="33">
        <f t="shared" si="28"/>
        <v>8</v>
      </c>
      <c r="DD37" s="83" t="str">
        <f t="shared" si="29"/>
        <v>Projektingenieur 2</v>
      </c>
      <c r="DE37" s="20"/>
      <c r="DF37" s="33">
        <v>782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4277</v>
      </c>
      <c r="DN37" s="153">
        <v>3</v>
      </c>
      <c r="DO37" s="19">
        <v>2</v>
      </c>
      <c r="DP37" s="19" t="s">
        <v>952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/>
      <c r="E38" s="55">
        <v>1</v>
      </c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359</v>
      </c>
      <c r="P38" s="15" t="s">
        <v>466</v>
      </c>
      <c r="Q38" s="15">
        <v>34</v>
      </c>
      <c r="R38" s="42"/>
      <c r="S38" s="20" t="s">
        <v>246</v>
      </c>
      <c r="T38" s="21">
        <v>1972</v>
      </c>
      <c r="U38" s="28" t="s">
        <v>1064</v>
      </c>
      <c r="V38" s="21">
        <v>1998</v>
      </c>
      <c r="W38" s="25"/>
      <c r="X38" s="21"/>
      <c r="Y38" s="28" t="s">
        <v>247</v>
      </c>
      <c r="Z38" s="21">
        <f t="shared" si="1"/>
        <v>17</v>
      </c>
      <c r="AA38" s="25" t="s">
        <v>392</v>
      </c>
      <c r="AB38" s="21" t="s">
        <v>105</v>
      </c>
      <c r="AC38" s="21"/>
      <c r="AE38" s="90" t="s">
        <v>404</v>
      </c>
      <c r="AF38" s="82"/>
      <c r="CP38" s="19" t="str">
        <f t="shared" si="2"/>
        <v>Martin Dirk</v>
      </c>
      <c r="CR38" s="19">
        <f t="shared" si="3"/>
        <v>17</v>
      </c>
      <c r="CS38" s="19" t="str">
        <f t="shared" si="4"/>
        <v>C</v>
      </c>
      <c r="CT38" s="154">
        <v>7696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7696</v>
      </c>
      <c r="DN38" s="153">
        <v>2</v>
      </c>
      <c r="DO38" s="19">
        <v>3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14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14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14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14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14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14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14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14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>IF(Z43&gt;=10,1,0)</f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195" t="s">
        <v>361</v>
      </c>
      <c r="P43" s="194" t="s">
        <v>566</v>
      </c>
      <c r="Q43" s="15">
        <v>39</v>
      </c>
      <c r="R43" s="42"/>
      <c r="S43" s="16" t="s">
        <v>561</v>
      </c>
      <c r="T43" s="21">
        <v>1975</v>
      </c>
      <c r="U43" s="28" t="s">
        <v>562</v>
      </c>
      <c r="V43" s="21">
        <v>2004</v>
      </c>
      <c r="W43" s="25"/>
      <c r="X43" s="21"/>
      <c r="Y43" s="28" t="s">
        <v>564</v>
      </c>
      <c r="Z43" s="118">
        <f>$AD$3-V43</f>
        <v>11</v>
      </c>
      <c r="AA43" s="169" t="s">
        <v>565</v>
      </c>
      <c r="AB43" s="21" t="s">
        <v>105</v>
      </c>
      <c r="AC43" s="21"/>
      <c r="AE43" s="90" t="s">
        <v>1084</v>
      </c>
      <c r="AF43" s="82"/>
      <c r="CP43" s="19" t="str">
        <f>+S43</f>
        <v>That Pueng</v>
      </c>
      <c r="CR43" s="19">
        <f>+Z43</f>
        <v>11</v>
      </c>
      <c r="CS43" s="19" t="str">
        <f>+AB43</f>
        <v>C</v>
      </c>
      <c r="CT43" s="154">
        <v>4345</v>
      </c>
      <c r="CU43" s="126"/>
      <c r="CV43" s="125">
        <v>782</v>
      </c>
      <c r="CW43" s="33">
        <f>VLOOKUP($CV43,Funktionsbezeichnungen,3,0)</f>
        <v>8</v>
      </c>
      <c r="CX43" s="83" t="str">
        <f>VLOOKUP($CV43,Funktionsbezeichnungen,2,0)</f>
        <v>Projektingenieur 2</v>
      </c>
      <c r="CY43" s="125">
        <v>782</v>
      </c>
      <c r="CZ43" s="33">
        <f>VLOOKUP($CY43,Funktionsbezeichnungen,3,0)</f>
        <v>8</v>
      </c>
      <c r="DA43" s="83" t="str">
        <f>VLOOKUP($CY43,Funktionsbezeichnungen,2,0)</f>
        <v>Projektingenieur 2</v>
      </c>
      <c r="DB43" s="125">
        <v>782</v>
      </c>
      <c r="DC43" s="33">
        <f>VLOOKUP($DB43,Funktionsbezeichnungen,3,0)</f>
        <v>8</v>
      </c>
      <c r="DD43" s="83" t="str">
        <f>VLOOKUP($DB43,Funktionsbezeichnungen,2,0)</f>
        <v>Projektingenieur 2</v>
      </c>
      <c r="DE43" s="20"/>
      <c r="DF43" s="33">
        <v>781</v>
      </c>
      <c r="DG43" s="33">
        <f>VLOOKUP($DF43,Funktionsbezeichnungen,3,0)</f>
        <v>7</v>
      </c>
      <c r="DH43" s="83" t="str">
        <f>VLOOKUP($DF43,Funktionsbezeichnungen,2,0)</f>
        <v>Projektingenieur 1</v>
      </c>
      <c r="DM43" s="19">
        <f>+CT43</f>
        <v>4345</v>
      </c>
      <c r="DN43" s="153">
        <v>1</v>
      </c>
      <c r="DO43" s="19">
        <v>2</v>
      </c>
      <c r="DP43" s="19" t="s">
        <v>952</v>
      </c>
    </row>
    <row r="44" spans="1:120" s="19" customFormat="1" ht="27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934</v>
      </c>
      <c r="Q44" s="15">
        <v>40</v>
      </c>
      <c r="R44" s="42"/>
      <c r="S44" s="20" t="s">
        <v>935</v>
      </c>
      <c r="T44" s="21">
        <v>1976</v>
      </c>
      <c r="U44" s="28" t="s">
        <v>936</v>
      </c>
      <c r="V44" s="21">
        <v>2004</v>
      </c>
      <c r="W44" s="25" t="s">
        <v>324</v>
      </c>
      <c r="X44" s="21">
        <v>2014</v>
      </c>
      <c r="Y44" s="28"/>
      <c r="Z44" s="118">
        <f t="shared" si="1"/>
        <v>11</v>
      </c>
      <c r="AA44" s="169" t="s">
        <v>937</v>
      </c>
      <c r="AB44" s="118" t="s">
        <v>105</v>
      </c>
      <c r="AC44" s="21"/>
      <c r="AE44" s="90" t="s">
        <v>373</v>
      </c>
      <c r="AF44" s="82" t="s">
        <v>1083</v>
      </c>
      <c r="CP44" s="19" t="str">
        <f t="shared" si="2"/>
        <v>Becksmann Thomas J.</v>
      </c>
      <c r="CR44" s="19">
        <f t="shared" si="3"/>
        <v>11</v>
      </c>
      <c r="CS44" s="19" t="str">
        <f t="shared" si="4"/>
        <v>C</v>
      </c>
      <c r="CT44" s="154">
        <v>3210</v>
      </c>
      <c r="CU44" s="126"/>
      <c r="CV44" s="125">
        <v>772</v>
      </c>
      <c r="CW44" s="33">
        <f t="shared" si="22"/>
        <v>8</v>
      </c>
      <c r="CX44" s="83" t="str">
        <f t="shared" si="23"/>
        <v>Projektingenieur 2</v>
      </c>
      <c r="CY44" s="125"/>
      <c r="CZ44" s="33"/>
      <c r="DA44" s="83"/>
      <c r="DB44" s="125"/>
      <c r="DC44" s="33"/>
      <c r="DD44" s="83"/>
      <c r="DE44" s="20"/>
      <c r="DF44" s="33"/>
      <c r="DG44" s="33"/>
      <c r="DH44" s="83"/>
      <c r="DM44" s="19">
        <f t="shared" si="13"/>
        <v>3210</v>
      </c>
      <c r="DN44" s="153">
        <v>2</v>
      </c>
      <c r="DO44" s="19">
        <v>3</v>
      </c>
      <c r="DP44" s="19" t="s">
        <v>951</v>
      </c>
    </row>
    <row r="45" spans="1:120" s="19" customForma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>$AD$3-V45</f>
        <v>11</v>
      </c>
      <c r="AA45" s="25" t="s">
        <v>671</v>
      </c>
      <c r="AB45" s="21" t="s">
        <v>105</v>
      </c>
      <c r="AC45" s="21"/>
      <c r="AE45" s="90" t="s">
        <v>373</v>
      </c>
      <c r="AF45" s="82"/>
      <c r="CP45" s="19" t="str">
        <f>+S45</f>
        <v>Hausammann Cédric</v>
      </c>
      <c r="CR45" s="19">
        <f>+Z45</f>
        <v>11</v>
      </c>
      <c r="CS45" s="19" t="str">
        <f>+AB45</f>
        <v>C</v>
      </c>
      <c r="CT45" s="154">
        <v>9648</v>
      </c>
      <c r="CU45" s="126"/>
      <c r="CV45" s="125">
        <v>772</v>
      </c>
      <c r="CW45" s="33">
        <f>VLOOKUP($CV45,Funktionsbezeichnungen,3,0)</f>
        <v>8</v>
      </c>
      <c r="CX45" s="83" t="str">
        <f>VLOOKUP($CV45,Funktionsbezeichnungen,2,0)</f>
        <v>Projektingenieur 2</v>
      </c>
      <c r="CY45" s="125">
        <v>772</v>
      </c>
      <c r="CZ45" s="33">
        <f>VLOOKUP($CY45,Funktionsbezeichnungen,3,0)</f>
        <v>8</v>
      </c>
      <c r="DA45" s="83" t="str">
        <f>VLOOKUP($CY45,Funktionsbezeichnungen,2,0)</f>
        <v>Projektingenieur 2</v>
      </c>
      <c r="DB45" s="125">
        <v>772</v>
      </c>
      <c r="DC45" s="33">
        <f>VLOOKUP($DB45,Funktionsbezeichnungen,3,0)</f>
        <v>8</v>
      </c>
      <c r="DD45" s="83" t="str">
        <f>VLOOKUP($DB45,Funktionsbezeichnungen,2,0)</f>
        <v>Projektingenieur 2</v>
      </c>
      <c r="DE45" s="20"/>
      <c r="DF45" s="33">
        <v>771</v>
      </c>
      <c r="DG45" s="33">
        <f>VLOOKUP($DF45,Funktionsbezeichnungen,3,0)</f>
        <v>7</v>
      </c>
      <c r="DH45" s="83" t="str">
        <f>VLOOKUP($DF45,Funktionsbezeichnungen,2,0)</f>
        <v>Projektingenieur 1</v>
      </c>
      <c r="DM45" s="19">
        <f>+CT45</f>
        <v>9648</v>
      </c>
      <c r="DN45" s="153">
        <v>2</v>
      </c>
      <c r="DO45" s="19">
        <v>3</v>
      </c>
      <c r="DP45" s="19" t="s">
        <v>951</v>
      </c>
    </row>
    <row r="46" spans="1:120" s="19" customFormat="1" ht="27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1120</v>
      </c>
      <c r="Q46" s="15">
        <v>42</v>
      </c>
      <c r="R46" s="42"/>
      <c r="S46" s="20" t="s">
        <v>1118</v>
      </c>
      <c r="T46" s="21">
        <v>1976</v>
      </c>
      <c r="U46" s="28" t="s">
        <v>1119</v>
      </c>
      <c r="V46" s="21">
        <v>2005</v>
      </c>
      <c r="W46" s="25"/>
      <c r="X46" s="21"/>
      <c r="Y46" s="28"/>
      <c r="Z46" s="118">
        <f>$AD$3-V46</f>
        <v>10</v>
      </c>
      <c r="AA46" s="169" t="s">
        <v>937</v>
      </c>
      <c r="AB46" s="118" t="s">
        <v>105</v>
      </c>
      <c r="AC46" s="21"/>
      <c r="AE46" s="90" t="s">
        <v>373</v>
      </c>
      <c r="AF46" s="82"/>
      <c r="CP46" s="19" t="str">
        <f>+S46</f>
        <v>Dick David</v>
      </c>
      <c r="CR46" s="19">
        <f>+Z46</f>
        <v>10</v>
      </c>
      <c r="CS46" s="19" t="str">
        <f>+AB46</f>
        <v>C</v>
      </c>
      <c r="CT46" s="205">
        <v>4909</v>
      </c>
      <c r="CU46" s="126"/>
      <c r="CV46" s="125">
        <v>772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>+CT46</f>
        <v>4909</v>
      </c>
      <c r="DN46" s="153">
        <v>2</v>
      </c>
      <c r="DO46" s="19">
        <v>3</v>
      </c>
      <c r="DP46" s="19" t="s">
        <v>952</v>
      </c>
    </row>
    <row r="47" spans="1:120" s="19" customFormat="1" ht="38.25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191" t="s">
        <v>1047</v>
      </c>
      <c r="X47" s="21">
        <v>2011</v>
      </c>
      <c r="Y47" s="28" t="s">
        <v>944</v>
      </c>
      <c r="Z47" s="118">
        <f t="shared" si="1"/>
        <v>16</v>
      </c>
      <c r="AA47" s="169" t="s">
        <v>565</v>
      </c>
      <c r="AB47" s="21" t="s">
        <v>1040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16</v>
      </c>
      <c r="CS47" s="19" t="str">
        <f t="shared" si="4"/>
        <v xml:space="preserve"> D/C 2)</v>
      </c>
      <c r="CT47" s="154">
        <v>4306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4306</v>
      </c>
      <c r="DN47" s="153">
        <v>2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1058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 t="shared" si="1"/>
        <v>23</v>
      </c>
      <c r="AA48" s="169" t="s">
        <v>1080</v>
      </c>
      <c r="AB48" s="21" t="s">
        <v>121</v>
      </c>
      <c r="AC48" s="21"/>
      <c r="AE48" s="90" t="s">
        <v>373</v>
      </c>
      <c r="AF48" s="82"/>
      <c r="CP48" s="19" t="str">
        <f t="shared" si="2"/>
        <v>Niedermeyer Friederike</v>
      </c>
      <c r="CR48" s="19">
        <f t="shared" si="3"/>
        <v>23</v>
      </c>
      <c r="CS48" s="19" t="str">
        <f t="shared" si="4"/>
        <v>D</v>
      </c>
      <c r="CT48" s="154">
        <v>4307</v>
      </c>
      <c r="CU48" s="126"/>
      <c r="CV48" s="125">
        <v>782</v>
      </c>
      <c r="CW48" s="33">
        <f t="shared" si="22"/>
        <v>8</v>
      </c>
      <c r="CX48" s="83" t="str">
        <f t="shared" si="23"/>
        <v>Projektingenieur 2</v>
      </c>
      <c r="CY48" s="125"/>
      <c r="CZ48" s="33"/>
      <c r="DA48" s="83"/>
      <c r="DB48" s="125"/>
      <c r="DC48" s="33"/>
      <c r="DD48" s="83"/>
      <c r="DE48" s="20"/>
      <c r="DF48" s="33"/>
      <c r="DG48" s="33"/>
      <c r="DH48" s="83"/>
      <c r="DM48" s="19">
        <f t="shared" si="13"/>
        <v>4307</v>
      </c>
      <c r="DN48" s="153">
        <v>1</v>
      </c>
      <c r="DO48" s="19">
        <v>2</v>
      </c>
      <c r="DP48" s="19" t="s">
        <v>952</v>
      </c>
    </row>
    <row r="49" spans="1:120" s="19" customFormat="1" x14ac:dyDescent="0.2">
      <c r="A49" s="53">
        <v>0</v>
      </c>
      <c r="B49" s="53">
        <v>1</v>
      </c>
      <c r="C49" s="53">
        <f t="shared" ref="C49:C112" si="30">IF(Z49&gt;=10,1,0)</f>
        <v>1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0" t="s">
        <v>613</v>
      </c>
      <c r="T49" s="21">
        <v>1980</v>
      </c>
      <c r="U49" s="28" t="s">
        <v>1068</v>
      </c>
      <c r="V49" s="21">
        <v>2005</v>
      </c>
      <c r="W49" s="25"/>
      <c r="X49" s="21"/>
      <c r="Y49" s="28"/>
      <c r="Z49" s="21">
        <f t="shared" si="1"/>
        <v>10</v>
      </c>
      <c r="AA49" s="25" t="s">
        <v>685</v>
      </c>
      <c r="AB49" s="21" t="s">
        <v>121</v>
      </c>
      <c r="AC49" s="21"/>
      <c r="AE49" s="90" t="s">
        <v>376</v>
      </c>
      <c r="AF49" s="82"/>
      <c r="CP49" s="19" t="str">
        <f t="shared" si="2"/>
        <v>Penning Rebecca</v>
      </c>
      <c r="CR49" s="19">
        <f t="shared" si="3"/>
        <v>10</v>
      </c>
      <c r="CS49" s="19" t="str">
        <f t="shared" si="4"/>
        <v>D</v>
      </c>
      <c r="CT49" s="154">
        <v>4353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771</v>
      </c>
      <c r="DC49" s="33">
        <f t="shared" si="28"/>
        <v>7</v>
      </c>
      <c r="DD49" s="83" t="str">
        <f t="shared" si="29"/>
        <v>Projektingenieur 1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4353</v>
      </c>
      <c r="DN49" s="153">
        <v>2</v>
      </c>
      <c r="DO49" s="19">
        <v>3</v>
      </c>
      <c r="DP49" s="185" t="s">
        <v>968</v>
      </c>
    </row>
    <row r="50" spans="1:120" s="19" customFormat="1" x14ac:dyDescent="0.2">
      <c r="A50" s="53">
        <v>0</v>
      </c>
      <c r="B50" s="53"/>
      <c r="C50" s="53">
        <f t="shared" si="30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0" t="s">
        <v>284</v>
      </c>
      <c r="T50" s="21">
        <v>1980</v>
      </c>
      <c r="U50" s="28" t="s">
        <v>1063</v>
      </c>
      <c r="V50" s="21">
        <v>2006</v>
      </c>
      <c r="W50" s="25"/>
      <c r="X50" s="21"/>
      <c r="Y50" s="28"/>
      <c r="Z50" s="21">
        <f t="shared" si="1"/>
        <v>9</v>
      </c>
      <c r="AA50" s="25" t="s">
        <v>108</v>
      </c>
      <c r="AB50" s="21" t="s">
        <v>121</v>
      </c>
      <c r="AC50" s="21"/>
      <c r="AE50" s="90" t="s">
        <v>373</v>
      </c>
      <c r="AF50" s="82"/>
      <c r="CP50" s="19" t="str">
        <f t="shared" si="2"/>
        <v>Akdeniz Veysel</v>
      </c>
      <c r="CR50" s="153">
        <f t="shared" si="3"/>
        <v>9</v>
      </c>
      <c r="CS50" s="19" t="str">
        <f t="shared" si="4"/>
        <v>D</v>
      </c>
      <c r="CT50" s="154">
        <v>4293</v>
      </c>
      <c r="CU50" s="126"/>
      <c r="CV50" s="125">
        <v>772</v>
      </c>
      <c r="CW50" s="33">
        <f t="shared" si="22"/>
        <v>8</v>
      </c>
      <c r="CX50" s="83" t="str">
        <f t="shared" si="23"/>
        <v>Projektingenieur 2</v>
      </c>
      <c r="CY50" s="125">
        <v>772</v>
      </c>
      <c r="CZ50" s="33">
        <f t="shared" si="24"/>
        <v>8</v>
      </c>
      <c r="DA50" s="83" t="str">
        <f t="shared" si="25"/>
        <v>Projektingenieur 2</v>
      </c>
      <c r="DB50" s="125">
        <v>772</v>
      </c>
      <c r="DC50" s="33">
        <f t="shared" si="28"/>
        <v>8</v>
      </c>
      <c r="DD50" s="83" t="str">
        <f t="shared" si="29"/>
        <v>Projektingenieur 2</v>
      </c>
      <c r="DE50" s="20"/>
      <c r="DF50" s="33">
        <v>771</v>
      </c>
      <c r="DG50" s="33">
        <f t="shared" si="26"/>
        <v>7</v>
      </c>
      <c r="DH50" s="83" t="str">
        <f t="shared" si="27"/>
        <v>Projektingenieur 1</v>
      </c>
      <c r="DM50" s="19">
        <f t="shared" si="13"/>
        <v>4293</v>
      </c>
      <c r="DN50" s="153">
        <v>2</v>
      </c>
      <c r="DO50" s="19">
        <v>3</v>
      </c>
      <c r="DP50" s="19" t="s">
        <v>951</v>
      </c>
    </row>
    <row r="51" spans="1:120" s="19" customFormat="1" ht="27" x14ac:dyDescent="0.2">
      <c r="A51" s="53">
        <v>0</v>
      </c>
      <c r="B51" s="53"/>
      <c r="C51" s="53">
        <f t="shared" si="30"/>
        <v>0</v>
      </c>
      <c r="D51" s="55">
        <v>1</v>
      </c>
      <c r="E51" s="55"/>
      <c r="F51" s="56"/>
      <c r="G51" s="54"/>
      <c r="H51" s="54"/>
      <c r="I51" s="56"/>
      <c r="J51" s="54"/>
      <c r="K51" s="56"/>
      <c r="L51" s="56"/>
      <c r="M51" s="56"/>
      <c r="N51" s="58"/>
      <c r="O51" s="52" t="s">
        <v>361</v>
      </c>
      <c r="P51" s="15" t="s">
        <v>999</v>
      </c>
      <c r="Q51" s="15">
        <v>47</v>
      </c>
      <c r="R51" s="42"/>
      <c r="S51" s="20" t="s">
        <v>1000</v>
      </c>
      <c r="T51" s="21">
        <v>1979</v>
      </c>
      <c r="U51" s="28" t="s">
        <v>1059</v>
      </c>
      <c r="V51" s="21">
        <v>2007</v>
      </c>
      <c r="W51" s="25"/>
      <c r="X51" s="21"/>
      <c r="Y51" s="28"/>
      <c r="Z51" s="21">
        <f t="shared" si="1"/>
        <v>8</v>
      </c>
      <c r="AA51" s="25" t="s">
        <v>1081</v>
      </c>
      <c r="AB51" s="21" t="s">
        <v>121</v>
      </c>
      <c r="AC51" s="21"/>
      <c r="AE51" s="90" t="s">
        <v>373</v>
      </c>
      <c r="AF51" s="82"/>
      <c r="CP51" s="19" t="str">
        <f t="shared" si="2"/>
        <v>Hikel Harald</v>
      </c>
      <c r="CR51" s="153">
        <f t="shared" si="3"/>
        <v>8</v>
      </c>
      <c r="CS51" s="19" t="str">
        <f t="shared" si="4"/>
        <v>D</v>
      </c>
      <c r="CT51" s="154">
        <v>7707</v>
      </c>
      <c r="CU51" s="126"/>
      <c r="CV51" s="125">
        <v>782</v>
      </c>
      <c r="CW51" s="33">
        <f t="shared" si="22"/>
        <v>8</v>
      </c>
      <c r="CX51" s="83" t="str">
        <f t="shared" si="23"/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 t="shared" si="13"/>
        <v>7707</v>
      </c>
      <c r="DN51" s="153">
        <v>2</v>
      </c>
      <c r="DO51" s="19">
        <v>1</v>
      </c>
      <c r="DP51" s="19" t="s">
        <v>952</v>
      </c>
    </row>
    <row r="52" spans="1:120" s="19" customFormat="1" x14ac:dyDescent="0.2">
      <c r="A52" s="53">
        <v>0</v>
      </c>
      <c r="B52" s="53"/>
      <c r="C52" s="53">
        <f>IF(Z52&gt;=10,1,0)</f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358</v>
      </c>
      <c r="P52" s="15" t="s">
        <v>932</v>
      </c>
      <c r="Q52" s="15">
        <v>48</v>
      </c>
      <c r="R52" s="42"/>
      <c r="S52" s="20" t="s">
        <v>933</v>
      </c>
      <c r="T52" s="21">
        <v>1983</v>
      </c>
      <c r="U52" s="28" t="s">
        <v>1063</v>
      </c>
      <c r="V52" s="21">
        <v>2007</v>
      </c>
      <c r="W52" s="25" t="s">
        <v>1060</v>
      </c>
      <c r="X52" s="21">
        <v>2008</v>
      </c>
      <c r="Y52" s="28"/>
      <c r="Z52" s="21">
        <f>$AD$3-V52</f>
        <v>8</v>
      </c>
      <c r="AA52" s="25" t="s">
        <v>1079</v>
      </c>
      <c r="AB52" s="21" t="s">
        <v>121</v>
      </c>
      <c r="AC52" s="21"/>
      <c r="AE52" s="90" t="s">
        <v>373</v>
      </c>
      <c r="AF52" s="82"/>
      <c r="CP52" s="19" t="str">
        <f>+S52</f>
        <v>Noordam Philipp</v>
      </c>
      <c r="CR52" s="153">
        <f>+Z52</f>
        <v>8</v>
      </c>
      <c r="CS52" s="19" t="str">
        <f>+AB52</f>
        <v>D</v>
      </c>
      <c r="CT52" s="154">
        <v>4312</v>
      </c>
      <c r="CU52" s="126"/>
      <c r="CV52" s="125">
        <v>772</v>
      </c>
      <c r="CW52" s="33">
        <f>VLOOKUP($CV52,Funktionsbezeichnungen,3,0)</f>
        <v>8</v>
      </c>
      <c r="CX52" s="83" t="str">
        <f>VLOOKUP($CV52,Funktionsbezeichnungen,2,0)</f>
        <v>Projektingenieur 2</v>
      </c>
      <c r="CY52" s="125"/>
      <c r="CZ52" s="33"/>
      <c r="DA52" s="83"/>
      <c r="DB52" s="125"/>
      <c r="DC52" s="33"/>
      <c r="DD52" s="83"/>
      <c r="DE52" s="20"/>
      <c r="DF52" s="33"/>
      <c r="DG52" s="33"/>
      <c r="DH52" s="83"/>
      <c r="DM52" s="19">
        <f>+CT52</f>
        <v>4312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359</v>
      </c>
      <c r="P53" s="15" t="s">
        <v>586</v>
      </c>
      <c r="Q53" s="15">
        <v>49</v>
      </c>
      <c r="R53" s="42"/>
      <c r="S53" s="20" t="s">
        <v>587</v>
      </c>
      <c r="T53" s="21">
        <v>1981</v>
      </c>
      <c r="U53" s="28" t="s">
        <v>1076</v>
      </c>
      <c r="V53" s="21">
        <v>2008</v>
      </c>
      <c r="W53" s="25" t="s">
        <v>1060</v>
      </c>
      <c r="X53" s="21">
        <v>2009</v>
      </c>
      <c r="Y53" s="28"/>
      <c r="Z53" s="21">
        <f t="shared" si="1"/>
        <v>7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Fuhl Waldemar</v>
      </c>
      <c r="CR53" s="153">
        <f t="shared" si="3"/>
        <v>7</v>
      </c>
      <c r="CS53" s="19" t="str">
        <f t="shared" si="4"/>
        <v>D</v>
      </c>
      <c r="CT53" s="154">
        <v>4349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4349</v>
      </c>
      <c r="DN53" s="153">
        <v>2</v>
      </c>
      <c r="DO53" s="19">
        <v>2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567</v>
      </c>
      <c r="Q54" s="15">
        <v>50</v>
      </c>
      <c r="R54" s="42"/>
      <c r="S54" s="20" t="s">
        <v>213</v>
      </c>
      <c r="T54" s="21">
        <v>1985</v>
      </c>
      <c r="U54" s="28" t="s">
        <v>1062</v>
      </c>
      <c r="V54" s="21">
        <v>2008</v>
      </c>
      <c r="W54" s="25" t="s">
        <v>1071</v>
      </c>
      <c r="X54" s="21">
        <v>2013</v>
      </c>
      <c r="Y54" s="28" t="s">
        <v>1022</v>
      </c>
      <c r="Z54" s="118">
        <f t="shared" si="1"/>
        <v>7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Imesch Reto</v>
      </c>
      <c r="CR54" s="153">
        <f t="shared" si="3"/>
        <v>7</v>
      </c>
      <c r="CS54" s="19" t="str">
        <f t="shared" si="4"/>
        <v>D</v>
      </c>
      <c r="CT54" s="154">
        <v>9677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772</v>
      </c>
      <c r="CZ54" s="33">
        <f t="shared" si="24"/>
        <v>8</v>
      </c>
      <c r="DA54" s="83" t="str">
        <f t="shared" si="25"/>
        <v>Projektingenieur 2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9677</v>
      </c>
      <c r="DN54" s="153">
        <v>2</v>
      </c>
      <c r="DO54" s="19">
        <v>3</v>
      </c>
      <c r="DP54" s="19" t="s">
        <v>951</v>
      </c>
    </row>
    <row r="55" spans="1:120" s="19" customFormat="1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360</v>
      </c>
      <c r="P55" s="15" t="s">
        <v>598</v>
      </c>
      <c r="Q55" s="15">
        <v>51</v>
      </c>
      <c r="R55" s="42"/>
      <c r="S55" s="20" t="s">
        <v>281</v>
      </c>
      <c r="T55" s="21">
        <v>1983</v>
      </c>
      <c r="U55" s="28" t="s">
        <v>1076</v>
      </c>
      <c r="V55" s="21">
        <v>2008</v>
      </c>
      <c r="W55" s="25" t="s">
        <v>1060</v>
      </c>
      <c r="X55" s="21">
        <v>2009</v>
      </c>
      <c r="Y55" s="28" t="s">
        <v>1023</v>
      </c>
      <c r="Z55" s="21">
        <f t="shared" si="1"/>
        <v>7</v>
      </c>
      <c r="AA55" s="25" t="s">
        <v>1133</v>
      </c>
      <c r="AB55" s="21" t="s">
        <v>121</v>
      </c>
      <c r="AC55" s="21"/>
      <c r="AE55" s="90" t="s">
        <v>1102</v>
      </c>
      <c r="AF55" s="82"/>
      <c r="CP55" s="19" t="str">
        <f t="shared" si="2"/>
        <v>Wieland Manuel</v>
      </c>
      <c r="CR55" s="153">
        <f t="shared" si="3"/>
        <v>7</v>
      </c>
      <c r="CS55" s="19" t="str">
        <f t="shared" si="4"/>
        <v>D</v>
      </c>
      <c r="CT55" s="154">
        <v>9698</v>
      </c>
      <c r="CU55" s="126"/>
      <c r="CV55" s="125">
        <v>772</v>
      </c>
      <c r="CW55" s="33">
        <f t="shared" si="22"/>
        <v>8</v>
      </c>
      <c r="CX55" s="83" t="str">
        <f t="shared" si="23"/>
        <v>Projektingenieur 2</v>
      </c>
      <c r="CY55" s="125">
        <v>771</v>
      </c>
      <c r="CZ55" s="33">
        <f t="shared" si="24"/>
        <v>7</v>
      </c>
      <c r="DA55" s="83" t="str">
        <f t="shared" si="25"/>
        <v>Projektingenieur 1</v>
      </c>
      <c r="DB55" s="125">
        <v>771</v>
      </c>
      <c r="DC55" s="33">
        <f t="shared" si="28"/>
        <v>7</v>
      </c>
      <c r="DD55" s="83" t="str">
        <f t="shared" si="29"/>
        <v>Projektingenieur 1</v>
      </c>
      <c r="DE55" s="20"/>
      <c r="DF55" s="33">
        <v>771</v>
      </c>
      <c r="DG55" s="33">
        <f t="shared" si="26"/>
        <v>7</v>
      </c>
      <c r="DH55" s="83" t="str">
        <f t="shared" si="27"/>
        <v>Projektingenieur 1</v>
      </c>
      <c r="DM55" s="19">
        <f t="shared" si="13"/>
        <v>9698</v>
      </c>
      <c r="DN55" s="153">
        <v>2</v>
      </c>
      <c r="DO55" s="19">
        <v>2</v>
      </c>
      <c r="DP55" s="19" t="s">
        <v>951</v>
      </c>
    </row>
    <row r="56" spans="1:120" s="19" customFormat="1" ht="27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361</v>
      </c>
      <c r="P56" s="15" t="s">
        <v>1046</v>
      </c>
      <c r="Q56" s="15">
        <v>52</v>
      </c>
      <c r="R56" s="42"/>
      <c r="S56" s="20" t="s">
        <v>930</v>
      </c>
      <c r="T56" s="21">
        <v>1972</v>
      </c>
      <c r="U56" s="28" t="s">
        <v>1067</v>
      </c>
      <c r="V56" s="21">
        <v>2009</v>
      </c>
      <c r="W56" s="25" t="s">
        <v>1066</v>
      </c>
      <c r="X56" s="21">
        <v>2012</v>
      </c>
      <c r="Y56" s="28"/>
      <c r="Z56" s="118">
        <f t="shared" si="1"/>
        <v>6</v>
      </c>
      <c r="AA56" s="119" t="s">
        <v>931</v>
      </c>
      <c r="AB56" s="118" t="s">
        <v>121</v>
      </c>
      <c r="AC56" s="21"/>
      <c r="AE56" s="90" t="s">
        <v>373</v>
      </c>
      <c r="AF56" s="82"/>
      <c r="CP56" s="19" t="str">
        <f t="shared" si="2"/>
        <v>Baschong Clemens</v>
      </c>
      <c r="CR56" s="153">
        <f t="shared" si="3"/>
        <v>6</v>
      </c>
      <c r="CS56" s="19" t="str">
        <f t="shared" si="4"/>
        <v>D</v>
      </c>
      <c r="CT56" s="154">
        <v>4311</v>
      </c>
      <c r="CU56" s="126"/>
      <c r="CV56" s="125">
        <v>782</v>
      </c>
      <c r="CW56" s="33">
        <f t="shared" si="22"/>
        <v>8</v>
      </c>
      <c r="CX56" s="83" t="str">
        <f t="shared" si="23"/>
        <v>Projektingenieur 2</v>
      </c>
      <c r="CY56" s="125"/>
      <c r="CZ56" s="33"/>
      <c r="DA56" s="83"/>
      <c r="DB56" s="125"/>
      <c r="DC56" s="33"/>
      <c r="DD56" s="83"/>
      <c r="DE56" s="20"/>
      <c r="DF56" s="33"/>
      <c r="DG56" s="33"/>
      <c r="DH56" s="83"/>
      <c r="DM56" s="19">
        <f t="shared" si="13"/>
        <v>4311</v>
      </c>
      <c r="DN56" s="153">
        <v>2</v>
      </c>
      <c r="DO56" s="19">
        <v>2</v>
      </c>
      <c r="DP56" s="19" t="s">
        <v>952</v>
      </c>
    </row>
    <row r="57" spans="1:120" s="19" customFormat="1" x14ac:dyDescent="0.2">
      <c r="A57" s="53">
        <v>0</v>
      </c>
      <c r="B57" s="53"/>
      <c r="C57" s="53">
        <f t="shared" si="3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528</v>
      </c>
      <c r="Q57" s="15">
        <v>53</v>
      </c>
      <c r="R57" s="42"/>
      <c r="S57" s="20" t="s">
        <v>529</v>
      </c>
      <c r="T57" s="21">
        <v>1984</v>
      </c>
      <c r="U57" s="28" t="s">
        <v>1062</v>
      </c>
      <c r="V57" s="21">
        <v>2009</v>
      </c>
      <c r="W57" s="25"/>
      <c r="X57" s="21"/>
      <c r="Y57" s="28"/>
      <c r="Z57" s="118">
        <f t="shared" si="1"/>
        <v>6</v>
      </c>
      <c r="AA57" s="25" t="s">
        <v>1079</v>
      </c>
      <c r="AB57" s="21" t="s">
        <v>121</v>
      </c>
      <c r="AC57" s="21"/>
      <c r="AE57" s="90" t="s">
        <v>373</v>
      </c>
      <c r="AF57" s="82"/>
      <c r="CP57" s="19" t="str">
        <f t="shared" si="2"/>
        <v>Jung Roman</v>
      </c>
      <c r="CR57" s="153">
        <f t="shared" si="3"/>
        <v>6</v>
      </c>
      <c r="CS57" s="19" t="str">
        <f t="shared" si="4"/>
        <v>D</v>
      </c>
      <c r="CT57" s="154">
        <v>8565</v>
      </c>
      <c r="CU57" s="126"/>
      <c r="CV57" s="125">
        <v>772</v>
      </c>
      <c r="CW57" s="33">
        <f t="shared" ref="CW57:CW91" si="31">VLOOKUP($CV57,Funktionsbezeichnungen,3,0)</f>
        <v>8</v>
      </c>
      <c r="CX57" s="83" t="str">
        <f t="shared" ref="CX57:CX91" si="32">VLOOKUP($CV57,Funktionsbezeichnungen,2,0)</f>
        <v>Projektingenieur 2</v>
      </c>
      <c r="CY57" s="125">
        <v>771</v>
      </c>
      <c r="CZ57" s="33">
        <f t="shared" si="24"/>
        <v>7</v>
      </c>
      <c r="DA57" s="83" t="str">
        <f t="shared" si="25"/>
        <v>Projektingenieur 1</v>
      </c>
      <c r="DB57" s="125">
        <v>771</v>
      </c>
      <c r="DC57" s="33">
        <f t="shared" si="28"/>
        <v>7</v>
      </c>
      <c r="DD57" s="83" t="str">
        <f t="shared" si="29"/>
        <v>Projektingenieur 1</v>
      </c>
      <c r="DE57" s="20"/>
      <c r="DF57" s="33">
        <v>771</v>
      </c>
      <c r="DG57" s="33">
        <f t="shared" si="26"/>
        <v>7</v>
      </c>
      <c r="DH57" s="83" t="str">
        <f t="shared" si="27"/>
        <v>Projektingenieur 1</v>
      </c>
      <c r="DM57" s="19">
        <f t="shared" si="13"/>
        <v>8565</v>
      </c>
      <c r="DN57" s="153">
        <v>2</v>
      </c>
      <c r="DO57" s="19">
        <v>3</v>
      </c>
      <c r="DP57" s="19" t="s">
        <v>951</v>
      </c>
    </row>
    <row r="58" spans="1:120" s="19" customFormat="1" x14ac:dyDescent="0.2">
      <c r="A58" s="53">
        <v>0</v>
      </c>
      <c r="B58" s="53">
        <v>1</v>
      </c>
      <c r="C58" s="53">
        <f t="shared" si="30"/>
        <v>0</v>
      </c>
      <c r="D58" s="55">
        <v>1</v>
      </c>
      <c r="E58" s="55"/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1003</v>
      </c>
      <c r="Q58" s="15">
        <v>54</v>
      </c>
      <c r="R58" s="42"/>
      <c r="S58" s="20" t="s">
        <v>1004</v>
      </c>
      <c r="T58" s="21">
        <v>1984</v>
      </c>
      <c r="U58" s="28" t="s">
        <v>194</v>
      </c>
      <c r="V58" s="21">
        <v>2009</v>
      </c>
      <c r="W58" s="25"/>
      <c r="X58" s="21"/>
      <c r="Y58" s="28" t="s">
        <v>91</v>
      </c>
      <c r="Z58" s="21">
        <f t="shared" si="1"/>
        <v>6</v>
      </c>
      <c r="AA58" s="25" t="s">
        <v>269</v>
      </c>
      <c r="AB58" s="21" t="s">
        <v>121</v>
      </c>
      <c r="AC58" s="21"/>
      <c r="AE58" s="90" t="s">
        <v>375</v>
      </c>
      <c r="AF58" s="82"/>
      <c r="CP58" s="19" t="str">
        <f t="shared" si="2"/>
        <v>Vecchi Sandra</v>
      </c>
      <c r="CR58" s="153">
        <f t="shared" si="3"/>
        <v>6</v>
      </c>
      <c r="CS58" s="19" t="str">
        <f t="shared" si="4"/>
        <v>D</v>
      </c>
      <c r="CT58" s="154">
        <v>4906</v>
      </c>
      <c r="CU58" s="126"/>
      <c r="CV58" s="125">
        <v>772</v>
      </c>
      <c r="CW58" s="33">
        <f t="shared" si="31"/>
        <v>8</v>
      </c>
      <c r="CX58" s="83" t="str">
        <f t="shared" si="32"/>
        <v>Projektingenieur 2</v>
      </c>
      <c r="CY58" s="125"/>
      <c r="CZ58" s="33"/>
      <c r="DA58" s="83"/>
      <c r="DB58" s="125"/>
      <c r="DC58" s="33"/>
      <c r="DD58" s="83"/>
      <c r="DE58" s="20"/>
      <c r="DF58" s="33"/>
      <c r="DG58" s="33"/>
      <c r="DH58" s="83"/>
      <c r="DM58" s="19">
        <f t="shared" si="13"/>
        <v>4906</v>
      </c>
      <c r="DN58" s="153">
        <v>2</v>
      </c>
      <c r="DO58" s="19">
        <v>1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546</v>
      </c>
      <c r="Q59" s="15">
        <v>55</v>
      </c>
      <c r="R59" s="42"/>
      <c r="S59" s="20" t="s">
        <v>295</v>
      </c>
      <c r="T59" s="21">
        <v>1987</v>
      </c>
      <c r="U59" s="28" t="s">
        <v>1062</v>
      </c>
      <c r="V59" s="21">
        <v>2009</v>
      </c>
      <c r="W59" s="25"/>
      <c r="X59" s="21"/>
      <c r="Y59" s="28"/>
      <c r="Z59" s="21">
        <f>$AD$3-V59</f>
        <v>6</v>
      </c>
      <c r="AA59" s="25" t="s">
        <v>1082</v>
      </c>
      <c r="AB59" s="21" t="s">
        <v>121</v>
      </c>
      <c r="AC59" s="21"/>
      <c r="AE59" s="90" t="s">
        <v>373</v>
      </c>
      <c r="AF59" s="82"/>
      <c r="CP59" s="19" t="str">
        <f>+S59</f>
        <v>Schoeffel Daniel</v>
      </c>
      <c r="CR59" s="153">
        <f>+Z59</f>
        <v>6</v>
      </c>
      <c r="CS59" s="19" t="str">
        <f>+AB59</f>
        <v>D</v>
      </c>
      <c r="CT59" s="154">
        <v>8569</v>
      </c>
      <c r="CU59" s="126"/>
      <c r="CV59" s="125">
        <v>772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771</v>
      </c>
      <c r="CZ59" s="33">
        <f>VLOOKUP($CY59,Funktionsbezeichnungen,3,0)</f>
        <v>7</v>
      </c>
      <c r="DA59" s="83" t="str">
        <f>VLOOKUP($CY59,Funktionsbezeichnungen,2,0)</f>
        <v>Projektingenieur 1</v>
      </c>
      <c r="DB59" s="125">
        <v>771</v>
      </c>
      <c r="DC59" s="33">
        <f>VLOOKUP($DB59,Funktionsbezeichnungen,3,0)</f>
        <v>7</v>
      </c>
      <c r="DD59" s="83" t="str">
        <f>VLOOKUP($DB59,Funktionsbezeichnungen,2,0)</f>
        <v>Projektingenieur 1</v>
      </c>
      <c r="DE59" s="20"/>
      <c r="DF59" s="33">
        <v>771</v>
      </c>
      <c r="DG59" s="33">
        <f>VLOOKUP($DF59,Funktionsbezeichnungen,3,0)</f>
        <v>7</v>
      </c>
      <c r="DH59" s="83" t="str">
        <f>VLOOKUP($DF59,Funktionsbezeichnungen,2,0)</f>
        <v>Projektingenieur 1</v>
      </c>
      <c r="DM59" s="19">
        <f>+CT59</f>
        <v>8569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/>
      <c r="C60" s="53">
        <f t="shared" si="3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699</v>
      </c>
      <c r="Q60" s="15">
        <v>56</v>
      </c>
      <c r="R60" s="42"/>
      <c r="S60" s="20" t="s">
        <v>697</v>
      </c>
      <c r="T60" s="21">
        <v>1984</v>
      </c>
      <c r="U60" s="28" t="s">
        <v>1062</v>
      </c>
      <c r="V60" s="21">
        <v>2010</v>
      </c>
      <c r="W60" s="25"/>
      <c r="X60" s="21"/>
      <c r="Y60" s="28"/>
      <c r="Z60" s="21">
        <f t="shared" si="1"/>
        <v>5</v>
      </c>
      <c r="AA60" s="25" t="s">
        <v>698</v>
      </c>
      <c r="AB60" s="21" t="s">
        <v>121</v>
      </c>
      <c r="AC60" s="21"/>
      <c r="AE60" s="90" t="s">
        <v>375</v>
      </c>
      <c r="AF60" s="82"/>
      <c r="CP60" s="19" t="str">
        <f t="shared" si="2"/>
        <v>Indermitte Martin</v>
      </c>
      <c r="CR60" s="153">
        <f t="shared" si="3"/>
        <v>5</v>
      </c>
      <c r="CS60" s="153" t="str">
        <f t="shared" si="4"/>
        <v>D</v>
      </c>
      <c r="CT60" s="154">
        <v>4901</v>
      </c>
      <c r="CU60" s="126"/>
      <c r="CV60" s="125">
        <v>772</v>
      </c>
      <c r="CW60" s="33">
        <f t="shared" si="31"/>
        <v>8</v>
      </c>
      <c r="CX60" s="83" t="str">
        <f t="shared" si="32"/>
        <v>Projektingenieur 2</v>
      </c>
      <c r="CY60" s="125">
        <v>771</v>
      </c>
      <c r="CZ60" s="33">
        <f t="shared" ref="CZ60:CZ94" si="33">VLOOKUP($CY60,Funktionsbezeichnungen,3,0)</f>
        <v>7</v>
      </c>
      <c r="DA60" s="83" t="str">
        <f t="shared" ref="DA60:DA94" si="34">VLOOKUP($CY60,Funktionsbezeichnungen,2,0)</f>
        <v>Projektingenieur 1</v>
      </c>
      <c r="DB60" s="125">
        <v>770</v>
      </c>
      <c r="DC60" s="33">
        <f t="shared" ref="DC60:DC99" si="35">VLOOKUP($DB60,Funktionsbezeichnungen,3,0)</f>
        <v>6</v>
      </c>
      <c r="DD60" s="83" t="str">
        <f t="shared" ref="DD60:DD99" si="36">VLOOKUP($DB60,Funktionsbezeichnungen,2,0)</f>
        <v>Vorstufe Projektingenieur</v>
      </c>
      <c r="DE60" s="20"/>
      <c r="DF60" s="33">
        <v>771</v>
      </c>
      <c r="DG60" s="33">
        <f t="shared" ref="DG60:DG94" si="37">VLOOKUP($DF60,Funktionsbezeichnungen,3,0)</f>
        <v>7</v>
      </c>
      <c r="DH60" s="83" t="str">
        <f t="shared" ref="DH60:DH94" si="38">VLOOKUP($DF60,Funktionsbezeichnungen,2,0)</f>
        <v>Projektingenieur 1</v>
      </c>
      <c r="DM60" s="19">
        <f t="shared" si="13"/>
        <v>4901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>
        <v>1</v>
      </c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0" t="s">
        <v>636</v>
      </c>
      <c r="T61" s="21">
        <v>1986</v>
      </c>
      <c r="U61" s="28" t="s">
        <v>1062</v>
      </c>
      <c r="V61" s="21">
        <v>2010</v>
      </c>
      <c r="W61" s="25"/>
      <c r="X61" s="21"/>
      <c r="Y61" s="28"/>
      <c r="Z61" s="118">
        <f>$AD$3-V61</f>
        <v>5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>+S61</f>
        <v>Bianchi Emmanuelle</v>
      </c>
      <c r="CR61" s="153">
        <f>+Z61</f>
        <v>5</v>
      </c>
      <c r="CS61" s="153" t="str">
        <f>+AB61</f>
        <v>D</v>
      </c>
      <c r="CT61" s="154">
        <v>7706</v>
      </c>
      <c r="CU61" s="126"/>
      <c r="CV61" s="125">
        <v>772</v>
      </c>
      <c r="CW61" s="33">
        <f>VLOOKUP($CV61,Funktionsbezeichnungen,3,0)</f>
        <v>8</v>
      </c>
      <c r="CX61" s="83" t="str">
        <f>VLOOKUP($CV61,Funktionsbezeichnungen,2,0)</f>
        <v>Projektingenieur 2</v>
      </c>
      <c r="CY61" s="125">
        <v>771</v>
      </c>
      <c r="CZ61" s="33">
        <f>VLOOKUP($CY61,Funktionsbezeichnungen,3,0)</f>
        <v>7</v>
      </c>
      <c r="DA61" s="83" t="str">
        <f>VLOOKUP($CY61,Funktionsbezeichnungen,2,0)</f>
        <v>Projektingenieur 1</v>
      </c>
      <c r="DB61" s="125">
        <v>770</v>
      </c>
      <c r="DC61" s="33">
        <f>VLOOKUP($DB61,Funktionsbezeichnungen,3,0)</f>
        <v>6</v>
      </c>
      <c r="DD61" s="83" t="str">
        <f>VLOOKUP($DB61,Funktionsbezeichnungen,2,0)</f>
        <v>Vorstufe Projektingenieur</v>
      </c>
      <c r="DE61" s="20"/>
      <c r="DF61" s="33">
        <v>771</v>
      </c>
      <c r="DG61" s="33">
        <f>VLOOKUP($DF61,Funktionsbezeichnungen,3,0)</f>
        <v>7</v>
      </c>
      <c r="DH61" s="83" t="str">
        <f>VLOOKUP($DF61,Funktionsbezeichnungen,2,0)</f>
        <v>Projektingenieur 1</v>
      </c>
      <c r="DM61" s="19">
        <f>+CT61</f>
        <v>7706</v>
      </c>
      <c r="DN61" s="153">
        <v>2</v>
      </c>
      <c r="DO61" s="19">
        <v>3</v>
      </c>
      <c r="DP61" s="19" t="s">
        <v>951</v>
      </c>
    </row>
    <row r="62" spans="1:120" s="19" customFormat="1" ht="27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1105</v>
      </c>
      <c r="Q62" s="15">
        <v>58</v>
      </c>
      <c r="R62" s="42"/>
      <c r="S62" s="20" t="s">
        <v>1106</v>
      </c>
      <c r="T62" s="21">
        <v>1987</v>
      </c>
      <c r="U62" s="28" t="s">
        <v>1124</v>
      </c>
      <c r="V62" s="21">
        <v>2010</v>
      </c>
      <c r="W62" s="25" t="s">
        <v>1123</v>
      </c>
      <c r="X62" s="21">
        <v>2014</v>
      </c>
      <c r="Y62" s="28"/>
      <c r="Z62" s="118">
        <f>$AD$3-V62</f>
        <v>5</v>
      </c>
      <c r="AA62" s="25" t="s">
        <v>1113</v>
      </c>
      <c r="AB62" s="21" t="s">
        <v>121</v>
      </c>
      <c r="AC62" s="21"/>
      <c r="AE62" s="90" t="s">
        <v>375</v>
      </c>
      <c r="AF62" s="82"/>
      <c r="CP62" s="192" t="str">
        <f>+S62</f>
        <v>Appelt Franziska</v>
      </c>
      <c r="CR62" s="153">
        <f>+Z62</f>
        <v>5</v>
      </c>
      <c r="CS62" s="153" t="str">
        <f>+AB62</f>
        <v>D</v>
      </c>
      <c r="CT62" s="154">
        <v>5640</v>
      </c>
      <c r="CU62" s="126"/>
      <c r="CV62" s="125">
        <v>781</v>
      </c>
      <c r="CW62" s="33">
        <f>VLOOKUP($CV62,Funktionsbezeichnungen,3,0)</f>
        <v>7</v>
      </c>
      <c r="CX62" s="83" t="str">
        <f>VLOOKUP($CV62,Funktionsbezeichnungen,2,0)</f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>+CT62</f>
        <v>5640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1094</v>
      </c>
      <c r="Q63" s="15">
        <v>59</v>
      </c>
      <c r="R63" s="42"/>
      <c r="S63" s="20" t="s">
        <v>1095</v>
      </c>
      <c r="T63" s="21">
        <v>1985</v>
      </c>
      <c r="U63" s="28" t="s">
        <v>1062</v>
      </c>
      <c r="V63" s="21">
        <v>2011</v>
      </c>
      <c r="W63" s="25"/>
      <c r="X63" s="21"/>
      <c r="Y63" s="28"/>
      <c r="Z63" s="118">
        <f>$AD$3-V63</f>
        <v>4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Brem Jakob</v>
      </c>
      <c r="CR63" s="153">
        <f>+Z63</f>
        <v>4</v>
      </c>
      <c r="CS63" s="153" t="str">
        <f>+AB63</f>
        <v>D</v>
      </c>
      <c r="CT63" s="154">
        <v>4356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>+CT63</f>
        <v>4356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1008</v>
      </c>
      <c r="Q64" s="15">
        <v>60</v>
      </c>
      <c r="R64" s="42"/>
      <c r="S64" s="20" t="s">
        <v>1009</v>
      </c>
      <c r="T64" s="21">
        <v>1987</v>
      </c>
      <c r="U64" s="28" t="s">
        <v>1062</v>
      </c>
      <c r="V64" s="21">
        <v>2011</v>
      </c>
      <c r="W64" s="25"/>
      <c r="X64" s="21"/>
      <c r="Y64" s="28"/>
      <c r="Z64" s="118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Bürgin Johannes</v>
      </c>
      <c r="CR64" s="153">
        <f t="shared" si="3"/>
        <v>4</v>
      </c>
      <c r="CS64" s="153" t="str">
        <f t="shared" si="4"/>
        <v>D</v>
      </c>
      <c r="CT64" s="154">
        <v>4907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4907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/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909</v>
      </c>
      <c r="Q65" s="15">
        <v>61</v>
      </c>
      <c r="R65" s="42"/>
      <c r="S65" s="20" t="s">
        <v>910</v>
      </c>
      <c r="T65" s="21">
        <v>1987</v>
      </c>
      <c r="U65" s="28" t="s">
        <v>1062</v>
      </c>
      <c r="V65" s="21">
        <v>2012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Frei Lukas</v>
      </c>
      <c r="CR65" s="153">
        <f t="shared" si="3"/>
        <v>3</v>
      </c>
      <c r="CS65" s="153" t="str">
        <f t="shared" si="4"/>
        <v>D</v>
      </c>
      <c r="CT65" s="154">
        <v>4308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4308</v>
      </c>
      <c r="DN65" s="153">
        <v>2</v>
      </c>
      <c r="DO65" s="19">
        <v>3</v>
      </c>
      <c r="DP65" s="19" t="s">
        <v>951</v>
      </c>
    </row>
    <row r="66" spans="1:120" s="19" customFormat="1" x14ac:dyDescent="0.2">
      <c r="A66" s="53">
        <v>0</v>
      </c>
      <c r="B66" s="53"/>
      <c r="C66" s="53">
        <f t="shared" si="3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912</v>
      </c>
      <c r="Q66" s="15">
        <v>62</v>
      </c>
      <c r="R66" s="42"/>
      <c r="S66" s="20" t="s">
        <v>913</v>
      </c>
      <c r="T66" s="21">
        <v>1987</v>
      </c>
      <c r="U66" s="28" t="s">
        <v>1062</v>
      </c>
      <c r="V66" s="21">
        <v>2012</v>
      </c>
      <c r="W66" s="25"/>
      <c r="X66" s="21"/>
      <c r="Y66" s="28" t="s">
        <v>91</v>
      </c>
      <c r="Z66" s="118">
        <f t="shared" si="1"/>
        <v>3</v>
      </c>
      <c r="AA66" s="25" t="s">
        <v>108</v>
      </c>
      <c r="AB66" s="21" t="s">
        <v>121</v>
      </c>
      <c r="AC66" s="21"/>
      <c r="AE66" s="90" t="s">
        <v>375</v>
      </c>
      <c r="AF66" s="82"/>
      <c r="CP66" s="19" t="str">
        <f t="shared" si="2"/>
        <v>D'Arco Marcel</v>
      </c>
      <c r="CR66" s="153">
        <f t="shared" si="3"/>
        <v>3</v>
      </c>
      <c r="CS66" s="153" t="str">
        <f t="shared" si="4"/>
        <v>D</v>
      </c>
      <c r="CT66" s="154">
        <v>4310</v>
      </c>
      <c r="CU66" s="126"/>
      <c r="CV66" s="125">
        <v>771</v>
      </c>
      <c r="CW66" s="33">
        <f t="shared" si="31"/>
        <v>7</v>
      </c>
      <c r="CX66" s="83" t="str">
        <f t="shared" si="32"/>
        <v>Projektingenieur 1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4310</v>
      </c>
      <c r="DN66" s="153">
        <v>2</v>
      </c>
      <c r="DO66" s="19">
        <v>3</v>
      </c>
      <c r="DP66" s="19" t="s">
        <v>951</v>
      </c>
    </row>
    <row r="67" spans="1:120" s="19" customFormat="1" ht="27" x14ac:dyDescent="0.2">
      <c r="A67" s="53">
        <v>0</v>
      </c>
      <c r="B67" s="53">
        <v>1</v>
      </c>
      <c r="C67" s="53">
        <f t="shared" si="3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1014</v>
      </c>
      <c r="Q67" s="15">
        <v>63</v>
      </c>
      <c r="R67" s="42"/>
      <c r="S67" s="20" t="s">
        <v>1015</v>
      </c>
      <c r="T67" s="21">
        <v>1980</v>
      </c>
      <c r="U67" s="28" t="s">
        <v>1050</v>
      </c>
      <c r="V67" s="21">
        <v>2002</v>
      </c>
      <c r="W67" s="28" t="s">
        <v>1062</v>
      </c>
      <c r="X67" s="21">
        <v>2013</v>
      </c>
      <c r="Y67" s="28"/>
      <c r="Z67" s="118">
        <f>$AD$3-X67</f>
        <v>2</v>
      </c>
      <c r="AA67" s="25" t="s">
        <v>916</v>
      </c>
      <c r="AB67" s="21" t="s">
        <v>121</v>
      </c>
      <c r="AC67" s="21"/>
      <c r="AE67" s="90" t="s">
        <v>375</v>
      </c>
      <c r="AF67" s="82"/>
      <c r="CP67" s="19" t="str">
        <f t="shared" si="2"/>
        <v>Hochuli Antonina</v>
      </c>
      <c r="CR67" s="153">
        <f t="shared" si="3"/>
        <v>2</v>
      </c>
      <c r="CS67" s="153" t="str">
        <f t="shared" si="4"/>
        <v>D</v>
      </c>
      <c r="CT67" s="154">
        <v>8579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 t="shared" si="13"/>
        <v>8579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/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358</v>
      </c>
      <c r="P68" s="15" t="s">
        <v>1074</v>
      </c>
      <c r="Q68" s="15">
        <v>64</v>
      </c>
      <c r="R68" s="42"/>
      <c r="S68" s="20" t="s">
        <v>1075</v>
      </c>
      <c r="T68" s="21">
        <v>1987</v>
      </c>
      <c r="U68" s="28" t="s">
        <v>1076</v>
      </c>
      <c r="V68" s="21">
        <v>2013</v>
      </c>
      <c r="W68" s="25"/>
      <c r="X68" s="21"/>
      <c r="Y68" s="28"/>
      <c r="Z68" s="118">
        <f>$AD$3-V68</f>
        <v>2</v>
      </c>
      <c r="AA68" s="25" t="s">
        <v>698</v>
      </c>
      <c r="AB68" s="21" t="s">
        <v>121</v>
      </c>
      <c r="AC68" s="21"/>
      <c r="AE68" s="90" t="s">
        <v>375</v>
      </c>
      <c r="AF68" s="82"/>
      <c r="CP68" s="192" t="str">
        <f>+S68</f>
        <v>Meisch Raoul</v>
      </c>
      <c r="CR68" s="153">
        <f>+Z68</f>
        <v>2</v>
      </c>
      <c r="CS68" s="153" t="str">
        <f>+AB68</f>
        <v>D</v>
      </c>
      <c r="CT68" s="154">
        <v>4315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>+CT68</f>
        <v>4315</v>
      </c>
      <c r="DN68" s="153">
        <v>2</v>
      </c>
      <c r="DO68" s="19">
        <v>3</v>
      </c>
      <c r="DP68" s="19" t="s">
        <v>951</v>
      </c>
    </row>
    <row r="69" spans="1:120" s="19" customFormat="1" x14ac:dyDescent="0.2">
      <c r="A69" s="53">
        <v>0</v>
      </c>
      <c r="B69" s="53">
        <v>1</v>
      </c>
      <c r="C69" s="53">
        <f>IF(Z69&gt;=10,1,0)</f>
        <v>0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359</v>
      </c>
      <c r="P69" s="15" t="s">
        <v>1029</v>
      </c>
      <c r="Q69" s="15">
        <v>65</v>
      </c>
      <c r="R69" s="42"/>
      <c r="S69" s="20" t="s">
        <v>1030</v>
      </c>
      <c r="T69" s="21">
        <v>1989</v>
      </c>
      <c r="U69" s="28" t="s">
        <v>1062</v>
      </c>
      <c r="V69" s="21">
        <v>2013</v>
      </c>
      <c r="W69" s="25"/>
      <c r="X69" s="21"/>
      <c r="Y69" s="28"/>
      <c r="Z69" s="118">
        <f t="shared" ref="Z69:Z131" si="39">$AD$3-V69</f>
        <v>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ref="CP69:CP134" si="40">+S69</f>
        <v>Stöhr Jessica</v>
      </c>
      <c r="CR69" s="153">
        <f t="shared" ref="CR69:CR131" si="41">+Z69</f>
        <v>2</v>
      </c>
      <c r="CS69" s="153" t="str">
        <f t="shared" ref="CS69:CS131" si="42">+AB69</f>
        <v>D</v>
      </c>
      <c r="CT69" s="154">
        <v>4313</v>
      </c>
      <c r="CU69" s="126"/>
      <c r="CV69" s="125">
        <v>770</v>
      </c>
      <c r="CW69" s="33">
        <f t="shared" si="31"/>
        <v>6</v>
      </c>
      <c r="CX69" s="83" t="str">
        <f t="shared" si="32"/>
        <v>Vorstufe Projektingenieur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ref="DM69:DM133" si="43">+CT69</f>
        <v>4313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>IF(Z70&gt;=10,1,0)</f>
        <v>1</v>
      </c>
      <c r="D70" s="55"/>
      <c r="E70" s="55"/>
      <c r="F70" s="56"/>
      <c r="G70" s="54"/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358</v>
      </c>
      <c r="P70" s="15" t="s">
        <v>1125</v>
      </c>
      <c r="Q70" s="15">
        <v>66</v>
      </c>
      <c r="R70" s="164" t="s">
        <v>928</v>
      </c>
      <c r="S70" s="20" t="s">
        <v>1126</v>
      </c>
      <c r="T70" s="21">
        <v>1954</v>
      </c>
      <c r="U70" s="28" t="s">
        <v>126</v>
      </c>
      <c r="V70" s="21">
        <v>1973</v>
      </c>
      <c r="W70" s="25" t="s">
        <v>1127</v>
      </c>
      <c r="X70" s="21">
        <v>1979</v>
      </c>
      <c r="Y70" s="28"/>
      <c r="Z70" s="21">
        <f t="shared" si="39"/>
        <v>42</v>
      </c>
      <c r="AA70" s="25" t="s">
        <v>110</v>
      </c>
      <c r="AB70" s="21" t="s">
        <v>105</v>
      </c>
      <c r="AC70" s="21"/>
      <c r="AE70" s="90" t="s">
        <v>376</v>
      </c>
      <c r="AF70" s="82"/>
      <c r="CP70" s="19" t="str">
        <f t="shared" si="40"/>
        <v>Reber Erich</v>
      </c>
      <c r="CR70" s="19">
        <f t="shared" si="41"/>
        <v>42</v>
      </c>
      <c r="CS70" s="19" t="str">
        <f t="shared" si="42"/>
        <v>C</v>
      </c>
      <c r="CT70" s="205">
        <v>3211</v>
      </c>
      <c r="CU70" s="126"/>
      <c r="CV70" s="125">
        <v>772</v>
      </c>
      <c r="CW70" s="33">
        <f>VLOOKUP($CV70,Funktionsbezeichnungen,3,0)</f>
        <v>8</v>
      </c>
      <c r="CX70" s="83" t="str">
        <f>VLOOKUP($CV70,Funktionsbezeichnungen,2,0)</f>
        <v>Projektingenieur 2</v>
      </c>
      <c r="CY70" s="125"/>
      <c r="CZ70" s="33"/>
      <c r="DA70" s="83"/>
      <c r="DB70" s="125"/>
      <c r="DC70" s="33"/>
      <c r="DD70" s="83"/>
      <c r="DE70" s="20"/>
      <c r="DF70" s="125"/>
      <c r="DG70" s="33"/>
      <c r="DH70" s="83"/>
      <c r="DM70" s="19">
        <f t="shared" si="43"/>
        <v>3211</v>
      </c>
      <c r="DN70" s="153">
        <v>6</v>
      </c>
      <c r="DO70" s="19">
        <v>0</v>
      </c>
      <c r="DP70" s="185" t="s">
        <v>968</v>
      </c>
    </row>
    <row r="71" spans="1:120" s="19" customFormat="1" x14ac:dyDescent="0.2">
      <c r="A71" s="53">
        <v>0</v>
      </c>
      <c r="B71" s="53"/>
      <c r="C71" s="53">
        <f>IF(Z71&gt;=10,1,0)</f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/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>$AD$3-V71</f>
        <v>39</v>
      </c>
      <c r="AA71" s="25" t="s">
        <v>686</v>
      </c>
      <c r="AB71" s="21" t="s">
        <v>105</v>
      </c>
      <c r="AC71" s="21"/>
      <c r="AE71" s="90" t="s">
        <v>423</v>
      </c>
      <c r="AF71" s="82"/>
      <c r="CP71" s="19" t="str">
        <f>+S71</f>
        <v>Aebi Roger</v>
      </c>
      <c r="CR71" s="19">
        <f>+Z71</f>
        <v>39</v>
      </c>
      <c r="CS71" s="19" t="str">
        <f>+AB71</f>
        <v>C</v>
      </c>
      <c r="CT71" s="154">
        <v>6622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33">
        <v>772</v>
      </c>
      <c r="DG71" s="33">
        <f t="shared" si="37"/>
        <v>8</v>
      </c>
      <c r="DH71" s="83" t="str">
        <f t="shared" si="38"/>
        <v>Projektingenieur 2</v>
      </c>
      <c r="DM71" s="19">
        <f>+CT71</f>
        <v>6622</v>
      </c>
      <c r="DN71" s="153">
        <v>6</v>
      </c>
      <c r="DO71" s="19">
        <v>0</v>
      </c>
      <c r="DP71" s="185" t="s">
        <v>969</v>
      </c>
    </row>
    <row r="72" spans="1:120" s="19" customFormat="1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 t="shared" si="39"/>
        <v>30</v>
      </c>
      <c r="AA72" s="25" t="s">
        <v>110</v>
      </c>
      <c r="AB72" s="21" t="s">
        <v>105</v>
      </c>
      <c r="AC72" s="21"/>
      <c r="AE72" s="90" t="s">
        <v>376</v>
      </c>
      <c r="AF72" s="82"/>
      <c r="CP72" s="19" t="str">
        <f t="shared" si="40"/>
        <v>Oehen Beat</v>
      </c>
      <c r="CR72" s="19">
        <f t="shared" si="41"/>
        <v>30</v>
      </c>
      <c r="CS72" s="19" t="str">
        <f t="shared" si="42"/>
        <v>C</v>
      </c>
      <c r="CT72" s="154">
        <v>7622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125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7622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39"/>
        <v>41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Imesch Robert</v>
      </c>
      <c r="CR73" s="19">
        <f t="shared" si="41"/>
        <v>41</v>
      </c>
      <c r="CS73" s="19" t="str">
        <f t="shared" si="42"/>
        <v xml:space="preserve"> D/C 2)</v>
      </c>
      <c r="CT73" s="154">
        <v>4249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4249</v>
      </c>
      <c r="DN73" s="153">
        <v>6</v>
      </c>
      <c r="DO73" s="19">
        <v>0</v>
      </c>
      <c r="DP73" s="185" t="s">
        <v>968</v>
      </c>
    </row>
    <row r="74" spans="1:120" s="19" customFormat="1" ht="15.75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39"/>
        <v>40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40"/>
        <v>Flückiger Hans Peter</v>
      </c>
      <c r="CR74" s="19">
        <f t="shared" si="41"/>
        <v>40</v>
      </c>
      <c r="CS74" s="19" t="str">
        <f t="shared" si="42"/>
        <v xml:space="preserve"> D/C 2)</v>
      </c>
      <c r="CT74" s="154">
        <v>4250</v>
      </c>
      <c r="CU74" s="126"/>
      <c r="CV74" s="125">
        <v>772</v>
      </c>
      <c r="CW74" s="33">
        <f t="shared" si="31"/>
        <v>8</v>
      </c>
      <c r="CX74" s="83" t="str">
        <f t="shared" si="32"/>
        <v>Projektingenieur 2</v>
      </c>
      <c r="CY74" s="125">
        <v>772</v>
      </c>
      <c r="CZ74" s="33">
        <f t="shared" si="33"/>
        <v>8</v>
      </c>
      <c r="DA74" s="83" t="str">
        <f t="shared" si="34"/>
        <v>Projektingenieur 2</v>
      </c>
      <c r="DB74" s="125">
        <v>772</v>
      </c>
      <c r="DC74" s="33">
        <f t="shared" si="35"/>
        <v>8</v>
      </c>
      <c r="DD74" s="83" t="str">
        <f t="shared" si="36"/>
        <v>Projektingenieur 2</v>
      </c>
      <c r="DE74" s="20"/>
      <c r="DF74" s="33">
        <v>772</v>
      </c>
      <c r="DG74" s="33">
        <f t="shared" si="37"/>
        <v>8</v>
      </c>
      <c r="DH74" s="83" t="str">
        <f t="shared" si="38"/>
        <v>Projektingenieur 2</v>
      </c>
      <c r="DM74" s="19">
        <f t="shared" si="43"/>
        <v>4250</v>
      </c>
      <c r="DN74" s="153">
        <v>6</v>
      </c>
      <c r="DO74" s="19">
        <v>0</v>
      </c>
      <c r="DP74" s="185" t="s">
        <v>968</v>
      </c>
    </row>
    <row r="75" spans="1:120" s="19" customFormat="1" x14ac:dyDescent="0.2">
      <c r="A75" s="53">
        <v>0</v>
      </c>
      <c r="B75" s="53"/>
      <c r="C75" s="53">
        <f>IF(Z75&gt;=10,1,0)</f>
        <v>1</v>
      </c>
      <c r="D75" s="55"/>
      <c r="E75" s="55"/>
      <c r="F75" s="56"/>
      <c r="G75" s="54"/>
      <c r="H75" s="54">
        <v>1</v>
      </c>
      <c r="I75" s="56">
        <v>1</v>
      </c>
      <c r="J75" s="54"/>
      <c r="K75" s="56"/>
      <c r="L75" s="56"/>
      <c r="M75" s="56"/>
      <c r="N75" s="58"/>
      <c r="O75" s="52" t="s">
        <v>361</v>
      </c>
      <c r="P75" s="15" t="s">
        <v>494</v>
      </c>
      <c r="Q75" s="15">
        <v>84</v>
      </c>
      <c r="R75" s="42"/>
      <c r="S75" s="27" t="s">
        <v>178</v>
      </c>
      <c r="T75" s="21">
        <v>1978</v>
      </c>
      <c r="U75" s="28" t="s">
        <v>235</v>
      </c>
      <c r="V75" s="21">
        <v>2001</v>
      </c>
      <c r="W75" s="25"/>
      <c r="X75" s="21"/>
      <c r="Y75" s="25" t="s">
        <v>289</v>
      </c>
      <c r="Z75" s="21">
        <f>$AD$3-V75</f>
        <v>14</v>
      </c>
      <c r="AA75" s="25" t="s">
        <v>110</v>
      </c>
      <c r="AB75" s="21" t="s">
        <v>121</v>
      </c>
      <c r="AC75" s="21"/>
      <c r="AE75" s="90" t="s">
        <v>376</v>
      </c>
      <c r="AF75" s="82"/>
      <c r="CP75" s="19" t="str">
        <f>+S75</f>
        <v>Thalmann Patric</v>
      </c>
      <c r="CR75" s="19">
        <f>+Z75</f>
        <v>14</v>
      </c>
      <c r="CS75" s="19" t="str">
        <f>+AB75</f>
        <v>D</v>
      </c>
      <c r="CT75" s="154">
        <v>9658</v>
      </c>
      <c r="CU75" s="126"/>
      <c r="CV75" s="125">
        <v>772</v>
      </c>
      <c r="CW75" s="33">
        <f>VLOOKUP($CV75,Funktionsbezeichnungen,3,0)</f>
        <v>8</v>
      </c>
      <c r="CX75" s="83" t="str">
        <f>VLOOKUP($CV75,Funktionsbezeichnungen,2,0)</f>
        <v>Projektingenieur 2</v>
      </c>
      <c r="CY75" s="125">
        <v>771</v>
      </c>
      <c r="CZ75" s="33">
        <f>VLOOKUP($CY75,Funktionsbezeichnungen,3,0)</f>
        <v>7</v>
      </c>
      <c r="DA75" s="83" t="str">
        <f>VLOOKUP($CY75,Funktionsbezeichnungen,2,0)</f>
        <v>Projektingenieur 1</v>
      </c>
      <c r="DB75" s="125">
        <v>771</v>
      </c>
      <c r="DC75" s="33">
        <f>VLOOKUP($DB75,Funktionsbezeichnungen,3,0)</f>
        <v>7</v>
      </c>
      <c r="DD75" s="83" t="str">
        <f>VLOOKUP($DB75,Funktionsbezeichnungen,2,0)</f>
        <v>Projektingenieur 1</v>
      </c>
      <c r="DE75" s="20"/>
      <c r="DF75" s="125">
        <v>771</v>
      </c>
      <c r="DG75" s="33">
        <f>VLOOKUP($DF75,Funktionsbezeichnungen,3,0)</f>
        <v>7</v>
      </c>
      <c r="DH75" s="83" t="str">
        <f>VLOOKUP($DF75,Funktionsbezeichnungen,2,0)</f>
        <v>Projektingenieur 1</v>
      </c>
      <c r="DM75" s="19">
        <f>+CT75</f>
        <v>9658</v>
      </c>
      <c r="DN75" s="153">
        <v>6</v>
      </c>
      <c r="DO75" s="19">
        <v>0</v>
      </c>
      <c r="DP75" s="185" t="s">
        <v>968</v>
      </c>
    </row>
    <row r="76" spans="1:120" s="19" customFormat="1" x14ac:dyDescent="0.2">
      <c r="A76" s="53">
        <v>0</v>
      </c>
      <c r="B76" s="53"/>
      <c r="C76" s="53">
        <f>IF(Z76&gt;=10,1,0)</f>
        <v>0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358</v>
      </c>
      <c r="P76" s="15" t="s">
        <v>617</v>
      </c>
      <c r="Q76" s="15">
        <v>86</v>
      </c>
      <c r="R76" s="42"/>
      <c r="S76" s="27" t="s">
        <v>618</v>
      </c>
      <c r="T76" s="21">
        <v>1985</v>
      </c>
      <c r="U76" s="28" t="s">
        <v>235</v>
      </c>
      <c r="V76" s="21">
        <v>2006</v>
      </c>
      <c r="W76" s="25" t="s">
        <v>530</v>
      </c>
      <c r="X76" s="21">
        <v>2013</v>
      </c>
      <c r="Y76" s="25"/>
      <c r="Z76" s="21">
        <f>$AD$3-V76</f>
        <v>9</v>
      </c>
      <c r="AA76" s="25" t="s">
        <v>110</v>
      </c>
      <c r="AB76" s="21" t="s">
        <v>121</v>
      </c>
      <c r="AC76" s="21"/>
      <c r="AE76" s="187" t="s">
        <v>376</v>
      </c>
      <c r="AF76" s="82"/>
      <c r="CP76" s="19" t="str">
        <f>+S76</f>
        <v>Zeltner Viktor</v>
      </c>
      <c r="CR76" s="19">
        <f>+Z76</f>
        <v>9</v>
      </c>
      <c r="CS76" s="19" t="str">
        <f>+AB76</f>
        <v>D</v>
      </c>
      <c r="CT76" s="154">
        <v>6765</v>
      </c>
      <c r="CU76" s="126"/>
      <c r="CV76" s="125">
        <v>771</v>
      </c>
      <c r="CW76" s="33">
        <f>VLOOKUP($CV76,Funktionsbezeichnungen,3,0)</f>
        <v>7</v>
      </c>
      <c r="CX76" s="83" t="str">
        <f>VLOOKUP($CV76,Funktionsbezeichnungen,2,0)</f>
        <v>Projektingenieur 1</v>
      </c>
      <c r="CY76" s="125">
        <v>733</v>
      </c>
      <c r="CZ76" s="33">
        <f>VLOOKUP($CY76,Funktionsbezeichnungen,3,0)</f>
        <v>6</v>
      </c>
      <c r="DA76" s="83" t="str">
        <f>VLOOKUP($CY76,Funktionsbezeichnungen,2,0)</f>
        <v>Konstrukteur 3 / -planer 3 / Gruppenchef 1</v>
      </c>
      <c r="DB76" s="125">
        <v>732</v>
      </c>
      <c r="DC76" s="33">
        <f>VLOOKUP($DB76,Funktionsbezeichnungen,3,0)</f>
        <v>5</v>
      </c>
      <c r="DD76" s="83" t="str">
        <f>VLOOKUP($DB76,Funktionsbezeichnungen,2,0)</f>
        <v>Konstrukteur 2 / -planer 2</v>
      </c>
      <c r="DE76" s="20"/>
      <c r="DF76" s="33">
        <v>732</v>
      </c>
      <c r="DG76" s="33">
        <f>VLOOKUP($DF76,Funktionsbezeichnungen,3,0)</f>
        <v>5</v>
      </c>
      <c r="DH76" s="83" t="str">
        <f>VLOOKUP($DF76,Funktionsbezeichnungen,2,0)</f>
        <v>Konstrukteur 2 / -planer 2</v>
      </c>
      <c r="DM76" s="19">
        <f>+CT76</f>
        <v>6765</v>
      </c>
      <c r="DN76" s="153">
        <v>6</v>
      </c>
      <c r="DO76" s="19">
        <v>0</v>
      </c>
      <c r="DP76" s="19" t="s">
        <v>964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359</v>
      </c>
      <c r="P77" s="15" t="s">
        <v>479</v>
      </c>
      <c r="Q77" s="15">
        <v>71</v>
      </c>
      <c r="R77" s="16"/>
      <c r="S77" s="20" t="s">
        <v>130</v>
      </c>
      <c r="T77" s="21">
        <v>1949</v>
      </c>
      <c r="U77" s="28" t="s">
        <v>126</v>
      </c>
      <c r="V77" s="21">
        <v>1969</v>
      </c>
      <c r="W77" s="25"/>
      <c r="X77" s="21"/>
      <c r="Y77" s="28"/>
      <c r="Z77" s="21">
        <f t="shared" si="39"/>
        <v>46</v>
      </c>
      <c r="AA77" s="25" t="s">
        <v>687</v>
      </c>
      <c r="AB77" s="21" t="s">
        <v>121</v>
      </c>
      <c r="AC77" s="21"/>
      <c r="AE77" s="193" t="s">
        <v>1077</v>
      </c>
      <c r="AF77" s="82"/>
      <c r="CP77" s="19" t="str">
        <f t="shared" si="40"/>
        <v>Ziegler Bruno</v>
      </c>
      <c r="CR77" s="19">
        <f t="shared" si="41"/>
        <v>46</v>
      </c>
      <c r="CS77" s="19" t="str">
        <f t="shared" si="42"/>
        <v>D</v>
      </c>
      <c r="CT77" s="154">
        <v>4147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4147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358</v>
      </c>
      <c r="P78" s="15" t="s">
        <v>482</v>
      </c>
      <c r="Q78" s="15">
        <v>72</v>
      </c>
      <c r="R78" s="16"/>
      <c r="S78" s="20" t="s">
        <v>260</v>
      </c>
      <c r="T78" s="21">
        <v>1956</v>
      </c>
      <c r="U78" s="28" t="s">
        <v>126</v>
      </c>
      <c r="V78" s="21">
        <v>1973</v>
      </c>
      <c r="W78" s="25"/>
      <c r="X78" s="21"/>
      <c r="Y78" s="28"/>
      <c r="Z78" s="21">
        <f t="shared" si="39"/>
        <v>42</v>
      </c>
      <c r="AA78" s="25" t="s">
        <v>139</v>
      </c>
      <c r="AB78" s="21" t="s">
        <v>121</v>
      </c>
      <c r="AC78" s="21"/>
      <c r="AE78" s="90" t="s">
        <v>377</v>
      </c>
      <c r="AF78" s="82"/>
      <c r="CP78" s="19" t="str">
        <f t="shared" si="40"/>
        <v>Allemann  Bertrand</v>
      </c>
      <c r="CR78" s="19">
        <f t="shared" si="41"/>
        <v>42</v>
      </c>
      <c r="CS78" s="19" t="str">
        <f t="shared" si="42"/>
        <v>D</v>
      </c>
      <c r="CT78" s="154">
        <v>5631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5631</v>
      </c>
      <c r="DN78" s="153">
        <v>6</v>
      </c>
      <c r="DO78" s="19">
        <v>0</v>
      </c>
      <c r="DP78" s="19" t="s">
        <v>965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483</v>
      </c>
      <c r="Q79" s="15">
        <v>73</v>
      </c>
      <c r="R79" s="16"/>
      <c r="S79" s="20" t="s">
        <v>137</v>
      </c>
      <c r="T79" s="21">
        <v>1958</v>
      </c>
      <c r="U79" s="28" t="s">
        <v>126</v>
      </c>
      <c r="V79" s="21">
        <v>1977</v>
      </c>
      <c r="W79" s="25"/>
      <c r="X79" s="21"/>
      <c r="Y79" s="28"/>
      <c r="Z79" s="21">
        <f t="shared" si="39"/>
        <v>38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40"/>
        <v>Lenherr Paul</v>
      </c>
      <c r="CR79" s="19">
        <f t="shared" si="41"/>
        <v>38</v>
      </c>
      <c r="CS79" s="19" t="str">
        <f t="shared" si="42"/>
        <v>D</v>
      </c>
      <c r="CT79" s="154">
        <v>6628</v>
      </c>
      <c r="CU79" s="126"/>
      <c r="CV79" s="125">
        <v>741</v>
      </c>
      <c r="CW79" s="33">
        <f t="shared" si="31"/>
        <v>7</v>
      </c>
      <c r="CX79" s="83" t="str">
        <f t="shared" si="32"/>
        <v>Konstrukteur 4 / Fachplaner 4 / Gruppenchef 2</v>
      </c>
      <c r="CY79" s="125">
        <v>741</v>
      </c>
      <c r="CZ79" s="33">
        <f t="shared" si="33"/>
        <v>7</v>
      </c>
      <c r="DA79" s="83" t="str">
        <f t="shared" si="34"/>
        <v>Konstrukteur 4 / Fachplaner 4 / Gruppenchef 2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6628</v>
      </c>
      <c r="DN79" s="153">
        <v>6</v>
      </c>
      <c r="DO79" s="19">
        <v>0</v>
      </c>
      <c r="DP79" s="19" t="s">
        <v>965</v>
      </c>
    </row>
    <row r="80" spans="1:120" s="19" customFormat="1" x14ac:dyDescent="0.2">
      <c r="A80" s="53">
        <v>0</v>
      </c>
      <c r="B80" s="53"/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484</v>
      </c>
      <c r="Q80" s="15">
        <v>74</v>
      </c>
      <c r="R80" s="16"/>
      <c r="S80" s="20" t="s">
        <v>271</v>
      </c>
      <c r="T80" s="21">
        <v>1958</v>
      </c>
      <c r="U80" s="28" t="s">
        <v>126</v>
      </c>
      <c r="V80" s="21">
        <v>1978</v>
      </c>
      <c r="W80" s="25"/>
      <c r="X80" s="21"/>
      <c r="Y80" s="28"/>
      <c r="Z80" s="21">
        <f t="shared" si="39"/>
        <v>37</v>
      </c>
      <c r="AA80" s="25" t="s">
        <v>687</v>
      </c>
      <c r="AB80" s="21" t="s">
        <v>121</v>
      </c>
      <c r="AC80" s="21"/>
      <c r="AE80" s="90" t="s">
        <v>420</v>
      </c>
      <c r="AF80" s="82"/>
      <c r="CP80" s="19" t="str">
        <f t="shared" si="40"/>
        <v>von Schallen Urs</v>
      </c>
      <c r="CR80" s="19">
        <f t="shared" si="41"/>
        <v>37</v>
      </c>
      <c r="CS80" s="19" t="str">
        <f t="shared" si="42"/>
        <v>D</v>
      </c>
      <c r="CT80" s="154">
        <v>6659</v>
      </c>
      <c r="CU80" s="126"/>
      <c r="CV80" s="125">
        <v>742</v>
      </c>
      <c r="CW80" s="33">
        <f t="shared" si="31"/>
        <v>8</v>
      </c>
      <c r="CX80" s="83" t="str">
        <f t="shared" si="32"/>
        <v>Konstrukteur 5  / Fachplaner 5 / Gruppenchef 3</v>
      </c>
      <c r="CY80" s="125">
        <v>742</v>
      </c>
      <c r="CZ80" s="33">
        <f t="shared" si="33"/>
        <v>8</v>
      </c>
      <c r="DA80" s="83" t="str">
        <f t="shared" si="34"/>
        <v>Konstrukteur 5  / Fachplaner 5 / Gruppenchef 3</v>
      </c>
      <c r="DB80" s="125">
        <v>742</v>
      </c>
      <c r="DC80" s="33">
        <f t="shared" si="35"/>
        <v>8</v>
      </c>
      <c r="DD80" s="83" t="str">
        <f t="shared" si="36"/>
        <v>Konstrukteur 5  / Fachplaner 5 / Gruppenchef 3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6659</v>
      </c>
      <c r="DN80" s="153">
        <v>6</v>
      </c>
      <c r="DO80" s="19">
        <v>0</v>
      </c>
      <c r="DP80" s="19" t="s">
        <v>966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632</v>
      </c>
      <c r="Q81" s="15">
        <v>75</v>
      </c>
      <c r="R81" s="16"/>
      <c r="S81" s="20" t="s">
        <v>633</v>
      </c>
      <c r="T81" s="21">
        <v>1958</v>
      </c>
      <c r="U81" s="28" t="s">
        <v>634</v>
      </c>
      <c r="V81" s="21">
        <v>1980</v>
      </c>
      <c r="W81" s="25"/>
      <c r="X81" s="21"/>
      <c r="Y81" s="28"/>
      <c r="Z81" s="21">
        <f t="shared" si="39"/>
        <v>35</v>
      </c>
      <c r="AA81" s="25" t="s">
        <v>107</v>
      </c>
      <c r="AB81" s="21" t="s">
        <v>121</v>
      </c>
      <c r="AC81" s="21"/>
      <c r="AE81" s="187" t="s">
        <v>1098</v>
      </c>
      <c r="AF81" s="82"/>
      <c r="CP81" s="19" t="str">
        <f t="shared" si="40"/>
        <v>Schneider Martin</v>
      </c>
      <c r="CR81" s="19">
        <f t="shared" si="41"/>
        <v>35</v>
      </c>
      <c r="CS81" s="19" t="str">
        <f t="shared" si="42"/>
        <v>D</v>
      </c>
      <c r="CT81" s="154">
        <v>4354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33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4354</v>
      </c>
      <c r="DN81" s="153">
        <v>6</v>
      </c>
      <c r="DO81" s="19">
        <v>0</v>
      </c>
      <c r="DP81" s="185" t="s">
        <v>970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>
        <v>1</v>
      </c>
      <c r="I82" s="56">
        <v>1</v>
      </c>
      <c r="J82" s="54">
        <v>1</v>
      </c>
      <c r="K82" s="56"/>
      <c r="L82" s="56"/>
      <c r="M82" s="56"/>
      <c r="N82" s="58"/>
      <c r="O82" s="52" t="s">
        <v>359</v>
      </c>
      <c r="P82" s="15" t="s">
        <v>485</v>
      </c>
      <c r="Q82" s="15">
        <v>76</v>
      </c>
      <c r="R82" s="16"/>
      <c r="S82" s="20" t="s">
        <v>261</v>
      </c>
      <c r="T82" s="21">
        <v>1959</v>
      </c>
      <c r="U82" s="28" t="s">
        <v>126</v>
      </c>
      <c r="V82" s="21">
        <v>1981</v>
      </c>
      <c r="W82" s="25"/>
      <c r="X82" s="21"/>
      <c r="Y82" s="28" t="s">
        <v>941</v>
      </c>
      <c r="Z82" s="21">
        <f t="shared" si="39"/>
        <v>34</v>
      </c>
      <c r="AA82" s="25" t="s">
        <v>1052</v>
      </c>
      <c r="AB82" s="21" t="s">
        <v>121</v>
      </c>
      <c r="AC82" s="21"/>
      <c r="AE82" s="187" t="s">
        <v>1099</v>
      </c>
      <c r="AF82" s="82"/>
      <c r="CP82" s="19" t="str">
        <f t="shared" si="40"/>
        <v>Ortlieb Hans-Rudi</v>
      </c>
      <c r="CR82" s="19">
        <f t="shared" si="41"/>
        <v>34</v>
      </c>
      <c r="CS82" s="19" t="str">
        <f t="shared" si="42"/>
        <v>D</v>
      </c>
      <c r="CT82" s="154">
        <v>5630</v>
      </c>
      <c r="CU82" s="126"/>
      <c r="CV82" s="125">
        <v>771</v>
      </c>
      <c r="CW82" s="33">
        <f t="shared" si="31"/>
        <v>7</v>
      </c>
      <c r="CX82" s="83" t="str">
        <f t="shared" si="32"/>
        <v>Projektingenieur 1</v>
      </c>
      <c r="CY82" s="125">
        <v>771</v>
      </c>
      <c r="CZ82" s="33">
        <f t="shared" si="33"/>
        <v>7</v>
      </c>
      <c r="DA82" s="83" t="str">
        <f t="shared" si="34"/>
        <v>Projektingenieur 1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33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5630</v>
      </c>
      <c r="DN82" s="153">
        <v>6</v>
      </c>
      <c r="DO82" s="19">
        <v>0</v>
      </c>
      <c r="DP82" s="185" t="s">
        <v>968</v>
      </c>
    </row>
    <row r="83" spans="1:120" s="19" customFormat="1" x14ac:dyDescent="0.2">
      <c r="A83" s="53">
        <v>0</v>
      </c>
      <c r="B83" s="53">
        <v>1</v>
      </c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358</v>
      </c>
      <c r="P83" s="15" t="s">
        <v>552</v>
      </c>
      <c r="Q83" s="15">
        <v>77</v>
      </c>
      <c r="R83" s="16"/>
      <c r="S83" s="20" t="s">
        <v>553</v>
      </c>
      <c r="T83" s="21">
        <v>1959</v>
      </c>
      <c r="U83" s="28" t="s">
        <v>239</v>
      </c>
      <c r="V83" s="21">
        <v>1983</v>
      </c>
      <c r="W83" s="25"/>
      <c r="X83" s="21"/>
      <c r="Y83" s="28" t="s">
        <v>555</v>
      </c>
      <c r="Z83" s="21">
        <f t="shared" si="39"/>
        <v>32</v>
      </c>
      <c r="AA83" s="25" t="s">
        <v>554</v>
      </c>
      <c r="AB83" s="21" t="s">
        <v>121</v>
      </c>
      <c r="AC83" s="21"/>
      <c r="AE83" s="90" t="s">
        <v>377</v>
      </c>
      <c r="AF83" s="82"/>
      <c r="CP83" s="19" t="str">
        <f t="shared" si="40"/>
        <v>Bollhalder Angelika</v>
      </c>
      <c r="CR83" s="19">
        <f t="shared" si="41"/>
        <v>32</v>
      </c>
      <c r="CS83" s="19" t="str">
        <f t="shared" si="42"/>
        <v>D</v>
      </c>
      <c r="CT83" s="154">
        <v>4344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33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4344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487</v>
      </c>
      <c r="Q84" s="15">
        <v>78</v>
      </c>
      <c r="R84" s="16"/>
      <c r="S84" s="20" t="s">
        <v>145</v>
      </c>
      <c r="T84" s="21">
        <v>1970</v>
      </c>
      <c r="U84" s="28" t="s">
        <v>126</v>
      </c>
      <c r="V84" s="21">
        <v>1988</v>
      </c>
      <c r="W84" s="25"/>
      <c r="X84" s="21"/>
      <c r="Y84" s="28"/>
      <c r="Z84" s="21">
        <f t="shared" si="39"/>
        <v>27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40"/>
        <v>Bucher Oliver</v>
      </c>
      <c r="CR84" s="19">
        <f t="shared" si="41"/>
        <v>27</v>
      </c>
      <c r="CS84" s="19" t="str">
        <f t="shared" si="42"/>
        <v>D</v>
      </c>
      <c r="CT84" s="154">
        <v>7641</v>
      </c>
      <c r="CU84" s="126"/>
      <c r="CV84" s="125">
        <v>741</v>
      </c>
      <c r="CW84" s="33">
        <f t="shared" si="31"/>
        <v>7</v>
      </c>
      <c r="CX84" s="83" t="str">
        <f t="shared" si="32"/>
        <v>Konstrukteur 4 / Fachplaner 4 / Gruppenchef 2</v>
      </c>
      <c r="CY84" s="125">
        <v>741</v>
      </c>
      <c r="CZ84" s="33">
        <f t="shared" si="33"/>
        <v>7</v>
      </c>
      <c r="DA84" s="83" t="str">
        <f t="shared" si="34"/>
        <v>Konstrukteur 4 / Fachplaner 4 / Gruppenchef 2</v>
      </c>
      <c r="DB84" s="125">
        <v>741</v>
      </c>
      <c r="DC84" s="33">
        <f t="shared" si="35"/>
        <v>7</v>
      </c>
      <c r="DD84" s="83" t="str">
        <f t="shared" si="36"/>
        <v>Konstrukteur 4 / Fachplaner 4 / Gruppenchef 2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7641</v>
      </c>
      <c r="DN84" s="153">
        <v>6</v>
      </c>
      <c r="DO84" s="19">
        <v>0</v>
      </c>
      <c r="DP84" s="19" t="s">
        <v>965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361</v>
      </c>
      <c r="P85" s="15" t="s">
        <v>488</v>
      </c>
      <c r="Q85" s="15">
        <v>79</v>
      </c>
      <c r="R85" s="16"/>
      <c r="S85" s="20" t="s">
        <v>144</v>
      </c>
      <c r="T85" s="21">
        <v>1968</v>
      </c>
      <c r="U85" s="28" t="s">
        <v>126</v>
      </c>
      <c r="V85" s="21">
        <v>1989</v>
      </c>
      <c r="W85" s="25"/>
      <c r="X85" s="21"/>
      <c r="Y85" s="28" t="s">
        <v>940</v>
      </c>
      <c r="Z85" s="21">
        <f t="shared" si="39"/>
        <v>26</v>
      </c>
      <c r="AA85" s="25" t="s">
        <v>939</v>
      </c>
      <c r="AB85" s="21" t="s">
        <v>121</v>
      </c>
      <c r="AC85" s="21"/>
      <c r="AE85" s="90" t="s">
        <v>375</v>
      </c>
      <c r="AF85" s="82"/>
      <c r="CP85" s="19" t="str">
        <f t="shared" si="40"/>
        <v>Hagen Stefan</v>
      </c>
      <c r="CR85" s="19">
        <f t="shared" si="41"/>
        <v>26</v>
      </c>
      <c r="CS85" s="19" t="str">
        <f t="shared" si="42"/>
        <v>D</v>
      </c>
      <c r="CT85" s="154">
        <v>6741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6741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359</v>
      </c>
      <c r="P86" s="15" t="s">
        <v>489</v>
      </c>
      <c r="Q86" s="15">
        <v>80</v>
      </c>
      <c r="R86" s="16"/>
      <c r="S86" s="20" t="s">
        <v>146</v>
      </c>
      <c r="T86" s="21">
        <v>1970</v>
      </c>
      <c r="U86" s="28" t="s">
        <v>126</v>
      </c>
      <c r="V86" s="21">
        <v>1991</v>
      </c>
      <c r="W86" s="25"/>
      <c r="X86" s="21"/>
      <c r="Y86" s="28"/>
      <c r="Z86" s="21">
        <f t="shared" si="39"/>
        <v>24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Hardmeyer Christian</v>
      </c>
      <c r="CR86" s="19">
        <f t="shared" si="41"/>
        <v>24</v>
      </c>
      <c r="CS86" s="19" t="str">
        <f t="shared" si="42"/>
        <v>D</v>
      </c>
      <c r="CT86" s="154">
        <v>9618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9618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490</v>
      </c>
      <c r="Q87" s="15">
        <v>81</v>
      </c>
      <c r="R87" s="16"/>
      <c r="S87" s="20" t="s">
        <v>148</v>
      </c>
      <c r="T87" s="21">
        <v>1970</v>
      </c>
      <c r="U87" s="28" t="s">
        <v>126</v>
      </c>
      <c r="V87" s="21">
        <v>1992</v>
      </c>
      <c r="W87" s="25"/>
      <c r="X87" s="21"/>
      <c r="Y87" s="28"/>
      <c r="Z87" s="21">
        <f t="shared" si="39"/>
        <v>23</v>
      </c>
      <c r="AA87" s="25" t="s">
        <v>129</v>
      </c>
      <c r="AB87" s="21" t="s">
        <v>121</v>
      </c>
      <c r="AC87" s="21"/>
      <c r="AE87" s="90" t="s">
        <v>421</v>
      </c>
      <c r="AF87" s="82"/>
      <c r="CP87" s="19" t="str">
        <f t="shared" si="40"/>
        <v>Wira Stephane</v>
      </c>
      <c r="CR87" s="19">
        <f t="shared" si="41"/>
        <v>23</v>
      </c>
      <c r="CS87" s="19" t="str">
        <f t="shared" si="42"/>
        <v>D</v>
      </c>
      <c r="CT87" s="154">
        <v>9623</v>
      </c>
      <c r="CU87" s="126"/>
      <c r="CV87" s="125">
        <v>742</v>
      </c>
      <c r="CW87" s="33">
        <f t="shared" si="31"/>
        <v>8</v>
      </c>
      <c r="CX87" s="83" t="str">
        <f t="shared" si="32"/>
        <v>Konstrukteur 5  / Fachplaner 5 / Gruppenchef 3</v>
      </c>
      <c r="CY87" s="125">
        <v>742</v>
      </c>
      <c r="CZ87" s="33">
        <f t="shared" si="33"/>
        <v>8</v>
      </c>
      <c r="DA87" s="83" t="str">
        <f t="shared" si="34"/>
        <v>Konstrukteur 5  / Fachplaner 5 / Gruppenchef 3</v>
      </c>
      <c r="DB87" s="125">
        <v>742</v>
      </c>
      <c r="DC87" s="33">
        <f t="shared" si="35"/>
        <v>8</v>
      </c>
      <c r="DD87" s="83" t="str">
        <f t="shared" si="36"/>
        <v>Konstrukteur 5  / Fachplaner 5 / Gruppenchef 3</v>
      </c>
      <c r="DE87" s="20"/>
      <c r="DF87" s="125">
        <v>742</v>
      </c>
      <c r="DG87" s="33">
        <f t="shared" si="37"/>
        <v>8</v>
      </c>
      <c r="DH87" s="83" t="str">
        <f t="shared" si="38"/>
        <v>Konstrukteur 5  / Fachplaner 5 / Gruppenchef 3</v>
      </c>
      <c r="DM87" s="19">
        <f t="shared" si="43"/>
        <v>9623</v>
      </c>
      <c r="DN87" s="153">
        <v>6</v>
      </c>
      <c r="DO87" s="19">
        <v>0</v>
      </c>
      <c r="DP87" s="19" t="s">
        <v>975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568</v>
      </c>
      <c r="Q88" s="15">
        <v>82</v>
      </c>
      <c r="R88" s="16"/>
      <c r="S88" s="20" t="s">
        <v>569</v>
      </c>
      <c r="T88" s="21">
        <v>1973</v>
      </c>
      <c r="U88" s="28" t="s">
        <v>126</v>
      </c>
      <c r="V88" s="21">
        <v>1993</v>
      </c>
      <c r="W88" s="25"/>
      <c r="X88" s="21"/>
      <c r="Y88" s="28"/>
      <c r="Z88" s="21">
        <f t="shared" si="39"/>
        <v>22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40"/>
        <v>Heiniger Christoph</v>
      </c>
      <c r="CR88" s="19">
        <f t="shared" si="41"/>
        <v>22</v>
      </c>
      <c r="CS88" s="19" t="str">
        <f t="shared" si="42"/>
        <v>D</v>
      </c>
      <c r="CT88" s="154">
        <v>4346</v>
      </c>
      <c r="CU88" s="126"/>
      <c r="CV88" s="125">
        <v>741</v>
      </c>
      <c r="CW88" s="33">
        <f t="shared" si="31"/>
        <v>7</v>
      </c>
      <c r="CX88" s="83" t="str">
        <f t="shared" si="32"/>
        <v>Konstrukteur 4 / Fachplaner 4 / Gruppenchef 2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741</v>
      </c>
      <c r="DC88" s="33">
        <f t="shared" si="35"/>
        <v>7</v>
      </c>
      <c r="DD88" s="83" t="str">
        <f t="shared" si="36"/>
        <v>Konstrukteur 4 / Fachplaner 4 / Gruppenchef 2</v>
      </c>
      <c r="DE88" s="20"/>
      <c r="DF88" s="125">
        <v>742</v>
      </c>
      <c r="DG88" s="33">
        <f t="shared" si="37"/>
        <v>8</v>
      </c>
      <c r="DH88" s="83" t="str">
        <f t="shared" si="38"/>
        <v>Konstrukteur 5  / Fachplaner 5 / Gruppenchef 3</v>
      </c>
      <c r="DM88" s="19">
        <f t="shared" si="43"/>
        <v>4346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>
        <v>1</v>
      </c>
      <c r="K89" s="56"/>
      <c r="L89" s="56"/>
      <c r="M89" s="56"/>
      <c r="N89" s="58"/>
      <c r="O89" s="52" t="s">
        <v>360</v>
      </c>
      <c r="P89" s="15" t="s">
        <v>493</v>
      </c>
      <c r="Q89" s="15">
        <v>83</v>
      </c>
      <c r="R89" s="16"/>
      <c r="S89" s="20" t="s">
        <v>294</v>
      </c>
      <c r="T89" s="21">
        <v>1976</v>
      </c>
      <c r="U89" s="28" t="s">
        <v>126</v>
      </c>
      <c r="V89" s="21">
        <v>1998</v>
      </c>
      <c r="W89" s="25"/>
      <c r="X89" s="21"/>
      <c r="Y89" s="28"/>
      <c r="Z89" s="21">
        <f t="shared" si="39"/>
        <v>17</v>
      </c>
      <c r="AA89" s="25" t="s">
        <v>129</v>
      </c>
      <c r="AB89" s="21" t="s">
        <v>121</v>
      </c>
      <c r="AC89" s="21"/>
      <c r="AE89" s="90" t="s">
        <v>377</v>
      </c>
      <c r="AF89" s="82"/>
      <c r="CP89" s="19" t="str">
        <f t="shared" si="40"/>
        <v>Humbel Sven</v>
      </c>
      <c r="CR89" s="19">
        <f t="shared" si="41"/>
        <v>17</v>
      </c>
      <c r="CS89" s="19" t="str">
        <f t="shared" si="42"/>
        <v>D</v>
      </c>
      <c r="CT89" s="154">
        <v>9654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742</v>
      </c>
      <c r="DG89" s="33">
        <f t="shared" si="37"/>
        <v>8</v>
      </c>
      <c r="DH89" s="83" t="str">
        <f t="shared" si="38"/>
        <v>Konstrukteur 5  / Fachplaner 5 / Gruppenchef 3</v>
      </c>
      <c r="DM89" s="19">
        <f t="shared" si="43"/>
        <v>9654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/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85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 t="shared" si="39"/>
        <v>13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 t="shared" si="40"/>
        <v>Delmas Marc</v>
      </c>
      <c r="CR90" s="19">
        <f t="shared" si="41"/>
        <v>13</v>
      </c>
      <c r="CS90" s="19" t="str">
        <f t="shared" si="42"/>
        <v>D</v>
      </c>
      <c r="CT90" s="154">
        <v>9660</v>
      </c>
      <c r="CU90" s="126"/>
      <c r="CV90" s="125">
        <v>742</v>
      </c>
      <c r="CW90" s="33">
        <f t="shared" si="31"/>
        <v>8</v>
      </c>
      <c r="CX90" s="83" t="str">
        <f t="shared" si="32"/>
        <v>Konstrukteur 5  / Fachplaner 5 / Gruppenchef 3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733</v>
      </c>
      <c r="DC90" s="33">
        <f t="shared" si="35"/>
        <v>6</v>
      </c>
      <c r="DD90" s="83" t="str">
        <f t="shared" si="36"/>
        <v>Konstrukteur 3 / -planer 3 / Gruppenchef 1</v>
      </c>
      <c r="DE90" s="20"/>
      <c r="DF90" s="125">
        <v>733</v>
      </c>
      <c r="DG90" s="125">
        <f t="shared" si="37"/>
        <v>6</v>
      </c>
      <c r="DH90" s="83" t="str">
        <f t="shared" si="38"/>
        <v>Konstrukteur 3 / -planer 3 / Gruppenchef 1</v>
      </c>
      <c r="DM90" s="19">
        <f t="shared" si="43"/>
        <v>9660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39"/>
        <v>42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40"/>
        <v>Wespiser Charles</v>
      </c>
      <c r="CR91" s="19">
        <f t="shared" si="41"/>
        <v>42</v>
      </c>
      <c r="CS91" s="19" t="str">
        <f t="shared" si="42"/>
        <v xml:space="preserve"> E/D </v>
      </c>
      <c r="CT91" s="154">
        <v>5545</v>
      </c>
      <c r="CU91" s="126"/>
      <c r="CV91" s="125">
        <v>741</v>
      </c>
      <c r="CW91" s="33">
        <f t="shared" si="31"/>
        <v>7</v>
      </c>
      <c r="CX91" s="83" t="str">
        <f t="shared" si="32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5545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>
        <v>1</v>
      </c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39"/>
        <v>26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40"/>
        <v>Nicolosi Lucia</v>
      </c>
      <c r="CR92" s="19">
        <f t="shared" si="41"/>
        <v>26</v>
      </c>
      <c r="CS92" s="19" t="str">
        <f t="shared" si="42"/>
        <v xml:space="preserve"> E/D </v>
      </c>
      <c r="CT92" s="154">
        <v>7637</v>
      </c>
      <c r="CU92" s="126"/>
      <c r="CV92" s="125">
        <v>741</v>
      </c>
      <c r="CW92" s="33">
        <f t="shared" ref="CW92:CW123" si="44">VLOOKUP($CV92,Funktionsbezeichnungen,3,0)</f>
        <v>7</v>
      </c>
      <c r="CX92" s="83" t="str">
        <f t="shared" ref="CX92:CX123" si="45">VLOOKUP($CV92,Funktionsbezeichnungen,2,0)</f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7637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39"/>
        <v>27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40"/>
        <v>Dettwiler Markus</v>
      </c>
      <c r="CR93" s="19">
        <f t="shared" si="41"/>
        <v>27</v>
      </c>
      <c r="CS93" s="19" t="str">
        <f t="shared" si="42"/>
        <v>E</v>
      </c>
      <c r="CT93" s="154">
        <v>5639</v>
      </c>
      <c r="CU93" s="126"/>
      <c r="CV93" s="125">
        <v>741</v>
      </c>
      <c r="CW93" s="33">
        <f t="shared" si="44"/>
        <v>7</v>
      </c>
      <c r="CX93" s="83" t="str">
        <f t="shared" si="45"/>
        <v>Konstrukteur 4 / Fachplaner 4 / Gruppenchef 2</v>
      </c>
      <c r="CY93" s="125">
        <v>741</v>
      </c>
      <c r="CZ93" s="33">
        <f t="shared" si="33"/>
        <v>7</v>
      </c>
      <c r="DA93" s="83" t="str">
        <f t="shared" si="34"/>
        <v>Konstrukteur 4 / Fachplaner 4 / Gruppenchef 2</v>
      </c>
      <c r="DB93" s="125">
        <v>741</v>
      </c>
      <c r="DC93" s="33">
        <f t="shared" si="35"/>
        <v>7</v>
      </c>
      <c r="DD93" s="83" t="str">
        <f t="shared" si="36"/>
        <v>Konstrukteur 4 / Fachplaner 4 / Gruppenchef 2</v>
      </c>
      <c r="DE93" s="20"/>
      <c r="DF93" s="125">
        <v>741</v>
      </c>
      <c r="DG93" s="33">
        <f t="shared" si="37"/>
        <v>7</v>
      </c>
      <c r="DH93" s="83" t="str">
        <f t="shared" si="38"/>
        <v>Konstrukteur 4 / Fachplaner 4 / Gruppenchef 2</v>
      </c>
      <c r="DM93" s="19">
        <f t="shared" si="43"/>
        <v>5639</v>
      </c>
      <c r="DN93" s="153">
        <v>6</v>
      </c>
      <c r="DO93" s="19">
        <v>0</v>
      </c>
      <c r="DP93" s="19" t="s">
        <v>965</v>
      </c>
    </row>
    <row r="94" spans="1:120" s="19" customFormat="1" x14ac:dyDescent="0.2">
      <c r="A94" s="53">
        <v>0</v>
      </c>
      <c r="B94" s="53"/>
      <c r="C94" s="53">
        <f t="shared" si="30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39"/>
        <v>21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40"/>
        <v>Enderlen Francois</v>
      </c>
      <c r="CR94" s="19">
        <f t="shared" si="41"/>
        <v>21</v>
      </c>
      <c r="CS94" s="19" t="str">
        <f t="shared" si="42"/>
        <v>E</v>
      </c>
      <c r="CT94" s="154">
        <v>5636</v>
      </c>
      <c r="CU94" s="126"/>
      <c r="CV94" s="125">
        <v>741</v>
      </c>
      <c r="CW94" s="33">
        <f t="shared" si="44"/>
        <v>7</v>
      </c>
      <c r="CX94" s="83" t="str">
        <f t="shared" si="45"/>
        <v>Konstrukteur 4 / Fachplaner 4 / Gruppenchef 2</v>
      </c>
      <c r="CY94" s="125">
        <v>741</v>
      </c>
      <c r="CZ94" s="33">
        <f t="shared" si="33"/>
        <v>7</v>
      </c>
      <c r="DA94" s="83" t="str">
        <f t="shared" si="34"/>
        <v>Konstrukteur 4 / Fachplaner 4 / Gruppenchef 2</v>
      </c>
      <c r="DB94" s="125">
        <v>741</v>
      </c>
      <c r="DC94" s="33">
        <f t="shared" si="35"/>
        <v>7</v>
      </c>
      <c r="DD94" s="83" t="str">
        <f t="shared" si="36"/>
        <v>Konstrukteur 4 / Fachplaner 4 / Gruppenchef 2</v>
      </c>
      <c r="DE94" s="20"/>
      <c r="DF94" s="125">
        <v>741</v>
      </c>
      <c r="DG94" s="33">
        <f t="shared" si="37"/>
        <v>7</v>
      </c>
      <c r="DH94" s="83" t="str">
        <f t="shared" si="38"/>
        <v>Konstrukteur 4 / Fachplaner 4 / Gruppenchef 2</v>
      </c>
      <c r="DM94" s="19">
        <f t="shared" si="43"/>
        <v>5636</v>
      </c>
      <c r="DN94" s="153">
        <v>6</v>
      </c>
      <c r="DO94" s="19">
        <v>0</v>
      </c>
      <c r="DP94" s="19" t="s">
        <v>965</v>
      </c>
    </row>
    <row r="95" spans="1:120" s="19" customFormat="1" x14ac:dyDescent="0.2">
      <c r="A95" s="53">
        <v>0</v>
      </c>
      <c r="B95" s="53">
        <v>1</v>
      </c>
      <c r="C95" s="53">
        <f>IF(Z95&gt;=10,1,0)</f>
        <v>1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1116</v>
      </c>
      <c r="Q95" s="15">
        <v>91</v>
      </c>
      <c r="R95" s="16"/>
      <c r="S95" s="20" t="s">
        <v>1117</v>
      </c>
      <c r="T95" s="21">
        <v>1981</v>
      </c>
      <c r="U95" s="28" t="s">
        <v>239</v>
      </c>
      <c r="V95" s="21">
        <v>2002</v>
      </c>
      <c r="W95" s="25"/>
      <c r="X95" s="21"/>
      <c r="Y95" s="28"/>
      <c r="Z95" s="21">
        <f>$AD$3-V95</f>
        <v>13</v>
      </c>
      <c r="AA95" s="25" t="s">
        <v>239</v>
      </c>
      <c r="AB95" s="21" t="s">
        <v>142</v>
      </c>
      <c r="AC95" s="21"/>
      <c r="AE95" s="187" t="s">
        <v>378</v>
      </c>
      <c r="AF95" s="82"/>
      <c r="CP95" s="19" t="str">
        <f>+S95</f>
        <v>Iten Vanessa</v>
      </c>
      <c r="CR95" s="19">
        <f>+Z95</f>
        <v>13</v>
      </c>
      <c r="CS95" s="19" t="str">
        <f>+AB95</f>
        <v>E</v>
      </c>
      <c r="CT95" s="205">
        <v>9661</v>
      </c>
      <c r="CU95" s="126"/>
      <c r="CV95" s="125">
        <v>741</v>
      </c>
      <c r="CW95" s="33">
        <f>VLOOKUP($CV95,Funktionsbezeichnungen,3,0)</f>
        <v>7</v>
      </c>
      <c r="CX95" s="83" t="str">
        <f>VLOOKUP($CV95,Funktionsbezeichnungen,2,0)</f>
        <v>Konstrukteur 4 / Fachplaner 4 / Gruppenchef 2</v>
      </c>
      <c r="CY95" s="125"/>
      <c r="CZ95" s="33"/>
      <c r="DA95" s="83"/>
      <c r="DB95" s="125"/>
      <c r="DC95" s="33"/>
      <c r="DD95" s="83"/>
      <c r="DE95" s="20"/>
      <c r="DF95" s="125"/>
      <c r="DG95" s="33"/>
      <c r="DH95" s="83"/>
      <c r="DM95" s="19">
        <f>+CT95</f>
        <v>9661</v>
      </c>
      <c r="DN95" s="153">
        <v>6</v>
      </c>
      <c r="DO95" s="19">
        <v>0</v>
      </c>
      <c r="DP95" s="19" t="s">
        <v>965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39"/>
        <v>8</v>
      </c>
      <c r="AA96" s="25" t="s">
        <v>235</v>
      </c>
      <c r="AB96" s="21" t="s">
        <v>142</v>
      </c>
      <c r="AC96" s="21"/>
      <c r="AE96" s="187" t="s">
        <v>1101</v>
      </c>
      <c r="AF96" s="82"/>
      <c r="CP96" s="19" t="str">
        <f t="shared" si="40"/>
        <v>Will Cédric</v>
      </c>
      <c r="CR96" s="19">
        <f t="shared" si="41"/>
        <v>8</v>
      </c>
      <c r="CS96" s="19" t="str">
        <f t="shared" si="42"/>
        <v>E</v>
      </c>
      <c r="CT96" s="154">
        <v>9688</v>
      </c>
      <c r="CU96" s="126"/>
      <c r="CV96" s="125">
        <v>733</v>
      </c>
      <c r="CW96" s="33">
        <f t="shared" si="44"/>
        <v>6</v>
      </c>
      <c r="CX96" s="83" t="str">
        <f t="shared" si="45"/>
        <v>Konstrukteur 3 / -planer 3 / Gruppenchef 1</v>
      </c>
      <c r="CY96" s="125">
        <v>732</v>
      </c>
      <c r="CZ96" s="33">
        <f t="shared" ref="CZ96:CZ120" si="46">VLOOKUP($CY96,Funktionsbezeichnungen,3,0)</f>
        <v>5</v>
      </c>
      <c r="DA96" s="83" t="str">
        <f t="shared" ref="DA96:DA120" si="47">VLOOKUP($CY96,Funktionsbezeichnungen,2,0)</f>
        <v>Konstrukteur 2 / -planer 2</v>
      </c>
      <c r="DB96" s="125">
        <v>732</v>
      </c>
      <c r="DC96" s="33">
        <f t="shared" si="35"/>
        <v>5</v>
      </c>
      <c r="DD96" s="83" t="str">
        <f t="shared" si="36"/>
        <v>Konstrukteur 2 / -planer 2</v>
      </c>
      <c r="DE96" s="20"/>
      <c r="DF96" s="33">
        <v>732</v>
      </c>
      <c r="DG96" s="33">
        <f t="shared" ref="DG96:DG120" si="48">VLOOKUP($DF96,Funktionsbezeichnungen,3,0)</f>
        <v>5</v>
      </c>
      <c r="DH96" s="83" t="str">
        <f t="shared" ref="DH96:DH120" si="49">VLOOKUP($DF96,Funktionsbezeichnungen,2,0)</f>
        <v>Konstrukteur 2 / -planer 2</v>
      </c>
      <c r="DM96" s="19">
        <f t="shared" si="43"/>
        <v>9688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39"/>
        <v>8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40"/>
        <v>Wernli Sebastian</v>
      </c>
      <c r="CR97" s="19">
        <f t="shared" si="41"/>
        <v>8</v>
      </c>
      <c r="CS97" s="19" t="str">
        <f t="shared" si="42"/>
        <v>E</v>
      </c>
      <c r="CT97" s="154">
        <v>9687</v>
      </c>
      <c r="CU97" s="126"/>
      <c r="CV97" s="125">
        <v>733</v>
      </c>
      <c r="CW97" s="33">
        <f t="shared" si="44"/>
        <v>6</v>
      </c>
      <c r="CX97" s="83" t="str">
        <f t="shared" si="45"/>
        <v>Konstrukteur 3 / -planer 3 / Gruppenchef 1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732</v>
      </c>
      <c r="DC97" s="33">
        <f t="shared" si="35"/>
        <v>5</v>
      </c>
      <c r="DD97" s="83" t="str">
        <f t="shared" si="36"/>
        <v>Konstrukteur 2 / -planer 2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9687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556</v>
      </c>
      <c r="Q98" s="15">
        <v>94</v>
      </c>
      <c r="R98" s="42"/>
      <c r="S98" s="27" t="s">
        <v>557</v>
      </c>
      <c r="T98" s="21">
        <v>1987</v>
      </c>
      <c r="U98" s="28" t="s">
        <v>235</v>
      </c>
      <c r="V98" s="21">
        <v>2008</v>
      </c>
      <c r="W98" s="25"/>
      <c r="X98" s="21"/>
      <c r="Y98" s="25"/>
      <c r="Z98" s="21">
        <f t="shared" si="39"/>
        <v>7</v>
      </c>
      <c r="AA98" s="25" t="s">
        <v>235</v>
      </c>
      <c r="AB98" s="21" t="s">
        <v>142</v>
      </c>
      <c r="AC98" s="21"/>
      <c r="AE98" s="90" t="s">
        <v>378</v>
      </c>
      <c r="AF98" s="82"/>
      <c r="CP98" s="160" t="str">
        <f t="shared" si="40"/>
        <v>Breiter Michael</v>
      </c>
      <c r="CR98" s="19">
        <f t="shared" si="41"/>
        <v>7</v>
      </c>
      <c r="CS98" s="19" t="str">
        <f t="shared" si="42"/>
        <v>E</v>
      </c>
      <c r="CT98" s="154">
        <v>7702</v>
      </c>
      <c r="CU98" s="126"/>
      <c r="CV98" s="125">
        <v>733</v>
      </c>
      <c r="CW98" s="33">
        <f>VLOOKUP($CV98,Funktionsbezeichnungen,3,0)</f>
        <v>6</v>
      </c>
      <c r="CX98" s="83" t="str">
        <f>VLOOKUP($CV98,Funktionsbezeichnungen,2,0)</f>
        <v>Konstrukteur 3 / -planer 3 / Gruppenchef 1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33">
        <v>732</v>
      </c>
      <c r="DC98" s="33">
        <f>VLOOKUP($DB98,Funktionsbezeichnungen,3,0)</f>
        <v>5</v>
      </c>
      <c r="DD98" s="83" t="str">
        <f>VLOOKUP($DB98,Funktionsbezeichnungen,2,0)</f>
        <v>Konstrukteur 2 / -planer 2</v>
      </c>
      <c r="DF98" s="33">
        <v>732</v>
      </c>
      <c r="DG98" s="33">
        <f t="shared" si="48"/>
        <v>5</v>
      </c>
      <c r="DH98" s="83" t="str">
        <f t="shared" si="49"/>
        <v>Konstrukteur 2 / -planer 2</v>
      </c>
      <c r="DM98" s="19">
        <f>+CT98</f>
        <v>7702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/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39"/>
        <v>5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40"/>
        <v>Niederberger Benjamin</v>
      </c>
      <c r="CR99" s="19">
        <f t="shared" si="41"/>
        <v>5</v>
      </c>
      <c r="CS99" s="19" t="str">
        <f t="shared" si="42"/>
        <v>F</v>
      </c>
      <c r="CT99" s="154">
        <v>9701</v>
      </c>
      <c r="CU99" s="126"/>
      <c r="CV99" s="125">
        <v>732</v>
      </c>
      <c r="CW99" s="33">
        <f t="shared" si="44"/>
        <v>5</v>
      </c>
      <c r="CX99" s="83" t="str">
        <f t="shared" si="45"/>
        <v>Konstrukteur 2 / -planer 2</v>
      </c>
      <c r="CY99" s="125">
        <v>731</v>
      </c>
      <c r="CZ99" s="33">
        <f t="shared" si="46"/>
        <v>4</v>
      </c>
      <c r="DA99" s="83" t="str">
        <f t="shared" si="47"/>
        <v>Konstrukteur 1 / -planer 1</v>
      </c>
      <c r="DB99" s="125">
        <v>731</v>
      </c>
      <c r="DC99" s="33">
        <f t="shared" si="35"/>
        <v>4</v>
      </c>
      <c r="DD99" s="83" t="str">
        <f t="shared" si="36"/>
        <v>Konstrukteur 1 / -planer 1</v>
      </c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9701</v>
      </c>
      <c r="DN99" s="153">
        <v>6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>
        <v>1</v>
      </c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905</v>
      </c>
      <c r="Q100" s="15">
        <v>96</v>
      </c>
      <c r="R100" s="42"/>
      <c r="S100" s="27" t="s">
        <v>906</v>
      </c>
      <c r="T100" s="21">
        <v>1990</v>
      </c>
      <c r="U100" s="28" t="s">
        <v>239</v>
      </c>
      <c r="V100" s="21">
        <v>2012</v>
      </c>
      <c r="W100" s="25"/>
      <c r="X100" s="21"/>
      <c r="Y100" s="25"/>
      <c r="Z100" s="21">
        <f t="shared" si="39"/>
        <v>3</v>
      </c>
      <c r="AA100" s="25" t="s">
        <v>239</v>
      </c>
      <c r="AB100" s="21" t="s">
        <v>147</v>
      </c>
      <c r="AC100" s="21"/>
      <c r="AE100" s="90" t="s">
        <v>378</v>
      </c>
      <c r="AF100" s="82"/>
      <c r="CP100" s="19" t="str">
        <f t="shared" si="40"/>
        <v>Zymeri Shaha</v>
      </c>
      <c r="CR100" s="19">
        <f t="shared" si="41"/>
        <v>3</v>
      </c>
      <c r="CS100" s="19" t="str">
        <f t="shared" si="42"/>
        <v>F</v>
      </c>
      <c r="CT100" s="155">
        <v>9733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9733</v>
      </c>
      <c r="DN100" s="153">
        <v>7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542</v>
      </c>
      <c r="Q101" s="15">
        <v>97</v>
      </c>
      <c r="R101" s="42"/>
      <c r="S101" s="27" t="s">
        <v>538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40"/>
        <v>Rüegsegger Stefan</v>
      </c>
      <c r="CR101" s="19">
        <f t="shared" si="41"/>
        <v>3</v>
      </c>
      <c r="CS101" s="19" t="str">
        <f t="shared" si="42"/>
        <v>F</v>
      </c>
      <c r="CT101" s="155">
        <v>9707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9707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 t="shared" si="30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543</v>
      </c>
      <c r="Q102" s="15">
        <v>98</v>
      </c>
      <c r="R102" s="42"/>
      <c r="S102" s="27" t="s">
        <v>539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 t="shared" si="39"/>
        <v>3</v>
      </c>
      <c r="AA102" s="25" t="s">
        <v>235</v>
      </c>
      <c r="AB102" s="21" t="s">
        <v>147</v>
      </c>
      <c r="AC102" s="21"/>
      <c r="AE102" s="90" t="s">
        <v>378</v>
      </c>
      <c r="AF102" s="82"/>
      <c r="CP102" s="19" t="str">
        <f t="shared" si="40"/>
        <v>Schwyn Timm</v>
      </c>
      <c r="CR102" s="19">
        <f t="shared" si="41"/>
        <v>3</v>
      </c>
      <c r="CS102" s="19" t="str">
        <f t="shared" si="42"/>
        <v>F</v>
      </c>
      <c r="CT102" s="155">
        <v>9706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 t="shared" si="43"/>
        <v>9706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594</v>
      </c>
      <c r="Q103" s="15">
        <v>99</v>
      </c>
      <c r="R103" s="42"/>
      <c r="S103" s="27" t="s">
        <v>595</v>
      </c>
      <c r="T103" s="21">
        <v>1992</v>
      </c>
      <c r="U103" s="28" t="s">
        <v>235</v>
      </c>
      <c r="V103" s="21">
        <v>2013</v>
      </c>
      <c r="W103" s="25"/>
      <c r="X103" s="21"/>
      <c r="Y103" s="25"/>
      <c r="Z103" s="21">
        <f>$AD$3-V103</f>
        <v>2</v>
      </c>
      <c r="AA103" s="25" t="s">
        <v>235</v>
      </c>
      <c r="AB103" s="21" t="s">
        <v>147</v>
      </c>
      <c r="AC103" s="21"/>
      <c r="AE103" s="90" t="s">
        <v>378</v>
      </c>
      <c r="AF103" s="82"/>
      <c r="CP103" s="19" t="str">
        <f>+S103</f>
        <v>Schär Cedric</v>
      </c>
      <c r="CR103" s="19">
        <f>+Z103</f>
        <v>2</v>
      </c>
      <c r="CS103" s="19" t="str">
        <f>+AB103</f>
        <v>F</v>
      </c>
      <c r="CT103" s="155">
        <v>9715</v>
      </c>
      <c r="CU103" s="15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>
        <v>731</v>
      </c>
      <c r="DG103" s="33">
        <f t="shared" si="48"/>
        <v>4</v>
      </c>
      <c r="DH103" s="83" t="str">
        <f t="shared" si="49"/>
        <v>Konstrukteur 1 / -planer 1</v>
      </c>
      <c r="DM103" s="19">
        <f>+CT103</f>
        <v>9715</v>
      </c>
      <c r="DN103" s="153">
        <v>6</v>
      </c>
      <c r="DO103" s="19">
        <v>0</v>
      </c>
      <c r="DP103" s="19" t="s">
        <v>964</v>
      </c>
    </row>
    <row r="104" spans="1:120" s="19" customFormat="1" x14ac:dyDescent="0.2">
      <c r="A104" s="53">
        <v>0</v>
      </c>
      <c r="B104" s="53"/>
      <c r="C104" s="53">
        <f>IF(Z104&gt;=10,1,0)</f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358</v>
      </c>
      <c r="P104" s="15" t="s">
        <v>1121</v>
      </c>
      <c r="Q104" s="15">
        <v>100</v>
      </c>
      <c r="R104" s="42"/>
      <c r="S104" s="27" t="s">
        <v>1122</v>
      </c>
      <c r="T104" s="21">
        <v>1993</v>
      </c>
      <c r="U104" s="28" t="s">
        <v>235</v>
      </c>
      <c r="V104" s="21">
        <v>2013</v>
      </c>
      <c r="W104" s="25"/>
      <c r="X104" s="21"/>
      <c r="Y104" s="25"/>
      <c r="Z104" s="21">
        <f>$AD$3-V104</f>
        <v>2</v>
      </c>
      <c r="AA104" s="25" t="s">
        <v>235</v>
      </c>
      <c r="AB104" s="21" t="s">
        <v>147</v>
      </c>
      <c r="AC104" s="21"/>
      <c r="AE104" s="90" t="s">
        <v>378</v>
      </c>
      <c r="AF104" s="82"/>
      <c r="CP104" s="19" t="str">
        <f>+S104</f>
        <v>Meier Yannick</v>
      </c>
      <c r="CR104" s="19">
        <f>+Z104</f>
        <v>2</v>
      </c>
      <c r="CS104" s="19" t="str">
        <f>+AB104</f>
        <v>F</v>
      </c>
      <c r="CT104" s="205">
        <v>7709</v>
      </c>
      <c r="CU104" s="156"/>
      <c r="CV104" s="125">
        <v>731</v>
      </c>
      <c r="CW104" s="33">
        <f t="shared" si="44"/>
        <v>4</v>
      </c>
      <c r="CX104" s="83" t="str">
        <f t="shared" si="45"/>
        <v>Konstrukteur 1 / -planer 1</v>
      </c>
      <c r="CY104" s="125"/>
      <c r="CZ104" s="33"/>
      <c r="DA104" s="83"/>
      <c r="DB104" s="125"/>
      <c r="DC104" s="33"/>
      <c r="DD104" s="83"/>
      <c r="DE104" s="20"/>
      <c r="DF104" s="33"/>
      <c r="DG104" s="33"/>
      <c r="DH104" s="83"/>
      <c r="DM104" s="19">
        <f>+CT104</f>
        <v>7709</v>
      </c>
      <c r="DN104" s="153">
        <v>6</v>
      </c>
      <c r="DO104" s="19">
        <v>0</v>
      </c>
      <c r="DP104" s="19" t="s">
        <v>964</v>
      </c>
    </row>
    <row r="105" spans="1:120" s="19" customFormat="1" x14ac:dyDescent="0.2">
      <c r="A105" s="53">
        <v>0</v>
      </c>
      <c r="B105" s="53"/>
      <c r="C105" s="53">
        <f>IF(Z105&gt;=10,1,0)</f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361</v>
      </c>
      <c r="P105" s="15" t="s">
        <v>627</v>
      </c>
      <c r="Q105" s="15">
        <v>101</v>
      </c>
      <c r="R105" s="42"/>
      <c r="S105" s="27" t="s">
        <v>626</v>
      </c>
      <c r="T105" s="21">
        <v>1995</v>
      </c>
      <c r="U105" s="28" t="s">
        <v>235</v>
      </c>
      <c r="V105" s="21">
        <v>2014</v>
      </c>
      <c r="W105" s="25"/>
      <c r="X105" s="21"/>
      <c r="Y105" s="25"/>
      <c r="Z105" s="21">
        <f>$AD$3-V105</f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>+S105</f>
        <v>Leubin Marco</v>
      </c>
      <c r="CR105" s="19">
        <f>+Z105</f>
        <v>1</v>
      </c>
      <c r="CS105" s="19" t="str">
        <f>+AB105</f>
        <v>G</v>
      </c>
      <c r="CT105" s="154">
        <v>9726</v>
      </c>
      <c r="CU105" s="126"/>
      <c r="CV105" s="125">
        <v>731</v>
      </c>
      <c r="CW105" s="33">
        <f t="shared" si="44"/>
        <v>4</v>
      </c>
      <c r="CX105" s="83" t="str">
        <f t="shared" si="45"/>
        <v>Konstrukteur 1 / -planer 1</v>
      </c>
      <c r="CY105" s="125"/>
      <c r="CZ105" s="33"/>
      <c r="DA105" s="83"/>
      <c r="DB105" s="125"/>
      <c r="DC105" s="33"/>
      <c r="DD105" s="83"/>
      <c r="DE105" s="20"/>
      <c r="DF105" s="33"/>
      <c r="DG105" s="33"/>
      <c r="DH105" s="83"/>
      <c r="DM105" s="19">
        <f>+CT105</f>
        <v>9726</v>
      </c>
      <c r="DN105" s="153">
        <v>8</v>
      </c>
      <c r="DO105" s="19">
        <v>0</v>
      </c>
      <c r="DP105" s="185" t="s">
        <v>976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39"/>
        <v>44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40"/>
        <v>Meister Christine</v>
      </c>
      <c r="CR106" s="19">
        <f t="shared" si="41"/>
        <v>44</v>
      </c>
      <c r="CS106" s="19" t="str">
        <f t="shared" si="42"/>
        <v>D</v>
      </c>
      <c r="CT106" s="154">
        <v>4245</v>
      </c>
      <c r="CU106" s="126"/>
      <c r="CV106" s="125">
        <v>134</v>
      </c>
      <c r="CW106" s="33">
        <f t="shared" si="44"/>
        <v>7</v>
      </c>
      <c r="CX106" s="83" t="str">
        <f t="shared" si="45"/>
        <v>Kaufmännischer Mitarbeiter 4 / Gruppenchef 2</v>
      </c>
      <c r="CY106" s="125">
        <v>134</v>
      </c>
      <c r="CZ106" s="33">
        <f t="shared" si="46"/>
        <v>7</v>
      </c>
      <c r="DA106" s="83" t="str">
        <f t="shared" si="47"/>
        <v>Kaufmännischer Mitarbeiter 4 / Gruppenchef 2</v>
      </c>
      <c r="DB106" s="125">
        <v>134</v>
      </c>
      <c r="DC106" s="33">
        <f t="shared" ref="DC106:DC120" si="50">VLOOKUP($DB106,Funktionsbezeichnungen,3,0)</f>
        <v>7</v>
      </c>
      <c r="DD106" s="83" t="str">
        <f t="shared" ref="DD106:DD120" si="51">VLOOKUP($DB106,Funktionsbezeichnungen,2,0)</f>
        <v>Kaufmännischer Mitarbeiter 4 / Gruppenchef 2</v>
      </c>
      <c r="DE106" s="20"/>
      <c r="DF106" s="125">
        <v>134</v>
      </c>
      <c r="DG106" s="33">
        <f t="shared" si="48"/>
        <v>7</v>
      </c>
      <c r="DH106" s="83" t="str">
        <f t="shared" si="49"/>
        <v>Kaufmännischer Mitarbeiter 4 / Gruppenchef 2</v>
      </c>
      <c r="DM106" s="19">
        <f t="shared" si="43"/>
        <v>4245</v>
      </c>
      <c r="DN106" s="153">
        <v>6</v>
      </c>
      <c r="DO106" s="19">
        <v>0</v>
      </c>
      <c r="DP106" s="19" t="s">
        <v>955</v>
      </c>
    </row>
    <row r="107" spans="1:120" s="19" customFormat="1" ht="27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39"/>
        <v>44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40"/>
        <v>Derezynski Françoise</v>
      </c>
      <c r="CR107" s="19">
        <f t="shared" si="41"/>
        <v>44</v>
      </c>
      <c r="CS107" s="19" t="str">
        <f t="shared" si="42"/>
        <v>D</v>
      </c>
      <c r="CT107" s="154">
        <v>4266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4266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39"/>
        <v>38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40"/>
        <v>Szirt Madeleine</v>
      </c>
      <c r="CR108" s="19">
        <f t="shared" si="41"/>
        <v>38</v>
      </c>
      <c r="CS108" s="19" t="str">
        <f t="shared" si="42"/>
        <v>D</v>
      </c>
      <c r="CT108" s="154">
        <v>4216</v>
      </c>
      <c r="CU108" s="126"/>
      <c r="CV108" s="125">
        <v>162</v>
      </c>
      <c r="CW108" s="33">
        <f t="shared" si="44"/>
        <v>9</v>
      </c>
      <c r="CX108" s="83" t="str">
        <f t="shared" si="45"/>
        <v>Personal-Fachspezialist 2</v>
      </c>
      <c r="CY108" s="125">
        <v>162</v>
      </c>
      <c r="CZ108" s="33">
        <f t="shared" si="46"/>
        <v>9</v>
      </c>
      <c r="DA108" s="83" t="str">
        <f t="shared" si="47"/>
        <v>Personal-Fachspezialist 2</v>
      </c>
      <c r="DB108" s="125">
        <v>162</v>
      </c>
      <c r="DC108" s="33">
        <f t="shared" si="50"/>
        <v>9</v>
      </c>
      <c r="DD108" s="83" t="str">
        <f t="shared" si="51"/>
        <v>Personal-Fachspezialist 2</v>
      </c>
      <c r="DE108" s="20"/>
      <c r="DF108" s="125">
        <v>162</v>
      </c>
      <c r="DG108" s="33">
        <f t="shared" si="48"/>
        <v>9</v>
      </c>
      <c r="DH108" s="83" t="str">
        <f t="shared" si="49"/>
        <v>Personal-Fachspezialist 2</v>
      </c>
      <c r="DM108" s="19">
        <f t="shared" si="43"/>
        <v>4216</v>
      </c>
      <c r="DN108" s="153">
        <v>3</v>
      </c>
      <c r="DO108" s="19">
        <v>0</v>
      </c>
      <c r="DP108" s="185" t="s">
        <v>971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39"/>
        <v>33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Peier Doris</v>
      </c>
      <c r="CR109" s="19">
        <f t="shared" si="41"/>
        <v>33</v>
      </c>
      <c r="CS109" s="19" t="str">
        <f t="shared" si="42"/>
        <v>D</v>
      </c>
      <c r="CT109" s="154">
        <v>5581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5581</v>
      </c>
      <c r="DN109" s="153">
        <v>6</v>
      </c>
      <c r="DO109" s="19">
        <v>0</v>
      </c>
      <c r="DP109" s="19" t="s">
        <v>955</v>
      </c>
    </row>
    <row r="110" spans="1:120" s="19" customFormat="1" x14ac:dyDescent="0.2">
      <c r="A110" s="53">
        <v>0</v>
      </c>
      <c r="B110" s="53">
        <v>1</v>
      </c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39"/>
        <v>30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40"/>
        <v>Beuret Agnès</v>
      </c>
      <c r="CR110" s="19">
        <f t="shared" si="41"/>
        <v>30</v>
      </c>
      <c r="CS110" s="19" t="str">
        <f t="shared" si="42"/>
        <v>D</v>
      </c>
      <c r="CT110" s="154">
        <v>4352</v>
      </c>
      <c r="CU110" s="126"/>
      <c r="CV110" s="125">
        <v>134</v>
      </c>
      <c r="CW110" s="33">
        <f t="shared" si="44"/>
        <v>7</v>
      </c>
      <c r="CX110" s="83" t="str">
        <f t="shared" si="45"/>
        <v>Kaufmännischer Mitarbeiter 4 / Gruppenchef 2</v>
      </c>
      <c r="CY110" s="125">
        <v>134</v>
      </c>
      <c r="CZ110" s="33">
        <f t="shared" si="46"/>
        <v>7</v>
      </c>
      <c r="DA110" s="83" t="str">
        <f t="shared" si="47"/>
        <v>Kaufmännischer Mitarbeiter 4 / Gruppenchef 2</v>
      </c>
      <c r="DB110" s="125">
        <v>134</v>
      </c>
      <c r="DC110" s="33">
        <f t="shared" si="50"/>
        <v>7</v>
      </c>
      <c r="DD110" s="83" t="str">
        <f t="shared" si="51"/>
        <v>Kaufmännischer Mitarbeiter 4 / Gruppenchef 2</v>
      </c>
      <c r="DE110" s="20"/>
      <c r="DF110" s="125">
        <v>134</v>
      </c>
      <c r="DG110" s="33">
        <f t="shared" si="48"/>
        <v>7</v>
      </c>
      <c r="DH110" s="83" t="str">
        <f t="shared" si="49"/>
        <v>Kaufmännischer Mitarbeiter 4 / Gruppenchef 2</v>
      </c>
      <c r="DM110" s="19">
        <f t="shared" si="43"/>
        <v>4352</v>
      </c>
      <c r="DN110" s="153">
        <v>6</v>
      </c>
      <c r="DO110" s="19">
        <v>0</v>
      </c>
      <c r="DP110" s="19" t="s">
        <v>955</v>
      </c>
    </row>
    <row r="111" spans="1:120" s="19" customFormat="1" x14ac:dyDescent="0.2">
      <c r="A111" s="53">
        <v>0</v>
      </c>
      <c r="B111" s="53">
        <v>1</v>
      </c>
      <c r="C111" s="53">
        <f t="shared" si="30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39"/>
        <v>25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40"/>
        <v>Weider Noelle</v>
      </c>
      <c r="CR111" s="19">
        <f t="shared" si="41"/>
        <v>25</v>
      </c>
      <c r="CS111" s="19" t="str">
        <f t="shared" si="42"/>
        <v>D</v>
      </c>
      <c r="CT111" s="154">
        <v>5604</v>
      </c>
      <c r="CU111" s="126"/>
      <c r="CV111" s="125">
        <v>134</v>
      </c>
      <c r="CW111" s="33">
        <f t="shared" si="44"/>
        <v>7</v>
      </c>
      <c r="CX111" s="83" t="str">
        <f t="shared" si="45"/>
        <v>Kaufmännischer Mitarbeiter 4 / Gruppenchef 2</v>
      </c>
      <c r="CY111" s="125">
        <v>134</v>
      </c>
      <c r="CZ111" s="33">
        <f t="shared" si="46"/>
        <v>7</v>
      </c>
      <c r="DA111" s="83" t="str">
        <f t="shared" si="47"/>
        <v>Kaufmännischer Mitarbeiter 4 / Gruppenchef 2</v>
      </c>
      <c r="DB111" s="125">
        <v>134</v>
      </c>
      <c r="DC111" s="33">
        <f t="shared" si="50"/>
        <v>7</v>
      </c>
      <c r="DD111" s="83" t="str">
        <f t="shared" si="51"/>
        <v>Kaufmännischer Mitarbeiter 4 / Gruppenchef 2</v>
      </c>
      <c r="DE111" s="20"/>
      <c r="DF111" s="125">
        <v>134</v>
      </c>
      <c r="DG111" s="33">
        <f t="shared" si="48"/>
        <v>7</v>
      </c>
      <c r="DH111" s="83" t="str">
        <f t="shared" si="49"/>
        <v>Kaufmännischer Mitarbeiter 4 / Gruppenchef 2</v>
      </c>
      <c r="DM111" s="19">
        <f t="shared" si="43"/>
        <v>5604</v>
      </c>
      <c r="DN111" s="153">
        <v>6</v>
      </c>
      <c r="DO111" s="19">
        <v>0</v>
      </c>
      <c r="DP111" s="19" t="s">
        <v>955</v>
      </c>
    </row>
    <row r="112" spans="1:120" s="19" customFormat="1" ht="40.5" x14ac:dyDescent="0.2">
      <c r="A112" s="53">
        <v>0</v>
      </c>
      <c r="B112" s="53"/>
      <c r="C112" s="53">
        <f t="shared" si="30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39"/>
        <v>13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40"/>
        <v>Kiefer Patrick</v>
      </c>
      <c r="CR112" s="19">
        <f t="shared" si="41"/>
        <v>13</v>
      </c>
      <c r="CS112" s="19" t="str">
        <f t="shared" si="42"/>
        <v>D</v>
      </c>
      <c r="CT112" s="154">
        <v>6753</v>
      </c>
      <c r="CU112" s="126"/>
      <c r="CV112" s="125">
        <v>223</v>
      </c>
      <c r="CW112" s="33">
        <f t="shared" si="44"/>
        <v>10</v>
      </c>
      <c r="CX112" s="83" t="str">
        <f t="shared" si="45"/>
        <v>Finanz-Fachspezialist / Controller 3</v>
      </c>
      <c r="CY112" s="125">
        <v>223</v>
      </c>
      <c r="CZ112" s="33">
        <f t="shared" si="46"/>
        <v>10</v>
      </c>
      <c r="DA112" s="83" t="str">
        <f t="shared" si="47"/>
        <v>Finanz-Fachspezialist / Controller 3</v>
      </c>
      <c r="DB112" s="125">
        <v>223</v>
      </c>
      <c r="DC112" s="33">
        <f t="shared" si="50"/>
        <v>10</v>
      </c>
      <c r="DD112" s="83" t="str">
        <f t="shared" si="51"/>
        <v>Finanz-Fachspezialist / Controller 3</v>
      </c>
      <c r="DE112" s="20"/>
      <c r="DF112" s="125">
        <v>223</v>
      </c>
      <c r="DG112" s="33">
        <f t="shared" si="48"/>
        <v>10</v>
      </c>
      <c r="DH112" s="83" t="str">
        <f t="shared" si="49"/>
        <v>Finanz-Fachspezialist / Controller 3</v>
      </c>
      <c r="DM112" s="19">
        <f t="shared" si="43"/>
        <v>6753</v>
      </c>
      <c r="DN112" s="153">
        <v>3</v>
      </c>
      <c r="DO112" s="19">
        <v>0</v>
      </c>
      <c r="DP112" s="185" t="s">
        <v>972</v>
      </c>
    </row>
    <row r="113" spans="1:120" s="19" customFormat="1" ht="27" x14ac:dyDescent="0.2">
      <c r="A113" s="53">
        <v>0</v>
      </c>
      <c r="B113" s="53"/>
      <c r="C113" s="53">
        <f t="shared" ref="C113:C138" si="52">IF(Z113&gt;=10,1,0)</f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39"/>
        <v>13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40"/>
        <v>Fischer Michel</v>
      </c>
      <c r="CR113" s="19">
        <f t="shared" si="41"/>
        <v>13</v>
      </c>
      <c r="CS113" s="19" t="str">
        <f t="shared" si="42"/>
        <v>D</v>
      </c>
      <c r="CT113" s="154">
        <v>8655</v>
      </c>
      <c r="CU113" s="126"/>
      <c r="CV113" s="125">
        <v>542</v>
      </c>
      <c r="CW113" s="33">
        <f t="shared" si="44"/>
        <v>7</v>
      </c>
      <c r="CX113" s="83" t="str">
        <f t="shared" si="45"/>
        <v>Technischer Sachbearbeiter 2</v>
      </c>
      <c r="CY113" s="125">
        <v>542</v>
      </c>
      <c r="CZ113" s="33">
        <f t="shared" si="46"/>
        <v>7</v>
      </c>
      <c r="DA113" s="83" t="str">
        <f t="shared" si="47"/>
        <v>Technischer Sachbearbeiter 2</v>
      </c>
      <c r="DB113" s="125">
        <v>541</v>
      </c>
      <c r="DC113" s="33">
        <f t="shared" si="50"/>
        <v>6</v>
      </c>
      <c r="DD113" s="83" t="str">
        <f t="shared" si="51"/>
        <v>Technischer Sachbearbeiter 1</v>
      </c>
      <c r="DE113" s="20"/>
      <c r="DF113" s="125">
        <v>351</v>
      </c>
      <c r="DG113" s="33">
        <f t="shared" si="48"/>
        <v>7</v>
      </c>
      <c r="DH113" s="83" t="str">
        <f t="shared" si="49"/>
        <v>Marketing - / Product - Manager 1</v>
      </c>
      <c r="DM113" s="19">
        <f t="shared" si="43"/>
        <v>8655</v>
      </c>
      <c r="DN113" s="153">
        <v>6</v>
      </c>
      <c r="DO113" s="19">
        <v>0</v>
      </c>
      <c r="DP113" s="19" t="s">
        <v>967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39"/>
        <v>39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40"/>
        <v>Willig Martine</v>
      </c>
      <c r="CR114" s="19">
        <f t="shared" si="41"/>
        <v>39</v>
      </c>
      <c r="CS114" s="19" t="str">
        <f t="shared" si="42"/>
        <v>E</v>
      </c>
      <c r="CT114" s="154">
        <v>5637</v>
      </c>
      <c r="CU114" s="126"/>
      <c r="CV114" s="125">
        <v>133</v>
      </c>
      <c r="CW114" s="33">
        <f t="shared" si="44"/>
        <v>6</v>
      </c>
      <c r="CX114" s="83" t="str">
        <f t="shared" si="45"/>
        <v>Kaufmännischer Mitarbeiter 3 / Gruppenchef 1</v>
      </c>
      <c r="CY114" s="125">
        <v>133</v>
      </c>
      <c r="CZ114" s="33">
        <f t="shared" si="46"/>
        <v>6</v>
      </c>
      <c r="DA114" s="83" t="str">
        <f t="shared" si="47"/>
        <v>Kaufmännischer Mitarbeiter 3 / Gruppenchef 1</v>
      </c>
      <c r="DB114" s="125">
        <v>133</v>
      </c>
      <c r="DC114" s="33">
        <f t="shared" si="50"/>
        <v>6</v>
      </c>
      <c r="DD114" s="83" t="str">
        <f t="shared" si="51"/>
        <v>Kaufmännischer Mitarbeiter 3 / Gruppenchef 1</v>
      </c>
      <c r="DE114" s="20"/>
      <c r="DF114" s="125">
        <v>133</v>
      </c>
      <c r="DG114" s="33">
        <f t="shared" si="48"/>
        <v>6</v>
      </c>
      <c r="DH114" s="83" t="str">
        <f t="shared" si="49"/>
        <v>Kaufmännischer Mitarbeiter 3 / Gruppenchef 1</v>
      </c>
      <c r="DM114" s="19">
        <f t="shared" si="43"/>
        <v>5637</v>
      </c>
      <c r="DN114" s="153">
        <v>6</v>
      </c>
      <c r="DO114" s="19">
        <v>0</v>
      </c>
      <c r="DP114" s="185" t="s">
        <v>973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39"/>
        <v>38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40"/>
        <v>Meichtry Anna</v>
      </c>
      <c r="CR115" s="19">
        <f t="shared" si="41"/>
        <v>38</v>
      </c>
      <c r="CS115" s="19" t="str">
        <f t="shared" si="42"/>
        <v>E</v>
      </c>
      <c r="CT115" s="154">
        <v>5629</v>
      </c>
      <c r="CU115" s="126"/>
      <c r="CV115" s="125">
        <v>133</v>
      </c>
      <c r="CW115" s="33">
        <f t="shared" si="44"/>
        <v>6</v>
      </c>
      <c r="CX115" s="83" t="str">
        <f t="shared" si="45"/>
        <v>Kaufmännischer Mitarbeiter 3 / Gruppenchef 1</v>
      </c>
      <c r="CY115" s="125">
        <v>133</v>
      </c>
      <c r="CZ115" s="33">
        <f t="shared" si="46"/>
        <v>6</v>
      </c>
      <c r="DA115" s="83" t="str">
        <f t="shared" si="47"/>
        <v>Kaufmännischer Mitarbeiter 3 / Gruppenchef 1</v>
      </c>
      <c r="DB115" s="125">
        <v>133</v>
      </c>
      <c r="DC115" s="33">
        <f t="shared" si="50"/>
        <v>6</v>
      </c>
      <c r="DD115" s="83" t="str">
        <f t="shared" si="51"/>
        <v>Kaufmännischer Mitarbeiter 3 / Gruppenchef 1</v>
      </c>
      <c r="DE115" s="20"/>
      <c r="DF115" s="125">
        <v>133</v>
      </c>
      <c r="DG115" s="33">
        <f t="shared" si="48"/>
        <v>6</v>
      </c>
      <c r="DH115" s="83" t="str">
        <f t="shared" si="49"/>
        <v>Kaufmännischer Mitarbeiter 3 / Gruppenchef 1</v>
      </c>
      <c r="DM115" s="19">
        <f t="shared" si="43"/>
        <v>5629</v>
      </c>
      <c r="DN115" s="153">
        <v>6</v>
      </c>
      <c r="DO115" s="19">
        <v>0</v>
      </c>
      <c r="DP115" s="19" t="s">
        <v>955</v>
      </c>
    </row>
    <row r="116" spans="1:120" s="19" customFormat="1" x14ac:dyDescent="0.2">
      <c r="A116" s="53">
        <v>0</v>
      </c>
      <c r="B116" s="53">
        <v>1</v>
      </c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39"/>
        <v>28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40"/>
        <v>Meier Jacqueline</v>
      </c>
      <c r="CR116" s="19">
        <f t="shared" si="41"/>
        <v>28</v>
      </c>
      <c r="CS116" s="19" t="str">
        <f t="shared" si="42"/>
        <v>E</v>
      </c>
      <c r="CT116" s="154">
        <v>7700</v>
      </c>
      <c r="CU116" s="126"/>
      <c r="CV116" s="125">
        <v>212</v>
      </c>
      <c r="CW116" s="33">
        <f t="shared" si="44"/>
        <v>5</v>
      </c>
      <c r="CX116" s="83" t="str">
        <f t="shared" si="45"/>
        <v>Buchhalter 2</v>
      </c>
      <c r="CY116" s="125">
        <v>212</v>
      </c>
      <c r="CZ116" s="33">
        <f t="shared" si="46"/>
        <v>5</v>
      </c>
      <c r="DA116" s="83" t="str">
        <f t="shared" si="47"/>
        <v>Buchhalter 2</v>
      </c>
      <c r="DB116" s="125">
        <v>212</v>
      </c>
      <c r="DC116" s="33">
        <f t="shared" si="50"/>
        <v>5</v>
      </c>
      <c r="DD116" s="83" t="str">
        <f t="shared" si="51"/>
        <v>Buchhalter 2</v>
      </c>
      <c r="DE116" s="20"/>
      <c r="DF116" s="125">
        <v>212</v>
      </c>
      <c r="DG116" s="33">
        <f t="shared" si="48"/>
        <v>5</v>
      </c>
      <c r="DH116" s="83" t="str">
        <f t="shared" si="49"/>
        <v>Buchhalter 2</v>
      </c>
      <c r="DM116" s="19">
        <f t="shared" si="43"/>
        <v>7700</v>
      </c>
      <c r="DN116" s="153">
        <v>6</v>
      </c>
      <c r="DO116" s="19">
        <v>0</v>
      </c>
      <c r="DP116" s="19" t="s">
        <v>958</v>
      </c>
    </row>
    <row r="117" spans="1:120" s="19" customFormat="1" x14ac:dyDescent="0.2">
      <c r="A117" s="53">
        <v>0</v>
      </c>
      <c r="B117" s="53">
        <v>1</v>
      </c>
      <c r="C117" s="53">
        <f t="shared" si="52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39"/>
        <v>10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40"/>
        <v>Oruk Makbule</v>
      </c>
      <c r="CR117" s="19">
        <f t="shared" si="41"/>
        <v>10</v>
      </c>
      <c r="CS117" s="19" t="str">
        <f t="shared" si="42"/>
        <v>E</v>
      </c>
      <c r="CT117" s="154">
        <v>6762</v>
      </c>
      <c r="CU117" s="126"/>
      <c r="CV117" s="125">
        <v>212</v>
      </c>
      <c r="CW117" s="33">
        <f t="shared" si="44"/>
        <v>5</v>
      </c>
      <c r="CX117" s="83" t="str">
        <f t="shared" si="45"/>
        <v>Buchhalter 2</v>
      </c>
      <c r="CY117" s="125">
        <v>212</v>
      </c>
      <c r="CZ117" s="33">
        <f t="shared" si="46"/>
        <v>5</v>
      </c>
      <c r="DA117" s="83" t="str">
        <f t="shared" si="47"/>
        <v>Buchhalter 2</v>
      </c>
      <c r="DB117" s="125">
        <v>212</v>
      </c>
      <c r="DC117" s="33">
        <f t="shared" si="50"/>
        <v>5</v>
      </c>
      <c r="DD117" s="83" t="str">
        <f t="shared" si="51"/>
        <v>Buchhalter 2</v>
      </c>
      <c r="DE117" s="20"/>
      <c r="DF117" s="125">
        <v>212</v>
      </c>
      <c r="DG117" s="33">
        <f t="shared" si="48"/>
        <v>5</v>
      </c>
      <c r="DH117" s="83" t="str">
        <f t="shared" si="49"/>
        <v>Buchhalter 2</v>
      </c>
      <c r="DM117" s="19">
        <f t="shared" si="43"/>
        <v>6762</v>
      </c>
      <c r="DN117" s="153">
        <v>6</v>
      </c>
      <c r="DO117" s="19">
        <v>0</v>
      </c>
      <c r="DP117" s="19" t="s">
        <v>958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39"/>
        <v>36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40"/>
        <v>Steg Günther</v>
      </c>
      <c r="CR118" s="19">
        <f t="shared" si="41"/>
        <v>36</v>
      </c>
      <c r="CS118" s="19" t="str">
        <f t="shared" si="42"/>
        <v>C</v>
      </c>
      <c r="CT118" s="154">
        <v>4226</v>
      </c>
      <c r="CU118" s="126"/>
      <c r="CV118" s="125">
        <v>413</v>
      </c>
      <c r="CW118" s="33">
        <f t="shared" si="44"/>
        <v>8</v>
      </c>
      <c r="CX118" s="83" t="str">
        <f t="shared" si="45"/>
        <v>Senior System-Controller</v>
      </c>
      <c r="CY118" s="125">
        <v>413</v>
      </c>
      <c r="CZ118" s="33">
        <f t="shared" si="46"/>
        <v>8</v>
      </c>
      <c r="DA118" s="83" t="str">
        <f t="shared" si="47"/>
        <v>Senior System-Controller</v>
      </c>
      <c r="DB118" s="125">
        <v>413</v>
      </c>
      <c r="DC118" s="33">
        <f t="shared" si="50"/>
        <v>8</v>
      </c>
      <c r="DD118" s="83" t="str">
        <f t="shared" si="51"/>
        <v>Senior System-Controller</v>
      </c>
      <c r="DE118" s="20"/>
      <c r="DF118" s="125">
        <v>413</v>
      </c>
      <c r="DG118" s="33">
        <f t="shared" si="48"/>
        <v>8</v>
      </c>
      <c r="DH118" s="83" t="str">
        <f t="shared" si="49"/>
        <v>Senior System-Controller</v>
      </c>
      <c r="DM118" s="19">
        <f t="shared" si="43"/>
        <v>4226</v>
      </c>
      <c r="DN118" s="153">
        <v>6</v>
      </c>
      <c r="DO118" s="19">
        <v>0</v>
      </c>
      <c r="DP118" s="19" t="s">
        <v>961</v>
      </c>
    </row>
    <row r="119" spans="1:120" s="19" customFormat="1" ht="27" x14ac:dyDescent="0.2">
      <c r="A119" s="53">
        <v>0</v>
      </c>
      <c r="B119" s="53"/>
      <c r="C119" s="53">
        <f t="shared" si="52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39"/>
        <v>23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40"/>
        <v>Grimm Stephan</v>
      </c>
      <c r="CR119" s="19">
        <f t="shared" si="41"/>
        <v>23</v>
      </c>
      <c r="CS119" s="19" t="str">
        <f t="shared" si="42"/>
        <v>C</v>
      </c>
      <c r="CT119" s="154">
        <v>3203</v>
      </c>
      <c r="CU119" s="126"/>
      <c r="CV119" s="125">
        <v>443</v>
      </c>
      <c r="CW119" s="33">
        <f t="shared" si="44"/>
        <v>9</v>
      </c>
      <c r="CX119" s="83" t="str">
        <f t="shared" si="45"/>
        <v>System-Spezialist 3</v>
      </c>
      <c r="CY119" s="125">
        <v>443</v>
      </c>
      <c r="CZ119" s="33">
        <f t="shared" si="46"/>
        <v>9</v>
      </c>
      <c r="DA119" s="83" t="str">
        <f t="shared" si="47"/>
        <v>System-Spezialist 3</v>
      </c>
      <c r="DB119" s="125">
        <v>443</v>
      </c>
      <c r="DC119" s="33">
        <f t="shared" si="50"/>
        <v>9</v>
      </c>
      <c r="DD119" s="83" t="str">
        <f t="shared" si="51"/>
        <v>System-Spezialist 3</v>
      </c>
      <c r="DE119" s="20"/>
      <c r="DF119" s="125">
        <v>413</v>
      </c>
      <c r="DG119" s="33">
        <f t="shared" si="48"/>
        <v>8</v>
      </c>
      <c r="DH119" s="83" t="str">
        <f t="shared" si="49"/>
        <v>Senior System-Controller</v>
      </c>
      <c r="DM119" s="19">
        <f t="shared" si="43"/>
        <v>3203</v>
      </c>
      <c r="DN119" s="153">
        <v>3</v>
      </c>
      <c r="DO119" s="19">
        <v>0</v>
      </c>
      <c r="DP119" s="19" t="s">
        <v>962</v>
      </c>
    </row>
    <row r="120" spans="1:120" s="19" customFormat="1" x14ac:dyDescent="0.2">
      <c r="A120" s="53">
        <v>0</v>
      </c>
      <c r="B120" s="53"/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39"/>
        <v>16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40"/>
        <v>Hänni Alexander</v>
      </c>
      <c r="CR120" s="19">
        <f t="shared" si="41"/>
        <v>16</v>
      </c>
      <c r="CS120" s="19" t="str">
        <f t="shared" si="42"/>
        <v>D</v>
      </c>
      <c r="CT120" s="154">
        <v>6755</v>
      </c>
      <c r="CU120" s="126"/>
      <c r="CV120" s="125">
        <v>423</v>
      </c>
      <c r="CW120" s="33">
        <f t="shared" si="44"/>
        <v>7</v>
      </c>
      <c r="CX120" s="83" t="str">
        <f t="shared" si="45"/>
        <v>IC-Berater / -Techniker 3 / LAN-Supporter</v>
      </c>
      <c r="CY120" s="125">
        <v>423</v>
      </c>
      <c r="CZ120" s="33">
        <f t="shared" si="46"/>
        <v>7</v>
      </c>
      <c r="DA120" s="83" t="str">
        <f t="shared" si="47"/>
        <v>IC-Berater / -Techniker 3 / LAN-Supporter</v>
      </c>
      <c r="DB120" s="125">
        <v>422</v>
      </c>
      <c r="DC120" s="33">
        <f t="shared" si="50"/>
        <v>6</v>
      </c>
      <c r="DD120" s="83" t="str">
        <f t="shared" si="51"/>
        <v>IC-Berater / -Techniker 2 / LAN-Grundstufe</v>
      </c>
      <c r="DE120" s="20"/>
      <c r="DF120" s="125">
        <v>422</v>
      </c>
      <c r="DG120" s="33">
        <f t="shared" si="48"/>
        <v>6</v>
      </c>
      <c r="DH120" s="83" t="str">
        <f t="shared" si="49"/>
        <v>IC-Berater / -Techniker 2 / LAN-Grundstufe</v>
      </c>
      <c r="DM120" s="19">
        <f t="shared" si="43"/>
        <v>6755</v>
      </c>
      <c r="DN120" s="153">
        <v>6</v>
      </c>
      <c r="DO120" s="19">
        <v>0</v>
      </c>
      <c r="DP120" s="19" t="s">
        <v>960</v>
      </c>
    </row>
    <row r="121" spans="1:120" s="19" customFormat="1" x14ac:dyDescent="0.2">
      <c r="A121" s="53">
        <v>0</v>
      </c>
      <c r="B121" s="53"/>
      <c r="C121" s="53">
        <f t="shared" si="52"/>
        <v>0</v>
      </c>
      <c r="D121" s="55"/>
      <c r="E121" s="55"/>
      <c r="F121" s="55"/>
      <c r="G121" s="53">
        <v>1</v>
      </c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1054</v>
      </c>
      <c r="Q121" s="15">
        <v>117</v>
      </c>
      <c r="R121" s="42"/>
      <c r="S121" s="27" t="s">
        <v>1055</v>
      </c>
      <c r="T121" s="21">
        <v>1985</v>
      </c>
      <c r="U121" s="28" t="s">
        <v>1056</v>
      </c>
      <c r="V121" s="21">
        <v>2007</v>
      </c>
      <c r="W121" s="25" t="s">
        <v>1057</v>
      </c>
      <c r="X121" s="21">
        <v>2015</v>
      </c>
      <c r="Y121" s="25" t="s">
        <v>316</v>
      </c>
      <c r="Z121" s="21">
        <f t="shared" si="39"/>
        <v>8</v>
      </c>
      <c r="AA121" s="25" t="s">
        <v>205</v>
      </c>
      <c r="AB121" s="21" t="s">
        <v>142</v>
      </c>
      <c r="AC121" s="21"/>
      <c r="AE121" s="90" t="s">
        <v>427</v>
      </c>
      <c r="AF121" s="82"/>
      <c r="CP121" s="19" t="str">
        <f t="shared" si="40"/>
        <v>Saliu Bekim</v>
      </c>
      <c r="CR121" s="19">
        <f t="shared" si="41"/>
        <v>8</v>
      </c>
      <c r="CS121" s="19" t="str">
        <f t="shared" si="42"/>
        <v>E</v>
      </c>
      <c r="CT121" s="154">
        <v>7708</v>
      </c>
      <c r="CU121" s="126"/>
      <c r="CV121" s="125">
        <v>422</v>
      </c>
      <c r="CW121" s="33">
        <f t="shared" si="44"/>
        <v>6</v>
      </c>
      <c r="CX121" s="83" t="str">
        <f t="shared" si="45"/>
        <v>IC-Berater / -Techniker 2 / LAN-Grundstufe</v>
      </c>
      <c r="CY121" s="125"/>
      <c r="CZ121" s="33"/>
      <c r="DA121" s="83"/>
      <c r="DB121" s="125"/>
      <c r="DC121" s="33"/>
      <c r="DD121" s="83"/>
      <c r="DE121" s="20"/>
      <c r="DF121" s="125"/>
      <c r="DG121" s="33"/>
      <c r="DH121" s="83"/>
      <c r="DM121" s="19">
        <f t="shared" si="43"/>
        <v>7708</v>
      </c>
      <c r="DN121" s="153">
        <v>6</v>
      </c>
      <c r="DO121" s="19">
        <v>0</v>
      </c>
      <c r="DP121" s="19" t="s">
        <v>960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39"/>
        <v>29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40"/>
        <v>Gerber Beatrice</v>
      </c>
      <c r="CR122" s="19">
        <f t="shared" si="41"/>
        <v>29</v>
      </c>
      <c r="CS122" s="19" t="str">
        <f t="shared" si="42"/>
        <v>D</v>
      </c>
      <c r="CT122" s="154">
        <v>4289</v>
      </c>
      <c r="CU122" s="126"/>
      <c r="CV122" s="125">
        <v>141</v>
      </c>
      <c r="CW122" s="33">
        <f t="shared" si="44"/>
        <v>8</v>
      </c>
      <c r="CX122" s="83" t="str">
        <f t="shared" si="45"/>
        <v>Kaufmännischer Fachspezialist 1</v>
      </c>
      <c r="CY122" s="125">
        <v>141</v>
      </c>
      <c r="CZ122" s="33">
        <f t="shared" ref="CZ122:CZ131" si="53">VLOOKUP($CY122,Funktionsbezeichnungen,3,0)</f>
        <v>8</v>
      </c>
      <c r="DA122" s="83" t="str">
        <f t="shared" ref="DA122:DA131" si="54">VLOOKUP($CY122,Funktionsbezeichnungen,2,0)</f>
        <v>Kaufmännischer Fachspezialist 1</v>
      </c>
      <c r="DB122" s="125">
        <v>141</v>
      </c>
      <c r="DC122" s="33">
        <f t="shared" ref="DC122:DC131" si="55">VLOOKUP($DB122,Funktionsbezeichnungen,3,0)</f>
        <v>8</v>
      </c>
      <c r="DD122" s="83" t="str">
        <f t="shared" ref="DD122:DD131" si="56">VLOOKUP($DB122,Funktionsbezeichnungen,2,0)</f>
        <v>Kaufmännischer Fachspezialist 1</v>
      </c>
      <c r="DE122" s="20"/>
      <c r="DF122" s="125">
        <v>141</v>
      </c>
      <c r="DG122" s="33">
        <f t="shared" ref="DG122:DG131" si="57">VLOOKUP($DF122,Funktionsbezeichnungen,3,0)</f>
        <v>8</v>
      </c>
      <c r="DH122" s="83" t="str">
        <f t="shared" ref="DH122:DH131" si="58">VLOOKUP($DF122,Funktionsbezeichnungen,2,0)</f>
        <v>Kaufmännischer Fachspezialist 1</v>
      </c>
      <c r="DM122" s="19">
        <f t="shared" si="43"/>
        <v>4289</v>
      </c>
      <c r="DN122" s="153">
        <v>6</v>
      </c>
      <c r="DO122" s="19">
        <v>0</v>
      </c>
      <c r="DP122" s="19" t="s">
        <v>956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39"/>
        <v>31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40"/>
        <v>Eichenberger Sylvia</v>
      </c>
      <c r="CR123" s="19">
        <f t="shared" si="41"/>
        <v>31</v>
      </c>
      <c r="CS123" s="19" t="str">
        <f t="shared" si="42"/>
        <v>D</v>
      </c>
      <c r="CT123" s="154">
        <v>5626</v>
      </c>
      <c r="CU123" s="126"/>
      <c r="CV123" s="125">
        <v>134</v>
      </c>
      <c r="CW123" s="33">
        <f t="shared" si="44"/>
        <v>7</v>
      </c>
      <c r="CX123" s="83" t="str">
        <f t="shared" si="45"/>
        <v>Kaufmännischer Mitarbeiter 4 / Gruppenchef 2</v>
      </c>
      <c r="CY123" s="125">
        <v>134</v>
      </c>
      <c r="CZ123" s="33">
        <f t="shared" si="53"/>
        <v>7</v>
      </c>
      <c r="DA123" s="83" t="str">
        <f t="shared" si="54"/>
        <v>Kaufmännischer Mitarbeiter 4 / Gruppenchef 2</v>
      </c>
      <c r="DB123" s="125">
        <v>134</v>
      </c>
      <c r="DC123" s="33">
        <f t="shared" si="55"/>
        <v>7</v>
      </c>
      <c r="DD123" s="83" t="str">
        <f t="shared" si="56"/>
        <v>Kaufmännischer Mitarbeiter 4 / Gruppenchef 2</v>
      </c>
      <c r="DE123" s="20"/>
      <c r="DF123" s="125">
        <v>134</v>
      </c>
      <c r="DG123" s="33">
        <f t="shared" si="57"/>
        <v>7</v>
      </c>
      <c r="DH123" s="83" t="str">
        <f t="shared" si="58"/>
        <v>Kaufmännischer Mitarbeiter 4 / Gruppenchef 2</v>
      </c>
      <c r="DM123" s="19">
        <f t="shared" si="43"/>
        <v>5626</v>
      </c>
      <c r="DN123" s="153">
        <v>6</v>
      </c>
      <c r="DO123" s="19">
        <v>0</v>
      </c>
      <c r="DP123" s="19" t="s">
        <v>955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39"/>
        <v>30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40"/>
        <v>Ehret-Kreutz Elke</v>
      </c>
      <c r="CR124" s="19">
        <f t="shared" si="41"/>
        <v>30</v>
      </c>
      <c r="CS124" s="19" t="str">
        <f t="shared" si="42"/>
        <v>D</v>
      </c>
      <c r="CT124" s="154">
        <v>5633</v>
      </c>
      <c r="CU124" s="126"/>
      <c r="CV124" s="125">
        <v>134</v>
      </c>
      <c r="CW124" s="33">
        <f t="shared" ref="CW124:CW131" si="59">VLOOKUP($CV124,Funktionsbezeichnungen,3,0)</f>
        <v>7</v>
      </c>
      <c r="CX124" s="83" t="str">
        <f t="shared" ref="CX124:CX131" si="60">VLOOKUP($CV124,Funktionsbezeichnungen,2,0)</f>
        <v>Kaufmännischer Mitarbeiter 4 / Gruppenchef 2</v>
      </c>
      <c r="CY124" s="125">
        <v>134</v>
      </c>
      <c r="CZ124" s="33">
        <f t="shared" si="53"/>
        <v>7</v>
      </c>
      <c r="DA124" s="83" t="str">
        <f t="shared" si="54"/>
        <v>Kaufmännischer Mitarbeiter 4 / Gruppenchef 2</v>
      </c>
      <c r="DB124" s="125">
        <v>134</v>
      </c>
      <c r="DC124" s="33">
        <f t="shared" si="55"/>
        <v>7</v>
      </c>
      <c r="DD124" s="83" t="str">
        <f t="shared" si="56"/>
        <v>Kaufmännischer Mitarbeiter 4 / Gruppenchef 2</v>
      </c>
      <c r="DE124" s="20"/>
      <c r="DF124" s="125">
        <v>134</v>
      </c>
      <c r="DG124" s="33">
        <f t="shared" si="57"/>
        <v>7</v>
      </c>
      <c r="DH124" s="83" t="str">
        <f t="shared" si="58"/>
        <v>Kaufmännischer Mitarbeiter 4 / Gruppenchef 2</v>
      </c>
      <c r="DM124" s="19">
        <f t="shared" si="43"/>
        <v>5633</v>
      </c>
      <c r="DN124" s="153">
        <v>6</v>
      </c>
      <c r="DO124" s="19">
        <v>0</v>
      </c>
      <c r="DP124" s="19" t="s">
        <v>955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8" t="s">
        <v>1051</v>
      </c>
      <c r="X125" s="21">
        <v>2014</v>
      </c>
      <c r="Y125" s="25"/>
      <c r="Z125" s="21">
        <f t="shared" si="39"/>
        <v>30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40"/>
        <v>Boschung Brigitte</v>
      </c>
      <c r="CR125" s="19">
        <f t="shared" si="41"/>
        <v>30</v>
      </c>
      <c r="CS125" s="19" t="str">
        <f t="shared" si="42"/>
        <v>E</v>
      </c>
      <c r="CT125" s="154">
        <v>7703</v>
      </c>
      <c r="CU125" s="126"/>
      <c r="CV125" s="125">
        <v>112</v>
      </c>
      <c r="CW125" s="33">
        <f t="shared" si="59"/>
        <v>5</v>
      </c>
      <c r="CX125" s="83" t="str">
        <f t="shared" si="60"/>
        <v>Réceptionist / Telefonist / Service-Disponent 2</v>
      </c>
      <c r="CY125" s="125">
        <v>112</v>
      </c>
      <c r="CZ125" s="33">
        <f t="shared" si="53"/>
        <v>5</v>
      </c>
      <c r="DA125" s="83" t="str">
        <f t="shared" si="54"/>
        <v>Réceptionist / Telefonist / Service-Disponent 2</v>
      </c>
      <c r="DB125" s="125">
        <v>112</v>
      </c>
      <c r="DC125" s="33">
        <f t="shared" si="55"/>
        <v>5</v>
      </c>
      <c r="DD125" s="83" t="str">
        <f t="shared" si="56"/>
        <v>Réceptionist / Telefonist / Service-Disponent 2</v>
      </c>
      <c r="DE125" s="20"/>
      <c r="DF125" s="125">
        <v>112</v>
      </c>
      <c r="DG125" s="33">
        <f t="shared" si="57"/>
        <v>5</v>
      </c>
      <c r="DH125" s="83" t="str">
        <f t="shared" si="58"/>
        <v>Réceptionist / Telefonist / Service-Disponent 2</v>
      </c>
      <c r="DM125" s="19">
        <f t="shared" si="43"/>
        <v>7703</v>
      </c>
      <c r="DN125" s="153">
        <v>6</v>
      </c>
      <c r="DO125" s="19">
        <v>0</v>
      </c>
      <c r="DP125" s="19" t="s">
        <v>953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39"/>
        <v>28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40"/>
        <v>Wirtz Christine</v>
      </c>
      <c r="CR126" s="19">
        <f t="shared" si="41"/>
        <v>28</v>
      </c>
      <c r="CS126" s="19" t="str">
        <f t="shared" si="42"/>
        <v>E</v>
      </c>
      <c r="CT126" s="154">
        <v>5627</v>
      </c>
      <c r="CU126" s="126"/>
      <c r="CV126" s="125">
        <v>112</v>
      </c>
      <c r="CW126" s="33">
        <f t="shared" si="59"/>
        <v>5</v>
      </c>
      <c r="CX126" s="83" t="str">
        <f t="shared" si="60"/>
        <v>Réceptionist / Telefonist / Service-Disponent 2</v>
      </c>
      <c r="CY126" s="125">
        <v>112</v>
      </c>
      <c r="CZ126" s="33">
        <f t="shared" si="53"/>
        <v>5</v>
      </c>
      <c r="DA126" s="83" t="str">
        <f t="shared" si="54"/>
        <v>Réceptionist / Telefonist / Service-Disponent 2</v>
      </c>
      <c r="DB126" s="125">
        <v>112</v>
      </c>
      <c r="DC126" s="33">
        <f t="shared" si="55"/>
        <v>5</v>
      </c>
      <c r="DD126" s="83" t="str">
        <f t="shared" si="56"/>
        <v>Réceptionist / Telefonist / Service-Disponent 2</v>
      </c>
      <c r="DE126" s="20"/>
      <c r="DF126" s="125">
        <v>112</v>
      </c>
      <c r="DG126" s="33">
        <f t="shared" si="57"/>
        <v>5</v>
      </c>
      <c r="DH126" s="83" t="str">
        <f t="shared" si="58"/>
        <v>Réceptionist / Telefonist / Service-Disponent 2</v>
      </c>
      <c r="DM126" s="19">
        <f t="shared" si="43"/>
        <v>5627</v>
      </c>
      <c r="DN126" s="153">
        <v>6</v>
      </c>
      <c r="DO126" s="19">
        <v>0</v>
      </c>
      <c r="DP126" s="19" t="s">
        <v>953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39"/>
        <v>26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40"/>
        <v>Körkel Agnes</v>
      </c>
      <c r="CR127" s="19">
        <f t="shared" si="41"/>
        <v>26</v>
      </c>
      <c r="CS127" s="19" t="str">
        <f t="shared" si="42"/>
        <v>E</v>
      </c>
      <c r="CT127" s="154">
        <v>5605</v>
      </c>
      <c r="CU127" s="126"/>
      <c r="CV127" s="125">
        <v>132</v>
      </c>
      <c r="CW127" s="33">
        <f t="shared" si="59"/>
        <v>5</v>
      </c>
      <c r="CX127" s="83" t="str">
        <f t="shared" si="60"/>
        <v>Kaufmännischer Mitarbeiter 2</v>
      </c>
      <c r="CY127" s="125">
        <v>132</v>
      </c>
      <c r="CZ127" s="33">
        <f t="shared" si="53"/>
        <v>5</v>
      </c>
      <c r="DA127" s="83" t="str">
        <f t="shared" si="54"/>
        <v>Kaufmännischer Mitarbeiter 2</v>
      </c>
      <c r="DB127" s="125">
        <v>132</v>
      </c>
      <c r="DC127" s="33">
        <f t="shared" si="55"/>
        <v>5</v>
      </c>
      <c r="DD127" s="83" t="str">
        <f t="shared" si="56"/>
        <v>Kaufmännischer Mitarbeiter 2</v>
      </c>
      <c r="DE127" s="20"/>
      <c r="DF127" s="125">
        <v>132</v>
      </c>
      <c r="DG127" s="33">
        <f t="shared" si="57"/>
        <v>5</v>
      </c>
      <c r="DH127" s="83" t="str">
        <f t="shared" si="58"/>
        <v>Kaufmännischer Mitarbeiter 2</v>
      </c>
      <c r="DM127" s="19">
        <f t="shared" si="43"/>
        <v>5605</v>
      </c>
      <c r="DN127" s="153">
        <v>7</v>
      </c>
      <c r="DO127" s="19">
        <v>0</v>
      </c>
      <c r="DP127" s="19" t="s">
        <v>955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39"/>
        <v>11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40"/>
        <v>Kalt Susanne</v>
      </c>
      <c r="CR128" s="19">
        <f t="shared" si="41"/>
        <v>11</v>
      </c>
      <c r="CS128" s="19" t="str">
        <f t="shared" si="42"/>
        <v>E</v>
      </c>
      <c r="CT128" s="154">
        <v>6758</v>
      </c>
      <c r="CU128" s="126"/>
      <c r="CV128" s="125">
        <v>133</v>
      </c>
      <c r="CW128" s="33">
        <f t="shared" si="59"/>
        <v>6</v>
      </c>
      <c r="CX128" s="83" t="str">
        <f t="shared" si="60"/>
        <v>Kaufmännischer Mitarbeiter 3 / Gruppenchef 1</v>
      </c>
      <c r="CY128" s="125">
        <v>133</v>
      </c>
      <c r="CZ128" s="33">
        <f t="shared" si="53"/>
        <v>6</v>
      </c>
      <c r="DA128" s="83" t="str">
        <f t="shared" si="54"/>
        <v>Kaufmännischer Mitarbeiter 3 / Gruppenchef 1</v>
      </c>
      <c r="DB128" s="125">
        <v>133</v>
      </c>
      <c r="DC128" s="33">
        <f t="shared" si="55"/>
        <v>6</v>
      </c>
      <c r="DD128" s="83" t="str">
        <f t="shared" si="56"/>
        <v>Kaufmännischer Mitarbeiter 3 / Gruppenchef 1</v>
      </c>
      <c r="DE128" s="20"/>
      <c r="DF128" s="125">
        <v>133</v>
      </c>
      <c r="DG128" s="33">
        <f t="shared" si="57"/>
        <v>6</v>
      </c>
      <c r="DH128" s="83" t="str">
        <f t="shared" si="58"/>
        <v>Kaufmännischer Mitarbeiter 3 / Gruppenchef 1</v>
      </c>
      <c r="DM128" s="19">
        <f t="shared" si="43"/>
        <v>6758</v>
      </c>
      <c r="DN128" s="153">
        <v>6</v>
      </c>
      <c r="DO128" s="19">
        <v>0</v>
      </c>
      <c r="DP128" s="19" t="s">
        <v>955</v>
      </c>
    </row>
    <row r="129" spans="1:139" s="19" customFormat="1" x14ac:dyDescent="0.2">
      <c r="A129" s="53">
        <v>0</v>
      </c>
      <c r="B129" s="53">
        <v>1</v>
      </c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39"/>
        <v>35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40"/>
        <v>Eilers Brigitte</v>
      </c>
      <c r="CR129" s="19">
        <f t="shared" si="41"/>
        <v>35</v>
      </c>
      <c r="CS129" s="19" t="str">
        <f t="shared" si="42"/>
        <v>E</v>
      </c>
      <c r="CT129" s="154">
        <v>6740</v>
      </c>
      <c r="CU129" s="126"/>
      <c r="CV129" s="125">
        <v>133</v>
      </c>
      <c r="CW129" s="33">
        <f t="shared" si="59"/>
        <v>6</v>
      </c>
      <c r="CX129" s="83" t="str">
        <f t="shared" si="60"/>
        <v>Kaufmännischer Mitarbeiter 3 / Gruppenchef 1</v>
      </c>
      <c r="CY129" s="125">
        <v>133</v>
      </c>
      <c r="CZ129" s="33">
        <f t="shared" si="53"/>
        <v>6</v>
      </c>
      <c r="DA129" s="83" t="str">
        <f t="shared" si="54"/>
        <v>Kaufmännischer Mitarbeiter 3 / Gruppenchef 1</v>
      </c>
      <c r="DB129" s="125">
        <v>133</v>
      </c>
      <c r="DC129" s="33">
        <f t="shared" si="55"/>
        <v>6</v>
      </c>
      <c r="DD129" s="83" t="str">
        <f t="shared" si="56"/>
        <v>Kaufmännischer Mitarbeiter 3 / Gruppenchef 1</v>
      </c>
      <c r="DE129" s="20"/>
      <c r="DF129" s="125">
        <v>133</v>
      </c>
      <c r="DG129" s="33">
        <f t="shared" si="57"/>
        <v>6</v>
      </c>
      <c r="DH129" s="83" t="str">
        <f t="shared" si="58"/>
        <v>Kaufmännischer Mitarbeiter 3 / Gruppenchef 1</v>
      </c>
      <c r="DM129" s="19">
        <f t="shared" si="43"/>
        <v>6740</v>
      </c>
      <c r="DN129" s="153">
        <v>6</v>
      </c>
      <c r="DO129" s="19">
        <v>0</v>
      </c>
      <c r="DP129" s="185" t="s">
        <v>977</v>
      </c>
    </row>
    <row r="130" spans="1:139" s="19" customFormat="1" x14ac:dyDescent="0.2">
      <c r="A130" s="53">
        <v>0</v>
      </c>
      <c r="B130" s="53">
        <v>1</v>
      </c>
      <c r="C130" s="53">
        <f t="shared" si="52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39"/>
        <v>27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40"/>
        <v>Barth Sandra</v>
      </c>
      <c r="CR130" s="19">
        <f t="shared" si="41"/>
        <v>27</v>
      </c>
      <c r="CS130" s="19" t="str">
        <f t="shared" si="42"/>
        <v>E</v>
      </c>
      <c r="CT130" s="154">
        <v>7701</v>
      </c>
      <c r="CU130" s="126"/>
      <c r="CV130" s="125">
        <v>132</v>
      </c>
      <c r="CW130" s="33">
        <f t="shared" si="59"/>
        <v>5</v>
      </c>
      <c r="CX130" s="83" t="str">
        <f t="shared" si="60"/>
        <v>Kaufmännischer Mitarbeiter 2</v>
      </c>
      <c r="CY130" s="125">
        <v>132</v>
      </c>
      <c r="CZ130" s="33">
        <f t="shared" si="53"/>
        <v>5</v>
      </c>
      <c r="DA130" s="83" t="str">
        <f t="shared" si="54"/>
        <v>Kaufmännischer Mitarbeiter 2</v>
      </c>
      <c r="DB130" s="125">
        <v>132</v>
      </c>
      <c r="DC130" s="33">
        <f t="shared" si="55"/>
        <v>5</v>
      </c>
      <c r="DD130" s="83" t="str">
        <f t="shared" si="56"/>
        <v>Kaufmännischer Mitarbeiter 2</v>
      </c>
      <c r="DE130" s="20"/>
      <c r="DF130" s="125">
        <v>132</v>
      </c>
      <c r="DG130" s="33">
        <f t="shared" si="57"/>
        <v>5</v>
      </c>
      <c r="DH130" s="83" t="str">
        <f t="shared" si="58"/>
        <v>Kaufmännischer Mitarbeiter 2</v>
      </c>
      <c r="DM130" s="19">
        <f t="shared" si="43"/>
        <v>7701</v>
      </c>
      <c r="DN130" s="153">
        <v>7</v>
      </c>
      <c r="DO130" s="19">
        <v>0</v>
      </c>
      <c r="DP130" s="185" t="s">
        <v>977</v>
      </c>
    </row>
    <row r="131" spans="1:139" s="19" customFormat="1" x14ac:dyDescent="0.2">
      <c r="A131" s="53">
        <v>0</v>
      </c>
      <c r="B131" s="53"/>
      <c r="C131" s="53">
        <f t="shared" si="52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161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39"/>
        <v>31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40"/>
        <v>Schurrer Gabriel</v>
      </c>
      <c r="CR131" s="19">
        <f t="shared" si="41"/>
        <v>31</v>
      </c>
      <c r="CS131" s="19" t="str">
        <f t="shared" si="42"/>
        <v>F</v>
      </c>
      <c r="CT131" s="154">
        <v>7654</v>
      </c>
      <c r="CU131" s="126"/>
      <c r="CV131" s="125">
        <v>614</v>
      </c>
      <c r="CW131" s="33">
        <f t="shared" si="59"/>
        <v>4</v>
      </c>
      <c r="CX131" s="83" t="str">
        <f t="shared" si="60"/>
        <v>Laborassistenz 2</v>
      </c>
      <c r="CY131" s="125">
        <v>614</v>
      </c>
      <c r="CZ131" s="33">
        <f t="shared" si="53"/>
        <v>4</v>
      </c>
      <c r="DA131" s="83" t="str">
        <f t="shared" si="54"/>
        <v>Laborassistenz 2</v>
      </c>
      <c r="DB131" s="125">
        <v>614</v>
      </c>
      <c r="DC131" s="33">
        <f t="shared" si="55"/>
        <v>4</v>
      </c>
      <c r="DD131" s="83" t="str">
        <f t="shared" si="56"/>
        <v>Laborassistenz 2</v>
      </c>
      <c r="DE131" s="20"/>
      <c r="DF131" s="125">
        <v>614</v>
      </c>
      <c r="DG131" s="33">
        <f t="shared" si="57"/>
        <v>4</v>
      </c>
      <c r="DH131" s="83" t="str">
        <f t="shared" si="58"/>
        <v>Laborassistenz 2</v>
      </c>
      <c r="DM131" s="19">
        <f t="shared" si="43"/>
        <v>7654</v>
      </c>
      <c r="DN131" s="153">
        <v>7</v>
      </c>
      <c r="DO131" s="19">
        <v>0</v>
      </c>
      <c r="DP131" s="19" t="s">
        <v>963</v>
      </c>
    </row>
    <row r="132" spans="1:139" s="19" customFormat="1" x14ac:dyDescent="0.2">
      <c r="A132" s="53">
        <v>0</v>
      </c>
      <c r="B132" s="53"/>
      <c r="C132" s="53">
        <f t="shared" ref="C132:C137" si="61"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358</v>
      </c>
      <c r="P132" s="15" t="s">
        <v>1114</v>
      </c>
      <c r="Q132" s="15">
        <v>128</v>
      </c>
      <c r="R132" s="161" t="s">
        <v>365</v>
      </c>
      <c r="S132" s="27" t="s">
        <v>1115</v>
      </c>
      <c r="T132" s="21">
        <v>1995</v>
      </c>
      <c r="U132" s="28" t="s">
        <v>248</v>
      </c>
      <c r="V132" s="21"/>
      <c r="W132" s="25"/>
      <c r="X132" s="21"/>
      <c r="Y132" s="25"/>
      <c r="Z132" s="21"/>
      <c r="AA132" s="25" t="s">
        <v>248</v>
      </c>
      <c r="AB132" s="21" t="s">
        <v>177</v>
      </c>
      <c r="AC132" s="21"/>
      <c r="AE132" s="90" t="s">
        <v>1096</v>
      </c>
      <c r="AF132" s="82"/>
      <c r="CP132" s="19" t="str">
        <f>+S132</f>
        <v>Tschan Flavia</v>
      </c>
      <c r="CT132" s="154">
        <v>9729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  <c r="DM132" s="19">
        <f>+CT132</f>
        <v>9729</v>
      </c>
      <c r="DN132" s="153">
        <v>8</v>
      </c>
      <c r="DO132" s="19">
        <v>0</v>
      </c>
      <c r="DP132" s="185" t="s">
        <v>976</v>
      </c>
    </row>
    <row r="133" spans="1:139" s="19" customFormat="1" x14ac:dyDescent="0.2">
      <c r="A133" s="53">
        <v>0</v>
      </c>
      <c r="B133" s="53"/>
      <c r="C133" s="53">
        <f t="shared" si="6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1093</v>
      </c>
      <c r="Q133" s="15">
        <v>129</v>
      </c>
      <c r="R133" s="161"/>
      <c r="S133" s="27" t="s">
        <v>882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40"/>
        <v>Räuftlin Thomas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si="43"/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 t="shared" si="6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904</v>
      </c>
      <c r="Q134" s="15">
        <v>130</v>
      </c>
      <c r="R134" s="42"/>
      <c r="S134" s="27" t="s">
        <v>863</v>
      </c>
      <c r="T134" s="21">
        <v>1992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40"/>
        <v>Denzler Benjamin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>+CT134</f>
        <v>9730</v>
      </c>
      <c r="DN134" s="153">
        <v>8</v>
      </c>
      <c r="DO134" s="19">
        <v>0</v>
      </c>
      <c r="DP134" s="185" t="s">
        <v>976</v>
      </c>
    </row>
    <row r="135" spans="1:139" x14ac:dyDescent="0.25">
      <c r="A135" s="53">
        <v>0</v>
      </c>
      <c r="B135" s="53"/>
      <c r="C135" s="53">
        <f t="shared" si="6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903</v>
      </c>
      <c r="Q135" s="15">
        <v>131</v>
      </c>
      <c r="R135" s="42"/>
      <c r="S135" s="27" t="s">
        <v>900</v>
      </c>
      <c r="T135" s="21">
        <v>1996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D135" s="19"/>
      <c r="AE135" s="90" t="s">
        <v>381</v>
      </c>
      <c r="AF135" s="82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 t="str">
        <f t="shared" ref="CP135:CP142" si="62">+S135</f>
        <v>Boschung Jan</v>
      </c>
      <c r="CQ135" s="19"/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</row>
    <row r="136" spans="1:139" s="19" customFormat="1" x14ac:dyDescent="0.2">
      <c r="A136" s="53">
        <v>0</v>
      </c>
      <c r="B136" s="53"/>
      <c r="C136" s="53">
        <f t="shared" si="61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902</v>
      </c>
      <c r="Q136" s="15">
        <v>132</v>
      </c>
      <c r="R136" s="42"/>
      <c r="S136" s="27" t="s">
        <v>899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62"/>
        <v>Schmidlin Julian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ref="DM136:DM142" si="63">+CT136</f>
        <v>9729</v>
      </c>
      <c r="DN136" s="153">
        <v>8</v>
      </c>
      <c r="DO136" s="19">
        <v>0</v>
      </c>
      <c r="DP136" s="185" t="s">
        <v>976</v>
      </c>
    </row>
    <row r="137" spans="1:139" s="19" customFormat="1" x14ac:dyDescent="0.2">
      <c r="A137" s="53">
        <v>0</v>
      </c>
      <c r="B137" s="53"/>
      <c r="C137" s="53">
        <f t="shared" si="61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901</v>
      </c>
      <c r="Q137" s="15">
        <v>133</v>
      </c>
      <c r="R137" s="42"/>
      <c r="S137" s="27" t="s">
        <v>898</v>
      </c>
      <c r="T137" s="21">
        <v>1996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62"/>
        <v>Oswald Leroy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3"/>
        <v>9730</v>
      </c>
      <c r="DN137" s="153">
        <v>8</v>
      </c>
      <c r="DO137" s="19">
        <v>0</v>
      </c>
      <c r="DP137" s="185" t="s">
        <v>976</v>
      </c>
    </row>
    <row r="138" spans="1:139" s="19" customFormat="1" x14ac:dyDescent="0.2">
      <c r="A138" s="53">
        <v>0</v>
      </c>
      <c r="B138" s="53"/>
      <c r="C138" s="53">
        <f t="shared" si="52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1012</v>
      </c>
      <c r="Q138" s="15">
        <v>134</v>
      </c>
      <c r="R138" s="42"/>
      <c r="S138" s="27" t="s">
        <v>1085</v>
      </c>
      <c r="T138" s="21">
        <v>1997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2"/>
        <v>Stucki Tizian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3"/>
        <v>9740</v>
      </c>
      <c r="DN138" s="153">
        <v>8</v>
      </c>
      <c r="DO138" s="19">
        <v>0</v>
      </c>
      <c r="DP138" s="185" t="s">
        <v>976</v>
      </c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1013</v>
      </c>
      <c r="Q139" s="15">
        <v>135</v>
      </c>
      <c r="R139" s="42"/>
      <c r="S139" s="27" t="s">
        <v>1086</v>
      </c>
      <c r="T139" s="21">
        <v>1998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2"/>
        <v>Kipfer Cedric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3"/>
        <v>9739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1087</v>
      </c>
      <c r="Q140" s="15">
        <v>136</v>
      </c>
      <c r="R140" s="42"/>
      <c r="S140" s="27" t="s">
        <v>1088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62"/>
        <v>Berger Noah</v>
      </c>
      <c r="CT140" s="154">
        <v>9750</v>
      </c>
      <c r="CU140" s="126"/>
      <c r="CV140" s="125"/>
      <c r="CW140" s="33"/>
      <c r="CX140" s="83"/>
      <c r="CY140" s="125"/>
      <c r="CZ140" s="33"/>
      <c r="DA140" s="83"/>
      <c r="DB140" s="125"/>
      <c r="DC140" s="33"/>
      <c r="DD140" s="83"/>
      <c r="DE140" s="20"/>
      <c r="DF140" s="33"/>
      <c r="DG140" s="33"/>
      <c r="DH140" s="83"/>
      <c r="DM140" s="19">
        <f t="shared" si="63"/>
        <v>9750</v>
      </c>
      <c r="DN140" s="153">
        <v>8</v>
      </c>
      <c r="DO140" s="19">
        <v>0</v>
      </c>
      <c r="DP140" s="185" t="s">
        <v>976</v>
      </c>
      <c r="EI140"/>
    </row>
    <row r="141" spans="1:139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1091</v>
      </c>
      <c r="Q141" s="15">
        <v>137</v>
      </c>
      <c r="R141" s="42"/>
      <c r="S141" s="27" t="s">
        <v>1089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 t="shared" si="62"/>
        <v>Pertoldi Noeh</v>
      </c>
      <c r="CT141" s="154">
        <v>9751</v>
      </c>
      <c r="CU141" s="126"/>
      <c r="CV141" s="125"/>
      <c r="CW141" s="33"/>
      <c r="CX141" s="83"/>
      <c r="CY141" s="125"/>
      <c r="CZ141" s="33"/>
      <c r="DA141" s="83"/>
      <c r="DB141" s="125"/>
      <c r="DC141" s="33"/>
      <c r="DD141" s="83"/>
      <c r="DE141" s="20"/>
      <c r="DF141" s="33"/>
      <c r="DG141" s="33"/>
      <c r="DH141" s="83"/>
      <c r="DM141" s="19">
        <f t="shared" si="63"/>
        <v>9751</v>
      </c>
      <c r="DN141" s="153">
        <v>8</v>
      </c>
      <c r="DO141" s="19">
        <v>0</v>
      </c>
      <c r="DP141" s="185" t="s">
        <v>976</v>
      </c>
      <c r="EI141"/>
    </row>
    <row r="142" spans="1:139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1092</v>
      </c>
      <c r="Q142" s="15">
        <v>138</v>
      </c>
      <c r="R142" s="42"/>
      <c r="S142" s="27" t="s">
        <v>1090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 t="shared" si="62"/>
        <v>Thahiri Florian</v>
      </c>
      <c r="CT142" s="154">
        <v>9752</v>
      </c>
      <c r="CU142" s="126"/>
      <c r="CV142" s="125"/>
      <c r="CW142" s="33"/>
      <c r="CX142" s="83"/>
      <c r="CY142" s="125"/>
      <c r="CZ142" s="33"/>
      <c r="DA142" s="83"/>
      <c r="DB142" s="125"/>
      <c r="DC142" s="33"/>
      <c r="DD142" s="83"/>
      <c r="DE142" s="20"/>
      <c r="DF142" s="33"/>
      <c r="DG142" s="33"/>
      <c r="DH142" s="83"/>
      <c r="DM142" s="19">
        <f t="shared" si="63"/>
        <v>9752</v>
      </c>
      <c r="DN142" s="153">
        <v>8</v>
      </c>
      <c r="DO142" s="19">
        <v>0</v>
      </c>
      <c r="DP142" s="185" t="s">
        <v>976</v>
      </c>
      <c r="EI142"/>
    </row>
    <row r="143" spans="1:139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41"/>
      <c r="DC143" s="141"/>
      <c r="DD143" s="126"/>
      <c r="DE143" s="126"/>
      <c r="DF143" s="138"/>
      <c r="DG143" s="138"/>
      <c r="EI143"/>
    </row>
    <row r="144" spans="1:139" customFormat="1" x14ac:dyDescent="0.25">
      <c r="A144" s="48">
        <f t="shared" ref="A144:N144" si="64">SUM(A5:A142)</f>
        <v>9</v>
      </c>
      <c r="B144" s="48">
        <f t="shared" si="64"/>
        <v>35</v>
      </c>
      <c r="C144" s="48">
        <f t="shared" si="64"/>
        <v>94</v>
      </c>
      <c r="D144" s="48">
        <f t="shared" si="64"/>
        <v>27</v>
      </c>
      <c r="E144" s="48">
        <f t="shared" si="64"/>
        <v>37</v>
      </c>
      <c r="F144" s="48">
        <f t="shared" si="64"/>
        <v>1</v>
      </c>
      <c r="G144" s="48">
        <f t="shared" si="64"/>
        <v>2</v>
      </c>
      <c r="H144" s="48">
        <f t="shared" si="64"/>
        <v>32</v>
      </c>
      <c r="I144" s="48">
        <f t="shared" si="64"/>
        <v>36</v>
      </c>
      <c r="J144" s="48">
        <f t="shared" si="64"/>
        <v>12</v>
      </c>
      <c r="K144" s="48">
        <f t="shared" si="64"/>
        <v>10</v>
      </c>
      <c r="L144" s="48">
        <f t="shared" si="64"/>
        <v>20</v>
      </c>
      <c r="M144" s="48">
        <f t="shared" si="64"/>
        <v>6</v>
      </c>
      <c r="N144" s="48">
        <f t="shared" si="64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/>
      <c r="AA144" s="14" t="s">
        <v>1036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T144" s="19"/>
    </row>
    <row r="145" spans="1:139" customFormat="1" x14ac:dyDescent="0.25">
      <c r="A145" s="11">
        <f t="shared" ref="A145:N145" si="65">SUBTOTAL(9,A5:A142)</f>
        <v>9</v>
      </c>
      <c r="B145" s="11">
        <f t="shared" si="65"/>
        <v>35</v>
      </c>
      <c r="C145" s="11">
        <f t="shared" si="65"/>
        <v>94</v>
      </c>
      <c r="D145" s="11">
        <f t="shared" si="65"/>
        <v>27</v>
      </c>
      <c r="E145" s="11">
        <f t="shared" si="65"/>
        <v>37</v>
      </c>
      <c r="F145" s="11">
        <f t="shared" si="65"/>
        <v>1</v>
      </c>
      <c r="G145" s="11">
        <f t="shared" si="65"/>
        <v>2</v>
      </c>
      <c r="H145" s="11">
        <f t="shared" si="65"/>
        <v>32</v>
      </c>
      <c r="I145" s="11">
        <f t="shared" si="65"/>
        <v>36</v>
      </c>
      <c r="J145" s="11">
        <f t="shared" si="65"/>
        <v>12</v>
      </c>
      <c r="K145" s="11">
        <f t="shared" si="65"/>
        <v>10</v>
      </c>
      <c r="L145" s="11">
        <f t="shared" si="65"/>
        <v>20</v>
      </c>
      <c r="M145" s="11">
        <f t="shared" si="65"/>
        <v>6</v>
      </c>
      <c r="N145" s="11">
        <f t="shared" si="65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185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45" t="s">
        <v>980</v>
      </c>
      <c r="DT145" s="19"/>
    </row>
    <row r="146" spans="1:139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186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49"/>
      <c r="DC146" s="49"/>
      <c r="DD146" s="11"/>
      <c r="DE146" s="115"/>
      <c r="DF146" s="13"/>
      <c r="DG146" s="13"/>
      <c r="DH146" s="11"/>
      <c r="DK146" s="11"/>
      <c r="DL146" s="11"/>
      <c r="DM146" s="11"/>
      <c r="DN146" s="11" t="s">
        <v>986</v>
      </c>
      <c r="DT146" s="19"/>
      <c r="EI146" s="11"/>
    </row>
    <row r="147" spans="1:139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189</v>
      </c>
      <c r="AA147" s="14" t="s">
        <v>888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49"/>
      <c r="DC147" s="49"/>
      <c r="DD147" s="11"/>
      <c r="DE147" s="115"/>
      <c r="DF147" s="13"/>
      <c r="DG147" s="13"/>
      <c r="DH147" s="11"/>
      <c r="DK147" s="11"/>
      <c r="DL147" s="11"/>
      <c r="DM147" s="11"/>
      <c r="DN147" s="11" t="s">
        <v>987</v>
      </c>
      <c r="DT147" s="19"/>
      <c r="EI147" s="11"/>
    </row>
    <row r="148" spans="1:139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876</v>
      </c>
      <c r="AA148" s="14" t="s">
        <v>877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49"/>
      <c r="DC148" s="49"/>
      <c r="DD148" s="11"/>
      <c r="DE148" s="115"/>
      <c r="DF148" s="13"/>
      <c r="DG148" s="13"/>
      <c r="DH148" s="11"/>
      <c r="DK148" s="11"/>
      <c r="DL148" s="11"/>
      <c r="DM148" s="11"/>
      <c r="DN148" s="11" t="s">
        <v>988</v>
      </c>
      <c r="DT148" s="19"/>
      <c r="EI148" s="11"/>
    </row>
    <row r="149" spans="1:139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N149" s="11" t="s">
        <v>981</v>
      </c>
      <c r="DT149" s="19"/>
    </row>
    <row r="150" spans="1:139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N150" s="11" t="s">
        <v>982</v>
      </c>
      <c r="DT150" s="19"/>
    </row>
    <row r="151" spans="1:139" x14ac:dyDescent="0.25">
      <c r="AE151" s="91" t="s">
        <v>365</v>
      </c>
      <c r="AF151" s="89" t="s">
        <v>249</v>
      </c>
      <c r="DN151" s="11" t="s">
        <v>989</v>
      </c>
      <c r="DT151" s="19"/>
    </row>
    <row r="152" spans="1:139" x14ac:dyDescent="0.25">
      <c r="AE152" s="80"/>
      <c r="DN152" s="11" t="s">
        <v>990</v>
      </c>
    </row>
    <row r="153" spans="1:139" x14ac:dyDescent="0.25">
      <c r="AE153" s="80" t="s">
        <v>408</v>
      </c>
      <c r="DN153" s="11" t="s">
        <v>991</v>
      </c>
    </row>
    <row r="154" spans="1:139" x14ac:dyDescent="0.25">
      <c r="O154" s="109"/>
      <c r="P154" s="110"/>
      <c r="Q154" s="111"/>
      <c r="R154" s="112"/>
      <c r="S154" s="113"/>
      <c r="AE154" s="80" t="s">
        <v>410</v>
      </c>
      <c r="DN154" s="11" t="s">
        <v>983</v>
      </c>
    </row>
    <row r="155" spans="1:139" x14ac:dyDescent="0.25">
      <c r="O155" s="109"/>
      <c r="P155" s="110"/>
      <c r="Q155" s="111"/>
      <c r="R155" s="112"/>
      <c r="S155" s="113"/>
      <c r="AE155" s="80" t="s">
        <v>409</v>
      </c>
      <c r="DN155" s="11" t="s">
        <v>984</v>
      </c>
    </row>
    <row r="156" spans="1:139" x14ac:dyDescent="0.25">
      <c r="O156" s="109"/>
      <c r="P156" s="110"/>
      <c r="Q156" s="111"/>
      <c r="R156" s="112"/>
      <c r="S156" s="113"/>
      <c r="AE156" s="80"/>
      <c r="DN156" s="11" t="s">
        <v>992</v>
      </c>
    </row>
    <row r="157" spans="1:139" x14ac:dyDescent="0.25">
      <c r="O157" s="114"/>
      <c r="P157" s="111"/>
      <c r="Q157" s="111"/>
      <c r="R157" s="112"/>
      <c r="S157" s="115"/>
      <c r="AE157" s="80" t="s">
        <v>411</v>
      </c>
      <c r="DN157" s="11" t="s">
        <v>985</v>
      </c>
    </row>
    <row r="158" spans="1:139" x14ac:dyDescent="0.25">
      <c r="AE158" s="80" t="s">
        <v>413</v>
      </c>
    </row>
    <row r="159" spans="1:139" x14ac:dyDescent="0.25">
      <c r="AE159" s="80" t="s">
        <v>412</v>
      </c>
      <c r="DO159" s="45" t="s">
        <v>993</v>
      </c>
    </row>
    <row r="160" spans="1:139" x14ac:dyDescent="0.25">
      <c r="AE160" s="80"/>
      <c r="DO160" s="11" t="s">
        <v>994</v>
      </c>
    </row>
    <row r="161" spans="31:122" x14ac:dyDescent="0.25">
      <c r="AE161" s="80"/>
      <c r="DO161" s="11" t="s">
        <v>995</v>
      </c>
    </row>
    <row r="162" spans="31:122" x14ac:dyDescent="0.25">
      <c r="AE162" s="80"/>
      <c r="DO162" s="11" t="s">
        <v>996</v>
      </c>
    </row>
    <row r="163" spans="31:122" x14ac:dyDescent="0.25">
      <c r="AE163" s="80"/>
      <c r="DO163" s="11" t="s">
        <v>997</v>
      </c>
    </row>
    <row r="164" spans="31:122" x14ac:dyDescent="0.25">
      <c r="AE164" s="80"/>
    </row>
    <row r="165" spans="31:122" x14ac:dyDescent="0.25">
      <c r="AE165" s="80"/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R168" s="11" t="s">
        <v>998</v>
      </c>
    </row>
    <row r="169" spans="31:122" x14ac:dyDescent="0.25">
      <c r="AE169" s="80"/>
    </row>
    <row r="170" spans="31:122" x14ac:dyDescent="0.25">
      <c r="AE170" s="80"/>
    </row>
    <row r="171" spans="31:122" x14ac:dyDescent="0.25">
      <c r="AE171" s="80"/>
      <c r="DK171" s="872" t="s">
        <v>78</v>
      </c>
      <c r="DL171" s="873"/>
      <c r="DM171" s="874"/>
      <c r="DN171" s="173" t="s">
        <v>950</v>
      </c>
    </row>
    <row r="172" spans="31:122" x14ac:dyDescent="0.25">
      <c r="AE172" s="80"/>
      <c r="DK172" s="174" t="s">
        <v>76</v>
      </c>
      <c r="DL172" s="175" t="s">
        <v>77</v>
      </c>
      <c r="DM172" s="176" t="s">
        <v>701</v>
      </c>
      <c r="DN172" s="171"/>
    </row>
    <row r="173" spans="31:122" x14ac:dyDescent="0.25">
      <c r="AE173" s="80"/>
      <c r="DK173" s="177">
        <v>101</v>
      </c>
      <c r="DL173" s="178" t="s">
        <v>712</v>
      </c>
      <c r="DM173" s="179">
        <v>2</v>
      </c>
      <c r="DN173" s="171"/>
    </row>
    <row r="174" spans="31:122" x14ac:dyDescent="0.25">
      <c r="AE174" s="80"/>
      <c r="DK174" s="177">
        <v>102</v>
      </c>
      <c r="DL174" s="178" t="s">
        <v>713</v>
      </c>
      <c r="DM174" s="179">
        <v>3</v>
      </c>
      <c r="DN174" s="171"/>
    </row>
    <row r="175" spans="31:122" x14ac:dyDescent="0.25">
      <c r="AE175" s="80"/>
      <c r="DK175" s="177">
        <v>103</v>
      </c>
      <c r="DL175" s="178" t="s">
        <v>714</v>
      </c>
      <c r="DM175" s="179">
        <v>4</v>
      </c>
      <c r="DN175" s="171"/>
    </row>
    <row r="176" spans="31:122" x14ac:dyDescent="0.25">
      <c r="AE176" s="80"/>
      <c r="DK176" s="177">
        <v>104</v>
      </c>
      <c r="DL176" s="178" t="s">
        <v>715</v>
      </c>
      <c r="DM176" s="179">
        <v>5</v>
      </c>
      <c r="DN176" s="171"/>
    </row>
    <row r="177" spans="31:118" x14ac:dyDescent="0.25">
      <c r="AE177" s="80"/>
      <c r="DK177" s="177">
        <v>111</v>
      </c>
      <c r="DL177" s="178" t="s">
        <v>716</v>
      </c>
      <c r="DM177" s="179">
        <v>4</v>
      </c>
      <c r="DN177" s="171" t="s">
        <v>953</v>
      </c>
    </row>
    <row r="178" spans="31:118" x14ac:dyDescent="0.25">
      <c r="AE178" s="80"/>
      <c r="DK178" s="177">
        <v>112</v>
      </c>
      <c r="DL178" s="178" t="s">
        <v>717</v>
      </c>
      <c r="DM178" s="179">
        <v>5</v>
      </c>
      <c r="DN178" s="171" t="s">
        <v>953</v>
      </c>
    </row>
    <row r="179" spans="31:118" x14ac:dyDescent="0.25">
      <c r="AE179" s="80"/>
      <c r="DK179" s="177">
        <v>121</v>
      </c>
      <c r="DL179" s="178" t="s">
        <v>718</v>
      </c>
      <c r="DM179" s="179">
        <v>4</v>
      </c>
      <c r="DN179" s="171" t="s">
        <v>954</v>
      </c>
    </row>
    <row r="180" spans="31:118" x14ac:dyDescent="0.25">
      <c r="AE180" s="80"/>
      <c r="DK180" s="177">
        <v>122</v>
      </c>
      <c r="DL180" s="178" t="s">
        <v>719</v>
      </c>
      <c r="DM180" s="179">
        <v>5</v>
      </c>
      <c r="DN180" s="171" t="s">
        <v>954</v>
      </c>
    </row>
    <row r="181" spans="31:118" x14ac:dyDescent="0.25">
      <c r="DK181" s="177">
        <v>123</v>
      </c>
      <c r="DL181" s="178" t="s">
        <v>720</v>
      </c>
      <c r="DM181" s="179">
        <v>6</v>
      </c>
      <c r="DN181" s="171" t="s">
        <v>954</v>
      </c>
    </row>
    <row r="182" spans="31:118" x14ac:dyDescent="0.25">
      <c r="DK182" s="177">
        <v>124</v>
      </c>
      <c r="DL182" s="178" t="s">
        <v>721</v>
      </c>
      <c r="DM182" s="179">
        <v>7</v>
      </c>
      <c r="DN182" s="171" t="s">
        <v>954</v>
      </c>
    </row>
    <row r="183" spans="31:118" x14ac:dyDescent="0.25">
      <c r="DK183" s="177">
        <v>131</v>
      </c>
      <c r="DL183" s="178" t="s">
        <v>722</v>
      </c>
      <c r="DM183" s="179">
        <v>4</v>
      </c>
      <c r="DN183" s="171" t="s">
        <v>955</v>
      </c>
    </row>
    <row r="184" spans="31:118" x14ac:dyDescent="0.25">
      <c r="DK184" s="177">
        <v>132</v>
      </c>
      <c r="DL184" s="178" t="s">
        <v>723</v>
      </c>
      <c r="DM184" s="179">
        <v>5</v>
      </c>
      <c r="DN184" s="171" t="s">
        <v>955</v>
      </c>
    </row>
    <row r="185" spans="31:118" x14ac:dyDescent="0.25">
      <c r="DK185" s="177">
        <v>133</v>
      </c>
      <c r="DL185" s="178" t="s">
        <v>724</v>
      </c>
      <c r="DM185" s="179">
        <v>6</v>
      </c>
      <c r="DN185" s="171" t="s">
        <v>955</v>
      </c>
    </row>
    <row r="186" spans="31:118" x14ac:dyDescent="0.25">
      <c r="DK186" s="177">
        <v>134</v>
      </c>
      <c r="DL186" s="178" t="s">
        <v>725</v>
      </c>
      <c r="DM186" s="179">
        <v>7</v>
      </c>
      <c r="DN186" s="171" t="s">
        <v>955</v>
      </c>
    </row>
    <row r="187" spans="31:118" x14ac:dyDescent="0.25">
      <c r="DK187" s="177">
        <v>138</v>
      </c>
      <c r="DL187" s="178" t="s">
        <v>726</v>
      </c>
      <c r="DM187" s="179">
        <v>6</v>
      </c>
      <c r="DN187" s="171"/>
    </row>
    <row r="188" spans="31:118" x14ac:dyDescent="0.25">
      <c r="DK188" s="177">
        <v>139</v>
      </c>
      <c r="DL188" s="178" t="s">
        <v>727</v>
      </c>
      <c r="DM188" s="179">
        <v>7</v>
      </c>
      <c r="DN188" s="171"/>
    </row>
    <row r="189" spans="31:118" x14ac:dyDescent="0.25">
      <c r="DK189" s="177">
        <v>141</v>
      </c>
      <c r="DL189" s="178" t="s">
        <v>728</v>
      </c>
      <c r="DM189" s="179">
        <v>8</v>
      </c>
      <c r="DN189" s="171" t="s">
        <v>956</v>
      </c>
    </row>
    <row r="190" spans="31:118" x14ac:dyDescent="0.25">
      <c r="DK190" s="177">
        <v>142</v>
      </c>
      <c r="DL190" s="178" t="s">
        <v>729</v>
      </c>
      <c r="DM190" s="179">
        <v>9</v>
      </c>
      <c r="DN190" s="171" t="s">
        <v>956</v>
      </c>
    </row>
    <row r="191" spans="31:118" x14ac:dyDescent="0.25">
      <c r="DK191" s="177">
        <v>143</v>
      </c>
      <c r="DL191" s="178" t="s">
        <v>730</v>
      </c>
      <c r="DM191" s="179">
        <v>10</v>
      </c>
      <c r="DN191" s="171" t="s">
        <v>956</v>
      </c>
    </row>
    <row r="192" spans="31:118" x14ac:dyDescent="0.25">
      <c r="DK192" s="177">
        <v>144</v>
      </c>
      <c r="DL192" s="178" t="s">
        <v>731</v>
      </c>
      <c r="DM192" s="179">
        <v>11</v>
      </c>
      <c r="DN192" s="171" t="s">
        <v>956</v>
      </c>
    </row>
    <row r="193" spans="115:118" x14ac:dyDescent="0.25">
      <c r="DK193" s="177">
        <v>150</v>
      </c>
      <c r="DL193" s="178" t="s">
        <v>732</v>
      </c>
      <c r="DM193" s="179">
        <v>8</v>
      </c>
      <c r="DN193" s="171"/>
    </row>
    <row r="194" spans="115:118" x14ac:dyDescent="0.25">
      <c r="DK194" s="177">
        <v>151</v>
      </c>
      <c r="DL194" s="178" t="s">
        <v>733</v>
      </c>
      <c r="DM194" s="179">
        <v>9</v>
      </c>
      <c r="DN194" s="171"/>
    </row>
    <row r="195" spans="115:118" x14ac:dyDescent="0.25">
      <c r="DK195" s="177">
        <v>152</v>
      </c>
      <c r="DL195" s="178" t="s">
        <v>734</v>
      </c>
      <c r="DM195" s="179">
        <v>10</v>
      </c>
      <c r="DN195" s="171"/>
    </row>
    <row r="196" spans="115:118" x14ac:dyDescent="0.25">
      <c r="DK196" s="177">
        <v>153</v>
      </c>
      <c r="DL196" s="178" t="s">
        <v>735</v>
      </c>
      <c r="DM196" s="179">
        <v>11</v>
      </c>
      <c r="DN196" s="171"/>
    </row>
    <row r="197" spans="115:118" x14ac:dyDescent="0.25">
      <c r="DK197" s="177">
        <v>154</v>
      </c>
      <c r="DL197" s="178" t="s">
        <v>736</v>
      </c>
      <c r="DM197" s="179">
        <v>12</v>
      </c>
      <c r="DN197" s="171"/>
    </row>
    <row r="198" spans="115:118" x14ac:dyDescent="0.25">
      <c r="DK198" s="177">
        <v>161</v>
      </c>
      <c r="DL198" s="178" t="s">
        <v>737</v>
      </c>
      <c r="DM198" s="179">
        <v>8</v>
      </c>
      <c r="DN198" s="171" t="s">
        <v>957</v>
      </c>
    </row>
    <row r="199" spans="115:118" x14ac:dyDescent="0.25">
      <c r="DK199" s="177">
        <v>162</v>
      </c>
      <c r="DL199" s="178" t="s">
        <v>738</v>
      </c>
      <c r="DM199" s="179">
        <v>9</v>
      </c>
      <c r="DN199" s="171" t="s">
        <v>957</v>
      </c>
    </row>
    <row r="200" spans="115:118" x14ac:dyDescent="0.25">
      <c r="DK200" s="177">
        <v>163</v>
      </c>
      <c r="DL200" s="178" t="s">
        <v>739</v>
      </c>
      <c r="DM200" s="179">
        <v>10</v>
      </c>
      <c r="DN200" s="171"/>
    </row>
    <row r="201" spans="115:118" x14ac:dyDescent="0.25">
      <c r="DK201" s="177">
        <v>164</v>
      </c>
      <c r="DL201" s="178" t="s">
        <v>740</v>
      </c>
      <c r="DM201" s="179">
        <v>11</v>
      </c>
      <c r="DN201" s="171"/>
    </row>
    <row r="202" spans="115:118" x14ac:dyDescent="0.25">
      <c r="DK202" s="177">
        <v>171</v>
      </c>
      <c r="DL202" s="178" t="s">
        <v>741</v>
      </c>
      <c r="DM202" s="179">
        <v>9</v>
      </c>
      <c r="DN202" s="171"/>
    </row>
    <row r="203" spans="115:118" x14ac:dyDescent="0.25">
      <c r="DK203" s="177">
        <v>172</v>
      </c>
      <c r="DL203" s="178" t="s">
        <v>742</v>
      </c>
      <c r="DM203" s="179">
        <v>10</v>
      </c>
      <c r="DN203" s="171"/>
    </row>
    <row r="204" spans="115:118" x14ac:dyDescent="0.25">
      <c r="DK204" s="177">
        <v>173</v>
      </c>
      <c r="DL204" s="178" t="s">
        <v>743</v>
      </c>
      <c r="DM204" s="179">
        <v>11</v>
      </c>
      <c r="DN204" s="171"/>
    </row>
    <row r="205" spans="115:118" x14ac:dyDescent="0.25">
      <c r="DK205" s="177">
        <v>174</v>
      </c>
      <c r="DL205" s="178" t="s">
        <v>744</v>
      </c>
      <c r="DM205" s="179">
        <v>12</v>
      </c>
      <c r="DN205" s="171"/>
    </row>
    <row r="206" spans="115:118" x14ac:dyDescent="0.25">
      <c r="DK206" s="177">
        <v>181</v>
      </c>
      <c r="DL206" s="178" t="s">
        <v>745</v>
      </c>
      <c r="DM206" s="179">
        <v>10</v>
      </c>
      <c r="DN206" s="171"/>
    </row>
    <row r="207" spans="115:118" x14ac:dyDescent="0.25">
      <c r="DK207" s="177">
        <v>183</v>
      </c>
      <c r="DL207" s="178" t="s">
        <v>746</v>
      </c>
      <c r="DM207" s="179">
        <v>12</v>
      </c>
      <c r="DN207" s="171"/>
    </row>
    <row r="208" spans="115:118" x14ac:dyDescent="0.25">
      <c r="DK208" s="177">
        <v>191</v>
      </c>
      <c r="DL208" s="178" t="s">
        <v>747</v>
      </c>
      <c r="DM208" s="179">
        <v>7</v>
      </c>
      <c r="DN208" s="171"/>
    </row>
    <row r="209" spans="115:118" x14ac:dyDescent="0.25">
      <c r="DK209" s="177">
        <v>192</v>
      </c>
      <c r="DL209" s="178" t="s">
        <v>748</v>
      </c>
      <c r="DM209" s="179">
        <v>8</v>
      </c>
      <c r="DN209" s="171"/>
    </row>
    <row r="210" spans="115:118" x14ac:dyDescent="0.25">
      <c r="DK210" s="177">
        <v>193</v>
      </c>
      <c r="DL210" s="178" t="s">
        <v>749</v>
      </c>
      <c r="DM210" s="179">
        <v>9</v>
      </c>
      <c r="DN210" s="171"/>
    </row>
    <row r="211" spans="115:118" x14ac:dyDescent="0.25">
      <c r="DK211" s="177">
        <v>201</v>
      </c>
      <c r="DL211" s="178" t="s">
        <v>750</v>
      </c>
      <c r="DM211" s="179">
        <v>2</v>
      </c>
      <c r="DN211" s="171"/>
    </row>
    <row r="212" spans="115:118" x14ac:dyDescent="0.25">
      <c r="DK212" s="177">
        <v>202</v>
      </c>
      <c r="DL212" s="178" t="s">
        <v>751</v>
      </c>
      <c r="DM212" s="179">
        <v>3</v>
      </c>
      <c r="DN212" s="171"/>
    </row>
    <row r="213" spans="115:118" x14ac:dyDescent="0.25">
      <c r="DK213" s="177">
        <v>211</v>
      </c>
      <c r="DL213" s="178" t="s">
        <v>752</v>
      </c>
      <c r="DM213" s="179">
        <v>4</v>
      </c>
      <c r="DN213" s="171" t="s">
        <v>958</v>
      </c>
    </row>
    <row r="214" spans="115:118" x14ac:dyDescent="0.25">
      <c r="DK214" s="177">
        <v>212</v>
      </c>
      <c r="DL214" s="178" t="s">
        <v>753</v>
      </c>
      <c r="DM214" s="179">
        <v>5</v>
      </c>
      <c r="DN214" s="171" t="s">
        <v>958</v>
      </c>
    </row>
    <row r="215" spans="115:118" x14ac:dyDescent="0.25">
      <c r="DK215" s="177">
        <v>213</v>
      </c>
      <c r="DL215" s="178" t="s">
        <v>754</v>
      </c>
      <c r="DM215" s="179">
        <v>6</v>
      </c>
      <c r="DN215" s="171" t="s">
        <v>958</v>
      </c>
    </row>
    <row r="216" spans="115:118" x14ac:dyDescent="0.25">
      <c r="DK216" s="177">
        <v>214</v>
      </c>
      <c r="DL216" s="178" t="s">
        <v>755</v>
      </c>
      <c r="DM216" s="179">
        <v>7</v>
      </c>
      <c r="DN216" s="171" t="s">
        <v>958</v>
      </c>
    </row>
    <row r="217" spans="115:118" x14ac:dyDescent="0.25">
      <c r="DK217" s="177">
        <v>221</v>
      </c>
      <c r="DL217" s="178" t="s">
        <v>756</v>
      </c>
      <c r="DM217" s="179">
        <v>8</v>
      </c>
      <c r="DN217" s="171" t="s">
        <v>959</v>
      </c>
    </row>
    <row r="218" spans="115:118" x14ac:dyDescent="0.25">
      <c r="DK218" s="177">
        <v>222</v>
      </c>
      <c r="DL218" s="178" t="s">
        <v>757</v>
      </c>
      <c r="DM218" s="179">
        <v>9</v>
      </c>
      <c r="DN218" s="171" t="s">
        <v>959</v>
      </c>
    </row>
    <row r="219" spans="115:118" x14ac:dyDescent="0.25">
      <c r="DK219" s="177">
        <v>223</v>
      </c>
      <c r="DL219" s="178" t="s">
        <v>758</v>
      </c>
      <c r="DM219" s="179">
        <v>10</v>
      </c>
      <c r="DN219" s="171" t="s">
        <v>959</v>
      </c>
    </row>
    <row r="220" spans="115:118" x14ac:dyDescent="0.25">
      <c r="DK220" s="177">
        <v>224</v>
      </c>
      <c r="DL220" s="178" t="s">
        <v>759</v>
      </c>
      <c r="DM220" s="179">
        <v>11</v>
      </c>
      <c r="DN220" s="171" t="s">
        <v>959</v>
      </c>
    </row>
    <row r="221" spans="115:118" x14ac:dyDescent="0.25">
      <c r="DK221" s="177">
        <v>241</v>
      </c>
      <c r="DL221" s="178" t="s">
        <v>760</v>
      </c>
      <c r="DM221" s="179">
        <v>8</v>
      </c>
      <c r="DN221" s="171"/>
    </row>
    <row r="222" spans="115:118" x14ac:dyDescent="0.25">
      <c r="DK222" s="177">
        <v>242</v>
      </c>
      <c r="DL222" s="178" t="s">
        <v>761</v>
      </c>
      <c r="DM222" s="179">
        <v>9</v>
      </c>
      <c r="DN222" s="171"/>
    </row>
    <row r="223" spans="115:118" x14ac:dyDescent="0.25">
      <c r="DK223" s="177">
        <v>243</v>
      </c>
      <c r="DL223" s="178" t="s">
        <v>762</v>
      </c>
      <c r="DM223" s="179">
        <v>10</v>
      </c>
      <c r="DN223" s="171"/>
    </row>
    <row r="224" spans="115:118" x14ac:dyDescent="0.25">
      <c r="DK224" s="177">
        <v>244</v>
      </c>
      <c r="DL224" s="178" t="s">
        <v>763</v>
      </c>
      <c r="DM224" s="179">
        <v>11</v>
      </c>
      <c r="DN224" s="171"/>
    </row>
    <row r="225" spans="115:118" x14ac:dyDescent="0.25">
      <c r="DK225" s="177">
        <v>250</v>
      </c>
      <c r="DL225" s="178" t="s">
        <v>764</v>
      </c>
      <c r="DM225" s="179">
        <v>8</v>
      </c>
      <c r="DN225" s="171"/>
    </row>
    <row r="226" spans="115:118" x14ac:dyDescent="0.25">
      <c r="DK226" s="177">
        <v>251</v>
      </c>
      <c r="DL226" s="178" t="s">
        <v>765</v>
      </c>
      <c r="DM226" s="179">
        <v>9</v>
      </c>
      <c r="DN226" s="171"/>
    </row>
    <row r="227" spans="115:118" x14ac:dyDescent="0.25">
      <c r="DK227" s="177">
        <v>252</v>
      </c>
      <c r="DL227" s="178" t="s">
        <v>766</v>
      </c>
      <c r="DM227" s="179">
        <v>10</v>
      </c>
      <c r="DN227" s="171"/>
    </row>
    <row r="228" spans="115:118" x14ac:dyDescent="0.25">
      <c r="DK228" s="177">
        <v>253</v>
      </c>
      <c r="DL228" s="178" t="s">
        <v>767</v>
      </c>
      <c r="DM228" s="179">
        <v>11</v>
      </c>
      <c r="DN228" s="171"/>
    </row>
    <row r="229" spans="115:118" x14ac:dyDescent="0.25">
      <c r="DK229" s="177">
        <v>254</v>
      </c>
      <c r="DL229" s="178" t="s">
        <v>768</v>
      </c>
      <c r="DM229" s="179">
        <v>12</v>
      </c>
      <c r="DN229" s="171"/>
    </row>
    <row r="230" spans="115:118" x14ac:dyDescent="0.25">
      <c r="DK230" s="177">
        <v>351</v>
      </c>
      <c r="DL230" s="178" t="s">
        <v>769</v>
      </c>
      <c r="DM230" s="179">
        <v>7</v>
      </c>
      <c r="DN230" s="171"/>
    </row>
    <row r="231" spans="115:118" x14ac:dyDescent="0.25">
      <c r="DK231" s="177">
        <v>352</v>
      </c>
      <c r="DL231" s="178" t="s">
        <v>770</v>
      </c>
      <c r="DM231" s="179">
        <v>8</v>
      </c>
      <c r="DN231" s="171"/>
    </row>
    <row r="232" spans="115:118" x14ac:dyDescent="0.25">
      <c r="DK232" s="177">
        <v>353</v>
      </c>
      <c r="DL232" s="178" t="s">
        <v>771</v>
      </c>
      <c r="DM232" s="179">
        <v>9</v>
      </c>
      <c r="DN232" s="171"/>
    </row>
    <row r="233" spans="115:118" x14ac:dyDescent="0.25">
      <c r="DK233" s="177">
        <v>354</v>
      </c>
      <c r="DL233" s="178" t="s">
        <v>772</v>
      </c>
      <c r="DM233" s="179">
        <v>10</v>
      </c>
      <c r="DN233" s="171"/>
    </row>
    <row r="234" spans="115:118" x14ac:dyDescent="0.25">
      <c r="DK234" s="177">
        <v>355</v>
      </c>
      <c r="DL234" s="178" t="s">
        <v>773</v>
      </c>
      <c r="DM234" s="179">
        <v>11</v>
      </c>
      <c r="DN234" s="171"/>
    </row>
    <row r="235" spans="115:118" x14ac:dyDescent="0.25">
      <c r="DK235" s="177">
        <v>356</v>
      </c>
      <c r="DL235" s="178" t="s">
        <v>774</v>
      </c>
      <c r="DM235" s="179">
        <v>12</v>
      </c>
      <c r="DN235" s="171"/>
    </row>
    <row r="236" spans="115:118" x14ac:dyDescent="0.25">
      <c r="DK236" s="177">
        <v>361</v>
      </c>
      <c r="DL236" s="178" t="s">
        <v>775</v>
      </c>
      <c r="DM236" s="179">
        <v>6</v>
      </c>
      <c r="DN236" s="171"/>
    </row>
    <row r="237" spans="115:118" x14ac:dyDescent="0.25">
      <c r="DK237" s="177">
        <v>362</v>
      </c>
      <c r="DL237" s="178" t="s">
        <v>776</v>
      </c>
      <c r="DM237" s="179">
        <v>7</v>
      </c>
      <c r="DN237" s="171"/>
    </row>
    <row r="238" spans="115:118" x14ac:dyDescent="0.25">
      <c r="DK238" s="177">
        <v>363</v>
      </c>
      <c r="DL238" s="178" t="s">
        <v>777</v>
      </c>
      <c r="DM238" s="179">
        <v>8</v>
      </c>
      <c r="DN238" s="171"/>
    </row>
    <row r="239" spans="115:118" x14ac:dyDescent="0.25">
      <c r="DK239" s="177">
        <v>364</v>
      </c>
      <c r="DL239" s="178" t="s">
        <v>778</v>
      </c>
      <c r="DM239" s="179">
        <v>9</v>
      </c>
      <c r="DN239" s="171"/>
    </row>
    <row r="240" spans="115:118" x14ac:dyDescent="0.25">
      <c r="DK240" s="177">
        <v>366</v>
      </c>
      <c r="DL240" s="178" t="s">
        <v>779</v>
      </c>
      <c r="DM240" s="179">
        <v>8</v>
      </c>
      <c r="DN240" s="171"/>
    </row>
    <row r="241" spans="115:118" x14ac:dyDescent="0.25">
      <c r="DK241" s="177">
        <v>367</v>
      </c>
      <c r="DL241" s="178" t="s">
        <v>780</v>
      </c>
      <c r="DM241" s="179">
        <v>9</v>
      </c>
      <c r="DN241" s="171"/>
    </row>
    <row r="242" spans="115:118" x14ac:dyDescent="0.25">
      <c r="DK242" s="177">
        <v>368</v>
      </c>
      <c r="DL242" s="178" t="s">
        <v>781</v>
      </c>
      <c r="DM242" s="179">
        <v>10</v>
      </c>
      <c r="DN242" s="171"/>
    </row>
    <row r="243" spans="115:118" x14ac:dyDescent="0.25">
      <c r="DK243" s="177">
        <v>371</v>
      </c>
      <c r="DL243" s="178" t="s">
        <v>782</v>
      </c>
      <c r="DM243" s="179">
        <v>7</v>
      </c>
      <c r="DN243" s="171"/>
    </row>
    <row r="244" spans="115:118" x14ac:dyDescent="0.25">
      <c r="DK244" s="177">
        <v>372</v>
      </c>
      <c r="DL244" s="178" t="s">
        <v>783</v>
      </c>
      <c r="DM244" s="179">
        <v>8</v>
      </c>
      <c r="DN244" s="171"/>
    </row>
    <row r="245" spans="115:118" x14ac:dyDescent="0.25">
      <c r="DK245" s="177">
        <v>373</v>
      </c>
      <c r="DL245" s="178" t="s">
        <v>784</v>
      </c>
      <c r="DM245" s="179">
        <v>9</v>
      </c>
      <c r="DN245" s="171"/>
    </row>
    <row r="246" spans="115:118" x14ac:dyDescent="0.25">
      <c r="DK246" s="177">
        <v>374</v>
      </c>
      <c r="DL246" s="178" t="s">
        <v>785</v>
      </c>
      <c r="DM246" s="179">
        <v>10</v>
      </c>
      <c r="DN246" s="171"/>
    </row>
    <row r="247" spans="115:118" x14ac:dyDescent="0.25">
      <c r="DK247" s="177">
        <v>375</v>
      </c>
      <c r="DL247" s="178" t="s">
        <v>786</v>
      </c>
      <c r="DM247" s="179">
        <v>11</v>
      </c>
      <c r="DN247" s="171"/>
    </row>
    <row r="248" spans="115:118" x14ac:dyDescent="0.25">
      <c r="DK248" s="177">
        <v>376</v>
      </c>
      <c r="DL248" s="178" t="s">
        <v>787</v>
      </c>
      <c r="DM248" s="179">
        <v>8</v>
      </c>
      <c r="DN248" s="171"/>
    </row>
    <row r="249" spans="115:118" x14ac:dyDescent="0.25">
      <c r="DK249" s="177">
        <v>377</v>
      </c>
      <c r="DL249" s="178" t="s">
        <v>788</v>
      </c>
      <c r="DM249" s="179">
        <v>9</v>
      </c>
      <c r="DN249" s="171"/>
    </row>
    <row r="250" spans="115:118" x14ac:dyDescent="0.25">
      <c r="DK250" s="177">
        <v>378</v>
      </c>
      <c r="DL250" s="178" t="s">
        <v>789</v>
      </c>
      <c r="DM250" s="179">
        <v>11</v>
      </c>
      <c r="DN250" s="171"/>
    </row>
    <row r="251" spans="115:118" x14ac:dyDescent="0.25">
      <c r="DK251" s="177">
        <v>381</v>
      </c>
      <c r="DL251" s="178" t="s">
        <v>732</v>
      </c>
      <c r="DM251" s="179">
        <v>10</v>
      </c>
      <c r="DN251" s="171"/>
    </row>
    <row r="252" spans="115:118" x14ac:dyDescent="0.25">
      <c r="DK252" s="177">
        <v>382</v>
      </c>
      <c r="DL252" s="178" t="s">
        <v>733</v>
      </c>
      <c r="DM252" s="179">
        <v>11</v>
      </c>
      <c r="DN252" s="171"/>
    </row>
    <row r="253" spans="115:118" x14ac:dyDescent="0.25">
      <c r="DK253" s="177">
        <v>383</v>
      </c>
      <c r="DL253" s="178" t="s">
        <v>734</v>
      </c>
      <c r="DM253" s="179">
        <v>12</v>
      </c>
      <c r="DN253" s="171"/>
    </row>
    <row r="254" spans="115:118" x14ac:dyDescent="0.25">
      <c r="DK254" s="177">
        <v>410</v>
      </c>
      <c r="DL254" s="178" t="s">
        <v>790</v>
      </c>
      <c r="DM254" s="179">
        <v>5</v>
      </c>
      <c r="DN254" s="171"/>
    </row>
    <row r="255" spans="115:118" x14ac:dyDescent="0.25">
      <c r="DK255" s="177">
        <v>411</v>
      </c>
      <c r="DL255" s="178" t="s">
        <v>791</v>
      </c>
      <c r="DM255" s="179">
        <v>6</v>
      </c>
      <c r="DN255" s="171" t="s">
        <v>961</v>
      </c>
    </row>
    <row r="256" spans="115:118" x14ac:dyDescent="0.25">
      <c r="DK256" s="177">
        <v>412</v>
      </c>
      <c r="DL256" s="178" t="s">
        <v>792</v>
      </c>
      <c r="DM256" s="179">
        <v>7</v>
      </c>
      <c r="DN256" s="171" t="s">
        <v>961</v>
      </c>
    </row>
    <row r="257" spans="115:118" x14ac:dyDescent="0.25">
      <c r="DK257" s="177">
        <v>413</v>
      </c>
      <c r="DL257" s="178" t="s">
        <v>793</v>
      </c>
      <c r="DM257" s="179">
        <v>8</v>
      </c>
      <c r="DN257" s="171" t="s">
        <v>961</v>
      </c>
    </row>
    <row r="258" spans="115:118" x14ac:dyDescent="0.25">
      <c r="DK258" s="177">
        <v>420</v>
      </c>
      <c r="DL258" s="178" t="s">
        <v>794</v>
      </c>
      <c r="DM258" s="179">
        <v>4</v>
      </c>
      <c r="DN258" s="171" t="s">
        <v>960</v>
      </c>
    </row>
    <row r="259" spans="115:118" x14ac:dyDescent="0.25">
      <c r="DK259" s="177">
        <v>421</v>
      </c>
      <c r="DL259" s="178" t="s">
        <v>795</v>
      </c>
      <c r="DM259" s="179">
        <v>5</v>
      </c>
      <c r="DN259" s="171" t="s">
        <v>960</v>
      </c>
    </row>
    <row r="260" spans="115:118" x14ac:dyDescent="0.25">
      <c r="DK260" s="177">
        <v>422</v>
      </c>
      <c r="DL260" s="178" t="s">
        <v>796</v>
      </c>
      <c r="DM260" s="179">
        <v>6</v>
      </c>
      <c r="DN260" s="171" t="s">
        <v>960</v>
      </c>
    </row>
    <row r="261" spans="115:118" x14ac:dyDescent="0.25">
      <c r="DK261" s="177">
        <v>423</v>
      </c>
      <c r="DL261" s="178" t="s">
        <v>797</v>
      </c>
      <c r="DM261" s="179">
        <v>7</v>
      </c>
      <c r="DN261" s="171" t="s">
        <v>960</v>
      </c>
    </row>
    <row r="262" spans="115:118" x14ac:dyDescent="0.25">
      <c r="DK262" s="177">
        <v>424</v>
      </c>
      <c r="DL262" s="178" t="s">
        <v>798</v>
      </c>
      <c r="DM262" s="179">
        <v>8</v>
      </c>
      <c r="DN262" s="171" t="s">
        <v>960</v>
      </c>
    </row>
    <row r="263" spans="115:118" x14ac:dyDescent="0.25">
      <c r="DK263" s="177">
        <v>430</v>
      </c>
      <c r="DL263" s="178" t="s">
        <v>799</v>
      </c>
      <c r="DM263" s="179">
        <v>6</v>
      </c>
      <c r="DN263" s="171"/>
    </row>
    <row r="264" spans="115:118" x14ac:dyDescent="0.25">
      <c r="DK264" s="177">
        <v>431</v>
      </c>
      <c r="DL264" s="178" t="s">
        <v>800</v>
      </c>
      <c r="DM264" s="179">
        <v>7</v>
      </c>
      <c r="DN264" s="171"/>
    </row>
    <row r="265" spans="115:118" x14ac:dyDescent="0.25">
      <c r="DK265" s="177">
        <v>432</v>
      </c>
      <c r="DL265" s="178" t="s">
        <v>801</v>
      </c>
      <c r="DM265" s="179">
        <v>8</v>
      </c>
      <c r="DN265" s="171"/>
    </row>
    <row r="266" spans="115:118" x14ac:dyDescent="0.25">
      <c r="DK266" s="177">
        <v>433</v>
      </c>
      <c r="DL266" s="178" t="s">
        <v>802</v>
      </c>
      <c r="DM266" s="179">
        <v>9</v>
      </c>
      <c r="DN266" s="171"/>
    </row>
    <row r="267" spans="115:118" x14ac:dyDescent="0.25">
      <c r="DK267" s="177">
        <v>434</v>
      </c>
      <c r="DL267" s="178" t="s">
        <v>803</v>
      </c>
      <c r="DM267" s="179">
        <v>10</v>
      </c>
      <c r="DN267" s="171"/>
    </row>
    <row r="268" spans="115:118" x14ac:dyDescent="0.25">
      <c r="DK268" s="177">
        <v>441</v>
      </c>
      <c r="DL268" s="178" t="s">
        <v>804</v>
      </c>
      <c r="DM268" s="179">
        <v>7</v>
      </c>
      <c r="DN268" s="171" t="s">
        <v>962</v>
      </c>
    </row>
    <row r="269" spans="115:118" x14ac:dyDescent="0.25">
      <c r="DK269" s="177">
        <v>442</v>
      </c>
      <c r="DL269" s="178" t="s">
        <v>805</v>
      </c>
      <c r="DM269" s="179">
        <v>8</v>
      </c>
      <c r="DN269" s="171" t="s">
        <v>962</v>
      </c>
    </row>
    <row r="270" spans="115:118" x14ac:dyDescent="0.25">
      <c r="DK270" s="177">
        <v>443</v>
      </c>
      <c r="DL270" s="178" t="s">
        <v>806</v>
      </c>
      <c r="DM270" s="179">
        <v>9</v>
      </c>
      <c r="DN270" s="171" t="s">
        <v>962</v>
      </c>
    </row>
    <row r="271" spans="115:118" x14ac:dyDescent="0.25">
      <c r="DK271" s="177">
        <v>444</v>
      </c>
      <c r="DL271" s="178" t="s">
        <v>807</v>
      </c>
      <c r="DM271" s="179">
        <v>10</v>
      </c>
      <c r="DN271" s="171" t="s">
        <v>962</v>
      </c>
    </row>
    <row r="272" spans="115:118" x14ac:dyDescent="0.25">
      <c r="DK272" s="177">
        <v>451</v>
      </c>
      <c r="DL272" s="178" t="s">
        <v>808</v>
      </c>
      <c r="DM272" s="179">
        <v>7</v>
      </c>
      <c r="DN272" s="171"/>
    </row>
    <row r="273" spans="115:118" x14ac:dyDescent="0.25">
      <c r="DK273" s="177">
        <v>452</v>
      </c>
      <c r="DL273" s="178" t="s">
        <v>809</v>
      </c>
      <c r="DM273" s="179">
        <v>8</v>
      </c>
      <c r="DN273" s="171"/>
    </row>
    <row r="274" spans="115:118" x14ac:dyDescent="0.25">
      <c r="DK274" s="177">
        <v>453</v>
      </c>
      <c r="DL274" s="178" t="s">
        <v>810</v>
      </c>
      <c r="DM274" s="179">
        <v>9</v>
      </c>
      <c r="DN274" s="171"/>
    </row>
    <row r="275" spans="115:118" x14ac:dyDescent="0.25">
      <c r="DK275" s="177">
        <v>454</v>
      </c>
      <c r="DL275" s="178" t="s">
        <v>811</v>
      </c>
      <c r="DM275" s="179">
        <v>10</v>
      </c>
      <c r="DN275" s="171"/>
    </row>
    <row r="276" spans="115:118" x14ac:dyDescent="0.25">
      <c r="DK276" s="177">
        <v>460</v>
      </c>
      <c r="DL276" s="178" t="s">
        <v>812</v>
      </c>
      <c r="DM276" s="179">
        <v>6</v>
      </c>
      <c r="DN276" s="171"/>
    </row>
    <row r="277" spans="115:118" x14ac:dyDescent="0.25">
      <c r="DK277" s="177">
        <v>461</v>
      </c>
      <c r="DL277" s="178" t="s">
        <v>813</v>
      </c>
      <c r="DM277" s="179">
        <v>7</v>
      </c>
      <c r="DN277" s="171"/>
    </row>
    <row r="278" spans="115:118" x14ac:dyDescent="0.25">
      <c r="DK278" s="177">
        <v>462</v>
      </c>
      <c r="DL278" s="178" t="s">
        <v>814</v>
      </c>
      <c r="DM278" s="179">
        <v>8</v>
      </c>
      <c r="DN278" s="171"/>
    </row>
    <row r="279" spans="115:118" x14ac:dyDescent="0.25">
      <c r="DK279" s="177">
        <v>463</v>
      </c>
      <c r="DL279" s="178" t="s">
        <v>815</v>
      </c>
      <c r="DM279" s="179">
        <v>9</v>
      </c>
      <c r="DN279" s="171"/>
    </row>
    <row r="280" spans="115:118" x14ac:dyDescent="0.25">
      <c r="DK280" s="177">
        <v>464</v>
      </c>
      <c r="DL280" s="178" t="s">
        <v>816</v>
      </c>
      <c r="DM280" s="179">
        <v>10</v>
      </c>
      <c r="DN280" s="171"/>
    </row>
    <row r="281" spans="115:118" x14ac:dyDescent="0.25">
      <c r="DK281" s="177">
        <v>490</v>
      </c>
      <c r="DL281" s="178" t="s">
        <v>732</v>
      </c>
      <c r="DM281" s="179">
        <v>8</v>
      </c>
      <c r="DN281" s="171"/>
    </row>
    <row r="282" spans="115:118" x14ac:dyDescent="0.25">
      <c r="DK282" s="177">
        <v>491</v>
      </c>
      <c r="DL282" s="178" t="s">
        <v>733</v>
      </c>
      <c r="DM282" s="179">
        <v>9</v>
      </c>
      <c r="DN282" s="171"/>
    </row>
    <row r="283" spans="115:118" x14ac:dyDescent="0.25">
      <c r="DK283" s="177">
        <v>492</v>
      </c>
      <c r="DL283" s="178" t="s">
        <v>734</v>
      </c>
      <c r="DM283" s="179">
        <v>10</v>
      </c>
      <c r="DN283" s="171"/>
    </row>
    <row r="284" spans="115:118" x14ac:dyDescent="0.25">
      <c r="DK284" s="177">
        <v>493</v>
      </c>
      <c r="DL284" s="178" t="s">
        <v>817</v>
      </c>
      <c r="DM284" s="179">
        <v>11</v>
      </c>
      <c r="DN284" s="171"/>
    </row>
    <row r="285" spans="115:118" x14ac:dyDescent="0.25">
      <c r="DK285" s="177">
        <v>494</v>
      </c>
      <c r="DL285" s="178" t="s">
        <v>736</v>
      </c>
      <c r="DM285" s="179">
        <v>12</v>
      </c>
      <c r="DN285" s="171"/>
    </row>
    <row r="286" spans="115:118" x14ac:dyDescent="0.25">
      <c r="DK286" s="177">
        <v>501</v>
      </c>
      <c r="DL286" s="178" t="s">
        <v>818</v>
      </c>
      <c r="DM286" s="179">
        <v>1</v>
      </c>
      <c r="DN286" s="171"/>
    </row>
    <row r="287" spans="115:118" x14ac:dyDescent="0.25">
      <c r="DK287" s="177">
        <v>502</v>
      </c>
      <c r="DL287" s="178" t="s">
        <v>819</v>
      </c>
      <c r="DM287" s="179">
        <v>2</v>
      </c>
      <c r="DN287" s="171"/>
    </row>
    <row r="288" spans="115:118" x14ac:dyDescent="0.25">
      <c r="DK288" s="177">
        <v>504</v>
      </c>
      <c r="DL288" s="178" t="s">
        <v>821</v>
      </c>
      <c r="DM288" s="179">
        <v>4</v>
      </c>
      <c r="DN288" s="171"/>
    </row>
    <row r="289" spans="115:118" x14ac:dyDescent="0.25">
      <c r="DK289" s="177">
        <v>506</v>
      </c>
      <c r="DL289" s="178" t="s">
        <v>822</v>
      </c>
      <c r="DM289" s="179">
        <v>3</v>
      </c>
      <c r="DN289" s="171"/>
    </row>
    <row r="290" spans="115:118" x14ac:dyDescent="0.25">
      <c r="DK290" s="177">
        <v>507</v>
      </c>
      <c r="DL290" s="178" t="s">
        <v>823</v>
      </c>
      <c r="DM290" s="179">
        <v>4</v>
      </c>
      <c r="DN290" s="171"/>
    </row>
    <row r="291" spans="115:118" x14ac:dyDescent="0.25">
      <c r="DK291" s="177">
        <v>503</v>
      </c>
      <c r="DL291" s="178" t="s">
        <v>820</v>
      </c>
      <c r="DM291" s="179">
        <v>3</v>
      </c>
      <c r="DN291" s="171"/>
    </row>
    <row r="292" spans="115:118" x14ac:dyDescent="0.25">
      <c r="DK292" s="177">
        <v>508</v>
      </c>
      <c r="DL292" s="178" t="s">
        <v>824</v>
      </c>
      <c r="DM292" s="179">
        <v>5</v>
      </c>
      <c r="DN292" s="171"/>
    </row>
    <row r="293" spans="115:118" x14ac:dyDescent="0.25">
      <c r="DK293" s="177">
        <v>509</v>
      </c>
      <c r="DL293" s="178" t="s">
        <v>825</v>
      </c>
      <c r="DM293" s="179">
        <v>6</v>
      </c>
      <c r="DN293" s="171"/>
    </row>
    <row r="294" spans="115:118" x14ac:dyDescent="0.25">
      <c r="DK294" s="177">
        <v>511</v>
      </c>
      <c r="DL294" s="178" t="s">
        <v>826</v>
      </c>
      <c r="DM294" s="179">
        <v>4</v>
      </c>
      <c r="DN294" s="171"/>
    </row>
    <row r="295" spans="115:118" x14ac:dyDescent="0.25">
      <c r="DK295" s="177">
        <v>512</v>
      </c>
      <c r="DL295" s="178" t="s">
        <v>827</v>
      </c>
      <c r="DM295" s="179">
        <v>5</v>
      </c>
      <c r="DN295" s="171"/>
    </row>
    <row r="296" spans="115:118" x14ac:dyDescent="0.25">
      <c r="DK296" s="177">
        <v>513</v>
      </c>
      <c r="DL296" s="178" t="s">
        <v>828</v>
      </c>
      <c r="DM296" s="179">
        <v>6</v>
      </c>
      <c r="DN296" s="171"/>
    </row>
    <row r="297" spans="115:118" x14ac:dyDescent="0.25">
      <c r="DK297" s="177">
        <v>514</v>
      </c>
      <c r="DL297" s="178" t="s">
        <v>829</v>
      </c>
      <c r="DM297" s="179">
        <v>7</v>
      </c>
      <c r="DN297" s="171"/>
    </row>
    <row r="298" spans="115:118" x14ac:dyDescent="0.25">
      <c r="DK298" s="177">
        <v>516</v>
      </c>
      <c r="DL298" s="178" t="s">
        <v>830</v>
      </c>
      <c r="DM298" s="179">
        <v>4</v>
      </c>
      <c r="DN298" s="171"/>
    </row>
    <row r="299" spans="115:118" x14ac:dyDescent="0.25">
      <c r="DK299" s="177">
        <v>517</v>
      </c>
      <c r="DL299" s="178" t="s">
        <v>831</v>
      </c>
      <c r="DM299" s="179">
        <v>5</v>
      </c>
      <c r="DN299" s="171"/>
    </row>
    <row r="300" spans="115:118" x14ac:dyDescent="0.25">
      <c r="DK300" s="177">
        <v>518</v>
      </c>
      <c r="DL300" s="178" t="s">
        <v>832</v>
      </c>
      <c r="DM300" s="179">
        <v>6</v>
      </c>
      <c r="DN300" s="171"/>
    </row>
    <row r="301" spans="115:118" x14ac:dyDescent="0.25">
      <c r="DK301" s="177">
        <v>521</v>
      </c>
      <c r="DL301" s="178" t="s">
        <v>833</v>
      </c>
      <c r="DM301" s="179">
        <v>4</v>
      </c>
      <c r="DN301" s="171"/>
    </row>
    <row r="302" spans="115:118" x14ac:dyDescent="0.25">
      <c r="DK302" s="177">
        <v>522</v>
      </c>
      <c r="DL302" s="178" t="s">
        <v>834</v>
      </c>
      <c r="DM302" s="179">
        <v>5</v>
      </c>
      <c r="DN302" s="171"/>
    </row>
    <row r="303" spans="115:118" x14ac:dyDescent="0.25">
      <c r="DK303" s="177">
        <v>523</v>
      </c>
      <c r="DL303" s="178" t="s">
        <v>835</v>
      </c>
      <c r="DM303" s="179">
        <v>6</v>
      </c>
      <c r="DN303" s="171"/>
    </row>
    <row r="304" spans="115:118" x14ac:dyDescent="0.25">
      <c r="DK304" s="177">
        <v>524</v>
      </c>
      <c r="DL304" s="178" t="s">
        <v>836</v>
      </c>
      <c r="DM304" s="179">
        <v>7</v>
      </c>
      <c r="DN304" s="171"/>
    </row>
    <row r="305" spans="115:118" x14ac:dyDescent="0.25">
      <c r="DK305" s="177">
        <v>531</v>
      </c>
      <c r="DL305" s="178" t="s">
        <v>837</v>
      </c>
      <c r="DM305" s="179">
        <v>5</v>
      </c>
      <c r="DN305" s="171"/>
    </row>
    <row r="306" spans="115:118" x14ac:dyDescent="0.25">
      <c r="DK306" s="177">
        <v>532</v>
      </c>
      <c r="DL306" s="178" t="s">
        <v>838</v>
      </c>
      <c r="DM306" s="179">
        <v>6</v>
      </c>
      <c r="DN306" s="171"/>
    </row>
    <row r="307" spans="115:118" x14ac:dyDescent="0.25">
      <c r="DK307" s="177">
        <v>533</v>
      </c>
      <c r="DL307" s="178" t="s">
        <v>839</v>
      </c>
      <c r="DM307" s="179">
        <v>6</v>
      </c>
      <c r="DN307" s="171"/>
    </row>
    <row r="308" spans="115:118" x14ac:dyDescent="0.25">
      <c r="DK308" s="177">
        <v>534</v>
      </c>
      <c r="DL308" s="178" t="s">
        <v>840</v>
      </c>
      <c r="DM308" s="179">
        <v>7</v>
      </c>
      <c r="DN308" s="171"/>
    </row>
    <row r="309" spans="115:118" x14ac:dyDescent="0.25">
      <c r="DK309" s="177">
        <v>541</v>
      </c>
      <c r="DL309" s="178" t="s">
        <v>841</v>
      </c>
      <c r="DM309" s="179">
        <v>6</v>
      </c>
      <c r="DN309" s="171"/>
    </row>
    <row r="310" spans="115:118" x14ac:dyDescent="0.25">
      <c r="DK310" s="177">
        <v>542</v>
      </c>
      <c r="DL310" s="178" t="s">
        <v>842</v>
      </c>
      <c r="DM310" s="179">
        <v>7</v>
      </c>
      <c r="DN310" s="171" t="s">
        <v>967</v>
      </c>
    </row>
    <row r="311" spans="115:118" x14ac:dyDescent="0.25">
      <c r="DK311" s="177">
        <v>543</v>
      </c>
      <c r="DL311" s="178" t="s">
        <v>843</v>
      </c>
      <c r="DM311" s="179">
        <v>8</v>
      </c>
      <c r="DN311" s="171"/>
    </row>
    <row r="312" spans="115:118" x14ac:dyDescent="0.25">
      <c r="DK312" s="177">
        <v>544</v>
      </c>
      <c r="DL312" s="178" t="s">
        <v>844</v>
      </c>
      <c r="DM312" s="179">
        <v>9</v>
      </c>
      <c r="DN312" s="171"/>
    </row>
    <row r="313" spans="115:118" x14ac:dyDescent="0.25">
      <c r="DK313" s="177">
        <v>545</v>
      </c>
      <c r="DL313" s="178" t="s">
        <v>845</v>
      </c>
      <c r="DM313" s="179">
        <v>10</v>
      </c>
      <c r="DN313" s="171"/>
    </row>
    <row r="314" spans="115:118" x14ac:dyDescent="0.25">
      <c r="DK314" s="177">
        <v>550</v>
      </c>
      <c r="DL314" s="178" t="s">
        <v>846</v>
      </c>
      <c r="DM314" s="179">
        <v>7</v>
      </c>
      <c r="DN314" s="171"/>
    </row>
    <row r="315" spans="115:118" x14ac:dyDescent="0.25">
      <c r="DK315" s="177">
        <v>551</v>
      </c>
      <c r="DL315" s="178" t="s">
        <v>732</v>
      </c>
      <c r="DM315" s="179">
        <v>8</v>
      </c>
      <c r="DN315" s="171"/>
    </row>
    <row r="316" spans="115:118" x14ac:dyDescent="0.25">
      <c r="DK316" s="177">
        <v>552</v>
      </c>
      <c r="DL316" s="178" t="s">
        <v>733</v>
      </c>
      <c r="DM316" s="179">
        <v>9</v>
      </c>
      <c r="DN316" s="171"/>
    </row>
    <row r="317" spans="115:118" x14ac:dyDescent="0.25">
      <c r="DK317" s="177">
        <v>553</v>
      </c>
      <c r="DL317" s="178" t="s">
        <v>734</v>
      </c>
      <c r="DM317" s="179">
        <v>10</v>
      </c>
      <c r="DN317" s="171"/>
    </row>
    <row r="318" spans="115:118" x14ac:dyDescent="0.25">
      <c r="DK318" s="177">
        <v>554</v>
      </c>
      <c r="DL318" s="178" t="s">
        <v>817</v>
      </c>
      <c r="DM318" s="179">
        <v>11</v>
      </c>
      <c r="DN318" s="171"/>
    </row>
    <row r="319" spans="115:118" x14ac:dyDescent="0.25">
      <c r="DK319" s="177">
        <v>555</v>
      </c>
      <c r="DL319" s="180" t="s">
        <v>736</v>
      </c>
      <c r="DM319" s="179">
        <v>12</v>
      </c>
      <c r="DN319" s="171"/>
    </row>
    <row r="320" spans="115:118" x14ac:dyDescent="0.25">
      <c r="DK320" s="177">
        <v>561</v>
      </c>
      <c r="DL320" s="178" t="s">
        <v>847</v>
      </c>
      <c r="DM320" s="179">
        <v>3</v>
      </c>
      <c r="DN320" s="171"/>
    </row>
    <row r="321" spans="115:118" x14ac:dyDescent="0.25">
      <c r="DK321" s="177">
        <v>562</v>
      </c>
      <c r="DL321" s="178" t="s">
        <v>848</v>
      </c>
      <c r="DM321" s="179">
        <v>4</v>
      </c>
      <c r="DN321" s="171"/>
    </row>
    <row r="322" spans="115:118" x14ac:dyDescent="0.25">
      <c r="DK322" s="177">
        <v>563</v>
      </c>
      <c r="DL322" s="178" t="s">
        <v>849</v>
      </c>
      <c r="DM322" s="179">
        <v>5</v>
      </c>
      <c r="DN322" s="171"/>
    </row>
    <row r="323" spans="115:118" x14ac:dyDescent="0.25">
      <c r="DK323" s="177">
        <v>564</v>
      </c>
      <c r="DL323" s="178" t="s">
        <v>850</v>
      </c>
      <c r="DM323" s="179">
        <v>6</v>
      </c>
      <c r="DN323" s="171"/>
    </row>
    <row r="324" spans="115:118" x14ac:dyDescent="0.25">
      <c r="DK324" s="177">
        <v>565</v>
      </c>
      <c r="DL324" s="178" t="s">
        <v>851</v>
      </c>
      <c r="DM324" s="179">
        <v>7</v>
      </c>
      <c r="DN324" s="171"/>
    </row>
    <row r="325" spans="115:118" x14ac:dyDescent="0.25">
      <c r="DK325" s="177">
        <v>566</v>
      </c>
      <c r="DL325" s="178" t="s">
        <v>0</v>
      </c>
      <c r="DM325" s="179">
        <v>8</v>
      </c>
      <c r="DN325" s="171"/>
    </row>
    <row r="326" spans="115:118" x14ac:dyDescent="0.25">
      <c r="DK326" s="177">
        <v>571</v>
      </c>
      <c r="DL326" s="178" t="s">
        <v>1</v>
      </c>
      <c r="DM326" s="179">
        <v>3</v>
      </c>
      <c r="DN326" s="171"/>
    </row>
    <row r="327" spans="115:118" x14ac:dyDescent="0.25">
      <c r="DK327" s="177">
        <v>572</v>
      </c>
      <c r="DL327" s="178" t="s">
        <v>2</v>
      </c>
      <c r="DM327" s="179">
        <v>4</v>
      </c>
      <c r="DN327" s="171"/>
    </row>
    <row r="328" spans="115:118" x14ac:dyDescent="0.25">
      <c r="DK328" s="177">
        <v>573</v>
      </c>
      <c r="DL328" s="178" t="s">
        <v>3</v>
      </c>
      <c r="DM328" s="179">
        <v>5</v>
      </c>
      <c r="DN328" s="171"/>
    </row>
    <row r="329" spans="115:118" x14ac:dyDescent="0.25">
      <c r="DK329" s="177">
        <v>574</v>
      </c>
      <c r="DL329" s="178" t="s">
        <v>4</v>
      </c>
      <c r="DM329" s="179">
        <v>6</v>
      </c>
      <c r="DN329" s="171"/>
    </row>
    <row r="330" spans="115:118" x14ac:dyDescent="0.25">
      <c r="DK330" s="177">
        <v>575</v>
      </c>
      <c r="DL330" s="178" t="s">
        <v>5</v>
      </c>
      <c r="DM330" s="179">
        <v>7</v>
      </c>
      <c r="DN330" s="171"/>
    </row>
    <row r="331" spans="115:118" x14ac:dyDescent="0.25">
      <c r="DK331" s="177">
        <v>576</v>
      </c>
      <c r="DL331" s="178" t="s">
        <v>6</v>
      </c>
      <c r="DM331" s="179">
        <v>8</v>
      </c>
      <c r="DN331" s="171"/>
    </row>
    <row r="332" spans="115:118" x14ac:dyDescent="0.25">
      <c r="DK332" s="177">
        <v>577</v>
      </c>
      <c r="DL332" s="178" t="s">
        <v>7</v>
      </c>
      <c r="DM332" s="181"/>
      <c r="DN332" s="171"/>
    </row>
    <row r="333" spans="115:118" x14ac:dyDescent="0.25">
      <c r="DK333" s="177">
        <v>578</v>
      </c>
      <c r="DL333" s="178" t="s">
        <v>8</v>
      </c>
      <c r="DM333" s="179">
        <v>7</v>
      </c>
      <c r="DN333" s="171"/>
    </row>
    <row r="334" spans="115:118" x14ac:dyDescent="0.25">
      <c r="DK334" s="177">
        <v>580</v>
      </c>
      <c r="DL334" s="178" t="s">
        <v>9</v>
      </c>
      <c r="DM334" s="179">
        <v>2</v>
      </c>
      <c r="DN334" s="171"/>
    </row>
    <row r="335" spans="115:118" x14ac:dyDescent="0.25">
      <c r="DK335" s="177">
        <v>581</v>
      </c>
      <c r="DL335" s="178" t="s">
        <v>10</v>
      </c>
      <c r="DM335" s="179">
        <v>3</v>
      </c>
      <c r="DN335" s="171"/>
    </row>
    <row r="336" spans="115:118" x14ac:dyDescent="0.25">
      <c r="DK336" s="177">
        <v>582</v>
      </c>
      <c r="DL336" s="178" t="s">
        <v>11</v>
      </c>
      <c r="DM336" s="179">
        <v>4</v>
      </c>
      <c r="DN336" s="171"/>
    </row>
    <row r="337" spans="115:118" x14ac:dyDescent="0.25">
      <c r="DK337" s="177">
        <v>583</v>
      </c>
      <c r="DL337" s="178" t="s">
        <v>12</v>
      </c>
      <c r="DM337" s="179">
        <v>4</v>
      </c>
      <c r="DN337" s="171"/>
    </row>
    <row r="338" spans="115:118" x14ac:dyDescent="0.25">
      <c r="DK338" s="177">
        <v>584</v>
      </c>
      <c r="DL338" s="178" t="s">
        <v>13</v>
      </c>
      <c r="DM338" s="179">
        <v>5</v>
      </c>
      <c r="DN338" s="171"/>
    </row>
    <row r="339" spans="115:118" x14ac:dyDescent="0.25">
      <c r="DK339" s="177">
        <v>585</v>
      </c>
      <c r="DL339" s="178" t="s">
        <v>14</v>
      </c>
      <c r="DM339" s="179">
        <v>6</v>
      </c>
      <c r="DN339" s="171"/>
    </row>
    <row r="340" spans="115:118" x14ac:dyDescent="0.25">
      <c r="DK340" s="177">
        <v>586</v>
      </c>
      <c r="DL340" s="178" t="s">
        <v>15</v>
      </c>
      <c r="DM340" s="179">
        <v>7</v>
      </c>
      <c r="DN340" s="171"/>
    </row>
    <row r="341" spans="115:118" x14ac:dyDescent="0.25">
      <c r="DK341" s="177">
        <v>587</v>
      </c>
      <c r="DL341" s="178" t="s">
        <v>16</v>
      </c>
      <c r="DM341" s="179">
        <v>8</v>
      </c>
      <c r="DN341" s="171"/>
    </row>
    <row r="342" spans="115:118" x14ac:dyDescent="0.25">
      <c r="DK342" s="177">
        <v>590</v>
      </c>
      <c r="DL342" s="178" t="s">
        <v>846</v>
      </c>
      <c r="DM342" s="179">
        <v>7</v>
      </c>
      <c r="DN342" s="171"/>
    </row>
    <row r="343" spans="115:118" x14ac:dyDescent="0.25">
      <c r="DK343" s="177">
        <v>591</v>
      </c>
      <c r="DL343" s="178" t="s">
        <v>17</v>
      </c>
      <c r="DM343" s="179">
        <v>8</v>
      </c>
      <c r="DN343" s="171"/>
    </row>
    <row r="344" spans="115:118" x14ac:dyDescent="0.25">
      <c r="DK344" s="177">
        <v>592</v>
      </c>
      <c r="DL344" s="178" t="s">
        <v>18</v>
      </c>
      <c r="DM344" s="179">
        <v>9</v>
      </c>
      <c r="DN344" s="171"/>
    </row>
    <row r="345" spans="115:118" x14ac:dyDescent="0.25">
      <c r="DK345" s="177">
        <v>593</v>
      </c>
      <c r="DL345" s="178" t="s">
        <v>19</v>
      </c>
      <c r="DM345" s="179">
        <v>10</v>
      </c>
      <c r="DN345" s="171"/>
    </row>
    <row r="346" spans="115:118" x14ac:dyDescent="0.25">
      <c r="DK346" s="177">
        <v>594</v>
      </c>
      <c r="DL346" s="178" t="s">
        <v>20</v>
      </c>
      <c r="DM346" s="179">
        <v>11</v>
      </c>
      <c r="DN346" s="171"/>
    </row>
    <row r="347" spans="115:118" x14ac:dyDescent="0.25">
      <c r="DK347" s="177">
        <v>601</v>
      </c>
      <c r="DL347" s="178" t="s">
        <v>21</v>
      </c>
      <c r="DM347" s="179">
        <v>4</v>
      </c>
      <c r="DN347" s="171"/>
    </row>
    <row r="348" spans="115:118" x14ac:dyDescent="0.25">
      <c r="DK348" s="177">
        <v>602</v>
      </c>
      <c r="DL348" s="178" t="s">
        <v>22</v>
      </c>
      <c r="DM348" s="179">
        <v>5</v>
      </c>
      <c r="DN348" s="171"/>
    </row>
    <row r="349" spans="115:118" x14ac:dyDescent="0.25">
      <c r="DK349" s="177">
        <v>603</v>
      </c>
      <c r="DL349" s="178" t="s">
        <v>23</v>
      </c>
      <c r="DM349" s="179">
        <v>6</v>
      </c>
      <c r="DN349" s="171"/>
    </row>
    <row r="350" spans="115:118" x14ac:dyDescent="0.25">
      <c r="DK350" s="177">
        <v>604</v>
      </c>
      <c r="DL350" s="178" t="s">
        <v>24</v>
      </c>
      <c r="DM350" s="179">
        <v>7</v>
      </c>
      <c r="DN350" s="171"/>
    </row>
    <row r="351" spans="115:118" x14ac:dyDescent="0.25">
      <c r="DK351" s="177">
        <v>611</v>
      </c>
      <c r="DL351" s="178" t="s">
        <v>25</v>
      </c>
      <c r="DM351" s="179">
        <v>1</v>
      </c>
      <c r="DN351" s="171"/>
    </row>
    <row r="352" spans="115:118" x14ac:dyDescent="0.25">
      <c r="DK352" s="177">
        <v>612</v>
      </c>
      <c r="DL352" s="178" t="s">
        <v>26</v>
      </c>
      <c r="DM352" s="179">
        <v>2</v>
      </c>
      <c r="DN352" s="171"/>
    </row>
    <row r="353" spans="115:118" x14ac:dyDescent="0.25">
      <c r="DK353" s="177">
        <v>613</v>
      </c>
      <c r="DL353" s="178" t="s">
        <v>27</v>
      </c>
      <c r="DM353" s="179">
        <v>3</v>
      </c>
      <c r="DN353" s="171" t="s">
        <v>963</v>
      </c>
    </row>
    <row r="354" spans="115:118" x14ac:dyDescent="0.25">
      <c r="DK354" s="177">
        <v>614</v>
      </c>
      <c r="DL354" s="178" t="s">
        <v>28</v>
      </c>
      <c r="DM354" s="179">
        <v>4</v>
      </c>
      <c r="DN354" s="171" t="s">
        <v>963</v>
      </c>
    </row>
    <row r="355" spans="115:118" x14ac:dyDescent="0.25">
      <c r="DK355" s="177">
        <v>631</v>
      </c>
      <c r="DL355" s="178" t="s">
        <v>29</v>
      </c>
      <c r="DM355" s="179">
        <v>8</v>
      </c>
      <c r="DN355" s="171"/>
    </row>
    <row r="356" spans="115:118" x14ac:dyDescent="0.25">
      <c r="DK356" s="177">
        <v>632</v>
      </c>
      <c r="DL356" s="178" t="s">
        <v>30</v>
      </c>
      <c r="DM356" s="179">
        <v>9</v>
      </c>
      <c r="DN356" s="171"/>
    </row>
    <row r="357" spans="115:118" x14ac:dyDescent="0.25">
      <c r="DK357" s="177">
        <v>633</v>
      </c>
      <c r="DL357" s="178" t="s">
        <v>31</v>
      </c>
      <c r="DM357" s="179">
        <v>10</v>
      </c>
      <c r="DN357" s="171"/>
    </row>
    <row r="358" spans="115:118" x14ac:dyDescent="0.25">
      <c r="DK358" s="177">
        <v>634</v>
      </c>
      <c r="DL358" s="178" t="s">
        <v>32</v>
      </c>
      <c r="DM358" s="179">
        <v>11</v>
      </c>
      <c r="DN358" s="171"/>
    </row>
    <row r="359" spans="115:118" x14ac:dyDescent="0.25">
      <c r="DK359" s="177">
        <v>690</v>
      </c>
      <c r="DL359" s="178" t="s">
        <v>732</v>
      </c>
      <c r="DM359" s="179">
        <v>8</v>
      </c>
      <c r="DN359" s="171"/>
    </row>
    <row r="360" spans="115:118" x14ac:dyDescent="0.25">
      <c r="DK360" s="177">
        <v>691</v>
      </c>
      <c r="DL360" s="178" t="s">
        <v>733</v>
      </c>
      <c r="DM360" s="179">
        <v>9</v>
      </c>
      <c r="DN360" s="171"/>
    </row>
    <row r="361" spans="115:118" x14ac:dyDescent="0.25">
      <c r="DK361" s="177">
        <v>692</v>
      </c>
      <c r="DL361" s="178" t="s">
        <v>734</v>
      </c>
      <c r="DM361" s="179">
        <v>10</v>
      </c>
      <c r="DN361" s="171"/>
    </row>
    <row r="362" spans="115:118" x14ac:dyDescent="0.25">
      <c r="DK362" s="177">
        <v>693</v>
      </c>
      <c r="DL362" s="178" t="s">
        <v>817</v>
      </c>
      <c r="DM362" s="179">
        <v>11</v>
      </c>
      <c r="DN362" s="171"/>
    </row>
    <row r="363" spans="115:118" x14ac:dyDescent="0.25">
      <c r="DK363" s="177">
        <v>694</v>
      </c>
      <c r="DL363" s="178" t="s">
        <v>736</v>
      </c>
      <c r="DM363" s="179">
        <v>12</v>
      </c>
      <c r="DN363" s="171"/>
    </row>
    <row r="364" spans="115:118" x14ac:dyDescent="0.25">
      <c r="DK364" s="177">
        <v>706</v>
      </c>
      <c r="DL364" s="178" t="s">
        <v>33</v>
      </c>
      <c r="DM364" s="179">
        <v>4</v>
      </c>
      <c r="DN364" s="171"/>
    </row>
    <row r="365" spans="115:118" x14ac:dyDescent="0.25">
      <c r="DK365" s="177">
        <v>707</v>
      </c>
      <c r="DL365" s="178" t="s">
        <v>34</v>
      </c>
      <c r="DM365" s="179">
        <v>5</v>
      </c>
      <c r="DN365" s="171"/>
    </row>
    <row r="366" spans="115:118" x14ac:dyDescent="0.25">
      <c r="DK366" s="177">
        <v>708</v>
      </c>
      <c r="DL366" s="178" t="s">
        <v>35</v>
      </c>
      <c r="DM366" s="179">
        <v>6</v>
      </c>
      <c r="DN366" s="171"/>
    </row>
    <row r="367" spans="115:118" x14ac:dyDescent="0.25">
      <c r="DK367" s="177">
        <v>709</v>
      </c>
      <c r="DL367" s="178" t="s">
        <v>36</v>
      </c>
      <c r="DM367" s="179">
        <v>7</v>
      </c>
      <c r="DN367" s="171"/>
    </row>
    <row r="368" spans="115:118" x14ac:dyDescent="0.25">
      <c r="DK368" s="177">
        <v>710</v>
      </c>
      <c r="DL368" s="178" t="s">
        <v>37</v>
      </c>
      <c r="DM368" s="179">
        <v>6</v>
      </c>
      <c r="DN368" s="171"/>
    </row>
    <row r="369" spans="115:118" x14ac:dyDescent="0.25">
      <c r="DK369" s="177">
        <v>711</v>
      </c>
      <c r="DL369" s="178" t="s">
        <v>38</v>
      </c>
      <c r="DM369" s="179">
        <v>7</v>
      </c>
      <c r="DN369" s="171"/>
    </row>
    <row r="370" spans="115:118" x14ac:dyDescent="0.25">
      <c r="DK370" s="177">
        <v>712</v>
      </c>
      <c r="DL370" s="178" t="s">
        <v>39</v>
      </c>
      <c r="DM370" s="179">
        <v>8</v>
      </c>
      <c r="DN370" s="171"/>
    </row>
    <row r="371" spans="115:118" x14ac:dyDescent="0.25">
      <c r="DK371" s="177">
        <v>713</v>
      </c>
      <c r="DL371" s="178" t="s">
        <v>40</v>
      </c>
      <c r="DM371" s="179">
        <v>9</v>
      </c>
      <c r="DN371" s="171"/>
    </row>
    <row r="372" spans="115:118" x14ac:dyDescent="0.25">
      <c r="DK372" s="177">
        <v>714</v>
      </c>
      <c r="DL372" s="178" t="s">
        <v>41</v>
      </c>
      <c r="DM372" s="179">
        <v>10</v>
      </c>
      <c r="DN372" s="171"/>
    </row>
    <row r="373" spans="115:118" x14ac:dyDescent="0.25">
      <c r="DK373" s="177">
        <v>720</v>
      </c>
      <c r="DL373" s="178" t="s">
        <v>42</v>
      </c>
      <c r="DM373" s="179">
        <v>6</v>
      </c>
      <c r="DN373" s="171"/>
    </row>
    <row r="374" spans="115:118" x14ac:dyDescent="0.25">
      <c r="DK374" s="177">
        <v>721</v>
      </c>
      <c r="DL374" s="178" t="s">
        <v>43</v>
      </c>
      <c r="DM374" s="179">
        <v>7</v>
      </c>
      <c r="DN374" s="171"/>
    </row>
    <row r="375" spans="115:118" x14ac:dyDescent="0.25">
      <c r="DK375" s="177">
        <v>722</v>
      </c>
      <c r="DL375" s="178" t="s">
        <v>44</v>
      </c>
      <c r="DM375" s="179">
        <v>8</v>
      </c>
      <c r="DN375" s="171"/>
    </row>
    <row r="376" spans="115:118" x14ac:dyDescent="0.25">
      <c r="DK376" s="177">
        <v>723</v>
      </c>
      <c r="DL376" s="178" t="s">
        <v>45</v>
      </c>
      <c r="DM376" s="179">
        <v>9</v>
      </c>
      <c r="DN376" s="171"/>
    </row>
    <row r="377" spans="115:118" x14ac:dyDescent="0.25">
      <c r="DK377" s="177">
        <v>724</v>
      </c>
      <c r="DL377" s="178" t="s">
        <v>46</v>
      </c>
      <c r="DM377" s="179">
        <v>10</v>
      </c>
      <c r="DN377" s="171"/>
    </row>
    <row r="378" spans="115:118" x14ac:dyDescent="0.25">
      <c r="DK378" s="177">
        <v>731</v>
      </c>
      <c r="DL378" s="178" t="s">
        <v>47</v>
      </c>
      <c r="DM378" s="179">
        <v>4</v>
      </c>
      <c r="DN378" s="171" t="s">
        <v>964</v>
      </c>
    </row>
    <row r="379" spans="115:118" x14ac:dyDescent="0.25">
      <c r="DK379" s="177">
        <v>732</v>
      </c>
      <c r="DL379" s="178" t="s">
        <v>48</v>
      </c>
      <c r="DM379" s="179">
        <v>5</v>
      </c>
      <c r="DN379" s="171" t="s">
        <v>964</v>
      </c>
    </row>
    <row r="380" spans="115:118" x14ac:dyDescent="0.25">
      <c r="DK380" s="177">
        <v>733</v>
      </c>
      <c r="DL380" s="178" t="s">
        <v>49</v>
      </c>
      <c r="DM380" s="179">
        <v>6</v>
      </c>
      <c r="DN380" s="171" t="s">
        <v>964</v>
      </c>
    </row>
    <row r="381" spans="115:118" x14ac:dyDescent="0.25">
      <c r="DK381" s="177">
        <v>741</v>
      </c>
      <c r="DL381" s="178" t="s">
        <v>50</v>
      </c>
      <c r="DM381" s="179">
        <v>7</v>
      </c>
      <c r="DN381" s="171" t="s">
        <v>965</v>
      </c>
    </row>
    <row r="382" spans="115:118" x14ac:dyDescent="0.25">
      <c r="DK382" s="177">
        <v>742</v>
      </c>
      <c r="DL382" s="178" t="s">
        <v>51</v>
      </c>
      <c r="DM382" s="179">
        <v>8</v>
      </c>
      <c r="DN382" s="171" t="s">
        <v>966</v>
      </c>
    </row>
    <row r="383" spans="115:118" x14ac:dyDescent="0.25">
      <c r="DK383" s="177">
        <v>743</v>
      </c>
      <c r="DL383" s="178" t="s">
        <v>52</v>
      </c>
      <c r="DM383" s="179">
        <v>9</v>
      </c>
      <c r="DN383" s="171"/>
    </row>
    <row r="384" spans="115:118" x14ac:dyDescent="0.25">
      <c r="DK384" s="177">
        <v>750</v>
      </c>
      <c r="DL384" s="178" t="s">
        <v>732</v>
      </c>
      <c r="DM384" s="179">
        <v>9</v>
      </c>
      <c r="DN384" s="171" t="s">
        <v>951</v>
      </c>
    </row>
    <row r="385" spans="115:118" x14ac:dyDescent="0.25">
      <c r="DK385" s="177">
        <v>751</v>
      </c>
      <c r="DL385" s="178" t="s">
        <v>733</v>
      </c>
      <c r="DM385" s="179">
        <v>10</v>
      </c>
      <c r="DN385" s="171" t="s">
        <v>951</v>
      </c>
    </row>
    <row r="386" spans="115:118" x14ac:dyDescent="0.25">
      <c r="DK386" s="177">
        <v>752</v>
      </c>
      <c r="DL386" s="178" t="s">
        <v>734</v>
      </c>
      <c r="DM386" s="179">
        <v>11</v>
      </c>
      <c r="DN386" s="171" t="s">
        <v>951</v>
      </c>
    </row>
    <row r="387" spans="115:118" x14ac:dyDescent="0.25">
      <c r="DK387" s="177">
        <v>753</v>
      </c>
      <c r="DL387" s="178" t="s">
        <v>735</v>
      </c>
      <c r="DM387" s="179">
        <v>12</v>
      </c>
      <c r="DN387" s="171" t="s">
        <v>951</v>
      </c>
    </row>
    <row r="388" spans="115:118" x14ac:dyDescent="0.25">
      <c r="DK388" s="177">
        <v>760</v>
      </c>
      <c r="DL388" s="178" t="s">
        <v>53</v>
      </c>
      <c r="DM388" s="179">
        <v>6</v>
      </c>
      <c r="DN388" s="171"/>
    </row>
    <row r="389" spans="115:118" x14ac:dyDescent="0.25">
      <c r="DK389" s="177">
        <v>761</v>
      </c>
      <c r="DL389" s="178" t="s">
        <v>54</v>
      </c>
      <c r="DM389" s="179">
        <v>7</v>
      </c>
      <c r="DN389" s="171"/>
    </row>
    <row r="390" spans="115:118" x14ac:dyDescent="0.25">
      <c r="DK390" s="177">
        <v>762</v>
      </c>
      <c r="DL390" s="178" t="s">
        <v>55</v>
      </c>
      <c r="DM390" s="179">
        <v>8</v>
      </c>
      <c r="DN390" s="171"/>
    </row>
    <row r="391" spans="115:118" x14ac:dyDescent="0.25">
      <c r="DK391" s="177">
        <v>763</v>
      </c>
      <c r="DL391" s="178" t="s">
        <v>56</v>
      </c>
      <c r="DM391" s="179">
        <v>9</v>
      </c>
      <c r="DN391" s="171"/>
    </row>
    <row r="392" spans="115:118" x14ac:dyDescent="0.25">
      <c r="DK392" s="177">
        <v>764</v>
      </c>
      <c r="DL392" s="178" t="s">
        <v>57</v>
      </c>
      <c r="DM392" s="179">
        <v>10</v>
      </c>
      <c r="DN392" s="171"/>
    </row>
    <row r="393" spans="115:118" x14ac:dyDescent="0.25">
      <c r="DK393" s="177">
        <v>770</v>
      </c>
      <c r="DL393" s="178" t="s">
        <v>53</v>
      </c>
      <c r="DM393" s="179">
        <v>6</v>
      </c>
      <c r="DN393" s="171"/>
    </row>
    <row r="394" spans="115:118" x14ac:dyDescent="0.25">
      <c r="DK394" s="177">
        <v>771</v>
      </c>
      <c r="DL394" s="178" t="s">
        <v>54</v>
      </c>
      <c r="DM394" s="179">
        <v>7</v>
      </c>
      <c r="DN394" s="171" t="s">
        <v>951</v>
      </c>
    </row>
    <row r="395" spans="115:118" x14ac:dyDescent="0.25">
      <c r="DK395" s="177">
        <v>772</v>
      </c>
      <c r="DL395" s="178" t="s">
        <v>55</v>
      </c>
      <c r="DM395" s="179">
        <v>8</v>
      </c>
      <c r="DN395" s="171" t="s">
        <v>951</v>
      </c>
    </row>
    <row r="396" spans="115:118" x14ac:dyDescent="0.25">
      <c r="DK396" s="177">
        <v>773</v>
      </c>
      <c r="DL396" s="178" t="s">
        <v>56</v>
      </c>
      <c r="DM396" s="179">
        <v>9</v>
      </c>
      <c r="DN396" s="171" t="s">
        <v>951</v>
      </c>
    </row>
    <row r="397" spans="115:118" x14ac:dyDescent="0.25">
      <c r="DK397" s="177">
        <v>774</v>
      </c>
      <c r="DL397" s="178" t="s">
        <v>57</v>
      </c>
      <c r="DM397" s="179">
        <v>10</v>
      </c>
      <c r="DN397" s="171" t="s">
        <v>951</v>
      </c>
    </row>
    <row r="398" spans="115:118" x14ac:dyDescent="0.25">
      <c r="DK398" s="177">
        <v>780</v>
      </c>
      <c r="DL398" s="178" t="s">
        <v>53</v>
      </c>
      <c r="DM398" s="179">
        <v>6</v>
      </c>
      <c r="DN398" s="171"/>
    </row>
    <row r="399" spans="115:118" x14ac:dyDescent="0.25">
      <c r="DK399" s="177">
        <v>780</v>
      </c>
      <c r="DL399" s="178" t="s">
        <v>53</v>
      </c>
      <c r="DM399" s="179">
        <v>6</v>
      </c>
      <c r="DN399" s="171"/>
    </row>
    <row r="400" spans="115:118" x14ac:dyDescent="0.25">
      <c r="DK400" s="177">
        <v>781</v>
      </c>
      <c r="DL400" s="178" t="s">
        <v>54</v>
      </c>
      <c r="DM400" s="179">
        <v>7</v>
      </c>
      <c r="DN400" s="171" t="s">
        <v>952</v>
      </c>
    </row>
    <row r="401" spans="115:118" x14ac:dyDescent="0.25">
      <c r="DK401" s="177">
        <v>781</v>
      </c>
      <c r="DL401" s="178" t="s">
        <v>54</v>
      </c>
      <c r="DM401" s="179">
        <v>7</v>
      </c>
      <c r="DN401" s="171" t="s">
        <v>952</v>
      </c>
    </row>
    <row r="402" spans="115:118" x14ac:dyDescent="0.25">
      <c r="DK402" s="177">
        <v>782</v>
      </c>
      <c r="DL402" s="178" t="s">
        <v>55</v>
      </c>
      <c r="DM402" s="179">
        <v>8</v>
      </c>
      <c r="DN402" s="171" t="s">
        <v>952</v>
      </c>
    </row>
    <row r="403" spans="115:118" x14ac:dyDescent="0.25">
      <c r="DK403" s="177">
        <v>782</v>
      </c>
      <c r="DL403" s="178" t="s">
        <v>55</v>
      </c>
      <c r="DM403" s="179">
        <v>8</v>
      </c>
      <c r="DN403" s="171" t="s">
        <v>952</v>
      </c>
    </row>
    <row r="404" spans="115:118" x14ac:dyDescent="0.25">
      <c r="DK404" s="177">
        <v>783</v>
      </c>
      <c r="DL404" s="178" t="s">
        <v>56</v>
      </c>
      <c r="DM404" s="179">
        <v>9</v>
      </c>
      <c r="DN404" s="171" t="s">
        <v>952</v>
      </c>
    </row>
    <row r="405" spans="115:118" x14ac:dyDescent="0.25">
      <c r="DK405" s="177">
        <v>783</v>
      </c>
      <c r="DL405" s="178" t="s">
        <v>56</v>
      </c>
      <c r="DM405" s="179">
        <v>9</v>
      </c>
      <c r="DN405" s="171" t="s">
        <v>952</v>
      </c>
    </row>
    <row r="406" spans="115:118" x14ac:dyDescent="0.25">
      <c r="DK406" s="177">
        <v>784</v>
      </c>
      <c r="DL406" s="178" t="s">
        <v>57</v>
      </c>
      <c r="DM406" s="179">
        <v>10</v>
      </c>
      <c r="DN406" s="171" t="s">
        <v>952</v>
      </c>
    </row>
    <row r="407" spans="115:118" x14ac:dyDescent="0.25">
      <c r="DK407" s="177">
        <v>784</v>
      </c>
      <c r="DL407" s="178" t="s">
        <v>57</v>
      </c>
      <c r="DM407" s="179">
        <v>10</v>
      </c>
      <c r="DN407" s="171" t="s">
        <v>952</v>
      </c>
    </row>
    <row r="408" spans="115:118" x14ac:dyDescent="0.25">
      <c r="DK408" s="177">
        <v>811</v>
      </c>
      <c r="DL408" s="178" t="s">
        <v>58</v>
      </c>
      <c r="DM408" s="179">
        <v>4</v>
      </c>
      <c r="DN408" s="171"/>
    </row>
    <row r="409" spans="115:118" x14ac:dyDescent="0.25">
      <c r="DK409" s="177">
        <v>812</v>
      </c>
      <c r="DL409" s="178" t="s">
        <v>59</v>
      </c>
      <c r="DM409" s="179">
        <v>5</v>
      </c>
      <c r="DN409" s="171"/>
    </row>
    <row r="410" spans="115:118" x14ac:dyDescent="0.25">
      <c r="DK410" s="177">
        <v>813</v>
      </c>
      <c r="DL410" s="178" t="s">
        <v>60</v>
      </c>
      <c r="DM410" s="179">
        <v>6</v>
      </c>
      <c r="DN410" s="171"/>
    </row>
    <row r="411" spans="115:118" x14ac:dyDescent="0.25">
      <c r="DK411" s="177">
        <v>814</v>
      </c>
      <c r="DL411" s="178" t="s">
        <v>61</v>
      </c>
      <c r="DM411" s="179">
        <v>7</v>
      </c>
      <c r="DN411" s="171"/>
    </row>
    <row r="412" spans="115:118" x14ac:dyDescent="0.25">
      <c r="DK412" s="177">
        <v>821</v>
      </c>
      <c r="DL412" s="178" t="s">
        <v>62</v>
      </c>
      <c r="DM412" s="179">
        <v>7</v>
      </c>
      <c r="DN412" s="171"/>
    </row>
    <row r="413" spans="115:118" x14ac:dyDescent="0.25">
      <c r="DK413" s="177">
        <v>822</v>
      </c>
      <c r="DL413" s="178" t="s">
        <v>63</v>
      </c>
      <c r="DM413" s="179">
        <v>8</v>
      </c>
      <c r="DN413" s="171"/>
    </row>
    <row r="414" spans="115:118" x14ac:dyDescent="0.25">
      <c r="DK414" s="177">
        <v>823</v>
      </c>
      <c r="DL414" s="178" t="s">
        <v>64</v>
      </c>
      <c r="DM414" s="179">
        <v>9</v>
      </c>
      <c r="DN414" s="171"/>
    </row>
    <row r="415" spans="115:118" x14ac:dyDescent="0.25">
      <c r="DK415" s="177">
        <v>824</v>
      </c>
      <c r="DL415" s="178" t="s">
        <v>65</v>
      </c>
      <c r="DM415" s="179">
        <v>10</v>
      </c>
      <c r="DN415" s="171"/>
    </row>
    <row r="416" spans="115:118" x14ac:dyDescent="0.25">
      <c r="DK416" s="177">
        <v>850</v>
      </c>
      <c r="DL416" s="178" t="s">
        <v>732</v>
      </c>
      <c r="DM416" s="179">
        <v>8</v>
      </c>
      <c r="DN416" s="171"/>
    </row>
    <row r="417" spans="115:118" x14ac:dyDescent="0.25">
      <c r="DK417" s="177">
        <v>851</v>
      </c>
      <c r="DL417" s="178" t="s">
        <v>733</v>
      </c>
      <c r="DM417" s="179">
        <v>9</v>
      </c>
      <c r="DN417" s="171"/>
    </row>
    <row r="418" spans="115:118" x14ac:dyDescent="0.25">
      <c r="DK418" s="177">
        <v>852</v>
      </c>
      <c r="DL418" s="178" t="s">
        <v>734</v>
      </c>
      <c r="DM418" s="179">
        <v>10</v>
      </c>
      <c r="DN418" s="171"/>
    </row>
    <row r="419" spans="115:118" x14ac:dyDescent="0.25">
      <c r="DK419" s="177">
        <v>853</v>
      </c>
      <c r="DL419" s="178" t="s">
        <v>735</v>
      </c>
      <c r="DM419" s="179">
        <v>11</v>
      </c>
      <c r="DN419" s="171"/>
    </row>
    <row r="420" spans="115:118" x14ac:dyDescent="0.25">
      <c r="DK420" s="177">
        <v>951</v>
      </c>
      <c r="DL420" s="178" t="s">
        <v>66</v>
      </c>
      <c r="DM420" s="179">
        <v>6</v>
      </c>
      <c r="DN420" s="171"/>
    </row>
    <row r="421" spans="115:118" x14ac:dyDescent="0.25">
      <c r="DK421" s="177">
        <v>952</v>
      </c>
      <c r="DL421" s="178" t="s">
        <v>67</v>
      </c>
      <c r="DM421" s="179">
        <v>7</v>
      </c>
      <c r="DN421" s="171"/>
    </row>
    <row r="422" spans="115:118" x14ac:dyDescent="0.25">
      <c r="DK422" s="177">
        <v>953</v>
      </c>
      <c r="DL422" s="178" t="s">
        <v>68</v>
      </c>
      <c r="DM422" s="179">
        <v>8</v>
      </c>
      <c r="DN422" s="171"/>
    </row>
    <row r="423" spans="115:118" x14ac:dyDescent="0.25">
      <c r="DK423" s="177">
        <v>954</v>
      </c>
      <c r="DL423" s="178" t="s">
        <v>69</v>
      </c>
      <c r="DM423" s="179">
        <v>8</v>
      </c>
      <c r="DN423" s="171"/>
    </row>
    <row r="424" spans="115:118" x14ac:dyDescent="0.25">
      <c r="DK424" s="177">
        <v>955</v>
      </c>
      <c r="DL424" s="178" t="s">
        <v>70</v>
      </c>
      <c r="DM424" s="179">
        <v>9</v>
      </c>
      <c r="DN424" s="171"/>
    </row>
    <row r="425" spans="115:118" x14ac:dyDescent="0.25">
      <c r="DK425" s="177">
        <v>961</v>
      </c>
      <c r="DL425" s="178" t="s">
        <v>71</v>
      </c>
      <c r="DM425" s="179">
        <v>6</v>
      </c>
      <c r="DN425" s="171"/>
    </row>
    <row r="426" spans="115:118" x14ac:dyDescent="0.25">
      <c r="DK426" s="177">
        <v>962</v>
      </c>
      <c r="DL426" s="178" t="s">
        <v>72</v>
      </c>
      <c r="DM426" s="179">
        <v>7</v>
      </c>
      <c r="DN426" s="171"/>
    </row>
    <row r="427" spans="115:118" x14ac:dyDescent="0.25">
      <c r="DK427" s="177">
        <v>963</v>
      </c>
      <c r="DL427" s="178" t="s">
        <v>73</v>
      </c>
      <c r="DM427" s="179">
        <v>8</v>
      </c>
      <c r="DN427" s="171"/>
    </row>
    <row r="428" spans="115:118" x14ac:dyDescent="0.25">
      <c r="DK428" s="177">
        <v>971</v>
      </c>
      <c r="DL428" s="178" t="s">
        <v>74</v>
      </c>
      <c r="DM428" s="179">
        <v>6</v>
      </c>
      <c r="DN428" s="171"/>
    </row>
    <row r="429" spans="115:118" x14ac:dyDescent="0.25">
      <c r="DK429" s="182">
        <v>972</v>
      </c>
      <c r="DL429" s="183" t="s">
        <v>75</v>
      </c>
      <c r="DM429" s="184">
        <v>7</v>
      </c>
      <c r="DN429" s="172"/>
    </row>
  </sheetData>
  <autoFilter ref="A4:EJ151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K171:DM171"/>
    <mergeCell ref="K3:K4"/>
    <mergeCell ref="L3:L4"/>
    <mergeCell ref="M3:M4"/>
    <mergeCell ref="N3:N4"/>
    <mergeCell ref="O3:O4"/>
  </mergeCells>
  <conditionalFormatting sqref="CY11 DB105:DB120 CY105 DB136:DB142 CY141:CY142 DB59 DB52:DB57 DB122:DB131 DB99 DB10:DB27 DB61:DB62 DB30:DB43 DB45:DB50 DB72:DB97">
    <cfRule type="cellIs" dxfId="226" priority="88" stopIfTrue="1" operator="notEqual">
      <formula>$DF10</formula>
    </cfRule>
  </conditionalFormatting>
  <conditionalFormatting sqref="CY106:CY120 CY10 CY59 CY52:CY57 CY122:CY131 CY49:CY50 CY13:CY27 CY61:CY62 CY29:CY43 CY45:CY47 CY72:CY99">
    <cfRule type="cellIs" dxfId="225" priority="89" stopIfTrue="1" operator="notEqual">
      <formula>$DB10</formula>
    </cfRule>
  </conditionalFormatting>
  <conditionalFormatting sqref="CY136:CY141">
    <cfRule type="cellIs" dxfId="224" priority="87" stopIfTrue="1" operator="notEqual">
      <formula>$DF136</formula>
    </cfRule>
  </conditionalFormatting>
  <conditionalFormatting sqref="DB100">
    <cfRule type="cellIs" dxfId="223" priority="85" stopIfTrue="1" operator="notEqual">
      <formula>$DF100</formula>
    </cfRule>
  </conditionalFormatting>
  <conditionalFormatting sqref="CY100">
    <cfRule type="cellIs" dxfId="222" priority="86" stopIfTrue="1" operator="notEqual">
      <formula>$DB100</formula>
    </cfRule>
  </conditionalFormatting>
  <conditionalFormatting sqref="DB101">
    <cfRule type="cellIs" dxfId="221" priority="83" stopIfTrue="1" operator="notEqual">
      <formula>$DF101</formula>
    </cfRule>
  </conditionalFormatting>
  <conditionalFormatting sqref="DB60">
    <cfRule type="cellIs" dxfId="220" priority="81" stopIfTrue="1" operator="notEqual">
      <formula>$DF60</formula>
    </cfRule>
  </conditionalFormatting>
  <conditionalFormatting sqref="CY101">
    <cfRule type="cellIs" dxfId="219" priority="84" stopIfTrue="1" operator="notEqual">
      <formula>$DB101</formula>
    </cfRule>
  </conditionalFormatting>
  <conditionalFormatting sqref="CY60">
    <cfRule type="cellIs" dxfId="218" priority="82" stopIfTrue="1" operator="notEqual">
      <formula>$DB60</formula>
    </cfRule>
  </conditionalFormatting>
  <conditionalFormatting sqref="DB65">
    <cfRule type="cellIs" dxfId="217" priority="79" stopIfTrue="1" operator="notEqual">
      <formula>$DF65</formula>
    </cfRule>
  </conditionalFormatting>
  <conditionalFormatting sqref="CY65">
    <cfRule type="cellIs" dxfId="216" priority="80" stopIfTrue="1" operator="notEqual">
      <formula>$DB65</formula>
    </cfRule>
  </conditionalFormatting>
  <conditionalFormatting sqref="DB66">
    <cfRule type="cellIs" dxfId="215" priority="77" stopIfTrue="1" operator="notEqual">
      <formula>$DF66</formula>
    </cfRule>
  </conditionalFormatting>
  <conditionalFormatting sqref="CY66">
    <cfRule type="cellIs" dxfId="214" priority="78" stopIfTrue="1" operator="notEqual">
      <formula>$DB66</formula>
    </cfRule>
  </conditionalFormatting>
  <conditionalFormatting sqref="CY48">
    <cfRule type="cellIs" dxfId="213" priority="76" stopIfTrue="1" operator="notEqual">
      <formula>$DB48</formula>
    </cfRule>
  </conditionalFormatting>
  <conditionalFormatting sqref="DB44">
    <cfRule type="cellIs" dxfId="212" priority="75" stopIfTrue="1" operator="notEqual">
      <formula>$DF44</formula>
    </cfRule>
  </conditionalFormatting>
  <conditionalFormatting sqref="CY44">
    <cfRule type="cellIs" dxfId="211" priority="74" stopIfTrue="1" operator="notEqual">
      <formula>$DB44</formula>
    </cfRule>
  </conditionalFormatting>
  <conditionalFormatting sqref="DB28">
    <cfRule type="cellIs" dxfId="210" priority="72" stopIfTrue="1" operator="notEqual">
      <formula>$DF28</formula>
    </cfRule>
  </conditionalFormatting>
  <conditionalFormatting sqref="CY28">
    <cfRule type="cellIs" dxfId="209" priority="73" stopIfTrue="1" operator="notEqual">
      <formula>$DB28</formula>
    </cfRule>
  </conditionalFormatting>
  <conditionalFormatting sqref="DB51">
    <cfRule type="cellIs" dxfId="208" priority="70" stopIfTrue="1" operator="notEqual">
      <formula>$DF51</formula>
    </cfRule>
  </conditionalFormatting>
  <conditionalFormatting sqref="CY51">
    <cfRule type="cellIs" dxfId="207" priority="71" stopIfTrue="1" operator="notEqual">
      <formula>$DB51</formula>
    </cfRule>
  </conditionalFormatting>
  <conditionalFormatting sqref="DB58">
    <cfRule type="cellIs" dxfId="206" priority="68" stopIfTrue="1" operator="notEqual">
      <formula>$DF58</formula>
    </cfRule>
  </conditionalFormatting>
  <conditionalFormatting sqref="CY58">
    <cfRule type="cellIs" dxfId="205" priority="69" stopIfTrue="1" operator="notEqual">
      <formula>$DB58</formula>
    </cfRule>
  </conditionalFormatting>
  <conditionalFormatting sqref="DB64">
    <cfRule type="cellIs" dxfId="204" priority="66" stopIfTrue="1" operator="notEqual">
      <formula>$DF64</formula>
    </cfRule>
  </conditionalFormatting>
  <conditionalFormatting sqref="CY64">
    <cfRule type="cellIs" dxfId="203" priority="67" stopIfTrue="1" operator="notEqual">
      <formula>$DB64</formula>
    </cfRule>
  </conditionalFormatting>
  <conditionalFormatting sqref="DB102">
    <cfRule type="cellIs" dxfId="202" priority="64" stopIfTrue="1" operator="notEqual">
      <formula>$DF102</formula>
    </cfRule>
  </conditionalFormatting>
  <conditionalFormatting sqref="CY102">
    <cfRule type="cellIs" dxfId="201" priority="65" stopIfTrue="1" operator="notEqual">
      <formula>$DB102</formula>
    </cfRule>
  </conditionalFormatting>
  <conditionalFormatting sqref="DB67">
    <cfRule type="cellIs" dxfId="200" priority="60" stopIfTrue="1" operator="notEqual">
      <formula>$DF67</formula>
    </cfRule>
  </conditionalFormatting>
  <conditionalFormatting sqref="CY67">
    <cfRule type="cellIs" dxfId="199" priority="61" stopIfTrue="1" operator="notEqual">
      <formula>$DB67</formula>
    </cfRule>
  </conditionalFormatting>
  <conditionalFormatting sqref="DB121">
    <cfRule type="cellIs" dxfId="198" priority="58" stopIfTrue="1" operator="notEqual">
      <formula>$DF121</formula>
    </cfRule>
  </conditionalFormatting>
  <conditionalFormatting sqref="CY121">
    <cfRule type="cellIs" dxfId="197" priority="59" stopIfTrue="1" operator="notEqual">
      <formula>$DB121</formula>
    </cfRule>
  </conditionalFormatting>
  <conditionalFormatting sqref="CV106:CV131 CV99:CV102 CV64:CV67 CV5:CV62 CV72:CV97">
    <cfRule type="expression" dxfId="196" priority="55" stopIfTrue="1">
      <formula>$CY5=""</formula>
    </cfRule>
    <cfRule type="cellIs" dxfId="195" priority="57" stopIfTrue="1" operator="notEqual">
      <formula>$CY5</formula>
    </cfRule>
  </conditionalFormatting>
  <conditionalFormatting sqref="CV136:CV142">
    <cfRule type="cellIs" dxfId="194" priority="56" stopIfTrue="1" operator="notEqual">
      <formula>$CY136</formula>
    </cfRule>
  </conditionalFormatting>
  <conditionalFormatting sqref="CY12">
    <cfRule type="cellIs" dxfId="193" priority="54" stopIfTrue="1" operator="notEqual">
      <formula>$DF12</formula>
    </cfRule>
  </conditionalFormatting>
  <conditionalFormatting sqref="CV98">
    <cfRule type="cellIs" dxfId="192" priority="53" stopIfTrue="1" operator="notEqual">
      <formula>$CY98</formula>
    </cfRule>
  </conditionalFormatting>
  <conditionalFormatting sqref="DB68">
    <cfRule type="cellIs" dxfId="191" priority="51" stopIfTrue="1" operator="notEqual">
      <formula>$DF68</formula>
    </cfRule>
  </conditionalFormatting>
  <conditionalFormatting sqref="CY68">
    <cfRule type="cellIs" dxfId="190" priority="52" stopIfTrue="1" operator="notEqual">
      <formula>$DB68</formula>
    </cfRule>
  </conditionalFormatting>
  <conditionalFormatting sqref="CV68">
    <cfRule type="expression" dxfId="189" priority="49" stopIfTrue="1">
      <formula>$CY68=""</formula>
    </cfRule>
    <cfRule type="cellIs" dxfId="188" priority="50" stopIfTrue="1" operator="notEqual">
      <formula>$CY68</formula>
    </cfRule>
  </conditionalFormatting>
  <conditionalFormatting sqref="CY139:CY140">
    <cfRule type="cellIs" dxfId="187" priority="48" stopIfTrue="1" operator="notEqual">
      <formula>$DF139</formula>
    </cfRule>
  </conditionalFormatting>
  <conditionalFormatting sqref="DB103">
    <cfRule type="cellIs" dxfId="186" priority="46" stopIfTrue="1" operator="notEqual">
      <formula>$DF103</formula>
    </cfRule>
  </conditionalFormatting>
  <conditionalFormatting sqref="CY103">
    <cfRule type="cellIs" dxfId="185" priority="47" stopIfTrue="1" operator="notEqual">
      <formula>$DB103</formula>
    </cfRule>
  </conditionalFormatting>
  <conditionalFormatting sqref="CV103">
    <cfRule type="expression" dxfId="184" priority="44" stopIfTrue="1">
      <formula>$CY103=""</formula>
    </cfRule>
    <cfRule type="cellIs" dxfId="183" priority="45" stopIfTrue="1" operator="notEqual">
      <formula>$CY103</formula>
    </cfRule>
  </conditionalFormatting>
  <conditionalFormatting sqref="CV105">
    <cfRule type="expression" dxfId="182" priority="42" stopIfTrue="1">
      <formula>$CY105=""</formula>
    </cfRule>
    <cfRule type="cellIs" dxfId="181" priority="43" stopIfTrue="1" operator="notEqual">
      <formula>$CY105</formula>
    </cfRule>
  </conditionalFormatting>
  <conditionalFormatting sqref="DB133:DB134">
    <cfRule type="cellIs" dxfId="180" priority="41" stopIfTrue="1" operator="notEqual">
      <formula>$DF133</formula>
    </cfRule>
  </conditionalFormatting>
  <conditionalFormatting sqref="CY133:CY134">
    <cfRule type="cellIs" dxfId="179" priority="40" stopIfTrue="1" operator="notEqual">
      <formula>$DF133</formula>
    </cfRule>
  </conditionalFormatting>
  <conditionalFormatting sqref="CV133:CV134">
    <cfRule type="cellIs" dxfId="178" priority="39" stopIfTrue="1" operator="notEqual">
      <formula>$CY133</formula>
    </cfRule>
  </conditionalFormatting>
  <conditionalFormatting sqref="DB135">
    <cfRule type="cellIs" dxfId="177" priority="38" stopIfTrue="1" operator="notEqual">
      <formula>$DF135</formula>
    </cfRule>
  </conditionalFormatting>
  <conditionalFormatting sqref="CY135">
    <cfRule type="cellIs" dxfId="176" priority="37" stopIfTrue="1" operator="notEqual">
      <formula>$DF135</formula>
    </cfRule>
  </conditionalFormatting>
  <conditionalFormatting sqref="CV135">
    <cfRule type="cellIs" dxfId="175" priority="36" stopIfTrue="1" operator="notEqual">
      <formula>$CY135</formula>
    </cfRule>
  </conditionalFormatting>
  <conditionalFormatting sqref="DB63">
    <cfRule type="cellIs" dxfId="174" priority="34" stopIfTrue="1" operator="notEqual">
      <formula>$DF63</formula>
    </cfRule>
  </conditionalFormatting>
  <conditionalFormatting sqref="CY63">
    <cfRule type="cellIs" dxfId="173" priority="35" stopIfTrue="1" operator="notEqual">
      <formula>$DB63</formula>
    </cfRule>
  </conditionalFormatting>
  <conditionalFormatting sqref="CV63">
    <cfRule type="expression" dxfId="172" priority="32" stopIfTrue="1">
      <formula>$CY63=""</formula>
    </cfRule>
    <cfRule type="cellIs" dxfId="171" priority="33" stopIfTrue="1" operator="notEqual">
      <formula>$CY63</formula>
    </cfRule>
  </conditionalFormatting>
  <conditionalFormatting sqref="DB69">
    <cfRule type="cellIs" dxfId="170" priority="30" stopIfTrue="1" operator="notEqual">
      <formula>$DF69</formula>
    </cfRule>
  </conditionalFormatting>
  <conditionalFormatting sqref="CY69">
    <cfRule type="cellIs" dxfId="169" priority="31" stopIfTrue="1" operator="notEqual">
      <formula>$DB69</formula>
    </cfRule>
  </conditionalFormatting>
  <conditionalFormatting sqref="CV69">
    <cfRule type="expression" dxfId="168" priority="28" stopIfTrue="1">
      <formula>$CY69=""</formula>
    </cfRule>
    <cfRule type="cellIs" dxfId="167" priority="29" stopIfTrue="1" operator="notEqual">
      <formula>$CY69</formula>
    </cfRule>
  </conditionalFormatting>
  <conditionalFormatting sqref="DB132">
    <cfRule type="cellIs" dxfId="166" priority="27" stopIfTrue="1" operator="notEqual">
      <formula>$DF132</formula>
    </cfRule>
  </conditionalFormatting>
  <conditionalFormatting sqref="CY132">
    <cfRule type="cellIs" dxfId="165" priority="26" stopIfTrue="1" operator="notEqual">
      <formula>$DF132</formula>
    </cfRule>
  </conditionalFormatting>
  <conditionalFormatting sqref="CV132">
    <cfRule type="cellIs" dxfId="164" priority="25" stopIfTrue="1" operator="notEqual">
      <formula>$CY132</formula>
    </cfRule>
  </conditionalFormatting>
  <conditionalFormatting sqref="DB104">
    <cfRule type="cellIs" dxfId="163" priority="15" stopIfTrue="1" operator="notEqual">
      <formula>$DF104</formula>
    </cfRule>
  </conditionalFormatting>
  <conditionalFormatting sqref="CY104">
    <cfRule type="cellIs" dxfId="162" priority="16" stopIfTrue="1" operator="notEqual">
      <formula>$DB104</formula>
    </cfRule>
  </conditionalFormatting>
  <conditionalFormatting sqref="CV104">
    <cfRule type="expression" dxfId="161" priority="13" stopIfTrue="1">
      <formula>$CY104=""</formula>
    </cfRule>
    <cfRule type="cellIs" dxfId="160" priority="14" stopIfTrue="1" operator="notEqual">
      <formula>$CY104</formula>
    </cfRule>
  </conditionalFormatting>
  <conditionalFormatting sqref="DB71">
    <cfRule type="cellIs" dxfId="159" priority="7" stopIfTrue="1" operator="notEqual">
      <formula>$DF71</formula>
    </cfRule>
  </conditionalFormatting>
  <conditionalFormatting sqref="CY71">
    <cfRule type="cellIs" dxfId="158" priority="8" stopIfTrue="1" operator="notEqual">
      <formula>$DB71</formula>
    </cfRule>
  </conditionalFormatting>
  <conditionalFormatting sqref="CV71">
    <cfRule type="expression" dxfId="157" priority="5" stopIfTrue="1">
      <formula>$CY71=""</formula>
    </cfRule>
    <cfRule type="cellIs" dxfId="156" priority="6" stopIfTrue="1" operator="notEqual">
      <formula>$CY71</formula>
    </cfRule>
  </conditionalFormatting>
  <conditionalFormatting sqref="DB70">
    <cfRule type="cellIs" dxfId="155" priority="3" stopIfTrue="1" operator="notEqual">
      <formula>$DF70</formula>
    </cfRule>
  </conditionalFormatting>
  <conditionalFormatting sqref="CY70">
    <cfRule type="cellIs" dxfId="154" priority="4" stopIfTrue="1" operator="notEqual">
      <formula>$DB70</formula>
    </cfRule>
  </conditionalFormatting>
  <conditionalFormatting sqref="CV70">
    <cfRule type="expression" dxfId="153" priority="1" stopIfTrue="1">
      <formula>$CY70=""</formula>
    </cfRule>
    <cfRule type="cellIs" dxfId="152" priority="2" stopIfTrue="1" operator="notEqual">
      <formula>$CY70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61.0 / Gültig ab: 01.01.15 / Seite &amp;P (&amp;N)</oddFooter>
  </headerFooter>
  <drawing r:id="rId2"/>
  <legacyDrawingHF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26"/>
  <sheetViews>
    <sheetView zoomScaleNormal="100" zoomScaleSheetLayoutView="75" workbookViewId="0"/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6" width="3.85546875" style="12" customWidth="1"/>
    <col min="17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8.28515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2851562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9.28515625" style="49" customWidth="1"/>
    <col min="107" max="107" width="4.7109375" style="49" customWidth="1"/>
    <col min="108" max="108" width="29.85546875" style="11" customWidth="1"/>
    <col min="109" max="109" width="1.5703125" style="115" customWidth="1"/>
    <col min="110" max="110" width="9.28515625" style="13" customWidth="1"/>
    <col min="111" max="111" width="4.7109375" style="13" customWidth="1"/>
    <col min="112" max="112" width="29.85546875" style="11" customWidth="1"/>
    <col min="113" max="114" width="11.42578125" customWidth="1"/>
    <col min="115" max="115" width="3.7109375" style="11" customWidth="1"/>
    <col min="116" max="116" width="34.7109375" style="11" customWidth="1"/>
    <col min="117" max="117" width="18.42578125" style="11" customWidth="1"/>
    <col min="118" max="118" width="14.28515625" style="11" customWidth="1"/>
    <col min="119" max="119" width="11.42578125" style="11" bestFit="1" customWidth="1"/>
    <col min="120" max="120" width="15.42578125" style="11" customWidth="1"/>
    <col min="121" max="16384" width="3.7109375" style="11"/>
  </cols>
  <sheetData>
    <row r="1" spans="1:140" ht="23.25" x14ac:dyDescent="0.25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199"/>
      <c r="S1" s="199" t="s">
        <v>79</v>
      </c>
      <c r="T1" s="200"/>
      <c r="U1" s="201"/>
      <c r="V1" s="202"/>
      <c r="W1" s="203"/>
      <c r="X1" s="202"/>
      <c r="Y1" s="204"/>
      <c r="Z1" s="200"/>
      <c r="AA1" s="200"/>
      <c r="AB1" s="200"/>
      <c r="AC1" s="200"/>
      <c r="CV1" s="143" t="s">
        <v>1053</v>
      </c>
      <c r="CW1" s="143"/>
      <c r="CX1" s="144"/>
      <c r="CY1" s="143" t="s">
        <v>890</v>
      </c>
      <c r="CZ1" s="143"/>
      <c r="DA1" s="144"/>
      <c r="DB1" s="142" t="s">
        <v>889</v>
      </c>
      <c r="DC1" s="143"/>
      <c r="DD1" s="144"/>
      <c r="DF1" s="142" t="s">
        <v>857</v>
      </c>
      <c r="DG1" s="143"/>
      <c r="DH1" s="144"/>
      <c r="DK1" s="186" t="s">
        <v>979</v>
      </c>
      <c r="DL1" s="186"/>
      <c r="DN1" s="11" t="s">
        <v>947</v>
      </c>
    </row>
    <row r="2" spans="1:140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196"/>
      <c r="S2" s="196"/>
      <c r="T2" s="196"/>
      <c r="U2" s="196"/>
      <c r="V2" s="196"/>
      <c r="W2" s="197"/>
      <c r="X2" s="196"/>
      <c r="Y2" s="196"/>
      <c r="Z2" s="196"/>
      <c r="AA2" s="196"/>
      <c r="AB2" s="198" t="s">
        <v>1110</v>
      </c>
      <c r="AC2" s="196"/>
      <c r="CU2" s="145"/>
      <c r="CV2" s="140"/>
      <c r="CW2" s="140"/>
      <c r="CY2" s="140"/>
      <c r="CZ2" s="140"/>
      <c r="DB2" s="140"/>
      <c r="DC2" s="140"/>
      <c r="DE2" s="145"/>
      <c r="DF2" s="2"/>
      <c r="DG2" s="2"/>
      <c r="EI2" s="19"/>
      <c r="EJ2" s="19"/>
    </row>
    <row r="3" spans="1:140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33" t="s">
        <v>702</v>
      </c>
      <c r="DC3" s="33" t="s">
        <v>701</v>
      </c>
      <c r="DD3" s="139" t="s">
        <v>78</v>
      </c>
      <c r="DE3" s="146"/>
      <c r="DF3" s="33" t="s">
        <v>702</v>
      </c>
      <c r="DG3" s="33" t="s">
        <v>701</v>
      </c>
      <c r="DH3" s="139" t="s">
        <v>78</v>
      </c>
    </row>
    <row r="4" spans="1:140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125"/>
      <c r="DC4" s="125"/>
      <c r="DD4" s="83"/>
      <c r="DE4" s="20"/>
      <c r="DF4" s="33"/>
      <c r="DG4" s="33"/>
      <c r="DH4" s="83"/>
      <c r="DM4" s="19" t="s">
        <v>978</v>
      </c>
      <c r="DN4" s="19" t="s">
        <v>948</v>
      </c>
      <c r="DO4" s="19" t="s">
        <v>949</v>
      </c>
      <c r="DP4" s="19" t="s">
        <v>950</v>
      </c>
    </row>
    <row r="5" spans="1:140" s="19" customFormat="1" ht="27" x14ac:dyDescent="0.2">
      <c r="A5" s="53">
        <v>1</v>
      </c>
      <c r="B5" s="53"/>
      <c r="C5" s="53">
        <f t="shared" ref="C5:C45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66" si="1">$AD$3-V5</f>
        <v>37</v>
      </c>
      <c r="AA5" s="25" t="s">
        <v>1103</v>
      </c>
      <c r="AB5" s="21" t="s">
        <v>89</v>
      </c>
      <c r="AC5" s="21"/>
      <c r="AE5" s="193" t="s">
        <v>1078</v>
      </c>
      <c r="AF5" s="82"/>
      <c r="CP5" s="19" t="str">
        <f t="shared" ref="CP5:CP66" si="2">+S5</f>
        <v>Giger Hans</v>
      </c>
      <c r="CR5" s="19">
        <f t="shared" ref="CR5:CR66" si="3">+Z5</f>
        <v>37</v>
      </c>
      <c r="CS5" s="19" t="str">
        <f t="shared" ref="CS5:CS66" si="4">+AB5</f>
        <v>A</v>
      </c>
      <c r="CT5" s="154">
        <v>2139</v>
      </c>
      <c r="CU5" s="126"/>
      <c r="CV5" s="125">
        <v>753</v>
      </c>
      <c r="CW5" s="33">
        <f t="shared" ref="CW5:CW10" si="5">VLOOKUP($CV5,Funktionsbezeichnungen,3,0)</f>
        <v>12</v>
      </c>
      <c r="CX5" s="83" t="str">
        <f t="shared" ref="CX5:CX10" si="6">VLOOKUP($CV5,Funktionsbezeichnungen,2,0)</f>
        <v>Vorgesetzter  -  4 . Stufe</v>
      </c>
      <c r="CY5" s="125">
        <v>753</v>
      </c>
      <c r="CZ5" s="33">
        <f t="shared" ref="CZ5:CZ10" si="7">VLOOKUP($CY5,Funktionsbezeichnungen,3,0)</f>
        <v>12</v>
      </c>
      <c r="DA5" s="83" t="str">
        <f t="shared" ref="DA5:DA10" si="8">VLOOKUP($CY5,Funktionsbezeichnungen,2,0)</f>
        <v>Vorgesetzter  -  4 . Stufe</v>
      </c>
      <c r="DB5" s="124">
        <v>753</v>
      </c>
      <c r="DC5" s="33">
        <f t="shared" ref="DC5:DC10" si="9">VLOOKUP($DB5,Funktionsbezeichnungen,3,0)</f>
        <v>12</v>
      </c>
      <c r="DD5" s="83" t="str">
        <f t="shared" ref="DD5:DD10" si="10">VLOOKUP($DB5,Funktionsbezeichnungen,2,0)</f>
        <v>Vorgesetzter  -  4 . Stufe</v>
      </c>
      <c r="DE5" s="20"/>
      <c r="DF5" s="124">
        <v>753</v>
      </c>
      <c r="DG5" s="33">
        <f t="shared" ref="DG5:DG10" si="11">VLOOKUP($DF5,Funktionsbezeichnungen,3,0)</f>
        <v>12</v>
      </c>
      <c r="DH5" s="83" t="str">
        <f t="shared" ref="DH5:DH10" si="12">VLOOKUP($DF5,Funktionsbezeichnungen,2,0)</f>
        <v>Vorgesetzter  -  4 . Stufe</v>
      </c>
      <c r="DM5" s="19">
        <f t="shared" ref="DM5:DM66" si="13">+CT5</f>
        <v>2139</v>
      </c>
      <c r="DN5" s="153">
        <v>1</v>
      </c>
      <c r="DO5" s="19">
        <v>2</v>
      </c>
      <c r="DP5" s="19" t="s">
        <v>951</v>
      </c>
    </row>
    <row r="6" spans="1:140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 t="shared" si="5"/>
        <v>12</v>
      </c>
      <c r="CX6" s="83" t="str">
        <f t="shared" si="6"/>
        <v>Vorgesetzter  -  4 . Stufe</v>
      </c>
      <c r="CY6" s="125">
        <v>753</v>
      </c>
      <c r="CZ6" s="33">
        <f t="shared" si="7"/>
        <v>12</v>
      </c>
      <c r="DA6" s="83" t="str">
        <f t="shared" si="8"/>
        <v>Vorgesetzter  -  4 . Stufe</v>
      </c>
      <c r="DB6" s="124">
        <v>753</v>
      </c>
      <c r="DC6" s="33">
        <f t="shared" si="9"/>
        <v>12</v>
      </c>
      <c r="DD6" s="83" t="str">
        <f t="shared" si="10"/>
        <v>Vorgesetzter  -  4 . Stufe</v>
      </c>
      <c r="DE6" s="20"/>
      <c r="DF6" s="124">
        <v>753</v>
      </c>
      <c r="DG6" s="33">
        <f t="shared" si="11"/>
        <v>12</v>
      </c>
      <c r="DH6" s="83" t="str">
        <f t="shared" si="12"/>
        <v>Vorgesetzter  -  4 . Stufe</v>
      </c>
      <c r="DM6" s="19">
        <f t="shared" si="13"/>
        <v>5558</v>
      </c>
      <c r="DN6" s="153">
        <v>1</v>
      </c>
      <c r="DO6" s="19">
        <v>2</v>
      </c>
      <c r="DP6" s="19" t="s">
        <v>951</v>
      </c>
    </row>
    <row r="7" spans="1:140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 t="shared" si="5"/>
        <v>12</v>
      </c>
      <c r="CX7" s="83" t="str">
        <f t="shared" si="6"/>
        <v>Vorgesetzter  -  4 . Stufe</v>
      </c>
      <c r="CY7" s="125">
        <v>753</v>
      </c>
      <c r="CZ7" s="33">
        <f t="shared" si="7"/>
        <v>12</v>
      </c>
      <c r="DA7" s="83" t="str">
        <f t="shared" si="8"/>
        <v>Vorgesetzter  -  4 . Stufe</v>
      </c>
      <c r="DB7" s="124">
        <v>753</v>
      </c>
      <c r="DC7" s="33">
        <f t="shared" si="9"/>
        <v>12</v>
      </c>
      <c r="DD7" s="83" t="str">
        <f t="shared" si="10"/>
        <v>Vorgesetzter  -  4 . Stufe</v>
      </c>
      <c r="DE7" s="20"/>
      <c r="DF7" s="124">
        <v>753</v>
      </c>
      <c r="DG7" s="33">
        <f t="shared" si="11"/>
        <v>12</v>
      </c>
      <c r="DH7" s="83" t="str">
        <f t="shared" si="12"/>
        <v>Vorgesetzter  -  4 . Stufe</v>
      </c>
      <c r="DM7" s="19">
        <f t="shared" si="13"/>
        <v>4155</v>
      </c>
      <c r="DN7" s="153">
        <v>1</v>
      </c>
      <c r="DO7" s="19">
        <v>2</v>
      </c>
      <c r="DP7" s="19" t="s">
        <v>951</v>
      </c>
    </row>
    <row r="8" spans="1:140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 t="shared" si="5"/>
        <v>12</v>
      </c>
      <c r="CX8" s="83" t="str">
        <f t="shared" si="6"/>
        <v>Vorgesetzter  -  4 . Stufe</v>
      </c>
      <c r="CY8" s="125">
        <v>753</v>
      </c>
      <c r="CZ8" s="33">
        <f t="shared" si="7"/>
        <v>12</v>
      </c>
      <c r="DA8" s="83" t="str">
        <f t="shared" si="8"/>
        <v>Vorgesetzter  -  4 . Stufe</v>
      </c>
      <c r="DB8" s="124">
        <v>753</v>
      </c>
      <c r="DC8" s="33">
        <f t="shared" si="9"/>
        <v>12</v>
      </c>
      <c r="DD8" s="83" t="str">
        <f t="shared" si="10"/>
        <v>Vorgesetzter  -  4 . Stufe</v>
      </c>
      <c r="DE8" s="20"/>
      <c r="DF8" s="124">
        <v>753</v>
      </c>
      <c r="DG8" s="33">
        <f t="shared" si="11"/>
        <v>12</v>
      </c>
      <c r="DH8" s="83" t="str">
        <f t="shared" si="12"/>
        <v>Vorgesetzter  -  4 . Stufe</v>
      </c>
      <c r="DM8" s="19">
        <f t="shared" si="13"/>
        <v>5574</v>
      </c>
      <c r="DN8" s="153">
        <v>1</v>
      </c>
      <c r="DO8" s="19">
        <v>2</v>
      </c>
      <c r="DP8" s="19" t="s">
        <v>951</v>
      </c>
    </row>
    <row r="9" spans="1:140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 t="shared" si="5"/>
        <v>12</v>
      </c>
      <c r="CX9" s="83" t="str">
        <f t="shared" si="6"/>
        <v>Vorgesetzter  -  4 . Stufe</v>
      </c>
      <c r="CY9" s="125">
        <v>753</v>
      </c>
      <c r="CZ9" s="33">
        <f t="shared" si="7"/>
        <v>12</v>
      </c>
      <c r="DA9" s="83" t="str">
        <f t="shared" si="8"/>
        <v>Vorgesetzter  -  4 . Stufe</v>
      </c>
      <c r="DB9" s="124">
        <v>753</v>
      </c>
      <c r="DC9" s="33">
        <f t="shared" si="9"/>
        <v>12</v>
      </c>
      <c r="DD9" s="83" t="str">
        <f t="shared" si="10"/>
        <v>Vorgesetzter  -  4 . Stufe</v>
      </c>
      <c r="DE9" s="20"/>
      <c r="DF9" s="124">
        <v>753</v>
      </c>
      <c r="DG9" s="33">
        <f t="shared" si="11"/>
        <v>12</v>
      </c>
      <c r="DH9" s="83" t="str">
        <f t="shared" si="12"/>
        <v>Vorgesetzter  -  4 . Stufe</v>
      </c>
      <c r="DM9" s="19">
        <f t="shared" si="13"/>
        <v>4182</v>
      </c>
      <c r="DN9" s="153">
        <v>1</v>
      </c>
      <c r="DO9" s="19">
        <v>2</v>
      </c>
      <c r="DP9" s="19" t="s">
        <v>951</v>
      </c>
    </row>
    <row r="10" spans="1:140" s="19" customFormat="1" x14ac:dyDescent="0.2">
      <c r="A10" s="53">
        <v>0</v>
      </c>
      <c r="B10" s="53"/>
      <c r="C10" s="53">
        <f>IF(Z10&gt;=10,1,0)</f>
        <v>1</v>
      </c>
      <c r="D10" s="55">
        <v>1</v>
      </c>
      <c r="E10" s="55"/>
      <c r="F10" s="56"/>
      <c r="G10" s="54"/>
      <c r="H10" s="54">
        <v>1</v>
      </c>
      <c r="I10" s="56"/>
      <c r="J10" s="54"/>
      <c r="K10" s="56"/>
      <c r="L10" s="56"/>
      <c r="M10" s="56"/>
      <c r="N10" s="58"/>
      <c r="O10" s="52" t="s">
        <v>358</v>
      </c>
      <c r="P10" s="15" t="s">
        <v>443</v>
      </c>
      <c r="Q10" s="15">
        <v>6</v>
      </c>
      <c r="R10" s="42"/>
      <c r="S10" s="20" t="s">
        <v>253</v>
      </c>
      <c r="T10" s="21">
        <v>1967</v>
      </c>
      <c r="U10" s="28" t="s">
        <v>194</v>
      </c>
      <c r="V10" s="21">
        <v>1992</v>
      </c>
      <c r="W10" s="25" t="s">
        <v>314</v>
      </c>
      <c r="X10" s="21">
        <v>1999</v>
      </c>
      <c r="Y10" s="28" t="s">
        <v>315</v>
      </c>
      <c r="Z10" s="21">
        <f>$AD$3-V10</f>
        <v>22</v>
      </c>
      <c r="AA10" s="25" t="s">
        <v>1104</v>
      </c>
      <c r="AB10" s="21" t="s">
        <v>1038</v>
      </c>
      <c r="AC10" s="21"/>
      <c r="AE10" s="90" t="s">
        <v>1100</v>
      </c>
      <c r="AF10" s="82"/>
      <c r="CP10" s="19" t="str">
        <f>+S10</f>
        <v>Suter Thomas</v>
      </c>
      <c r="CR10" s="19">
        <f>+Z10</f>
        <v>22</v>
      </c>
      <c r="CS10" s="19" t="str">
        <f>+AB10</f>
        <v xml:space="preserve"> B/C </v>
      </c>
      <c r="CT10" s="154">
        <v>3201</v>
      </c>
      <c r="CU10" s="126"/>
      <c r="CV10" s="125">
        <v>774</v>
      </c>
      <c r="CW10" s="33">
        <f t="shared" si="5"/>
        <v>10</v>
      </c>
      <c r="CX10" s="83" t="str">
        <f t="shared" si="6"/>
        <v>Senior Projektingenieur</v>
      </c>
      <c r="CY10" s="125">
        <v>774</v>
      </c>
      <c r="CZ10" s="33">
        <f t="shared" si="7"/>
        <v>10</v>
      </c>
      <c r="DA10" s="83" t="str">
        <f t="shared" si="8"/>
        <v>Senior Projektingenieur</v>
      </c>
      <c r="DB10" s="125">
        <v>774</v>
      </c>
      <c r="DC10" s="33">
        <f t="shared" si="9"/>
        <v>10</v>
      </c>
      <c r="DD10" s="83" t="str">
        <f t="shared" si="10"/>
        <v>Senior Projektingenieur</v>
      </c>
      <c r="DE10" s="20"/>
      <c r="DF10" s="33">
        <v>773</v>
      </c>
      <c r="DG10" s="33">
        <f t="shared" si="11"/>
        <v>9</v>
      </c>
      <c r="DH10" s="83" t="str">
        <f t="shared" si="12"/>
        <v>Projektingenieur 3</v>
      </c>
      <c r="DM10" s="19">
        <f>+CT10</f>
        <v>3201</v>
      </c>
      <c r="DN10" s="153">
        <v>1</v>
      </c>
      <c r="DO10" s="19">
        <v>2</v>
      </c>
      <c r="DP10" s="19" t="s">
        <v>951</v>
      </c>
    </row>
    <row r="11" spans="1:140" s="19" customFormat="1" ht="15.75" x14ac:dyDescent="0.2">
      <c r="A11" s="53">
        <v>1</v>
      </c>
      <c r="B11" s="53"/>
      <c r="C11" s="53">
        <f t="shared" si="0"/>
        <v>1</v>
      </c>
      <c r="D11" s="55">
        <v>1</v>
      </c>
      <c r="E11" s="55"/>
      <c r="F11" s="56"/>
      <c r="G11" s="54"/>
      <c r="H11" s="54"/>
      <c r="I11" s="56"/>
      <c r="J11" s="54"/>
      <c r="K11" s="56"/>
      <c r="L11" s="56"/>
      <c r="M11" s="56"/>
      <c r="N11" s="58"/>
      <c r="O11" s="52" t="s">
        <v>360</v>
      </c>
      <c r="P11" s="15" t="s">
        <v>437</v>
      </c>
      <c r="Q11" s="15">
        <v>7</v>
      </c>
      <c r="R11" s="16"/>
      <c r="S11" s="20" t="s">
        <v>96</v>
      </c>
      <c r="T11" s="21">
        <v>1944</v>
      </c>
      <c r="U11" s="28" t="s">
        <v>196</v>
      </c>
      <c r="V11" s="21">
        <v>1969</v>
      </c>
      <c r="W11" s="25"/>
      <c r="X11" s="21"/>
      <c r="Y11" s="26" t="s">
        <v>91</v>
      </c>
      <c r="Z11" s="21">
        <f t="shared" si="1"/>
        <v>45</v>
      </c>
      <c r="AA11" s="25" t="s">
        <v>659</v>
      </c>
      <c r="AB11" s="21" t="s">
        <v>1037</v>
      </c>
      <c r="AC11" s="21"/>
      <c r="AE11" s="193" t="s">
        <v>1078</v>
      </c>
      <c r="AF11" s="82"/>
      <c r="CP11" s="19" t="str">
        <f t="shared" si="2"/>
        <v>Kalak Josef</v>
      </c>
      <c r="CR11" s="19">
        <f t="shared" si="3"/>
        <v>45</v>
      </c>
      <c r="CS11" s="19" t="str">
        <f t="shared" si="4"/>
        <v>B/A 1)</v>
      </c>
      <c r="CT11" s="154">
        <v>3136</v>
      </c>
      <c r="CU11" s="126"/>
      <c r="CV11" s="125" t="s">
        <v>711</v>
      </c>
      <c r="CW11" s="33"/>
      <c r="CX11" s="83"/>
      <c r="CY11" s="125" t="s">
        <v>711</v>
      </c>
      <c r="CZ11" s="33"/>
      <c r="DA11" s="83"/>
      <c r="DB11" s="125" t="s">
        <v>711</v>
      </c>
      <c r="DC11" s="33"/>
      <c r="DD11" s="83"/>
      <c r="DE11" s="20"/>
      <c r="DF11" s="125" t="s">
        <v>711</v>
      </c>
      <c r="DG11" s="125" t="s">
        <v>711</v>
      </c>
      <c r="DH11" s="83"/>
      <c r="DM11" s="19">
        <f t="shared" si="13"/>
        <v>3136</v>
      </c>
      <c r="DN11" s="153">
        <v>1</v>
      </c>
      <c r="DO11" s="19">
        <v>2</v>
      </c>
      <c r="DP11" s="185" t="s">
        <v>951</v>
      </c>
    </row>
    <row r="12" spans="1:140" s="19" customFormat="1" x14ac:dyDescent="0.2">
      <c r="A12" s="53">
        <v>0</v>
      </c>
      <c r="B12" s="53"/>
      <c r="C12" s="53">
        <f t="shared" si="0"/>
        <v>1</v>
      </c>
      <c r="D12" s="55"/>
      <c r="E12" s="55">
        <v>1</v>
      </c>
      <c r="F12" s="56"/>
      <c r="G12" s="54"/>
      <c r="H12" s="54">
        <v>1</v>
      </c>
      <c r="I12" s="56"/>
      <c r="J12" s="54"/>
      <c r="K12" s="56"/>
      <c r="L12" s="56"/>
      <c r="M12" s="56"/>
      <c r="N12" s="58"/>
      <c r="O12" s="52" t="s">
        <v>358</v>
      </c>
      <c r="P12" s="15" t="s">
        <v>438</v>
      </c>
      <c r="Q12" s="15">
        <v>8</v>
      </c>
      <c r="R12" s="16"/>
      <c r="S12" s="20" t="s">
        <v>98</v>
      </c>
      <c r="T12" s="21">
        <v>1948</v>
      </c>
      <c r="U12" s="28" t="s">
        <v>195</v>
      </c>
      <c r="V12" s="21">
        <v>1974</v>
      </c>
      <c r="W12" s="25"/>
      <c r="X12" s="21"/>
      <c r="Y12" s="26" t="s">
        <v>668</v>
      </c>
      <c r="Z12" s="21">
        <f t="shared" si="1"/>
        <v>40</v>
      </c>
      <c r="AA12" s="25" t="s">
        <v>97</v>
      </c>
      <c r="AB12" s="21" t="s">
        <v>95</v>
      </c>
      <c r="AC12" s="21"/>
      <c r="AE12" s="193" t="s">
        <v>1078</v>
      </c>
      <c r="AF12" s="82"/>
      <c r="CP12" s="19" t="str">
        <f t="shared" si="2"/>
        <v>Hausammann Erich</v>
      </c>
      <c r="CR12" s="19">
        <f t="shared" si="3"/>
        <v>40</v>
      </c>
      <c r="CS12" s="19" t="str">
        <f t="shared" si="4"/>
        <v>B</v>
      </c>
      <c r="CT12" s="154">
        <v>3148</v>
      </c>
      <c r="CU12" s="126"/>
      <c r="CV12" s="125" t="s">
        <v>711</v>
      </c>
      <c r="CW12" s="33"/>
      <c r="CX12" s="83"/>
      <c r="CY12" s="125" t="s">
        <v>711</v>
      </c>
      <c r="CZ12" s="33"/>
      <c r="DA12" s="83"/>
      <c r="DB12" s="125">
        <v>774</v>
      </c>
      <c r="DC12" s="33">
        <f t="shared" ref="DC12:DC25" si="14">VLOOKUP($DB12,Funktionsbezeichnungen,3,0)</f>
        <v>10</v>
      </c>
      <c r="DD12" s="83" t="str">
        <f t="shared" ref="DD12:DD25" si="15">VLOOKUP($DB12,Funktionsbezeichnungen,2,0)</f>
        <v>Senior Projektingenieur</v>
      </c>
      <c r="DE12" s="20"/>
      <c r="DF12" s="125">
        <v>773</v>
      </c>
      <c r="DG12" s="33">
        <f t="shared" ref="DG12:DG25" si="16">VLOOKUP($DF12,Funktionsbezeichnungen,3,0)</f>
        <v>9</v>
      </c>
      <c r="DH12" s="83" t="str">
        <f t="shared" ref="DH12:DH25" si="17">VLOOKUP($DF12,Funktionsbezeichnungen,2,0)</f>
        <v>Projektingenieur 3</v>
      </c>
      <c r="DM12" s="19">
        <f t="shared" si="13"/>
        <v>3148</v>
      </c>
      <c r="DN12" s="153">
        <v>2</v>
      </c>
      <c r="DO12" s="19">
        <v>3</v>
      </c>
      <c r="DP12" s="185" t="s">
        <v>951</v>
      </c>
    </row>
    <row r="13" spans="1:140" s="19" customFormat="1" ht="27" x14ac:dyDescent="0.2">
      <c r="A13" s="53">
        <v>0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/>
      <c r="I13" s="56"/>
      <c r="J13" s="54"/>
      <c r="K13" s="56"/>
      <c r="L13" s="56"/>
      <c r="M13" s="56"/>
      <c r="N13" s="58"/>
      <c r="O13" s="52" t="s">
        <v>361</v>
      </c>
      <c r="P13" s="15" t="s">
        <v>439</v>
      </c>
      <c r="Q13" s="15">
        <v>9</v>
      </c>
      <c r="R13" s="16"/>
      <c r="S13" s="20" t="s">
        <v>115</v>
      </c>
      <c r="T13" s="21">
        <v>1959</v>
      </c>
      <c r="U13" s="28" t="s">
        <v>100</v>
      </c>
      <c r="V13" s="21">
        <v>1985</v>
      </c>
      <c r="W13" s="25"/>
      <c r="X13" s="21"/>
      <c r="Y13" s="28" t="s">
        <v>335</v>
      </c>
      <c r="Z13" s="118">
        <f t="shared" si="1"/>
        <v>29</v>
      </c>
      <c r="AA13" s="25" t="s">
        <v>946</v>
      </c>
      <c r="AB13" s="21" t="s">
        <v>95</v>
      </c>
      <c r="AC13" s="21"/>
      <c r="AE13" s="90" t="s">
        <v>373</v>
      </c>
      <c r="AF13" s="82"/>
      <c r="CP13" s="19" t="str">
        <f t="shared" si="2"/>
        <v>Gysin Daniel</v>
      </c>
      <c r="CR13" s="19">
        <f t="shared" si="3"/>
        <v>29</v>
      </c>
      <c r="CS13" s="19" t="str">
        <f t="shared" si="4"/>
        <v>B</v>
      </c>
      <c r="CT13" s="154">
        <v>5625</v>
      </c>
      <c r="CU13" s="126"/>
      <c r="CV13" s="125">
        <v>784</v>
      </c>
      <c r="CW13" s="33">
        <f t="shared" ref="CW13:CW24" si="18">VLOOKUP($CV13,Funktionsbezeichnungen,3,0)</f>
        <v>10</v>
      </c>
      <c r="CX13" s="83" t="str">
        <f t="shared" ref="CX13:CX24" si="19">VLOOKUP($CV13,Funktionsbezeichnungen,2,0)</f>
        <v>Senior Projektingenieur</v>
      </c>
      <c r="CY13" s="125">
        <v>784</v>
      </c>
      <c r="CZ13" s="33">
        <f t="shared" ref="CZ13:CZ25" si="20">VLOOKUP($CY13,Funktionsbezeichnungen,3,0)</f>
        <v>10</v>
      </c>
      <c r="DA13" s="83" t="str">
        <f t="shared" ref="DA13:DA25" si="21">VLOOKUP($CY13,Funktionsbezeichnungen,2,0)</f>
        <v>Senior Projektingenieur</v>
      </c>
      <c r="DB13" s="125">
        <v>784</v>
      </c>
      <c r="DC13" s="33">
        <f t="shared" si="14"/>
        <v>10</v>
      </c>
      <c r="DD13" s="83" t="str">
        <f t="shared" si="15"/>
        <v>Senior Projektingenieur</v>
      </c>
      <c r="DE13" s="20"/>
      <c r="DF13" s="33">
        <v>783</v>
      </c>
      <c r="DG13" s="33">
        <f t="shared" si="16"/>
        <v>9</v>
      </c>
      <c r="DH13" s="83" t="str">
        <f t="shared" si="17"/>
        <v>Projektingenieur 3</v>
      </c>
      <c r="DM13" s="19">
        <f t="shared" si="13"/>
        <v>5625</v>
      </c>
      <c r="DN13" s="153">
        <v>1</v>
      </c>
      <c r="DO13" s="19">
        <v>2</v>
      </c>
      <c r="DP13" s="19" t="s">
        <v>952</v>
      </c>
    </row>
    <row r="14" spans="1:140" s="19" customFormat="1" ht="27" x14ac:dyDescent="0.2">
      <c r="A14" s="53">
        <v>1</v>
      </c>
      <c r="B14" s="53"/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361</v>
      </c>
      <c r="P14" s="15" t="s">
        <v>440</v>
      </c>
      <c r="Q14" s="15">
        <v>10</v>
      </c>
      <c r="R14" s="16"/>
      <c r="S14" s="20" t="s">
        <v>119</v>
      </c>
      <c r="T14" s="21">
        <v>1960</v>
      </c>
      <c r="U14" s="28" t="s">
        <v>197</v>
      </c>
      <c r="V14" s="21">
        <v>1988</v>
      </c>
      <c r="W14" s="25"/>
      <c r="X14" s="21"/>
      <c r="Y14" s="28" t="s">
        <v>238</v>
      </c>
      <c r="Z14" s="118">
        <f t="shared" si="1"/>
        <v>26</v>
      </c>
      <c r="AA14" s="25" t="s">
        <v>661</v>
      </c>
      <c r="AB14" s="21" t="s">
        <v>95</v>
      </c>
      <c r="AC14" s="21"/>
      <c r="AE14" s="90" t="s">
        <v>418</v>
      </c>
      <c r="AF14" s="82"/>
      <c r="CP14" s="19" t="str">
        <f t="shared" si="2"/>
        <v>Riecke Heino</v>
      </c>
      <c r="CR14" s="19">
        <f t="shared" si="3"/>
        <v>26</v>
      </c>
      <c r="CS14" s="19" t="str">
        <f t="shared" si="4"/>
        <v>B</v>
      </c>
      <c r="CT14" s="154">
        <v>4168</v>
      </c>
      <c r="CU14" s="126"/>
      <c r="CV14" s="125">
        <v>774</v>
      </c>
      <c r="CW14" s="33">
        <f t="shared" si="18"/>
        <v>10</v>
      </c>
      <c r="CX14" s="83" t="str">
        <f t="shared" si="19"/>
        <v>Senior Projektingenieur</v>
      </c>
      <c r="CY14" s="125">
        <v>774</v>
      </c>
      <c r="CZ14" s="33">
        <f t="shared" si="20"/>
        <v>10</v>
      </c>
      <c r="DA14" s="83" t="str">
        <f t="shared" si="21"/>
        <v>Senior Projektingenieur</v>
      </c>
      <c r="DB14" s="125">
        <v>774</v>
      </c>
      <c r="DC14" s="33">
        <f t="shared" si="14"/>
        <v>10</v>
      </c>
      <c r="DD14" s="83" t="str">
        <f t="shared" si="15"/>
        <v>Senior Projektingenieur</v>
      </c>
      <c r="DE14" s="20"/>
      <c r="DF14" s="33">
        <v>773</v>
      </c>
      <c r="DG14" s="33">
        <f t="shared" si="16"/>
        <v>9</v>
      </c>
      <c r="DH14" s="83" t="str">
        <f t="shared" si="17"/>
        <v>Projektingenieur 3</v>
      </c>
      <c r="DM14" s="19">
        <f t="shared" si="13"/>
        <v>4168</v>
      </c>
      <c r="DN14" s="153">
        <v>1</v>
      </c>
      <c r="DO14" s="19">
        <v>2</v>
      </c>
      <c r="DP14" s="19" t="s">
        <v>951</v>
      </c>
    </row>
    <row r="15" spans="1:140" s="19" customFormat="1" x14ac:dyDescent="0.2">
      <c r="A15" s="53">
        <v>0</v>
      </c>
      <c r="B15" s="53">
        <v>1</v>
      </c>
      <c r="C15" s="53">
        <f t="shared" si="0"/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360</v>
      </c>
      <c r="P15" s="15" t="s">
        <v>451</v>
      </c>
      <c r="Q15" s="15">
        <v>11</v>
      </c>
      <c r="R15" s="16"/>
      <c r="S15" s="20" t="s">
        <v>120</v>
      </c>
      <c r="T15" s="21">
        <v>1961</v>
      </c>
      <c r="U15" s="28" t="s">
        <v>197</v>
      </c>
      <c r="V15" s="21">
        <v>1988</v>
      </c>
      <c r="W15" s="25"/>
      <c r="X15" s="21"/>
      <c r="Y15" s="28" t="s">
        <v>91</v>
      </c>
      <c r="Z15" s="21">
        <f t="shared" si="1"/>
        <v>26</v>
      </c>
      <c r="AA15" s="25" t="s">
        <v>669</v>
      </c>
      <c r="AB15" s="21" t="s">
        <v>95</v>
      </c>
      <c r="AC15" s="21"/>
      <c r="AE15" s="90" t="s">
        <v>373</v>
      </c>
      <c r="AF15" s="82"/>
      <c r="CP15" s="19" t="str">
        <f t="shared" si="2"/>
        <v>Thomas Anette</v>
      </c>
      <c r="CR15" s="19">
        <f t="shared" si="3"/>
        <v>26</v>
      </c>
      <c r="CS15" s="19" t="str">
        <f t="shared" si="4"/>
        <v>B</v>
      </c>
      <c r="CT15" s="154">
        <v>4176</v>
      </c>
      <c r="CU15" s="126"/>
      <c r="CV15" s="125">
        <v>774</v>
      </c>
      <c r="CW15" s="33">
        <f t="shared" si="18"/>
        <v>10</v>
      </c>
      <c r="CX15" s="83" t="str">
        <f t="shared" si="19"/>
        <v>Senior Projektingenieur</v>
      </c>
      <c r="CY15" s="125">
        <v>774</v>
      </c>
      <c r="CZ15" s="33">
        <f t="shared" si="20"/>
        <v>10</v>
      </c>
      <c r="DA15" s="83" t="str">
        <f t="shared" si="21"/>
        <v>Senior Projektingenieur</v>
      </c>
      <c r="DB15" s="125">
        <v>773</v>
      </c>
      <c r="DC15" s="33">
        <f t="shared" si="14"/>
        <v>9</v>
      </c>
      <c r="DD15" s="83" t="str">
        <f t="shared" si="15"/>
        <v>Projektingenieur 3</v>
      </c>
      <c r="DE15" s="20"/>
      <c r="DF15" s="33">
        <v>773</v>
      </c>
      <c r="DG15" s="33">
        <f t="shared" si="16"/>
        <v>9</v>
      </c>
      <c r="DH15" s="83" t="str">
        <f t="shared" si="17"/>
        <v>Projektingenieur 3</v>
      </c>
      <c r="DM15" s="19">
        <f t="shared" si="13"/>
        <v>4176</v>
      </c>
      <c r="DN15" s="153">
        <v>1</v>
      </c>
      <c r="DO15" s="19">
        <v>2</v>
      </c>
      <c r="DP15" s="19" t="s">
        <v>951</v>
      </c>
    </row>
    <row r="16" spans="1:140" s="19" customFormat="1" ht="27" x14ac:dyDescent="0.2">
      <c r="A16" s="53">
        <v>1</v>
      </c>
      <c r="B16" s="53"/>
      <c r="C16" s="53">
        <f t="shared" si="0"/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361</v>
      </c>
      <c r="P16" s="15" t="s">
        <v>467</v>
      </c>
      <c r="Q16" s="15">
        <v>12</v>
      </c>
      <c r="R16" s="16"/>
      <c r="S16" s="20" t="s">
        <v>124</v>
      </c>
      <c r="T16" s="21">
        <v>1971</v>
      </c>
      <c r="U16" s="28" t="s">
        <v>197</v>
      </c>
      <c r="V16" s="21">
        <v>1997</v>
      </c>
      <c r="W16" s="25" t="s">
        <v>324</v>
      </c>
      <c r="X16" s="21">
        <v>2007</v>
      </c>
      <c r="Y16" s="28" t="s">
        <v>317</v>
      </c>
      <c r="Z16" s="170">
        <f t="shared" si="1"/>
        <v>17</v>
      </c>
      <c r="AA16" s="25" t="s">
        <v>705</v>
      </c>
      <c r="AB16" s="21" t="s">
        <v>95</v>
      </c>
      <c r="AC16" s="21"/>
      <c r="AE16" s="90" t="s">
        <v>373</v>
      </c>
      <c r="AF16" s="82" t="s">
        <v>1083</v>
      </c>
      <c r="CP16" s="19" t="str">
        <f t="shared" si="2"/>
        <v>Brunkhorst Marc</v>
      </c>
      <c r="CR16" s="19">
        <f t="shared" si="3"/>
        <v>17</v>
      </c>
      <c r="CS16" s="19" t="str">
        <f t="shared" si="4"/>
        <v>B</v>
      </c>
      <c r="CT16" s="154">
        <v>7679</v>
      </c>
      <c r="CU16" s="126"/>
      <c r="CV16" s="125">
        <v>774</v>
      </c>
      <c r="CW16" s="33">
        <f t="shared" si="18"/>
        <v>10</v>
      </c>
      <c r="CX16" s="83" t="str">
        <f t="shared" si="19"/>
        <v>Senior Projektingenieur</v>
      </c>
      <c r="CY16" s="125">
        <v>773</v>
      </c>
      <c r="CZ16" s="33">
        <f t="shared" si="20"/>
        <v>9</v>
      </c>
      <c r="DA16" s="83" t="str">
        <f t="shared" si="21"/>
        <v>Projektingenieur 3</v>
      </c>
      <c r="DB16" s="125">
        <v>773</v>
      </c>
      <c r="DC16" s="33">
        <f t="shared" si="14"/>
        <v>9</v>
      </c>
      <c r="DD16" s="83" t="str">
        <f t="shared" si="15"/>
        <v>Projektingenieur 3</v>
      </c>
      <c r="DE16" s="20"/>
      <c r="DF16" s="33">
        <v>772</v>
      </c>
      <c r="DG16" s="33">
        <f t="shared" si="16"/>
        <v>8</v>
      </c>
      <c r="DH16" s="83" t="str">
        <f t="shared" si="17"/>
        <v>Projektingenieur 2</v>
      </c>
      <c r="DM16" s="19">
        <f t="shared" si="13"/>
        <v>7679</v>
      </c>
      <c r="DN16" s="153">
        <v>1</v>
      </c>
      <c r="DO16" s="19">
        <v>2</v>
      </c>
      <c r="DP16" s="19" t="s">
        <v>951</v>
      </c>
    </row>
    <row r="17" spans="1:120" s="19" customFormat="1" x14ac:dyDescent="0.2">
      <c r="A17" s="53">
        <v>0</v>
      </c>
      <c r="B17" s="53"/>
      <c r="C17" s="53">
        <f t="shared" si="0"/>
        <v>1</v>
      </c>
      <c r="D17" s="55">
        <v>1</v>
      </c>
      <c r="E17" s="55"/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574</v>
      </c>
      <c r="Q17" s="15">
        <v>13</v>
      </c>
      <c r="R17" s="16"/>
      <c r="S17" s="20" t="s">
        <v>571</v>
      </c>
      <c r="T17" s="21">
        <v>1953</v>
      </c>
      <c r="U17" s="28" t="s">
        <v>572</v>
      </c>
      <c r="V17" s="21">
        <v>1978</v>
      </c>
      <c r="W17" s="25"/>
      <c r="X17" s="21"/>
      <c r="Y17" s="28" t="s">
        <v>573</v>
      </c>
      <c r="Z17" s="21">
        <f t="shared" si="1"/>
        <v>36</v>
      </c>
      <c r="AA17" s="25" t="s">
        <v>97</v>
      </c>
      <c r="AB17" s="21" t="s">
        <v>1038</v>
      </c>
      <c r="AC17" s="21"/>
      <c r="AE17" s="90" t="s">
        <v>373</v>
      </c>
      <c r="AF17" s="82"/>
      <c r="CP17" s="19" t="str">
        <f t="shared" si="2"/>
        <v>Bosshard Heinz</v>
      </c>
      <c r="CR17" s="19">
        <f t="shared" si="3"/>
        <v>36</v>
      </c>
      <c r="CS17" s="19" t="str">
        <f t="shared" si="4"/>
        <v xml:space="preserve"> B/C </v>
      </c>
      <c r="CT17" s="154">
        <v>3205</v>
      </c>
      <c r="CU17" s="126"/>
      <c r="CV17" s="125">
        <v>773</v>
      </c>
      <c r="CW17" s="33">
        <f t="shared" si="18"/>
        <v>9</v>
      </c>
      <c r="CX17" s="83" t="str">
        <f t="shared" si="19"/>
        <v>Projektingenieur 3</v>
      </c>
      <c r="CY17" s="125">
        <v>773</v>
      </c>
      <c r="CZ17" s="33">
        <f t="shared" si="20"/>
        <v>9</v>
      </c>
      <c r="DA17" s="83" t="str">
        <f t="shared" si="21"/>
        <v>Projektingenieur 3</v>
      </c>
      <c r="DB17" s="125">
        <v>773</v>
      </c>
      <c r="DC17" s="33">
        <f t="shared" si="14"/>
        <v>9</v>
      </c>
      <c r="DD17" s="83" t="str">
        <f t="shared" si="15"/>
        <v>Projektingenieur 3</v>
      </c>
      <c r="DE17" s="20"/>
      <c r="DF17" s="33">
        <v>772</v>
      </c>
      <c r="DG17" s="33">
        <f t="shared" si="16"/>
        <v>8</v>
      </c>
      <c r="DH17" s="83" t="str">
        <f t="shared" si="17"/>
        <v>Projektingenieur 2</v>
      </c>
      <c r="DM17" s="19">
        <f t="shared" si="13"/>
        <v>3205</v>
      </c>
      <c r="DN17" s="153">
        <v>1</v>
      </c>
      <c r="DO17" s="19">
        <v>2</v>
      </c>
      <c r="DP17" s="19" t="s">
        <v>951</v>
      </c>
    </row>
    <row r="18" spans="1:120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441</v>
      </c>
      <c r="Q18" s="15">
        <v>14</v>
      </c>
      <c r="R18" s="16"/>
      <c r="S18" s="20" t="s">
        <v>113</v>
      </c>
      <c r="T18" s="21">
        <v>1958</v>
      </c>
      <c r="U18" s="28" t="s">
        <v>195</v>
      </c>
      <c r="V18" s="21">
        <v>1981</v>
      </c>
      <c r="W18" s="25"/>
      <c r="X18" s="21"/>
      <c r="Y18" s="28" t="s">
        <v>222</v>
      </c>
      <c r="Z18" s="21">
        <f t="shared" si="1"/>
        <v>33</v>
      </c>
      <c r="AA18" s="25" t="s">
        <v>662</v>
      </c>
      <c r="AB18" s="21" t="s">
        <v>1038</v>
      </c>
      <c r="AC18" s="21"/>
      <c r="AE18" s="90" t="s">
        <v>402</v>
      </c>
      <c r="AF18" s="82"/>
      <c r="CP18" s="19" t="str">
        <f t="shared" si="2"/>
        <v>Schär Robert</v>
      </c>
      <c r="CR18" s="19">
        <f t="shared" si="3"/>
        <v>33</v>
      </c>
      <c r="CS18" s="19" t="str">
        <f t="shared" si="4"/>
        <v xml:space="preserve"> B/C </v>
      </c>
      <c r="CT18" s="154">
        <v>5557</v>
      </c>
      <c r="CU18" s="126"/>
      <c r="CV18" s="125">
        <v>773</v>
      </c>
      <c r="CW18" s="33">
        <f t="shared" si="18"/>
        <v>9</v>
      </c>
      <c r="CX18" s="83" t="str">
        <f t="shared" si="19"/>
        <v>Projektingenieur 3</v>
      </c>
      <c r="CY18" s="125">
        <v>773</v>
      </c>
      <c r="CZ18" s="33">
        <f t="shared" si="20"/>
        <v>9</v>
      </c>
      <c r="DA18" s="83" t="str">
        <f t="shared" si="21"/>
        <v>Projektingenieur 3</v>
      </c>
      <c r="DB18" s="125">
        <v>773</v>
      </c>
      <c r="DC18" s="33">
        <f t="shared" si="14"/>
        <v>9</v>
      </c>
      <c r="DD18" s="83" t="str">
        <f t="shared" si="15"/>
        <v>Projektingenieur 3</v>
      </c>
      <c r="DE18" s="20"/>
      <c r="DF18" s="33">
        <v>773</v>
      </c>
      <c r="DG18" s="33">
        <f t="shared" si="16"/>
        <v>9</v>
      </c>
      <c r="DH18" s="83" t="str">
        <f t="shared" si="17"/>
        <v>Projektingenieur 3</v>
      </c>
      <c r="DM18" s="19">
        <f t="shared" si="13"/>
        <v>5557</v>
      </c>
      <c r="DN18" s="153">
        <v>2</v>
      </c>
      <c r="DO18" s="19">
        <v>3</v>
      </c>
      <c r="DP18" s="19" t="s">
        <v>951</v>
      </c>
    </row>
    <row r="19" spans="1:120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359</v>
      </c>
      <c r="P19" s="15" t="s">
        <v>449</v>
      </c>
      <c r="Q19" s="15">
        <v>15</v>
      </c>
      <c r="R19" s="16"/>
      <c r="S19" s="20" t="s">
        <v>114</v>
      </c>
      <c r="T19" s="21">
        <v>1957</v>
      </c>
      <c r="U19" s="28" t="s">
        <v>195</v>
      </c>
      <c r="V19" s="21">
        <v>1984</v>
      </c>
      <c r="W19" s="25"/>
      <c r="X19" s="21"/>
      <c r="Y19" s="28" t="s">
        <v>90</v>
      </c>
      <c r="Z19" s="21">
        <f t="shared" si="1"/>
        <v>30</v>
      </c>
      <c r="AA19" s="25" t="s">
        <v>663</v>
      </c>
      <c r="AB19" s="21" t="s">
        <v>1038</v>
      </c>
      <c r="AC19" s="21"/>
      <c r="AE19" s="90" t="s">
        <v>390</v>
      </c>
      <c r="AF19" s="82"/>
      <c r="CP19" s="19" t="str">
        <f t="shared" si="2"/>
        <v xml:space="preserve">Spieler Daniel </v>
      </c>
      <c r="CR19" s="19">
        <f t="shared" si="3"/>
        <v>30</v>
      </c>
      <c r="CS19" s="19" t="str">
        <f t="shared" si="4"/>
        <v xml:space="preserve"> B/C </v>
      </c>
      <c r="CT19" s="154">
        <v>4209</v>
      </c>
      <c r="CU19" s="126"/>
      <c r="CV19" s="125">
        <v>773</v>
      </c>
      <c r="CW19" s="33">
        <f t="shared" si="18"/>
        <v>9</v>
      </c>
      <c r="CX19" s="83" t="str">
        <f t="shared" si="19"/>
        <v>Projektingenieur 3</v>
      </c>
      <c r="CY19" s="125">
        <v>773</v>
      </c>
      <c r="CZ19" s="33">
        <f t="shared" si="20"/>
        <v>9</v>
      </c>
      <c r="DA19" s="83" t="str">
        <f t="shared" si="21"/>
        <v>Projektingenieur 3</v>
      </c>
      <c r="DB19" s="125">
        <v>773</v>
      </c>
      <c r="DC19" s="33">
        <f t="shared" si="14"/>
        <v>9</v>
      </c>
      <c r="DD19" s="83" t="str">
        <f t="shared" si="15"/>
        <v>Projektingenieur 3</v>
      </c>
      <c r="DE19" s="20"/>
      <c r="DF19" s="33">
        <v>773</v>
      </c>
      <c r="DG19" s="33">
        <f t="shared" si="16"/>
        <v>9</v>
      </c>
      <c r="DH19" s="83" t="str">
        <f t="shared" si="17"/>
        <v>Projektingenieur 3</v>
      </c>
      <c r="DM19" s="19">
        <f t="shared" si="13"/>
        <v>4209</v>
      </c>
      <c r="DN19" s="153">
        <v>2</v>
      </c>
      <c r="DO19" s="19">
        <v>3</v>
      </c>
      <c r="DP19" s="19" t="s">
        <v>951</v>
      </c>
    </row>
    <row r="20" spans="1:120" s="19" customForma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/>
      <c r="I20" s="56"/>
      <c r="J20" s="54"/>
      <c r="K20" s="56"/>
      <c r="L20" s="56"/>
      <c r="M20" s="56"/>
      <c r="N20" s="58"/>
      <c r="O20" s="52" t="s">
        <v>358</v>
      </c>
      <c r="P20" s="15" t="s">
        <v>442</v>
      </c>
      <c r="Q20" s="15">
        <v>16</v>
      </c>
      <c r="R20" s="16"/>
      <c r="S20" s="20" t="s">
        <v>116</v>
      </c>
      <c r="T20" s="21">
        <v>1962</v>
      </c>
      <c r="U20" s="28" t="s">
        <v>1061</v>
      </c>
      <c r="V20" s="21">
        <v>1987</v>
      </c>
      <c r="W20" s="25"/>
      <c r="X20" s="21"/>
      <c r="Y20" s="28" t="s">
        <v>222</v>
      </c>
      <c r="Z20" s="21">
        <f t="shared" si="1"/>
        <v>27</v>
      </c>
      <c r="AA20" s="25" t="s">
        <v>664</v>
      </c>
      <c r="AB20" s="21" t="s">
        <v>1038</v>
      </c>
      <c r="AC20" s="21"/>
      <c r="AE20" s="90" t="s">
        <v>373</v>
      </c>
      <c r="AF20" s="82"/>
      <c r="CP20" s="19" t="str">
        <f t="shared" si="2"/>
        <v>Wecke Jürgen</v>
      </c>
      <c r="CR20" s="19">
        <f t="shared" si="3"/>
        <v>27</v>
      </c>
      <c r="CS20" s="19" t="str">
        <f t="shared" si="4"/>
        <v xml:space="preserve"> B/C </v>
      </c>
      <c r="CT20" s="154">
        <v>4187</v>
      </c>
      <c r="CU20" s="126"/>
      <c r="CV20" s="125">
        <v>774</v>
      </c>
      <c r="CW20" s="33">
        <f t="shared" si="18"/>
        <v>10</v>
      </c>
      <c r="CX20" s="83" t="str">
        <f t="shared" si="19"/>
        <v>Senior Projektingenieur</v>
      </c>
      <c r="CY20" s="125">
        <v>774</v>
      </c>
      <c r="CZ20" s="33">
        <f t="shared" si="20"/>
        <v>10</v>
      </c>
      <c r="DA20" s="83" t="str">
        <f t="shared" si="21"/>
        <v>Senior Projektingenieur</v>
      </c>
      <c r="DB20" s="125">
        <v>773</v>
      </c>
      <c r="DC20" s="33">
        <f t="shared" si="14"/>
        <v>9</v>
      </c>
      <c r="DD20" s="83" t="str">
        <f t="shared" si="15"/>
        <v>Projektingenieur 3</v>
      </c>
      <c r="DE20" s="20"/>
      <c r="DF20" s="33">
        <v>773</v>
      </c>
      <c r="DG20" s="33">
        <f t="shared" si="16"/>
        <v>9</v>
      </c>
      <c r="DH20" s="83" t="str">
        <f t="shared" si="17"/>
        <v>Projektingenieur 3</v>
      </c>
      <c r="DM20" s="19">
        <f t="shared" si="13"/>
        <v>4187</v>
      </c>
      <c r="DN20" s="153">
        <v>2</v>
      </c>
      <c r="DO20" s="19">
        <v>3</v>
      </c>
      <c r="DP20" s="19" t="s">
        <v>951</v>
      </c>
    </row>
    <row r="21" spans="1:120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445</v>
      </c>
      <c r="Q21" s="15">
        <v>17</v>
      </c>
      <c r="R21" s="16"/>
      <c r="S21" s="20" t="s">
        <v>118</v>
      </c>
      <c r="T21" s="21">
        <v>1962</v>
      </c>
      <c r="U21" s="28" t="s">
        <v>1069</v>
      </c>
      <c r="V21" s="21">
        <v>1987</v>
      </c>
      <c r="W21" s="25"/>
      <c r="X21" s="21"/>
      <c r="Y21" s="28" t="s">
        <v>223</v>
      </c>
      <c r="Z21" s="118">
        <f t="shared" si="1"/>
        <v>27</v>
      </c>
      <c r="AA21" s="25" t="s">
        <v>704</v>
      </c>
      <c r="AB21" s="21" t="s">
        <v>1038</v>
      </c>
      <c r="AC21" s="21"/>
      <c r="AE21" s="90" t="s">
        <v>373</v>
      </c>
      <c r="AF21" s="82"/>
      <c r="CP21" s="19" t="str">
        <f t="shared" si="2"/>
        <v>Bäumle Michael</v>
      </c>
      <c r="CR21" s="19">
        <f t="shared" si="3"/>
        <v>27</v>
      </c>
      <c r="CS21" s="19" t="str">
        <f t="shared" si="4"/>
        <v xml:space="preserve"> B/C </v>
      </c>
      <c r="CT21" s="154">
        <v>4179</v>
      </c>
      <c r="CU21" s="126"/>
      <c r="CV21" s="125">
        <v>773</v>
      </c>
      <c r="CW21" s="33">
        <f t="shared" si="18"/>
        <v>9</v>
      </c>
      <c r="CX21" s="83" t="str">
        <f t="shared" si="19"/>
        <v>Projektingenieur 3</v>
      </c>
      <c r="CY21" s="125">
        <v>773</v>
      </c>
      <c r="CZ21" s="33">
        <f t="shared" si="20"/>
        <v>9</v>
      </c>
      <c r="DA21" s="83" t="str">
        <f t="shared" si="21"/>
        <v>Projektingenieur 3</v>
      </c>
      <c r="DB21" s="125">
        <v>773</v>
      </c>
      <c r="DC21" s="33">
        <f t="shared" si="14"/>
        <v>9</v>
      </c>
      <c r="DD21" s="83" t="str">
        <f t="shared" si="15"/>
        <v>Projektingenieur 3</v>
      </c>
      <c r="DE21" s="20"/>
      <c r="DF21" s="33">
        <v>772</v>
      </c>
      <c r="DG21" s="33">
        <f t="shared" si="16"/>
        <v>8</v>
      </c>
      <c r="DH21" s="83" t="str">
        <f t="shared" si="17"/>
        <v>Projektingenieur 2</v>
      </c>
      <c r="DM21" s="19">
        <f t="shared" si="13"/>
        <v>4179</v>
      </c>
      <c r="DN21" s="153">
        <v>2</v>
      </c>
      <c r="DO21" s="19">
        <v>3</v>
      </c>
      <c r="DP21" s="19" t="s">
        <v>951</v>
      </c>
    </row>
    <row r="22" spans="1:120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8"/>
        <v>9</v>
      </c>
      <c r="CX22" s="83" t="str">
        <f t="shared" si="19"/>
        <v>Projektingenieur 3</v>
      </c>
      <c r="CY22" s="125">
        <v>773</v>
      </c>
      <c r="CZ22" s="33">
        <f t="shared" si="20"/>
        <v>9</v>
      </c>
      <c r="DA22" s="83" t="str">
        <f t="shared" si="21"/>
        <v>Projektingenieur 3</v>
      </c>
      <c r="DB22" s="125">
        <v>773</v>
      </c>
      <c r="DC22" s="33">
        <f t="shared" si="14"/>
        <v>9</v>
      </c>
      <c r="DD22" s="83" t="str">
        <f t="shared" si="15"/>
        <v>Projektingenieur 3</v>
      </c>
      <c r="DE22" s="20"/>
      <c r="DF22" s="33">
        <v>772</v>
      </c>
      <c r="DG22" s="33">
        <f t="shared" si="16"/>
        <v>8</v>
      </c>
      <c r="DH22" s="83" t="str">
        <f t="shared" si="17"/>
        <v>Projektingenieur 2</v>
      </c>
      <c r="DM22" s="19">
        <f t="shared" si="13"/>
        <v>4276</v>
      </c>
      <c r="DN22" s="153">
        <v>2</v>
      </c>
      <c r="DO22" s="19">
        <v>3</v>
      </c>
      <c r="DP22" s="19" t="s">
        <v>951</v>
      </c>
    </row>
    <row r="23" spans="1:120" s="19" customFormat="1" ht="27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 t="shared" si="1"/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 t="shared" si="2"/>
        <v>Rauchfleisch Alexander</v>
      </c>
      <c r="CR23" s="19">
        <f t="shared" si="3"/>
        <v>17</v>
      </c>
      <c r="CS23" s="19" t="str">
        <f t="shared" si="4"/>
        <v xml:space="preserve"> B/C </v>
      </c>
      <c r="CT23" s="154">
        <v>4254</v>
      </c>
      <c r="CU23" s="126"/>
      <c r="CV23" s="125">
        <v>773</v>
      </c>
      <c r="CW23" s="33">
        <f t="shared" si="18"/>
        <v>9</v>
      </c>
      <c r="CX23" s="83" t="str">
        <f t="shared" si="19"/>
        <v>Projektingenieur 3</v>
      </c>
      <c r="CY23" s="125">
        <v>773</v>
      </c>
      <c r="CZ23" s="33">
        <f t="shared" si="20"/>
        <v>9</v>
      </c>
      <c r="DA23" s="83" t="str">
        <f t="shared" si="21"/>
        <v>Projektingenieur 3</v>
      </c>
      <c r="DB23" s="125">
        <v>773</v>
      </c>
      <c r="DC23" s="33">
        <f t="shared" si="14"/>
        <v>9</v>
      </c>
      <c r="DD23" s="83" t="str">
        <f t="shared" si="15"/>
        <v>Projektingenieur 3</v>
      </c>
      <c r="DE23" s="20"/>
      <c r="DF23" s="33">
        <v>772</v>
      </c>
      <c r="DG23" s="33">
        <f t="shared" si="16"/>
        <v>8</v>
      </c>
      <c r="DH23" s="83" t="str">
        <f t="shared" si="17"/>
        <v>Projektingenieur 2</v>
      </c>
      <c r="DM23" s="19">
        <f t="shared" si="13"/>
        <v>4254</v>
      </c>
      <c r="DN23" s="153">
        <v>1</v>
      </c>
      <c r="DO23" s="19">
        <v>2</v>
      </c>
      <c r="DP23" s="19" t="s">
        <v>951</v>
      </c>
    </row>
    <row r="24" spans="1:120" s="19" customFormat="1" ht="27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 t="shared" si="1"/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 t="shared" si="2"/>
        <v>Stoffel Patric</v>
      </c>
      <c r="CR24" s="19">
        <f t="shared" si="3"/>
        <v>17</v>
      </c>
      <c r="CS24" s="19" t="str">
        <f t="shared" si="4"/>
        <v xml:space="preserve"> B/C </v>
      </c>
      <c r="CT24" s="154">
        <v>4258</v>
      </c>
      <c r="CU24" s="126"/>
      <c r="CV24" s="125">
        <v>773</v>
      </c>
      <c r="CW24" s="33">
        <f t="shared" si="18"/>
        <v>9</v>
      </c>
      <c r="CX24" s="83" t="str">
        <f t="shared" si="19"/>
        <v>Projektingenieur 3</v>
      </c>
      <c r="CY24" s="125">
        <v>773</v>
      </c>
      <c r="CZ24" s="33">
        <f t="shared" si="20"/>
        <v>9</v>
      </c>
      <c r="DA24" s="83" t="str">
        <f t="shared" si="21"/>
        <v>Projektingenieur 3</v>
      </c>
      <c r="DB24" s="125">
        <v>773</v>
      </c>
      <c r="DC24" s="33">
        <f t="shared" si="14"/>
        <v>9</v>
      </c>
      <c r="DD24" s="83" t="str">
        <f t="shared" si="15"/>
        <v>Projektingenieur 3</v>
      </c>
      <c r="DE24" s="20"/>
      <c r="DF24" s="33">
        <v>772</v>
      </c>
      <c r="DG24" s="33">
        <f t="shared" si="16"/>
        <v>8</v>
      </c>
      <c r="DH24" s="83" t="str">
        <f t="shared" si="17"/>
        <v>Projektingenieur 2</v>
      </c>
      <c r="DM24" s="19">
        <f t="shared" si="13"/>
        <v>4258</v>
      </c>
      <c r="DN24" s="153">
        <v>1</v>
      </c>
      <c r="DO24" s="19">
        <v>2</v>
      </c>
      <c r="DP24" s="19" t="s">
        <v>951</v>
      </c>
    </row>
    <row r="25" spans="1:120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 t="shared" si="1"/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 t="shared" si="2"/>
        <v>Fuchs Christian</v>
      </c>
      <c r="CR25" s="19">
        <f t="shared" si="3"/>
        <v>16</v>
      </c>
      <c r="CS25" s="19" t="str">
        <f t="shared" si="4"/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 t="shared" si="20"/>
        <v>9</v>
      </c>
      <c r="DA25" s="83" t="str">
        <f t="shared" si="21"/>
        <v>Projektingenieur 3</v>
      </c>
      <c r="DB25" s="125">
        <v>773</v>
      </c>
      <c r="DC25" s="33">
        <f t="shared" si="14"/>
        <v>9</v>
      </c>
      <c r="DD25" s="83" t="str">
        <f t="shared" si="15"/>
        <v>Projektingenieur 3</v>
      </c>
      <c r="DE25" s="20"/>
      <c r="DF25" s="33">
        <v>772</v>
      </c>
      <c r="DG25" s="33">
        <f t="shared" si="16"/>
        <v>8</v>
      </c>
      <c r="DH25" s="83" t="str">
        <f t="shared" si="17"/>
        <v>Projektingenieur 2</v>
      </c>
      <c r="DM25" s="19">
        <f t="shared" si="13"/>
        <v>4263</v>
      </c>
      <c r="DN25" s="153">
        <v>1</v>
      </c>
      <c r="DO25" s="19">
        <v>2</v>
      </c>
      <c r="DP25" s="19" t="s">
        <v>951</v>
      </c>
    </row>
    <row r="26" spans="1:120" s="19" customFormat="1" ht="15.75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1069</v>
      </c>
      <c r="V26" s="21">
        <v>1971</v>
      </c>
      <c r="W26" s="25"/>
      <c r="X26" s="21"/>
      <c r="Y26" s="28" t="s">
        <v>1020</v>
      </c>
      <c r="Z26" s="21">
        <f t="shared" si="1"/>
        <v>43</v>
      </c>
      <c r="AA26" s="25" t="s">
        <v>938</v>
      </c>
      <c r="AB26" s="21" t="s">
        <v>309</v>
      </c>
      <c r="AC26" s="21"/>
      <c r="AE26" s="193" t="s">
        <v>1078</v>
      </c>
      <c r="AF26" s="82"/>
      <c r="CP26" s="19" t="str">
        <f t="shared" si="2"/>
        <v>Yelman Mahir</v>
      </c>
      <c r="CR26" s="19">
        <f t="shared" si="3"/>
        <v>43</v>
      </c>
      <c r="CS26" s="153" t="str">
        <f t="shared" si="4"/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125" t="s">
        <v>711</v>
      </c>
      <c r="DC26" s="33"/>
      <c r="DD26" s="83"/>
      <c r="DE26" s="20"/>
      <c r="DF26" s="33" t="s">
        <v>711</v>
      </c>
      <c r="DG26" s="33" t="s">
        <v>711</v>
      </c>
      <c r="DH26" s="83"/>
      <c r="DM26" s="19">
        <f t="shared" si="13"/>
        <v>4162</v>
      </c>
      <c r="DN26" s="153">
        <v>2</v>
      </c>
      <c r="DO26" s="19">
        <v>3</v>
      </c>
      <c r="DP26" s="185" t="s">
        <v>951</v>
      </c>
    </row>
    <row r="27" spans="1:120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ref="CW27:CW55" si="22">VLOOKUP($CV27,Funktionsbezeichnungen,3,0)</f>
        <v>10</v>
      </c>
      <c r="CX27" s="83" t="str">
        <f t="shared" ref="CX27:CX55" si="23">VLOOKUP($CV27,Funktionsbezeichnungen,2,0)</f>
        <v>Vorgesetzter  -  2. Stufe</v>
      </c>
      <c r="CY27" s="125">
        <v>751</v>
      </c>
      <c r="CZ27" s="33">
        <f t="shared" ref="CZ27:CZ56" si="24">VLOOKUP($CY27,Funktionsbezeichnungen,3,0)</f>
        <v>10</v>
      </c>
      <c r="DA27" s="83" t="str">
        <f t="shared" ref="DA27:DA56" si="25">VLOOKUP($CY27,Funktionsbezeichnungen,2,0)</f>
        <v>Vorgesetzter  -  2. Stufe</v>
      </c>
      <c r="DB27" s="124">
        <v>751</v>
      </c>
      <c r="DC27" s="33">
        <f>VLOOKUP($DB27,Funktionsbezeichnungen,3,0)</f>
        <v>10</v>
      </c>
      <c r="DD27" s="83" t="str">
        <f>VLOOKUP($DB27,Funktionsbezeichnungen,2,0)</f>
        <v>Vorgesetzter  -  2. Stufe</v>
      </c>
      <c r="DE27" s="20"/>
      <c r="DF27" s="124">
        <v>751</v>
      </c>
      <c r="DG27" s="33">
        <f t="shared" ref="DG27:DG56" si="26">VLOOKUP($DF27,Funktionsbezeichnungen,3,0)</f>
        <v>10</v>
      </c>
      <c r="DH27" s="83" t="str">
        <f t="shared" ref="DH27:DH56" si="27">VLOOKUP($DF27,Funktionsbezeichnungen,2,0)</f>
        <v>Vorgesetzter  -  2. Stufe</v>
      </c>
      <c r="DM27" s="19">
        <f t="shared" si="13"/>
        <v>2143</v>
      </c>
      <c r="DN27" s="153">
        <v>2</v>
      </c>
      <c r="DO27" s="19">
        <v>3</v>
      </c>
      <c r="DP27" s="19" t="s">
        <v>951</v>
      </c>
    </row>
    <row r="28" spans="1:120" s="19" customFormat="1" ht="27" x14ac:dyDescent="0.2">
      <c r="A28" s="53">
        <v>0</v>
      </c>
      <c r="B28" s="53">
        <v>1</v>
      </c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1072</v>
      </c>
      <c r="V28" s="21">
        <v>1998</v>
      </c>
      <c r="W28" s="25"/>
      <c r="X28" s="21"/>
      <c r="Y28" s="28" t="s">
        <v>335</v>
      </c>
      <c r="Z28" s="21">
        <f t="shared" si="1"/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 t="shared" si="2"/>
        <v>Haas Gabi</v>
      </c>
      <c r="CR28" s="19">
        <f t="shared" si="3"/>
        <v>16</v>
      </c>
      <c r="CS28" s="19" t="str">
        <f t="shared" si="4"/>
        <v xml:space="preserve"> C/B 2)</v>
      </c>
      <c r="CT28" s="154">
        <v>4288</v>
      </c>
      <c r="CU28" s="126"/>
      <c r="CV28" s="125">
        <v>783</v>
      </c>
      <c r="CW28" s="33">
        <f t="shared" si="22"/>
        <v>9</v>
      </c>
      <c r="CX28" s="83" t="str">
        <f t="shared" si="23"/>
        <v>Projektingenieur 3</v>
      </c>
      <c r="CY28" s="125">
        <v>772</v>
      </c>
      <c r="CZ28" s="33">
        <f t="shared" si="24"/>
        <v>8</v>
      </c>
      <c r="DA28" s="83" t="str">
        <f t="shared" si="25"/>
        <v>Projektingenieur 2</v>
      </c>
      <c r="DB28" s="125">
        <v>772</v>
      </c>
      <c r="DC28" s="33">
        <f>VLOOKUP($DB28,Funktionsbezeichnungen,3,0)</f>
        <v>8</v>
      </c>
      <c r="DD28" s="83" t="str">
        <f>VLOOKUP($DB28,Funktionsbezeichnungen,2,0)</f>
        <v>Projektingenieur 2</v>
      </c>
      <c r="DE28" s="20"/>
      <c r="DF28" s="33">
        <v>772</v>
      </c>
      <c r="DG28" s="33">
        <f t="shared" si="26"/>
        <v>8</v>
      </c>
      <c r="DH28" s="83" t="str">
        <f t="shared" si="27"/>
        <v>Projektingenieur 2</v>
      </c>
      <c r="DM28" s="19">
        <f t="shared" si="13"/>
        <v>4288</v>
      </c>
      <c r="DN28" s="153">
        <v>2</v>
      </c>
      <c r="DO28" s="19">
        <v>3</v>
      </c>
      <c r="DP28" s="19" t="s">
        <v>951</v>
      </c>
    </row>
    <row r="29" spans="1:120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22"/>
        <v>8</v>
      </c>
      <c r="CX29" s="83" t="str">
        <f t="shared" si="23"/>
        <v>Projektingenieur 2</v>
      </c>
      <c r="CY29" s="125">
        <v>772</v>
      </c>
      <c r="CZ29" s="33">
        <f t="shared" si="24"/>
        <v>8</v>
      </c>
      <c r="DA29" s="83" t="str">
        <f t="shared" si="25"/>
        <v>Projektingenieur 2</v>
      </c>
      <c r="DB29" s="125">
        <v>772</v>
      </c>
      <c r="DC29" s="33">
        <f>VLOOKUP($DB29,Funktionsbezeichnungen,3,0)</f>
        <v>8</v>
      </c>
      <c r="DD29" s="83" t="str">
        <f>VLOOKUP($DB29,Funktionsbezeichnungen,2,0)</f>
        <v>Projektingenieur 2</v>
      </c>
      <c r="DE29" s="20"/>
      <c r="DF29" s="33">
        <v>772</v>
      </c>
      <c r="DG29" s="33">
        <f t="shared" si="26"/>
        <v>8</v>
      </c>
      <c r="DH29" s="83" t="str">
        <f t="shared" si="27"/>
        <v>Projektingenieur 2</v>
      </c>
      <c r="DM29" s="19">
        <f t="shared" si="13"/>
        <v>3160</v>
      </c>
      <c r="DN29" s="153">
        <v>2</v>
      </c>
      <c r="DO29" s="19">
        <v>3</v>
      </c>
      <c r="DP29" s="19" t="s">
        <v>951</v>
      </c>
    </row>
    <row r="30" spans="1:120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22"/>
        <v>8</v>
      </c>
      <c r="CX30" s="83" t="str">
        <f t="shared" si="23"/>
        <v>Projektingenieur 2</v>
      </c>
      <c r="CY30" s="125">
        <v>772</v>
      </c>
      <c r="CZ30" s="33">
        <f t="shared" si="24"/>
        <v>8</v>
      </c>
      <c r="DA30" s="83" t="str">
        <f t="shared" si="25"/>
        <v>Projektingenieur 2</v>
      </c>
      <c r="DB30" s="125">
        <v>772</v>
      </c>
      <c r="DC30" s="33">
        <f>VLOOKUP($DB30,Funktionsbezeichnungen,3,0)</f>
        <v>8</v>
      </c>
      <c r="DD30" s="83" t="str">
        <f>VLOOKUP($DB30,Funktionsbezeichnungen,2,0)</f>
        <v>Projektingenieur 2</v>
      </c>
      <c r="DE30" s="20"/>
      <c r="DF30" s="33">
        <v>772</v>
      </c>
      <c r="DG30" s="33">
        <f t="shared" si="26"/>
        <v>8</v>
      </c>
      <c r="DH30" s="83" t="str">
        <f t="shared" si="27"/>
        <v>Projektingenieur 2</v>
      </c>
      <c r="DM30" s="19">
        <f t="shared" si="13"/>
        <v>4185</v>
      </c>
      <c r="DN30" s="153">
        <v>1</v>
      </c>
      <c r="DO30" s="19">
        <v>2</v>
      </c>
      <c r="DP30" s="19" t="s">
        <v>951</v>
      </c>
    </row>
    <row r="31" spans="1:120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773</v>
      </c>
      <c r="CW31" s="33">
        <f t="shared" si="22"/>
        <v>9</v>
      </c>
      <c r="CX31" s="83" t="str">
        <f t="shared" si="23"/>
        <v>Projektingenieur 3</v>
      </c>
      <c r="CY31" s="125">
        <v>773</v>
      </c>
      <c r="CZ31" s="33">
        <f t="shared" si="24"/>
        <v>9</v>
      </c>
      <c r="DA31" s="83" t="str">
        <f t="shared" si="25"/>
        <v>Projektingenieur 3</v>
      </c>
      <c r="DB31" s="125">
        <v>772</v>
      </c>
      <c r="DC31" s="33">
        <f>VLOOKUP($DB31,Funktionsbezeichnungen,3,0)</f>
        <v>8</v>
      </c>
      <c r="DD31" s="83" t="str">
        <f>VLOOKUP($DB31,Funktionsbezeichnungen,2,0)</f>
        <v>Projektingenieur 2</v>
      </c>
      <c r="DE31" s="20"/>
      <c r="DF31" s="33">
        <v>772</v>
      </c>
      <c r="DG31" s="33">
        <f t="shared" si="26"/>
        <v>8</v>
      </c>
      <c r="DH31" s="83" t="str">
        <f t="shared" si="27"/>
        <v>Projektingenieur 2</v>
      </c>
      <c r="DM31" s="19">
        <f t="shared" si="13"/>
        <v>4269</v>
      </c>
      <c r="DN31" s="153">
        <v>2</v>
      </c>
      <c r="DO31" s="19">
        <v>3</v>
      </c>
      <c r="DP31" s="19" t="s">
        <v>951</v>
      </c>
    </row>
    <row r="32" spans="1:120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1070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 t="s">
        <v>1083</v>
      </c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22"/>
        <v>8</v>
      </c>
      <c r="CX32" s="83" t="str">
        <f t="shared" si="23"/>
        <v>Projektingenieur 2</v>
      </c>
      <c r="CY32" s="125">
        <v>772</v>
      </c>
      <c r="CZ32" s="33">
        <f t="shared" si="24"/>
        <v>8</v>
      </c>
      <c r="DA32" s="83" t="str">
        <f t="shared" si="25"/>
        <v>Projektingenieur 2</v>
      </c>
      <c r="DB32" s="125"/>
      <c r="DC32" s="33"/>
      <c r="DD32" s="83"/>
      <c r="DE32" s="20"/>
      <c r="DF32" s="33">
        <v>772</v>
      </c>
      <c r="DG32" s="33">
        <f t="shared" si="26"/>
        <v>8</v>
      </c>
      <c r="DH32" s="83" t="str">
        <f t="shared" si="27"/>
        <v>Projektingenieur 2</v>
      </c>
      <c r="DM32" s="19">
        <f t="shared" si="13"/>
        <v>3208</v>
      </c>
      <c r="DN32" s="153">
        <v>2</v>
      </c>
      <c r="DO32" s="19">
        <v>3</v>
      </c>
      <c r="DP32" s="19" t="s">
        <v>951</v>
      </c>
    </row>
    <row r="33" spans="1:120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22"/>
        <v>8</v>
      </c>
      <c r="CX33" s="83" t="str">
        <f t="shared" si="23"/>
        <v>Projektingenieur 2</v>
      </c>
      <c r="CY33" s="125">
        <v>772</v>
      </c>
      <c r="CZ33" s="33">
        <f t="shared" si="24"/>
        <v>8</v>
      </c>
      <c r="DA33" s="83" t="str">
        <f t="shared" si="25"/>
        <v>Projektingenieur 2</v>
      </c>
      <c r="DB33" s="125">
        <v>772</v>
      </c>
      <c r="DC33" s="33">
        <f t="shared" ref="DC33:DC56" si="28">VLOOKUP($DB33,Funktionsbezeichnungen,3,0)</f>
        <v>8</v>
      </c>
      <c r="DD33" s="83" t="str">
        <f t="shared" ref="DD33:DD56" si="29">VLOOKUP($DB33,Funktionsbezeichnungen,2,0)</f>
        <v>Projektingenieur 2</v>
      </c>
      <c r="DE33" s="20"/>
      <c r="DF33" s="33">
        <v>772</v>
      </c>
      <c r="DG33" s="33">
        <f t="shared" si="26"/>
        <v>8</v>
      </c>
      <c r="DH33" s="83" t="str">
        <f t="shared" si="27"/>
        <v>Projektingenieur 2</v>
      </c>
      <c r="DM33" s="19">
        <f t="shared" si="13"/>
        <v>4246</v>
      </c>
      <c r="DN33" s="153">
        <v>1</v>
      </c>
      <c r="DO33" s="19">
        <v>2</v>
      </c>
      <c r="DP33" s="19" t="s">
        <v>951</v>
      </c>
    </row>
    <row r="34" spans="1:120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22"/>
        <v>8</v>
      </c>
      <c r="CX34" s="83" t="str">
        <f t="shared" si="23"/>
        <v>Projektingenieur 2</v>
      </c>
      <c r="CY34" s="125">
        <v>772</v>
      </c>
      <c r="CZ34" s="33">
        <f t="shared" si="24"/>
        <v>8</v>
      </c>
      <c r="DA34" s="83" t="str">
        <f t="shared" si="25"/>
        <v>Projektingenieur 2</v>
      </c>
      <c r="DB34" s="125">
        <v>772</v>
      </c>
      <c r="DC34" s="33">
        <f t="shared" si="28"/>
        <v>8</v>
      </c>
      <c r="DD34" s="83" t="str">
        <f t="shared" si="29"/>
        <v>Projektingenieur 2</v>
      </c>
      <c r="DE34" s="20"/>
      <c r="DF34" s="33">
        <v>772</v>
      </c>
      <c r="DG34" s="33">
        <f t="shared" si="26"/>
        <v>8</v>
      </c>
      <c r="DH34" s="83" t="str">
        <f t="shared" si="27"/>
        <v>Projektingenieur 2</v>
      </c>
      <c r="DM34" s="19">
        <f t="shared" si="13"/>
        <v>4291</v>
      </c>
      <c r="DN34" s="153">
        <v>1</v>
      </c>
      <c r="DO34" s="19">
        <v>2</v>
      </c>
      <c r="DP34" s="185" t="s">
        <v>968</v>
      </c>
    </row>
    <row r="35" spans="1:120" s="19" customFormat="1" ht="27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1065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22"/>
        <v>8</v>
      </c>
      <c r="CX35" s="83" t="str">
        <f t="shared" si="23"/>
        <v>Projektingenieur 2</v>
      </c>
      <c r="CY35" s="125">
        <v>782</v>
      </c>
      <c r="CZ35" s="33">
        <f t="shared" si="24"/>
        <v>8</v>
      </c>
      <c r="DA35" s="83" t="str">
        <f t="shared" si="25"/>
        <v>Projektingenieur 2</v>
      </c>
      <c r="DB35" s="125">
        <v>782</v>
      </c>
      <c r="DC35" s="33">
        <f t="shared" si="28"/>
        <v>8</v>
      </c>
      <c r="DD35" s="83" t="str">
        <f t="shared" si="29"/>
        <v>Projektingenieur 2</v>
      </c>
      <c r="DE35" s="20"/>
      <c r="DF35" s="33">
        <v>782</v>
      </c>
      <c r="DG35" s="33">
        <f t="shared" si="26"/>
        <v>8</v>
      </c>
      <c r="DH35" s="83" t="str">
        <f t="shared" si="27"/>
        <v>Projektingenieur 2</v>
      </c>
      <c r="DM35" s="19">
        <f t="shared" si="13"/>
        <v>4277</v>
      </c>
      <c r="DN35" s="153">
        <v>3</v>
      </c>
      <c r="DO35" s="19">
        <v>2</v>
      </c>
      <c r="DP35" s="19" t="s">
        <v>952</v>
      </c>
    </row>
    <row r="36" spans="1:120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1064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22"/>
        <v>8</v>
      </c>
      <c r="CX36" s="83" t="str">
        <f t="shared" si="23"/>
        <v>Projektingenieur 2</v>
      </c>
      <c r="CY36" s="125">
        <v>772</v>
      </c>
      <c r="CZ36" s="33">
        <f t="shared" si="24"/>
        <v>8</v>
      </c>
      <c r="DA36" s="83" t="str">
        <f t="shared" si="25"/>
        <v>Projektingenieur 2</v>
      </c>
      <c r="DB36" s="125">
        <v>772</v>
      </c>
      <c r="DC36" s="33">
        <f t="shared" si="28"/>
        <v>8</v>
      </c>
      <c r="DD36" s="83" t="str">
        <f t="shared" si="29"/>
        <v>Projektingenieur 2</v>
      </c>
      <c r="DE36" s="20"/>
      <c r="DF36" s="33">
        <v>772</v>
      </c>
      <c r="DG36" s="33">
        <f t="shared" si="26"/>
        <v>8</v>
      </c>
      <c r="DH36" s="83" t="str">
        <f t="shared" si="27"/>
        <v>Projektingenieur 2</v>
      </c>
      <c r="DM36" s="19">
        <f t="shared" si="13"/>
        <v>7696</v>
      </c>
      <c r="DN36" s="153">
        <v>2</v>
      </c>
      <c r="DO36" s="19">
        <v>3</v>
      </c>
      <c r="DP36" s="19" t="s">
        <v>951</v>
      </c>
    </row>
    <row r="37" spans="1:120" s="19" customFormat="1" x14ac:dyDescent="0.2">
      <c r="A37" s="53">
        <v>0</v>
      </c>
      <c r="B37" s="53"/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640</v>
      </c>
      <c r="Q37" s="15">
        <v>33</v>
      </c>
      <c r="R37" s="42"/>
      <c r="S37" s="20" t="s">
        <v>641</v>
      </c>
      <c r="T37" s="21">
        <v>1971</v>
      </c>
      <c r="U37" s="28" t="s">
        <v>709</v>
      </c>
      <c r="V37" s="21">
        <v>2000</v>
      </c>
      <c r="W37" s="25"/>
      <c r="X37" s="21"/>
      <c r="Y37" s="28" t="s">
        <v>643</v>
      </c>
      <c r="Z37" s="21">
        <f t="shared" si="1"/>
        <v>14</v>
      </c>
      <c r="AA37" s="25" t="s">
        <v>97</v>
      </c>
      <c r="AB37" s="21" t="s">
        <v>105</v>
      </c>
      <c r="AC37" s="21"/>
      <c r="AE37" s="90" t="s">
        <v>373</v>
      </c>
      <c r="AF37" s="82"/>
      <c r="CP37" s="19" t="str">
        <f t="shared" si="2"/>
        <v>Albrecht Stefan</v>
      </c>
      <c r="CR37" s="19">
        <f t="shared" si="3"/>
        <v>14</v>
      </c>
      <c r="CS37" s="19" t="str">
        <f t="shared" si="4"/>
        <v>C</v>
      </c>
      <c r="CT37" s="154">
        <v>4900</v>
      </c>
      <c r="CU37" s="126"/>
      <c r="CV37" s="125">
        <v>772</v>
      </c>
      <c r="CW37" s="33">
        <f t="shared" si="22"/>
        <v>8</v>
      </c>
      <c r="CX37" s="83" t="str">
        <f t="shared" si="23"/>
        <v>Projektingenieur 2</v>
      </c>
      <c r="CY37" s="125">
        <v>772</v>
      </c>
      <c r="CZ37" s="33">
        <f t="shared" si="24"/>
        <v>8</v>
      </c>
      <c r="DA37" s="83" t="str">
        <f t="shared" si="25"/>
        <v>Projektingenieur 2</v>
      </c>
      <c r="DB37" s="125">
        <v>772</v>
      </c>
      <c r="DC37" s="33">
        <f t="shared" si="28"/>
        <v>8</v>
      </c>
      <c r="DD37" s="83" t="str">
        <f t="shared" si="29"/>
        <v>Projektingenieur 2</v>
      </c>
      <c r="DE37" s="20"/>
      <c r="DF37" s="33">
        <v>772</v>
      </c>
      <c r="DG37" s="33">
        <f t="shared" si="26"/>
        <v>8</v>
      </c>
      <c r="DH37" s="83" t="str">
        <f t="shared" si="27"/>
        <v>Projektingenieur 2</v>
      </c>
      <c r="DM37" s="19">
        <f t="shared" si="13"/>
        <v>4900</v>
      </c>
      <c r="DN37" s="153">
        <v>1</v>
      </c>
      <c r="DO37" s="19">
        <v>2</v>
      </c>
      <c r="DP37" s="19" t="s">
        <v>951</v>
      </c>
    </row>
    <row r="38" spans="1:120" s="19" customFormat="1" x14ac:dyDescent="0.2">
      <c r="A38" s="53">
        <v>0</v>
      </c>
      <c r="B38" s="53"/>
      <c r="C38" s="53">
        <f t="shared" si="0"/>
        <v>1</v>
      </c>
      <c r="D38" s="55">
        <v>1</v>
      </c>
      <c r="E38" s="55"/>
      <c r="F38" s="56"/>
      <c r="G38" s="54"/>
      <c r="H38" s="54">
        <v>1</v>
      </c>
      <c r="I38" s="56"/>
      <c r="J38" s="54"/>
      <c r="K38" s="56"/>
      <c r="L38" s="56"/>
      <c r="M38" s="56"/>
      <c r="N38" s="58"/>
      <c r="O38" s="52" t="s">
        <v>358</v>
      </c>
      <c r="P38" s="15" t="s">
        <v>602</v>
      </c>
      <c r="Q38" s="15">
        <v>34</v>
      </c>
      <c r="R38" s="42"/>
      <c r="S38" s="20" t="s">
        <v>599</v>
      </c>
      <c r="T38" s="21">
        <v>1977</v>
      </c>
      <c r="U38" s="28" t="s">
        <v>1111</v>
      </c>
      <c r="V38" s="21">
        <v>2000</v>
      </c>
      <c r="W38" s="25"/>
      <c r="X38" s="21"/>
      <c r="Y38" s="28" t="s">
        <v>601</v>
      </c>
      <c r="Z38" s="21">
        <f t="shared" si="1"/>
        <v>14</v>
      </c>
      <c r="AA38" s="25" t="s">
        <v>97</v>
      </c>
      <c r="AB38" s="21" t="s">
        <v>105</v>
      </c>
      <c r="AC38" s="21"/>
      <c r="AE38" s="90" t="s">
        <v>620</v>
      </c>
      <c r="AF38" s="82"/>
      <c r="CP38" s="19" t="str">
        <f t="shared" si="2"/>
        <v>Trouillet Jean-Georges</v>
      </c>
      <c r="CR38" s="19">
        <f t="shared" si="3"/>
        <v>14</v>
      </c>
      <c r="CS38" s="19" t="str">
        <f t="shared" si="4"/>
        <v>C</v>
      </c>
      <c r="CT38" s="154">
        <v>3206</v>
      </c>
      <c r="CU38" s="126"/>
      <c r="CV38" s="125">
        <v>772</v>
      </c>
      <c r="CW38" s="33">
        <f t="shared" si="22"/>
        <v>8</v>
      </c>
      <c r="CX38" s="83" t="str">
        <f t="shared" si="23"/>
        <v>Projektingenieur 2</v>
      </c>
      <c r="CY38" s="125">
        <v>772</v>
      </c>
      <c r="CZ38" s="33">
        <f t="shared" si="24"/>
        <v>8</v>
      </c>
      <c r="DA38" s="83" t="str">
        <f t="shared" si="25"/>
        <v>Projektingenieur 2</v>
      </c>
      <c r="DB38" s="125">
        <v>772</v>
      </c>
      <c r="DC38" s="33">
        <f t="shared" si="28"/>
        <v>8</v>
      </c>
      <c r="DD38" s="83" t="str">
        <f t="shared" si="29"/>
        <v>Projektingenieur 2</v>
      </c>
      <c r="DE38" s="20"/>
      <c r="DF38" s="33">
        <v>772</v>
      </c>
      <c r="DG38" s="33">
        <f t="shared" si="26"/>
        <v>8</v>
      </c>
      <c r="DH38" s="83" t="str">
        <f t="shared" si="27"/>
        <v>Projektingenieur 2</v>
      </c>
      <c r="DM38" s="19">
        <f t="shared" si="13"/>
        <v>3206</v>
      </c>
      <c r="DN38" s="153">
        <v>1</v>
      </c>
      <c r="DO38" s="19">
        <v>2</v>
      </c>
      <c r="DP38" s="19" t="s">
        <v>951</v>
      </c>
    </row>
    <row r="39" spans="1:120" s="19" customFormat="1" ht="27" x14ac:dyDescent="0.2">
      <c r="A39" s="53">
        <v>0</v>
      </c>
      <c r="B39" s="53">
        <v>1</v>
      </c>
      <c r="C39" s="53">
        <f t="shared" si="0"/>
        <v>1</v>
      </c>
      <c r="D39" s="55"/>
      <c r="E39" s="55">
        <v>1</v>
      </c>
      <c r="F39" s="56"/>
      <c r="G39" s="54"/>
      <c r="H39" s="54"/>
      <c r="I39" s="56"/>
      <c r="J39" s="54"/>
      <c r="K39" s="56"/>
      <c r="L39" s="56"/>
      <c r="M39" s="56"/>
      <c r="N39" s="58"/>
      <c r="O39" s="52" t="s">
        <v>359</v>
      </c>
      <c r="P39" s="15" t="s">
        <v>470</v>
      </c>
      <c r="Q39" s="15">
        <v>35</v>
      </c>
      <c r="R39" s="42"/>
      <c r="S39" s="20" t="s">
        <v>227</v>
      </c>
      <c r="T39" s="21">
        <v>1976</v>
      </c>
      <c r="U39" s="28" t="s">
        <v>1048</v>
      </c>
      <c r="V39" s="21">
        <v>2001</v>
      </c>
      <c r="W39" s="25" t="s">
        <v>1049</v>
      </c>
      <c r="X39" s="21">
        <v>2009</v>
      </c>
      <c r="Y39" s="28" t="s">
        <v>106</v>
      </c>
      <c r="Z39" s="21">
        <f t="shared" si="1"/>
        <v>13</v>
      </c>
      <c r="AA39" s="25" t="s">
        <v>605</v>
      </c>
      <c r="AB39" s="21" t="s">
        <v>105</v>
      </c>
      <c r="AC39" s="21"/>
      <c r="AE39" s="90" t="s">
        <v>1097</v>
      </c>
      <c r="AF39" s="82"/>
      <c r="CP39" s="19" t="str">
        <f t="shared" si="2"/>
        <v>Chroust Steffi</v>
      </c>
      <c r="CR39" s="19">
        <f t="shared" si="3"/>
        <v>13</v>
      </c>
      <c r="CS39" s="19" t="str">
        <f t="shared" si="4"/>
        <v>C</v>
      </c>
      <c r="CT39" s="154">
        <v>4275</v>
      </c>
      <c r="CU39" s="126"/>
      <c r="CV39" s="125">
        <v>782</v>
      </c>
      <c r="CW39" s="33">
        <f t="shared" si="22"/>
        <v>8</v>
      </c>
      <c r="CX39" s="83" t="str">
        <f t="shared" si="23"/>
        <v>Projektingenieur 2</v>
      </c>
      <c r="CY39" s="125">
        <v>782</v>
      </c>
      <c r="CZ39" s="33">
        <f t="shared" si="24"/>
        <v>8</v>
      </c>
      <c r="DA39" s="83" t="str">
        <f t="shared" si="25"/>
        <v>Projektingenieur 2</v>
      </c>
      <c r="DB39" s="125">
        <v>782</v>
      </c>
      <c r="DC39" s="33">
        <f t="shared" si="28"/>
        <v>8</v>
      </c>
      <c r="DD39" s="83" t="str">
        <f t="shared" si="29"/>
        <v>Projektingenieur 2</v>
      </c>
      <c r="DE39" s="20"/>
      <c r="DF39" s="33">
        <v>781</v>
      </c>
      <c r="DG39" s="33">
        <f t="shared" si="26"/>
        <v>7</v>
      </c>
      <c r="DH39" s="83" t="str">
        <f t="shared" si="27"/>
        <v>Projektingenieur 1</v>
      </c>
      <c r="DM39" s="19">
        <f t="shared" si="13"/>
        <v>4275</v>
      </c>
      <c r="DN39" s="153">
        <v>2</v>
      </c>
      <c r="DO39" s="19">
        <v>3</v>
      </c>
      <c r="DP39" s="19" t="s">
        <v>952</v>
      </c>
    </row>
    <row r="40" spans="1:120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/>
      <c r="I40" s="56"/>
      <c r="J40" s="54"/>
      <c r="K40" s="56"/>
      <c r="L40" s="56"/>
      <c r="M40" s="56"/>
      <c r="N40" s="58"/>
      <c r="O40" s="52" t="s">
        <v>359</v>
      </c>
      <c r="P40" s="15" t="s">
        <v>471</v>
      </c>
      <c r="Q40" s="15">
        <v>36</v>
      </c>
      <c r="R40" s="42"/>
      <c r="S40" s="20" t="s">
        <v>229</v>
      </c>
      <c r="T40" s="21">
        <v>1976</v>
      </c>
      <c r="U40" s="28" t="s">
        <v>241</v>
      </c>
      <c r="V40" s="21">
        <v>2001</v>
      </c>
      <c r="W40" s="25"/>
      <c r="X40" s="21"/>
      <c r="Y40" s="28" t="s">
        <v>337</v>
      </c>
      <c r="Z40" s="21">
        <f t="shared" si="1"/>
        <v>13</v>
      </c>
      <c r="AA40" s="25" t="s">
        <v>683</v>
      </c>
      <c r="AB40" s="21" t="s">
        <v>105</v>
      </c>
      <c r="AC40" s="21"/>
      <c r="AE40" s="90" t="s">
        <v>373</v>
      </c>
      <c r="AF40" s="82"/>
      <c r="CP40" s="19" t="str">
        <f t="shared" si="2"/>
        <v>Falzone Lorenzo</v>
      </c>
      <c r="CR40" s="19">
        <f t="shared" si="3"/>
        <v>13</v>
      </c>
      <c r="CS40" s="19" t="str">
        <f t="shared" si="4"/>
        <v>C</v>
      </c>
      <c r="CT40" s="154">
        <v>7695</v>
      </c>
      <c r="CU40" s="126"/>
      <c r="CV40" s="125">
        <v>772</v>
      </c>
      <c r="CW40" s="33">
        <f t="shared" si="22"/>
        <v>8</v>
      </c>
      <c r="CX40" s="83" t="str">
        <f t="shared" si="23"/>
        <v>Projektingenieur 2</v>
      </c>
      <c r="CY40" s="125">
        <v>772</v>
      </c>
      <c r="CZ40" s="33">
        <f t="shared" si="24"/>
        <v>8</v>
      </c>
      <c r="DA40" s="83" t="str">
        <f t="shared" si="25"/>
        <v>Projektingenieur 2</v>
      </c>
      <c r="DB40" s="125">
        <v>772</v>
      </c>
      <c r="DC40" s="33">
        <f t="shared" si="28"/>
        <v>8</v>
      </c>
      <c r="DD40" s="83" t="str">
        <f t="shared" si="29"/>
        <v>Projektingenieur 2</v>
      </c>
      <c r="DE40" s="20"/>
      <c r="DF40" s="33">
        <v>771</v>
      </c>
      <c r="DG40" s="33">
        <f t="shared" si="26"/>
        <v>7</v>
      </c>
      <c r="DH40" s="83" t="str">
        <f t="shared" si="27"/>
        <v>Projektingenieur 1</v>
      </c>
      <c r="DM40" s="19">
        <f t="shared" si="13"/>
        <v>7695</v>
      </c>
      <c r="DN40" s="153">
        <v>1</v>
      </c>
      <c r="DO40" s="19">
        <v>2</v>
      </c>
      <c r="DP40" s="19" t="s">
        <v>951</v>
      </c>
    </row>
    <row r="41" spans="1:120" s="19" customFormat="1" x14ac:dyDescent="0.2">
      <c r="A41" s="53">
        <v>0</v>
      </c>
      <c r="B41" s="53">
        <v>1</v>
      </c>
      <c r="C41" s="53">
        <f t="shared" si="0"/>
        <v>1</v>
      </c>
      <c r="D41" s="55">
        <v>1</v>
      </c>
      <c r="E41" s="55"/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360</v>
      </c>
      <c r="P41" s="15" t="s">
        <v>588</v>
      </c>
      <c r="Q41" s="15">
        <v>37</v>
      </c>
      <c r="R41" s="42"/>
      <c r="S41" s="20" t="s">
        <v>589</v>
      </c>
      <c r="T41" s="21">
        <v>1976</v>
      </c>
      <c r="U41" s="28" t="s">
        <v>194</v>
      </c>
      <c r="V41" s="21">
        <v>2001</v>
      </c>
      <c r="W41" s="25"/>
      <c r="X41" s="21"/>
      <c r="Y41" s="28" t="s">
        <v>1024</v>
      </c>
      <c r="Z41" s="21">
        <f t="shared" si="1"/>
        <v>13</v>
      </c>
      <c r="AA41" s="25" t="s">
        <v>684</v>
      </c>
      <c r="AB41" s="21" t="s">
        <v>105</v>
      </c>
      <c r="AC41" s="21"/>
      <c r="AE41" s="90" t="s">
        <v>373</v>
      </c>
      <c r="AF41" s="82"/>
      <c r="CP41" s="19" t="str">
        <f t="shared" si="2"/>
        <v>Weber Madeleine</v>
      </c>
      <c r="CR41" s="19">
        <f t="shared" si="3"/>
        <v>13</v>
      </c>
      <c r="CS41" s="19" t="str">
        <f t="shared" si="4"/>
        <v>C</v>
      </c>
      <c r="CT41" s="154">
        <v>4350</v>
      </c>
      <c r="CU41" s="126"/>
      <c r="CV41" s="125">
        <v>772</v>
      </c>
      <c r="CW41" s="33">
        <f t="shared" si="22"/>
        <v>8</v>
      </c>
      <c r="CX41" s="83" t="str">
        <f t="shared" si="23"/>
        <v>Projektingenieur 2</v>
      </c>
      <c r="CY41" s="125">
        <v>772</v>
      </c>
      <c r="CZ41" s="33">
        <f t="shared" si="24"/>
        <v>8</v>
      </c>
      <c r="DA41" s="83" t="str">
        <f t="shared" si="25"/>
        <v>Projektingenieur 2</v>
      </c>
      <c r="DB41" s="125">
        <v>772</v>
      </c>
      <c r="DC41" s="33">
        <f t="shared" si="28"/>
        <v>8</v>
      </c>
      <c r="DD41" s="83" t="str">
        <f t="shared" si="29"/>
        <v>Projektingenieur 2</v>
      </c>
      <c r="DE41" s="20"/>
      <c r="DF41" s="33">
        <v>771</v>
      </c>
      <c r="DG41" s="33">
        <f t="shared" si="26"/>
        <v>7</v>
      </c>
      <c r="DH41" s="83" t="str">
        <f t="shared" si="27"/>
        <v>Projektingenieur 1</v>
      </c>
      <c r="DM41" s="19">
        <f t="shared" si="13"/>
        <v>4350</v>
      </c>
      <c r="DN41" s="153">
        <v>1</v>
      </c>
      <c r="DO41" s="19">
        <v>2</v>
      </c>
      <c r="DP41" s="19" t="s">
        <v>951</v>
      </c>
    </row>
    <row r="42" spans="1:120" s="19" customFormat="1" ht="27" x14ac:dyDescent="0.2">
      <c r="A42" s="53">
        <v>0</v>
      </c>
      <c r="B42" s="53"/>
      <c r="C42" s="53">
        <f t="shared" si="0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0" t="s">
        <v>301</v>
      </c>
      <c r="T42" s="21">
        <v>1975</v>
      </c>
      <c r="U42" s="28" t="s">
        <v>302</v>
      </c>
      <c r="V42" s="21">
        <v>2001</v>
      </c>
      <c r="W42" s="25"/>
      <c r="X42" s="21"/>
      <c r="Y42" s="28" t="s">
        <v>303</v>
      </c>
      <c r="Z42" s="118">
        <f t="shared" si="1"/>
        <v>13</v>
      </c>
      <c r="AA42" s="169" t="s">
        <v>682</v>
      </c>
      <c r="AB42" s="118" t="s">
        <v>105</v>
      </c>
      <c r="AC42" s="21"/>
      <c r="AE42" s="90" t="s">
        <v>373</v>
      </c>
      <c r="AF42" s="82"/>
      <c r="CP42" s="19" t="str">
        <f t="shared" si="2"/>
        <v>Rey Lionel</v>
      </c>
      <c r="CR42" s="19">
        <f t="shared" si="3"/>
        <v>13</v>
      </c>
      <c r="CS42" s="19" t="str">
        <f t="shared" si="4"/>
        <v>C</v>
      </c>
      <c r="CT42" s="154">
        <v>4299</v>
      </c>
      <c r="CU42" s="126"/>
      <c r="CV42" s="125">
        <v>782</v>
      </c>
      <c r="CW42" s="33">
        <f t="shared" si="22"/>
        <v>8</v>
      </c>
      <c r="CX42" s="83" t="str">
        <f t="shared" si="23"/>
        <v>Projektingenieur 2</v>
      </c>
      <c r="CY42" s="125">
        <v>782</v>
      </c>
      <c r="CZ42" s="33">
        <f t="shared" si="24"/>
        <v>8</v>
      </c>
      <c r="DA42" s="83" t="str">
        <f t="shared" si="25"/>
        <v>Projektingenieur 2</v>
      </c>
      <c r="DB42" s="125">
        <v>782</v>
      </c>
      <c r="DC42" s="33">
        <f t="shared" si="28"/>
        <v>8</v>
      </c>
      <c r="DD42" s="83" t="str">
        <f t="shared" si="29"/>
        <v>Projektingenieur 2</v>
      </c>
      <c r="DE42" s="20"/>
      <c r="DF42" s="33">
        <v>782</v>
      </c>
      <c r="DG42" s="33">
        <f t="shared" si="26"/>
        <v>8</v>
      </c>
      <c r="DH42" s="83" t="str">
        <f t="shared" si="27"/>
        <v>Projektingenieur 2</v>
      </c>
      <c r="DM42" s="19">
        <f t="shared" si="13"/>
        <v>4299</v>
      </c>
      <c r="DN42" s="153">
        <v>2</v>
      </c>
      <c r="DO42" s="19">
        <v>3</v>
      </c>
      <c r="DP42" s="19" t="s">
        <v>952</v>
      </c>
    </row>
    <row r="43" spans="1:120" s="19" customFormat="1" ht="27" x14ac:dyDescent="0.2">
      <c r="A43" s="53">
        <v>0</v>
      </c>
      <c r="B43" s="53"/>
      <c r="C43" s="53">
        <f t="shared" si="0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934</v>
      </c>
      <c r="Q43" s="15">
        <v>39</v>
      </c>
      <c r="R43" s="42"/>
      <c r="S43" s="20" t="s">
        <v>935</v>
      </c>
      <c r="T43" s="21">
        <v>1976</v>
      </c>
      <c r="U43" s="28" t="s">
        <v>936</v>
      </c>
      <c r="V43" s="21">
        <v>2004</v>
      </c>
      <c r="W43" s="25" t="s">
        <v>324</v>
      </c>
      <c r="X43" s="21">
        <v>2014</v>
      </c>
      <c r="Y43" s="28"/>
      <c r="Z43" s="118">
        <f t="shared" si="1"/>
        <v>10</v>
      </c>
      <c r="AA43" s="169" t="s">
        <v>937</v>
      </c>
      <c r="AB43" s="118" t="s">
        <v>105</v>
      </c>
      <c r="AC43" s="21"/>
      <c r="AE43" s="90" t="s">
        <v>373</v>
      </c>
      <c r="AF43" s="82" t="s">
        <v>1083</v>
      </c>
      <c r="CP43" s="19" t="str">
        <f t="shared" si="2"/>
        <v>Becksmann Thomas J.</v>
      </c>
      <c r="CR43" s="19">
        <f t="shared" si="3"/>
        <v>10</v>
      </c>
      <c r="CS43" s="19" t="str">
        <f t="shared" si="4"/>
        <v>C</v>
      </c>
      <c r="CT43" s="154">
        <v>3210</v>
      </c>
      <c r="CU43" s="126"/>
      <c r="CV43" s="125">
        <v>772</v>
      </c>
      <c r="CW43" s="33">
        <f t="shared" si="22"/>
        <v>8</v>
      </c>
      <c r="CX43" s="83" t="str">
        <f t="shared" si="23"/>
        <v>Projektingenieur 2</v>
      </c>
      <c r="CY43" s="125"/>
      <c r="CZ43" s="33"/>
      <c r="DA43" s="83"/>
      <c r="DB43" s="125"/>
      <c r="DC43" s="33"/>
      <c r="DD43" s="83"/>
      <c r="DE43" s="20"/>
      <c r="DF43" s="33"/>
      <c r="DG43" s="33"/>
      <c r="DH43" s="83"/>
      <c r="DM43" s="19">
        <f t="shared" si="13"/>
        <v>3210</v>
      </c>
      <c r="DN43" s="153">
        <v>2</v>
      </c>
      <c r="DO43" s="19">
        <v>3</v>
      </c>
      <c r="DP43" s="19" t="s">
        <v>951</v>
      </c>
    </row>
    <row r="44" spans="1:120" s="19" customFormat="1" ht="38.25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865</v>
      </c>
      <c r="Q44" s="15">
        <v>40</v>
      </c>
      <c r="R44" s="42"/>
      <c r="S44" s="20" t="s">
        <v>866</v>
      </c>
      <c r="T44" s="21">
        <v>1969</v>
      </c>
      <c r="U44" s="28" t="s">
        <v>943</v>
      </c>
      <c r="V44" s="21">
        <v>1999</v>
      </c>
      <c r="W44" s="191" t="s">
        <v>1047</v>
      </c>
      <c r="X44" s="21">
        <v>2011</v>
      </c>
      <c r="Y44" s="28" t="s">
        <v>944</v>
      </c>
      <c r="Z44" s="118">
        <f t="shared" si="1"/>
        <v>15</v>
      </c>
      <c r="AA44" s="169" t="s">
        <v>565</v>
      </c>
      <c r="AB44" s="162" t="s">
        <v>1044</v>
      </c>
      <c r="AC44" s="21"/>
      <c r="AE44" s="90" t="s">
        <v>373</v>
      </c>
      <c r="AF44" s="82"/>
      <c r="CP44" s="19" t="str">
        <f t="shared" si="2"/>
        <v>Betzold Alexander</v>
      </c>
      <c r="CR44" s="19">
        <f t="shared" si="3"/>
        <v>15</v>
      </c>
      <c r="CS44" s="19" t="str">
        <f t="shared" si="4"/>
        <v xml:space="preserve"> D/C 2)</v>
      </c>
      <c r="CT44" s="154">
        <v>4306</v>
      </c>
      <c r="CU44" s="126"/>
      <c r="CV44" s="125">
        <v>782</v>
      </c>
      <c r="CW44" s="33">
        <f t="shared" si="22"/>
        <v>8</v>
      </c>
      <c r="CX44" s="83" t="str">
        <f t="shared" si="23"/>
        <v>Projektingenieur 2</v>
      </c>
      <c r="CY44" s="125">
        <v>782</v>
      </c>
      <c r="CZ44" s="33">
        <f t="shared" si="24"/>
        <v>8</v>
      </c>
      <c r="DA44" s="83" t="str">
        <f t="shared" si="25"/>
        <v>Projektingenieur 2</v>
      </c>
      <c r="DB44" s="125">
        <v>782</v>
      </c>
      <c r="DC44" s="33">
        <f t="shared" si="28"/>
        <v>8</v>
      </c>
      <c r="DD44" s="83" t="str">
        <f t="shared" si="29"/>
        <v>Projektingenieur 2</v>
      </c>
      <c r="DE44" s="20"/>
      <c r="DF44" s="33">
        <v>781</v>
      </c>
      <c r="DG44" s="33">
        <f t="shared" si="26"/>
        <v>7</v>
      </c>
      <c r="DH44" s="83" t="str">
        <f t="shared" si="27"/>
        <v>Projektingenieur 1</v>
      </c>
      <c r="DM44" s="19">
        <f t="shared" si="13"/>
        <v>4306</v>
      </c>
      <c r="DN44" s="153">
        <v>2</v>
      </c>
      <c r="DO44" s="19">
        <v>2</v>
      </c>
      <c r="DP44" s="19" t="s">
        <v>952</v>
      </c>
    </row>
    <row r="45" spans="1:120" s="19" customFormat="1" ht="15.75" x14ac:dyDescent="0.2">
      <c r="A45" s="53">
        <v>0</v>
      </c>
      <c r="B45" s="53"/>
      <c r="C45" s="53">
        <f t="shared" si="0"/>
        <v>1</v>
      </c>
      <c r="D45" s="55"/>
      <c r="E45" s="55">
        <v>1</v>
      </c>
      <c r="F45" s="56"/>
      <c r="G45" s="54"/>
      <c r="H45" s="54">
        <v>1</v>
      </c>
      <c r="I45" s="56"/>
      <c r="J45" s="54"/>
      <c r="K45" s="56"/>
      <c r="L45" s="56"/>
      <c r="M45" s="56"/>
      <c r="N45" s="58"/>
      <c r="O45" s="52" t="s">
        <v>358</v>
      </c>
      <c r="P45" s="15" t="s">
        <v>852</v>
      </c>
      <c r="Q45" s="15">
        <v>41</v>
      </c>
      <c r="R45" s="42"/>
      <c r="S45" s="20" t="s">
        <v>870</v>
      </c>
      <c r="T45" s="21">
        <v>1978</v>
      </c>
      <c r="U45" s="28" t="s">
        <v>198</v>
      </c>
      <c r="V45" s="21">
        <v>2004</v>
      </c>
      <c r="W45" s="25"/>
      <c r="X45" s="21"/>
      <c r="Y45" s="28" t="s">
        <v>853</v>
      </c>
      <c r="Z45" s="21">
        <f t="shared" si="1"/>
        <v>10</v>
      </c>
      <c r="AA45" s="25" t="s">
        <v>671</v>
      </c>
      <c r="AB45" s="162" t="s">
        <v>1044</v>
      </c>
      <c r="AC45" s="21"/>
      <c r="AE45" s="90" t="s">
        <v>373</v>
      </c>
      <c r="AF45" s="82"/>
      <c r="CP45" s="19" t="str">
        <f t="shared" si="2"/>
        <v>Hausammann Cédric</v>
      </c>
      <c r="CR45" s="19">
        <f t="shared" si="3"/>
        <v>10</v>
      </c>
      <c r="CS45" s="19" t="str">
        <f t="shared" si="4"/>
        <v xml:space="preserve"> D/C 2)</v>
      </c>
      <c r="CT45" s="154">
        <v>9648</v>
      </c>
      <c r="CU45" s="126"/>
      <c r="CV45" s="125">
        <v>772</v>
      </c>
      <c r="CW45" s="33">
        <f t="shared" si="22"/>
        <v>8</v>
      </c>
      <c r="CX45" s="83" t="str">
        <f t="shared" si="23"/>
        <v>Projektingenieur 2</v>
      </c>
      <c r="CY45" s="125">
        <v>772</v>
      </c>
      <c r="CZ45" s="33">
        <f t="shared" si="24"/>
        <v>8</v>
      </c>
      <c r="DA45" s="83" t="str">
        <f t="shared" si="25"/>
        <v>Projektingenieur 2</v>
      </c>
      <c r="DB45" s="125">
        <v>772</v>
      </c>
      <c r="DC45" s="33">
        <f t="shared" si="28"/>
        <v>8</v>
      </c>
      <c r="DD45" s="83" t="str">
        <f t="shared" si="29"/>
        <v>Projektingenieur 2</v>
      </c>
      <c r="DE45" s="20"/>
      <c r="DF45" s="33">
        <v>771</v>
      </c>
      <c r="DG45" s="33">
        <f t="shared" si="26"/>
        <v>7</v>
      </c>
      <c r="DH45" s="83" t="str">
        <f t="shared" si="27"/>
        <v>Projektingenieur 1</v>
      </c>
      <c r="DM45" s="19">
        <f t="shared" si="13"/>
        <v>9648</v>
      </c>
      <c r="DN45" s="153">
        <v>2</v>
      </c>
      <c r="DO45" s="19">
        <v>3</v>
      </c>
      <c r="DP45" s="19" t="s">
        <v>951</v>
      </c>
    </row>
    <row r="46" spans="1:120" s="19" customForma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1058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 t="shared" si="1"/>
        <v>22</v>
      </c>
      <c r="AA46" s="169" t="s">
        <v>1080</v>
      </c>
      <c r="AB46" s="21" t="s">
        <v>121</v>
      </c>
      <c r="AC46" s="21"/>
      <c r="AE46" s="90" t="s">
        <v>373</v>
      </c>
      <c r="AF46" s="82"/>
      <c r="CP46" s="19" t="str">
        <f t="shared" si="2"/>
        <v>Niedermeyer Friederike</v>
      </c>
      <c r="CR46" s="19">
        <f t="shared" si="3"/>
        <v>22</v>
      </c>
      <c r="CS46" s="19" t="str">
        <f t="shared" si="4"/>
        <v>D</v>
      </c>
      <c r="CT46" s="154">
        <v>4307</v>
      </c>
      <c r="CU46" s="126"/>
      <c r="CV46" s="125">
        <v>782</v>
      </c>
      <c r="CW46" s="33">
        <f t="shared" si="22"/>
        <v>8</v>
      </c>
      <c r="CX46" s="83" t="str">
        <f t="shared" si="23"/>
        <v>Projektingenieur 2</v>
      </c>
      <c r="CY46" s="125"/>
      <c r="CZ46" s="33"/>
      <c r="DA46" s="83"/>
      <c r="DB46" s="125"/>
      <c r="DC46" s="33"/>
      <c r="DD46" s="83"/>
      <c r="DE46" s="20"/>
      <c r="DF46" s="33"/>
      <c r="DG46" s="33"/>
      <c r="DH46" s="83"/>
      <c r="DM46" s="19">
        <f t="shared" si="13"/>
        <v>4307</v>
      </c>
      <c r="DN46" s="153">
        <v>1</v>
      </c>
      <c r="DO46" s="19">
        <v>2</v>
      </c>
      <c r="DP46" s="19" t="s">
        <v>952</v>
      </c>
    </row>
    <row r="47" spans="1:120" s="19" customFormat="1" ht="27" x14ac:dyDescent="0.2">
      <c r="A47" s="53">
        <v>0</v>
      </c>
      <c r="B47" s="53"/>
      <c r="C47" s="53">
        <f t="shared" ref="C47:C110" si="30">IF(Z47&gt;=10,1,0)</f>
        <v>1</v>
      </c>
      <c r="D47" s="55">
        <v>1</v>
      </c>
      <c r="E47" s="55"/>
      <c r="F47" s="56"/>
      <c r="G47" s="54"/>
      <c r="H47" s="54"/>
      <c r="I47" s="56"/>
      <c r="J47" s="54"/>
      <c r="K47" s="56"/>
      <c r="L47" s="56"/>
      <c r="M47" s="56"/>
      <c r="N47" s="58"/>
      <c r="O47" s="195" t="s">
        <v>361</v>
      </c>
      <c r="P47" s="194" t="s">
        <v>566</v>
      </c>
      <c r="Q47" s="15">
        <v>43</v>
      </c>
      <c r="R47" s="42"/>
      <c r="S47" s="16" t="s">
        <v>561</v>
      </c>
      <c r="T47" s="21">
        <v>1975</v>
      </c>
      <c r="U47" s="28" t="s">
        <v>562</v>
      </c>
      <c r="V47" s="21">
        <v>2004</v>
      </c>
      <c r="W47" s="25"/>
      <c r="X47" s="21"/>
      <c r="Y47" s="28" t="s">
        <v>564</v>
      </c>
      <c r="Z47" s="118">
        <f t="shared" si="1"/>
        <v>10</v>
      </c>
      <c r="AA47" s="169" t="s">
        <v>565</v>
      </c>
      <c r="AB47" s="21" t="s">
        <v>121</v>
      </c>
      <c r="AC47" s="21"/>
      <c r="AE47" s="90" t="s">
        <v>1084</v>
      </c>
      <c r="AF47" s="82"/>
      <c r="CP47" s="19" t="str">
        <f t="shared" si="2"/>
        <v>That Pueng</v>
      </c>
      <c r="CR47" s="19">
        <f t="shared" si="3"/>
        <v>10</v>
      </c>
      <c r="CS47" s="19" t="str">
        <f t="shared" si="4"/>
        <v>D</v>
      </c>
      <c r="CT47" s="154">
        <v>4345</v>
      </c>
      <c r="CU47" s="126"/>
      <c r="CV47" s="125">
        <v>782</v>
      </c>
      <c r="CW47" s="33">
        <f t="shared" si="22"/>
        <v>8</v>
      </c>
      <c r="CX47" s="83" t="str">
        <f t="shared" si="23"/>
        <v>Projektingenieur 2</v>
      </c>
      <c r="CY47" s="125">
        <v>782</v>
      </c>
      <c r="CZ47" s="33">
        <f t="shared" si="24"/>
        <v>8</v>
      </c>
      <c r="DA47" s="83" t="str">
        <f t="shared" si="25"/>
        <v>Projektingenieur 2</v>
      </c>
      <c r="DB47" s="125">
        <v>782</v>
      </c>
      <c r="DC47" s="33">
        <f t="shared" si="28"/>
        <v>8</v>
      </c>
      <c r="DD47" s="83" t="str">
        <f t="shared" si="29"/>
        <v>Projektingenieur 2</v>
      </c>
      <c r="DE47" s="20"/>
      <c r="DF47" s="33">
        <v>781</v>
      </c>
      <c r="DG47" s="33">
        <f t="shared" si="26"/>
        <v>7</v>
      </c>
      <c r="DH47" s="83" t="str">
        <f t="shared" si="27"/>
        <v>Projektingenieur 1</v>
      </c>
      <c r="DM47" s="19">
        <f t="shared" si="13"/>
        <v>4345</v>
      </c>
      <c r="DN47" s="153">
        <v>1</v>
      </c>
      <c r="DO47" s="19">
        <v>2</v>
      </c>
      <c r="DP47" s="19" t="s">
        <v>952</v>
      </c>
    </row>
    <row r="48" spans="1:120" s="19" customFormat="1" x14ac:dyDescent="0.2">
      <c r="A48" s="53">
        <v>0</v>
      </c>
      <c r="B48" s="53">
        <v>1</v>
      </c>
      <c r="C48" s="53">
        <f t="shared" si="30"/>
        <v>0</v>
      </c>
      <c r="D48" s="55"/>
      <c r="E48" s="55">
        <v>1</v>
      </c>
      <c r="F48" s="56"/>
      <c r="G48" s="54"/>
      <c r="H48" s="54">
        <v>1</v>
      </c>
      <c r="I48" s="56"/>
      <c r="J48" s="54"/>
      <c r="K48" s="56"/>
      <c r="L48" s="56"/>
      <c r="M48" s="56"/>
      <c r="N48" s="58"/>
      <c r="O48" s="52" t="s">
        <v>360</v>
      </c>
      <c r="P48" s="15" t="s">
        <v>612</v>
      </c>
      <c r="Q48" s="15">
        <v>44</v>
      </c>
      <c r="R48" s="42"/>
      <c r="S48" s="20" t="s">
        <v>613</v>
      </c>
      <c r="T48" s="21">
        <v>1980</v>
      </c>
      <c r="U48" s="28" t="s">
        <v>1068</v>
      </c>
      <c r="V48" s="21">
        <v>2005</v>
      </c>
      <c r="W48" s="25"/>
      <c r="X48" s="21"/>
      <c r="Y48" s="28"/>
      <c r="Z48" s="21">
        <f t="shared" si="1"/>
        <v>9</v>
      </c>
      <c r="AA48" s="25" t="s">
        <v>685</v>
      </c>
      <c r="AB48" s="21" t="s">
        <v>121</v>
      </c>
      <c r="AC48" s="21"/>
      <c r="AE48" s="90" t="s">
        <v>376</v>
      </c>
      <c r="AF48" s="82"/>
      <c r="CP48" s="19" t="str">
        <f t="shared" si="2"/>
        <v>Penning Rebecca</v>
      </c>
      <c r="CR48" s="19">
        <f t="shared" si="3"/>
        <v>9</v>
      </c>
      <c r="CS48" s="19" t="str">
        <f t="shared" si="4"/>
        <v>D</v>
      </c>
      <c r="CT48" s="154">
        <v>4353</v>
      </c>
      <c r="CU48" s="126"/>
      <c r="CV48" s="125">
        <v>772</v>
      </c>
      <c r="CW48" s="33">
        <f t="shared" si="22"/>
        <v>8</v>
      </c>
      <c r="CX48" s="83" t="str">
        <f t="shared" si="23"/>
        <v>Projektingenieur 2</v>
      </c>
      <c r="CY48" s="125">
        <v>772</v>
      </c>
      <c r="CZ48" s="33">
        <f t="shared" si="24"/>
        <v>8</v>
      </c>
      <c r="DA48" s="83" t="str">
        <f t="shared" si="25"/>
        <v>Projektingenieur 2</v>
      </c>
      <c r="DB48" s="125">
        <v>771</v>
      </c>
      <c r="DC48" s="33">
        <f t="shared" si="28"/>
        <v>7</v>
      </c>
      <c r="DD48" s="83" t="str">
        <f t="shared" si="29"/>
        <v>Projektingenieur 1</v>
      </c>
      <c r="DE48" s="20"/>
      <c r="DF48" s="33">
        <v>771</v>
      </c>
      <c r="DG48" s="33">
        <f t="shared" si="26"/>
        <v>7</v>
      </c>
      <c r="DH48" s="83" t="str">
        <f t="shared" si="27"/>
        <v>Projektingenieur 1</v>
      </c>
      <c r="DM48" s="19">
        <f t="shared" si="13"/>
        <v>4353</v>
      </c>
      <c r="DN48" s="153">
        <v>2</v>
      </c>
      <c r="DO48" s="19">
        <v>3</v>
      </c>
      <c r="DP48" s="185" t="s">
        <v>968</v>
      </c>
    </row>
    <row r="49" spans="1:120" s="19" customFormat="1" x14ac:dyDescent="0.2">
      <c r="A49" s="53">
        <v>0</v>
      </c>
      <c r="B49" s="53"/>
      <c r="C49" s="53">
        <f t="shared" si="30"/>
        <v>0</v>
      </c>
      <c r="D49" s="55"/>
      <c r="E49" s="55">
        <v>1</v>
      </c>
      <c r="F49" s="56"/>
      <c r="G49" s="54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473</v>
      </c>
      <c r="Q49" s="15">
        <v>45</v>
      </c>
      <c r="R49" s="42"/>
      <c r="S49" s="20" t="s">
        <v>284</v>
      </c>
      <c r="T49" s="21">
        <v>1980</v>
      </c>
      <c r="U49" s="28" t="s">
        <v>1063</v>
      </c>
      <c r="V49" s="21">
        <v>2006</v>
      </c>
      <c r="W49" s="25"/>
      <c r="X49" s="21"/>
      <c r="Y49" s="28"/>
      <c r="Z49" s="21">
        <f t="shared" si="1"/>
        <v>8</v>
      </c>
      <c r="AA49" s="25" t="s">
        <v>108</v>
      </c>
      <c r="AB49" s="21" t="s">
        <v>121</v>
      </c>
      <c r="AC49" s="21"/>
      <c r="AE49" s="90" t="s">
        <v>373</v>
      </c>
      <c r="AF49" s="82"/>
      <c r="CP49" s="19" t="str">
        <f t="shared" si="2"/>
        <v>Akdeniz Veysel</v>
      </c>
      <c r="CR49" s="153">
        <f t="shared" si="3"/>
        <v>8</v>
      </c>
      <c r="CS49" s="19" t="str">
        <f t="shared" si="4"/>
        <v>D</v>
      </c>
      <c r="CT49" s="154">
        <v>4293</v>
      </c>
      <c r="CU49" s="126"/>
      <c r="CV49" s="125">
        <v>772</v>
      </c>
      <c r="CW49" s="33">
        <f t="shared" si="22"/>
        <v>8</v>
      </c>
      <c r="CX49" s="83" t="str">
        <f t="shared" si="23"/>
        <v>Projektingenieur 2</v>
      </c>
      <c r="CY49" s="125">
        <v>772</v>
      </c>
      <c r="CZ49" s="33">
        <f t="shared" si="24"/>
        <v>8</v>
      </c>
      <c r="DA49" s="83" t="str">
        <f t="shared" si="25"/>
        <v>Projektingenieur 2</v>
      </c>
      <c r="DB49" s="125">
        <v>772</v>
      </c>
      <c r="DC49" s="33">
        <f t="shared" si="28"/>
        <v>8</v>
      </c>
      <c r="DD49" s="83" t="str">
        <f t="shared" si="29"/>
        <v>Projektingenieur 2</v>
      </c>
      <c r="DE49" s="20"/>
      <c r="DF49" s="33">
        <v>771</v>
      </c>
      <c r="DG49" s="33">
        <f t="shared" si="26"/>
        <v>7</v>
      </c>
      <c r="DH49" s="83" t="str">
        <f t="shared" si="27"/>
        <v>Projektingenieur 1</v>
      </c>
      <c r="DM49" s="19">
        <f t="shared" si="13"/>
        <v>4293</v>
      </c>
      <c r="DN49" s="153">
        <v>2</v>
      </c>
      <c r="DO49" s="19">
        <v>3</v>
      </c>
      <c r="DP49" s="19" t="s">
        <v>951</v>
      </c>
    </row>
    <row r="50" spans="1:120" s="19" customFormat="1" ht="27" x14ac:dyDescent="0.2">
      <c r="A50" s="53">
        <v>0</v>
      </c>
      <c r="B50" s="53"/>
      <c r="C50" s="53">
        <f t="shared" si="30"/>
        <v>0</v>
      </c>
      <c r="D50" s="55">
        <v>1</v>
      </c>
      <c r="E50" s="55"/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999</v>
      </c>
      <c r="Q50" s="15">
        <v>46</v>
      </c>
      <c r="R50" s="42"/>
      <c r="S50" s="20" t="s">
        <v>1000</v>
      </c>
      <c r="T50" s="21">
        <v>1979</v>
      </c>
      <c r="U50" s="28" t="s">
        <v>1059</v>
      </c>
      <c r="V50" s="21">
        <v>2007</v>
      </c>
      <c r="W50" s="25"/>
      <c r="X50" s="21"/>
      <c r="Y50" s="28"/>
      <c r="Z50" s="21">
        <f t="shared" si="1"/>
        <v>7</v>
      </c>
      <c r="AA50" s="25" t="s">
        <v>1081</v>
      </c>
      <c r="AB50" s="21" t="s">
        <v>121</v>
      </c>
      <c r="AC50" s="21"/>
      <c r="AE50" s="90" t="s">
        <v>373</v>
      </c>
      <c r="AF50" s="82"/>
      <c r="CP50" s="19" t="str">
        <f t="shared" si="2"/>
        <v>Hikel Harald</v>
      </c>
      <c r="CR50" s="153">
        <f t="shared" si="3"/>
        <v>7</v>
      </c>
      <c r="CS50" s="19" t="str">
        <f t="shared" si="4"/>
        <v>D</v>
      </c>
      <c r="CT50" s="154">
        <v>7707</v>
      </c>
      <c r="CU50" s="126"/>
      <c r="CV50" s="125">
        <v>782</v>
      </c>
      <c r="CW50" s="33">
        <f t="shared" si="22"/>
        <v>8</v>
      </c>
      <c r="CX50" s="83" t="str">
        <f t="shared" si="23"/>
        <v>Projektingenieur 2</v>
      </c>
      <c r="CY50" s="125"/>
      <c r="CZ50" s="33"/>
      <c r="DA50" s="83"/>
      <c r="DB50" s="125"/>
      <c r="DC50" s="33"/>
      <c r="DD50" s="83"/>
      <c r="DE50" s="20"/>
      <c r="DF50" s="33"/>
      <c r="DG50" s="33"/>
      <c r="DH50" s="83"/>
      <c r="DM50" s="19">
        <f t="shared" si="13"/>
        <v>7707</v>
      </c>
      <c r="DN50" s="153">
        <v>2</v>
      </c>
      <c r="DO50" s="19">
        <v>1</v>
      </c>
      <c r="DP50" s="19" t="s">
        <v>952</v>
      </c>
    </row>
    <row r="51" spans="1:120" s="19" customFormat="1" x14ac:dyDescent="0.2">
      <c r="A51" s="53">
        <v>0</v>
      </c>
      <c r="B51" s="53"/>
      <c r="C51" s="53">
        <f>IF(Z51&gt;=10,1,0)</f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358</v>
      </c>
      <c r="P51" s="15" t="s">
        <v>932</v>
      </c>
      <c r="Q51" s="15">
        <v>47</v>
      </c>
      <c r="R51" s="42"/>
      <c r="S51" s="20" t="s">
        <v>933</v>
      </c>
      <c r="T51" s="21">
        <v>1983</v>
      </c>
      <c r="U51" s="28" t="s">
        <v>1063</v>
      </c>
      <c r="V51" s="21">
        <v>2007</v>
      </c>
      <c r="W51" s="25" t="s">
        <v>1060</v>
      </c>
      <c r="X51" s="21">
        <v>2008</v>
      </c>
      <c r="Y51" s="28"/>
      <c r="Z51" s="21">
        <f>$AD$3-V51</f>
        <v>7</v>
      </c>
      <c r="AA51" s="25" t="s">
        <v>1079</v>
      </c>
      <c r="AB51" s="21" t="s">
        <v>121</v>
      </c>
      <c r="AC51" s="21"/>
      <c r="AE51" s="90" t="s">
        <v>373</v>
      </c>
      <c r="AF51" s="82"/>
      <c r="CP51" s="19" t="str">
        <f>+S51</f>
        <v>Noordam Philipp</v>
      </c>
      <c r="CR51" s="153">
        <f>+Z51</f>
        <v>7</v>
      </c>
      <c r="CS51" s="19" t="str">
        <f>+AB51</f>
        <v>D</v>
      </c>
      <c r="CT51" s="154">
        <v>4312</v>
      </c>
      <c r="CU51" s="126"/>
      <c r="CV51" s="125">
        <v>772</v>
      </c>
      <c r="CW51" s="33">
        <f>VLOOKUP($CV51,Funktionsbezeichnungen,3,0)</f>
        <v>8</v>
      </c>
      <c r="CX51" s="83" t="str">
        <f>VLOOKUP($CV51,Funktionsbezeichnungen,2,0)</f>
        <v>Projektingenieur 2</v>
      </c>
      <c r="CY51" s="125"/>
      <c r="CZ51" s="33"/>
      <c r="DA51" s="83"/>
      <c r="DB51" s="125"/>
      <c r="DC51" s="33"/>
      <c r="DD51" s="83"/>
      <c r="DE51" s="20"/>
      <c r="DF51" s="33"/>
      <c r="DG51" s="33"/>
      <c r="DH51" s="83"/>
      <c r="DM51" s="19">
        <f>+CT51</f>
        <v>4312</v>
      </c>
      <c r="DN51" s="153">
        <v>2</v>
      </c>
      <c r="DO51" s="19">
        <v>2</v>
      </c>
      <c r="DP51" s="19" t="s">
        <v>951</v>
      </c>
    </row>
    <row r="52" spans="1:120" s="19" customFormat="1" x14ac:dyDescent="0.2">
      <c r="A52" s="53">
        <v>0</v>
      </c>
      <c r="B52" s="53"/>
      <c r="C52" s="53">
        <f t="shared" si="3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359</v>
      </c>
      <c r="P52" s="15" t="s">
        <v>586</v>
      </c>
      <c r="Q52" s="15">
        <v>48</v>
      </c>
      <c r="R52" s="42"/>
      <c r="S52" s="20" t="s">
        <v>587</v>
      </c>
      <c r="T52" s="21">
        <v>1981</v>
      </c>
      <c r="U52" s="28" t="s">
        <v>1076</v>
      </c>
      <c r="V52" s="21">
        <v>2008</v>
      </c>
      <c r="W52" s="25" t="s">
        <v>1060</v>
      </c>
      <c r="X52" s="21">
        <v>2009</v>
      </c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90" t="s">
        <v>375</v>
      </c>
      <c r="AF52" s="82"/>
      <c r="CP52" s="19" t="str">
        <f t="shared" si="2"/>
        <v>Fuhl Waldemar</v>
      </c>
      <c r="CR52" s="153">
        <f t="shared" si="3"/>
        <v>6</v>
      </c>
      <c r="CS52" s="19" t="str">
        <f t="shared" si="4"/>
        <v>D</v>
      </c>
      <c r="CT52" s="154">
        <v>4349</v>
      </c>
      <c r="CU52" s="126"/>
      <c r="CV52" s="125">
        <v>772</v>
      </c>
      <c r="CW52" s="33">
        <f t="shared" si="22"/>
        <v>8</v>
      </c>
      <c r="CX52" s="83" t="str">
        <f t="shared" si="23"/>
        <v>Projektingenieur 2</v>
      </c>
      <c r="CY52" s="125">
        <v>772</v>
      </c>
      <c r="CZ52" s="33">
        <f t="shared" si="24"/>
        <v>8</v>
      </c>
      <c r="DA52" s="83" t="str">
        <f t="shared" si="25"/>
        <v>Projektingenieur 2</v>
      </c>
      <c r="DB52" s="125">
        <v>771</v>
      </c>
      <c r="DC52" s="33">
        <f t="shared" si="28"/>
        <v>7</v>
      </c>
      <c r="DD52" s="83" t="str">
        <f t="shared" si="29"/>
        <v>Projektingenieur 1</v>
      </c>
      <c r="DE52" s="20"/>
      <c r="DF52" s="33">
        <v>771</v>
      </c>
      <c r="DG52" s="33">
        <f t="shared" si="26"/>
        <v>7</v>
      </c>
      <c r="DH52" s="83" t="str">
        <f t="shared" si="27"/>
        <v>Projektingenieur 1</v>
      </c>
      <c r="DM52" s="19">
        <f t="shared" si="13"/>
        <v>4349</v>
      </c>
      <c r="DN52" s="153">
        <v>2</v>
      </c>
      <c r="DO52" s="19">
        <v>2</v>
      </c>
      <c r="DP52" s="19" t="s">
        <v>951</v>
      </c>
    </row>
    <row r="53" spans="1:120" s="19" customFormat="1" x14ac:dyDescent="0.2">
      <c r="A53" s="53">
        <v>0</v>
      </c>
      <c r="B53" s="53"/>
      <c r="C53" s="53">
        <f t="shared" si="3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360</v>
      </c>
      <c r="P53" s="15" t="s">
        <v>567</v>
      </c>
      <c r="Q53" s="15">
        <v>49</v>
      </c>
      <c r="R53" s="42"/>
      <c r="S53" s="20" t="s">
        <v>213</v>
      </c>
      <c r="T53" s="21">
        <v>1985</v>
      </c>
      <c r="U53" s="28" t="s">
        <v>1062</v>
      </c>
      <c r="V53" s="21">
        <v>2008</v>
      </c>
      <c r="W53" s="25" t="s">
        <v>1071</v>
      </c>
      <c r="X53" s="21">
        <v>2013</v>
      </c>
      <c r="Y53" s="28" t="s">
        <v>1022</v>
      </c>
      <c r="Z53" s="118">
        <f t="shared" si="1"/>
        <v>6</v>
      </c>
      <c r="AA53" s="25" t="s">
        <v>108</v>
      </c>
      <c r="AB53" s="21" t="s">
        <v>121</v>
      </c>
      <c r="AC53" s="21"/>
      <c r="AE53" s="90" t="s">
        <v>375</v>
      </c>
      <c r="AF53" s="82"/>
      <c r="CP53" s="19" t="str">
        <f t="shared" si="2"/>
        <v>Imesch Reto</v>
      </c>
      <c r="CR53" s="153">
        <f t="shared" si="3"/>
        <v>6</v>
      </c>
      <c r="CS53" s="19" t="str">
        <f t="shared" si="4"/>
        <v>D</v>
      </c>
      <c r="CT53" s="154">
        <v>9677</v>
      </c>
      <c r="CU53" s="126"/>
      <c r="CV53" s="125">
        <v>772</v>
      </c>
      <c r="CW53" s="33">
        <f t="shared" si="22"/>
        <v>8</v>
      </c>
      <c r="CX53" s="83" t="str">
        <f t="shared" si="23"/>
        <v>Projektingenieur 2</v>
      </c>
      <c r="CY53" s="125">
        <v>772</v>
      </c>
      <c r="CZ53" s="33">
        <f t="shared" si="24"/>
        <v>8</v>
      </c>
      <c r="DA53" s="83" t="str">
        <f t="shared" si="25"/>
        <v>Projektingenieur 2</v>
      </c>
      <c r="DB53" s="125">
        <v>771</v>
      </c>
      <c r="DC53" s="33">
        <f t="shared" si="28"/>
        <v>7</v>
      </c>
      <c r="DD53" s="83" t="str">
        <f t="shared" si="29"/>
        <v>Projektingenieur 1</v>
      </c>
      <c r="DE53" s="20"/>
      <c r="DF53" s="33">
        <v>771</v>
      </c>
      <c r="DG53" s="33">
        <f t="shared" si="26"/>
        <v>7</v>
      </c>
      <c r="DH53" s="83" t="str">
        <f t="shared" si="27"/>
        <v>Projektingenieur 1</v>
      </c>
      <c r="DM53" s="19">
        <f t="shared" si="13"/>
        <v>9677</v>
      </c>
      <c r="DN53" s="153">
        <v>2</v>
      </c>
      <c r="DO53" s="19">
        <v>3</v>
      </c>
      <c r="DP53" s="19" t="s">
        <v>951</v>
      </c>
    </row>
    <row r="54" spans="1:120" s="19" customFormat="1" x14ac:dyDescent="0.2">
      <c r="A54" s="53">
        <v>0</v>
      </c>
      <c r="B54" s="53"/>
      <c r="C54" s="53">
        <f t="shared" si="3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360</v>
      </c>
      <c r="P54" s="15" t="s">
        <v>598</v>
      </c>
      <c r="Q54" s="15">
        <v>50</v>
      </c>
      <c r="R54" s="42"/>
      <c r="S54" s="20" t="s">
        <v>281</v>
      </c>
      <c r="T54" s="21">
        <v>1983</v>
      </c>
      <c r="U54" s="28" t="s">
        <v>1076</v>
      </c>
      <c r="V54" s="21">
        <v>2008</v>
      </c>
      <c r="W54" s="25" t="s">
        <v>1060</v>
      </c>
      <c r="X54" s="21">
        <v>2009</v>
      </c>
      <c r="Y54" s="28" t="s">
        <v>1023</v>
      </c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1102</v>
      </c>
      <c r="AF54" s="82"/>
      <c r="CP54" s="19" t="str">
        <f t="shared" si="2"/>
        <v>Wieland Manuel</v>
      </c>
      <c r="CR54" s="153">
        <f t="shared" si="3"/>
        <v>6</v>
      </c>
      <c r="CS54" s="19" t="str">
        <f t="shared" si="4"/>
        <v>D</v>
      </c>
      <c r="CT54" s="154">
        <v>9698</v>
      </c>
      <c r="CU54" s="126"/>
      <c r="CV54" s="125">
        <v>772</v>
      </c>
      <c r="CW54" s="33">
        <f t="shared" si="22"/>
        <v>8</v>
      </c>
      <c r="CX54" s="83" t="str">
        <f t="shared" si="23"/>
        <v>Projektingenieur 2</v>
      </c>
      <c r="CY54" s="125">
        <v>771</v>
      </c>
      <c r="CZ54" s="33">
        <f t="shared" si="24"/>
        <v>7</v>
      </c>
      <c r="DA54" s="83" t="str">
        <f t="shared" si="25"/>
        <v>Projektingenieur 1</v>
      </c>
      <c r="DB54" s="125">
        <v>771</v>
      </c>
      <c r="DC54" s="33">
        <f t="shared" si="28"/>
        <v>7</v>
      </c>
      <c r="DD54" s="83" t="str">
        <f t="shared" si="29"/>
        <v>Projektingenieur 1</v>
      </c>
      <c r="DE54" s="20"/>
      <c r="DF54" s="33">
        <v>771</v>
      </c>
      <c r="DG54" s="33">
        <f t="shared" si="26"/>
        <v>7</v>
      </c>
      <c r="DH54" s="83" t="str">
        <f t="shared" si="27"/>
        <v>Projektingenieur 1</v>
      </c>
      <c r="DM54" s="19">
        <f t="shared" si="13"/>
        <v>9698</v>
      </c>
      <c r="DN54" s="153">
        <v>2</v>
      </c>
      <c r="DO54" s="19">
        <v>2</v>
      </c>
      <c r="DP54" s="19" t="s">
        <v>951</v>
      </c>
    </row>
    <row r="55" spans="1:120" s="19" customFormat="1" ht="27" x14ac:dyDescent="0.2">
      <c r="A55" s="53">
        <v>0</v>
      </c>
      <c r="B55" s="53"/>
      <c r="C55" s="53">
        <f t="shared" si="30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361</v>
      </c>
      <c r="P55" s="15" t="s">
        <v>1046</v>
      </c>
      <c r="Q55" s="15">
        <v>51</v>
      </c>
      <c r="R55" s="42"/>
      <c r="S55" s="20" t="s">
        <v>930</v>
      </c>
      <c r="T55" s="21">
        <v>1972</v>
      </c>
      <c r="U55" s="28" t="s">
        <v>1067</v>
      </c>
      <c r="V55" s="21">
        <v>2009</v>
      </c>
      <c r="W55" s="25" t="s">
        <v>1066</v>
      </c>
      <c r="X55" s="21">
        <v>2012</v>
      </c>
      <c r="Y55" s="28"/>
      <c r="Z55" s="118">
        <f t="shared" si="1"/>
        <v>5</v>
      </c>
      <c r="AA55" s="119" t="s">
        <v>931</v>
      </c>
      <c r="AB55" s="118" t="s">
        <v>121</v>
      </c>
      <c r="AC55" s="21"/>
      <c r="AE55" s="90" t="s">
        <v>373</v>
      </c>
      <c r="AF55" s="82"/>
      <c r="CP55" s="19" t="str">
        <f t="shared" si="2"/>
        <v>Baschong Clemens</v>
      </c>
      <c r="CR55" s="153">
        <f t="shared" si="3"/>
        <v>5</v>
      </c>
      <c r="CS55" s="19" t="str">
        <f t="shared" si="4"/>
        <v>D</v>
      </c>
      <c r="CT55" s="154">
        <v>4311</v>
      </c>
      <c r="CU55" s="126"/>
      <c r="CV55" s="125">
        <v>782</v>
      </c>
      <c r="CW55" s="33">
        <f t="shared" si="22"/>
        <v>8</v>
      </c>
      <c r="CX55" s="83" t="str">
        <f t="shared" si="23"/>
        <v>Projektingenieur 2</v>
      </c>
      <c r="CY55" s="125"/>
      <c r="CZ55" s="33"/>
      <c r="DA55" s="83"/>
      <c r="DB55" s="125"/>
      <c r="DC55" s="33"/>
      <c r="DD55" s="83"/>
      <c r="DE55" s="20"/>
      <c r="DF55" s="33"/>
      <c r="DG55" s="33"/>
      <c r="DH55" s="83"/>
      <c r="DM55" s="19">
        <f t="shared" si="13"/>
        <v>4311</v>
      </c>
      <c r="DN55" s="153">
        <v>2</v>
      </c>
      <c r="DO55" s="19">
        <v>2</v>
      </c>
      <c r="DP55" s="19" t="s">
        <v>952</v>
      </c>
    </row>
    <row r="56" spans="1:120" s="19" customFormat="1" x14ac:dyDescent="0.2">
      <c r="A56" s="53">
        <v>0</v>
      </c>
      <c r="B56" s="53"/>
      <c r="C56" s="53">
        <f t="shared" si="3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528</v>
      </c>
      <c r="Q56" s="15">
        <v>52</v>
      </c>
      <c r="R56" s="42"/>
      <c r="S56" s="20" t="s">
        <v>529</v>
      </c>
      <c r="T56" s="21">
        <v>1984</v>
      </c>
      <c r="U56" s="28" t="s">
        <v>1062</v>
      </c>
      <c r="V56" s="21">
        <v>2009</v>
      </c>
      <c r="W56" s="25"/>
      <c r="X56" s="21"/>
      <c r="Y56" s="28"/>
      <c r="Z56" s="118">
        <f t="shared" si="1"/>
        <v>5</v>
      </c>
      <c r="AA56" s="25" t="s">
        <v>1079</v>
      </c>
      <c r="AB56" s="21" t="s">
        <v>121</v>
      </c>
      <c r="AC56" s="21"/>
      <c r="AE56" s="90" t="s">
        <v>373</v>
      </c>
      <c r="AF56" s="82"/>
      <c r="CP56" s="19" t="str">
        <f t="shared" si="2"/>
        <v>Jung Roman</v>
      </c>
      <c r="CR56" s="153">
        <f t="shared" si="3"/>
        <v>5</v>
      </c>
      <c r="CS56" s="19" t="str">
        <f t="shared" si="4"/>
        <v>D</v>
      </c>
      <c r="CT56" s="154">
        <v>8565</v>
      </c>
      <c r="CU56" s="126"/>
      <c r="CV56" s="125">
        <v>772</v>
      </c>
      <c r="CW56" s="33">
        <f t="shared" ref="CW56:CW89" si="31">VLOOKUP($CV56,Funktionsbezeichnungen,3,0)</f>
        <v>8</v>
      </c>
      <c r="CX56" s="83" t="str">
        <f t="shared" ref="CX56:CX89" si="32">VLOOKUP($CV56,Funktionsbezeichnungen,2,0)</f>
        <v>Projektingenieur 2</v>
      </c>
      <c r="CY56" s="125">
        <v>771</v>
      </c>
      <c r="CZ56" s="33">
        <f t="shared" si="24"/>
        <v>7</v>
      </c>
      <c r="DA56" s="83" t="str">
        <f t="shared" si="25"/>
        <v>Projektingenieur 1</v>
      </c>
      <c r="DB56" s="125">
        <v>771</v>
      </c>
      <c r="DC56" s="33">
        <f t="shared" si="28"/>
        <v>7</v>
      </c>
      <c r="DD56" s="83" t="str">
        <f t="shared" si="29"/>
        <v>Projektingenieur 1</v>
      </c>
      <c r="DE56" s="20"/>
      <c r="DF56" s="33">
        <v>771</v>
      </c>
      <c r="DG56" s="33">
        <f t="shared" si="26"/>
        <v>7</v>
      </c>
      <c r="DH56" s="83" t="str">
        <f t="shared" si="27"/>
        <v>Projektingenieur 1</v>
      </c>
      <c r="DM56" s="19">
        <f t="shared" si="13"/>
        <v>8565</v>
      </c>
      <c r="DN56" s="153">
        <v>2</v>
      </c>
      <c r="DO56" s="19">
        <v>3</v>
      </c>
      <c r="DP56" s="19" t="s">
        <v>951</v>
      </c>
    </row>
    <row r="57" spans="1:120" s="19" customFormat="1" x14ac:dyDescent="0.2">
      <c r="A57" s="53">
        <v>0</v>
      </c>
      <c r="B57" s="53">
        <v>1</v>
      </c>
      <c r="C57" s="53">
        <f t="shared" si="30"/>
        <v>0</v>
      </c>
      <c r="D57" s="55">
        <v>1</v>
      </c>
      <c r="E57" s="55"/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1003</v>
      </c>
      <c r="Q57" s="15">
        <v>53</v>
      </c>
      <c r="R57" s="42"/>
      <c r="S57" s="20" t="s">
        <v>1004</v>
      </c>
      <c r="T57" s="21">
        <v>1984</v>
      </c>
      <c r="U57" s="28" t="s">
        <v>194</v>
      </c>
      <c r="V57" s="21">
        <v>2009</v>
      </c>
      <c r="W57" s="25"/>
      <c r="X57" s="21"/>
      <c r="Y57" s="28" t="s">
        <v>91</v>
      </c>
      <c r="Z57" s="21">
        <f t="shared" si="1"/>
        <v>5</v>
      </c>
      <c r="AA57" s="25" t="s">
        <v>269</v>
      </c>
      <c r="AB57" s="21" t="s">
        <v>121</v>
      </c>
      <c r="AC57" s="21"/>
      <c r="AE57" s="90" t="s">
        <v>375</v>
      </c>
      <c r="AF57" s="82"/>
      <c r="CP57" s="19" t="str">
        <f t="shared" si="2"/>
        <v>Vecchi Sandra</v>
      </c>
      <c r="CR57" s="153">
        <f t="shared" si="3"/>
        <v>5</v>
      </c>
      <c r="CS57" s="19" t="str">
        <f t="shared" si="4"/>
        <v>D</v>
      </c>
      <c r="CT57" s="154">
        <v>4906</v>
      </c>
      <c r="CU57" s="126"/>
      <c r="CV57" s="125">
        <v>772</v>
      </c>
      <c r="CW57" s="33">
        <f t="shared" si="31"/>
        <v>8</v>
      </c>
      <c r="CX57" s="83" t="str">
        <f t="shared" si="32"/>
        <v>Projektingenieur 2</v>
      </c>
      <c r="CY57" s="125"/>
      <c r="CZ57" s="33"/>
      <c r="DA57" s="83"/>
      <c r="DB57" s="125"/>
      <c r="DC57" s="33"/>
      <c r="DD57" s="83"/>
      <c r="DE57" s="20"/>
      <c r="DF57" s="33"/>
      <c r="DG57" s="33"/>
      <c r="DH57" s="83"/>
      <c r="DM57" s="19">
        <f t="shared" si="13"/>
        <v>4906</v>
      </c>
      <c r="DN57" s="153">
        <v>2</v>
      </c>
      <c r="DO57" s="19">
        <v>1</v>
      </c>
      <c r="DP57" s="19" t="s">
        <v>951</v>
      </c>
    </row>
    <row r="58" spans="1:120" s="19" customFormat="1" x14ac:dyDescent="0.2">
      <c r="A58" s="53">
        <v>0</v>
      </c>
      <c r="B58" s="53"/>
      <c r="C58" s="53">
        <f>IF(Z58&gt;=10,1,0)</f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361</v>
      </c>
      <c r="P58" s="15" t="s">
        <v>546</v>
      </c>
      <c r="Q58" s="15">
        <v>54</v>
      </c>
      <c r="R58" s="42"/>
      <c r="S58" s="20" t="s">
        <v>295</v>
      </c>
      <c r="T58" s="21">
        <v>1987</v>
      </c>
      <c r="U58" s="28" t="s">
        <v>1062</v>
      </c>
      <c r="V58" s="21">
        <v>2009</v>
      </c>
      <c r="W58" s="25"/>
      <c r="X58" s="21"/>
      <c r="Y58" s="28"/>
      <c r="Z58" s="21">
        <f>$AD$3-V58</f>
        <v>5</v>
      </c>
      <c r="AA58" s="25" t="s">
        <v>1082</v>
      </c>
      <c r="AB58" s="21" t="s">
        <v>121</v>
      </c>
      <c r="AC58" s="21"/>
      <c r="AE58" s="90" t="s">
        <v>373</v>
      </c>
      <c r="AF58" s="82"/>
      <c r="CP58" s="19" t="str">
        <f>+S58</f>
        <v>Schoeffel Daniel</v>
      </c>
      <c r="CR58" s="153">
        <f>+Z58</f>
        <v>5</v>
      </c>
      <c r="CS58" s="19" t="str">
        <f>+AB58</f>
        <v>D</v>
      </c>
      <c r="CT58" s="154">
        <v>8569</v>
      </c>
      <c r="CU58" s="126"/>
      <c r="CV58" s="125">
        <v>772</v>
      </c>
      <c r="CW58" s="33">
        <f>VLOOKUP($CV58,Funktionsbezeichnungen,3,0)</f>
        <v>8</v>
      </c>
      <c r="CX58" s="83" t="str">
        <f>VLOOKUP($CV58,Funktionsbezeichnungen,2,0)</f>
        <v>Projektingenieur 2</v>
      </c>
      <c r="CY58" s="125">
        <v>771</v>
      </c>
      <c r="CZ58" s="33">
        <f>VLOOKUP($CY58,Funktionsbezeichnungen,3,0)</f>
        <v>7</v>
      </c>
      <c r="DA58" s="83" t="str">
        <f>VLOOKUP($CY58,Funktionsbezeichnungen,2,0)</f>
        <v>Projektingenieur 1</v>
      </c>
      <c r="DB58" s="125">
        <v>771</v>
      </c>
      <c r="DC58" s="33">
        <f>VLOOKUP($DB58,Funktionsbezeichnungen,3,0)</f>
        <v>7</v>
      </c>
      <c r="DD58" s="83" t="str">
        <f>VLOOKUP($DB58,Funktionsbezeichnungen,2,0)</f>
        <v>Projektingenieur 1</v>
      </c>
      <c r="DE58" s="20"/>
      <c r="DF58" s="33">
        <v>771</v>
      </c>
      <c r="DG58" s="33">
        <f>VLOOKUP($DF58,Funktionsbezeichnungen,3,0)</f>
        <v>7</v>
      </c>
      <c r="DH58" s="83" t="str">
        <f>VLOOKUP($DF58,Funktionsbezeichnungen,2,0)</f>
        <v>Projektingenieur 1</v>
      </c>
      <c r="DM58" s="19">
        <f>+CT58</f>
        <v>8569</v>
      </c>
      <c r="DN58" s="153">
        <v>2</v>
      </c>
      <c r="DO58" s="19">
        <v>3</v>
      </c>
      <c r="DP58" s="19" t="s">
        <v>951</v>
      </c>
    </row>
    <row r="59" spans="1:120" s="19" customFormat="1" x14ac:dyDescent="0.2">
      <c r="A59" s="53">
        <v>0</v>
      </c>
      <c r="B59" s="53"/>
      <c r="C59" s="53">
        <f t="shared" si="3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699</v>
      </c>
      <c r="Q59" s="15">
        <v>55</v>
      </c>
      <c r="R59" s="42"/>
      <c r="S59" s="20" t="s">
        <v>697</v>
      </c>
      <c r="T59" s="21">
        <v>1984</v>
      </c>
      <c r="U59" s="28" t="s">
        <v>1062</v>
      </c>
      <c r="V59" s="21">
        <v>2010</v>
      </c>
      <c r="W59" s="25"/>
      <c r="X59" s="21"/>
      <c r="Y59" s="28"/>
      <c r="Z59" s="21">
        <f t="shared" si="1"/>
        <v>4</v>
      </c>
      <c r="AA59" s="25" t="s">
        <v>698</v>
      </c>
      <c r="AB59" s="21" t="s">
        <v>121</v>
      </c>
      <c r="AC59" s="21"/>
      <c r="AE59" s="90" t="s">
        <v>375</v>
      </c>
      <c r="AF59" s="82"/>
      <c r="CP59" s="19" t="str">
        <f t="shared" si="2"/>
        <v>Indermitte Martin</v>
      </c>
      <c r="CR59" s="153">
        <f t="shared" si="3"/>
        <v>4</v>
      </c>
      <c r="CS59" s="153" t="str">
        <f t="shared" si="4"/>
        <v>D</v>
      </c>
      <c r="CT59" s="154">
        <v>4901</v>
      </c>
      <c r="CU59" s="126"/>
      <c r="CV59" s="125">
        <v>772</v>
      </c>
      <c r="CW59" s="33">
        <f t="shared" si="31"/>
        <v>8</v>
      </c>
      <c r="CX59" s="83" t="str">
        <f t="shared" si="32"/>
        <v>Projektingenieur 2</v>
      </c>
      <c r="CY59" s="125">
        <v>771</v>
      </c>
      <c r="CZ59" s="33">
        <f t="shared" ref="CZ59:CZ92" si="33">VLOOKUP($CY59,Funktionsbezeichnungen,3,0)</f>
        <v>7</v>
      </c>
      <c r="DA59" s="83" t="str">
        <f t="shared" ref="DA59:DA92" si="34">VLOOKUP($CY59,Funktionsbezeichnungen,2,0)</f>
        <v>Projektingenieur 1</v>
      </c>
      <c r="DB59" s="125">
        <v>770</v>
      </c>
      <c r="DC59" s="33">
        <f t="shared" ref="DC59:DC98" si="35">VLOOKUP($DB59,Funktionsbezeichnungen,3,0)</f>
        <v>6</v>
      </c>
      <c r="DD59" s="83" t="str">
        <f t="shared" ref="DD59:DD98" si="36">VLOOKUP($DB59,Funktionsbezeichnungen,2,0)</f>
        <v>Vorstufe Projektingenieur</v>
      </c>
      <c r="DE59" s="20"/>
      <c r="DF59" s="33">
        <v>771</v>
      </c>
      <c r="DG59" s="33">
        <f t="shared" ref="DG59:DG92" si="37">VLOOKUP($DF59,Funktionsbezeichnungen,3,0)</f>
        <v>7</v>
      </c>
      <c r="DH59" s="83" t="str">
        <f t="shared" ref="DH59:DH92" si="38">VLOOKUP($DF59,Funktionsbezeichnungen,2,0)</f>
        <v>Projektingenieur 1</v>
      </c>
      <c r="DM59" s="19">
        <f t="shared" si="13"/>
        <v>4901</v>
      </c>
      <c r="DN59" s="153">
        <v>2</v>
      </c>
      <c r="DO59" s="19">
        <v>3</v>
      </c>
      <c r="DP59" s="19" t="s">
        <v>951</v>
      </c>
    </row>
    <row r="60" spans="1:120" s="19" customFormat="1" x14ac:dyDescent="0.2">
      <c r="A60" s="53">
        <v>0</v>
      </c>
      <c r="B60" s="53">
        <v>1</v>
      </c>
      <c r="C60" s="53">
        <f>IF(Z60&gt;=10,1,0)</f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360</v>
      </c>
      <c r="P60" s="15" t="s">
        <v>635</v>
      </c>
      <c r="Q60" s="15">
        <v>56</v>
      </c>
      <c r="R60" s="42"/>
      <c r="S60" s="20" t="s">
        <v>636</v>
      </c>
      <c r="T60" s="21">
        <v>1986</v>
      </c>
      <c r="U60" s="28" t="s">
        <v>1062</v>
      </c>
      <c r="V60" s="21">
        <v>2010</v>
      </c>
      <c r="W60" s="25"/>
      <c r="X60" s="21"/>
      <c r="Y60" s="28"/>
      <c r="Z60" s="118">
        <f>$AD$3-V60</f>
        <v>4</v>
      </c>
      <c r="AA60" s="25" t="s">
        <v>269</v>
      </c>
      <c r="AB60" s="21" t="s">
        <v>121</v>
      </c>
      <c r="AC60" s="21"/>
      <c r="AE60" s="90" t="s">
        <v>375</v>
      </c>
      <c r="AF60" s="82"/>
      <c r="CP60" s="19" t="str">
        <f>+S60</f>
        <v>Bianchi Emmanuelle</v>
      </c>
      <c r="CR60" s="153">
        <f>+Z60</f>
        <v>4</v>
      </c>
      <c r="CS60" s="153" t="str">
        <f>+AB60</f>
        <v>D</v>
      </c>
      <c r="CT60" s="154">
        <v>7706</v>
      </c>
      <c r="CU60" s="126"/>
      <c r="CV60" s="125">
        <v>772</v>
      </c>
      <c r="CW60" s="33">
        <f>VLOOKUP($CV60,Funktionsbezeichnungen,3,0)</f>
        <v>8</v>
      </c>
      <c r="CX60" s="83" t="str">
        <f>VLOOKUP($CV60,Funktionsbezeichnungen,2,0)</f>
        <v>Projektingenieur 2</v>
      </c>
      <c r="CY60" s="125">
        <v>771</v>
      </c>
      <c r="CZ60" s="33">
        <f>VLOOKUP($CY60,Funktionsbezeichnungen,3,0)</f>
        <v>7</v>
      </c>
      <c r="DA60" s="83" t="str">
        <f>VLOOKUP($CY60,Funktionsbezeichnungen,2,0)</f>
        <v>Projektingenieur 1</v>
      </c>
      <c r="DB60" s="125">
        <v>770</v>
      </c>
      <c r="DC60" s="33">
        <f>VLOOKUP($DB60,Funktionsbezeichnungen,3,0)</f>
        <v>6</v>
      </c>
      <c r="DD60" s="83" t="str">
        <f>VLOOKUP($DB60,Funktionsbezeichnungen,2,0)</f>
        <v>Vorstufe Projektingenieur</v>
      </c>
      <c r="DE60" s="20"/>
      <c r="DF60" s="33">
        <v>771</v>
      </c>
      <c r="DG60" s="33">
        <f>VLOOKUP($DF60,Funktionsbezeichnungen,3,0)</f>
        <v>7</v>
      </c>
      <c r="DH60" s="83" t="str">
        <f>VLOOKUP($DF60,Funktionsbezeichnungen,2,0)</f>
        <v>Projektingenieur 1</v>
      </c>
      <c r="DM60" s="19">
        <f>+CT60</f>
        <v>7706</v>
      </c>
      <c r="DN60" s="153">
        <v>2</v>
      </c>
      <c r="DO60" s="19">
        <v>3</v>
      </c>
      <c r="DP60" s="19" t="s">
        <v>951</v>
      </c>
    </row>
    <row r="61" spans="1:120" s="19" customFormat="1" x14ac:dyDescent="0.2">
      <c r="A61" s="53">
        <v>0</v>
      </c>
      <c r="B61" s="53"/>
      <c r="C61" s="53">
        <f>IF(Z61&gt;=10,1,0)</f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358</v>
      </c>
      <c r="P61" s="15" t="s">
        <v>1094</v>
      </c>
      <c r="Q61" s="15">
        <v>57</v>
      </c>
      <c r="R61" s="42"/>
      <c r="S61" s="20" t="s">
        <v>1095</v>
      </c>
      <c r="T61" s="21">
        <v>1985</v>
      </c>
      <c r="U61" s="28" t="s">
        <v>1062</v>
      </c>
      <c r="V61" s="21">
        <v>2011</v>
      </c>
      <c r="W61" s="25"/>
      <c r="X61" s="21"/>
      <c r="Y61" s="28"/>
      <c r="Z61" s="118">
        <f>$AD$3-V61</f>
        <v>3</v>
      </c>
      <c r="AA61" s="25" t="s">
        <v>698</v>
      </c>
      <c r="AB61" s="21" t="s">
        <v>121</v>
      </c>
      <c r="AC61" s="21"/>
      <c r="AE61" s="90" t="s">
        <v>375</v>
      </c>
      <c r="AF61" s="82"/>
      <c r="CP61" s="19" t="str">
        <f>+S61</f>
        <v>Brem Jakob</v>
      </c>
      <c r="CR61" s="153">
        <f>+Z61</f>
        <v>3</v>
      </c>
      <c r="CS61" s="153" t="str">
        <f>+AB61</f>
        <v>D</v>
      </c>
      <c r="CT61" s="154">
        <v>4356</v>
      </c>
      <c r="CU61" s="126"/>
      <c r="CV61" s="125">
        <v>771</v>
      </c>
      <c r="CW61" s="33">
        <f t="shared" si="31"/>
        <v>7</v>
      </c>
      <c r="CX61" s="83" t="str">
        <f t="shared" si="32"/>
        <v>Projektingenieur 1</v>
      </c>
      <c r="CY61" s="125"/>
      <c r="CZ61" s="33"/>
      <c r="DA61" s="83"/>
      <c r="DB61" s="125"/>
      <c r="DC61" s="33"/>
      <c r="DD61" s="83"/>
      <c r="DE61" s="20"/>
      <c r="DF61" s="33"/>
      <c r="DG61" s="33"/>
      <c r="DH61" s="83"/>
      <c r="DM61" s="19">
        <f>+CT61</f>
        <v>4356</v>
      </c>
      <c r="DN61" s="153">
        <v>2</v>
      </c>
      <c r="DO61" s="19">
        <v>3</v>
      </c>
      <c r="DP61" s="19" t="s">
        <v>951</v>
      </c>
    </row>
    <row r="62" spans="1:120" s="19" customFormat="1" x14ac:dyDescent="0.2">
      <c r="A62" s="53">
        <v>0</v>
      </c>
      <c r="B62" s="53"/>
      <c r="C62" s="53">
        <f t="shared" si="3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358</v>
      </c>
      <c r="P62" s="15" t="s">
        <v>1008</v>
      </c>
      <c r="Q62" s="15">
        <v>58</v>
      </c>
      <c r="R62" s="42"/>
      <c r="S62" s="20" t="s">
        <v>1009</v>
      </c>
      <c r="T62" s="21">
        <v>1987</v>
      </c>
      <c r="U62" s="28" t="s">
        <v>1062</v>
      </c>
      <c r="V62" s="21">
        <v>2011</v>
      </c>
      <c r="W62" s="25"/>
      <c r="X62" s="21"/>
      <c r="Y62" s="28"/>
      <c r="Z62" s="118">
        <f t="shared" si="1"/>
        <v>3</v>
      </c>
      <c r="AA62" s="25" t="s">
        <v>698</v>
      </c>
      <c r="AB62" s="21" t="s">
        <v>121</v>
      </c>
      <c r="AC62" s="21"/>
      <c r="AE62" s="90" t="s">
        <v>375</v>
      </c>
      <c r="AF62" s="82"/>
      <c r="CP62" s="19" t="str">
        <f t="shared" si="2"/>
        <v>Bürgin Johannes</v>
      </c>
      <c r="CR62" s="153">
        <f t="shared" si="3"/>
        <v>3</v>
      </c>
      <c r="CS62" s="153" t="str">
        <f t="shared" si="4"/>
        <v>D</v>
      </c>
      <c r="CT62" s="154">
        <v>4907</v>
      </c>
      <c r="CU62" s="126"/>
      <c r="CV62" s="125">
        <v>771</v>
      </c>
      <c r="CW62" s="33">
        <f t="shared" si="31"/>
        <v>7</v>
      </c>
      <c r="CX62" s="83" t="str">
        <f t="shared" si="32"/>
        <v>Projektingenieur 1</v>
      </c>
      <c r="CY62" s="125"/>
      <c r="CZ62" s="33"/>
      <c r="DA62" s="83"/>
      <c r="DB62" s="125"/>
      <c r="DC62" s="33"/>
      <c r="DD62" s="83"/>
      <c r="DE62" s="20"/>
      <c r="DF62" s="33"/>
      <c r="DG62" s="33"/>
      <c r="DH62" s="83"/>
      <c r="DM62" s="19">
        <f t="shared" si="13"/>
        <v>4907</v>
      </c>
      <c r="DN62" s="153">
        <v>2</v>
      </c>
      <c r="DO62" s="19">
        <v>3</v>
      </c>
      <c r="DP62" s="19" t="s">
        <v>951</v>
      </c>
    </row>
    <row r="63" spans="1:120" s="19" customFormat="1" x14ac:dyDescent="0.2">
      <c r="A63" s="53">
        <v>0</v>
      </c>
      <c r="B63" s="53"/>
      <c r="C63" s="53">
        <f t="shared" si="3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909</v>
      </c>
      <c r="Q63" s="15">
        <v>59</v>
      </c>
      <c r="R63" s="42"/>
      <c r="S63" s="20" t="s">
        <v>910</v>
      </c>
      <c r="T63" s="21">
        <v>1987</v>
      </c>
      <c r="U63" s="28" t="s">
        <v>1062</v>
      </c>
      <c r="V63" s="21">
        <v>2012</v>
      </c>
      <c r="W63" s="25"/>
      <c r="X63" s="21"/>
      <c r="Y63" s="28"/>
      <c r="Z63" s="118">
        <f t="shared" si="1"/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 t="shared" si="2"/>
        <v>Frei Lukas</v>
      </c>
      <c r="CR63" s="153">
        <f t="shared" si="3"/>
        <v>2</v>
      </c>
      <c r="CS63" s="153" t="str">
        <f t="shared" si="4"/>
        <v>D</v>
      </c>
      <c r="CT63" s="154">
        <v>4308</v>
      </c>
      <c r="CU63" s="126"/>
      <c r="CV63" s="125">
        <v>771</v>
      </c>
      <c r="CW63" s="33">
        <f t="shared" si="31"/>
        <v>7</v>
      </c>
      <c r="CX63" s="83" t="str">
        <f t="shared" si="32"/>
        <v>Projektingenieur 1</v>
      </c>
      <c r="CY63" s="125"/>
      <c r="CZ63" s="33"/>
      <c r="DA63" s="83"/>
      <c r="DB63" s="125"/>
      <c r="DC63" s="33"/>
      <c r="DD63" s="83"/>
      <c r="DE63" s="20"/>
      <c r="DF63" s="33"/>
      <c r="DG63" s="33"/>
      <c r="DH63" s="83"/>
      <c r="DM63" s="19">
        <f t="shared" si="13"/>
        <v>4308</v>
      </c>
      <c r="DN63" s="153">
        <v>2</v>
      </c>
      <c r="DO63" s="19">
        <v>3</v>
      </c>
      <c r="DP63" s="19" t="s">
        <v>951</v>
      </c>
    </row>
    <row r="64" spans="1:120" s="19" customFormat="1" x14ac:dyDescent="0.2">
      <c r="A64" s="53">
        <v>0</v>
      </c>
      <c r="B64" s="53"/>
      <c r="C64" s="53">
        <f t="shared" si="3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360</v>
      </c>
      <c r="P64" s="15" t="s">
        <v>912</v>
      </c>
      <c r="Q64" s="15">
        <v>60</v>
      </c>
      <c r="R64" s="42"/>
      <c r="S64" s="20" t="s">
        <v>913</v>
      </c>
      <c r="T64" s="21">
        <v>1987</v>
      </c>
      <c r="U64" s="28" t="s">
        <v>1062</v>
      </c>
      <c r="V64" s="21">
        <v>2012</v>
      </c>
      <c r="W64" s="25"/>
      <c r="X64" s="21"/>
      <c r="Y64" s="28" t="s">
        <v>91</v>
      </c>
      <c r="Z64" s="118">
        <f t="shared" si="1"/>
        <v>2</v>
      </c>
      <c r="AA64" s="25" t="s">
        <v>108</v>
      </c>
      <c r="AB64" s="21" t="s">
        <v>121</v>
      </c>
      <c r="AC64" s="21"/>
      <c r="AE64" s="90" t="s">
        <v>375</v>
      </c>
      <c r="AF64" s="82"/>
      <c r="CP64" s="19" t="str">
        <f t="shared" si="2"/>
        <v>D'Arco Marcel</v>
      </c>
      <c r="CR64" s="153">
        <f t="shared" si="3"/>
        <v>2</v>
      </c>
      <c r="CS64" s="153" t="str">
        <f t="shared" si="4"/>
        <v>D</v>
      </c>
      <c r="CT64" s="154">
        <v>4310</v>
      </c>
      <c r="CU64" s="126"/>
      <c r="CV64" s="125">
        <v>771</v>
      </c>
      <c r="CW64" s="33">
        <f t="shared" si="31"/>
        <v>7</v>
      </c>
      <c r="CX64" s="83" t="str">
        <f t="shared" si="32"/>
        <v>Projektingenieur 1</v>
      </c>
      <c r="CY64" s="125"/>
      <c r="CZ64" s="33"/>
      <c r="DA64" s="83"/>
      <c r="DB64" s="125"/>
      <c r="DC64" s="33"/>
      <c r="DD64" s="83"/>
      <c r="DE64" s="20"/>
      <c r="DF64" s="33"/>
      <c r="DG64" s="33"/>
      <c r="DH64" s="83"/>
      <c r="DM64" s="19">
        <f t="shared" si="13"/>
        <v>4310</v>
      </c>
      <c r="DN64" s="153">
        <v>2</v>
      </c>
      <c r="DO64" s="19">
        <v>3</v>
      </c>
      <c r="DP64" s="19" t="s">
        <v>951</v>
      </c>
    </row>
    <row r="65" spans="1:120" s="19" customFormat="1" x14ac:dyDescent="0.2">
      <c r="A65" s="53">
        <v>0</v>
      </c>
      <c r="B65" s="53">
        <v>1</v>
      </c>
      <c r="C65" s="53">
        <f t="shared" si="3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914</v>
      </c>
      <c r="Q65" s="15">
        <v>61</v>
      </c>
      <c r="R65" s="42"/>
      <c r="S65" s="20" t="s">
        <v>915</v>
      </c>
      <c r="T65" s="21">
        <v>1989</v>
      </c>
      <c r="U65" s="28" t="s">
        <v>1062</v>
      </c>
      <c r="V65" s="21">
        <v>2012</v>
      </c>
      <c r="W65" s="25"/>
      <c r="X65" s="21"/>
      <c r="Y65" s="28" t="s">
        <v>91</v>
      </c>
      <c r="Z65" s="118">
        <f t="shared" si="1"/>
        <v>2</v>
      </c>
      <c r="AA65" s="25" t="s">
        <v>269</v>
      </c>
      <c r="AB65" s="21" t="s">
        <v>121</v>
      </c>
      <c r="AC65" s="21"/>
      <c r="AE65" s="90" t="s">
        <v>375</v>
      </c>
      <c r="AF65" s="82"/>
      <c r="CP65" s="19" t="str">
        <f t="shared" si="2"/>
        <v>Vögtli Jöelle</v>
      </c>
      <c r="CR65" s="153">
        <f t="shared" si="3"/>
        <v>2</v>
      </c>
      <c r="CS65" s="153" t="str">
        <f t="shared" si="4"/>
        <v>D</v>
      </c>
      <c r="CT65" s="154">
        <v>4309</v>
      </c>
      <c r="CU65" s="126"/>
      <c r="CV65" s="125">
        <v>771</v>
      </c>
      <c r="CW65" s="33">
        <f t="shared" si="31"/>
        <v>7</v>
      </c>
      <c r="CX65" s="83" t="str">
        <f t="shared" si="32"/>
        <v>Projektingenieur 1</v>
      </c>
      <c r="CY65" s="125"/>
      <c r="CZ65" s="33"/>
      <c r="DA65" s="83"/>
      <c r="DB65" s="125"/>
      <c r="DC65" s="33"/>
      <c r="DD65" s="83"/>
      <c r="DE65" s="20"/>
      <c r="DF65" s="33"/>
      <c r="DG65" s="33"/>
      <c r="DH65" s="83"/>
      <c r="DM65" s="19">
        <f t="shared" si="13"/>
        <v>4309</v>
      </c>
      <c r="DN65" s="153">
        <v>2</v>
      </c>
      <c r="DO65" s="19">
        <v>3</v>
      </c>
      <c r="DP65" s="19" t="s">
        <v>951</v>
      </c>
    </row>
    <row r="66" spans="1:120" s="19" customFormat="1" ht="27" x14ac:dyDescent="0.2">
      <c r="A66" s="53">
        <v>0</v>
      </c>
      <c r="B66" s="53">
        <v>1</v>
      </c>
      <c r="C66" s="53">
        <f t="shared" si="30"/>
        <v>1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1014</v>
      </c>
      <c r="Q66" s="15">
        <v>62</v>
      </c>
      <c r="R66" s="42"/>
      <c r="S66" s="20" t="s">
        <v>1015</v>
      </c>
      <c r="T66" s="21">
        <v>1980</v>
      </c>
      <c r="U66" s="28" t="s">
        <v>1050</v>
      </c>
      <c r="V66" s="21">
        <v>2002</v>
      </c>
      <c r="W66" s="28" t="s">
        <v>1062</v>
      </c>
      <c r="X66" s="21">
        <v>2013</v>
      </c>
      <c r="Y66" s="28"/>
      <c r="Z66" s="118">
        <f t="shared" si="1"/>
        <v>12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Hochuli Antonina</v>
      </c>
      <c r="CR66" s="153">
        <f t="shared" si="3"/>
        <v>12</v>
      </c>
      <c r="CS66" s="153" t="str">
        <f t="shared" si="4"/>
        <v>D</v>
      </c>
      <c r="CT66" s="154">
        <v>8579</v>
      </c>
      <c r="CU66" s="126"/>
      <c r="CV66" s="125">
        <v>770</v>
      </c>
      <c r="CW66" s="33">
        <f t="shared" si="31"/>
        <v>6</v>
      </c>
      <c r="CX66" s="83" t="str">
        <f t="shared" si="32"/>
        <v>Vorstufe Projektingenieur</v>
      </c>
      <c r="CY66" s="125"/>
      <c r="CZ66" s="33"/>
      <c r="DA66" s="83"/>
      <c r="DB66" s="125"/>
      <c r="DC66" s="33"/>
      <c r="DD66" s="83"/>
      <c r="DE66" s="20"/>
      <c r="DF66" s="33"/>
      <c r="DG66" s="33"/>
      <c r="DH66" s="83"/>
      <c r="DM66" s="19">
        <f t="shared" si="13"/>
        <v>8579</v>
      </c>
      <c r="DN66" s="153">
        <v>2</v>
      </c>
      <c r="DO66" s="19">
        <v>3</v>
      </c>
      <c r="DP66" s="19" t="s">
        <v>951</v>
      </c>
    </row>
    <row r="67" spans="1:120" s="19" customFormat="1" x14ac:dyDescent="0.2">
      <c r="A67" s="53">
        <v>0</v>
      </c>
      <c r="B67" s="53">
        <v>1</v>
      </c>
      <c r="C67" s="53">
        <f>IF(Z67&gt;=10,1,0)</f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358</v>
      </c>
      <c r="P67" s="15" t="s">
        <v>1074</v>
      </c>
      <c r="Q67" s="15">
        <v>63</v>
      </c>
      <c r="R67" s="42"/>
      <c r="S67" s="20" t="s">
        <v>1075</v>
      </c>
      <c r="T67" s="21">
        <v>1987</v>
      </c>
      <c r="U67" s="28" t="s">
        <v>1076</v>
      </c>
      <c r="V67" s="21">
        <v>2013</v>
      </c>
      <c r="W67" s="25"/>
      <c r="X67" s="21"/>
      <c r="Y67" s="28"/>
      <c r="Z67" s="118">
        <f>$AD$3-V67</f>
        <v>1</v>
      </c>
      <c r="AA67" s="25" t="s">
        <v>698</v>
      </c>
      <c r="AB67" s="21" t="s">
        <v>121</v>
      </c>
      <c r="AC67" s="21"/>
      <c r="AE67" s="90" t="s">
        <v>375</v>
      </c>
      <c r="AF67" s="82"/>
      <c r="CP67" s="192" t="str">
        <f>+S67</f>
        <v>Meisch Raoul</v>
      </c>
      <c r="CR67" s="153">
        <f>+Z67</f>
        <v>1</v>
      </c>
      <c r="CS67" s="153" t="str">
        <f>+AB67</f>
        <v>D</v>
      </c>
      <c r="CT67" s="154">
        <v>4315</v>
      </c>
      <c r="CU67" s="126"/>
      <c r="CV67" s="125">
        <v>770</v>
      </c>
      <c r="CW67" s="33">
        <f t="shared" si="31"/>
        <v>6</v>
      </c>
      <c r="CX67" s="83" t="str">
        <f t="shared" si="32"/>
        <v>Vorstufe Projektingenieur</v>
      </c>
      <c r="CY67" s="125"/>
      <c r="CZ67" s="33"/>
      <c r="DA67" s="83"/>
      <c r="DB67" s="125"/>
      <c r="DC67" s="33"/>
      <c r="DD67" s="83"/>
      <c r="DE67" s="20"/>
      <c r="DF67" s="33"/>
      <c r="DG67" s="33"/>
      <c r="DH67" s="83"/>
      <c r="DM67" s="19">
        <f>+CT67</f>
        <v>4315</v>
      </c>
      <c r="DN67" s="153">
        <v>2</v>
      </c>
      <c r="DO67" s="19">
        <v>3</v>
      </c>
      <c r="DP67" s="19" t="s">
        <v>951</v>
      </c>
    </row>
    <row r="68" spans="1:120" s="19" customFormat="1" x14ac:dyDescent="0.2">
      <c r="A68" s="53">
        <v>0</v>
      </c>
      <c r="B68" s="53">
        <v>1</v>
      </c>
      <c r="C68" s="53">
        <f>IF(Z68&gt;=10,1,0)</f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359</v>
      </c>
      <c r="P68" s="15" t="s">
        <v>1029</v>
      </c>
      <c r="Q68" s="15">
        <v>64</v>
      </c>
      <c r="R68" s="42"/>
      <c r="S68" s="20" t="s">
        <v>1030</v>
      </c>
      <c r="T68" s="21">
        <v>1989</v>
      </c>
      <c r="U68" s="28" t="s">
        <v>1062</v>
      </c>
      <c r="V68" s="21">
        <v>2013</v>
      </c>
      <c r="W68" s="25"/>
      <c r="X68" s="21"/>
      <c r="Y68" s="28"/>
      <c r="Z68" s="118">
        <f t="shared" ref="Z68:Z129" si="39">$AD$3-V68</f>
        <v>1</v>
      </c>
      <c r="AA68" s="25" t="s">
        <v>916</v>
      </c>
      <c r="AB68" s="21" t="s">
        <v>121</v>
      </c>
      <c r="AC68" s="21"/>
      <c r="AE68" s="90" t="s">
        <v>375</v>
      </c>
      <c r="AF68" s="82"/>
      <c r="CP68" s="19" t="str">
        <f t="shared" ref="CP68:CP131" si="40">+S68</f>
        <v>Stöhr Jessica</v>
      </c>
      <c r="CR68" s="153">
        <f t="shared" ref="CR68:CR129" si="41">+Z68</f>
        <v>1</v>
      </c>
      <c r="CS68" s="153" t="str">
        <f t="shared" ref="CS68:CS129" si="42">+AB68</f>
        <v>D</v>
      </c>
      <c r="CT68" s="154">
        <v>4313</v>
      </c>
      <c r="CU68" s="126"/>
      <c r="CV68" s="125">
        <v>770</v>
      </c>
      <c r="CW68" s="33">
        <f t="shared" si="31"/>
        <v>6</v>
      </c>
      <c r="CX68" s="83" t="str">
        <f t="shared" si="32"/>
        <v>Vorstufe Projektingenieur</v>
      </c>
      <c r="CY68" s="125"/>
      <c r="CZ68" s="33"/>
      <c r="DA68" s="83"/>
      <c r="DB68" s="125"/>
      <c r="DC68" s="33"/>
      <c r="DD68" s="83"/>
      <c r="DE68" s="20"/>
      <c r="DF68" s="33"/>
      <c r="DG68" s="33"/>
      <c r="DH68" s="83"/>
      <c r="DM68" s="19">
        <f t="shared" ref="DM68:DM130" si="43">+CT68</f>
        <v>4313</v>
      </c>
      <c r="DN68" s="153">
        <v>2</v>
      </c>
      <c r="DO68" s="19">
        <v>3</v>
      </c>
      <c r="DP68" s="19" t="s">
        <v>951</v>
      </c>
    </row>
    <row r="69" spans="1:120" s="19" customFormat="1" ht="27" x14ac:dyDescent="0.2">
      <c r="A69" s="53">
        <v>0</v>
      </c>
      <c r="B69" s="53">
        <v>1</v>
      </c>
      <c r="C69" s="53">
        <f t="shared" si="30"/>
        <v>0</v>
      </c>
      <c r="D69" s="55">
        <v>1</v>
      </c>
      <c r="E69" s="55"/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1105</v>
      </c>
      <c r="Q69" s="15">
        <v>65</v>
      </c>
      <c r="R69" s="42"/>
      <c r="S69" s="20" t="s">
        <v>1106</v>
      </c>
      <c r="T69" s="21">
        <v>1987</v>
      </c>
      <c r="U69" s="28" t="s">
        <v>1107</v>
      </c>
      <c r="V69" s="21">
        <v>2010</v>
      </c>
      <c r="W69" s="25" t="s">
        <v>1108</v>
      </c>
      <c r="X69" s="21">
        <v>2014</v>
      </c>
      <c r="Y69" s="28"/>
      <c r="Z69" s="118">
        <f t="shared" si="39"/>
        <v>4</v>
      </c>
      <c r="AA69" s="25" t="s">
        <v>1109</v>
      </c>
      <c r="AB69" s="21" t="s">
        <v>142</v>
      </c>
      <c r="AC69" s="21"/>
      <c r="AE69" s="90" t="s">
        <v>375</v>
      </c>
      <c r="AF69" s="82"/>
      <c r="CP69" s="192" t="str">
        <f t="shared" si="40"/>
        <v>Appelt Franziska</v>
      </c>
      <c r="CR69" s="153">
        <f t="shared" si="41"/>
        <v>4</v>
      </c>
      <c r="CS69" s="153" t="str">
        <f t="shared" si="42"/>
        <v>E</v>
      </c>
      <c r="CT69" s="154">
        <v>5640</v>
      </c>
      <c r="CU69" s="126"/>
      <c r="CV69" s="125">
        <v>781</v>
      </c>
      <c r="CW69" s="33">
        <f t="shared" si="31"/>
        <v>7</v>
      </c>
      <c r="CX69" s="83" t="str">
        <f t="shared" si="32"/>
        <v>Projektingenieur 1</v>
      </c>
      <c r="CY69" s="125"/>
      <c r="CZ69" s="33"/>
      <c r="DA69" s="83"/>
      <c r="DB69" s="125"/>
      <c r="DC69" s="33"/>
      <c r="DD69" s="83"/>
      <c r="DE69" s="20"/>
      <c r="DF69" s="33"/>
      <c r="DG69" s="33"/>
      <c r="DH69" s="83"/>
      <c r="DM69" s="19">
        <f t="shared" si="43"/>
        <v>5640</v>
      </c>
      <c r="DN69" s="153">
        <v>2</v>
      </c>
      <c r="DO69" s="19">
        <v>3</v>
      </c>
      <c r="DP69" s="19" t="s">
        <v>951</v>
      </c>
    </row>
    <row r="70" spans="1:120" s="19" customFormat="1" x14ac:dyDescent="0.2">
      <c r="A70" s="53">
        <v>0</v>
      </c>
      <c r="B70" s="53"/>
      <c r="C70" s="53">
        <f t="shared" si="30"/>
        <v>1</v>
      </c>
      <c r="D70" s="55"/>
      <c r="E70" s="55"/>
      <c r="F70" s="56"/>
      <c r="G70" s="54"/>
      <c r="H70" s="54"/>
      <c r="I70" s="56">
        <v>1</v>
      </c>
      <c r="J70" s="54"/>
      <c r="K70" s="56"/>
      <c r="L70" s="56"/>
      <c r="M70" s="56"/>
      <c r="N70" s="58"/>
      <c r="O70" s="52" t="s">
        <v>361</v>
      </c>
      <c r="P70" s="15" t="s">
        <v>476</v>
      </c>
      <c r="Q70" s="15">
        <v>66</v>
      </c>
      <c r="R70" s="164" t="s">
        <v>928</v>
      </c>
      <c r="S70" s="29" t="s">
        <v>127</v>
      </c>
      <c r="T70" s="21">
        <v>1956</v>
      </c>
      <c r="U70" s="28" t="s">
        <v>126</v>
      </c>
      <c r="V70" s="21">
        <v>1976</v>
      </c>
      <c r="W70" s="25"/>
      <c r="X70" s="21"/>
      <c r="Y70" s="28" t="s">
        <v>242</v>
      </c>
      <c r="Z70" s="21">
        <f t="shared" si="39"/>
        <v>38</v>
      </c>
      <c r="AA70" s="25" t="s">
        <v>686</v>
      </c>
      <c r="AB70" s="21" t="s">
        <v>1041</v>
      </c>
      <c r="AC70" s="21"/>
      <c r="AE70" s="90" t="s">
        <v>423</v>
      </c>
      <c r="AF70" s="82"/>
      <c r="CP70" s="19" t="str">
        <f t="shared" si="40"/>
        <v>Aebi Roger</v>
      </c>
      <c r="CR70" s="19">
        <f t="shared" si="41"/>
        <v>38</v>
      </c>
      <c r="CS70" s="19" t="str">
        <f t="shared" si="42"/>
        <v xml:space="preserve"> C/D </v>
      </c>
      <c r="CT70" s="154">
        <v>6622</v>
      </c>
      <c r="CU70" s="126"/>
      <c r="CV70" s="125">
        <v>772</v>
      </c>
      <c r="CW70" s="33">
        <f t="shared" si="31"/>
        <v>8</v>
      </c>
      <c r="CX70" s="83" t="str">
        <f t="shared" si="32"/>
        <v>Projektingenieur 2</v>
      </c>
      <c r="CY70" s="125">
        <v>772</v>
      </c>
      <c r="CZ70" s="33">
        <f t="shared" si="33"/>
        <v>8</v>
      </c>
      <c r="DA70" s="83" t="str">
        <f t="shared" si="34"/>
        <v>Projektingenieur 2</v>
      </c>
      <c r="DB70" s="125">
        <v>772</v>
      </c>
      <c r="DC70" s="33">
        <f t="shared" si="35"/>
        <v>8</v>
      </c>
      <c r="DD70" s="83" t="str">
        <f t="shared" si="36"/>
        <v>Projektingenieur 2</v>
      </c>
      <c r="DE70" s="20"/>
      <c r="DF70" s="33">
        <v>772</v>
      </c>
      <c r="DG70" s="33">
        <f t="shared" si="37"/>
        <v>8</v>
      </c>
      <c r="DH70" s="83" t="str">
        <f t="shared" si="38"/>
        <v>Projektingenieur 2</v>
      </c>
      <c r="DM70" s="19">
        <f t="shared" si="43"/>
        <v>6622</v>
      </c>
      <c r="DN70" s="153">
        <v>6</v>
      </c>
      <c r="DO70" s="19">
        <v>0</v>
      </c>
      <c r="DP70" s="185" t="s">
        <v>969</v>
      </c>
    </row>
    <row r="71" spans="1:120" s="19" customFormat="1" x14ac:dyDescent="0.2">
      <c r="A71" s="53">
        <v>0</v>
      </c>
      <c r="B71" s="53"/>
      <c r="C71" s="53">
        <f t="shared" si="30"/>
        <v>1</v>
      </c>
      <c r="D71" s="55"/>
      <c r="E71" s="55"/>
      <c r="F71" s="56"/>
      <c r="G71" s="54"/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358</v>
      </c>
      <c r="P71" s="15" t="s">
        <v>486</v>
      </c>
      <c r="Q71" s="15">
        <v>67</v>
      </c>
      <c r="R71" s="16"/>
      <c r="S71" s="20" t="s">
        <v>138</v>
      </c>
      <c r="T71" s="21">
        <v>1964</v>
      </c>
      <c r="U71" s="28" t="s">
        <v>126</v>
      </c>
      <c r="V71" s="21">
        <v>1985</v>
      </c>
      <c r="W71" s="25"/>
      <c r="X71" s="21"/>
      <c r="Y71" s="28" t="s">
        <v>203</v>
      </c>
      <c r="Z71" s="21">
        <f t="shared" si="39"/>
        <v>29</v>
      </c>
      <c r="AA71" s="25" t="s">
        <v>110</v>
      </c>
      <c r="AB71" s="21" t="s">
        <v>1041</v>
      </c>
      <c r="AC71" s="21"/>
      <c r="AE71" s="90" t="s">
        <v>376</v>
      </c>
      <c r="AF71" s="82"/>
      <c r="CP71" s="19" t="str">
        <f t="shared" si="40"/>
        <v>Oehen Beat</v>
      </c>
      <c r="CR71" s="19">
        <f t="shared" si="41"/>
        <v>29</v>
      </c>
      <c r="CS71" s="19" t="str">
        <f t="shared" si="42"/>
        <v xml:space="preserve"> C/D </v>
      </c>
      <c r="CT71" s="154">
        <v>7622</v>
      </c>
      <c r="CU71" s="126"/>
      <c r="CV71" s="125">
        <v>772</v>
      </c>
      <c r="CW71" s="33">
        <f t="shared" si="31"/>
        <v>8</v>
      </c>
      <c r="CX71" s="83" t="str">
        <f t="shared" si="32"/>
        <v>Projektingenieur 2</v>
      </c>
      <c r="CY71" s="125">
        <v>772</v>
      </c>
      <c r="CZ71" s="33">
        <f t="shared" si="33"/>
        <v>8</v>
      </c>
      <c r="DA71" s="83" t="str">
        <f t="shared" si="34"/>
        <v>Projektingenieur 2</v>
      </c>
      <c r="DB71" s="125">
        <v>772</v>
      </c>
      <c r="DC71" s="33">
        <f t="shared" si="35"/>
        <v>8</v>
      </c>
      <c r="DD71" s="83" t="str">
        <f t="shared" si="36"/>
        <v>Projektingenieur 2</v>
      </c>
      <c r="DE71" s="20"/>
      <c r="DF71" s="125">
        <v>772</v>
      </c>
      <c r="DG71" s="33">
        <f t="shared" si="37"/>
        <v>8</v>
      </c>
      <c r="DH71" s="83" t="str">
        <f t="shared" si="38"/>
        <v>Projektingenieur 2</v>
      </c>
      <c r="DM71" s="19">
        <f t="shared" si="43"/>
        <v>7622</v>
      </c>
      <c r="DN71" s="153">
        <v>6</v>
      </c>
      <c r="DO71" s="19">
        <v>0</v>
      </c>
      <c r="DP71" s="185" t="s">
        <v>968</v>
      </c>
    </row>
    <row r="72" spans="1:120" s="19" customFormat="1" ht="15.75" x14ac:dyDescent="0.2">
      <c r="A72" s="53">
        <v>0</v>
      </c>
      <c r="B72" s="53"/>
      <c r="C72" s="53">
        <f t="shared" si="30"/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477</v>
      </c>
      <c r="Q72" s="15">
        <v>68</v>
      </c>
      <c r="R72" s="16"/>
      <c r="S72" s="20" t="s">
        <v>134</v>
      </c>
      <c r="T72" s="21">
        <v>1954</v>
      </c>
      <c r="U72" s="28" t="s">
        <v>126</v>
      </c>
      <c r="V72" s="21">
        <v>1974</v>
      </c>
      <c r="W72" s="25"/>
      <c r="X72" s="21"/>
      <c r="Y72" s="28" t="s">
        <v>135</v>
      </c>
      <c r="Z72" s="21">
        <f t="shared" si="39"/>
        <v>40</v>
      </c>
      <c r="AA72" s="25" t="s">
        <v>110</v>
      </c>
      <c r="AB72" s="21" t="s">
        <v>1040</v>
      </c>
      <c r="AC72" s="21"/>
      <c r="AE72" s="90" t="s">
        <v>404</v>
      </c>
      <c r="AF72" s="82"/>
      <c r="CP72" s="19" t="str">
        <f t="shared" si="40"/>
        <v>Imesch Robert</v>
      </c>
      <c r="CR72" s="19">
        <f t="shared" si="41"/>
        <v>40</v>
      </c>
      <c r="CS72" s="19" t="str">
        <f t="shared" si="42"/>
        <v xml:space="preserve"> D/C 2)</v>
      </c>
      <c r="CT72" s="154">
        <v>4249</v>
      </c>
      <c r="CU72" s="126"/>
      <c r="CV72" s="125">
        <v>772</v>
      </c>
      <c r="CW72" s="33">
        <f t="shared" si="31"/>
        <v>8</v>
      </c>
      <c r="CX72" s="83" t="str">
        <f t="shared" si="32"/>
        <v>Projektingenieur 2</v>
      </c>
      <c r="CY72" s="125">
        <v>772</v>
      </c>
      <c r="CZ72" s="33">
        <f t="shared" si="33"/>
        <v>8</v>
      </c>
      <c r="DA72" s="83" t="str">
        <f t="shared" si="34"/>
        <v>Projektingenieur 2</v>
      </c>
      <c r="DB72" s="125">
        <v>772</v>
      </c>
      <c r="DC72" s="33">
        <f t="shared" si="35"/>
        <v>8</v>
      </c>
      <c r="DD72" s="83" t="str">
        <f t="shared" si="36"/>
        <v>Projektingenieur 2</v>
      </c>
      <c r="DE72" s="20"/>
      <c r="DF72" s="33">
        <v>772</v>
      </c>
      <c r="DG72" s="33">
        <f t="shared" si="37"/>
        <v>8</v>
      </c>
      <c r="DH72" s="83" t="str">
        <f t="shared" si="38"/>
        <v>Projektingenieur 2</v>
      </c>
      <c r="DM72" s="19">
        <f t="shared" si="43"/>
        <v>4249</v>
      </c>
      <c r="DN72" s="153">
        <v>6</v>
      </c>
      <c r="DO72" s="19">
        <v>0</v>
      </c>
      <c r="DP72" s="185" t="s">
        <v>968</v>
      </c>
    </row>
    <row r="73" spans="1:120" s="19" customFormat="1" ht="15.75" x14ac:dyDescent="0.2">
      <c r="A73" s="53">
        <v>0</v>
      </c>
      <c r="B73" s="53"/>
      <c r="C73" s="53">
        <f t="shared" si="30"/>
        <v>1</v>
      </c>
      <c r="D73" s="55"/>
      <c r="E73" s="55"/>
      <c r="F73" s="56"/>
      <c r="G73" s="54"/>
      <c r="H73" s="54">
        <v>1</v>
      </c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478</v>
      </c>
      <c r="Q73" s="15">
        <v>69</v>
      </c>
      <c r="R73" s="16"/>
      <c r="S73" s="20" t="s">
        <v>136</v>
      </c>
      <c r="T73" s="21">
        <v>1955</v>
      </c>
      <c r="U73" s="28" t="s">
        <v>126</v>
      </c>
      <c r="V73" s="21">
        <v>1975</v>
      </c>
      <c r="W73" s="25"/>
      <c r="X73" s="21"/>
      <c r="Y73" s="28" t="s">
        <v>135</v>
      </c>
      <c r="Z73" s="21">
        <f t="shared" si="39"/>
        <v>39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40"/>
        <v>Flückiger Hans Peter</v>
      </c>
      <c r="CR73" s="19">
        <f t="shared" si="41"/>
        <v>39</v>
      </c>
      <c r="CS73" s="19" t="str">
        <f t="shared" si="42"/>
        <v xml:space="preserve"> D/C 2)</v>
      </c>
      <c r="CT73" s="154">
        <v>4250</v>
      </c>
      <c r="CU73" s="126"/>
      <c r="CV73" s="125">
        <v>772</v>
      </c>
      <c r="CW73" s="33">
        <f t="shared" si="31"/>
        <v>8</v>
      </c>
      <c r="CX73" s="83" t="str">
        <f t="shared" si="32"/>
        <v>Projektingenieur 2</v>
      </c>
      <c r="CY73" s="125">
        <v>772</v>
      </c>
      <c r="CZ73" s="33">
        <f t="shared" si="33"/>
        <v>8</v>
      </c>
      <c r="DA73" s="83" t="str">
        <f t="shared" si="34"/>
        <v>Projektingenieur 2</v>
      </c>
      <c r="DB73" s="125">
        <v>772</v>
      </c>
      <c r="DC73" s="33">
        <f t="shared" si="35"/>
        <v>8</v>
      </c>
      <c r="DD73" s="83" t="str">
        <f t="shared" si="36"/>
        <v>Projektingenieur 2</v>
      </c>
      <c r="DE73" s="20"/>
      <c r="DF73" s="33">
        <v>772</v>
      </c>
      <c r="DG73" s="33">
        <f t="shared" si="37"/>
        <v>8</v>
      </c>
      <c r="DH73" s="83" t="str">
        <f t="shared" si="38"/>
        <v>Projektingenieur 2</v>
      </c>
      <c r="DM73" s="19">
        <f t="shared" si="43"/>
        <v>4250</v>
      </c>
      <c r="DN73" s="153">
        <v>6</v>
      </c>
      <c r="DO73" s="19">
        <v>0</v>
      </c>
      <c r="DP73" s="185" t="s">
        <v>968</v>
      </c>
    </row>
    <row r="74" spans="1:120" s="19" customFormat="1" x14ac:dyDescent="0.2">
      <c r="A74" s="53">
        <v>0</v>
      </c>
      <c r="B74" s="53"/>
      <c r="C74" s="53">
        <f t="shared" si="30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479</v>
      </c>
      <c r="Q74" s="15">
        <v>70</v>
      </c>
      <c r="R74" s="16"/>
      <c r="S74" s="20" t="s">
        <v>130</v>
      </c>
      <c r="T74" s="21">
        <v>1949</v>
      </c>
      <c r="U74" s="28" t="s">
        <v>126</v>
      </c>
      <c r="V74" s="21">
        <v>1969</v>
      </c>
      <c r="W74" s="25"/>
      <c r="X74" s="21"/>
      <c r="Y74" s="28"/>
      <c r="Z74" s="21">
        <f t="shared" si="39"/>
        <v>45</v>
      </c>
      <c r="AA74" s="25" t="s">
        <v>687</v>
      </c>
      <c r="AB74" s="21" t="s">
        <v>121</v>
      </c>
      <c r="AC74" s="21"/>
      <c r="AE74" s="193" t="s">
        <v>1077</v>
      </c>
      <c r="AF74" s="82"/>
      <c r="CP74" s="19" t="str">
        <f t="shared" si="40"/>
        <v>Ziegler Bruno</v>
      </c>
      <c r="CR74" s="19">
        <f t="shared" si="41"/>
        <v>45</v>
      </c>
      <c r="CS74" s="19" t="str">
        <f t="shared" si="42"/>
        <v>D</v>
      </c>
      <c r="CT74" s="154">
        <v>4147</v>
      </c>
      <c r="CU74" s="126"/>
      <c r="CV74" s="125">
        <v>742</v>
      </c>
      <c r="CW74" s="33">
        <f t="shared" si="31"/>
        <v>8</v>
      </c>
      <c r="CX74" s="83" t="str">
        <f t="shared" si="32"/>
        <v>Konstrukteur 5  / Fachplaner 5 / Gruppenchef 3</v>
      </c>
      <c r="CY74" s="125">
        <v>742</v>
      </c>
      <c r="CZ74" s="33">
        <f t="shared" si="33"/>
        <v>8</v>
      </c>
      <c r="DA74" s="83" t="str">
        <f t="shared" si="34"/>
        <v>Konstrukteur 5  / Fachplaner 5 / Gruppenchef 3</v>
      </c>
      <c r="DB74" s="125">
        <v>742</v>
      </c>
      <c r="DC74" s="33">
        <f t="shared" si="35"/>
        <v>8</v>
      </c>
      <c r="DD74" s="83" t="str">
        <f t="shared" si="36"/>
        <v>Konstrukteur 5  / Fachplaner 5 / Gruppenchef 3</v>
      </c>
      <c r="DE74" s="20"/>
      <c r="DF74" s="33">
        <v>742</v>
      </c>
      <c r="DG74" s="33">
        <f t="shared" si="37"/>
        <v>8</v>
      </c>
      <c r="DH74" s="83" t="str">
        <f t="shared" si="38"/>
        <v>Konstrukteur 5  / Fachplaner 5 / Gruppenchef 3</v>
      </c>
      <c r="DM74" s="19">
        <f t="shared" si="43"/>
        <v>4147</v>
      </c>
      <c r="DN74" s="153">
        <v>6</v>
      </c>
      <c r="DO74" s="19">
        <v>0</v>
      </c>
      <c r="DP74" s="19" t="s">
        <v>966</v>
      </c>
    </row>
    <row r="75" spans="1:120" s="19" customFormat="1" x14ac:dyDescent="0.2">
      <c r="A75" s="53">
        <v>0</v>
      </c>
      <c r="B75" s="53"/>
      <c r="C75" s="53">
        <f t="shared" si="3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358</v>
      </c>
      <c r="P75" s="15" t="s">
        <v>482</v>
      </c>
      <c r="Q75" s="15">
        <v>71</v>
      </c>
      <c r="R75" s="16"/>
      <c r="S75" s="20" t="s">
        <v>260</v>
      </c>
      <c r="T75" s="21">
        <v>1956</v>
      </c>
      <c r="U75" s="28" t="s">
        <v>126</v>
      </c>
      <c r="V75" s="21">
        <v>1973</v>
      </c>
      <c r="W75" s="25"/>
      <c r="X75" s="21"/>
      <c r="Y75" s="28"/>
      <c r="Z75" s="21">
        <f t="shared" si="39"/>
        <v>41</v>
      </c>
      <c r="AA75" s="25" t="s">
        <v>139</v>
      </c>
      <c r="AB75" s="21" t="s">
        <v>121</v>
      </c>
      <c r="AC75" s="21"/>
      <c r="AE75" s="90" t="s">
        <v>377</v>
      </c>
      <c r="AF75" s="82"/>
      <c r="CP75" s="19" t="str">
        <f t="shared" si="40"/>
        <v>Allemann  Bertrand</v>
      </c>
      <c r="CR75" s="19">
        <f t="shared" si="41"/>
        <v>41</v>
      </c>
      <c r="CS75" s="19" t="str">
        <f t="shared" si="42"/>
        <v>D</v>
      </c>
      <c r="CT75" s="154">
        <v>5631</v>
      </c>
      <c r="CU75" s="126"/>
      <c r="CV75" s="125">
        <v>741</v>
      </c>
      <c r="CW75" s="33">
        <f t="shared" si="31"/>
        <v>7</v>
      </c>
      <c r="CX75" s="83" t="str">
        <f t="shared" si="32"/>
        <v>Konstrukteur 4 / Fachplaner 4 / Gruppenchef 2</v>
      </c>
      <c r="CY75" s="125">
        <v>741</v>
      </c>
      <c r="CZ75" s="33">
        <f t="shared" si="33"/>
        <v>7</v>
      </c>
      <c r="DA75" s="83" t="str">
        <f t="shared" si="34"/>
        <v>Konstrukteur 4 / Fachplaner 4 / Gruppenchef 2</v>
      </c>
      <c r="DB75" s="125">
        <v>741</v>
      </c>
      <c r="DC75" s="33">
        <f t="shared" si="35"/>
        <v>7</v>
      </c>
      <c r="DD75" s="83" t="str">
        <f t="shared" si="36"/>
        <v>Konstrukteur 4 / Fachplaner 4 / Gruppenchef 2</v>
      </c>
      <c r="DE75" s="20"/>
      <c r="DF75" s="33">
        <v>742</v>
      </c>
      <c r="DG75" s="33">
        <f t="shared" si="37"/>
        <v>8</v>
      </c>
      <c r="DH75" s="83" t="str">
        <f t="shared" si="38"/>
        <v>Konstrukteur 5  / Fachplaner 5 / Gruppenchef 3</v>
      </c>
      <c r="DM75" s="19">
        <f t="shared" si="43"/>
        <v>5631</v>
      </c>
      <c r="DN75" s="153">
        <v>6</v>
      </c>
      <c r="DO75" s="19">
        <v>0</v>
      </c>
      <c r="DP75" s="19" t="s">
        <v>965</v>
      </c>
    </row>
    <row r="76" spans="1:120" s="19" customFormat="1" x14ac:dyDescent="0.2">
      <c r="A76" s="53">
        <v>0</v>
      </c>
      <c r="B76" s="53"/>
      <c r="C76" s="53">
        <f t="shared" si="30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360</v>
      </c>
      <c r="P76" s="15" t="s">
        <v>483</v>
      </c>
      <c r="Q76" s="15">
        <v>72</v>
      </c>
      <c r="R76" s="16"/>
      <c r="S76" s="20" t="s">
        <v>137</v>
      </c>
      <c r="T76" s="21">
        <v>1958</v>
      </c>
      <c r="U76" s="28" t="s">
        <v>126</v>
      </c>
      <c r="V76" s="21">
        <v>1977</v>
      </c>
      <c r="W76" s="25"/>
      <c r="X76" s="21"/>
      <c r="Y76" s="28"/>
      <c r="Z76" s="21">
        <f t="shared" si="39"/>
        <v>37</v>
      </c>
      <c r="AA76" s="25" t="s">
        <v>129</v>
      </c>
      <c r="AB76" s="21" t="s">
        <v>121</v>
      </c>
      <c r="AC76" s="21"/>
      <c r="AE76" s="90" t="s">
        <v>377</v>
      </c>
      <c r="AF76" s="82"/>
      <c r="CP76" s="19" t="str">
        <f t="shared" si="40"/>
        <v>Lenherr Paul</v>
      </c>
      <c r="CR76" s="19">
        <f t="shared" si="41"/>
        <v>37</v>
      </c>
      <c r="CS76" s="19" t="str">
        <f t="shared" si="42"/>
        <v>D</v>
      </c>
      <c r="CT76" s="154">
        <v>6628</v>
      </c>
      <c r="CU76" s="126"/>
      <c r="CV76" s="125">
        <v>741</v>
      </c>
      <c r="CW76" s="33">
        <f t="shared" si="31"/>
        <v>7</v>
      </c>
      <c r="CX76" s="83" t="str">
        <f t="shared" si="32"/>
        <v>Konstrukteur 4 / Fachplaner 4 / Gruppenchef 2</v>
      </c>
      <c r="CY76" s="125">
        <v>741</v>
      </c>
      <c r="CZ76" s="33">
        <f t="shared" si="33"/>
        <v>7</v>
      </c>
      <c r="DA76" s="83" t="str">
        <f t="shared" si="34"/>
        <v>Konstrukteur 4 / Fachplaner 4 / Gruppenchef 2</v>
      </c>
      <c r="DB76" s="125">
        <v>741</v>
      </c>
      <c r="DC76" s="33">
        <f t="shared" si="35"/>
        <v>7</v>
      </c>
      <c r="DD76" s="83" t="str">
        <f t="shared" si="36"/>
        <v>Konstrukteur 4 / Fachplaner 4 / Gruppenchef 2</v>
      </c>
      <c r="DE76" s="20"/>
      <c r="DF76" s="33">
        <v>742</v>
      </c>
      <c r="DG76" s="33">
        <f t="shared" si="37"/>
        <v>8</v>
      </c>
      <c r="DH76" s="83" t="str">
        <f t="shared" si="38"/>
        <v>Konstrukteur 5  / Fachplaner 5 / Gruppenchef 3</v>
      </c>
      <c r="DM76" s="19">
        <f t="shared" si="43"/>
        <v>6628</v>
      </c>
      <c r="DN76" s="153">
        <v>6</v>
      </c>
      <c r="DO76" s="19">
        <v>0</v>
      </c>
      <c r="DP76" s="19" t="s">
        <v>965</v>
      </c>
    </row>
    <row r="77" spans="1:120" s="19" customFormat="1" x14ac:dyDescent="0.2">
      <c r="A77" s="53">
        <v>0</v>
      </c>
      <c r="B77" s="53"/>
      <c r="C77" s="53">
        <f t="shared" si="30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484</v>
      </c>
      <c r="Q77" s="15">
        <v>73</v>
      </c>
      <c r="R77" s="16"/>
      <c r="S77" s="20" t="s">
        <v>271</v>
      </c>
      <c r="T77" s="21">
        <v>1958</v>
      </c>
      <c r="U77" s="28" t="s">
        <v>126</v>
      </c>
      <c r="V77" s="21">
        <v>1978</v>
      </c>
      <c r="W77" s="25"/>
      <c r="X77" s="21"/>
      <c r="Y77" s="28"/>
      <c r="Z77" s="21">
        <f t="shared" si="39"/>
        <v>36</v>
      </c>
      <c r="AA77" s="25" t="s">
        <v>687</v>
      </c>
      <c r="AB77" s="21" t="s">
        <v>121</v>
      </c>
      <c r="AC77" s="21"/>
      <c r="AE77" s="90" t="s">
        <v>420</v>
      </c>
      <c r="AF77" s="82"/>
      <c r="CP77" s="19" t="str">
        <f t="shared" si="40"/>
        <v>von Schallen Urs</v>
      </c>
      <c r="CR77" s="19">
        <f t="shared" si="41"/>
        <v>36</v>
      </c>
      <c r="CS77" s="19" t="str">
        <f t="shared" si="42"/>
        <v>D</v>
      </c>
      <c r="CT77" s="154">
        <v>6659</v>
      </c>
      <c r="CU77" s="126"/>
      <c r="CV77" s="125">
        <v>742</v>
      </c>
      <c r="CW77" s="33">
        <f t="shared" si="31"/>
        <v>8</v>
      </c>
      <c r="CX77" s="83" t="str">
        <f t="shared" si="32"/>
        <v>Konstrukteur 5  / Fachplaner 5 / Gruppenchef 3</v>
      </c>
      <c r="CY77" s="125">
        <v>742</v>
      </c>
      <c r="CZ77" s="33">
        <f t="shared" si="33"/>
        <v>8</v>
      </c>
      <c r="DA77" s="83" t="str">
        <f t="shared" si="34"/>
        <v>Konstrukteur 5  / Fachplaner 5 / Gruppenchef 3</v>
      </c>
      <c r="DB77" s="125">
        <v>742</v>
      </c>
      <c r="DC77" s="33">
        <f t="shared" si="35"/>
        <v>8</v>
      </c>
      <c r="DD77" s="83" t="str">
        <f t="shared" si="36"/>
        <v>Konstrukteur 5  / Fachplaner 5 / Gruppenchef 3</v>
      </c>
      <c r="DE77" s="20"/>
      <c r="DF77" s="33">
        <v>742</v>
      </c>
      <c r="DG77" s="33">
        <f t="shared" si="37"/>
        <v>8</v>
      </c>
      <c r="DH77" s="83" t="str">
        <f t="shared" si="38"/>
        <v>Konstrukteur 5  / Fachplaner 5 / Gruppenchef 3</v>
      </c>
      <c r="DM77" s="19">
        <f t="shared" si="43"/>
        <v>6659</v>
      </c>
      <c r="DN77" s="153">
        <v>6</v>
      </c>
      <c r="DO77" s="19">
        <v>0</v>
      </c>
      <c r="DP77" s="19" t="s">
        <v>966</v>
      </c>
    </row>
    <row r="78" spans="1:120" s="19" customFormat="1" x14ac:dyDescent="0.2">
      <c r="A78" s="53">
        <v>0</v>
      </c>
      <c r="B78" s="53"/>
      <c r="C78" s="53">
        <f t="shared" si="30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359</v>
      </c>
      <c r="P78" s="15" t="s">
        <v>632</v>
      </c>
      <c r="Q78" s="15">
        <v>74</v>
      </c>
      <c r="R78" s="16"/>
      <c r="S78" s="20" t="s">
        <v>633</v>
      </c>
      <c r="T78" s="21">
        <v>1958</v>
      </c>
      <c r="U78" s="28" t="s">
        <v>634</v>
      </c>
      <c r="V78" s="21">
        <v>1980</v>
      </c>
      <c r="W78" s="25"/>
      <c r="X78" s="21"/>
      <c r="Y78" s="28"/>
      <c r="Z78" s="21">
        <f t="shared" si="39"/>
        <v>34</v>
      </c>
      <c r="AA78" s="25" t="s">
        <v>107</v>
      </c>
      <c r="AB78" s="21" t="s">
        <v>121</v>
      </c>
      <c r="AC78" s="21"/>
      <c r="AE78" s="187" t="s">
        <v>1098</v>
      </c>
      <c r="AF78" s="82"/>
      <c r="CP78" s="19" t="str">
        <f t="shared" si="40"/>
        <v>Schneider Martin</v>
      </c>
      <c r="CR78" s="19">
        <f t="shared" si="41"/>
        <v>34</v>
      </c>
      <c r="CS78" s="19" t="str">
        <f t="shared" si="42"/>
        <v>D</v>
      </c>
      <c r="CT78" s="154">
        <v>4354</v>
      </c>
      <c r="CU78" s="126"/>
      <c r="CV78" s="125">
        <v>741</v>
      </c>
      <c r="CW78" s="33">
        <f t="shared" si="31"/>
        <v>7</v>
      </c>
      <c r="CX78" s="83" t="str">
        <f t="shared" si="32"/>
        <v>Konstrukteur 4 / Fachplaner 4 / Gruppenchef 2</v>
      </c>
      <c r="CY78" s="125">
        <v>741</v>
      </c>
      <c r="CZ78" s="33">
        <f t="shared" si="33"/>
        <v>7</v>
      </c>
      <c r="DA78" s="83" t="str">
        <f t="shared" si="34"/>
        <v>Konstrukteur 4 / Fachplaner 4 / Gruppenchef 2</v>
      </c>
      <c r="DB78" s="125">
        <v>741</v>
      </c>
      <c r="DC78" s="33">
        <f t="shared" si="35"/>
        <v>7</v>
      </c>
      <c r="DD78" s="83" t="str">
        <f t="shared" si="36"/>
        <v>Konstrukteur 4 / Fachplaner 4 / Gruppenchef 2</v>
      </c>
      <c r="DE78" s="20"/>
      <c r="DF78" s="33">
        <v>742</v>
      </c>
      <c r="DG78" s="33">
        <f t="shared" si="37"/>
        <v>8</v>
      </c>
      <c r="DH78" s="83" t="str">
        <f t="shared" si="38"/>
        <v>Konstrukteur 5  / Fachplaner 5 / Gruppenchef 3</v>
      </c>
      <c r="DM78" s="19">
        <f t="shared" si="43"/>
        <v>4354</v>
      </c>
      <c r="DN78" s="153">
        <v>6</v>
      </c>
      <c r="DO78" s="19">
        <v>0</v>
      </c>
      <c r="DP78" s="185" t="s">
        <v>970</v>
      </c>
    </row>
    <row r="79" spans="1:120" s="19" customFormat="1" x14ac:dyDescent="0.2">
      <c r="A79" s="53">
        <v>0</v>
      </c>
      <c r="B79" s="53"/>
      <c r="C79" s="53">
        <f t="shared" si="30"/>
        <v>1</v>
      </c>
      <c r="D79" s="55"/>
      <c r="E79" s="55"/>
      <c r="F79" s="56"/>
      <c r="G79" s="54"/>
      <c r="H79" s="54">
        <v>1</v>
      </c>
      <c r="I79" s="56">
        <v>1</v>
      </c>
      <c r="J79" s="54">
        <v>1</v>
      </c>
      <c r="K79" s="56"/>
      <c r="L79" s="56"/>
      <c r="M79" s="56"/>
      <c r="N79" s="58"/>
      <c r="O79" s="52" t="s">
        <v>359</v>
      </c>
      <c r="P79" s="15" t="s">
        <v>485</v>
      </c>
      <c r="Q79" s="15">
        <v>75</v>
      </c>
      <c r="R79" s="16"/>
      <c r="S79" s="20" t="s">
        <v>261</v>
      </c>
      <c r="T79" s="21">
        <v>1959</v>
      </c>
      <c r="U79" s="28" t="s">
        <v>126</v>
      </c>
      <c r="V79" s="21">
        <v>1981</v>
      </c>
      <c r="W79" s="25"/>
      <c r="X79" s="21"/>
      <c r="Y79" s="28" t="s">
        <v>941</v>
      </c>
      <c r="Z79" s="21">
        <f t="shared" si="39"/>
        <v>33</v>
      </c>
      <c r="AA79" s="25" t="s">
        <v>1052</v>
      </c>
      <c r="AB79" s="21" t="s">
        <v>121</v>
      </c>
      <c r="AC79" s="21"/>
      <c r="AE79" s="187" t="s">
        <v>1099</v>
      </c>
      <c r="AF79" s="82"/>
      <c r="CP79" s="19" t="str">
        <f t="shared" si="40"/>
        <v>Ortlieb Hans-Rudi</v>
      </c>
      <c r="CR79" s="19">
        <f t="shared" si="41"/>
        <v>33</v>
      </c>
      <c r="CS79" s="19" t="str">
        <f t="shared" si="42"/>
        <v>D</v>
      </c>
      <c r="CT79" s="154">
        <v>5630</v>
      </c>
      <c r="CU79" s="126"/>
      <c r="CV79" s="125">
        <v>771</v>
      </c>
      <c r="CW79" s="33">
        <f t="shared" si="31"/>
        <v>7</v>
      </c>
      <c r="CX79" s="83" t="str">
        <f t="shared" si="32"/>
        <v>Projektingenieur 1</v>
      </c>
      <c r="CY79" s="125">
        <v>771</v>
      </c>
      <c r="CZ79" s="33">
        <f t="shared" si="33"/>
        <v>7</v>
      </c>
      <c r="DA79" s="83" t="str">
        <f t="shared" si="34"/>
        <v>Projektingenieur 1</v>
      </c>
      <c r="DB79" s="125">
        <v>741</v>
      </c>
      <c r="DC79" s="33">
        <f t="shared" si="35"/>
        <v>7</v>
      </c>
      <c r="DD79" s="83" t="str">
        <f t="shared" si="36"/>
        <v>Konstrukteur 4 / Fachplaner 4 / Gruppenchef 2</v>
      </c>
      <c r="DE79" s="20"/>
      <c r="DF79" s="33">
        <v>742</v>
      </c>
      <c r="DG79" s="33">
        <f t="shared" si="37"/>
        <v>8</v>
      </c>
      <c r="DH79" s="83" t="str">
        <f t="shared" si="38"/>
        <v>Konstrukteur 5  / Fachplaner 5 / Gruppenchef 3</v>
      </c>
      <c r="DM79" s="19">
        <f t="shared" si="43"/>
        <v>5630</v>
      </c>
      <c r="DN79" s="153">
        <v>6</v>
      </c>
      <c r="DO79" s="19">
        <v>0</v>
      </c>
      <c r="DP79" s="185" t="s">
        <v>968</v>
      </c>
    </row>
    <row r="80" spans="1:120" s="19" customFormat="1" x14ac:dyDescent="0.2">
      <c r="A80" s="53">
        <v>0</v>
      </c>
      <c r="B80" s="53">
        <v>1</v>
      </c>
      <c r="C80" s="53">
        <f t="shared" si="30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358</v>
      </c>
      <c r="P80" s="15" t="s">
        <v>552</v>
      </c>
      <c r="Q80" s="15">
        <v>76</v>
      </c>
      <c r="R80" s="16"/>
      <c r="S80" s="20" t="s">
        <v>553</v>
      </c>
      <c r="T80" s="21">
        <v>1959</v>
      </c>
      <c r="U80" s="28" t="s">
        <v>239</v>
      </c>
      <c r="V80" s="21">
        <v>1983</v>
      </c>
      <c r="W80" s="25"/>
      <c r="X80" s="21"/>
      <c r="Y80" s="28" t="s">
        <v>555</v>
      </c>
      <c r="Z80" s="21">
        <f t="shared" si="39"/>
        <v>31</v>
      </c>
      <c r="AA80" s="25" t="s">
        <v>554</v>
      </c>
      <c r="AB80" s="21" t="s">
        <v>121</v>
      </c>
      <c r="AC80" s="21"/>
      <c r="AE80" s="90" t="s">
        <v>377</v>
      </c>
      <c r="AF80" s="82"/>
      <c r="CP80" s="19" t="str">
        <f t="shared" si="40"/>
        <v>Bollhalder Angelika</v>
      </c>
      <c r="CR80" s="19">
        <f t="shared" si="41"/>
        <v>31</v>
      </c>
      <c r="CS80" s="19" t="str">
        <f t="shared" si="42"/>
        <v>D</v>
      </c>
      <c r="CT80" s="154">
        <v>4344</v>
      </c>
      <c r="CU80" s="126"/>
      <c r="CV80" s="125">
        <v>741</v>
      </c>
      <c r="CW80" s="33">
        <f t="shared" si="31"/>
        <v>7</v>
      </c>
      <c r="CX80" s="83" t="str">
        <f t="shared" si="32"/>
        <v>Konstrukteur 4 / Fachplaner 4 / Gruppenchef 2</v>
      </c>
      <c r="CY80" s="125">
        <v>741</v>
      </c>
      <c r="CZ80" s="33">
        <f t="shared" si="33"/>
        <v>7</v>
      </c>
      <c r="DA80" s="83" t="str">
        <f t="shared" si="34"/>
        <v>Konstrukteur 4 / Fachplaner 4 / Gruppenchef 2</v>
      </c>
      <c r="DB80" s="125">
        <v>741</v>
      </c>
      <c r="DC80" s="33">
        <f t="shared" si="35"/>
        <v>7</v>
      </c>
      <c r="DD80" s="83" t="str">
        <f t="shared" si="36"/>
        <v>Konstrukteur 4 / Fachplaner 4 / Gruppenchef 2</v>
      </c>
      <c r="DE80" s="20"/>
      <c r="DF80" s="33">
        <v>742</v>
      </c>
      <c r="DG80" s="33">
        <f t="shared" si="37"/>
        <v>8</v>
      </c>
      <c r="DH80" s="83" t="str">
        <f t="shared" si="38"/>
        <v>Konstrukteur 5  / Fachplaner 5 / Gruppenchef 3</v>
      </c>
      <c r="DM80" s="19">
        <f t="shared" si="43"/>
        <v>4344</v>
      </c>
      <c r="DN80" s="153">
        <v>6</v>
      </c>
      <c r="DO80" s="19">
        <v>0</v>
      </c>
      <c r="DP80" s="19" t="s">
        <v>965</v>
      </c>
    </row>
    <row r="81" spans="1:120" s="19" customFormat="1" x14ac:dyDescent="0.2">
      <c r="A81" s="53">
        <v>0</v>
      </c>
      <c r="B81" s="53"/>
      <c r="C81" s="53">
        <f t="shared" si="30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487</v>
      </c>
      <c r="Q81" s="15">
        <v>77</v>
      </c>
      <c r="R81" s="16"/>
      <c r="S81" s="20" t="s">
        <v>145</v>
      </c>
      <c r="T81" s="21">
        <v>1970</v>
      </c>
      <c r="U81" s="28" t="s">
        <v>126</v>
      </c>
      <c r="V81" s="21">
        <v>1988</v>
      </c>
      <c r="W81" s="25"/>
      <c r="X81" s="21"/>
      <c r="Y81" s="28"/>
      <c r="Z81" s="21">
        <f t="shared" si="39"/>
        <v>26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40"/>
        <v>Bucher Oliver</v>
      </c>
      <c r="CR81" s="19">
        <f t="shared" si="41"/>
        <v>26</v>
      </c>
      <c r="CS81" s="19" t="str">
        <f t="shared" si="42"/>
        <v>D</v>
      </c>
      <c r="CT81" s="154">
        <v>7641</v>
      </c>
      <c r="CU81" s="126"/>
      <c r="CV81" s="125">
        <v>741</v>
      </c>
      <c r="CW81" s="33">
        <f t="shared" si="31"/>
        <v>7</v>
      </c>
      <c r="CX81" s="83" t="str">
        <f t="shared" si="32"/>
        <v>Konstrukteur 4 / Fachplaner 4 / Gruppenchef 2</v>
      </c>
      <c r="CY81" s="125">
        <v>741</v>
      </c>
      <c r="CZ81" s="33">
        <f t="shared" si="33"/>
        <v>7</v>
      </c>
      <c r="DA81" s="83" t="str">
        <f t="shared" si="34"/>
        <v>Konstrukteur 4 / Fachplaner 4 / Gruppenchef 2</v>
      </c>
      <c r="DB81" s="125">
        <v>741</v>
      </c>
      <c r="DC81" s="33">
        <f t="shared" si="35"/>
        <v>7</v>
      </c>
      <c r="DD81" s="83" t="str">
        <f t="shared" si="36"/>
        <v>Konstrukteur 4 / Fachplaner 4 / Gruppenchef 2</v>
      </c>
      <c r="DE81" s="20"/>
      <c r="DF81" s="125">
        <v>742</v>
      </c>
      <c r="DG81" s="33">
        <f t="shared" si="37"/>
        <v>8</v>
      </c>
      <c r="DH81" s="83" t="str">
        <f t="shared" si="38"/>
        <v>Konstrukteur 5  / Fachplaner 5 / Gruppenchef 3</v>
      </c>
      <c r="DM81" s="19">
        <f t="shared" si="43"/>
        <v>7641</v>
      </c>
      <c r="DN81" s="153">
        <v>6</v>
      </c>
      <c r="DO81" s="19">
        <v>0</v>
      </c>
      <c r="DP81" s="19" t="s">
        <v>965</v>
      </c>
    </row>
    <row r="82" spans="1:120" s="19" customFormat="1" x14ac:dyDescent="0.2">
      <c r="A82" s="53">
        <v>0</v>
      </c>
      <c r="B82" s="53"/>
      <c r="C82" s="53">
        <f t="shared" si="30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488</v>
      </c>
      <c r="Q82" s="15">
        <v>78</v>
      </c>
      <c r="R82" s="16"/>
      <c r="S82" s="20" t="s">
        <v>144</v>
      </c>
      <c r="T82" s="21">
        <v>1968</v>
      </c>
      <c r="U82" s="28" t="s">
        <v>126</v>
      </c>
      <c r="V82" s="21">
        <v>1989</v>
      </c>
      <c r="W82" s="25"/>
      <c r="X82" s="21"/>
      <c r="Y82" s="28" t="s">
        <v>940</v>
      </c>
      <c r="Z82" s="21">
        <f t="shared" si="39"/>
        <v>25</v>
      </c>
      <c r="AA82" s="25" t="s">
        <v>939</v>
      </c>
      <c r="AB82" s="21" t="s">
        <v>121</v>
      </c>
      <c r="AC82" s="21"/>
      <c r="AE82" s="90" t="s">
        <v>375</v>
      </c>
      <c r="AF82" s="82"/>
      <c r="CP82" s="19" t="str">
        <f t="shared" si="40"/>
        <v>Hagen Stefan</v>
      </c>
      <c r="CR82" s="19">
        <f t="shared" si="41"/>
        <v>25</v>
      </c>
      <c r="CS82" s="19" t="str">
        <f t="shared" si="42"/>
        <v>D</v>
      </c>
      <c r="CT82" s="154">
        <v>6741</v>
      </c>
      <c r="CU82" s="126"/>
      <c r="CV82" s="125">
        <v>741</v>
      </c>
      <c r="CW82" s="33">
        <f t="shared" si="31"/>
        <v>7</v>
      </c>
      <c r="CX82" s="83" t="str">
        <f t="shared" si="32"/>
        <v>Konstrukteur 4 / Fachplaner 4 / Gruppenchef 2</v>
      </c>
      <c r="CY82" s="125">
        <v>741</v>
      </c>
      <c r="CZ82" s="33">
        <f t="shared" si="33"/>
        <v>7</v>
      </c>
      <c r="DA82" s="83" t="str">
        <f t="shared" si="34"/>
        <v>Konstrukteur 4 / Fachplaner 4 / Gruppenchef 2</v>
      </c>
      <c r="DB82" s="125">
        <v>741</v>
      </c>
      <c r="DC82" s="33">
        <f t="shared" si="35"/>
        <v>7</v>
      </c>
      <c r="DD82" s="83" t="str">
        <f t="shared" si="36"/>
        <v>Konstrukteur 4 / Fachplaner 4 / Gruppenchef 2</v>
      </c>
      <c r="DE82" s="20"/>
      <c r="DF82" s="125">
        <v>742</v>
      </c>
      <c r="DG82" s="33">
        <f t="shared" si="37"/>
        <v>8</v>
      </c>
      <c r="DH82" s="83" t="str">
        <f t="shared" si="38"/>
        <v>Konstrukteur 5  / Fachplaner 5 / Gruppenchef 3</v>
      </c>
      <c r="DM82" s="19">
        <f t="shared" si="43"/>
        <v>6741</v>
      </c>
      <c r="DN82" s="153">
        <v>6</v>
      </c>
      <c r="DO82" s="19">
        <v>0</v>
      </c>
      <c r="DP82" s="19" t="s">
        <v>965</v>
      </c>
    </row>
    <row r="83" spans="1:120" s="19" customFormat="1" x14ac:dyDescent="0.2">
      <c r="A83" s="53">
        <v>0</v>
      </c>
      <c r="B83" s="53"/>
      <c r="C83" s="53">
        <f t="shared" si="30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359</v>
      </c>
      <c r="P83" s="15" t="s">
        <v>489</v>
      </c>
      <c r="Q83" s="15">
        <v>79</v>
      </c>
      <c r="R83" s="16"/>
      <c r="S83" s="20" t="s">
        <v>146</v>
      </c>
      <c r="T83" s="21">
        <v>1970</v>
      </c>
      <c r="U83" s="28" t="s">
        <v>126</v>
      </c>
      <c r="V83" s="21">
        <v>1991</v>
      </c>
      <c r="W83" s="25"/>
      <c r="X83" s="21"/>
      <c r="Y83" s="28"/>
      <c r="Z83" s="21">
        <f t="shared" si="39"/>
        <v>23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40"/>
        <v>Hardmeyer Christian</v>
      </c>
      <c r="CR83" s="19">
        <f t="shared" si="41"/>
        <v>23</v>
      </c>
      <c r="CS83" s="19" t="str">
        <f t="shared" si="42"/>
        <v>D</v>
      </c>
      <c r="CT83" s="154">
        <v>9618</v>
      </c>
      <c r="CU83" s="126"/>
      <c r="CV83" s="125">
        <v>741</v>
      </c>
      <c r="CW83" s="33">
        <f t="shared" si="31"/>
        <v>7</v>
      </c>
      <c r="CX83" s="83" t="str">
        <f t="shared" si="32"/>
        <v>Konstrukteur 4 / Fachplaner 4 / Gruppenchef 2</v>
      </c>
      <c r="CY83" s="125">
        <v>741</v>
      </c>
      <c r="CZ83" s="33">
        <f t="shared" si="33"/>
        <v>7</v>
      </c>
      <c r="DA83" s="83" t="str">
        <f t="shared" si="34"/>
        <v>Konstrukteur 4 / Fachplaner 4 / Gruppenchef 2</v>
      </c>
      <c r="DB83" s="125">
        <v>741</v>
      </c>
      <c r="DC83" s="33">
        <f t="shared" si="35"/>
        <v>7</v>
      </c>
      <c r="DD83" s="83" t="str">
        <f t="shared" si="36"/>
        <v>Konstrukteur 4 / Fachplaner 4 / Gruppenchef 2</v>
      </c>
      <c r="DE83" s="20"/>
      <c r="DF83" s="125">
        <v>742</v>
      </c>
      <c r="DG83" s="33">
        <f t="shared" si="37"/>
        <v>8</v>
      </c>
      <c r="DH83" s="83" t="str">
        <f t="shared" si="38"/>
        <v>Konstrukteur 5  / Fachplaner 5 / Gruppenchef 3</v>
      </c>
      <c r="DM83" s="19">
        <f t="shared" si="43"/>
        <v>9618</v>
      </c>
      <c r="DN83" s="153">
        <v>6</v>
      </c>
      <c r="DO83" s="19">
        <v>0</v>
      </c>
      <c r="DP83" s="19" t="s">
        <v>965</v>
      </c>
    </row>
    <row r="84" spans="1:120" s="19" customFormat="1" x14ac:dyDescent="0.2">
      <c r="A84" s="53">
        <v>0</v>
      </c>
      <c r="B84" s="53"/>
      <c r="C84" s="53">
        <f t="shared" si="30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490</v>
      </c>
      <c r="Q84" s="15">
        <v>80</v>
      </c>
      <c r="R84" s="16"/>
      <c r="S84" s="20" t="s">
        <v>148</v>
      </c>
      <c r="T84" s="21">
        <v>1970</v>
      </c>
      <c r="U84" s="28" t="s">
        <v>126</v>
      </c>
      <c r="V84" s="21">
        <v>1992</v>
      </c>
      <c r="W84" s="25"/>
      <c r="X84" s="21"/>
      <c r="Y84" s="28"/>
      <c r="Z84" s="21">
        <f t="shared" si="39"/>
        <v>22</v>
      </c>
      <c r="AA84" s="25" t="s">
        <v>129</v>
      </c>
      <c r="AB84" s="21" t="s">
        <v>121</v>
      </c>
      <c r="AC84" s="21"/>
      <c r="AE84" s="90" t="s">
        <v>421</v>
      </c>
      <c r="AF84" s="82"/>
      <c r="CP84" s="19" t="str">
        <f t="shared" si="40"/>
        <v>Wira Stephane</v>
      </c>
      <c r="CR84" s="19">
        <f t="shared" si="41"/>
        <v>22</v>
      </c>
      <c r="CS84" s="19" t="str">
        <f t="shared" si="42"/>
        <v>D</v>
      </c>
      <c r="CT84" s="154">
        <v>9623</v>
      </c>
      <c r="CU84" s="126"/>
      <c r="CV84" s="125">
        <v>742</v>
      </c>
      <c r="CW84" s="33">
        <f t="shared" si="31"/>
        <v>8</v>
      </c>
      <c r="CX84" s="83" t="str">
        <f t="shared" si="32"/>
        <v>Konstrukteur 5  / Fachplaner 5 / Gruppenchef 3</v>
      </c>
      <c r="CY84" s="125">
        <v>742</v>
      </c>
      <c r="CZ84" s="33">
        <f t="shared" si="33"/>
        <v>8</v>
      </c>
      <c r="DA84" s="83" t="str">
        <f t="shared" si="34"/>
        <v>Konstrukteur 5  / Fachplaner 5 / Gruppenchef 3</v>
      </c>
      <c r="DB84" s="125">
        <v>742</v>
      </c>
      <c r="DC84" s="33">
        <f t="shared" si="35"/>
        <v>8</v>
      </c>
      <c r="DD84" s="83" t="str">
        <f t="shared" si="36"/>
        <v>Konstrukteur 5  / Fachplaner 5 / Gruppenchef 3</v>
      </c>
      <c r="DE84" s="20"/>
      <c r="DF84" s="125">
        <v>742</v>
      </c>
      <c r="DG84" s="33">
        <f t="shared" si="37"/>
        <v>8</v>
      </c>
      <c r="DH84" s="83" t="str">
        <f t="shared" si="38"/>
        <v>Konstrukteur 5  / Fachplaner 5 / Gruppenchef 3</v>
      </c>
      <c r="DM84" s="19">
        <f t="shared" si="43"/>
        <v>9623</v>
      </c>
      <c r="DN84" s="153">
        <v>6</v>
      </c>
      <c r="DO84" s="19">
        <v>0</v>
      </c>
      <c r="DP84" s="19" t="s">
        <v>975</v>
      </c>
    </row>
    <row r="85" spans="1:120" s="19" customFormat="1" x14ac:dyDescent="0.2">
      <c r="A85" s="53">
        <v>0</v>
      </c>
      <c r="B85" s="53"/>
      <c r="C85" s="53">
        <f t="shared" si="30"/>
        <v>1</v>
      </c>
      <c r="D85" s="55"/>
      <c r="E85" s="55"/>
      <c r="F85" s="56"/>
      <c r="G85" s="54"/>
      <c r="H85" s="54"/>
      <c r="I85" s="56">
        <v>1</v>
      </c>
      <c r="J85" s="54">
        <v>1</v>
      </c>
      <c r="K85" s="56"/>
      <c r="L85" s="56"/>
      <c r="M85" s="56"/>
      <c r="N85" s="58"/>
      <c r="O85" s="52" t="s">
        <v>360</v>
      </c>
      <c r="P85" s="15" t="s">
        <v>568</v>
      </c>
      <c r="Q85" s="15">
        <v>81</v>
      </c>
      <c r="R85" s="16"/>
      <c r="S85" s="20" t="s">
        <v>569</v>
      </c>
      <c r="T85" s="21">
        <v>1973</v>
      </c>
      <c r="U85" s="28" t="s">
        <v>126</v>
      </c>
      <c r="V85" s="21">
        <v>1993</v>
      </c>
      <c r="W85" s="25"/>
      <c r="X85" s="21"/>
      <c r="Y85" s="28"/>
      <c r="Z85" s="21">
        <f t="shared" si="39"/>
        <v>21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40"/>
        <v>Heiniger Christoph</v>
      </c>
      <c r="CR85" s="19">
        <f t="shared" si="41"/>
        <v>21</v>
      </c>
      <c r="CS85" s="19" t="str">
        <f t="shared" si="42"/>
        <v>D</v>
      </c>
      <c r="CT85" s="154">
        <v>4346</v>
      </c>
      <c r="CU85" s="126"/>
      <c r="CV85" s="125">
        <v>741</v>
      </c>
      <c r="CW85" s="33">
        <f t="shared" si="31"/>
        <v>7</v>
      </c>
      <c r="CX85" s="83" t="str">
        <f t="shared" si="32"/>
        <v>Konstrukteur 4 / Fachplaner 4 / Gruppenchef 2</v>
      </c>
      <c r="CY85" s="125">
        <v>741</v>
      </c>
      <c r="CZ85" s="33">
        <f t="shared" si="33"/>
        <v>7</v>
      </c>
      <c r="DA85" s="83" t="str">
        <f t="shared" si="34"/>
        <v>Konstrukteur 4 / Fachplaner 4 / Gruppenchef 2</v>
      </c>
      <c r="DB85" s="125">
        <v>741</v>
      </c>
      <c r="DC85" s="33">
        <f t="shared" si="35"/>
        <v>7</v>
      </c>
      <c r="DD85" s="83" t="str">
        <f t="shared" si="36"/>
        <v>Konstrukteur 4 / Fachplaner 4 / Gruppenchef 2</v>
      </c>
      <c r="DE85" s="20"/>
      <c r="DF85" s="125">
        <v>742</v>
      </c>
      <c r="DG85" s="33">
        <f t="shared" si="37"/>
        <v>8</v>
      </c>
      <c r="DH85" s="83" t="str">
        <f t="shared" si="38"/>
        <v>Konstrukteur 5  / Fachplaner 5 / Gruppenchef 3</v>
      </c>
      <c r="DM85" s="19">
        <f t="shared" si="43"/>
        <v>4346</v>
      </c>
      <c r="DN85" s="153">
        <v>6</v>
      </c>
      <c r="DO85" s="19">
        <v>0</v>
      </c>
      <c r="DP85" s="19" t="s">
        <v>965</v>
      </c>
    </row>
    <row r="86" spans="1:120" s="19" customFormat="1" x14ac:dyDescent="0.2">
      <c r="A86" s="53">
        <v>0</v>
      </c>
      <c r="B86" s="53"/>
      <c r="C86" s="53">
        <f t="shared" si="30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493</v>
      </c>
      <c r="Q86" s="15">
        <v>82</v>
      </c>
      <c r="R86" s="16"/>
      <c r="S86" s="20" t="s">
        <v>294</v>
      </c>
      <c r="T86" s="21">
        <v>1976</v>
      </c>
      <c r="U86" s="28" t="s">
        <v>126</v>
      </c>
      <c r="V86" s="21">
        <v>1998</v>
      </c>
      <c r="W86" s="25"/>
      <c r="X86" s="21"/>
      <c r="Y86" s="28"/>
      <c r="Z86" s="21">
        <f t="shared" si="39"/>
        <v>16</v>
      </c>
      <c r="AA86" s="25" t="s">
        <v>129</v>
      </c>
      <c r="AB86" s="21" t="s">
        <v>121</v>
      </c>
      <c r="AC86" s="21"/>
      <c r="AE86" s="90" t="s">
        <v>377</v>
      </c>
      <c r="AF86" s="82"/>
      <c r="CP86" s="19" t="str">
        <f t="shared" si="40"/>
        <v>Humbel Sven</v>
      </c>
      <c r="CR86" s="19">
        <f t="shared" si="41"/>
        <v>16</v>
      </c>
      <c r="CS86" s="19" t="str">
        <f t="shared" si="42"/>
        <v>D</v>
      </c>
      <c r="CT86" s="154">
        <v>9654</v>
      </c>
      <c r="CU86" s="126"/>
      <c r="CV86" s="125">
        <v>741</v>
      </c>
      <c r="CW86" s="33">
        <f t="shared" si="31"/>
        <v>7</v>
      </c>
      <c r="CX86" s="83" t="str">
        <f t="shared" si="32"/>
        <v>Konstrukteur 4 / Fachplaner 4 / Gruppenchef 2</v>
      </c>
      <c r="CY86" s="125">
        <v>741</v>
      </c>
      <c r="CZ86" s="33">
        <f t="shared" si="33"/>
        <v>7</v>
      </c>
      <c r="DA86" s="83" t="str">
        <f t="shared" si="34"/>
        <v>Konstrukteur 4 / Fachplaner 4 / Gruppenchef 2</v>
      </c>
      <c r="DB86" s="125">
        <v>741</v>
      </c>
      <c r="DC86" s="33">
        <f t="shared" si="35"/>
        <v>7</v>
      </c>
      <c r="DD86" s="83" t="str">
        <f t="shared" si="36"/>
        <v>Konstrukteur 4 / Fachplaner 4 / Gruppenchef 2</v>
      </c>
      <c r="DE86" s="20"/>
      <c r="DF86" s="125">
        <v>742</v>
      </c>
      <c r="DG86" s="33">
        <f t="shared" si="37"/>
        <v>8</v>
      </c>
      <c r="DH86" s="83" t="str">
        <f t="shared" si="38"/>
        <v>Konstrukteur 5  / Fachplaner 5 / Gruppenchef 3</v>
      </c>
      <c r="DM86" s="19">
        <f t="shared" si="43"/>
        <v>9654</v>
      </c>
      <c r="DN86" s="153">
        <v>6</v>
      </c>
      <c r="DO86" s="19">
        <v>0</v>
      </c>
      <c r="DP86" s="19" t="s">
        <v>965</v>
      </c>
    </row>
    <row r="87" spans="1:120" s="19" customFormat="1" x14ac:dyDescent="0.2">
      <c r="A87" s="53">
        <v>0</v>
      </c>
      <c r="B87" s="53"/>
      <c r="C87" s="53">
        <f t="shared" si="30"/>
        <v>1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5"/>
      <c r="X87" s="21"/>
      <c r="Y87" s="25" t="s">
        <v>289</v>
      </c>
      <c r="Z87" s="21">
        <f t="shared" si="39"/>
        <v>13</v>
      </c>
      <c r="AA87" s="25" t="s">
        <v>110</v>
      </c>
      <c r="AB87" s="21" t="s">
        <v>121</v>
      </c>
      <c r="AC87" s="21"/>
      <c r="AE87" s="90" t="s">
        <v>376</v>
      </c>
      <c r="AF87" s="82"/>
      <c r="CP87" s="19" t="str">
        <f t="shared" si="40"/>
        <v>Thalmann Patric</v>
      </c>
      <c r="CR87" s="19">
        <f t="shared" si="41"/>
        <v>13</v>
      </c>
      <c r="CS87" s="19" t="str">
        <f t="shared" si="42"/>
        <v>D</v>
      </c>
      <c r="CT87" s="154">
        <v>9658</v>
      </c>
      <c r="CU87" s="126"/>
      <c r="CV87" s="125">
        <v>772</v>
      </c>
      <c r="CW87" s="33">
        <f t="shared" si="31"/>
        <v>8</v>
      </c>
      <c r="CX87" s="83" t="str">
        <f t="shared" si="32"/>
        <v>Projektingenieur 2</v>
      </c>
      <c r="CY87" s="125">
        <v>771</v>
      </c>
      <c r="CZ87" s="33">
        <f t="shared" si="33"/>
        <v>7</v>
      </c>
      <c r="DA87" s="83" t="str">
        <f t="shared" si="34"/>
        <v>Projektingenieur 1</v>
      </c>
      <c r="DB87" s="125">
        <v>771</v>
      </c>
      <c r="DC87" s="33">
        <f t="shared" si="35"/>
        <v>7</v>
      </c>
      <c r="DD87" s="83" t="str">
        <f t="shared" si="36"/>
        <v>Projektingenieur 1</v>
      </c>
      <c r="DE87" s="20"/>
      <c r="DF87" s="125">
        <v>771</v>
      </c>
      <c r="DG87" s="33">
        <f t="shared" si="37"/>
        <v>7</v>
      </c>
      <c r="DH87" s="83" t="str">
        <f t="shared" si="38"/>
        <v>Projektingenieur 1</v>
      </c>
      <c r="DM87" s="19">
        <f t="shared" si="43"/>
        <v>9658</v>
      </c>
      <c r="DN87" s="153">
        <v>6</v>
      </c>
      <c r="DO87" s="19">
        <v>0</v>
      </c>
      <c r="DP87" s="185" t="s">
        <v>968</v>
      </c>
    </row>
    <row r="88" spans="1:120" s="19" customFormat="1" x14ac:dyDescent="0.2">
      <c r="A88" s="53">
        <v>0</v>
      </c>
      <c r="B88" s="53"/>
      <c r="C88" s="53">
        <f t="shared" si="30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497</v>
      </c>
      <c r="Q88" s="15">
        <v>84</v>
      </c>
      <c r="R88" s="16"/>
      <c r="S88" s="20" t="s">
        <v>179</v>
      </c>
      <c r="T88" s="21">
        <v>1982</v>
      </c>
      <c r="U88" s="28" t="s">
        <v>235</v>
      </c>
      <c r="V88" s="21">
        <v>2002</v>
      </c>
      <c r="W88" s="25"/>
      <c r="X88" s="21"/>
      <c r="Y88" s="25"/>
      <c r="Z88" s="21">
        <f t="shared" si="39"/>
        <v>12</v>
      </c>
      <c r="AA88" s="25" t="s">
        <v>129</v>
      </c>
      <c r="AB88" s="21" t="s">
        <v>121</v>
      </c>
      <c r="AC88" s="21"/>
      <c r="AE88" s="187" t="s">
        <v>894</v>
      </c>
      <c r="AF88" s="82"/>
      <c r="CP88" s="19" t="str">
        <f t="shared" si="40"/>
        <v>Delmas Marc</v>
      </c>
      <c r="CR88" s="19">
        <f t="shared" si="41"/>
        <v>12</v>
      </c>
      <c r="CS88" s="19" t="str">
        <f t="shared" si="42"/>
        <v>D</v>
      </c>
      <c r="CT88" s="154">
        <v>9660</v>
      </c>
      <c r="CU88" s="126"/>
      <c r="CV88" s="125">
        <v>742</v>
      </c>
      <c r="CW88" s="33">
        <f t="shared" si="31"/>
        <v>8</v>
      </c>
      <c r="CX88" s="83" t="str">
        <f t="shared" si="32"/>
        <v>Konstrukteur 5  / Fachplaner 5 / Gruppenchef 3</v>
      </c>
      <c r="CY88" s="125">
        <v>741</v>
      </c>
      <c r="CZ88" s="33">
        <f t="shared" si="33"/>
        <v>7</v>
      </c>
      <c r="DA88" s="83" t="str">
        <f t="shared" si="34"/>
        <v>Konstrukteur 4 / Fachplaner 4 / Gruppenchef 2</v>
      </c>
      <c r="DB88" s="125">
        <v>733</v>
      </c>
      <c r="DC88" s="33">
        <f t="shared" si="35"/>
        <v>6</v>
      </c>
      <c r="DD88" s="83" t="str">
        <f t="shared" si="36"/>
        <v>Konstrukteur 3 / -planer 3 / Gruppenchef 1</v>
      </c>
      <c r="DE88" s="20"/>
      <c r="DF88" s="125">
        <v>733</v>
      </c>
      <c r="DG88" s="125">
        <f t="shared" si="37"/>
        <v>6</v>
      </c>
      <c r="DH88" s="83" t="str">
        <f t="shared" si="38"/>
        <v>Konstrukteur 3 / -planer 3 / Gruppenchef 1</v>
      </c>
      <c r="DM88" s="19">
        <f t="shared" si="43"/>
        <v>9660</v>
      </c>
      <c r="DN88" s="153">
        <v>6</v>
      </c>
      <c r="DO88" s="19">
        <v>0</v>
      </c>
      <c r="DP88" s="19" t="s">
        <v>965</v>
      </c>
    </row>
    <row r="89" spans="1:120" s="19" customFormat="1" x14ac:dyDescent="0.2">
      <c r="A89" s="53">
        <v>0</v>
      </c>
      <c r="B89" s="53"/>
      <c r="C89" s="53">
        <f t="shared" si="30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491</v>
      </c>
      <c r="Q89" s="15">
        <v>85</v>
      </c>
      <c r="R89" s="16"/>
      <c r="S89" s="20" t="s">
        <v>140</v>
      </c>
      <c r="T89" s="21">
        <v>1955</v>
      </c>
      <c r="U89" s="28" t="s">
        <v>126</v>
      </c>
      <c r="V89" s="21">
        <v>1973</v>
      </c>
      <c r="W89" s="25"/>
      <c r="X89" s="21"/>
      <c r="Y89" s="28"/>
      <c r="Z89" s="21">
        <f t="shared" si="39"/>
        <v>41</v>
      </c>
      <c r="AA89" s="25" t="s">
        <v>129</v>
      </c>
      <c r="AB89" s="21" t="s">
        <v>1042</v>
      </c>
      <c r="AC89" s="21"/>
      <c r="AE89" s="187" t="s">
        <v>377</v>
      </c>
      <c r="AF89" s="82"/>
      <c r="CP89" s="19" t="str">
        <f t="shared" si="40"/>
        <v>Wespiser Charles</v>
      </c>
      <c r="CR89" s="19">
        <f t="shared" si="41"/>
        <v>41</v>
      </c>
      <c r="CS89" s="19" t="str">
        <f t="shared" si="42"/>
        <v xml:space="preserve"> E/D </v>
      </c>
      <c r="CT89" s="154">
        <v>5545</v>
      </c>
      <c r="CU89" s="126"/>
      <c r="CV89" s="125">
        <v>741</v>
      </c>
      <c r="CW89" s="33">
        <f t="shared" si="31"/>
        <v>7</v>
      </c>
      <c r="CX89" s="83" t="str">
        <f t="shared" si="32"/>
        <v>Konstrukteur 4 / Fachplaner 4 / Gruppenchef 2</v>
      </c>
      <c r="CY89" s="125">
        <v>741</v>
      </c>
      <c r="CZ89" s="33">
        <f t="shared" si="33"/>
        <v>7</v>
      </c>
      <c r="DA89" s="83" t="str">
        <f t="shared" si="34"/>
        <v>Konstrukteur 4 / Fachplaner 4 / Gruppenchef 2</v>
      </c>
      <c r="DB89" s="125">
        <v>741</v>
      </c>
      <c r="DC89" s="33">
        <f t="shared" si="35"/>
        <v>7</v>
      </c>
      <c r="DD89" s="83" t="str">
        <f t="shared" si="36"/>
        <v>Konstrukteur 4 / Fachplaner 4 / Gruppenchef 2</v>
      </c>
      <c r="DE89" s="20"/>
      <c r="DF89" s="125">
        <v>741</v>
      </c>
      <c r="DG89" s="33">
        <f t="shared" si="37"/>
        <v>7</v>
      </c>
      <c r="DH89" s="83" t="str">
        <f t="shared" si="38"/>
        <v>Konstrukteur 4 / Fachplaner 4 / Gruppenchef 2</v>
      </c>
      <c r="DM89" s="19">
        <f t="shared" si="43"/>
        <v>5545</v>
      </c>
      <c r="DN89" s="153">
        <v>6</v>
      </c>
      <c r="DO89" s="19">
        <v>0</v>
      </c>
      <c r="DP89" s="19" t="s">
        <v>965</v>
      </c>
    </row>
    <row r="90" spans="1:120" s="19" customFormat="1" x14ac:dyDescent="0.2">
      <c r="A90" s="53">
        <v>0</v>
      </c>
      <c r="B90" s="53">
        <v>1</v>
      </c>
      <c r="C90" s="53">
        <f t="shared" si="30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492</v>
      </c>
      <c r="Q90" s="15">
        <v>86</v>
      </c>
      <c r="R90" s="16"/>
      <c r="S90" s="20" t="s">
        <v>143</v>
      </c>
      <c r="T90" s="21">
        <v>1968</v>
      </c>
      <c r="U90" s="28" t="s">
        <v>128</v>
      </c>
      <c r="V90" s="21">
        <v>1989</v>
      </c>
      <c r="W90" s="25"/>
      <c r="X90" s="21"/>
      <c r="Y90" s="28"/>
      <c r="Z90" s="21">
        <f t="shared" si="39"/>
        <v>25</v>
      </c>
      <c r="AA90" s="25" t="s">
        <v>710</v>
      </c>
      <c r="AB90" s="21" t="s">
        <v>1042</v>
      </c>
      <c r="AC90" s="21"/>
      <c r="AE90" s="187" t="s">
        <v>377</v>
      </c>
      <c r="AF90" s="82"/>
      <c r="CP90" s="19" t="str">
        <f t="shared" si="40"/>
        <v>Nicolosi Lucia</v>
      </c>
      <c r="CR90" s="19">
        <f t="shared" si="41"/>
        <v>25</v>
      </c>
      <c r="CS90" s="19" t="str">
        <f t="shared" si="42"/>
        <v xml:space="preserve"> E/D </v>
      </c>
      <c r="CT90" s="154">
        <v>7637</v>
      </c>
      <c r="CU90" s="126"/>
      <c r="CV90" s="125">
        <v>741</v>
      </c>
      <c r="CW90" s="33">
        <f t="shared" ref="CW90:CW121" si="44">VLOOKUP($CV90,Funktionsbezeichnungen,3,0)</f>
        <v>7</v>
      </c>
      <c r="CX90" s="83" t="str">
        <f t="shared" ref="CX90:CX121" si="45">VLOOKUP($CV90,Funktionsbezeichnungen,2,0)</f>
        <v>Konstrukteur 4 / Fachplaner 4 / Gruppenchef 2</v>
      </c>
      <c r="CY90" s="125">
        <v>741</v>
      </c>
      <c r="CZ90" s="33">
        <f t="shared" si="33"/>
        <v>7</v>
      </c>
      <c r="DA90" s="83" t="str">
        <f t="shared" si="34"/>
        <v>Konstrukteur 4 / Fachplaner 4 / Gruppenchef 2</v>
      </c>
      <c r="DB90" s="125">
        <v>741</v>
      </c>
      <c r="DC90" s="33">
        <f t="shared" si="35"/>
        <v>7</v>
      </c>
      <c r="DD90" s="83" t="str">
        <f t="shared" si="36"/>
        <v>Konstrukteur 4 / Fachplaner 4 / Gruppenchef 2</v>
      </c>
      <c r="DE90" s="20"/>
      <c r="DF90" s="125">
        <v>741</v>
      </c>
      <c r="DG90" s="33">
        <f t="shared" si="37"/>
        <v>7</v>
      </c>
      <c r="DH90" s="83" t="str">
        <f t="shared" si="38"/>
        <v>Konstrukteur 4 / Fachplaner 4 / Gruppenchef 2</v>
      </c>
      <c r="DM90" s="19">
        <f t="shared" si="43"/>
        <v>7637</v>
      </c>
      <c r="DN90" s="153">
        <v>6</v>
      </c>
      <c r="DO90" s="19">
        <v>0</v>
      </c>
      <c r="DP90" s="19" t="s">
        <v>965</v>
      </c>
    </row>
    <row r="91" spans="1:120" s="19" customFormat="1" x14ac:dyDescent="0.2">
      <c r="A91" s="53">
        <v>0</v>
      </c>
      <c r="B91" s="53"/>
      <c r="C91" s="53">
        <f t="shared" si="30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652</v>
      </c>
      <c r="Q91" s="15">
        <v>87</v>
      </c>
      <c r="R91" s="16"/>
      <c r="S91" s="20" t="s">
        <v>651</v>
      </c>
      <c r="T91" s="21">
        <v>1967</v>
      </c>
      <c r="U91" s="28" t="s">
        <v>653</v>
      </c>
      <c r="V91" s="21">
        <v>1988</v>
      </c>
      <c r="W91" s="25"/>
      <c r="X91" s="21"/>
      <c r="Y91" s="28"/>
      <c r="Z91" s="21">
        <f t="shared" si="39"/>
        <v>26</v>
      </c>
      <c r="AA91" s="25" t="s">
        <v>653</v>
      </c>
      <c r="AB91" s="21" t="s">
        <v>142</v>
      </c>
      <c r="AC91" s="21"/>
      <c r="AE91" s="187" t="s">
        <v>378</v>
      </c>
      <c r="AF91" s="82"/>
      <c r="CP91" s="19" t="str">
        <f t="shared" si="40"/>
        <v>Dettwiler Markus</v>
      </c>
      <c r="CR91" s="19">
        <f t="shared" si="41"/>
        <v>26</v>
      </c>
      <c r="CS91" s="19" t="str">
        <f t="shared" si="42"/>
        <v>E</v>
      </c>
      <c r="CT91" s="154">
        <v>5639</v>
      </c>
      <c r="CU91" s="126"/>
      <c r="CV91" s="125">
        <v>741</v>
      </c>
      <c r="CW91" s="33">
        <f t="shared" si="44"/>
        <v>7</v>
      </c>
      <c r="CX91" s="83" t="str">
        <f t="shared" si="45"/>
        <v>Konstrukteur 4 / Fachplaner 4 / Gruppenchef 2</v>
      </c>
      <c r="CY91" s="125">
        <v>741</v>
      </c>
      <c r="CZ91" s="33">
        <f t="shared" si="33"/>
        <v>7</v>
      </c>
      <c r="DA91" s="83" t="str">
        <f t="shared" si="34"/>
        <v>Konstrukteur 4 / Fachplaner 4 / Gruppenchef 2</v>
      </c>
      <c r="DB91" s="125">
        <v>741</v>
      </c>
      <c r="DC91" s="33">
        <f t="shared" si="35"/>
        <v>7</v>
      </c>
      <c r="DD91" s="83" t="str">
        <f t="shared" si="36"/>
        <v>Konstrukteur 4 / Fachplaner 4 / Gruppenchef 2</v>
      </c>
      <c r="DE91" s="20"/>
      <c r="DF91" s="125">
        <v>741</v>
      </c>
      <c r="DG91" s="33">
        <f t="shared" si="37"/>
        <v>7</v>
      </c>
      <c r="DH91" s="83" t="str">
        <f t="shared" si="38"/>
        <v>Konstrukteur 4 / Fachplaner 4 / Gruppenchef 2</v>
      </c>
      <c r="DM91" s="19">
        <f t="shared" si="43"/>
        <v>5639</v>
      </c>
      <c r="DN91" s="153">
        <v>6</v>
      </c>
      <c r="DO91" s="19">
        <v>0</v>
      </c>
      <c r="DP91" s="19" t="s">
        <v>965</v>
      </c>
    </row>
    <row r="92" spans="1:120" s="19" customFormat="1" x14ac:dyDescent="0.2">
      <c r="A92" s="53">
        <v>0</v>
      </c>
      <c r="B92" s="53"/>
      <c r="C92" s="53">
        <f t="shared" si="30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558</v>
      </c>
      <c r="Q92" s="15">
        <v>88</v>
      </c>
      <c r="R92" s="16"/>
      <c r="S92" s="20" t="s">
        <v>559</v>
      </c>
      <c r="T92" s="21">
        <v>1973</v>
      </c>
      <c r="U92" s="28" t="s">
        <v>560</v>
      </c>
      <c r="V92" s="21">
        <v>1994</v>
      </c>
      <c r="W92" s="25"/>
      <c r="X92" s="21"/>
      <c r="Y92" s="28"/>
      <c r="Z92" s="21">
        <f t="shared" si="39"/>
        <v>20</v>
      </c>
      <c r="AA92" s="25" t="s">
        <v>235</v>
      </c>
      <c r="AB92" s="21" t="s">
        <v>142</v>
      </c>
      <c r="AC92" s="21"/>
      <c r="AE92" s="187" t="s">
        <v>378</v>
      </c>
      <c r="AF92" s="82"/>
      <c r="CP92" s="19" t="str">
        <f t="shared" si="40"/>
        <v>Enderlen Francois</v>
      </c>
      <c r="CR92" s="19">
        <f t="shared" si="41"/>
        <v>20</v>
      </c>
      <c r="CS92" s="19" t="str">
        <f t="shared" si="42"/>
        <v>E</v>
      </c>
      <c r="CT92" s="154">
        <v>5636</v>
      </c>
      <c r="CU92" s="126"/>
      <c r="CV92" s="125">
        <v>741</v>
      </c>
      <c r="CW92" s="33">
        <f t="shared" si="44"/>
        <v>7</v>
      </c>
      <c r="CX92" s="83" t="str">
        <f t="shared" si="45"/>
        <v>Konstrukteur 4 / Fachplaner 4 / Gruppenchef 2</v>
      </c>
      <c r="CY92" s="125">
        <v>741</v>
      </c>
      <c r="CZ92" s="33">
        <f t="shared" si="33"/>
        <v>7</v>
      </c>
      <c r="DA92" s="83" t="str">
        <f t="shared" si="34"/>
        <v>Konstrukteur 4 / Fachplaner 4 / Gruppenchef 2</v>
      </c>
      <c r="DB92" s="125">
        <v>741</v>
      </c>
      <c r="DC92" s="33">
        <f t="shared" si="35"/>
        <v>7</v>
      </c>
      <c r="DD92" s="83" t="str">
        <f t="shared" si="36"/>
        <v>Konstrukteur 4 / Fachplaner 4 / Gruppenchef 2</v>
      </c>
      <c r="DE92" s="20"/>
      <c r="DF92" s="125">
        <v>741</v>
      </c>
      <c r="DG92" s="33">
        <f t="shared" si="37"/>
        <v>7</v>
      </c>
      <c r="DH92" s="83" t="str">
        <f t="shared" si="38"/>
        <v>Konstrukteur 4 / Fachplaner 4 / Gruppenchef 2</v>
      </c>
      <c r="DM92" s="19">
        <f t="shared" si="43"/>
        <v>5636</v>
      </c>
      <c r="DN92" s="153">
        <v>6</v>
      </c>
      <c r="DO92" s="19">
        <v>0</v>
      </c>
      <c r="DP92" s="19" t="s">
        <v>965</v>
      </c>
    </row>
    <row r="93" spans="1:120" s="19" customFormat="1" x14ac:dyDescent="0.2">
      <c r="A93" s="53">
        <v>0</v>
      </c>
      <c r="B93" s="53"/>
      <c r="C93" s="53">
        <f t="shared" si="30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 t="s">
        <v>530</v>
      </c>
      <c r="X93" s="21">
        <v>2013</v>
      </c>
      <c r="Y93" s="25"/>
      <c r="Z93" s="21">
        <f t="shared" si="39"/>
        <v>8</v>
      </c>
      <c r="AA93" s="25" t="s">
        <v>1073</v>
      </c>
      <c r="AB93" s="21" t="s">
        <v>142</v>
      </c>
      <c r="AC93" s="21"/>
      <c r="AE93" s="187" t="s">
        <v>376</v>
      </c>
      <c r="AF93" s="82"/>
      <c r="CP93" s="19" t="str">
        <f t="shared" si="40"/>
        <v>Zeltner Viktor</v>
      </c>
      <c r="CR93" s="19">
        <f t="shared" si="41"/>
        <v>8</v>
      </c>
      <c r="CS93" s="19" t="str">
        <f t="shared" si="42"/>
        <v>E</v>
      </c>
      <c r="CT93" s="154">
        <v>6765</v>
      </c>
      <c r="CU93" s="126"/>
      <c r="CV93" s="125">
        <v>771</v>
      </c>
      <c r="CW93" s="33">
        <f t="shared" si="44"/>
        <v>7</v>
      </c>
      <c r="CX93" s="83" t="str">
        <f t="shared" si="45"/>
        <v>Projektingenieur 1</v>
      </c>
      <c r="CY93" s="125">
        <v>733</v>
      </c>
      <c r="CZ93" s="33">
        <f t="shared" ref="CZ93:CZ118" si="46">VLOOKUP($CY93,Funktionsbezeichnungen,3,0)</f>
        <v>6</v>
      </c>
      <c r="DA93" s="83" t="str">
        <f t="shared" ref="DA93:DA118" si="47">VLOOKUP($CY93,Funktionsbezeichnungen,2,0)</f>
        <v>Konstrukteur 3 / -planer 3 / Gruppenchef 1</v>
      </c>
      <c r="DB93" s="125">
        <v>732</v>
      </c>
      <c r="DC93" s="33">
        <f t="shared" si="35"/>
        <v>5</v>
      </c>
      <c r="DD93" s="83" t="str">
        <f t="shared" si="36"/>
        <v>Konstrukteur 2 / -planer 2</v>
      </c>
      <c r="DE93" s="20"/>
      <c r="DF93" s="33">
        <v>732</v>
      </c>
      <c r="DG93" s="33">
        <f t="shared" ref="DG93:DG118" si="48">VLOOKUP($DF93,Funktionsbezeichnungen,3,0)</f>
        <v>5</v>
      </c>
      <c r="DH93" s="83" t="str">
        <f t="shared" ref="DH93:DH118" si="49">VLOOKUP($DF93,Funktionsbezeichnungen,2,0)</f>
        <v>Konstrukteur 2 / -planer 2</v>
      </c>
      <c r="DM93" s="19">
        <f t="shared" si="43"/>
        <v>6765</v>
      </c>
      <c r="DN93" s="153">
        <v>6</v>
      </c>
      <c r="DO93" s="19">
        <v>0</v>
      </c>
      <c r="DP93" s="19" t="s">
        <v>964</v>
      </c>
    </row>
    <row r="94" spans="1:120" s="19" customFormat="1" x14ac:dyDescent="0.2">
      <c r="A94" s="53">
        <v>0</v>
      </c>
      <c r="B94" s="53"/>
      <c r="C94" s="53">
        <f t="shared" si="30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39"/>
        <v>7</v>
      </c>
      <c r="AA94" s="25" t="s">
        <v>235</v>
      </c>
      <c r="AB94" s="21" t="s">
        <v>142</v>
      </c>
      <c r="AC94" s="21"/>
      <c r="AE94" s="187" t="s">
        <v>1101</v>
      </c>
      <c r="AF94" s="82"/>
      <c r="CP94" s="19" t="str">
        <f t="shared" si="40"/>
        <v>Will Cédric</v>
      </c>
      <c r="CR94" s="19">
        <f t="shared" si="41"/>
        <v>7</v>
      </c>
      <c r="CS94" s="19" t="str">
        <f t="shared" si="42"/>
        <v>E</v>
      </c>
      <c r="CT94" s="154">
        <v>9688</v>
      </c>
      <c r="CU94" s="126"/>
      <c r="CV94" s="125">
        <v>733</v>
      </c>
      <c r="CW94" s="33">
        <f t="shared" si="44"/>
        <v>6</v>
      </c>
      <c r="CX94" s="83" t="str">
        <f t="shared" si="45"/>
        <v>Konstrukteur 3 / -planer 3 / Gruppenchef 1</v>
      </c>
      <c r="CY94" s="125">
        <v>732</v>
      </c>
      <c r="CZ94" s="33">
        <f t="shared" si="46"/>
        <v>5</v>
      </c>
      <c r="DA94" s="83" t="str">
        <f t="shared" si="47"/>
        <v>Konstrukteur 2 / -planer 2</v>
      </c>
      <c r="DB94" s="125">
        <v>732</v>
      </c>
      <c r="DC94" s="33">
        <f t="shared" si="35"/>
        <v>5</v>
      </c>
      <c r="DD94" s="83" t="str">
        <f t="shared" si="36"/>
        <v>Konstrukteur 2 / -planer 2</v>
      </c>
      <c r="DE94" s="20"/>
      <c r="DF94" s="33">
        <v>732</v>
      </c>
      <c r="DG94" s="33">
        <f t="shared" si="48"/>
        <v>5</v>
      </c>
      <c r="DH94" s="83" t="str">
        <f t="shared" si="49"/>
        <v>Konstrukteur 2 / -planer 2</v>
      </c>
      <c r="DM94" s="19">
        <f t="shared" si="43"/>
        <v>9688</v>
      </c>
      <c r="DN94" s="153">
        <v>6</v>
      </c>
      <c r="DO94" s="19">
        <v>0</v>
      </c>
      <c r="DP94" s="19" t="s">
        <v>964</v>
      </c>
    </row>
    <row r="95" spans="1:120" s="19" customFormat="1" x14ac:dyDescent="0.2">
      <c r="A95" s="53">
        <v>0</v>
      </c>
      <c r="B95" s="53"/>
      <c r="C95" s="53">
        <f t="shared" si="30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39"/>
        <v>7</v>
      </c>
      <c r="AA95" s="25" t="s">
        <v>235</v>
      </c>
      <c r="AB95" s="21" t="s">
        <v>142</v>
      </c>
      <c r="AC95" s="21"/>
      <c r="AE95" s="90" t="s">
        <v>378</v>
      </c>
      <c r="AF95" s="82"/>
      <c r="CP95" s="19" t="str">
        <f t="shared" si="40"/>
        <v>Wernli Sebastian</v>
      </c>
      <c r="CR95" s="19">
        <f t="shared" si="41"/>
        <v>7</v>
      </c>
      <c r="CS95" s="19" t="str">
        <f t="shared" si="42"/>
        <v>E</v>
      </c>
      <c r="CT95" s="154">
        <v>9687</v>
      </c>
      <c r="CU95" s="126"/>
      <c r="CV95" s="125">
        <v>733</v>
      </c>
      <c r="CW95" s="33">
        <f t="shared" si="44"/>
        <v>6</v>
      </c>
      <c r="CX95" s="83" t="str">
        <f t="shared" si="45"/>
        <v>Konstrukteur 3 / -planer 3 / Gruppenchef 1</v>
      </c>
      <c r="CY95" s="125">
        <v>732</v>
      </c>
      <c r="CZ95" s="33">
        <f t="shared" si="46"/>
        <v>5</v>
      </c>
      <c r="DA95" s="83" t="str">
        <f t="shared" si="47"/>
        <v>Konstrukteur 2 / -planer 2</v>
      </c>
      <c r="DB95" s="125">
        <v>732</v>
      </c>
      <c r="DC95" s="33">
        <f t="shared" si="35"/>
        <v>5</v>
      </c>
      <c r="DD95" s="83" t="str">
        <f t="shared" si="36"/>
        <v>Konstrukteur 2 / -planer 2</v>
      </c>
      <c r="DE95" s="20"/>
      <c r="DF95" s="33">
        <v>732</v>
      </c>
      <c r="DG95" s="33">
        <f t="shared" si="48"/>
        <v>5</v>
      </c>
      <c r="DH95" s="83" t="str">
        <f t="shared" si="49"/>
        <v>Konstrukteur 2 / -planer 2</v>
      </c>
      <c r="DM95" s="19">
        <f t="shared" si="43"/>
        <v>9687</v>
      </c>
      <c r="DN95" s="153">
        <v>6</v>
      </c>
      <c r="DO95" s="19">
        <v>0</v>
      </c>
      <c r="DP95" s="19" t="s">
        <v>964</v>
      </c>
    </row>
    <row r="96" spans="1:120" s="19" customFormat="1" x14ac:dyDescent="0.2">
      <c r="A96" s="53">
        <v>0</v>
      </c>
      <c r="B96" s="53"/>
      <c r="C96" s="53">
        <f t="shared" si="30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39"/>
        <v>6</v>
      </c>
      <c r="AA96" s="25" t="s">
        <v>235</v>
      </c>
      <c r="AB96" s="21" t="s">
        <v>142</v>
      </c>
      <c r="AC96" s="21"/>
      <c r="AE96" s="90" t="s">
        <v>378</v>
      </c>
      <c r="AF96" s="82"/>
      <c r="CP96" s="160" t="str">
        <f t="shared" si="40"/>
        <v>Breiter Michael</v>
      </c>
      <c r="CR96" s="19">
        <f t="shared" si="41"/>
        <v>6</v>
      </c>
      <c r="CS96" s="19" t="str">
        <f t="shared" si="42"/>
        <v>E</v>
      </c>
      <c r="CT96" s="154">
        <v>7702</v>
      </c>
      <c r="CU96" s="126"/>
      <c r="CV96" s="125">
        <v>733</v>
      </c>
      <c r="CW96" s="33">
        <f>VLOOKUP($CV96,Funktionsbezeichnungen,3,0)</f>
        <v>6</v>
      </c>
      <c r="CX96" s="83" t="str">
        <f>VLOOKUP($CV96,Funktionsbezeichnungen,2,0)</f>
        <v>Konstrukteur 3 / -planer 3 / Gruppenchef 1</v>
      </c>
      <c r="CY96" s="125">
        <v>732</v>
      </c>
      <c r="CZ96" s="33">
        <f>VLOOKUP($CY96,Funktionsbezeichnungen,3,0)</f>
        <v>5</v>
      </c>
      <c r="DA96" s="83" t="str">
        <f>VLOOKUP($CY96,Funktionsbezeichnungen,2,0)</f>
        <v>Konstrukteur 2 / -planer 2</v>
      </c>
      <c r="DB96" s="33">
        <v>732</v>
      </c>
      <c r="DC96" s="33">
        <f>VLOOKUP($DB96,Funktionsbezeichnungen,3,0)</f>
        <v>5</v>
      </c>
      <c r="DD96" s="83" t="str">
        <f>VLOOKUP($DB96,Funktionsbezeichnungen,2,0)</f>
        <v>Konstrukteur 2 / -planer 2</v>
      </c>
      <c r="DF96" s="33">
        <v>732</v>
      </c>
      <c r="DG96" s="33">
        <f t="shared" si="48"/>
        <v>5</v>
      </c>
      <c r="DH96" s="83" t="str">
        <f t="shared" si="49"/>
        <v>Konstrukteur 2 / -planer 2</v>
      </c>
      <c r="DM96" s="19">
        <f>+CT96</f>
        <v>7702</v>
      </c>
      <c r="DN96" s="153">
        <v>6</v>
      </c>
      <c r="DO96" s="19">
        <v>0</v>
      </c>
      <c r="DP96" s="19" t="s">
        <v>964</v>
      </c>
    </row>
    <row r="97" spans="1:120" s="19" customFormat="1" x14ac:dyDescent="0.2">
      <c r="A97" s="53">
        <v>0</v>
      </c>
      <c r="B97" s="53"/>
      <c r="C97" s="53">
        <f t="shared" si="30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94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39"/>
        <v>5</v>
      </c>
      <c r="AA97" s="25" t="s">
        <v>141</v>
      </c>
      <c r="AB97" s="21" t="s">
        <v>147</v>
      </c>
      <c r="AC97" s="21"/>
      <c r="AE97" s="90" t="s">
        <v>378</v>
      </c>
      <c r="AF97" s="82"/>
      <c r="CP97" s="19" t="str">
        <f t="shared" si="40"/>
        <v>Charmillot Stéphane</v>
      </c>
      <c r="CR97" s="19">
        <f t="shared" si="41"/>
        <v>5</v>
      </c>
      <c r="CS97" s="19" t="str">
        <f t="shared" si="42"/>
        <v>F</v>
      </c>
      <c r="CT97" s="154">
        <v>9710</v>
      </c>
      <c r="CU97" s="126"/>
      <c r="CV97" s="125">
        <v>732</v>
      </c>
      <c r="CW97" s="33">
        <f t="shared" si="44"/>
        <v>5</v>
      </c>
      <c r="CX97" s="83" t="str">
        <f t="shared" si="45"/>
        <v>Konstrukteur 2 / -planer 2</v>
      </c>
      <c r="CY97" s="125">
        <v>732</v>
      </c>
      <c r="CZ97" s="33">
        <f t="shared" si="46"/>
        <v>5</v>
      </c>
      <c r="DA97" s="83" t="str">
        <f t="shared" si="47"/>
        <v>Konstrukteur 2 / -planer 2</v>
      </c>
      <c r="DB97" s="125">
        <v>731</v>
      </c>
      <c r="DC97" s="33">
        <f t="shared" si="35"/>
        <v>4</v>
      </c>
      <c r="DD97" s="83" t="str">
        <f t="shared" si="36"/>
        <v>Konstrukteur 1 / -planer 1</v>
      </c>
      <c r="DE97" s="20"/>
      <c r="DF97" s="33">
        <v>732</v>
      </c>
      <c r="DG97" s="33">
        <f t="shared" si="48"/>
        <v>5</v>
      </c>
      <c r="DH97" s="83" t="str">
        <f t="shared" si="49"/>
        <v>Konstrukteur 2 / -planer 2</v>
      </c>
      <c r="DM97" s="19">
        <f t="shared" si="43"/>
        <v>9710</v>
      </c>
      <c r="DN97" s="153">
        <v>6</v>
      </c>
      <c r="DO97" s="19">
        <v>0</v>
      </c>
      <c r="DP97" s="19" t="s">
        <v>964</v>
      </c>
    </row>
    <row r="98" spans="1:120" s="19" customFormat="1" x14ac:dyDescent="0.2">
      <c r="A98" s="53">
        <v>0</v>
      </c>
      <c r="B98" s="53"/>
      <c r="C98" s="53">
        <f t="shared" si="30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39"/>
        <v>4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40"/>
        <v>Niederberger Benjamin</v>
      </c>
      <c r="CR98" s="19">
        <f t="shared" si="41"/>
        <v>4</v>
      </c>
      <c r="CS98" s="19" t="str">
        <f t="shared" si="42"/>
        <v>F</v>
      </c>
      <c r="CT98" s="154">
        <v>9701</v>
      </c>
      <c r="CU98" s="126"/>
      <c r="CV98" s="125">
        <v>732</v>
      </c>
      <c r="CW98" s="33">
        <f t="shared" si="44"/>
        <v>5</v>
      </c>
      <c r="CX98" s="83" t="str">
        <f t="shared" si="45"/>
        <v>Konstrukteur 2 / -planer 2</v>
      </c>
      <c r="CY98" s="125">
        <v>731</v>
      </c>
      <c r="CZ98" s="33">
        <f t="shared" si="46"/>
        <v>4</v>
      </c>
      <c r="DA98" s="83" t="str">
        <f t="shared" si="47"/>
        <v>Konstrukteur 1 / -planer 1</v>
      </c>
      <c r="DB98" s="125">
        <v>731</v>
      </c>
      <c r="DC98" s="33">
        <f t="shared" si="35"/>
        <v>4</v>
      </c>
      <c r="DD98" s="83" t="str">
        <f t="shared" si="36"/>
        <v>Konstrukteur 1 / -planer 1</v>
      </c>
      <c r="DE98" s="20"/>
      <c r="DF98" s="33">
        <v>731</v>
      </c>
      <c r="DG98" s="33">
        <f t="shared" si="48"/>
        <v>4</v>
      </c>
      <c r="DH98" s="83" t="str">
        <f t="shared" si="49"/>
        <v>Konstrukteur 1 / -planer 1</v>
      </c>
      <c r="DM98" s="19">
        <f t="shared" si="43"/>
        <v>9701</v>
      </c>
      <c r="DN98" s="153">
        <v>6</v>
      </c>
      <c r="DO98" s="19">
        <v>0</v>
      </c>
      <c r="DP98" s="19" t="s">
        <v>964</v>
      </c>
    </row>
    <row r="99" spans="1:120" s="19" customFormat="1" x14ac:dyDescent="0.2">
      <c r="A99" s="53">
        <v>0</v>
      </c>
      <c r="B99" s="53">
        <v>1</v>
      </c>
      <c r="C99" s="53">
        <f t="shared" si="30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358</v>
      </c>
      <c r="P99" s="15" t="s">
        <v>905</v>
      </c>
      <c r="Q99" s="15">
        <v>95</v>
      </c>
      <c r="R99" s="42"/>
      <c r="S99" s="27" t="s">
        <v>906</v>
      </c>
      <c r="T99" s="21">
        <v>1990</v>
      </c>
      <c r="U99" s="28" t="s">
        <v>239</v>
      </c>
      <c r="V99" s="21">
        <v>2012</v>
      </c>
      <c r="W99" s="25"/>
      <c r="X99" s="21"/>
      <c r="Y99" s="25"/>
      <c r="Z99" s="21">
        <f t="shared" si="39"/>
        <v>2</v>
      </c>
      <c r="AA99" s="25" t="s">
        <v>239</v>
      </c>
      <c r="AB99" s="162" t="s">
        <v>147</v>
      </c>
      <c r="AC99" s="21"/>
      <c r="AE99" s="90" t="s">
        <v>378</v>
      </c>
      <c r="AF99" s="82"/>
      <c r="CP99" s="19" t="str">
        <f t="shared" si="40"/>
        <v>Zymeri Shaha</v>
      </c>
      <c r="CR99" s="19">
        <f t="shared" si="41"/>
        <v>2</v>
      </c>
      <c r="CS99" s="19" t="str">
        <f t="shared" si="42"/>
        <v>F</v>
      </c>
      <c r="CT99" s="155">
        <v>9733</v>
      </c>
      <c r="CU99" s="156"/>
      <c r="CV99" s="125">
        <v>731</v>
      </c>
      <c r="CW99" s="33">
        <f t="shared" si="44"/>
        <v>4</v>
      </c>
      <c r="CX99" s="83" t="str">
        <f t="shared" si="45"/>
        <v>Konstrukteur 1 / -planer 1</v>
      </c>
      <c r="CY99" s="125"/>
      <c r="CZ99" s="33"/>
      <c r="DA99" s="83"/>
      <c r="DB99" s="125"/>
      <c r="DC99" s="33"/>
      <c r="DD99" s="83"/>
      <c r="DE99" s="20"/>
      <c r="DF99" s="33">
        <v>731</v>
      </c>
      <c r="DG99" s="33">
        <f t="shared" si="48"/>
        <v>4</v>
      </c>
      <c r="DH99" s="83" t="str">
        <f t="shared" si="49"/>
        <v>Konstrukteur 1 / -planer 1</v>
      </c>
      <c r="DM99" s="19">
        <f t="shared" si="43"/>
        <v>9733</v>
      </c>
      <c r="DN99" s="153">
        <v>7</v>
      </c>
      <c r="DO99" s="19">
        <v>0</v>
      </c>
      <c r="DP99" s="19" t="s">
        <v>964</v>
      </c>
    </row>
    <row r="100" spans="1:120" s="19" customFormat="1" x14ac:dyDescent="0.2">
      <c r="A100" s="53">
        <v>0</v>
      </c>
      <c r="B100" s="53"/>
      <c r="C100" s="53">
        <f t="shared" si="30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542</v>
      </c>
      <c r="Q100" s="15">
        <v>96</v>
      </c>
      <c r="R100" s="42"/>
      <c r="S100" s="27" t="s">
        <v>538</v>
      </c>
      <c r="T100" s="21">
        <v>1992</v>
      </c>
      <c r="U100" s="28" t="s">
        <v>235</v>
      </c>
      <c r="V100" s="21">
        <v>2012</v>
      </c>
      <c r="W100" s="25"/>
      <c r="X100" s="21"/>
      <c r="Y100" s="25"/>
      <c r="Z100" s="21">
        <f t="shared" si="39"/>
        <v>2</v>
      </c>
      <c r="AA100" s="25" t="s">
        <v>235</v>
      </c>
      <c r="AB100" s="162" t="s">
        <v>147</v>
      </c>
      <c r="AC100" s="21"/>
      <c r="AE100" s="90" t="s">
        <v>378</v>
      </c>
      <c r="AF100" s="82"/>
      <c r="CP100" s="19" t="str">
        <f t="shared" si="40"/>
        <v>Rüegsegger Stefan</v>
      </c>
      <c r="CR100" s="19">
        <f t="shared" si="41"/>
        <v>2</v>
      </c>
      <c r="CS100" s="19" t="str">
        <f t="shared" si="42"/>
        <v>F</v>
      </c>
      <c r="CT100" s="155">
        <v>9707</v>
      </c>
      <c r="CU100" s="156"/>
      <c r="CV100" s="125">
        <v>731</v>
      </c>
      <c r="CW100" s="33">
        <f t="shared" si="44"/>
        <v>4</v>
      </c>
      <c r="CX100" s="83" t="str">
        <f t="shared" si="45"/>
        <v>Konstrukteur 1 / -planer 1</v>
      </c>
      <c r="CY100" s="125"/>
      <c r="CZ100" s="33"/>
      <c r="DA100" s="83"/>
      <c r="DB100" s="125"/>
      <c r="DC100" s="33"/>
      <c r="DD100" s="83"/>
      <c r="DE100" s="20"/>
      <c r="DF100" s="33">
        <v>731</v>
      </c>
      <c r="DG100" s="33">
        <f t="shared" si="48"/>
        <v>4</v>
      </c>
      <c r="DH100" s="83" t="str">
        <f t="shared" si="49"/>
        <v>Konstrukteur 1 / -planer 1</v>
      </c>
      <c r="DM100" s="19">
        <f t="shared" si="43"/>
        <v>9707</v>
      </c>
      <c r="DN100" s="153">
        <v>6</v>
      </c>
      <c r="DO100" s="19">
        <v>0</v>
      </c>
      <c r="DP100" s="19" t="s">
        <v>964</v>
      </c>
    </row>
    <row r="101" spans="1:120" s="19" customFormat="1" x14ac:dyDescent="0.2">
      <c r="A101" s="53">
        <v>0</v>
      </c>
      <c r="B101" s="53"/>
      <c r="C101" s="53">
        <f t="shared" si="30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359</v>
      </c>
      <c r="P101" s="15" t="s">
        <v>543</v>
      </c>
      <c r="Q101" s="15">
        <v>97</v>
      </c>
      <c r="R101" s="42"/>
      <c r="S101" s="27" t="s">
        <v>539</v>
      </c>
      <c r="T101" s="21">
        <v>1992</v>
      </c>
      <c r="U101" s="28" t="s">
        <v>235</v>
      </c>
      <c r="V101" s="21">
        <v>2012</v>
      </c>
      <c r="W101" s="25"/>
      <c r="X101" s="21"/>
      <c r="Y101" s="25"/>
      <c r="Z101" s="21">
        <f t="shared" si="39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40"/>
        <v>Schwyn Timm</v>
      </c>
      <c r="CR101" s="19">
        <f t="shared" si="41"/>
        <v>2</v>
      </c>
      <c r="CS101" s="19" t="str">
        <f t="shared" si="42"/>
        <v>F</v>
      </c>
      <c r="CT101" s="155">
        <v>9706</v>
      </c>
      <c r="CU101" s="156"/>
      <c r="CV101" s="125">
        <v>731</v>
      </c>
      <c r="CW101" s="33">
        <f t="shared" si="44"/>
        <v>4</v>
      </c>
      <c r="CX101" s="83" t="str">
        <f t="shared" si="45"/>
        <v>Konstrukteur 1 / -planer 1</v>
      </c>
      <c r="CY101" s="125"/>
      <c r="CZ101" s="33"/>
      <c r="DA101" s="83"/>
      <c r="DB101" s="125"/>
      <c r="DC101" s="33"/>
      <c r="DD101" s="83"/>
      <c r="DE101" s="20"/>
      <c r="DF101" s="33">
        <v>731</v>
      </c>
      <c r="DG101" s="33">
        <f t="shared" si="48"/>
        <v>4</v>
      </c>
      <c r="DH101" s="83" t="str">
        <f t="shared" si="49"/>
        <v>Konstrukteur 1 / -planer 1</v>
      </c>
      <c r="DM101" s="19">
        <f t="shared" si="43"/>
        <v>9706</v>
      </c>
      <c r="DN101" s="153">
        <v>6</v>
      </c>
      <c r="DO101" s="19">
        <v>0</v>
      </c>
      <c r="DP101" s="19" t="s">
        <v>964</v>
      </c>
    </row>
    <row r="102" spans="1:120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359</v>
      </c>
      <c r="P102" s="15" t="s">
        <v>594</v>
      </c>
      <c r="Q102" s="15">
        <v>98</v>
      </c>
      <c r="R102" s="42"/>
      <c r="S102" s="27" t="s">
        <v>595</v>
      </c>
      <c r="T102" s="21">
        <v>1992</v>
      </c>
      <c r="U102" s="28" t="s">
        <v>235</v>
      </c>
      <c r="V102" s="21">
        <v>2013</v>
      </c>
      <c r="W102" s="25"/>
      <c r="X102" s="21"/>
      <c r="Y102" s="25"/>
      <c r="Z102" s="21">
        <f>$AD$3-V102</f>
        <v>1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Schär Cedric</v>
      </c>
      <c r="CR102" s="19">
        <f>+Z102</f>
        <v>1</v>
      </c>
      <c r="CS102" s="19" t="str">
        <f>+AB102</f>
        <v>G</v>
      </c>
      <c r="CT102" s="155">
        <v>9715</v>
      </c>
      <c r="CU102" s="156"/>
      <c r="CV102" s="125">
        <v>731</v>
      </c>
      <c r="CW102" s="33">
        <f t="shared" si="44"/>
        <v>4</v>
      </c>
      <c r="CX102" s="83" t="str">
        <f t="shared" si="45"/>
        <v>Konstrukteur 1 / -planer 1</v>
      </c>
      <c r="CY102" s="125"/>
      <c r="CZ102" s="33"/>
      <c r="DA102" s="83"/>
      <c r="DB102" s="125"/>
      <c r="DC102" s="33"/>
      <c r="DD102" s="83"/>
      <c r="DE102" s="20"/>
      <c r="DF102" s="33">
        <v>731</v>
      </c>
      <c r="DG102" s="33">
        <f t="shared" si="48"/>
        <v>4</v>
      </c>
      <c r="DH102" s="83" t="str">
        <f t="shared" si="49"/>
        <v>Konstrukteur 1 / -planer 1</v>
      </c>
      <c r="DM102" s="19">
        <f>+CT102</f>
        <v>9715</v>
      </c>
      <c r="DN102" s="153">
        <v>6</v>
      </c>
      <c r="DO102" s="19">
        <v>0</v>
      </c>
      <c r="DP102" s="19" t="s">
        <v>964</v>
      </c>
    </row>
    <row r="103" spans="1:120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627</v>
      </c>
      <c r="Q103" s="15">
        <v>99</v>
      </c>
      <c r="R103" s="42"/>
      <c r="S103" s="27" t="s">
        <v>626</v>
      </c>
      <c r="T103" s="21">
        <v>1995</v>
      </c>
      <c r="U103" s="28" t="s">
        <v>235</v>
      </c>
      <c r="V103" s="21">
        <v>2014</v>
      </c>
      <c r="W103" s="25"/>
      <c r="X103" s="21"/>
      <c r="Y103" s="25"/>
      <c r="Z103" s="21">
        <f>$AD$3-V103</f>
        <v>0</v>
      </c>
      <c r="AA103" s="25" t="s">
        <v>174</v>
      </c>
      <c r="AB103" s="21" t="s">
        <v>149</v>
      </c>
      <c r="AC103" s="21"/>
      <c r="AE103" s="90" t="s">
        <v>378</v>
      </c>
      <c r="AF103" s="82"/>
      <c r="CP103" s="19" t="str">
        <f>+S103</f>
        <v>Leubin Marco</v>
      </c>
      <c r="CR103" s="19">
        <f>+Z103</f>
        <v>0</v>
      </c>
      <c r="CS103" s="19" t="str">
        <f>+AB103</f>
        <v>G</v>
      </c>
      <c r="CT103" s="154">
        <v>9726</v>
      </c>
      <c r="CU103" s="126"/>
      <c r="CV103" s="125">
        <v>731</v>
      </c>
      <c r="CW103" s="33">
        <f t="shared" si="44"/>
        <v>4</v>
      </c>
      <c r="CX103" s="83" t="str">
        <f t="shared" si="45"/>
        <v>Konstrukteur 1 / -planer 1</v>
      </c>
      <c r="CY103" s="125"/>
      <c r="CZ103" s="33"/>
      <c r="DA103" s="83"/>
      <c r="DB103" s="125"/>
      <c r="DC103" s="33"/>
      <c r="DD103" s="83"/>
      <c r="DE103" s="20"/>
      <c r="DF103" s="33"/>
      <c r="DG103" s="33"/>
      <c r="DH103" s="83"/>
      <c r="DM103" s="19">
        <f>+CT103</f>
        <v>9726</v>
      </c>
      <c r="DN103" s="153">
        <v>8</v>
      </c>
      <c r="DO103" s="19">
        <v>0</v>
      </c>
      <c r="DP103" s="185" t="s">
        <v>976</v>
      </c>
    </row>
    <row r="104" spans="1:120" s="19" customFormat="1" x14ac:dyDescent="0.2">
      <c r="A104" s="53">
        <v>0</v>
      </c>
      <c r="B104" s="53">
        <v>1</v>
      </c>
      <c r="C104" s="53">
        <f t="shared" si="30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39"/>
        <v>43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40"/>
        <v>Meister Christine</v>
      </c>
      <c r="CR104" s="19">
        <f t="shared" si="41"/>
        <v>43</v>
      </c>
      <c r="CS104" s="19" t="str">
        <f t="shared" si="42"/>
        <v>D</v>
      </c>
      <c r="CT104" s="154">
        <v>4245</v>
      </c>
      <c r="CU104" s="126"/>
      <c r="CV104" s="125">
        <v>134</v>
      </c>
      <c r="CW104" s="33">
        <f t="shared" si="44"/>
        <v>7</v>
      </c>
      <c r="CX104" s="83" t="str">
        <f t="shared" si="45"/>
        <v>Kaufmännischer Mitarbeiter 4 / Gruppenchef 2</v>
      </c>
      <c r="CY104" s="125">
        <v>134</v>
      </c>
      <c r="CZ104" s="33">
        <f t="shared" si="46"/>
        <v>7</v>
      </c>
      <c r="DA104" s="83" t="str">
        <f t="shared" si="47"/>
        <v>Kaufmännischer Mitarbeiter 4 / Gruppenchef 2</v>
      </c>
      <c r="DB104" s="125">
        <v>134</v>
      </c>
      <c r="DC104" s="33">
        <f t="shared" ref="DC104:DC118" si="50">VLOOKUP($DB104,Funktionsbezeichnungen,3,0)</f>
        <v>7</v>
      </c>
      <c r="DD104" s="83" t="str">
        <f t="shared" ref="DD104:DD118" si="51">VLOOKUP($DB104,Funktionsbezeichnungen,2,0)</f>
        <v>Kaufmännischer Mitarbeiter 4 / Gruppenchef 2</v>
      </c>
      <c r="DE104" s="20"/>
      <c r="DF104" s="125">
        <v>134</v>
      </c>
      <c r="DG104" s="33">
        <f t="shared" si="48"/>
        <v>7</v>
      </c>
      <c r="DH104" s="83" t="str">
        <f t="shared" si="49"/>
        <v>Kaufmännischer Mitarbeiter 4 / Gruppenchef 2</v>
      </c>
      <c r="DM104" s="19">
        <f t="shared" si="43"/>
        <v>4245</v>
      </c>
      <c r="DN104" s="153">
        <v>6</v>
      </c>
      <c r="DO104" s="19">
        <v>0</v>
      </c>
      <c r="DP104" s="19" t="s">
        <v>955</v>
      </c>
    </row>
    <row r="105" spans="1:120" s="19" customFormat="1" ht="27" x14ac:dyDescent="0.2">
      <c r="A105" s="53">
        <v>0</v>
      </c>
      <c r="B105" s="53">
        <v>1</v>
      </c>
      <c r="C105" s="53">
        <f t="shared" si="30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0" t="s">
        <v>207</v>
      </c>
      <c r="T105" s="17">
        <v>1954</v>
      </c>
      <c r="U105" s="169" t="s">
        <v>210</v>
      </c>
      <c r="V105" s="118">
        <v>1971</v>
      </c>
      <c r="W105" s="120"/>
      <c r="X105" s="118"/>
      <c r="Y105" s="169"/>
      <c r="Z105" s="118">
        <f t="shared" si="39"/>
        <v>43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40"/>
        <v>Derezynski Françoise</v>
      </c>
      <c r="CR105" s="19">
        <f t="shared" si="41"/>
        <v>43</v>
      </c>
      <c r="CS105" s="19" t="str">
        <f t="shared" si="42"/>
        <v>D</v>
      </c>
      <c r="CT105" s="154">
        <v>4266</v>
      </c>
      <c r="CU105" s="126"/>
      <c r="CV105" s="125">
        <v>134</v>
      </c>
      <c r="CW105" s="33">
        <f t="shared" si="44"/>
        <v>7</v>
      </c>
      <c r="CX105" s="83" t="str">
        <f t="shared" si="45"/>
        <v>Kaufmännischer Mitarbeiter 4 / Gruppenchef 2</v>
      </c>
      <c r="CY105" s="125">
        <v>134</v>
      </c>
      <c r="CZ105" s="33">
        <f t="shared" si="46"/>
        <v>7</v>
      </c>
      <c r="DA105" s="83" t="str">
        <f t="shared" si="47"/>
        <v>Kaufmännischer Mitarbeiter 4 / Gruppenchef 2</v>
      </c>
      <c r="DB105" s="125">
        <v>134</v>
      </c>
      <c r="DC105" s="33">
        <f t="shared" si="50"/>
        <v>7</v>
      </c>
      <c r="DD105" s="83" t="str">
        <f t="shared" si="51"/>
        <v>Kaufmännischer Mitarbeiter 4 / Gruppenchef 2</v>
      </c>
      <c r="DE105" s="20"/>
      <c r="DF105" s="125">
        <v>134</v>
      </c>
      <c r="DG105" s="33">
        <f t="shared" si="48"/>
        <v>7</v>
      </c>
      <c r="DH105" s="83" t="str">
        <f t="shared" si="49"/>
        <v>Kaufmännischer Mitarbeiter 4 / Gruppenchef 2</v>
      </c>
      <c r="DM105" s="19">
        <f t="shared" si="43"/>
        <v>4266</v>
      </c>
      <c r="DN105" s="153">
        <v>6</v>
      </c>
      <c r="DO105" s="19">
        <v>0</v>
      </c>
      <c r="DP105" s="19" t="s">
        <v>955</v>
      </c>
    </row>
    <row r="106" spans="1:120" s="19" customFormat="1" x14ac:dyDescent="0.2">
      <c r="A106" s="53">
        <v>0</v>
      </c>
      <c r="B106" s="53">
        <v>1</v>
      </c>
      <c r="C106" s="53">
        <f t="shared" si="30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39"/>
        <v>37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40"/>
        <v>Szirt Madeleine</v>
      </c>
      <c r="CR106" s="19">
        <f t="shared" si="41"/>
        <v>37</v>
      </c>
      <c r="CS106" s="19" t="str">
        <f t="shared" si="42"/>
        <v>D</v>
      </c>
      <c r="CT106" s="154">
        <v>4216</v>
      </c>
      <c r="CU106" s="126"/>
      <c r="CV106" s="125">
        <v>162</v>
      </c>
      <c r="CW106" s="33">
        <f t="shared" si="44"/>
        <v>9</v>
      </c>
      <c r="CX106" s="83" t="str">
        <f t="shared" si="45"/>
        <v>Personal-Fachspezialist 2</v>
      </c>
      <c r="CY106" s="125">
        <v>162</v>
      </c>
      <c r="CZ106" s="33">
        <f t="shared" si="46"/>
        <v>9</v>
      </c>
      <c r="DA106" s="83" t="str">
        <f t="shared" si="47"/>
        <v>Personal-Fachspezialist 2</v>
      </c>
      <c r="DB106" s="125">
        <v>162</v>
      </c>
      <c r="DC106" s="33">
        <f t="shared" si="50"/>
        <v>9</v>
      </c>
      <c r="DD106" s="83" t="str">
        <f t="shared" si="51"/>
        <v>Personal-Fachspezialist 2</v>
      </c>
      <c r="DE106" s="20"/>
      <c r="DF106" s="125">
        <v>162</v>
      </c>
      <c r="DG106" s="33">
        <f t="shared" si="48"/>
        <v>9</v>
      </c>
      <c r="DH106" s="83" t="str">
        <f t="shared" si="49"/>
        <v>Personal-Fachspezialist 2</v>
      </c>
      <c r="DM106" s="19">
        <f t="shared" si="43"/>
        <v>4216</v>
      </c>
      <c r="DN106" s="153">
        <v>3</v>
      </c>
      <c r="DO106" s="19">
        <v>0</v>
      </c>
      <c r="DP106" s="185" t="s">
        <v>971</v>
      </c>
    </row>
    <row r="107" spans="1:120" s="19" customFormat="1" x14ac:dyDescent="0.2">
      <c r="A107" s="53">
        <v>0</v>
      </c>
      <c r="B107" s="53">
        <v>1</v>
      </c>
      <c r="C107" s="53">
        <f t="shared" si="30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39"/>
        <v>32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40"/>
        <v>Peier Doris</v>
      </c>
      <c r="CR107" s="19">
        <f t="shared" si="41"/>
        <v>32</v>
      </c>
      <c r="CS107" s="19" t="str">
        <f t="shared" si="42"/>
        <v>D</v>
      </c>
      <c r="CT107" s="154">
        <v>5581</v>
      </c>
      <c r="CU107" s="126"/>
      <c r="CV107" s="125">
        <v>134</v>
      </c>
      <c r="CW107" s="33">
        <f t="shared" si="44"/>
        <v>7</v>
      </c>
      <c r="CX107" s="83" t="str">
        <f t="shared" si="45"/>
        <v>Kaufmännischer Mitarbeiter 4 / Gruppenchef 2</v>
      </c>
      <c r="CY107" s="125">
        <v>134</v>
      </c>
      <c r="CZ107" s="33">
        <f t="shared" si="46"/>
        <v>7</v>
      </c>
      <c r="DA107" s="83" t="str">
        <f t="shared" si="47"/>
        <v>Kaufmännischer Mitarbeiter 4 / Gruppenchef 2</v>
      </c>
      <c r="DB107" s="125">
        <v>134</v>
      </c>
      <c r="DC107" s="33">
        <f t="shared" si="50"/>
        <v>7</v>
      </c>
      <c r="DD107" s="83" t="str">
        <f t="shared" si="51"/>
        <v>Kaufmännischer Mitarbeiter 4 / Gruppenchef 2</v>
      </c>
      <c r="DE107" s="20"/>
      <c r="DF107" s="125">
        <v>134</v>
      </c>
      <c r="DG107" s="33">
        <f t="shared" si="48"/>
        <v>7</v>
      </c>
      <c r="DH107" s="83" t="str">
        <f t="shared" si="49"/>
        <v>Kaufmännischer Mitarbeiter 4 / Gruppenchef 2</v>
      </c>
      <c r="DM107" s="19">
        <f t="shared" si="43"/>
        <v>5581</v>
      </c>
      <c r="DN107" s="153">
        <v>6</v>
      </c>
      <c r="DO107" s="19">
        <v>0</v>
      </c>
      <c r="DP107" s="19" t="s">
        <v>955</v>
      </c>
    </row>
    <row r="108" spans="1:120" s="19" customFormat="1" x14ac:dyDescent="0.2">
      <c r="A108" s="53">
        <v>0</v>
      </c>
      <c r="B108" s="53">
        <v>1</v>
      </c>
      <c r="C108" s="53">
        <f t="shared" si="30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39"/>
        <v>29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40"/>
        <v>Beuret Agnès</v>
      </c>
      <c r="CR108" s="19">
        <f t="shared" si="41"/>
        <v>29</v>
      </c>
      <c r="CS108" s="19" t="str">
        <f t="shared" si="42"/>
        <v>D</v>
      </c>
      <c r="CT108" s="154">
        <v>4352</v>
      </c>
      <c r="CU108" s="126"/>
      <c r="CV108" s="125">
        <v>134</v>
      </c>
      <c r="CW108" s="33">
        <f t="shared" si="44"/>
        <v>7</v>
      </c>
      <c r="CX108" s="83" t="str">
        <f t="shared" si="45"/>
        <v>Kaufmännischer Mitarbeiter 4 / Gruppenchef 2</v>
      </c>
      <c r="CY108" s="125">
        <v>134</v>
      </c>
      <c r="CZ108" s="33">
        <f t="shared" si="46"/>
        <v>7</v>
      </c>
      <c r="DA108" s="83" t="str">
        <f t="shared" si="47"/>
        <v>Kaufmännischer Mitarbeiter 4 / Gruppenchef 2</v>
      </c>
      <c r="DB108" s="125">
        <v>134</v>
      </c>
      <c r="DC108" s="33">
        <f t="shared" si="50"/>
        <v>7</v>
      </c>
      <c r="DD108" s="83" t="str">
        <f t="shared" si="51"/>
        <v>Kaufmännischer Mitarbeiter 4 / Gruppenchef 2</v>
      </c>
      <c r="DE108" s="20"/>
      <c r="DF108" s="125">
        <v>134</v>
      </c>
      <c r="DG108" s="33">
        <f t="shared" si="48"/>
        <v>7</v>
      </c>
      <c r="DH108" s="83" t="str">
        <f t="shared" si="49"/>
        <v>Kaufmännischer Mitarbeiter 4 / Gruppenchef 2</v>
      </c>
      <c r="DM108" s="19">
        <f t="shared" si="43"/>
        <v>4352</v>
      </c>
      <c r="DN108" s="153">
        <v>6</v>
      </c>
      <c r="DO108" s="19">
        <v>0</v>
      </c>
      <c r="DP108" s="19" t="s">
        <v>955</v>
      </c>
    </row>
    <row r="109" spans="1:120" s="19" customFormat="1" x14ac:dyDescent="0.2">
      <c r="A109" s="53">
        <v>0</v>
      </c>
      <c r="B109" s="53">
        <v>1</v>
      </c>
      <c r="C109" s="53">
        <f t="shared" si="30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39"/>
        <v>24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40"/>
        <v>Weider Noelle</v>
      </c>
      <c r="CR109" s="19">
        <f t="shared" si="41"/>
        <v>24</v>
      </c>
      <c r="CS109" s="19" t="str">
        <f t="shared" si="42"/>
        <v>D</v>
      </c>
      <c r="CT109" s="154">
        <v>5604</v>
      </c>
      <c r="CU109" s="126"/>
      <c r="CV109" s="125">
        <v>134</v>
      </c>
      <c r="CW109" s="33">
        <f t="shared" si="44"/>
        <v>7</v>
      </c>
      <c r="CX109" s="83" t="str">
        <f t="shared" si="45"/>
        <v>Kaufmännischer Mitarbeiter 4 / Gruppenchef 2</v>
      </c>
      <c r="CY109" s="125">
        <v>134</v>
      </c>
      <c r="CZ109" s="33">
        <f t="shared" si="46"/>
        <v>7</v>
      </c>
      <c r="DA109" s="83" t="str">
        <f t="shared" si="47"/>
        <v>Kaufmännischer Mitarbeiter 4 / Gruppenchef 2</v>
      </c>
      <c r="DB109" s="125">
        <v>134</v>
      </c>
      <c r="DC109" s="33">
        <f t="shared" si="50"/>
        <v>7</v>
      </c>
      <c r="DD109" s="83" t="str">
        <f t="shared" si="51"/>
        <v>Kaufmännischer Mitarbeiter 4 / Gruppenchef 2</v>
      </c>
      <c r="DE109" s="20"/>
      <c r="DF109" s="125">
        <v>134</v>
      </c>
      <c r="DG109" s="33">
        <f t="shared" si="48"/>
        <v>7</v>
      </c>
      <c r="DH109" s="83" t="str">
        <f t="shared" si="49"/>
        <v>Kaufmännischer Mitarbeiter 4 / Gruppenchef 2</v>
      </c>
      <c r="DM109" s="19">
        <f t="shared" si="43"/>
        <v>5604</v>
      </c>
      <c r="DN109" s="153">
        <v>6</v>
      </c>
      <c r="DO109" s="19">
        <v>0</v>
      </c>
      <c r="DP109" s="19" t="s">
        <v>955</v>
      </c>
    </row>
    <row r="110" spans="1:120" s="19" customFormat="1" ht="40.5" x14ac:dyDescent="0.2">
      <c r="A110" s="53">
        <v>0</v>
      </c>
      <c r="B110" s="53"/>
      <c r="C110" s="53">
        <f t="shared" si="30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0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8"/>
      <c r="Z110" s="118">
        <f t="shared" si="39"/>
        <v>12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40"/>
        <v>Kiefer Patrick</v>
      </c>
      <c r="CR110" s="19">
        <f t="shared" si="41"/>
        <v>12</v>
      </c>
      <c r="CS110" s="19" t="str">
        <f t="shared" si="42"/>
        <v>D</v>
      </c>
      <c r="CT110" s="154">
        <v>6753</v>
      </c>
      <c r="CU110" s="126"/>
      <c r="CV110" s="125">
        <v>223</v>
      </c>
      <c r="CW110" s="33">
        <f t="shared" si="44"/>
        <v>10</v>
      </c>
      <c r="CX110" s="83" t="str">
        <f t="shared" si="45"/>
        <v>Finanz-Fachspezialist / Controller 3</v>
      </c>
      <c r="CY110" s="125">
        <v>223</v>
      </c>
      <c r="CZ110" s="33">
        <f t="shared" si="46"/>
        <v>10</v>
      </c>
      <c r="DA110" s="83" t="str">
        <f t="shared" si="47"/>
        <v>Finanz-Fachspezialist / Controller 3</v>
      </c>
      <c r="DB110" s="125">
        <v>223</v>
      </c>
      <c r="DC110" s="33">
        <f t="shared" si="50"/>
        <v>10</v>
      </c>
      <c r="DD110" s="83" t="str">
        <f t="shared" si="51"/>
        <v>Finanz-Fachspezialist / Controller 3</v>
      </c>
      <c r="DE110" s="20"/>
      <c r="DF110" s="125">
        <v>223</v>
      </c>
      <c r="DG110" s="33">
        <f t="shared" si="48"/>
        <v>10</v>
      </c>
      <c r="DH110" s="83" t="str">
        <f t="shared" si="49"/>
        <v>Finanz-Fachspezialist / Controller 3</v>
      </c>
      <c r="DM110" s="19">
        <f t="shared" si="43"/>
        <v>6753</v>
      </c>
      <c r="DN110" s="153">
        <v>3</v>
      </c>
      <c r="DO110" s="19">
        <v>0</v>
      </c>
      <c r="DP110" s="185" t="s">
        <v>972</v>
      </c>
    </row>
    <row r="111" spans="1:120" s="19" customFormat="1" ht="27" x14ac:dyDescent="0.2">
      <c r="A111" s="53">
        <v>0</v>
      </c>
      <c r="B111" s="53"/>
      <c r="C111" s="53">
        <f t="shared" ref="C111:C135" si="52">IF(Z111&gt;=10,1,0)</f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0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8" t="s">
        <v>327</v>
      </c>
      <c r="Z111" s="118">
        <f t="shared" si="39"/>
        <v>12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40"/>
        <v>Fischer Michel</v>
      </c>
      <c r="CR111" s="19">
        <f t="shared" si="41"/>
        <v>12</v>
      </c>
      <c r="CS111" s="19" t="str">
        <f t="shared" si="42"/>
        <v>D</v>
      </c>
      <c r="CT111" s="154">
        <v>8655</v>
      </c>
      <c r="CU111" s="126"/>
      <c r="CV111" s="125">
        <v>542</v>
      </c>
      <c r="CW111" s="33">
        <f t="shared" si="44"/>
        <v>7</v>
      </c>
      <c r="CX111" s="83" t="str">
        <f t="shared" si="45"/>
        <v>Technischer Sachbearbeiter 2</v>
      </c>
      <c r="CY111" s="125">
        <v>542</v>
      </c>
      <c r="CZ111" s="33">
        <f t="shared" si="46"/>
        <v>7</v>
      </c>
      <c r="DA111" s="83" t="str">
        <f t="shared" si="47"/>
        <v>Technischer Sachbearbeiter 2</v>
      </c>
      <c r="DB111" s="125">
        <v>541</v>
      </c>
      <c r="DC111" s="33">
        <f t="shared" si="50"/>
        <v>6</v>
      </c>
      <c r="DD111" s="83" t="str">
        <f t="shared" si="51"/>
        <v>Technischer Sachbearbeiter 1</v>
      </c>
      <c r="DE111" s="20"/>
      <c r="DF111" s="125">
        <v>351</v>
      </c>
      <c r="DG111" s="33">
        <f t="shared" si="48"/>
        <v>7</v>
      </c>
      <c r="DH111" s="83" t="str">
        <f t="shared" si="49"/>
        <v>Marketing - / Product - Manager 1</v>
      </c>
      <c r="DM111" s="19">
        <f t="shared" si="43"/>
        <v>8655</v>
      </c>
      <c r="DN111" s="153">
        <v>6</v>
      </c>
      <c r="DO111" s="19">
        <v>0</v>
      </c>
      <c r="DP111" s="19" t="s">
        <v>967</v>
      </c>
    </row>
    <row r="112" spans="1:120" s="19" customFormat="1" x14ac:dyDescent="0.2">
      <c r="A112" s="53">
        <v>0</v>
      </c>
      <c r="B112" s="53">
        <v>1</v>
      </c>
      <c r="C112" s="53">
        <f t="shared" si="52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39"/>
        <v>38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40"/>
        <v>Willig Martine</v>
      </c>
      <c r="CR112" s="19">
        <f t="shared" si="41"/>
        <v>38</v>
      </c>
      <c r="CS112" s="19" t="str">
        <f t="shared" si="42"/>
        <v>E</v>
      </c>
      <c r="CT112" s="154">
        <v>5637</v>
      </c>
      <c r="CU112" s="126"/>
      <c r="CV112" s="125">
        <v>133</v>
      </c>
      <c r="CW112" s="33">
        <f t="shared" si="44"/>
        <v>6</v>
      </c>
      <c r="CX112" s="83" t="str">
        <f t="shared" si="45"/>
        <v>Kaufmännischer Mitarbeiter 3 / Gruppenchef 1</v>
      </c>
      <c r="CY112" s="125">
        <v>133</v>
      </c>
      <c r="CZ112" s="33">
        <f t="shared" si="46"/>
        <v>6</v>
      </c>
      <c r="DA112" s="83" t="str">
        <f t="shared" si="47"/>
        <v>Kaufmännischer Mitarbeiter 3 / Gruppenchef 1</v>
      </c>
      <c r="DB112" s="125">
        <v>133</v>
      </c>
      <c r="DC112" s="33">
        <f t="shared" si="50"/>
        <v>6</v>
      </c>
      <c r="DD112" s="83" t="str">
        <f t="shared" si="51"/>
        <v>Kaufmännischer Mitarbeiter 3 / Gruppenchef 1</v>
      </c>
      <c r="DE112" s="20"/>
      <c r="DF112" s="125">
        <v>133</v>
      </c>
      <c r="DG112" s="33">
        <f t="shared" si="48"/>
        <v>6</v>
      </c>
      <c r="DH112" s="83" t="str">
        <f t="shared" si="49"/>
        <v>Kaufmännischer Mitarbeiter 3 / Gruppenchef 1</v>
      </c>
      <c r="DM112" s="19">
        <f t="shared" si="43"/>
        <v>5637</v>
      </c>
      <c r="DN112" s="153">
        <v>6</v>
      </c>
      <c r="DO112" s="19">
        <v>0</v>
      </c>
      <c r="DP112" s="185" t="s">
        <v>973</v>
      </c>
    </row>
    <row r="113" spans="1:120" s="19" customFormat="1" x14ac:dyDescent="0.2">
      <c r="A113" s="53">
        <v>0</v>
      </c>
      <c r="B113" s="53">
        <v>1</v>
      </c>
      <c r="C113" s="53">
        <f t="shared" si="52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39"/>
        <v>37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40"/>
        <v>Meichtry Anna</v>
      </c>
      <c r="CR113" s="19">
        <f t="shared" si="41"/>
        <v>37</v>
      </c>
      <c r="CS113" s="19" t="str">
        <f t="shared" si="42"/>
        <v>E</v>
      </c>
      <c r="CT113" s="154">
        <v>5629</v>
      </c>
      <c r="CU113" s="126"/>
      <c r="CV113" s="125">
        <v>133</v>
      </c>
      <c r="CW113" s="33">
        <f t="shared" si="44"/>
        <v>6</v>
      </c>
      <c r="CX113" s="83" t="str">
        <f t="shared" si="45"/>
        <v>Kaufmännischer Mitarbeiter 3 / Gruppenchef 1</v>
      </c>
      <c r="CY113" s="125">
        <v>133</v>
      </c>
      <c r="CZ113" s="33">
        <f t="shared" si="46"/>
        <v>6</v>
      </c>
      <c r="DA113" s="83" t="str">
        <f t="shared" si="47"/>
        <v>Kaufmännischer Mitarbeiter 3 / Gruppenchef 1</v>
      </c>
      <c r="DB113" s="125">
        <v>133</v>
      </c>
      <c r="DC113" s="33">
        <f t="shared" si="50"/>
        <v>6</v>
      </c>
      <c r="DD113" s="83" t="str">
        <f t="shared" si="51"/>
        <v>Kaufmännischer Mitarbeiter 3 / Gruppenchef 1</v>
      </c>
      <c r="DE113" s="20"/>
      <c r="DF113" s="125">
        <v>133</v>
      </c>
      <c r="DG113" s="33">
        <f t="shared" si="48"/>
        <v>6</v>
      </c>
      <c r="DH113" s="83" t="str">
        <f t="shared" si="49"/>
        <v>Kaufmännischer Mitarbeiter 3 / Gruppenchef 1</v>
      </c>
      <c r="DM113" s="19">
        <f t="shared" si="43"/>
        <v>5629</v>
      </c>
      <c r="DN113" s="153">
        <v>6</v>
      </c>
      <c r="DO113" s="19">
        <v>0</v>
      </c>
      <c r="DP113" s="19" t="s">
        <v>955</v>
      </c>
    </row>
    <row r="114" spans="1:120" s="19" customFormat="1" x14ac:dyDescent="0.2">
      <c r="A114" s="53">
        <v>0</v>
      </c>
      <c r="B114" s="53">
        <v>1</v>
      </c>
      <c r="C114" s="53">
        <f t="shared" si="52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1005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39"/>
        <v>27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40"/>
        <v>Meier Jacqueline</v>
      </c>
      <c r="CR114" s="19">
        <f t="shared" si="41"/>
        <v>27</v>
      </c>
      <c r="CS114" s="19" t="str">
        <f t="shared" si="42"/>
        <v>E</v>
      </c>
      <c r="CT114" s="154">
        <v>7700</v>
      </c>
      <c r="CU114" s="126"/>
      <c r="CV114" s="125">
        <v>212</v>
      </c>
      <c r="CW114" s="33">
        <f t="shared" si="44"/>
        <v>5</v>
      </c>
      <c r="CX114" s="83" t="str">
        <f t="shared" si="45"/>
        <v>Buchhalter 2</v>
      </c>
      <c r="CY114" s="125">
        <v>212</v>
      </c>
      <c r="CZ114" s="33">
        <f t="shared" si="46"/>
        <v>5</v>
      </c>
      <c r="DA114" s="83" t="str">
        <f t="shared" si="47"/>
        <v>Buchhalter 2</v>
      </c>
      <c r="DB114" s="125">
        <v>212</v>
      </c>
      <c r="DC114" s="33">
        <f t="shared" si="50"/>
        <v>5</v>
      </c>
      <c r="DD114" s="83" t="str">
        <f t="shared" si="51"/>
        <v>Buchhalter 2</v>
      </c>
      <c r="DE114" s="20"/>
      <c r="DF114" s="125">
        <v>212</v>
      </c>
      <c r="DG114" s="33">
        <f t="shared" si="48"/>
        <v>5</v>
      </c>
      <c r="DH114" s="83" t="str">
        <f t="shared" si="49"/>
        <v>Buchhalter 2</v>
      </c>
      <c r="DM114" s="19">
        <f t="shared" si="43"/>
        <v>7700</v>
      </c>
      <c r="DN114" s="153">
        <v>6</v>
      </c>
      <c r="DO114" s="19">
        <v>0</v>
      </c>
      <c r="DP114" s="19" t="s">
        <v>958</v>
      </c>
    </row>
    <row r="115" spans="1:120" s="19" customFormat="1" x14ac:dyDescent="0.2">
      <c r="A115" s="53">
        <v>0</v>
      </c>
      <c r="B115" s="53">
        <v>1</v>
      </c>
      <c r="C115" s="53">
        <f t="shared" si="52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39"/>
        <v>9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40"/>
        <v>Oruk Makbule</v>
      </c>
      <c r="CR115" s="19">
        <f t="shared" si="41"/>
        <v>9</v>
      </c>
      <c r="CS115" s="19" t="str">
        <f t="shared" si="42"/>
        <v>E</v>
      </c>
      <c r="CT115" s="154">
        <v>6762</v>
      </c>
      <c r="CU115" s="126"/>
      <c r="CV115" s="125">
        <v>212</v>
      </c>
      <c r="CW115" s="33">
        <f t="shared" si="44"/>
        <v>5</v>
      </c>
      <c r="CX115" s="83" t="str">
        <f t="shared" si="45"/>
        <v>Buchhalter 2</v>
      </c>
      <c r="CY115" s="125">
        <v>212</v>
      </c>
      <c r="CZ115" s="33">
        <f t="shared" si="46"/>
        <v>5</v>
      </c>
      <c r="DA115" s="83" t="str">
        <f t="shared" si="47"/>
        <v>Buchhalter 2</v>
      </c>
      <c r="DB115" s="125">
        <v>212</v>
      </c>
      <c r="DC115" s="33">
        <f t="shared" si="50"/>
        <v>5</v>
      </c>
      <c r="DD115" s="83" t="str">
        <f t="shared" si="51"/>
        <v>Buchhalter 2</v>
      </c>
      <c r="DE115" s="20"/>
      <c r="DF115" s="125">
        <v>212</v>
      </c>
      <c r="DG115" s="33">
        <f t="shared" si="48"/>
        <v>5</v>
      </c>
      <c r="DH115" s="83" t="str">
        <f t="shared" si="49"/>
        <v>Buchhalter 2</v>
      </c>
      <c r="DM115" s="19">
        <f t="shared" si="43"/>
        <v>6762</v>
      </c>
      <c r="DN115" s="153">
        <v>6</v>
      </c>
      <c r="DO115" s="19">
        <v>0</v>
      </c>
      <c r="DP115" s="19" t="s">
        <v>958</v>
      </c>
    </row>
    <row r="116" spans="1:120" s="19" customFormat="1" x14ac:dyDescent="0.2">
      <c r="A116" s="53">
        <v>0</v>
      </c>
      <c r="B116" s="53"/>
      <c r="C116" s="53">
        <f t="shared" si="52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39"/>
        <v>35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40"/>
        <v>Steg Günther</v>
      </c>
      <c r="CR116" s="19">
        <f t="shared" si="41"/>
        <v>35</v>
      </c>
      <c r="CS116" s="19" t="str">
        <f t="shared" si="42"/>
        <v>C</v>
      </c>
      <c r="CT116" s="154">
        <v>4226</v>
      </c>
      <c r="CU116" s="126"/>
      <c r="CV116" s="125">
        <v>413</v>
      </c>
      <c r="CW116" s="33">
        <f t="shared" si="44"/>
        <v>8</v>
      </c>
      <c r="CX116" s="83" t="str">
        <f t="shared" si="45"/>
        <v>Senior System-Controller</v>
      </c>
      <c r="CY116" s="125">
        <v>413</v>
      </c>
      <c r="CZ116" s="33">
        <f t="shared" si="46"/>
        <v>8</v>
      </c>
      <c r="DA116" s="83" t="str">
        <f t="shared" si="47"/>
        <v>Senior System-Controller</v>
      </c>
      <c r="DB116" s="125">
        <v>413</v>
      </c>
      <c r="DC116" s="33">
        <f t="shared" si="50"/>
        <v>8</v>
      </c>
      <c r="DD116" s="83" t="str">
        <f t="shared" si="51"/>
        <v>Senior System-Controller</v>
      </c>
      <c r="DE116" s="20"/>
      <c r="DF116" s="125">
        <v>413</v>
      </c>
      <c r="DG116" s="33">
        <f t="shared" si="48"/>
        <v>8</v>
      </c>
      <c r="DH116" s="83" t="str">
        <f t="shared" si="49"/>
        <v>Senior System-Controller</v>
      </c>
      <c r="DM116" s="19">
        <f t="shared" si="43"/>
        <v>4226</v>
      </c>
      <c r="DN116" s="153">
        <v>6</v>
      </c>
      <c r="DO116" s="19">
        <v>0</v>
      </c>
      <c r="DP116" s="19" t="s">
        <v>961</v>
      </c>
    </row>
    <row r="117" spans="1:120" s="19" customFormat="1" ht="27" x14ac:dyDescent="0.2">
      <c r="A117" s="53">
        <v>0</v>
      </c>
      <c r="B117" s="53"/>
      <c r="C117" s="53">
        <f t="shared" si="52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0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8" t="s">
        <v>211</v>
      </c>
      <c r="Z117" s="118">
        <f t="shared" si="39"/>
        <v>22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40"/>
        <v>Grimm Stephan</v>
      </c>
      <c r="CR117" s="19">
        <f t="shared" si="41"/>
        <v>22</v>
      </c>
      <c r="CS117" s="19" t="str">
        <f t="shared" si="42"/>
        <v>C</v>
      </c>
      <c r="CT117" s="154">
        <v>3203</v>
      </c>
      <c r="CU117" s="126"/>
      <c r="CV117" s="125">
        <v>443</v>
      </c>
      <c r="CW117" s="33">
        <f t="shared" si="44"/>
        <v>9</v>
      </c>
      <c r="CX117" s="83" t="str">
        <f t="shared" si="45"/>
        <v>System-Spezialist 3</v>
      </c>
      <c r="CY117" s="125">
        <v>443</v>
      </c>
      <c r="CZ117" s="33">
        <f t="shared" si="46"/>
        <v>9</v>
      </c>
      <c r="DA117" s="83" t="str">
        <f t="shared" si="47"/>
        <v>System-Spezialist 3</v>
      </c>
      <c r="DB117" s="125">
        <v>443</v>
      </c>
      <c r="DC117" s="33">
        <f t="shared" si="50"/>
        <v>9</v>
      </c>
      <c r="DD117" s="83" t="str">
        <f t="shared" si="51"/>
        <v>System-Spezialist 3</v>
      </c>
      <c r="DE117" s="20"/>
      <c r="DF117" s="125">
        <v>413</v>
      </c>
      <c r="DG117" s="33">
        <f t="shared" si="48"/>
        <v>8</v>
      </c>
      <c r="DH117" s="83" t="str">
        <f t="shared" si="49"/>
        <v>Senior System-Controller</v>
      </c>
      <c r="DM117" s="19">
        <f t="shared" si="43"/>
        <v>3203</v>
      </c>
      <c r="DN117" s="153">
        <v>3</v>
      </c>
      <c r="DO117" s="19">
        <v>0</v>
      </c>
      <c r="DP117" s="19" t="s">
        <v>962</v>
      </c>
    </row>
    <row r="118" spans="1:120" s="19" customFormat="1" x14ac:dyDescent="0.2">
      <c r="A118" s="53">
        <v>0</v>
      </c>
      <c r="B118" s="53"/>
      <c r="C118" s="53">
        <f t="shared" si="52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39"/>
        <v>15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40"/>
        <v>Hänni Alexander</v>
      </c>
      <c r="CR118" s="19">
        <f t="shared" si="41"/>
        <v>15</v>
      </c>
      <c r="CS118" s="19" t="str">
        <f t="shared" si="42"/>
        <v>D</v>
      </c>
      <c r="CT118" s="154">
        <v>6755</v>
      </c>
      <c r="CU118" s="126"/>
      <c r="CV118" s="125">
        <v>423</v>
      </c>
      <c r="CW118" s="33">
        <f t="shared" si="44"/>
        <v>7</v>
      </c>
      <c r="CX118" s="83" t="str">
        <f t="shared" si="45"/>
        <v>IC-Berater / -Techniker 3 / LAN-Supporter</v>
      </c>
      <c r="CY118" s="125">
        <v>423</v>
      </c>
      <c r="CZ118" s="33">
        <f t="shared" si="46"/>
        <v>7</v>
      </c>
      <c r="DA118" s="83" t="str">
        <f t="shared" si="47"/>
        <v>IC-Berater / -Techniker 3 / LAN-Supporter</v>
      </c>
      <c r="DB118" s="125">
        <v>422</v>
      </c>
      <c r="DC118" s="33">
        <f t="shared" si="50"/>
        <v>6</v>
      </c>
      <c r="DD118" s="83" t="str">
        <f t="shared" si="51"/>
        <v>IC-Berater / -Techniker 2 / LAN-Grundstufe</v>
      </c>
      <c r="DE118" s="20"/>
      <c r="DF118" s="125">
        <v>422</v>
      </c>
      <c r="DG118" s="33">
        <f t="shared" si="48"/>
        <v>6</v>
      </c>
      <c r="DH118" s="83" t="str">
        <f t="shared" si="49"/>
        <v>IC-Berater / -Techniker 2 / LAN-Grundstufe</v>
      </c>
      <c r="DM118" s="19">
        <f t="shared" si="43"/>
        <v>6755</v>
      </c>
      <c r="DN118" s="153">
        <v>6</v>
      </c>
      <c r="DO118" s="19">
        <v>0</v>
      </c>
      <c r="DP118" s="19" t="s">
        <v>960</v>
      </c>
    </row>
    <row r="119" spans="1:120" s="19" customFormat="1" x14ac:dyDescent="0.2">
      <c r="A119" s="53">
        <v>0</v>
      </c>
      <c r="B119" s="53"/>
      <c r="C119" s="53">
        <f t="shared" si="52"/>
        <v>0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1054</v>
      </c>
      <c r="Q119" s="15">
        <v>115</v>
      </c>
      <c r="R119" s="42"/>
      <c r="S119" s="27" t="s">
        <v>1055</v>
      </c>
      <c r="T119" s="21">
        <v>1985</v>
      </c>
      <c r="U119" s="28" t="s">
        <v>1056</v>
      </c>
      <c r="V119" s="21">
        <v>2007</v>
      </c>
      <c r="W119" s="25" t="s">
        <v>1057</v>
      </c>
      <c r="X119" s="21">
        <v>2015</v>
      </c>
      <c r="Y119" s="25" t="s">
        <v>316</v>
      </c>
      <c r="Z119" s="21">
        <f t="shared" si="39"/>
        <v>7</v>
      </c>
      <c r="AA119" s="25" t="s">
        <v>205</v>
      </c>
      <c r="AB119" s="21" t="s">
        <v>142</v>
      </c>
      <c r="AC119" s="21"/>
      <c r="AE119" s="90" t="s">
        <v>427</v>
      </c>
      <c r="AF119" s="82"/>
      <c r="CP119" s="19" t="str">
        <f t="shared" si="40"/>
        <v>Saliu Bekim</v>
      </c>
      <c r="CR119" s="19">
        <f t="shared" si="41"/>
        <v>7</v>
      </c>
      <c r="CS119" s="19" t="str">
        <f t="shared" si="42"/>
        <v>E</v>
      </c>
      <c r="CT119" s="154">
        <v>7708</v>
      </c>
      <c r="CU119" s="126"/>
      <c r="CV119" s="125">
        <v>422</v>
      </c>
      <c r="CW119" s="33">
        <f t="shared" si="44"/>
        <v>6</v>
      </c>
      <c r="CX119" s="83" t="str">
        <f t="shared" si="45"/>
        <v>IC-Berater / -Techniker 2 / LAN-Grundstufe</v>
      </c>
      <c r="CY119" s="125"/>
      <c r="CZ119" s="33"/>
      <c r="DA119" s="83"/>
      <c r="DB119" s="125"/>
      <c r="DC119" s="33"/>
      <c r="DD119" s="83"/>
      <c r="DE119" s="20"/>
      <c r="DF119" s="125"/>
      <c r="DG119" s="33"/>
      <c r="DH119" s="83"/>
      <c r="DM119" s="19">
        <f t="shared" si="43"/>
        <v>7708</v>
      </c>
      <c r="DN119" s="153">
        <v>6</v>
      </c>
      <c r="DO119" s="19">
        <v>0</v>
      </c>
      <c r="DP119" s="19" t="s">
        <v>960</v>
      </c>
    </row>
    <row r="120" spans="1:120" s="19" customFormat="1" x14ac:dyDescent="0.2">
      <c r="A120" s="53">
        <v>0</v>
      </c>
      <c r="B120" s="53">
        <v>1</v>
      </c>
      <c r="C120" s="53">
        <f t="shared" si="52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513</v>
      </c>
      <c r="Q120" s="15">
        <v>116</v>
      </c>
      <c r="R120" s="42" t="s">
        <v>344</v>
      </c>
      <c r="S120" s="27" t="s">
        <v>272</v>
      </c>
      <c r="T120" s="21">
        <v>1967</v>
      </c>
      <c r="U120" s="28" t="s">
        <v>274</v>
      </c>
      <c r="V120" s="21">
        <v>1986</v>
      </c>
      <c r="W120" s="25"/>
      <c r="X120" s="21"/>
      <c r="Y120" s="25"/>
      <c r="Z120" s="21">
        <f t="shared" si="39"/>
        <v>28</v>
      </c>
      <c r="AA120" s="25" t="s">
        <v>693</v>
      </c>
      <c r="AB120" s="21" t="s">
        <v>121</v>
      </c>
      <c r="AC120" s="21"/>
      <c r="AE120" s="90" t="s">
        <v>454</v>
      </c>
      <c r="AF120" s="82"/>
      <c r="CP120" s="19" t="str">
        <f t="shared" si="40"/>
        <v>Gerber Beatrice</v>
      </c>
      <c r="CR120" s="19">
        <f t="shared" si="41"/>
        <v>28</v>
      </c>
      <c r="CS120" s="19" t="str">
        <f t="shared" si="42"/>
        <v>D</v>
      </c>
      <c r="CT120" s="154">
        <v>4289</v>
      </c>
      <c r="CU120" s="126"/>
      <c r="CV120" s="125">
        <v>141</v>
      </c>
      <c r="CW120" s="33">
        <f t="shared" si="44"/>
        <v>8</v>
      </c>
      <c r="CX120" s="83" t="str">
        <f t="shared" si="45"/>
        <v>Kaufmännischer Fachspezialist 1</v>
      </c>
      <c r="CY120" s="125">
        <v>141</v>
      </c>
      <c r="CZ120" s="33">
        <f t="shared" ref="CZ120:CZ129" si="53">VLOOKUP($CY120,Funktionsbezeichnungen,3,0)</f>
        <v>8</v>
      </c>
      <c r="DA120" s="83" t="str">
        <f t="shared" ref="DA120:DA129" si="54">VLOOKUP($CY120,Funktionsbezeichnungen,2,0)</f>
        <v>Kaufmännischer Fachspezialist 1</v>
      </c>
      <c r="DB120" s="125">
        <v>141</v>
      </c>
      <c r="DC120" s="33">
        <f t="shared" ref="DC120:DC129" si="55">VLOOKUP($DB120,Funktionsbezeichnungen,3,0)</f>
        <v>8</v>
      </c>
      <c r="DD120" s="83" t="str">
        <f t="shared" ref="DD120:DD129" si="56">VLOOKUP($DB120,Funktionsbezeichnungen,2,0)</f>
        <v>Kaufmännischer Fachspezialist 1</v>
      </c>
      <c r="DE120" s="20"/>
      <c r="DF120" s="125">
        <v>141</v>
      </c>
      <c r="DG120" s="33">
        <f t="shared" ref="DG120:DG129" si="57">VLOOKUP($DF120,Funktionsbezeichnungen,3,0)</f>
        <v>8</v>
      </c>
      <c r="DH120" s="83" t="str">
        <f t="shared" ref="DH120:DH129" si="58">VLOOKUP($DF120,Funktionsbezeichnungen,2,0)</f>
        <v>Kaufmännischer Fachspezialist 1</v>
      </c>
      <c r="DM120" s="19">
        <f t="shared" si="43"/>
        <v>4289</v>
      </c>
      <c r="DN120" s="153">
        <v>6</v>
      </c>
      <c r="DO120" s="19">
        <v>0</v>
      </c>
      <c r="DP120" s="19" t="s">
        <v>956</v>
      </c>
    </row>
    <row r="121" spans="1:120" s="19" customFormat="1" x14ac:dyDescent="0.2">
      <c r="A121" s="53">
        <v>0</v>
      </c>
      <c r="B121" s="53">
        <v>1</v>
      </c>
      <c r="C121" s="53">
        <f t="shared" si="52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358</v>
      </c>
      <c r="P121" s="15" t="s">
        <v>514</v>
      </c>
      <c r="Q121" s="15">
        <v>117</v>
      </c>
      <c r="R121" s="42"/>
      <c r="S121" s="27" t="s">
        <v>230</v>
      </c>
      <c r="T121" s="21">
        <v>1965</v>
      </c>
      <c r="U121" s="28" t="s">
        <v>151</v>
      </c>
      <c r="V121" s="21">
        <v>1984</v>
      </c>
      <c r="W121" s="25"/>
      <c r="X121" s="21"/>
      <c r="Y121" s="25"/>
      <c r="Z121" s="21">
        <f t="shared" si="39"/>
        <v>30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40"/>
        <v>Eichenberger Sylvia</v>
      </c>
      <c r="CR121" s="19">
        <f t="shared" si="41"/>
        <v>30</v>
      </c>
      <c r="CS121" s="19" t="str">
        <f t="shared" si="42"/>
        <v>D</v>
      </c>
      <c r="CT121" s="154">
        <v>5626</v>
      </c>
      <c r="CU121" s="126"/>
      <c r="CV121" s="125">
        <v>134</v>
      </c>
      <c r="CW121" s="33">
        <f t="shared" si="44"/>
        <v>7</v>
      </c>
      <c r="CX121" s="83" t="str">
        <f t="shared" si="45"/>
        <v>Kaufmännischer Mitarbeiter 4 / Gruppenchef 2</v>
      </c>
      <c r="CY121" s="125">
        <v>134</v>
      </c>
      <c r="CZ121" s="33">
        <f t="shared" si="53"/>
        <v>7</v>
      </c>
      <c r="DA121" s="83" t="str">
        <f t="shared" si="54"/>
        <v>Kaufmännischer Mitarbeiter 4 / Gruppenchef 2</v>
      </c>
      <c r="DB121" s="125">
        <v>134</v>
      </c>
      <c r="DC121" s="33">
        <f t="shared" si="55"/>
        <v>7</v>
      </c>
      <c r="DD121" s="83" t="str">
        <f t="shared" si="56"/>
        <v>Kaufmännischer Mitarbeiter 4 / Gruppenchef 2</v>
      </c>
      <c r="DE121" s="20"/>
      <c r="DF121" s="125">
        <v>134</v>
      </c>
      <c r="DG121" s="33">
        <f t="shared" si="57"/>
        <v>7</v>
      </c>
      <c r="DH121" s="83" t="str">
        <f t="shared" si="58"/>
        <v>Kaufmännischer Mitarbeiter 4 / Gruppenchef 2</v>
      </c>
      <c r="DM121" s="19">
        <f t="shared" si="43"/>
        <v>5626</v>
      </c>
      <c r="DN121" s="153">
        <v>6</v>
      </c>
      <c r="DO121" s="19">
        <v>0</v>
      </c>
      <c r="DP121" s="19" t="s">
        <v>955</v>
      </c>
    </row>
    <row r="122" spans="1:120" s="19" customFormat="1" x14ac:dyDescent="0.2">
      <c r="A122" s="53">
        <v>0</v>
      </c>
      <c r="B122" s="53">
        <v>1</v>
      </c>
      <c r="C122" s="53">
        <f t="shared" si="52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360</v>
      </c>
      <c r="P122" s="15" t="s">
        <v>505</v>
      </c>
      <c r="Q122" s="15">
        <v>118</v>
      </c>
      <c r="R122" s="42"/>
      <c r="S122" s="27" t="s">
        <v>396</v>
      </c>
      <c r="T122" s="21">
        <v>1965</v>
      </c>
      <c r="U122" s="28" t="s">
        <v>397</v>
      </c>
      <c r="V122" s="21">
        <v>1985</v>
      </c>
      <c r="W122" s="25"/>
      <c r="X122" s="21"/>
      <c r="Y122" s="25"/>
      <c r="Z122" s="21">
        <f t="shared" si="39"/>
        <v>29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40"/>
        <v>Ehret-Kreutz Elke</v>
      </c>
      <c r="CR122" s="19">
        <f t="shared" si="41"/>
        <v>29</v>
      </c>
      <c r="CS122" s="19" t="str">
        <f t="shared" si="42"/>
        <v>D</v>
      </c>
      <c r="CT122" s="154">
        <v>5633</v>
      </c>
      <c r="CU122" s="126"/>
      <c r="CV122" s="125">
        <v>134</v>
      </c>
      <c r="CW122" s="33">
        <f t="shared" ref="CW122:CW129" si="59">VLOOKUP($CV122,Funktionsbezeichnungen,3,0)</f>
        <v>7</v>
      </c>
      <c r="CX122" s="83" t="str">
        <f t="shared" ref="CX122:CX129" si="60">VLOOKUP($CV122,Funktionsbezeichnungen,2,0)</f>
        <v>Kaufmännischer Mitarbeiter 4 / Gruppenchef 2</v>
      </c>
      <c r="CY122" s="125">
        <v>134</v>
      </c>
      <c r="CZ122" s="33">
        <f t="shared" si="53"/>
        <v>7</v>
      </c>
      <c r="DA122" s="83" t="str">
        <f t="shared" si="54"/>
        <v>Kaufmännischer Mitarbeiter 4 / Gruppenchef 2</v>
      </c>
      <c r="DB122" s="125">
        <v>134</v>
      </c>
      <c r="DC122" s="33">
        <f t="shared" si="55"/>
        <v>7</v>
      </c>
      <c r="DD122" s="83" t="str">
        <f t="shared" si="56"/>
        <v>Kaufmännischer Mitarbeiter 4 / Gruppenchef 2</v>
      </c>
      <c r="DE122" s="20"/>
      <c r="DF122" s="125">
        <v>134</v>
      </c>
      <c r="DG122" s="33">
        <f t="shared" si="57"/>
        <v>7</v>
      </c>
      <c r="DH122" s="83" t="str">
        <f t="shared" si="58"/>
        <v>Kaufmännischer Mitarbeiter 4 / Gruppenchef 2</v>
      </c>
      <c r="DM122" s="19">
        <f t="shared" si="43"/>
        <v>5633</v>
      </c>
      <c r="DN122" s="153">
        <v>6</v>
      </c>
      <c r="DO122" s="19">
        <v>0</v>
      </c>
      <c r="DP122" s="19" t="s">
        <v>955</v>
      </c>
    </row>
    <row r="123" spans="1:120" s="19" customFormat="1" x14ac:dyDescent="0.2">
      <c r="A123" s="53">
        <v>0</v>
      </c>
      <c r="B123" s="53">
        <v>1</v>
      </c>
      <c r="C123" s="53">
        <f t="shared" si="52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579</v>
      </c>
      <c r="Q123" s="15">
        <v>119</v>
      </c>
      <c r="R123" s="42"/>
      <c r="S123" s="27" t="s">
        <v>580</v>
      </c>
      <c r="T123" s="21">
        <v>1965</v>
      </c>
      <c r="U123" s="28" t="s">
        <v>581</v>
      </c>
      <c r="V123" s="21">
        <v>1985</v>
      </c>
      <c r="W123" s="28" t="s">
        <v>1051</v>
      </c>
      <c r="X123" s="21">
        <v>2014</v>
      </c>
      <c r="Y123" s="25"/>
      <c r="Z123" s="21">
        <f t="shared" si="39"/>
        <v>29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40"/>
        <v>Boschung Brigitte</v>
      </c>
      <c r="CR123" s="19">
        <f t="shared" si="41"/>
        <v>29</v>
      </c>
      <c r="CS123" s="19" t="str">
        <f t="shared" si="42"/>
        <v>E</v>
      </c>
      <c r="CT123" s="154">
        <v>7703</v>
      </c>
      <c r="CU123" s="126"/>
      <c r="CV123" s="125">
        <v>112</v>
      </c>
      <c r="CW123" s="33">
        <f t="shared" si="59"/>
        <v>5</v>
      </c>
      <c r="CX123" s="83" t="str">
        <f t="shared" si="60"/>
        <v>Réceptionist / Telefonist / Service-Disponent 2</v>
      </c>
      <c r="CY123" s="125">
        <v>112</v>
      </c>
      <c r="CZ123" s="33">
        <f t="shared" si="53"/>
        <v>5</v>
      </c>
      <c r="DA123" s="83" t="str">
        <f t="shared" si="54"/>
        <v>Réceptionist / Telefonist / Service-Disponent 2</v>
      </c>
      <c r="DB123" s="125">
        <v>112</v>
      </c>
      <c r="DC123" s="33">
        <f t="shared" si="55"/>
        <v>5</v>
      </c>
      <c r="DD123" s="83" t="str">
        <f t="shared" si="56"/>
        <v>Réceptionist / Telefonist / Service-Disponent 2</v>
      </c>
      <c r="DE123" s="20"/>
      <c r="DF123" s="125">
        <v>112</v>
      </c>
      <c r="DG123" s="33">
        <f t="shared" si="57"/>
        <v>5</v>
      </c>
      <c r="DH123" s="83" t="str">
        <f t="shared" si="58"/>
        <v>Réceptionist / Telefonist / Service-Disponent 2</v>
      </c>
      <c r="DM123" s="19">
        <f t="shared" si="43"/>
        <v>7703</v>
      </c>
      <c r="DN123" s="153">
        <v>6</v>
      </c>
      <c r="DO123" s="19">
        <v>0</v>
      </c>
      <c r="DP123" s="19" t="s">
        <v>953</v>
      </c>
    </row>
    <row r="124" spans="1:120" s="19" customFormat="1" x14ac:dyDescent="0.2">
      <c r="A124" s="53">
        <v>0</v>
      </c>
      <c r="B124" s="53">
        <v>1</v>
      </c>
      <c r="C124" s="53">
        <f t="shared" si="52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884</v>
      </c>
      <c r="Q124" s="15">
        <v>120</v>
      </c>
      <c r="R124" s="42"/>
      <c r="S124" s="27" t="s">
        <v>883</v>
      </c>
      <c r="T124" s="21">
        <v>1970</v>
      </c>
      <c r="U124" s="28" t="s">
        <v>264</v>
      </c>
      <c r="V124" s="21">
        <v>1987</v>
      </c>
      <c r="W124" s="25"/>
      <c r="X124" s="21"/>
      <c r="Y124" s="25"/>
      <c r="Z124" s="21">
        <f t="shared" si="39"/>
        <v>27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40"/>
        <v>Wirtz Christine</v>
      </c>
      <c r="CR124" s="19">
        <f t="shared" si="41"/>
        <v>27</v>
      </c>
      <c r="CS124" s="19" t="str">
        <f t="shared" si="42"/>
        <v>E</v>
      </c>
      <c r="CT124" s="154">
        <v>5627</v>
      </c>
      <c r="CU124" s="126"/>
      <c r="CV124" s="125">
        <v>112</v>
      </c>
      <c r="CW124" s="33">
        <f t="shared" si="59"/>
        <v>5</v>
      </c>
      <c r="CX124" s="83" t="str">
        <f t="shared" si="60"/>
        <v>Réceptionist / Telefonist / Service-Disponent 2</v>
      </c>
      <c r="CY124" s="125">
        <v>112</v>
      </c>
      <c r="CZ124" s="33">
        <f t="shared" si="53"/>
        <v>5</v>
      </c>
      <c r="DA124" s="83" t="str">
        <f t="shared" si="54"/>
        <v>Réceptionist / Telefonist / Service-Disponent 2</v>
      </c>
      <c r="DB124" s="125">
        <v>112</v>
      </c>
      <c r="DC124" s="33">
        <f t="shared" si="55"/>
        <v>5</v>
      </c>
      <c r="DD124" s="83" t="str">
        <f t="shared" si="56"/>
        <v>Réceptionist / Telefonist / Service-Disponent 2</v>
      </c>
      <c r="DE124" s="20"/>
      <c r="DF124" s="125">
        <v>112</v>
      </c>
      <c r="DG124" s="33">
        <f t="shared" si="57"/>
        <v>5</v>
      </c>
      <c r="DH124" s="83" t="str">
        <f t="shared" si="58"/>
        <v>Réceptionist / Telefonist / Service-Disponent 2</v>
      </c>
      <c r="DM124" s="19">
        <f t="shared" si="43"/>
        <v>5627</v>
      </c>
      <c r="DN124" s="153">
        <v>6</v>
      </c>
      <c r="DO124" s="19">
        <v>0</v>
      </c>
      <c r="DP124" s="19" t="s">
        <v>953</v>
      </c>
    </row>
    <row r="125" spans="1:120" s="19" customFormat="1" x14ac:dyDescent="0.2">
      <c r="A125" s="53">
        <v>0</v>
      </c>
      <c r="B125" s="53">
        <v>1</v>
      </c>
      <c r="C125" s="53">
        <f t="shared" si="52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358</v>
      </c>
      <c r="P125" s="15" t="s">
        <v>515</v>
      </c>
      <c r="Q125" s="15">
        <v>121</v>
      </c>
      <c r="R125" s="42"/>
      <c r="S125" s="27" t="s">
        <v>163</v>
      </c>
      <c r="T125" s="21">
        <v>1956</v>
      </c>
      <c r="U125" s="28"/>
      <c r="V125" s="21">
        <v>1989</v>
      </c>
      <c r="W125" s="25"/>
      <c r="X125" s="21"/>
      <c r="Y125" s="25"/>
      <c r="Z125" s="21">
        <f t="shared" si="39"/>
        <v>25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40"/>
        <v>Körkel Agnes</v>
      </c>
      <c r="CR125" s="19">
        <f t="shared" si="41"/>
        <v>25</v>
      </c>
      <c r="CS125" s="19" t="str">
        <f t="shared" si="42"/>
        <v>E</v>
      </c>
      <c r="CT125" s="154">
        <v>5605</v>
      </c>
      <c r="CU125" s="126"/>
      <c r="CV125" s="125">
        <v>132</v>
      </c>
      <c r="CW125" s="33">
        <f t="shared" si="59"/>
        <v>5</v>
      </c>
      <c r="CX125" s="83" t="str">
        <f t="shared" si="60"/>
        <v>Kaufmännischer Mitarbeiter 2</v>
      </c>
      <c r="CY125" s="125">
        <v>132</v>
      </c>
      <c r="CZ125" s="33">
        <f t="shared" si="53"/>
        <v>5</v>
      </c>
      <c r="DA125" s="83" t="str">
        <f t="shared" si="54"/>
        <v>Kaufmännischer Mitarbeiter 2</v>
      </c>
      <c r="DB125" s="125">
        <v>132</v>
      </c>
      <c r="DC125" s="33">
        <f t="shared" si="55"/>
        <v>5</v>
      </c>
      <c r="DD125" s="83" t="str">
        <f t="shared" si="56"/>
        <v>Kaufmännischer Mitarbeiter 2</v>
      </c>
      <c r="DE125" s="20"/>
      <c r="DF125" s="125">
        <v>132</v>
      </c>
      <c r="DG125" s="33">
        <f t="shared" si="57"/>
        <v>5</v>
      </c>
      <c r="DH125" s="83" t="str">
        <f t="shared" si="58"/>
        <v>Kaufmännischer Mitarbeiter 2</v>
      </c>
      <c r="DM125" s="19">
        <f t="shared" si="43"/>
        <v>5605</v>
      </c>
      <c r="DN125" s="153">
        <v>7</v>
      </c>
      <c r="DO125" s="19">
        <v>0</v>
      </c>
      <c r="DP125" s="19" t="s">
        <v>955</v>
      </c>
    </row>
    <row r="126" spans="1:120" s="19" customFormat="1" x14ac:dyDescent="0.2">
      <c r="A126" s="53">
        <v>0</v>
      </c>
      <c r="B126" s="53">
        <v>1</v>
      </c>
      <c r="C126" s="53">
        <f t="shared" si="52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361</v>
      </c>
      <c r="P126" s="15" t="s">
        <v>518</v>
      </c>
      <c r="Q126" s="15">
        <v>122</v>
      </c>
      <c r="R126" s="42"/>
      <c r="S126" s="27" t="s">
        <v>257</v>
      </c>
      <c r="T126" s="21">
        <v>1953</v>
      </c>
      <c r="U126" s="28" t="s">
        <v>256</v>
      </c>
      <c r="V126" s="21">
        <v>2004</v>
      </c>
      <c r="W126" s="25"/>
      <c r="X126" s="21"/>
      <c r="Y126" s="25"/>
      <c r="Z126" s="21">
        <f t="shared" si="39"/>
        <v>10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40"/>
        <v>Kalt Susanne</v>
      </c>
      <c r="CR126" s="19">
        <f t="shared" si="41"/>
        <v>10</v>
      </c>
      <c r="CS126" s="19" t="str">
        <f t="shared" si="42"/>
        <v>E</v>
      </c>
      <c r="CT126" s="154">
        <v>6758</v>
      </c>
      <c r="CU126" s="126"/>
      <c r="CV126" s="125">
        <v>133</v>
      </c>
      <c r="CW126" s="33">
        <f t="shared" si="59"/>
        <v>6</v>
      </c>
      <c r="CX126" s="83" t="str">
        <f t="shared" si="60"/>
        <v>Kaufmännischer Mitarbeiter 3 / Gruppenchef 1</v>
      </c>
      <c r="CY126" s="125">
        <v>133</v>
      </c>
      <c r="CZ126" s="33">
        <f t="shared" si="53"/>
        <v>6</v>
      </c>
      <c r="DA126" s="83" t="str">
        <f t="shared" si="54"/>
        <v>Kaufmännischer Mitarbeiter 3 / Gruppenchef 1</v>
      </c>
      <c r="DB126" s="125">
        <v>133</v>
      </c>
      <c r="DC126" s="33">
        <f t="shared" si="55"/>
        <v>6</v>
      </c>
      <c r="DD126" s="83" t="str">
        <f t="shared" si="56"/>
        <v>Kaufmännischer Mitarbeiter 3 / Gruppenchef 1</v>
      </c>
      <c r="DE126" s="20"/>
      <c r="DF126" s="125">
        <v>133</v>
      </c>
      <c r="DG126" s="33">
        <f t="shared" si="57"/>
        <v>6</v>
      </c>
      <c r="DH126" s="83" t="str">
        <f t="shared" si="58"/>
        <v>Kaufmännischer Mitarbeiter 3 / Gruppenchef 1</v>
      </c>
      <c r="DM126" s="19">
        <f t="shared" si="43"/>
        <v>6758</v>
      </c>
      <c r="DN126" s="153">
        <v>6</v>
      </c>
      <c r="DO126" s="19">
        <v>0</v>
      </c>
      <c r="DP126" s="19" t="s">
        <v>955</v>
      </c>
    </row>
    <row r="127" spans="1:120" s="19" customFormat="1" x14ac:dyDescent="0.2">
      <c r="A127" s="53">
        <v>0</v>
      </c>
      <c r="B127" s="53">
        <v>1</v>
      </c>
      <c r="C127" s="53">
        <f t="shared" si="52"/>
        <v>1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>
        <v>1</v>
      </c>
      <c r="N127" s="59"/>
      <c r="O127" s="19" t="s">
        <v>361</v>
      </c>
      <c r="P127" s="15" t="s">
        <v>521</v>
      </c>
      <c r="Q127" s="15">
        <v>123</v>
      </c>
      <c r="R127" s="42" t="s">
        <v>345</v>
      </c>
      <c r="S127" s="27" t="s">
        <v>170</v>
      </c>
      <c r="T127" s="21">
        <v>1961</v>
      </c>
      <c r="U127" s="28" t="s">
        <v>169</v>
      </c>
      <c r="V127" s="21">
        <v>1980</v>
      </c>
      <c r="W127" s="25"/>
      <c r="X127" s="21"/>
      <c r="Y127" s="25"/>
      <c r="Z127" s="21">
        <f t="shared" si="39"/>
        <v>34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40"/>
        <v>Eilers Brigitte</v>
      </c>
      <c r="CR127" s="19">
        <f t="shared" si="41"/>
        <v>34</v>
      </c>
      <c r="CS127" s="19" t="str">
        <f t="shared" si="42"/>
        <v>E</v>
      </c>
      <c r="CT127" s="154">
        <v>6740</v>
      </c>
      <c r="CU127" s="126"/>
      <c r="CV127" s="125">
        <v>133</v>
      </c>
      <c r="CW127" s="33">
        <f t="shared" si="59"/>
        <v>6</v>
      </c>
      <c r="CX127" s="83" t="str">
        <f t="shared" si="60"/>
        <v>Kaufmännischer Mitarbeiter 3 / Gruppenchef 1</v>
      </c>
      <c r="CY127" s="125">
        <v>133</v>
      </c>
      <c r="CZ127" s="33">
        <f t="shared" si="53"/>
        <v>6</v>
      </c>
      <c r="DA127" s="83" t="str">
        <f t="shared" si="54"/>
        <v>Kaufmännischer Mitarbeiter 3 / Gruppenchef 1</v>
      </c>
      <c r="DB127" s="125">
        <v>133</v>
      </c>
      <c r="DC127" s="33">
        <f t="shared" si="55"/>
        <v>6</v>
      </c>
      <c r="DD127" s="83" t="str">
        <f t="shared" si="56"/>
        <v>Kaufmännischer Mitarbeiter 3 / Gruppenchef 1</v>
      </c>
      <c r="DE127" s="20"/>
      <c r="DF127" s="125">
        <v>133</v>
      </c>
      <c r="DG127" s="33">
        <f t="shared" si="57"/>
        <v>6</v>
      </c>
      <c r="DH127" s="83" t="str">
        <f t="shared" si="58"/>
        <v>Kaufmännischer Mitarbeiter 3 / Gruppenchef 1</v>
      </c>
      <c r="DM127" s="19">
        <f t="shared" si="43"/>
        <v>6740</v>
      </c>
      <c r="DN127" s="153">
        <v>6</v>
      </c>
      <c r="DO127" s="19">
        <v>0</v>
      </c>
      <c r="DP127" s="185" t="s">
        <v>977</v>
      </c>
    </row>
    <row r="128" spans="1:120" s="19" customFormat="1" x14ac:dyDescent="0.2">
      <c r="A128" s="53">
        <v>0</v>
      </c>
      <c r="B128" s="53">
        <v>1</v>
      </c>
      <c r="C128" s="53">
        <f t="shared" si="52"/>
        <v>1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519</v>
      </c>
      <c r="Q128" s="15">
        <v>124</v>
      </c>
      <c r="R128" s="42"/>
      <c r="S128" s="27" t="s">
        <v>911</v>
      </c>
      <c r="T128" s="21">
        <v>1969</v>
      </c>
      <c r="U128" s="28" t="s">
        <v>245</v>
      </c>
      <c r="V128" s="21">
        <v>1988</v>
      </c>
      <c r="W128" s="25"/>
      <c r="X128" s="21"/>
      <c r="Y128" s="25"/>
      <c r="Z128" s="21">
        <f t="shared" si="39"/>
        <v>26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40"/>
        <v>Barth Sandra</v>
      </c>
      <c r="CR128" s="19">
        <f t="shared" si="41"/>
        <v>26</v>
      </c>
      <c r="CS128" s="19" t="str">
        <f t="shared" si="42"/>
        <v>E</v>
      </c>
      <c r="CT128" s="154">
        <v>7701</v>
      </c>
      <c r="CU128" s="126"/>
      <c r="CV128" s="125">
        <v>132</v>
      </c>
      <c r="CW128" s="33">
        <f t="shared" si="59"/>
        <v>5</v>
      </c>
      <c r="CX128" s="83" t="str">
        <f t="shared" si="60"/>
        <v>Kaufmännischer Mitarbeiter 2</v>
      </c>
      <c r="CY128" s="125">
        <v>132</v>
      </c>
      <c r="CZ128" s="33">
        <f t="shared" si="53"/>
        <v>5</v>
      </c>
      <c r="DA128" s="83" t="str">
        <f t="shared" si="54"/>
        <v>Kaufmännischer Mitarbeiter 2</v>
      </c>
      <c r="DB128" s="125">
        <v>132</v>
      </c>
      <c r="DC128" s="33">
        <f t="shared" si="55"/>
        <v>5</v>
      </c>
      <c r="DD128" s="83" t="str">
        <f t="shared" si="56"/>
        <v>Kaufmännischer Mitarbeiter 2</v>
      </c>
      <c r="DE128" s="20"/>
      <c r="DF128" s="125">
        <v>132</v>
      </c>
      <c r="DG128" s="33">
        <f t="shared" si="57"/>
        <v>5</v>
      </c>
      <c r="DH128" s="83" t="str">
        <f t="shared" si="58"/>
        <v>Kaufmännischer Mitarbeiter 2</v>
      </c>
      <c r="DM128" s="19">
        <f t="shared" si="43"/>
        <v>7701</v>
      </c>
      <c r="DN128" s="153">
        <v>7</v>
      </c>
      <c r="DO128" s="19">
        <v>0</v>
      </c>
      <c r="DP128" s="185" t="s">
        <v>977</v>
      </c>
    </row>
    <row r="129" spans="1:139" s="19" customFormat="1" x14ac:dyDescent="0.2">
      <c r="A129" s="53">
        <v>0</v>
      </c>
      <c r="B129" s="53"/>
      <c r="C129" s="53">
        <f t="shared" si="52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359</v>
      </c>
      <c r="P129" s="15" t="s">
        <v>522</v>
      </c>
      <c r="Q129" s="15">
        <v>125</v>
      </c>
      <c r="R129" s="161"/>
      <c r="S129" s="27" t="s">
        <v>171</v>
      </c>
      <c r="T129" s="21">
        <v>1960</v>
      </c>
      <c r="U129" s="28"/>
      <c r="V129" s="21">
        <v>1984</v>
      </c>
      <c r="W129" s="25"/>
      <c r="X129" s="21"/>
      <c r="Y129" s="25"/>
      <c r="Z129" s="21">
        <f t="shared" si="39"/>
        <v>30</v>
      </c>
      <c r="AA129" s="25" t="s">
        <v>172</v>
      </c>
      <c r="AB129" s="21" t="s">
        <v>147</v>
      </c>
      <c r="AC129" s="21"/>
      <c r="AE129" s="90" t="s">
        <v>430</v>
      </c>
      <c r="AF129" s="82"/>
      <c r="CP129" s="19" t="str">
        <f t="shared" si="40"/>
        <v>Schurrer Gabriel</v>
      </c>
      <c r="CR129" s="19">
        <f t="shared" si="41"/>
        <v>30</v>
      </c>
      <c r="CS129" s="19" t="str">
        <f t="shared" si="42"/>
        <v>F</v>
      </c>
      <c r="CT129" s="154">
        <v>7654</v>
      </c>
      <c r="CU129" s="126"/>
      <c r="CV129" s="125">
        <v>614</v>
      </c>
      <c r="CW129" s="33">
        <f t="shared" si="59"/>
        <v>4</v>
      </c>
      <c r="CX129" s="83" t="str">
        <f t="shared" si="60"/>
        <v>Laborassistenz 2</v>
      </c>
      <c r="CY129" s="125">
        <v>614</v>
      </c>
      <c r="CZ129" s="33">
        <f t="shared" si="53"/>
        <v>4</v>
      </c>
      <c r="DA129" s="83" t="str">
        <f t="shared" si="54"/>
        <v>Laborassistenz 2</v>
      </c>
      <c r="DB129" s="125">
        <v>614</v>
      </c>
      <c r="DC129" s="33">
        <f t="shared" si="55"/>
        <v>4</v>
      </c>
      <c r="DD129" s="83" t="str">
        <f t="shared" si="56"/>
        <v>Laborassistenz 2</v>
      </c>
      <c r="DE129" s="20"/>
      <c r="DF129" s="125">
        <v>614</v>
      </c>
      <c r="DG129" s="33">
        <f t="shared" si="57"/>
        <v>4</v>
      </c>
      <c r="DH129" s="83" t="str">
        <f t="shared" si="58"/>
        <v>Laborassistenz 2</v>
      </c>
      <c r="DM129" s="19">
        <f t="shared" si="43"/>
        <v>7654</v>
      </c>
      <c r="DN129" s="153">
        <v>7</v>
      </c>
      <c r="DO129" s="19">
        <v>0</v>
      </c>
      <c r="DP129" s="19" t="s">
        <v>963</v>
      </c>
    </row>
    <row r="130" spans="1:139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360</v>
      </c>
      <c r="P130" s="15" t="s">
        <v>1093</v>
      </c>
      <c r="Q130" s="15">
        <v>126</v>
      </c>
      <c r="R130" s="161" t="s">
        <v>365</v>
      </c>
      <c r="S130" s="27" t="s">
        <v>882</v>
      </c>
      <c r="T130" s="21">
        <v>1995</v>
      </c>
      <c r="U130" s="28" t="s">
        <v>628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CP130" s="19" t="str">
        <f t="shared" si="40"/>
        <v>Räuftlin Thomas</v>
      </c>
      <c r="CT130" s="154">
        <v>9729</v>
      </c>
      <c r="CU130" s="126"/>
      <c r="CV130" s="125"/>
      <c r="CW130" s="33"/>
      <c r="CX130" s="83"/>
      <c r="CY130" s="125"/>
      <c r="CZ130" s="33"/>
      <c r="DA130" s="83"/>
      <c r="DB130" s="125"/>
      <c r="DC130" s="33"/>
      <c r="DD130" s="83"/>
      <c r="DE130" s="20"/>
      <c r="DF130" s="33"/>
      <c r="DG130" s="33"/>
      <c r="DH130" s="83"/>
      <c r="DM130" s="19">
        <f t="shared" si="43"/>
        <v>9729</v>
      </c>
      <c r="DN130" s="153">
        <v>8</v>
      </c>
      <c r="DO130" s="19">
        <v>0</v>
      </c>
      <c r="DP130" s="185" t="s">
        <v>976</v>
      </c>
    </row>
    <row r="131" spans="1:139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904</v>
      </c>
      <c r="Q131" s="15">
        <v>127</v>
      </c>
      <c r="R131" s="42"/>
      <c r="S131" s="27" t="s">
        <v>863</v>
      </c>
      <c r="T131" s="21">
        <v>1992</v>
      </c>
      <c r="U131" s="28" t="s">
        <v>628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P131" s="19" t="str">
        <f t="shared" si="40"/>
        <v>Denzler Benjamin</v>
      </c>
      <c r="CT131" s="154">
        <v>9730</v>
      </c>
      <c r="CU131" s="126"/>
      <c r="CV131" s="125"/>
      <c r="CW131" s="33"/>
      <c r="CX131" s="83"/>
      <c r="CY131" s="125"/>
      <c r="CZ131" s="33"/>
      <c r="DA131" s="83"/>
      <c r="DB131" s="125"/>
      <c r="DC131" s="33"/>
      <c r="DD131" s="83"/>
      <c r="DE131" s="20"/>
      <c r="DF131" s="33"/>
      <c r="DG131" s="33"/>
      <c r="DH131" s="83"/>
      <c r="DM131" s="19">
        <f>+CT131</f>
        <v>9730</v>
      </c>
      <c r="DN131" s="153">
        <v>8</v>
      </c>
      <c r="DO131" s="19">
        <v>0</v>
      </c>
      <c r="DP131" s="185" t="s">
        <v>976</v>
      </c>
    </row>
    <row r="132" spans="1:139" x14ac:dyDescent="0.25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903</v>
      </c>
      <c r="Q132" s="15">
        <v>128</v>
      </c>
      <c r="R132" s="42"/>
      <c r="S132" s="27" t="s">
        <v>900</v>
      </c>
      <c r="T132" s="21">
        <v>1996</v>
      </c>
      <c r="U132" s="28" t="s">
        <v>628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D132" s="19"/>
      <c r="AE132" s="90" t="s">
        <v>381</v>
      </c>
      <c r="AF132" s="82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  <c r="BP132" s="19"/>
      <c r="BQ132" s="19"/>
      <c r="BR132" s="19"/>
      <c r="BS132" s="19"/>
      <c r="BT132" s="19"/>
      <c r="BU132" s="19"/>
      <c r="BV132" s="19"/>
      <c r="BW132" s="19"/>
      <c r="BX132" s="19"/>
      <c r="BY132" s="19"/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 t="str">
        <f t="shared" ref="CP132:CP139" si="61">+S132</f>
        <v>Boschung Jan</v>
      </c>
      <c r="CQ132" s="19"/>
      <c r="CT132" s="154">
        <v>9740</v>
      </c>
      <c r="CU132" s="126"/>
      <c r="CV132" s="125"/>
      <c r="CW132" s="33"/>
      <c r="CX132" s="83"/>
      <c r="CY132" s="125"/>
      <c r="CZ132" s="33"/>
      <c r="DA132" s="83"/>
      <c r="DB132" s="125"/>
      <c r="DC132" s="33"/>
      <c r="DD132" s="83"/>
      <c r="DE132" s="20"/>
      <c r="DF132" s="33"/>
      <c r="DG132" s="33"/>
      <c r="DH132" s="83"/>
    </row>
    <row r="133" spans="1:139" s="19" customFormat="1" x14ac:dyDescent="0.2">
      <c r="A133" s="53">
        <v>0</v>
      </c>
      <c r="B133" s="53"/>
      <c r="C133" s="53">
        <f>IF(Z133&gt;=10,1,0)</f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361</v>
      </c>
      <c r="P133" s="15" t="s">
        <v>902</v>
      </c>
      <c r="Q133" s="15">
        <v>129</v>
      </c>
      <c r="R133" s="42"/>
      <c r="S133" s="27" t="s">
        <v>899</v>
      </c>
      <c r="T133" s="21">
        <v>1995</v>
      </c>
      <c r="U133" s="28" t="s">
        <v>628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61"/>
        <v>Schmidlin Julian</v>
      </c>
      <c r="CT133" s="154">
        <v>9729</v>
      </c>
      <c r="CU133" s="126"/>
      <c r="CV133" s="125"/>
      <c r="CW133" s="33"/>
      <c r="CX133" s="83"/>
      <c r="CY133" s="125"/>
      <c r="CZ133" s="33"/>
      <c r="DA133" s="83"/>
      <c r="DB133" s="125"/>
      <c r="DC133" s="33"/>
      <c r="DD133" s="83"/>
      <c r="DE133" s="20"/>
      <c r="DF133" s="33"/>
      <c r="DG133" s="33"/>
      <c r="DH133" s="83"/>
      <c r="DM133" s="19">
        <f t="shared" ref="DM133:DM139" si="62">+CT133</f>
        <v>9729</v>
      </c>
      <c r="DN133" s="153">
        <v>8</v>
      </c>
      <c r="DO133" s="19">
        <v>0</v>
      </c>
      <c r="DP133" s="185" t="s">
        <v>976</v>
      </c>
    </row>
    <row r="134" spans="1:139" s="19" customFormat="1" x14ac:dyDescent="0.2">
      <c r="A134" s="53">
        <v>0</v>
      </c>
      <c r="B134" s="53"/>
      <c r="C134" s="53">
        <f>IF(Z134&gt;=10,1,0)</f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901</v>
      </c>
      <c r="Q134" s="15">
        <v>130</v>
      </c>
      <c r="R134" s="42"/>
      <c r="S134" s="27" t="s">
        <v>898</v>
      </c>
      <c r="T134" s="21">
        <v>1996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61"/>
        <v>Oswald Leroy</v>
      </c>
      <c r="CT134" s="154">
        <v>9730</v>
      </c>
      <c r="CU134" s="126"/>
      <c r="CV134" s="125"/>
      <c r="CW134" s="33"/>
      <c r="CX134" s="83"/>
      <c r="CY134" s="125"/>
      <c r="CZ134" s="33"/>
      <c r="DA134" s="83"/>
      <c r="DB134" s="125"/>
      <c r="DC134" s="33"/>
      <c r="DD134" s="83"/>
      <c r="DE134" s="20"/>
      <c r="DF134" s="33"/>
      <c r="DG134" s="33"/>
      <c r="DH134" s="83"/>
      <c r="DM134" s="19">
        <f t="shared" si="62"/>
        <v>9730</v>
      </c>
      <c r="DN134" s="153">
        <v>8</v>
      </c>
      <c r="DO134" s="19">
        <v>0</v>
      </c>
      <c r="DP134" s="185" t="s">
        <v>976</v>
      </c>
    </row>
    <row r="135" spans="1:139" s="19" customFormat="1" x14ac:dyDescent="0.2">
      <c r="A135" s="53">
        <v>0</v>
      </c>
      <c r="B135" s="53"/>
      <c r="C135" s="53">
        <f t="shared" si="52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1012</v>
      </c>
      <c r="Q135" s="15">
        <v>131</v>
      </c>
      <c r="R135" s="42"/>
      <c r="S135" s="27" t="s">
        <v>1085</v>
      </c>
      <c r="T135" s="21">
        <v>1997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CP135" s="19" t="str">
        <f t="shared" si="61"/>
        <v>Stucki Tizian</v>
      </c>
      <c r="CT135" s="154">
        <v>9740</v>
      </c>
      <c r="CU135" s="126"/>
      <c r="CV135" s="125"/>
      <c r="CW135" s="33"/>
      <c r="CX135" s="83"/>
      <c r="CY135" s="125"/>
      <c r="CZ135" s="33"/>
      <c r="DA135" s="83"/>
      <c r="DB135" s="125"/>
      <c r="DC135" s="33"/>
      <c r="DD135" s="83"/>
      <c r="DE135" s="20"/>
      <c r="DF135" s="33"/>
      <c r="DG135" s="33"/>
      <c r="DH135" s="83"/>
      <c r="DM135" s="19">
        <f t="shared" si="62"/>
        <v>9740</v>
      </c>
      <c r="DN135" s="153">
        <v>8</v>
      </c>
      <c r="DO135" s="19">
        <v>0</v>
      </c>
      <c r="DP135" s="185" t="s">
        <v>976</v>
      </c>
    </row>
    <row r="136" spans="1:139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359</v>
      </c>
      <c r="P136" s="15" t="s">
        <v>1013</v>
      </c>
      <c r="Q136" s="15">
        <v>132</v>
      </c>
      <c r="R136" s="42"/>
      <c r="S136" s="27" t="s">
        <v>1086</v>
      </c>
      <c r="T136" s="21">
        <v>1998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CP136" s="19" t="str">
        <f t="shared" si="61"/>
        <v>Kipfer Cedric</v>
      </c>
      <c r="CT136" s="154">
        <v>9739</v>
      </c>
      <c r="CU136" s="126"/>
      <c r="CV136" s="125"/>
      <c r="CW136" s="33"/>
      <c r="CX136" s="83"/>
      <c r="CY136" s="125"/>
      <c r="CZ136" s="33"/>
      <c r="DA136" s="83"/>
      <c r="DB136" s="125"/>
      <c r="DC136" s="33"/>
      <c r="DD136" s="83"/>
      <c r="DE136" s="20"/>
      <c r="DF136" s="33"/>
      <c r="DG136" s="33"/>
      <c r="DH136" s="83"/>
      <c r="DM136" s="19">
        <f t="shared" si="62"/>
        <v>9739</v>
      </c>
      <c r="DN136" s="153">
        <v>8</v>
      </c>
      <c r="DO136" s="19">
        <v>0</v>
      </c>
      <c r="DP136" s="185" t="s">
        <v>976</v>
      </c>
      <c r="EI136"/>
    </row>
    <row r="137" spans="1:139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1087</v>
      </c>
      <c r="Q137" s="15">
        <v>133</v>
      </c>
      <c r="R137" s="42"/>
      <c r="S137" s="27" t="s">
        <v>1088</v>
      </c>
      <c r="T137" s="21">
        <v>1997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61"/>
        <v>Berger Noah</v>
      </c>
      <c r="CT137" s="154">
        <v>9750</v>
      </c>
      <c r="CU137" s="126"/>
      <c r="CV137" s="125"/>
      <c r="CW137" s="33"/>
      <c r="CX137" s="83"/>
      <c r="CY137" s="125"/>
      <c r="CZ137" s="33"/>
      <c r="DA137" s="83"/>
      <c r="DB137" s="125"/>
      <c r="DC137" s="33"/>
      <c r="DD137" s="83"/>
      <c r="DE137" s="20"/>
      <c r="DF137" s="33"/>
      <c r="DG137" s="33"/>
      <c r="DH137" s="83"/>
      <c r="DM137" s="19">
        <f t="shared" si="62"/>
        <v>9750</v>
      </c>
      <c r="DN137" s="153">
        <v>8</v>
      </c>
      <c r="DO137" s="19">
        <v>0</v>
      </c>
      <c r="DP137" s="185" t="s">
        <v>976</v>
      </c>
      <c r="EI137"/>
    </row>
    <row r="138" spans="1:139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1091</v>
      </c>
      <c r="Q138" s="15">
        <v>134</v>
      </c>
      <c r="R138" s="42"/>
      <c r="S138" s="27" t="s">
        <v>1089</v>
      </c>
      <c r="T138" s="21">
        <v>1998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61"/>
        <v>Pertoldi Noeh</v>
      </c>
      <c r="CT138" s="154">
        <v>9751</v>
      </c>
      <c r="CU138" s="126"/>
      <c r="CV138" s="125"/>
      <c r="CW138" s="33"/>
      <c r="CX138" s="83"/>
      <c r="CY138" s="125"/>
      <c r="CZ138" s="33"/>
      <c r="DA138" s="83"/>
      <c r="DB138" s="125"/>
      <c r="DC138" s="33"/>
      <c r="DD138" s="83"/>
      <c r="DE138" s="20"/>
      <c r="DF138" s="33"/>
      <c r="DG138" s="33"/>
      <c r="DH138" s="83"/>
      <c r="DM138" s="19">
        <f t="shared" si="62"/>
        <v>9751</v>
      </c>
      <c r="DN138" s="153">
        <v>8</v>
      </c>
      <c r="DO138" s="19">
        <v>0</v>
      </c>
      <c r="DP138" s="185" t="s">
        <v>976</v>
      </c>
      <c r="EI138"/>
    </row>
    <row r="139" spans="1:139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1092</v>
      </c>
      <c r="Q139" s="15">
        <v>135</v>
      </c>
      <c r="R139" s="42"/>
      <c r="S139" s="27" t="s">
        <v>1090</v>
      </c>
      <c r="T139" s="21">
        <v>1998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61"/>
        <v>Thahiri Florian</v>
      </c>
      <c r="CT139" s="154">
        <v>9752</v>
      </c>
      <c r="CU139" s="126"/>
      <c r="CV139" s="125"/>
      <c r="CW139" s="33"/>
      <c r="CX139" s="83"/>
      <c r="CY139" s="125"/>
      <c r="CZ139" s="33"/>
      <c r="DA139" s="83"/>
      <c r="DB139" s="125"/>
      <c r="DC139" s="33"/>
      <c r="DD139" s="83"/>
      <c r="DE139" s="20"/>
      <c r="DF139" s="33"/>
      <c r="DG139" s="33"/>
      <c r="DH139" s="83"/>
      <c r="DM139" s="19">
        <f t="shared" si="62"/>
        <v>9752</v>
      </c>
      <c r="DN139" s="153">
        <v>8</v>
      </c>
      <c r="DO139" s="19">
        <v>0</v>
      </c>
      <c r="DP139" s="185" t="s">
        <v>976</v>
      </c>
      <c r="EI139"/>
    </row>
    <row r="140" spans="1:139" s="19" customFormat="1" x14ac:dyDescent="0.25">
      <c r="A140" s="66"/>
      <c r="B140" s="66"/>
      <c r="C140" s="66"/>
      <c r="D140" s="66"/>
      <c r="E140" s="66"/>
      <c r="F140" s="60"/>
      <c r="G140" s="60"/>
      <c r="H140" s="60"/>
      <c r="I140" s="60"/>
      <c r="J140" s="60"/>
      <c r="K140" s="60"/>
      <c r="L140" s="60"/>
      <c r="M140" s="60"/>
      <c r="N140" s="60"/>
      <c r="O140" s="67"/>
      <c r="P140" s="68"/>
      <c r="Q140" s="68"/>
      <c r="R140" s="44"/>
      <c r="S140" s="30" t="s">
        <v>183</v>
      </c>
      <c r="T140" s="31">
        <f>+Q139</f>
        <v>135</v>
      </c>
      <c r="U140" s="65" t="s">
        <v>700</v>
      </c>
      <c r="V140" s="32"/>
      <c r="W140" s="34"/>
      <c r="X140" s="32"/>
      <c r="Y140" s="40"/>
      <c r="Z140" s="33"/>
      <c r="AA140" s="34"/>
      <c r="AB140" s="33"/>
      <c r="AC140" s="35"/>
      <c r="AE140" s="84"/>
      <c r="AF140" s="83"/>
      <c r="CT140" s="126"/>
      <c r="CU140" s="126"/>
      <c r="CV140" s="141"/>
      <c r="CW140" s="141"/>
      <c r="CX140" s="126"/>
      <c r="CY140" s="141"/>
      <c r="CZ140" s="141"/>
      <c r="DA140" s="126"/>
      <c r="DB140" s="141"/>
      <c r="DC140" s="141"/>
      <c r="DD140" s="126"/>
      <c r="DE140" s="126"/>
      <c r="DF140" s="138"/>
      <c r="DG140" s="138"/>
      <c r="EI140"/>
    </row>
    <row r="141" spans="1:139" customFormat="1" x14ac:dyDescent="0.25">
      <c r="A141" s="48">
        <f t="shared" ref="A141:N141" si="63">SUM(A5:A139)</f>
        <v>9</v>
      </c>
      <c r="B141" s="48">
        <f t="shared" si="63"/>
        <v>36</v>
      </c>
      <c r="C141" s="48">
        <f t="shared" si="63"/>
        <v>90</v>
      </c>
      <c r="D141" s="48">
        <f t="shared" si="63"/>
        <v>27</v>
      </c>
      <c r="E141" s="48">
        <f t="shared" si="63"/>
        <v>37</v>
      </c>
      <c r="F141" s="48">
        <f t="shared" si="63"/>
        <v>1</v>
      </c>
      <c r="G141" s="48">
        <f t="shared" si="63"/>
        <v>2</v>
      </c>
      <c r="H141" s="48">
        <f t="shared" si="63"/>
        <v>31</v>
      </c>
      <c r="I141" s="48">
        <f t="shared" si="63"/>
        <v>34</v>
      </c>
      <c r="J141" s="48">
        <f t="shared" si="63"/>
        <v>12</v>
      </c>
      <c r="K141" s="48">
        <f t="shared" si="63"/>
        <v>10</v>
      </c>
      <c r="L141" s="48">
        <f t="shared" si="63"/>
        <v>20</v>
      </c>
      <c r="M141" s="48">
        <f t="shared" si="63"/>
        <v>6</v>
      </c>
      <c r="N141" s="48">
        <f t="shared" si="63"/>
        <v>0</v>
      </c>
      <c r="O141" s="64">
        <f>SUM(D141+E141+F141+I141+K141+L141+M141)</f>
        <v>135</v>
      </c>
      <c r="P141" s="12"/>
      <c r="Q141" s="12" t="s">
        <v>224</v>
      </c>
      <c r="R141" s="45" t="s">
        <v>342</v>
      </c>
      <c r="S141" s="11" t="s">
        <v>88</v>
      </c>
      <c r="T141" s="13"/>
      <c r="U141" s="37"/>
      <c r="V141" s="13"/>
      <c r="W141" s="123"/>
      <c r="X141" s="13"/>
      <c r="Y141" s="37"/>
      <c r="Z141" s="13"/>
      <c r="AA141" s="14" t="s">
        <v>1036</v>
      </c>
      <c r="AB141" s="13"/>
      <c r="AC141" s="13"/>
      <c r="AD141" s="11"/>
      <c r="AE141" s="87" t="s">
        <v>382</v>
      </c>
      <c r="AF141" s="88" t="s">
        <v>385</v>
      </c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5"/>
      <c r="CV141" s="49"/>
      <c r="CW141" s="49"/>
      <c r="CX141" s="11"/>
      <c r="CY141" s="49"/>
      <c r="CZ141" s="49"/>
      <c r="DA141" s="11"/>
      <c r="DB141" s="49"/>
      <c r="DC141" s="49"/>
      <c r="DD141" s="11"/>
      <c r="DE141" s="115"/>
      <c r="DF141" s="13"/>
      <c r="DG141" s="13"/>
      <c r="DH141" s="11"/>
      <c r="DK141" s="11"/>
      <c r="DL141" s="11"/>
      <c r="DM141" s="11"/>
      <c r="DT141" s="19"/>
    </row>
    <row r="142" spans="1:139" customFormat="1" x14ac:dyDescent="0.25">
      <c r="A142" s="11">
        <f t="shared" ref="A142:N142" si="64">SUBTOTAL(9,A5:A139)</f>
        <v>9</v>
      </c>
      <c r="B142" s="11">
        <f t="shared" si="64"/>
        <v>36</v>
      </c>
      <c r="C142" s="11">
        <f t="shared" si="64"/>
        <v>90</v>
      </c>
      <c r="D142" s="11">
        <f t="shared" si="64"/>
        <v>27</v>
      </c>
      <c r="E142" s="11">
        <f t="shared" si="64"/>
        <v>37</v>
      </c>
      <c r="F142" s="11">
        <f t="shared" si="64"/>
        <v>1</v>
      </c>
      <c r="G142" s="11">
        <f t="shared" si="64"/>
        <v>2</v>
      </c>
      <c r="H142" s="11">
        <f t="shared" si="64"/>
        <v>31</v>
      </c>
      <c r="I142" s="11">
        <f t="shared" si="64"/>
        <v>34</v>
      </c>
      <c r="J142" s="11">
        <f t="shared" si="64"/>
        <v>12</v>
      </c>
      <c r="K142" s="11">
        <f t="shared" si="64"/>
        <v>10</v>
      </c>
      <c r="L142" s="11">
        <f t="shared" si="64"/>
        <v>20</v>
      </c>
      <c r="M142" s="11">
        <f t="shared" si="64"/>
        <v>6</v>
      </c>
      <c r="N142" s="11">
        <f t="shared" si="64"/>
        <v>0</v>
      </c>
      <c r="O142" s="64">
        <f>SUM(D142+E142+F142+I142+K142+L142+M142)</f>
        <v>135</v>
      </c>
      <c r="P142" s="12"/>
      <c r="Q142" s="12" t="s">
        <v>224</v>
      </c>
      <c r="R142" s="45" t="s">
        <v>370</v>
      </c>
      <c r="S142" s="11" t="s">
        <v>371</v>
      </c>
      <c r="T142" s="13"/>
      <c r="U142" s="37"/>
      <c r="V142" s="13"/>
      <c r="W142" s="123"/>
      <c r="X142" s="13"/>
      <c r="Y142" s="37"/>
      <c r="Z142" s="13" t="s">
        <v>185</v>
      </c>
      <c r="AA142" s="14" t="s">
        <v>886</v>
      </c>
      <c r="AB142" s="13"/>
      <c r="AC142" s="13"/>
      <c r="AD142" s="11"/>
      <c r="AE142" s="87" t="s">
        <v>373</v>
      </c>
      <c r="AF142" s="88" t="s">
        <v>97</v>
      </c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5"/>
      <c r="CV142" s="49"/>
      <c r="CW142" s="49"/>
      <c r="CX142" s="11"/>
      <c r="CY142" s="49"/>
      <c r="CZ142" s="49"/>
      <c r="DA142" s="11"/>
      <c r="DB142" s="49"/>
      <c r="DC142" s="49"/>
      <c r="DD142" s="11"/>
      <c r="DE142" s="115"/>
      <c r="DF142" s="13"/>
      <c r="DG142" s="13"/>
      <c r="DH142" s="11"/>
      <c r="DK142" s="11"/>
      <c r="DL142" s="11"/>
      <c r="DM142" s="11"/>
      <c r="DN142" s="45" t="s">
        <v>980</v>
      </c>
      <c r="DT142" s="19"/>
    </row>
    <row r="143" spans="1:139" customFormat="1" x14ac:dyDescent="0.25">
      <c r="A143" s="11"/>
      <c r="B143" s="11"/>
      <c r="C143" s="11"/>
      <c r="D143" s="49"/>
      <c r="E143" s="49"/>
      <c r="F143" s="50"/>
      <c r="G143" s="51"/>
      <c r="H143" s="51"/>
      <c r="I143" s="50"/>
      <c r="J143" s="51"/>
      <c r="K143" s="50"/>
      <c r="L143" s="50"/>
      <c r="M143" s="50"/>
      <c r="N143" s="50"/>
      <c r="O143" s="48"/>
      <c r="P143" s="12"/>
      <c r="Q143" s="12"/>
      <c r="R143" s="45" t="s">
        <v>369</v>
      </c>
      <c r="S143" s="11" t="s">
        <v>150</v>
      </c>
      <c r="T143" s="13"/>
      <c r="U143" s="37"/>
      <c r="V143" s="13"/>
      <c r="W143" s="123"/>
      <c r="X143" s="13"/>
      <c r="Y143" s="37"/>
      <c r="Z143" s="13" t="s">
        <v>186</v>
      </c>
      <c r="AA143" s="14" t="s">
        <v>187</v>
      </c>
      <c r="AB143" s="13"/>
      <c r="AC143" s="13"/>
      <c r="AD143" s="11"/>
      <c r="AE143" s="87" t="s">
        <v>375</v>
      </c>
      <c r="AF143" s="88" t="s">
        <v>386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49"/>
      <c r="DC143" s="49"/>
      <c r="DD143" s="11"/>
      <c r="DE143" s="115"/>
      <c r="DF143" s="13"/>
      <c r="DG143" s="13"/>
      <c r="DH143" s="11"/>
      <c r="DK143" s="11"/>
      <c r="DL143" s="11"/>
      <c r="DM143" s="11"/>
      <c r="DN143" s="11" t="s">
        <v>986</v>
      </c>
      <c r="DT143" s="19"/>
      <c r="EI143" s="11"/>
    </row>
    <row r="144" spans="1:139" customFormat="1" x14ac:dyDescent="0.25">
      <c r="A144" s="11"/>
      <c r="B144" s="11"/>
      <c r="C144" s="11"/>
      <c r="D144" s="49"/>
      <c r="E144" s="49"/>
      <c r="F144" s="50"/>
      <c r="G144" s="51"/>
      <c r="H144" s="51"/>
      <c r="I144" s="50"/>
      <c r="J144" s="11"/>
      <c r="K144" s="50"/>
      <c r="L144" s="50"/>
      <c r="M144" s="50"/>
      <c r="N144" s="50"/>
      <c r="O144" s="48"/>
      <c r="P144" s="69" t="s">
        <v>366</v>
      </c>
      <c r="Q144" s="69" t="s">
        <v>366</v>
      </c>
      <c r="R144" s="45" t="s">
        <v>341</v>
      </c>
      <c r="S144" s="11" t="s">
        <v>158</v>
      </c>
      <c r="T144" s="13"/>
      <c r="U144" s="37"/>
      <c r="V144" s="13"/>
      <c r="W144" s="123"/>
      <c r="X144" s="13"/>
      <c r="Y144" s="37"/>
      <c r="Z144" s="13" t="s">
        <v>189</v>
      </c>
      <c r="AA144" s="14" t="s">
        <v>888</v>
      </c>
      <c r="AB144" s="13"/>
      <c r="AC144" s="13"/>
      <c r="AD144" s="11"/>
      <c r="AE144" s="87" t="s">
        <v>376</v>
      </c>
      <c r="AF144" s="88" t="s">
        <v>110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49"/>
      <c r="DC144" s="49"/>
      <c r="DD144" s="11"/>
      <c r="DE144" s="115"/>
      <c r="DF144" s="13"/>
      <c r="DG144" s="13"/>
      <c r="DH144" s="11"/>
      <c r="DK144" s="11"/>
      <c r="DL144" s="11"/>
      <c r="DM144" s="11"/>
      <c r="DN144" s="11" t="s">
        <v>987</v>
      </c>
      <c r="DT144" s="19"/>
      <c r="EI144" s="11"/>
    </row>
    <row r="145" spans="1:139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11"/>
      <c r="K145" s="50"/>
      <c r="L145" s="50"/>
      <c r="M145" s="50"/>
      <c r="N145" s="50"/>
      <c r="O145" s="48"/>
      <c r="P145" s="12"/>
      <c r="Q145" s="12"/>
      <c r="R145" s="45" t="s">
        <v>368</v>
      </c>
      <c r="S145" s="11" t="s">
        <v>161</v>
      </c>
      <c r="T145" s="13"/>
      <c r="U145" s="37"/>
      <c r="V145" s="13"/>
      <c r="W145" s="123"/>
      <c r="X145" s="13"/>
      <c r="Y145" s="37"/>
      <c r="Z145" s="13" t="s">
        <v>876</v>
      </c>
      <c r="AA145" s="14" t="s">
        <v>877</v>
      </c>
      <c r="AB145" s="13"/>
      <c r="AC145" s="13"/>
      <c r="AD145" s="11"/>
      <c r="AE145" s="87" t="s">
        <v>379</v>
      </c>
      <c r="AF145" s="88" t="s">
        <v>387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49"/>
      <c r="DC145" s="49"/>
      <c r="DD145" s="11"/>
      <c r="DE145" s="115"/>
      <c r="DF145" s="13"/>
      <c r="DG145" s="13"/>
      <c r="DH145" s="11"/>
      <c r="DK145" s="11"/>
      <c r="DL145" s="11"/>
      <c r="DM145" s="11"/>
      <c r="DN145" s="11" t="s">
        <v>988</v>
      </c>
      <c r="DT145" s="19"/>
      <c r="EI145" s="11"/>
    </row>
    <row r="146" spans="1:139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  <c r="DN146" s="11" t="s">
        <v>981</v>
      </c>
      <c r="DT146" s="19"/>
    </row>
    <row r="147" spans="1:139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  <c r="DN147" s="11" t="s">
        <v>982</v>
      </c>
      <c r="DT147" s="19"/>
    </row>
    <row r="148" spans="1:139" x14ac:dyDescent="0.25">
      <c r="AE148" s="91" t="s">
        <v>365</v>
      </c>
      <c r="AF148" s="89" t="s">
        <v>249</v>
      </c>
      <c r="DN148" s="11" t="s">
        <v>989</v>
      </c>
      <c r="DT148" s="19"/>
    </row>
    <row r="149" spans="1:139" x14ac:dyDescent="0.25">
      <c r="AE149" s="80"/>
      <c r="DN149" s="11" t="s">
        <v>990</v>
      </c>
    </row>
    <row r="150" spans="1:139" x14ac:dyDescent="0.25">
      <c r="AE150" s="80" t="s">
        <v>408</v>
      </c>
      <c r="DN150" s="11" t="s">
        <v>991</v>
      </c>
    </row>
    <row r="151" spans="1:139" x14ac:dyDescent="0.25">
      <c r="O151" s="109"/>
      <c r="P151" s="110"/>
      <c r="Q151" s="111"/>
      <c r="R151" s="112"/>
      <c r="S151" s="113"/>
      <c r="AE151" s="80" t="s">
        <v>410</v>
      </c>
      <c r="DN151" s="11" t="s">
        <v>983</v>
      </c>
    </row>
    <row r="152" spans="1:139" x14ac:dyDescent="0.25">
      <c r="O152" s="109"/>
      <c r="P152" s="110"/>
      <c r="Q152" s="111"/>
      <c r="R152" s="112"/>
      <c r="S152" s="113"/>
      <c r="AE152" s="80" t="s">
        <v>409</v>
      </c>
      <c r="DN152" s="11" t="s">
        <v>984</v>
      </c>
    </row>
    <row r="153" spans="1:139" x14ac:dyDescent="0.25">
      <c r="O153" s="109"/>
      <c r="P153" s="110"/>
      <c r="Q153" s="111"/>
      <c r="R153" s="112"/>
      <c r="S153" s="113"/>
      <c r="AE153" s="80"/>
      <c r="DN153" s="11" t="s">
        <v>992</v>
      </c>
    </row>
    <row r="154" spans="1:139" x14ac:dyDescent="0.25">
      <c r="O154" s="114"/>
      <c r="P154" s="111"/>
      <c r="Q154" s="111"/>
      <c r="R154" s="112"/>
      <c r="S154" s="115"/>
      <c r="AE154" s="80" t="s">
        <v>411</v>
      </c>
      <c r="DN154" s="11" t="s">
        <v>985</v>
      </c>
    </row>
    <row r="155" spans="1:139" x14ac:dyDescent="0.25">
      <c r="AE155" s="80" t="s">
        <v>413</v>
      </c>
    </row>
    <row r="156" spans="1:139" x14ac:dyDescent="0.25">
      <c r="AE156" s="80" t="s">
        <v>412</v>
      </c>
      <c r="DO156" s="45" t="s">
        <v>993</v>
      </c>
    </row>
    <row r="157" spans="1:139" x14ac:dyDescent="0.25">
      <c r="AE157" s="80"/>
      <c r="DO157" s="11" t="s">
        <v>994</v>
      </c>
    </row>
    <row r="158" spans="1:139" x14ac:dyDescent="0.25">
      <c r="AE158" s="80"/>
      <c r="DO158" s="11" t="s">
        <v>995</v>
      </c>
    </row>
    <row r="159" spans="1:139" x14ac:dyDescent="0.25">
      <c r="AE159" s="80"/>
      <c r="DO159" s="11" t="s">
        <v>996</v>
      </c>
    </row>
    <row r="160" spans="1:139" x14ac:dyDescent="0.25">
      <c r="AE160" s="80"/>
      <c r="DO160" s="11" t="s">
        <v>997</v>
      </c>
    </row>
    <row r="161" spans="31:122" x14ac:dyDescent="0.25">
      <c r="AE161" s="80"/>
    </row>
    <row r="162" spans="31:122" x14ac:dyDescent="0.25">
      <c r="AE162" s="80"/>
    </row>
    <row r="163" spans="31:122" x14ac:dyDescent="0.25">
      <c r="AE163" s="80"/>
    </row>
    <row r="164" spans="31:122" x14ac:dyDescent="0.25">
      <c r="AE164" s="80"/>
    </row>
    <row r="165" spans="31:122" x14ac:dyDescent="0.25">
      <c r="AE165" s="80"/>
      <c r="DR165" s="11" t="s">
        <v>998</v>
      </c>
    </row>
    <row r="166" spans="31:122" x14ac:dyDescent="0.25">
      <c r="AE166" s="80"/>
    </row>
    <row r="167" spans="31:122" x14ac:dyDescent="0.25">
      <c r="AE167" s="80"/>
    </row>
    <row r="168" spans="31:122" x14ac:dyDescent="0.25">
      <c r="AE168" s="80"/>
      <c r="DK168" s="872" t="s">
        <v>78</v>
      </c>
      <c r="DL168" s="873"/>
      <c r="DM168" s="874"/>
      <c r="DN168" s="173" t="s">
        <v>950</v>
      </c>
    </row>
    <row r="169" spans="31:122" x14ac:dyDescent="0.25">
      <c r="AE169" s="80"/>
      <c r="DK169" s="174" t="s">
        <v>76</v>
      </c>
      <c r="DL169" s="175" t="s">
        <v>77</v>
      </c>
      <c r="DM169" s="176" t="s">
        <v>701</v>
      </c>
      <c r="DN169" s="171"/>
    </row>
    <row r="170" spans="31:122" x14ac:dyDescent="0.25">
      <c r="AE170" s="80"/>
      <c r="DK170" s="177">
        <v>101</v>
      </c>
      <c r="DL170" s="178" t="s">
        <v>712</v>
      </c>
      <c r="DM170" s="179">
        <v>2</v>
      </c>
      <c r="DN170" s="171"/>
    </row>
    <row r="171" spans="31:122" x14ac:dyDescent="0.25">
      <c r="AE171" s="80"/>
      <c r="DK171" s="177">
        <v>102</v>
      </c>
      <c r="DL171" s="178" t="s">
        <v>713</v>
      </c>
      <c r="DM171" s="179">
        <v>3</v>
      </c>
      <c r="DN171" s="171"/>
    </row>
    <row r="172" spans="31:122" x14ac:dyDescent="0.25">
      <c r="AE172" s="80"/>
      <c r="DK172" s="177">
        <v>103</v>
      </c>
      <c r="DL172" s="178" t="s">
        <v>714</v>
      </c>
      <c r="DM172" s="179">
        <v>4</v>
      </c>
      <c r="DN172" s="171"/>
    </row>
    <row r="173" spans="31:122" x14ac:dyDescent="0.25">
      <c r="AE173" s="80"/>
      <c r="DK173" s="177">
        <v>104</v>
      </c>
      <c r="DL173" s="178" t="s">
        <v>715</v>
      </c>
      <c r="DM173" s="179">
        <v>5</v>
      </c>
      <c r="DN173" s="171"/>
    </row>
    <row r="174" spans="31:122" x14ac:dyDescent="0.25">
      <c r="AE174" s="80"/>
      <c r="DK174" s="177">
        <v>111</v>
      </c>
      <c r="DL174" s="178" t="s">
        <v>716</v>
      </c>
      <c r="DM174" s="179">
        <v>4</v>
      </c>
      <c r="DN174" s="171" t="s">
        <v>953</v>
      </c>
    </row>
    <row r="175" spans="31:122" x14ac:dyDescent="0.25">
      <c r="AE175" s="80"/>
      <c r="DK175" s="177">
        <v>112</v>
      </c>
      <c r="DL175" s="178" t="s">
        <v>717</v>
      </c>
      <c r="DM175" s="179">
        <v>5</v>
      </c>
      <c r="DN175" s="171" t="s">
        <v>953</v>
      </c>
    </row>
    <row r="176" spans="31:122" x14ac:dyDescent="0.25">
      <c r="AE176" s="80"/>
      <c r="DK176" s="177">
        <v>121</v>
      </c>
      <c r="DL176" s="178" t="s">
        <v>718</v>
      </c>
      <c r="DM176" s="179">
        <v>4</v>
      </c>
      <c r="DN176" s="171" t="s">
        <v>954</v>
      </c>
    </row>
    <row r="177" spans="31:118" x14ac:dyDescent="0.25">
      <c r="AE177" s="80"/>
      <c r="DK177" s="177">
        <v>122</v>
      </c>
      <c r="DL177" s="178" t="s">
        <v>719</v>
      </c>
      <c r="DM177" s="179">
        <v>5</v>
      </c>
      <c r="DN177" s="171" t="s">
        <v>954</v>
      </c>
    </row>
    <row r="178" spans="31:118" x14ac:dyDescent="0.25">
      <c r="DK178" s="177">
        <v>123</v>
      </c>
      <c r="DL178" s="178" t="s">
        <v>720</v>
      </c>
      <c r="DM178" s="179">
        <v>6</v>
      </c>
      <c r="DN178" s="171" t="s">
        <v>954</v>
      </c>
    </row>
    <row r="179" spans="31:118" x14ac:dyDescent="0.25">
      <c r="DK179" s="177">
        <v>124</v>
      </c>
      <c r="DL179" s="178" t="s">
        <v>721</v>
      </c>
      <c r="DM179" s="179">
        <v>7</v>
      </c>
      <c r="DN179" s="171" t="s">
        <v>954</v>
      </c>
    </row>
    <row r="180" spans="31:118" x14ac:dyDescent="0.25">
      <c r="DK180" s="177">
        <v>131</v>
      </c>
      <c r="DL180" s="178" t="s">
        <v>722</v>
      </c>
      <c r="DM180" s="179">
        <v>4</v>
      </c>
      <c r="DN180" s="171" t="s">
        <v>955</v>
      </c>
    </row>
    <row r="181" spans="31:118" x14ac:dyDescent="0.25">
      <c r="DK181" s="177">
        <v>132</v>
      </c>
      <c r="DL181" s="178" t="s">
        <v>723</v>
      </c>
      <c r="DM181" s="179">
        <v>5</v>
      </c>
      <c r="DN181" s="171" t="s">
        <v>955</v>
      </c>
    </row>
    <row r="182" spans="31:118" x14ac:dyDescent="0.25">
      <c r="DK182" s="177">
        <v>133</v>
      </c>
      <c r="DL182" s="178" t="s">
        <v>724</v>
      </c>
      <c r="DM182" s="179">
        <v>6</v>
      </c>
      <c r="DN182" s="171" t="s">
        <v>955</v>
      </c>
    </row>
    <row r="183" spans="31:118" x14ac:dyDescent="0.25">
      <c r="DK183" s="177">
        <v>134</v>
      </c>
      <c r="DL183" s="178" t="s">
        <v>725</v>
      </c>
      <c r="DM183" s="179">
        <v>7</v>
      </c>
      <c r="DN183" s="171" t="s">
        <v>955</v>
      </c>
    </row>
    <row r="184" spans="31:118" x14ac:dyDescent="0.25">
      <c r="DK184" s="177">
        <v>138</v>
      </c>
      <c r="DL184" s="178" t="s">
        <v>726</v>
      </c>
      <c r="DM184" s="179">
        <v>6</v>
      </c>
      <c r="DN184" s="171"/>
    </row>
    <row r="185" spans="31:118" x14ac:dyDescent="0.25">
      <c r="DK185" s="177">
        <v>139</v>
      </c>
      <c r="DL185" s="178" t="s">
        <v>727</v>
      </c>
      <c r="DM185" s="179">
        <v>7</v>
      </c>
      <c r="DN185" s="171"/>
    </row>
    <row r="186" spans="31:118" x14ac:dyDescent="0.25">
      <c r="DK186" s="177">
        <v>141</v>
      </c>
      <c r="DL186" s="178" t="s">
        <v>728</v>
      </c>
      <c r="DM186" s="179">
        <v>8</v>
      </c>
      <c r="DN186" s="171" t="s">
        <v>956</v>
      </c>
    </row>
    <row r="187" spans="31:118" x14ac:dyDescent="0.25">
      <c r="DK187" s="177">
        <v>142</v>
      </c>
      <c r="DL187" s="178" t="s">
        <v>729</v>
      </c>
      <c r="DM187" s="179">
        <v>9</v>
      </c>
      <c r="DN187" s="171" t="s">
        <v>956</v>
      </c>
    </row>
    <row r="188" spans="31:118" x14ac:dyDescent="0.25">
      <c r="DK188" s="177">
        <v>143</v>
      </c>
      <c r="DL188" s="178" t="s">
        <v>730</v>
      </c>
      <c r="DM188" s="179">
        <v>10</v>
      </c>
      <c r="DN188" s="171" t="s">
        <v>956</v>
      </c>
    </row>
    <row r="189" spans="31:118" x14ac:dyDescent="0.25">
      <c r="DK189" s="177">
        <v>144</v>
      </c>
      <c r="DL189" s="178" t="s">
        <v>731</v>
      </c>
      <c r="DM189" s="179">
        <v>11</v>
      </c>
      <c r="DN189" s="171" t="s">
        <v>956</v>
      </c>
    </row>
    <row r="190" spans="31:118" x14ac:dyDescent="0.25">
      <c r="DK190" s="177">
        <v>150</v>
      </c>
      <c r="DL190" s="178" t="s">
        <v>732</v>
      </c>
      <c r="DM190" s="179">
        <v>8</v>
      </c>
      <c r="DN190" s="171"/>
    </row>
    <row r="191" spans="31:118" x14ac:dyDescent="0.25">
      <c r="DK191" s="177">
        <v>151</v>
      </c>
      <c r="DL191" s="178" t="s">
        <v>733</v>
      </c>
      <c r="DM191" s="179">
        <v>9</v>
      </c>
      <c r="DN191" s="171"/>
    </row>
    <row r="192" spans="31:118" x14ac:dyDescent="0.25">
      <c r="DK192" s="177">
        <v>152</v>
      </c>
      <c r="DL192" s="178" t="s">
        <v>734</v>
      </c>
      <c r="DM192" s="179">
        <v>10</v>
      </c>
      <c r="DN192" s="171"/>
    </row>
    <row r="193" spans="115:118" x14ac:dyDescent="0.25">
      <c r="DK193" s="177">
        <v>153</v>
      </c>
      <c r="DL193" s="178" t="s">
        <v>735</v>
      </c>
      <c r="DM193" s="179">
        <v>11</v>
      </c>
      <c r="DN193" s="171"/>
    </row>
    <row r="194" spans="115:118" x14ac:dyDescent="0.25">
      <c r="DK194" s="177">
        <v>154</v>
      </c>
      <c r="DL194" s="178" t="s">
        <v>736</v>
      </c>
      <c r="DM194" s="179">
        <v>12</v>
      </c>
      <c r="DN194" s="171"/>
    </row>
    <row r="195" spans="115:118" x14ac:dyDescent="0.25">
      <c r="DK195" s="177">
        <v>161</v>
      </c>
      <c r="DL195" s="178" t="s">
        <v>737</v>
      </c>
      <c r="DM195" s="179">
        <v>8</v>
      </c>
      <c r="DN195" s="171" t="s">
        <v>957</v>
      </c>
    </row>
    <row r="196" spans="115:118" x14ac:dyDescent="0.25">
      <c r="DK196" s="177">
        <v>162</v>
      </c>
      <c r="DL196" s="178" t="s">
        <v>738</v>
      </c>
      <c r="DM196" s="179">
        <v>9</v>
      </c>
      <c r="DN196" s="171" t="s">
        <v>957</v>
      </c>
    </row>
    <row r="197" spans="115:118" x14ac:dyDescent="0.25">
      <c r="DK197" s="177">
        <v>163</v>
      </c>
      <c r="DL197" s="178" t="s">
        <v>739</v>
      </c>
      <c r="DM197" s="179">
        <v>10</v>
      </c>
      <c r="DN197" s="171"/>
    </row>
    <row r="198" spans="115:118" x14ac:dyDescent="0.25">
      <c r="DK198" s="177">
        <v>164</v>
      </c>
      <c r="DL198" s="178" t="s">
        <v>740</v>
      </c>
      <c r="DM198" s="179">
        <v>11</v>
      </c>
      <c r="DN198" s="171"/>
    </row>
    <row r="199" spans="115:118" x14ac:dyDescent="0.25">
      <c r="DK199" s="177">
        <v>171</v>
      </c>
      <c r="DL199" s="178" t="s">
        <v>741</v>
      </c>
      <c r="DM199" s="179">
        <v>9</v>
      </c>
      <c r="DN199" s="171"/>
    </row>
    <row r="200" spans="115:118" x14ac:dyDescent="0.25">
      <c r="DK200" s="177">
        <v>172</v>
      </c>
      <c r="DL200" s="178" t="s">
        <v>742</v>
      </c>
      <c r="DM200" s="179">
        <v>10</v>
      </c>
      <c r="DN200" s="171"/>
    </row>
    <row r="201" spans="115:118" x14ac:dyDescent="0.25">
      <c r="DK201" s="177">
        <v>173</v>
      </c>
      <c r="DL201" s="178" t="s">
        <v>743</v>
      </c>
      <c r="DM201" s="179">
        <v>11</v>
      </c>
      <c r="DN201" s="171"/>
    </row>
    <row r="202" spans="115:118" x14ac:dyDescent="0.25">
      <c r="DK202" s="177">
        <v>174</v>
      </c>
      <c r="DL202" s="178" t="s">
        <v>744</v>
      </c>
      <c r="DM202" s="179">
        <v>12</v>
      </c>
      <c r="DN202" s="171"/>
    </row>
    <row r="203" spans="115:118" x14ac:dyDescent="0.25">
      <c r="DK203" s="177">
        <v>181</v>
      </c>
      <c r="DL203" s="178" t="s">
        <v>745</v>
      </c>
      <c r="DM203" s="179">
        <v>10</v>
      </c>
      <c r="DN203" s="171"/>
    </row>
    <row r="204" spans="115:118" x14ac:dyDescent="0.25">
      <c r="DK204" s="177">
        <v>183</v>
      </c>
      <c r="DL204" s="178" t="s">
        <v>746</v>
      </c>
      <c r="DM204" s="179">
        <v>12</v>
      </c>
      <c r="DN204" s="171"/>
    </row>
    <row r="205" spans="115:118" x14ac:dyDescent="0.25">
      <c r="DK205" s="177">
        <v>191</v>
      </c>
      <c r="DL205" s="178" t="s">
        <v>747</v>
      </c>
      <c r="DM205" s="179">
        <v>7</v>
      </c>
      <c r="DN205" s="171"/>
    </row>
    <row r="206" spans="115:118" x14ac:dyDescent="0.25">
      <c r="DK206" s="177">
        <v>192</v>
      </c>
      <c r="DL206" s="178" t="s">
        <v>748</v>
      </c>
      <c r="DM206" s="179">
        <v>8</v>
      </c>
      <c r="DN206" s="171"/>
    </row>
    <row r="207" spans="115:118" x14ac:dyDescent="0.25">
      <c r="DK207" s="177">
        <v>193</v>
      </c>
      <c r="DL207" s="178" t="s">
        <v>749</v>
      </c>
      <c r="DM207" s="179">
        <v>9</v>
      </c>
      <c r="DN207" s="171"/>
    </row>
    <row r="208" spans="115:118" x14ac:dyDescent="0.25">
      <c r="DK208" s="177">
        <v>201</v>
      </c>
      <c r="DL208" s="178" t="s">
        <v>750</v>
      </c>
      <c r="DM208" s="179">
        <v>2</v>
      </c>
      <c r="DN208" s="171"/>
    </row>
    <row r="209" spans="115:118" x14ac:dyDescent="0.25">
      <c r="DK209" s="177">
        <v>202</v>
      </c>
      <c r="DL209" s="178" t="s">
        <v>751</v>
      </c>
      <c r="DM209" s="179">
        <v>3</v>
      </c>
      <c r="DN209" s="171"/>
    </row>
    <row r="210" spans="115:118" x14ac:dyDescent="0.25">
      <c r="DK210" s="177">
        <v>211</v>
      </c>
      <c r="DL210" s="178" t="s">
        <v>752</v>
      </c>
      <c r="DM210" s="179">
        <v>4</v>
      </c>
      <c r="DN210" s="171" t="s">
        <v>958</v>
      </c>
    </row>
    <row r="211" spans="115:118" x14ac:dyDescent="0.25">
      <c r="DK211" s="177">
        <v>212</v>
      </c>
      <c r="DL211" s="178" t="s">
        <v>753</v>
      </c>
      <c r="DM211" s="179">
        <v>5</v>
      </c>
      <c r="DN211" s="171" t="s">
        <v>958</v>
      </c>
    </row>
    <row r="212" spans="115:118" x14ac:dyDescent="0.25">
      <c r="DK212" s="177">
        <v>213</v>
      </c>
      <c r="DL212" s="178" t="s">
        <v>754</v>
      </c>
      <c r="DM212" s="179">
        <v>6</v>
      </c>
      <c r="DN212" s="171" t="s">
        <v>958</v>
      </c>
    </row>
    <row r="213" spans="115:118" x14ac:dyDescent="0.25">
      <c r="DK213" s="177">
        <v>214</v>
      </c>
      <c r="DL213" s="178" t="s">
        <v>755</v>
      </c>
      <c r="DM213" s="179">
        <v>7</v>
      </c>
      <c r="DN213" s="171" t="s">
        <v>958</v>
      </c>
    </row>
    <row r="214" spans="115:118" x14ac:dyDescent="0.25">
      <c r="DK214" s="177">
        <v>221</v>
      </c>
      <c r="DL214" s="178" t="s">
        <v>756</v>
      </c>
      <c r="DM214" s="179">
        <v>8</v>
      </c>
      <c r="DN214" s="171" t="s">
        <v>959</v>
      </c>
    </row>
    <row r="215" spans="115:118" x14ac:dyDescent="0.25">
      <c r="DK215" s="177">
        <v>222</v>
      </c>
      <c r="DL215" s="178" t="s">
        <v>757</v>
      </c>
      <c r="DM215" s="179">
        <v>9</v>
      </c>
      <c r="DN215" s="171" t="s">
        <v>959</v>
      </c>
    </row>
    <row r="216" spans="115:118" x14ac:dyDescent="0.25">
      <c r="DK216" s="177">
        <v>223</v>
      </c>
      <c r="DL216" s="178" t="s">
        <v>758</v>
      </c>
      <c r="DM216" s="179">
        <v>10</v>
      </c>
      <c r="DN216" s="171" t="s">
        <v>959</v>
      </c>
    </row>
    <row r="217" spans="115:118" x14ac:dyDescent="0.25">
      <c r="DK217" s="177">
        <v>224</v>
      </c>
      <c r="DL217" s="178" t="s">
        <v>759</v>
      </c>
      <c r="DM217" s="179">
        <v>11</v>
      </c>
      <c r="DN217" s="171" t="s">
        <v>959</v>
      </c>
    </row>
    <row r="218" spans="115:118" x14ac:dyDescent="0.25">
      <c r="DK218" s="177">
        <v>241</v>
      </c>
      <c r="DL218" s="178" t="s">
        <v>760</v>
      </c>
      <c r="DM218" s="179">
        <v>8</v>
      </c>
      <c r="DN218" s="171"/>
    </row>
    <row r="219" spans="115:118" x14ac:dyDescent="0.25">
      <c r="DK219" s="177">
        <v>242</v>
      </c>
      <c r="DL219" s="178" t="s">
        <v>761</v>
      </c>
      <c r="DM219" s="179">
        <v>9</v>
      </c>
      <c r="DN219" s="171"/>
    </row>
    <row r="220" spans="115:118" x14ac:dyDescent="0.25">
      <c r="DK220" s="177">
        <v>243</v>
      </c>
      <c r="DL220" s="178" t="s">
        <v>762</v>
      </c>
      <c r="DM220" s="179">
        <v>10</v>
      </c>
      <c r="DN220" s="171"/>
    </row>
    <row r="221" spans="115:118" x14ac:dyDescent="0.25">
      <c r="DK221" s="177">
        <v>244</v>
      </c>
      <c r="DL221" s="178" t="s">
        <v>763</v>
      </c>
      <c r="DM221" s="179">
        <v>11</v>
      </c>
      <c r="DN221" s="171"/>
    </row>
    <row r="222" spans="115:118" x14ac:dyDescent="0.25">
      <c r="DK222" s="177">
        <v>250</v>
      </c>
      <c r="DL222" s="178" t="s">
        <v>764</v>
      </c>
      <c r="DM222" s="179">
        <v>8</v>
      </c>
      <c r="DN222" s="171"/>
    </row>
    <row r="223" spans="115:118" x14ac:dyDescent="0.25">
      <c r="DK223" s="177">
        <v>251</v>
      </c>
      <c r="DL223" s="178" t="s">
        <v>765</v>
      </c>
      <c r="DM223" s="179">
        <v>9</v>
      </c>
      <c r="DN223" s="171"/>
    </row>
    <row r="224" spans="115:118" x14ac:dyDescent="0.25">
      <c r="DK224" s="177">
        <v>252</v>
      </c>
      <c r="DL224" s="178" t="s">
        <v>766</v>
      </c>
      <c r="DM224" s="179">
        <v>10</v>
      </c>
      <c r="DN224" s="171"/>
    </row>
    <row r="225" spans="115:118" x14ac:dyDescent="0.25">
      <c r="DK225" s="177">
        <v>253</v>
      </c>
      <c r="DL225" s="178" t="s">
        <v>767</v>
      </c>
      <c r="DM225" s="179">
        <v>11</v>
      </c>
      <c r="DN225" s="171"/>
    </row>
    <row r="226" spans="115:118" x14ac:dyDescent="0.25">
      <c r="DK226" s="177">
        <v>254</v>
      </c>
      <c r="DL226" s="178" t="s">
        <v>768</v>
      </c>
      <c r="DM226" s="179">
        <v>12</v>
      </c>
      <c r="DN226" s="171"/>
    </row>
    <row r="227" spans="115:118" x14ac:dyDescent="0.25">
      <c r="DK227" s="177">
        <v>351</v>
      </c>
      <c r="DL227" s="178" t="s">
        <v>769</v>
      </c>
      <c r="DM227" s="179">
        <v>7</v>
      </c>
      <c r="DN227" s="171"/>
    </row>
    <row r="228" spans="115:118" x14ac:dyDescent="0.25">
      <c r="DK228" s="177">
        <v>352</v>
      </c>
      <c r="DL228" s="178" t="s">
        <v>770</v>
      </c>
      <c r="DM228" s="179">
        <v>8</v>
      </c>
      <c r="DN228" s="171"/>
    </row>
    <row r="229" spans="115:118" x14ac:dyDescent="0.25">
      <c r="DK229" s="177">
        <v>353</v>
      </c>
      <c r="DL229" s="178" t="s">
        <v>771</v>
      </c>
      <c r="DM229" s="179">
        <v>9</v>
      </c>
      <c r="DN229" s="171"/>
    </row>
    <row r="230" spans="115:118" x14ac:dyDescent="0.25">
      <c r="DK230" s="177">
        <v>354</v>
      </c>
      <c r="DL230" s="178" t="s">
        <v>772</v>
      </c>
      <c r="DM230" s="179">
        <v>10</v>
      </c>
      <c r="DN230" s="171"/>
    </row>
    <row r="231" spans="115:118" x14ac:dyDescent="0.25">
      <c r="DK231" s="177">
        <v>355</v>
      </c>
      <c r="DL231" s="178" t="s">
        <v>773</v>
      </c>
      <c r="DM231" s="179">
        <v>11</v>
      </c>
      <c r="DN231" s="171"/>
    </row>
    <row r="232" spans="115:118" x14ac:dyDescent="0.25">
      <c r="DK232" s="177">
        <v>356</v>
      </c>
      <c r="DL232" s="178" t="s">
        <v>774</v>
      </c>
      <c r="DM232" s="179">
        <v>12</v>
      </c>
      <c r="DN232" s="171"/>
    </row>
    <row r="233" spans="115:118" x14ac:dyDescent="0.25">
      <c r="DK233" s="177">
        <v>361</v>
      </c>
      <c r="DL233" s="178" t="s">
        <v>775</v>
      </c>
      <c r="DM233" s="179">
        <v>6</v>
      </c>
      <c r="DN233" s="171"/>
    </row>
    <row r="234" spans="115:118" x14ac:dyDescent="0.25">
      <c r="DK234" s="177">
        <v>362</v>
      </c>
      <c r="DL234" s="178" t="s">
        <v>776</v>
      </c>
      <c r="DM234" s="179">
        <v>7</v>
      </c>
      <c r="DN234" s="171"/>
    </row>
    <row r="235" spans="115:118" x14ac:dyDescent="0.25">
      <c r="DK235" s="177">
        <v>363</v>
      </c>
      <c r="DL235" s="178" t="s">
        <v>777</v>
      </c>
      <c r="DM235" s="179">
        <v>8</v>
      </c>
      <c r="DN235" s="171"/>
    </row>
    <row r="236" spans="115:118" x14ac:dyDescent="0.25">
      <c r="DK236" s="177">
        <v>364</v>
      </c>
      <c r="DL236" s="178" t="s">
        <v>778</v>
      </c>
      <c r="DM236" s="179">
        <v>9</v>
      </c>
      <c r="DN236" s="171"/>
    </row>
    <row r="237" spans="115:118" x14ac:dyDescent="0.25">
      <c r="DK237" s="177">
        <v>366</v>
      </c>
      <c r="DL237" s="178" t="s">
        <v>779</v>
      </c>
      <c r="DM237" s="179">
        <v>8</v>
      </c>
      <c r="DN237" s="171"/>
    </row>
    <row r="238" spans="115:118" x14ac:dyDescent="0.25">
      <c r="DK238" s="177">
        <v>367</v>
      </c>
      <c r="DL238" s="178" t="s">
        <v>780</v>
      </c>
      <c r="DM238" s="179">
        <v>9</v>
      </c>
      <c r="DN238" s="171"/>
    </row>
    <row r="239" spans="115:118" x14ac:dyDescent="0.25">
      <c r="DK239" s="177">
        <v>368</v>
      </c>
      <c r="DL239" s="178" t="s">
        <v>781</v>
      </c>
      <c r="DM239" s="179">
        <v>10</v>
      </c>
      <c r="DN239" s="171"/>
    </row>
    <row r="240" spans="115:118" x14ac:dyDescent="0.25">
      <c r="DK240" s="177">
        <v>371</v>
      </c>
      <c r="DL240" s="178" t="s">
        <v>782</v>
      </c>
      <c r="DM240" s="179">
        <v>7</v>
      </c>
      <c r="DN240" s="171"/>
    </row>
    <row r="241" spans="115:118" x14ac:dyDescent="0.25">
      <c r="DK241" s="177">
        <v>372</v>
      </c>
      <c r="DL241" s="178" t="s">
        <v>783</v>
      </c>
      <c r="DM241" s="179">
        <v>8</v>
      </c>
      <c r="DN241" s="171"/>
    </row>
    <row r="242" spans="115:118" x14ac:dyDescent="0.25">
      <c r="DK242" s="177">
        <v>373</v>
      </c>
      <c r="DL242" s="178" t="s">
        <v>784</v>
      </c>
      <c r="DM242" s="179">
        <v>9</v>
      </c>
      <c r="DN242" s="171"/>
    </row>
    <row r="243" spans="115:118" x14ac:dyDescent="0.25">
      <c r="DK243" s="177">
        <v>374</v>
      </c>
      <c r="DL243" s="178" t="s">
        <v>785</v>
      </c>
      <c r="DM243" s="179">
        <v>10</v>
      </c>
      <c r="DN243" s="171"/>
    </row>
    <row r="244" spans="115:118" x14ac:dyDescent="0.25">
      <c r="DK244" s="177">
        <v>375</v>
      </c>
      <c r="DL244" s="178" t="s">
        <v>786</v>
      </c>
      <c r="DM244" s="179">
        <v>11</v>
      </c>
      <c r="DN244" s="171"/>
    </row>
    <row r="245" spans="115:118" x14ac:dyDescent="0.25">
      <c r="DK245" s="177">
        <v>376</v>
      </c>
      <c r="DL245" s="178" t="s">
        <v>787</v>
      </c>
      <c r="DM245" s="179">
        <v>8</v>
      </c>
      <c r="DN245" s="171"/>
    </row>
    <row r="246" spans="115:118" x14ac:dyDescent="0.25">
      <c r="DK246" s="177">
        <v>377</v>
      </c>
      <c r="DL246" s="178" t="s">
        <v>788</v>
      </c>
      <c r="DM246" s="179">
        <v>9</v>
      </c>
      <c r="DN246" s="171"/>
    </row>
    <row r="247" spans="115:118" x14ac:dyDescent="0.25">
      <c r="DK247" s="177">
        <v>378</v>
      </c>
      <c r="DL247" s="178" t="s">
        <v>789</v>
      </c>
      <c r="DM247" s="179">
        <v>11</v>
      </c>
      <c r="DN247" s="171"/>
    </row>
    <row r="248" spans="115:118" x14ac:dyDescent="0.25">
      <c r="DK248" s="177">
        <v>381</v>
      </c>
      <c r="DL248" s="178" t="s">
        <v>732</v>
      </c>
      <c r="DM248" s="179">
        <v>10</v>
      </c>
      <c r="DN248" s="171"/>
    </row>
    <row r="249" spans="115:118" x14ac:dyDescent="0.25">
      <c r="DK249" s="177">
        <v>382</v>
      </c>
      <c r="DL249" s="178" t="s">
        <v>733</v>
      </c>
      <c r="DM249" s="179">
        <v>11</v>
      </c>
      <c r="DN249" s="171"/>
    </row>
    <row r="250" spans="115:118" x14ac:dyDescent="0.25">
      <c r="DK250" s="177">
        <v>383</v>
      </c>
      <c r="DL250" s="178" t="s">
        <v>734</v>
      </c>
      <c r="DM250" s="179">
        <v>12</v>
      </c>
      <c r="DN250" s="171"/>
    </row>
    <row r="251" spans="115:118" x14ac:dyDescent="0.25">
      <c r="DK251" s="177">
        <v>410</v>
      </c>
      <c r="DL251" s="178" t="s">
        <v>790</v>
      </c>
      <c r="DM251" s="179">
        <v>5</v>
      </c>
      <c r="DN251" s="171"/>
    </row>
    <row r="252" spans="115:118" x14ac:dyDescent="0.25">
      <c r="DK252" s="177">
        <v>411</v>
      </c>
      <c r="DL252" s="178" t="s">
        <v>791</v>
      </c>
      <c r="DM252" s="179">
        <v>6</v>
      </c>
      <c r="DN252" s="171" t="s">
        <v>961</v>
      </c>
    </row>
    <row r="253" spans="115:118" x14ac:dyDescent="0.25">
      <c r="DK253" s="177">
        <v>412</v>
      </c>
      <c r="DL253" s="178" t="s">
        <v>792</v>
      </c>
      <c r="DM253" s="179">
        <v>7</v>
      </c>
      <c r="DN253" s="171" t="s">
        <v>961</v>
      </c>
    </row>
    <row r="254" spans="115:118" x14ac:dyDescent="0.25">
      <c r="DK254" s="177">
        <v>413</v>
      </c>
      <c r="DL254" s="178" t="s">
        <v>793</v>
      </c>
      <c r="DM254" s="179">
        <v>8</v>
      </c>
      <c r="DN254" s="171" t="s">
        <v>961</v>
      </c>
    </row>
    <row r="255" spans="115:118" x14ac:dyDescent="0.25">
      <c r="DK255" s="177">
        <v>420</v>
      </c>
      <c r="DL255" s="178" t="s">
        <v>794</v>
      </c>
      <c r="DM255" s="179">
        <v>4</v>
      </c>
      <c r="DN255" s="171" t="s">
        <v>960</v>
      </c>
    </row>
    <row r="256" spans="115:118" x14ac:dyDescent="0.25">
      <c r="DK256" s="177">
        <v>421</v>
      </c>
      <c r="DL256" s="178" t="s">
        <v>795</v>
      </c>
      <c r="DM256" s="179">
        <v>5</v>
      </c>
      <c r="DN256" s="171" t="s">
        <v>960</v>
      </c>
    </row>
    <row r="257" spans="115:118" x14ac:dyDescent="0.25">
      <c r="DK257" s="177">
        <v>422</v>
      </c>
      <c r="DL257" s="178" t="s">
        <v>796</v>
      </c>
      <c r="DM257" s="179">
        <v>6</v>
      </c>
      <c r="DN257" s="171" t="s">
        <v>960</v>
      </c>
    </row>
    <row r="258" spans="115:118" x14ac:dyDescent="0.25">
      <c r="DK258" s="177">
        <v>423</v>
      </c>
      <c r="DL258" s="178" t="s">
        <v>797</v>
      </c>
      <c r="DM258" s="179">
        <v>7</v>
      </c>
      <c r="DN258" s="171" t="s">
        <v>960</v>
      </c>
    </row>
    <row r="259" spans="115:118" x14ac:dyDescent="0.25">
      <c r="DK259" s="177">
        <v>424</v>
      </c>
      <c r="DL259" s="178" t="s">
        <v>798</v>
      </c>
      <c r="DM259" s="179">
        <v>8</v>
      </c>
      <c r="DN259" s="171" t="s">
        <v>960</v>
      </c>
    </row>
    <row r="260" spans="115:118" x14ac:dyDescent="0.25">
      <c r="DK260" s="177">
        <v>430</v>
      </c>
      <c r="DL260" s="178" t="s">
        <v>799</v>
      </c>
      <c r="DM260" s="179">
        <v>6</v>
      </c>
      <c r="DN260" s="171"/>
    </row>
    <row r="261" spans="115:118" x14ac:dyDescent="0.25">
      <c r="DK261" s="177">
        <v>431</v>
      </c>
      <c r="DL261" s="178" t="s">
        <v>800</v>
      </c>
      <c r="DM261" s="179">
        <v>7</v>
      </c>
      <c r="DN261" s="171"/>
    </row>
    <row r="262" spans="115:118" x14ac:dyDescent="0.25">
      <c r="DK262" s="177">
        <v>432</v>
      </c>
      <c r="DL262" s="178" t="s">
        <v>801</v>
      </c>
      <c r="DM262" s="179">
        <v>8</v>
      </c>
      <c r="DN262" s="171"/>
    </row>
    <row r="263" spans="115:118" x14ac:dyDescent="0.25">
      <c r="DK263" s="177">
        <v>433</v>
      </c>
      <c r="DL263" s="178" t="s">
        <v>802</v>
      </c>
      <c r="DM263" s="179">
        <v>9</v>
      </c>
      <c r="DN263" s="171"/>
    </row>
    <row r="264" spans="115:118" x14ac:dyDescent="0.25">
      <c r="DK264" s="177">
        <v>434</v>
      </c>
      <c r="DL264" s="178" t="s">
        <v>803</v>
      </c>
      <c r="DM264" s="179">
        <v>10</v>
      </c>
      <c r="DN264" s="171"/>
    </row>
    <row r="265" spans="115:118" x14ac:dyDescent="0.25">
      <c r="DK265" s="177">
        <v>441</v>
      </c>
      <c r="DL265" s="178" t="s">
        <v>804</v>
      </c>
      <c r="DM265" s="179">
        <v>7</v>
      </c>
      <c r="DN265" s="171" t="s">
        <v>962</v>
      </c>
    </row>
    <row r="266" spans="115:118" x14ac:dyDescent="0.25">
      <c r="DK266" s="177">
        <v>442</v>
      </c>
      <c r="DL266" s="178" t="s">
        <v>805</v>
      </c>
      <c r="DM266" s="179">
        <v>8</v>
      </c>
      <c r="DN266" s="171" t="s">
        <v>962</v>
      </c>
    </row>
    <row r="267" spans="115:118" x14ac:dyDescent="0.25">
      <c r="DK267" s="177">
        <v>443</v>
      </c>
      <c r="DL267" s="178" t="s">
        <v>806</v>
      </c>
      <c r="DM267" s="179">
        <v>9</v>
      </c>
      <c r="DN267" s="171" t="s">
        <v>962</v>
      </c>
    </row>
    <row r="268" spans="115:118" x14ac:dyDescent="0.25">
      <c r="DK268" s="177">
        <v>444</v>
      </c>
      <c r="DL268" s="178" t="s">
        <v>807</v>
      </c>
      <c r="DM268" s="179">
        <v>10</v>
      </c>
      <c r="DN268" s="171" t="s">
        <v>962</v>
      </c>
    </row>
    <row r="269" spans="115:118" x14ac:dyDescent="0.25">
      <c r="DK269" s="177">
        <v>451</v>
      </c>
      <c r="DL269" s="178" t="s">
        <v>808</v>
      </c>
      <c r="DM269" s="179">
        <v>7</v>
      </c>
      <c r="DN269" s="171"/>
    </row>
    <row r="270" spans="115:118" x14ac:dyDescent="0.25">
      <c r="DK270" s="177">
        <v>452</v>
      </c>
      <c r="DL270" s="178" t="s">
        <v>809</v>
      </c>
      <c r="DM270" s="179">
        <v>8</v>
      </c>
      <c r="DN270" s="171"/>
    </row>
    <row r="271" spans="115:118" x14ac:dyDescent="0.25">
      <c r="DK271" s="177">
        <v>453</v>
      </c>
      <c r="DL271" s="178" t="s">
        <v>810</v>
      </c>
      <c r="DM271" s="179">
        <v>9</v>
      </c>
      <c r="DN271" s="171"/>
    </row>
    <row r="272" spans="115:118" x14ac:dyDescent="0.25">
      <c r="DK272" s="177">
        <v>454</v>
      </c>
      <c r="DL272" s="178" t="s">
        <v>811</v>
      </c>
      <c r="DM272" s="179">
        <v>10</v>
      </c>
      <c r="DN272" s="171"/>
    </row>
    <row r="273" spans="115:118" x14ac:dyDescent="0.25">
      <c r="DK273" s="177">
        <v>460</v>
      </c>
      <c r="DL273" s="178" t="s">
        <v>812</v>
      </c>
      <c r="DM273" s="179">
        <v>6</v>
      </c>
      <c r="DN273" s="171"/>
    </row>
    <row r="274" spans="115:118" x14ac:dyDescent="0.25">
      <c r="DK274" s="177">
        <v>461</v>
      </c>
      <c r="DL274" s="178" t="s">
        <v>813</v>
      </c>
      <c r="DM274" s="179">
        <v>7</v>
      </c>
      <c r="DN274" s="171"/>
    </row>
    <row r="275" spans="115:118" x14ac:dyDescent="0.25">
      <c r="DK275" s="177">
        <v>462</v>
      </c>
      <c r="DL275" s="178" t="s">
        <v>814</v>
      </c>
      <c r="DM275" s="179">
        <v>8</v>
      </c>
      <c r="DN275" s="171"/>
    </row>
    <row r="276" spans="115:118" x14ac:dyDescent="0.25">
      <c r="DK276" s="177">
        <v>463</v>
      </c>
      <c r="DL276" s="178" t="s">
        <v>815</v>
      </c>
      <c r="DM276" s="179">
        <v>9</v>
      </c>
      <c r="DN276" s="171"/>
    </row>
    <row r="277" spans="115:118" x14ac:dyDescent="0.25">
      <c r="DK277" s="177">
        <v>464</v>
      </c>
      <c r="DL277" s="178" t="s">
        <v>816</v>
      </c>
      <c r="DM277" s="179">
        <v>10</v>
      </c>
      <c r="DN277" s="171"/>
    </row>
    <row r="278" spans="115:118" x14ac:dyDescent="0.25">
      <c r="DK278" s="177">
        <v>490</v>
      </c>
      <c r="DL278" s="178" t="s">
        <v>732</v>
      </c>
      <c r="DM278" s="179">
        <v>8</v>
      </c>
      <c r="DN278" s="171"/>
    </row>
    <row r="279" spans="115:118" x14ac:dyDescent="0.25">
      <c r="DK279" s="177">
        <v>491</v>
      </c>
      <c r="DL279" s="178" t="s">
        <v>733</v>
      </c>
      <c r="DM279" s="179">
        <v>9</v>
      </c>
      <c r="DN279" s="171"/>
    </row>
    <row r="280" spans="115:118" x14ac:dyDescent="0.25">
      <c r="DK280" s="177">
        <v>492</v>
      </c>
      <c r="DL280" s="178" t="s">
        <v>734</v>
      </c>
      <c r="DM280" s="179">
        <v>10</v>
      </c>
      <c r="DN280" s="171"/>
    </row>
    <row r="281" spans="115:118" x14ac:dyDescent="0.25">
      <c r="DK281" s="177">
        <v>493</v>
      </c>
      <c r="DL281" s="178" t="s">
        <v>817</v>
      </c>
      <c r="DM281" s="179">
        <v>11</v>
      </c>
      <c r="DN281" s="171"/>
    </row>
    <row r="282" spans="115:118" x14ac:dyDescent="0.25">
      <c r="DK282" s="177">
        <v>494</v>
      </c>
      <c r="DL282" s="178" t="s">
        <v>736</v>
      </c>
      <c r="DM282" s="179">
        <v>12</v>
      </c>
      <c r="DN282" s="171"/>
    </row>
    <row r="283" spans="115:118" x14ac:dyDescent="0.25">
      <c r="DK283" s="177">
        <v>501</v>
      </c>
      <c r="DL283" s="178" t="s">
        <v>818</v>
      </c>
      <c r="DM283" s="179">
        <v>1</v>
      </c>
      <c r="DN283" s="171"/>
    </row>
    <row r="284" spans="115:118" x14ac:dyDescent="0.25">
      <c r="DK284" s="177">
        <v>502</v>
      </c>
      <c r="DL284" s="178" t="s">
        <v>819</v>
      </c>
      <c r="DM284" s="179">
        <v>2</v>
      </c>
      <c r="DN284" s="171"/>
    </row>
    <row r="285" spans="115:118" x14ac:dyDescent="0.25">
      <c r="DK285" s="177">
        <v>504</v>
      </c>
      <c r="DL285" s="178" t="s">
        <v>821</v>
      </c>
      <c r="DM285" s="179">
        <v>4</v>
      </c>
      <c r="DN285" s="171"/>
    </row>
    <row r="286" spans="115:118" x14ac:dyDescent="0.25">
      <c r="DK286" s="177">
        <v>506</v>
      </c>
      <c r="DL286" s="178" t="s">
        <v>822</v>
      </c>
      <c r="DM286" s="179">
        <v>3</v>
      </c>
      <c r="DN286" s="171"/>
    </row>
    <row r="287" spans="115:118" x14ac:dyDescent="0.25">
      <c r="DK287" s="177">
        <v>507</v>
      </c>
      <c r="DL287" s="178" t="s">
        <v>823</v>
      </c>
      <c r="DM287" s="179">
        <v>4</v>
      </c>
      <c r="DN287" s="171"/>
    </row>
    <row r="288" spans="115:118" x14ac:dyDescent="0.25">
      <c r="DK288" s="177">
        <v>503</v>
      </c>
      <c r="DL288" s="178" t="s">
        <v>820</v>
      </c>
      <c r="DM288" s="179">
        <v>3</v>
      </c>
      <c r="DN288" s="171"/>
    </row>
    <row r="289" spans="115:118" x14ac:dyDescent="0.25">
      <c r="DK289" s="177">
        <v>508</v>
      </c>
      <c r="DL289" s="178" t="s">
        <v>824</v>
      </c>
      <c r="DM289" s="179">
        <v>5</v>
      </c>
      <c r="DN289" s="171"/>
    </row>
    <row r="290" spans="115:118" x14ac:dyDescent="0.25">
      <c r="DK290" s="177">
        <v>509</v>
      </c>
      <c r="DL290" s="178" t="s">
        <v>825</v>
      </c>
      <c r="DM290" s="179">
        <v>6</v>
      </c>
      <c r="DN290" s="171"/>
    </row>
    <row r="291" spans="115:118" x14ac:dyDescent="0.25">
      <c r="DK291" s="177">
        <v>511</v>
      </c>
      <c r="DL291" s="178" t="s">
        <v>826</v>
      </c>
      <c r="DM291" s="179">
        <v>4</v>
      </c>
      <c r="DN291" s="171"/>
    </row>
    <row r="292" spans="115:118" x14ac:dyDescent="0.25">
      <c r="DK292" s="177">
        <v>512</v>
      </c>
      <c r="DL292" s="178" t="s">
        <v>827</v>
      </c>
      <c r="DM292" s="179">
        <v>5</v>
      </c>
      <c r="DN292" s="171"/>
    </row>
    <row r="293" spans="115:118" x14ac:dyDescent="0.25">
      <c r="DK293" s="177">
        <v>513</v>
      </c>
      <c r="DL293" s="178" t="s">
        <v>828</v>
      </c>
      <c r="DM293" s="179">
        <v>6</v>
      </c>
      <c r="DN293" s="171"/>
    </row>
    <row r="294" spans="115:118" x14ac:dyDescent="0.25">
      <c r="DK294" s="177">
        <v>514</v>
      </c>
      <c r="DL294" s="178" t="s">
        <v>829</v>
      </c>
      <c r="DM294" s="179">
        <v>7</v>
      </c>
      <c r="DN294" s="171"/>
    </row>
    <row r="295" spans="115:118" x14ac:dyDescent="0.25">
      <c r="DK295" s="177">
        <v>516</v>
      </c>
      <c r="DL295" s="178" t="s">
        <v>830</v>
      </c>
      <c r="DM295" s="179">
        <v>4</v>
      </c>
      <c r="DN295" s="171"/>
    </row>
    <row r="296" spans="115:118" x14ac:dyDescent="0.25">
      <c r="DK296" s="177">
        <v>517</v>
      </c>
      <c r="DL296" s="178" t="s">
        <v>831</v>
      </c>
      <c r="DM296" s="179">
        <v>5</v>
      </c>
      <c r="DN296" s="171"/>
    </row>
    <row r="297" spans="115:118" x14ac:dyDescent="0.25">
      <c r="DK297" s="177">
        <v>518</v>
      </c>
      <c r="DL297" s="178" t="s">
        <v>832</v>
      </c>
      <c r="DM297" s="179">
        <v>6</v>
      </c>
      <c r="DN297" s="171"/>
    </row>
    <row r="298" spans="115:118" x14ac:dyDescent="0.25">
      <c r="DK298" s="177">
        <v>521</v>
      </c>
      <c r="DL298" s="178" t="s">
        <v>833</v>
      </c>
      <c r="DM298" s="179">
        <v>4</v>
      </c>
      <c r="DN298" s="171"/>
    </row>
    <row r="299" spans="115:118" x14ac:dyDescent="0.25">
      <c r="DK299" s="177">
        <v>522</v>
      </c>
      <c r="DL299" s="178" t="s">
        <v>834</v>
      </c>
      <c r="DM299" s="179">
        <v>5</v>
      </c>
      <c r="DN299" s="171"/>
    </row>
    <row r="300" spans="115:118" x14ac:dyDescent="0.25">
      <c r="DK300" s="177">
        <v>523</v>
      </c>
      <c r="DL300" s="178" t="s">
        <v>835</v>
      </c>
      <c r="DM300" s="179">
        <v>6</v>
      </c>
      <c r="DN300" s="171"/>
    </row>
    <row r="301" spans="115:118" x14ac:dyDescent="0.25">
      <c r="DK301" s="177">
        <v>524</v>
      </c>
      <c r="DL301" s="178" t="s">
        <v>836</v>
      </c>
      <c r="DM301" s="179">
        <v>7</v>
      </c>
      <c r="DN301" s="171"/>
    </row>
    <row r="302" spans="115:118" x14ac:dyDescent="0.25">
      <c r="DK302" s="177">
        <v>531</v>
      </c>
      <c r="DL302" s="178" t="s">
        <v>837</v>
      </c>
      <c r="DM302" s="179">
        <v>5</v>
      </c>
      <c r="DN302" s="171"/>
    </row>
    <row r="303" spans="115:118" x14ac:dyDescent="0.25">
      <c r="DK303" s="177">
        <v>532</v>
      </c>
      <c r="DL303" s="178" t="s">
        <v>838</v>
      </c>
      <c r="DM303" s="179">
        <v>6</v>
      </c>
      <c r="DN303" s="171"/>
    </row>
    <row r="304" spans="115:118" x14ac:dyDescent="0.25">
      <c r="DK304" s="177">
        <v>533</v>
      </c>
      <c r="DL304" s="178" t="s">
        <v>839</v>
      </c>
      <c r="DM304" s="179">
        <v>6</v>
      </c>
      <c r="DN304" s="171"/>
    </row>
    <row r="305" spans="115:118" x14ac:dyDescent="0.25">
      <c r="DK305" s="177">
        <v>534</v>
      </c>
      <c r="DL305" s="178" t="s">
        <v>840</v>
      </c>
      <c r="DM305" s="179">
        <v>7</v>
      </c>
      <c r="DN305" s="171"/>
    </row>
    <row r="306" spans="115:118" x14ac:dyDescent="0.25">
      <c r="DK306" s="177">
        <v>541</v>
      </c>
      <c r="DL306" s="178" t="s">
        <v>841</v>
      </c>
      <c r="DM306" s="179">
        <v>6</v>
      </c>
      <c r="DN306" s="171"/>
    </row>
    <row r="307" spans="115:118" x14ac:dyDescent="0.25">
      <c r="DK307" s="177">
        <v>542</v>
      </c>
      <c r="DL307" s="178" t="s">
        <v>842</v>
      </c>
      <c r="DM307" s="179">
        <v>7</v>
      </c>
      <c r="DN307" s="171" t="s">
        <v>967</v>
      </c>
    </row>
    <row r="308" spans="115:118" x14ac:dyDescent="0.25">
      <c r="DK308" s="177">
        <v>543</v>
      </c>
      <c r="DL308" s="178" t="s">
        <v>843</v>
      </c>
      <c r="DM308" s="179">
        <v>8</v>
      </c>
      <c r="DN308" s="171"/>
    </row>
    <row r="309" spans="115:118" x14ac:dyDescent="0.25">
      <c r="DK309" s="177">
        <v>544</v>
      </c>
      <c r="DL309" s="178" t="s">
        <v>844</v>
      </c>
      <c r="DM309" s="179">
        <v>9</v>
      </c>
      <c r="DN309" s="171"/>
    </row>
    <row r="310" spans="115:118" x14ac:dyDescent="0.25">
      <c r="DK310" s="177">
        <v>545</v>
      </c>
      <c r="DL310" s="178" t="s">
        <v>845</v>
      </c>
      <c r="DM310" s="179">
        <v>10</v>
      </c>
      <c r="DN310" s="171"/>
    </row>
    <row r="311" spans="115:118" x14ac:dyDescent="0.25">
      <c r="DK311" s="177">
        <v>550</v>
      </c>
      <c r="DL311" s="178" t="s">
        <v>846</v>
      </c>
      <c r="DM311" s="179">
        <v>7</v>
      </c>
      <c r="DN311" s="171"/>
    </row>
    <row r="312" spans="115:118" x14ac:dyDescent="0.25">
      <c r="DK312" s="177">
        <v>551</v>
      </c>
      <c r="DL312" s="178" t="s">
        <v>732</v>
      </c>
      <c r="DM312" s="179">
        <v>8</v>
      </c>
      <c r="DN312" s="171"/>
    </row>
    <row r="313" spans="115:118" x14ac:dyDescent="0.25">
      <c r="DK313" s="177">
        <v>552</v>
      </c>
      <c r="DL313" s="178" t="s">
        <v>733</v>
      </c>
      <c r="DM313" s="179">
        <v>9</v>
      </c>
      <c r="DN313" s="171"/>
    </row>
    <row r="314" spans="115:118" x14ac:dyDescent="0.25">
      <c r="DK314" s="177">
        <v>553</v>
      </c>
      <c r="DL314" s="178" t="s">
        <v>734</v>
      </c>
      <c r="DM314" s="179">
        <v>10</v>
      </c>
      <c r="DN314" s="171"/>
    </row>
    <row r="315" spans="115:118" x14ac:dyDescent="0.25">
      <c r="DK315" s="177">
        <v>554</v>
      </c>
      <c r="DL315" s="178" t="s">
        <v>817</v>
      </c>
      <c r="DM315" s="179">
        <v>11</v>
      </c>
      <c r="DN315" s="171"/>
    </row>
    <row r="316" spans="115:118" x14ac:dyDescent="0.25">
      <c r="DK316" s="177">
        <v>555</v>
      </c>
      <c r="DL316" s="180" t="s">
        <v>736</v>
      </c>
      <c r="DM316" s="179">
        <v>12</v>
      </c>
      <c r="DN316" s="171"/>
    </row>
    <row r="317" spans="115:118" x14ac:dyDescent="0.25">
      <c r="DK317" s="177">
        <v>561</v>
      </c>
      <c r="DL317" s="178" t="s">
        <v>847</v>
      </c>
      <c r="DM317" s="179">
        <v>3</v>
      </c>
      <c r="DN317" s="171"/>
    </row>
    <row r="318" spans="115:118" x14ac:dyDescent="0.25">
      <c r="DK318" s="177">
        <v>562</v>
      </c>
      <c r="DL318" s="178" t="s">
        <v>848</v>
      </c>
      <c r="DM318" s="179">
        <v>4</v>
      </c>
      <c r="DN318" s="171"/>
    </row>
    <row r="319" spans="115:118" x14ac:dyDescent="0.25">
      <c r="DK319" s="177">
        <v>563</v>
      </c>
      <c r="DL319" s="178" t="s">
        <v>849</v>
      </c>
      <c r="DM319" s="179">
        <v>5</v>
      </c>
      <c r="DN319" s="171"/>
    </row>
    <row r="320" spans="115:118" x14ac:dyDescent="0.25">
      <c r="DK320" s="177">
        <v>564</v>
      </c>
      <c r="DL320" s="178" t="s">
        <v>850</v>
      </c>
      <c r="DM320" s="179">
        <v>6</v>
      </c>
      <c r="DN320" s="171"/>
    </row>
    <row r="321" spans="115:118" x14ac:dyDescent="0.25">
      <c r="DK321" s="177">
        <v>565</v>
      </c>
      <c r="DL321" s="178" t="s">
        <v>851</v>
      </c>
      <c r="DM321" s="179">
        <v>7</v>
      </c>
      <c r="DN321" s="171"/>
    </row>
    <row r="322" spans="115:118" x14ac:dyDescent="0.25">
      <c r="DK322" s="177">
        <v>566</v>
      </c>
      <c r="DL322" s="178" t="s">
        <v>0</v>
      </c>
      <c r="DM322" s="179">
        <v>8</v>
      </c>
      <c r="DN322" s="171"/>
    </row>
    <row r="323" spans="115:118" x14ac:dyDescent="0.25">
      <c r="DK323" s="177">
        <v>571</v>
      </c>
      <c r="DL323" s="178" t="s">
        <v>1</v>
      </c>
      <c r="DM323" s="179">
        <v>3</v>
      </c>
      <c r="DN323" s="171"/>
    </row>
    <row r="324" spans="115:118" x14ac:dyDescent="0.25">
      <c r="DK324" s="177">
        <v>572</v>
      </c>
      <c r="DL324" s="178" t="s">
        <v>2</v>
      </c>
      <c r="DM324" s="179">
        <v>4</v>
      </c>
      <c r="DN324" s="171"/>
    </row>
    <row r="325" spans="115:118" x14ac:dyDescent="0.25">
      <c r="DK325" s="177">
        <v>573</v>
      </c>
      <c r="DL325" s="178" t="s">
        <v>3</v>
      </c>
      <c r="DM325" s="179">
        <v>5</v>
      </c>
      <c r="DN325" s="171"/>
    </row>
    <row r="326" spans="115:118" x14ac:dyDescent="0.25">
      <c r="DK326" s="177">
        <v>574</v>
      </c>
      <c r="DL326" s="178" t="s">
        <v>4</v>
      </c>
      <c r="DM326" s="179">
        <v>6</v>
      </c>
      <c r="DN326" s="171"/>
    </row>
    <row r="327" spans="115:118" x14ac:dyDescent="0.25">
      <c r="DK327" s="177">
        <v>575</v>
      </c>
      <c r="DL327" s="178" t="s">
        <v>5</v>
      </c>
      <c r="DM327" s="179">
        <v>7</v>
      </c>
      <c r="DN327" s="171"/>
    </row>
    <row r="328" spans="115:118" x14ac:dyDescent="0.25">
      <c r="DK328" s="177">
        <v>576</v>
      </c>
      <c r="DL328" s="178" t="s">
        <v>6</v>
      </c>
      <c r="DM328" s="179">
        <v>8</v>
      </c>
      <c r="DN328" s="171"/>
    </row>
    <row r="329" spans="115:118" x14ac:dyDescent="0.25">
      <c r="DK329" s="177">
        <v>577</v>
      </c>
      <c r="DL329" s="178" t="s">
        <v>7</v>
      </c>
      <c r="DM329" s="181"/>
      <c r="DN329" s="171"/>
    </row>
    <row r="330" spans="115:118" x14ac:dyDescent="0.25">
      <c r="DK330" s="177">
        <v>578</v>
      </c>
      <c r="DL330" s="178" t="s">
        <v>8</v>
      </c>
      <c r="DM330" s="179">
        <v>7</v>
      </c>
      <c r="DN330" s="171"/>
    </row>
    <row r="331" spans="115:118" x14ac:dyDescent="0.25">
      <c r="DK331" s="177">
        <v>580</v>
      </c>
      <c r="DL331" s="178" t="s">
        <v>9</v>
      </c>
      <c r="DM331" s="179">
        <v>2</v>
      </c>
      <c r="DN331" s="171"/>
    </row>
    <row r="332" spans="115:118" x14ac:dyDescent="0.25">
      <c r="DK332" s="177">
        <v>581</v>
      </c>
      <c r="DL332" s="178" t="s">
        <v>10</v>
      </c>
      <c r="DM332" s="179">
        <v>3</v>
      </c>
      <c r="DN332" s="171"/>
    </row>
    <row r="333" spans="115:118" x14ac:dyDescent="0.25">
      <c r="DK333" s="177">
        <v>582</v>
      </c>
      <c r="DL333" s="178" t="s">
        <v>11</v>
      </c>
      <c r="DM333" s="179">
        <v>4</v>
      </c>
      <c r="DN333" s="171"/>
    </row>
    <row r="334" spans="115:118" x14ac:dyDescent="0.25">
      <c r="DK334" s="177">
        <v>583</v>
      </c>
      <c r="DL334" s="178" t="s">
        <v>12</v>
      </c>
      <c r="DM334" s="179">
        <v>4</v>
      </c>
      <c r="DN334" s="171"/>
    </row>
    <row r="335" spans="115:118" x14ac:dyDescent="0.25">
      <c r="DK335" s="177">
        <v>584</v>
      </c>
      <c r="DL335" s="178" t="s">
        <v>13</v>
      </c>
      <c r="DM335" s="179">
        <v>5</v>
      </c>
      <c r="DN335" s="171"/>
    </row>
    <row r="336" spans="115:118" x14ac:dyDescent="0.25">
      <c r="DK336" s="177">
        <v>585</v>
      </c>
      <c r="DL336" s="178" t="s">
        <v>14</v>
      </c>
      <c r="DM336" s="179">
        <v>6</v>
      </c>
      <c r="DN336" s="171"/>
    </row>
    <row r="337" spans="115:118" x14ac:dyDescent="0.25">
      <c r="DK337" s="177">
        <v>586</v>
      </c>
      <c r="DL337" s="178" t="s">
        <v>15</v>
      </c>
      <c r="DM337" s="179">
        <v>7</v>
      </c>
      <c r="DN337" s="171"/>
    </row>
    <row r="338" spans="115:118" x14ac:dyDescent="0.25">
      <c r="DK338" s="177">
        <v>587</v>
      </c>
      <c r="DL338" s="178" t="s">
        <v>16</v>
      </c>
      <c r="DM338" s="179">
        <v>8</v>
      </c>
      <c r="DN338" s="171"/>
    </row>
    <row r="339" spans="115:118" x14ac:dyDescent="0.25">
      <c r="DK339" s="177">
        <v>590</v>
      </c>
      <c r="DL339" s="178" t="s">
        <v>846</v>
      </c>
      <c r="DM339" s="179">
        <v>7</v>
      </c>
      <c r="DN339" s="171"/>
    </row>
    <row r="340" spans="115:118" x14ac:dyDescent="0.25">
      <c r="DK340" s="177">
        <v>591</v>
      </c>
      <c r="DL340" s="178" t="s">
        <v>17</v>
      </c>
      <c r="DM340" s="179">
        <v>8</v>
      </c>
      <c r="DN340" s="171"/>
    </row>
    <row r="341" spans="115:118" x14ac:dyDescent="0.25">
      <c r="DK341" s="177">
        <v>592</v>
      </c>
      <c r="DL341" s="178" t="s">
        <v>18</v>
      </c>
      <c r="DM341" s="179">
        <v>9</v>
      </c>
      <c r="DN341" s="171"/>
    </row>
    <row r="342" spans="115:118" x14ac:dyDescent="0.25">
      <c r="DK342" s="177">
        <v>593</v>
      </c>
      <c r="DL342" s="178" t="s">
        <v>19</v>
      </c>
      <c r="DM342" s="179">
        <v>10</v>
      </c>
      <c r="DN342" s="171"/>
    </row>
    <row r="343" spans="115:118" x14ac:dyDescent="0.25">
      <c r="DK343" s="177">
        <v>594</v>
      </c>
      <c r="DL343" s="178" t="s">
        <v>20</v>
      </c>
      <c r="DM343" s="179">
        <v>11</v>
      </c>
      <c r="DN343" s="171"/>
    </row>
    <row r="344" spans="115:118" x14ac:dyDescent="0.25">
      <c r="DK344" s="177">
        <v>601</v>
      </c>
      <c r="DL344" s="178" t="s">
        <v>21</v>
      </c>
      <c r="DM344" s="179">
        <v>4</v>
      </c>
      <c r="DN344" s="171"/>
    </row>
    <row r="345" spans="115:118" x14ac:dyDescent="0.25">
      <c r="DK345" s="177">
        <v>602</v>
      </c>
      <c r="DL345" s="178" t="s">
        <v>22</v>
      </c>
      <c r="DM345" s="179">
        <v>5</v>
      </c>
      <c r="DN345" s="171"/>
    </row>
    <row r="346" spans="115:118" x14ac:dyDescent="0.25">
      <c r="DK346" s="177">
        <v>603</v>
      </c>
      <c r="DL346" s="178" t="s">
        <v>23</v>
      </c>
      <c r="DM346" s="179">
        <v>6</v>
      </c>
      <c r="DN346" s="171"/>
    </row>
    <row r="347" spans="115:118" x14ac:dyDescent="0.25">
      <c r="DK347" s="177">
        <v>604</v>
      </c>
      <c r="DL347" s="178" t="s">
        <v>24</v>
      </c>
      <c r="DM347" s="179">
        <v>7</v>
      </c>
      <c r="DN347" s="171"/>
    </row>
    <row r="348" spans="115:118" x14ac:dyDescent="0.25">
      <c r="DK348" s="177">
        <v>611</v>
      </c>
      <c r="DL348" s="178" t="s">
        <v>25</v>
      </c>
      <c r="DM348" s="179">
        <v>1</v>
      </c>
      <c r="DN348" s="171"/>
    </row>
    <row r="349" spans="115:118" x14ac:dyDescent="0.25">
      <c r="DK349" s="177">
        <v>612</v>
      </c>
      <c r="DL349" s="178" t="s">
        <v>26</v>
      </c>
      <c r="DM349" s="179">
        <v>2</v>
      </c>
      <c r="DN349" s="171"/>
    </row>
    <row r="350" spans="115:118" x14ac:dyDescent="0.25">
      <c r="DK350" s="177">
        <v>613</v>
      </c>
      <c r="DL350" s="178" t="s">
        <v>27</v>
      </c>
      <c r="DM350" s="179">
        <v>3</v>
      </c>
      <c r="DN350" s="171" t="s">
        <v>963</v>
      </c>
    </row>
    <row r="351" spans="115:118" x14ac:dyDescent="0.25">
      <c r="DK351" s="177">
        <v>614</v>
      </c>
      <c r="DL351" s="178" t="s">
        <v>28</v>
      </c>
      <c r="DM351" s="179">
        <v>4</v>
      </c>
      <c r="DN351" s="171" t="s">
        <v>963</v>
      </c>
    </row>
    <row r="352" spans="115:118" x14ac:dyDescent="0.25">
      <c r="DK352" s="177">
        <v>631</v>
      </c>
      <c r="DL352" s="178" t="s">
        <v>29</v>
      </c>
      <c r="DM352" s="179">
        <v>8</v>
      </c>
      <c r="DN352" s="171"/>
    </row>
    <row r="353" spans="115:118" x14ac:dyDescent="0.25">
      <c r="DK353" s="177">
        <v>632</v>
      </c>
      <c r="DL353" s="178" t="s">
        <v>30</v>
      </c>
      <c r="DM353" s="179">
        <v>9</v>
      </c>
      <c r="DN353" s="171"/>
    </row>
    <row r="354" spans="115:118" x14ac:dyDescent="0.25">
      <c r="DK354" s="177">
        <v>633</v>
      </c>
      <c r="DL354" s="178" t="s">
        <v>31</v>
      </c>
      <c r="DM354" s="179">
        <v>10</v>
      </c>
      <c r="DN354" s="171"/>
    </row>
    <row r="355" spans="115:118" x14ac:dyDescent="0.25">
      <c r="DK355" s="177">
        <v>634</v>
      </c>
      <c r="DL355" s="178" t="s">
        <v>32</v>
      </c>
      <c r="DM355" s="179">
        <v>11</v>
      </c>
      <c r="DN355" s="171"/>
    </row>
    <row r="356" spans="115:118" x14ac:dyDescent="0.25">
      <c r="DK356" s="177">
        <v>690</v>
      </c>
      <c r="DL356" s="178" t="s">
        <v>732</v>
      </c>
      <c r="DM356" s="179">
        <v>8</v>
      </c>
      <c r="DN356" s="171"/>
    </row>
    <row r="357" spans="115:118" x14ac:dyDescent="0.25">
      <c r="DK357" s="177">
        <v>691</v>
      </c>
      <c r="DL357" s="178" t="s">
        <v>733</v>
      </c>
      <c r="DM357" s="179">
        <v>9</v>
      </c>
      <c r="DN357" s="171"/>
    </row>
    <row r="358" spans="115:118" x14ac:dyDescent="0.25">
      <c r="DK358" s="177">
        <v>692</v>
      </c>
      <c r="DL358" s="178" t="s">
        <v>734</v>
      </c>
      <c r="DM358" s="179">
        <v>10</v>
      </c>
      <c r="DN358" s="171"/>
    </row>
    <row r="359" spans="115:118" x14ac:dyDescent="0.25">
      <c r="DK359" s="177">
        <v>693</v>
      </c>
      <c r="DL359" s="178" t="s">
        <v>817</v>
      </c>
      <c r="DM359" s="179">
        <v>11</v>
      </c>
      <c r="DN359" s="171"/>
    </row>
    <row r="360" spans="115:118" x14ac:dyDescent="0.25">
      <c r="DK360" s="177">
        <v>694</v>
      </c>
      <c r="DL360" s="178" t="s">
        <v>736</v>
      </c>
      <c r="DM360" s="179">
        <v>12</v>
      </c>
      <c r="DN360" s="171"/>
    </row>
    <row r="361" spans="115:118" x14ac:dyDescent="0.25">
      <c r="DK361" s="177">
        <v>706</v>
      </c>
      <c r="DL361" s="178" t="s">
        <v>33</v>
      </c>
      <c r="DM361" s="179">
        <v>4</v>
      </c>
      <c r="DN361" s="171"/>
    </row>
    <row r="362" spans="115:118" x14ac:dyDescent="0.25">
      <c r="DK362" s="177">
        <v>707</v>
      </c>
      <c r="DL362" s="178" t="s">
        <v>34</v>
      </c>
      <c r="DM362" s="179">
        <v>5</v>
      </c>
      <c r="DN362" s="171"/>
    </row>
    <row r="363" spans="115:118" x14ac:dyDescent="0.25">
      <c r="DK363" s="177">
        <v>708</v>
      </c>
      <c r="DL363" s="178" t="s">
        <v>35</v>
      </c>
      <c r="DM363" s="179">
        <v>6</v>
      </c>
      <c r="DN363" s="171"/>
    </row>
    <row r="364" spans="115:118" x14ac:dyDescent="0.25">
      <c r="DK364" s="177">
        <v>709</v>
      </c>
      <c r="DL364" s="178" t="s">
        <v>36</v>
      </c>
      <c r="DM364" s="179">
        <v>7</v>
      </c>
      <c r="DN364" s="171"/>
    </row>
    <row r="365" spans="115:118" x14ac:dyDescent="0.25">
      <c r="DK365" s="177">
        <v>710</v>
      </c>
      <c r="DL365" s="178" t="s">
        <v>37</v>
      </c>
      <c r="DM365" s="179">
        <v>6</v>
      </c>
      <c r="DN365" s="171"/>
    </row>
    <row r="366" spans="115:118" x14ac:dyDescent="0.25">
      <c r="DK366" s="177">
        <v>711</v>
      </c>
      <c r="DL366" s="178" t="s">
        <v>38</v>
      </c>
      <c r="DM366" s="179">
        <v>7</v>
      </c>
      <c r="DN366" s="171"/>
    </row>
    <row r="367" spans="115:118" x14ac:dyDescent="0.25">
      <c r="DK367" s="177">
        <v>712</v>
      </c>
      <c r="DL367" s="178" t="s">
        <v>39</v>
      </c>
      <c r="DM367" s="179">
        <v>8</v>
      </c>
      <c r="DN367" s="171"/>
    </row>
    <row r="368" spans="115:118" x14ac:dyDescent="0.25">
      <c r="DK368" s="177">
        <v>713</v>
      </c>
      <c r="DL368" s="178" t="s">
        <v>40</v>
      </c>
      <c r="DM368" s="179">
        <v>9</v>
      </c>
      <c r="DN368" s="171"/>
    </row>
    <row r="369" spans="115:118" x14ac:dyDescent="0.25">
      <c r="DK369" s="177">
        <v>714</v>
      </c>
      <c r="DL369" s="178" t="s">
        <v>41</v>
      </c>
      <c r="DM369" s="179">
        <v>10</v>
      </c>
      <c r="DN369" s="171"/>
    </row>
    <row r="370" spans="115:118" x14ac:dyDescent="0.25">
      <c r="DK370" s="177">
        <v>720</v>
      </c>
      <c r="DL370" s="178" t="s">
        <v>42</v>
      </c>
      <c r="DM370" s="179">
        <v>6</v>
      </c>
      <c r="DN370" s="171"/>
    </row>
    <row r="371" spans="115:118" x14ac:dyDescent="0.25">
      <c r="DK371" s="177">
        <v>721</v>
      </c>
      <c r="DL371" s="178" t="s">
        <v>43</v>
      </c>
      <c r="DM371" s="179">
        <v>7</v>
      </c>
      <c r="DN371" s="171"/>
    </row>
    <row r="372" spans="115:118" x14ac:dyDescent="0.25">
      <c r="DK372" s="177">
        <v>722</v>
      </c>
      <c r="DL372" s="178" t="s">
        <v>44</v>
      </c>
      <c r="DM372" s="179">
        <v>8</v>
      </c>
      <c r="DN372" s="171"/>
    </row>
    <row r="373" spans="115:118" x14ac:dyDescent="0.25">
      <c r="DK373" s="177">
        <v>723</v>
      </c>
      <c r="DL373" s="178" t="s">
        <v>45</v>
      </c>
      <c r="DM373" s="179">
        <v>9</v>
      </c>
      <c r="DN373" s="171"/>
    </row>
    <row r="374" spans="115:118" x14ac:dyDescent="0.25">
      <c r="DK374" s="177">
        <v>724</v>
      </c>
      <c r="DL374" s="178" t="s">
        <v>46</v>
      </c>
      <c r="DM374" s="179">
        <v>10</v>
      </c>
      <c r="DN374" s="171"/>
    </row>
    <row r="375" spans="115:118" x14ac:dyDescent="0.25">
      <c r="DK375" s="177">
        <v>731</v>
      </c>
      <c r="DL375" s="178" t="s">
        <v>47</v>
      </c>
      <c r="DM375" s="179">
        <v>4</v>
      </c>
      <c r="DN375" s="171" t="s">
        <v>964</v>
      </c>
    </row>
    <row r="376" spans="115:118" x14ac:dyDescent="0.25">
      <c r="DK376" s="177">
        <v>732</v>
      </c>
      <c r="DL376" s="178" t="s">
        <v>48</v>
      </c>
      <c r="DM376" s="179">
        <v>5</v>
      </c>
      <c r="DN376" s="171" t="s">
        <v>964</v>
      </c>
    </row>
    <row r="377" spans="115:118" x14ac:dyDescent="0.25">
      <c r="DK377" s="177">
        <v>733</v>
      </c>
      <c r="DL377" s="178" t="s">
        <v>49</v>
      </c>
      <c r="DM377" s="179">
        <v>6</v>
      </c>
      <c r="DN377" s="171" t="s">
        <v>964</v>
      </c>
    </row>
    <row r="378" spans="115:118" x14ac:dyDescent="0.25">
      <c r="DK378" s="177">
        <v>741</v>
      </c>
      <c r="DL378" s="178" t="s">
        <v>50</v>
      </c>
      <c r="DM378" s="179">
        <v>7</v>
      </c>
      <c r="DN378" s="171" t="s">
        <v>965</v>
      </c>
    </row>
    <row r="379" spans="115:118" x14ac:dyDescent="0.25">
      <c r="DK379" s="177">
        <v>742</v>
      </c>
      <c r="DL379" s="178" t="s">
        <v>51</v>
      </c>
      <c r="DM379" s="179">
        <v>8</v>
      </c>
      <c r="DN379" s="171" t="s">
        <v>966</v>
      </c>
    </row>
    <row r="380" spans="115:118" x14ac:dyDescent="0.25">
      <c r="DK380" s="177">
        <v>743</v>
      </c>
      <c r="DL380" s="178" t="s">
        <v>52</v>
      </c>
      <c r="DM380" s="179">
        <v>9</v>
      </c>
      <c r="DN380" s="171"/>
    </row>
    <row r="381" spans="115:118" x14ac:dyDescent="0.25">
      <c r="DK381" s="177">
        <v>750</v>
      </c>
      <c r="DL381" s="178" t="s">
        <v>732</v>
      </c>
      <c r="DM381" s="179">
        <v>9</v>
      </c>
      <c r="DN381" s="171" t="s">
        <v>951</v>
      </c>
    </row>
    <row r="382" spans="115:118" x14ac:dyDescent="0.25">
      <c r="DK382" s="177">
        <v>751</v>
      </c>
      <c r="DL382" s="178" t="s">
        <v>733</v>
      </c>
      <c r="DM382" s="179">
        <v>10</v>
      </c>
      <c r="DN382" s="171" t="s">
        <v>951</v>
      </c>
    </row>
    <row r="383" spans="115:118" x14ac:dyDescent="0.25">
      <c r="DK383" s="177">
        <v>752</v>
      </c>
      <c r="DL383" s="178" t="s">
        <v>734</v>
      </c>
      <c r="DM383" s="179">
        <v>11</v>
      </c>
      <c r="DN383" s="171" t="s">
        <v>951</v>
      </c>
    </row>
    <row r="384" spans="115:118" x14ac:dyDescent="0.25">
      <c r="DK384" s="177">
        <v>753</v>
      </c>
      <c r="DL384" s="178" t="s">
        <v>735</v>
      </c>
      <c r="DM384" s="179">
        <v>12</v>
      </c>
      <c r="DN384" s="171" t="s">
        <v>951</v>
      </c>
    </row>
    <row r="385" spans="115:118" x14ac:dyDescent="0.25">
      <c r="DK385" s="177">
        <v>760</v>
      </c>
      <c r="DL385" s="178" t="s">
        <v>53</v>
      </c>
      <c r="DM385" s="179">
        <v>6</v>
      </c>
      <c r="DN385" s="171"/>
    </row>
    <row r="386" spans="115:118" x14ac:dyDescent="0.25">
      <c r="DK386" s="177">
        <v>761</v>
      </c>
      <c r="DL386" s="178" t="s">
        <v>54</v>
      </c>
      <c r="DM386" s="179">
        <v>7</v>
      </c>
      <c r="DN386" s="171"/>
    </row>
    <row r="387" spans="115:118" x14ac:dyDescent="0.25">
      <c r="DK387" s="177">
        <v>762</v>
      </c>
      <c r="DL387" s="178" t="s">
        <v>55</v>
      </c>
      <c r="DM387" s="179">
        <v>8</v>
      </c>
      <c r="DN387" s="171"/>
    </row>
    <row r="388" spans="115:118" x14ac:dyDescent="0.25">
      <c r="DK388" s="177">
        <v>763</v>
      </c>
      <c r="DL388" s="178" t="s">
        <v>56</v>
      </c>
      <c r="DM388" s="179">
        <v>9</v>
      </c>
      <c r="DN388" s="171"/>
    </row>
    <row r="389" spans="115:118" x14ac:dyDescent="0.25">
      <c r="DK389" s="177">
        <v>764</v>
      </c>
      <c r="DL389" s="178" t="s">
        <v>57</v>
      </c>
      <c r="DM389" s="179">
        <v>10</v>
      </c>
      <c r="DN389" s="171"/>
    </row>
    <row r="390" spans="115:118" x14ac:dyDescent="0.25">
      <c r="DK390" s="177">
        <v>770</v>
      </c>
      <c r="DL390" s="178" t="s">
        <v>53</v>
      </c>
      <c r="DM390" s="179">
        <v>6</v>
      </c>
      <c r="DN390" s="171"/>
    </row>
    <row r="391" spans="115:118" x14ac:dyDescent="0.25">
      <c r="DK391" s="177">
        <v>771</v>
      </c>
      <c r="DL391" s="178" t="s">
        <v>54</v>
      </c>
      <c r="DM391" s="179">
        <v>7</v>
      </c>
      <c r="DN391" s="171" t="s">
        <v>951</v>
      </c>
    </row>
    <row r="392" spans="115:118" x14ac:dyDescent="0.25">
      <c r="DK392" s="177">
        <v>772</v>
      </c>
      <c r="DL392" s="178" t="s">
        <v>55</v>
      </c>
      <c r="DM392" s="179">
        <v>8</v>
      </c>
      <c r="DN392" s="171" t="s">
        <v>951</v>
      </c>
    </row>
    <row r="393" spans="115:118" x14ac:dyDescent="0.25">
      <c r="DK393" s="177">
        <v>773</v>
      </c>
      <c r="DL393" s="178" t="s">
        <v>56</v>
      </c>
      <c r="DM393" s="179">
        <v>9</v>
      </c>
      <c r="DN393" s="171" t="s">
        <v>951</v>
      </c>
    </row>
    <row r="394" spans="115:118" x14ac:dyDescent="0.25">
      <c r="DK394" s="177">
        <v>774</v>
      </c>
      <c r="DL394" s="178" t="s">
        <v>57</v>
      </c>
      <c r="DM394" s="179">
        <v>10</v>
      </c>
      <c r="DN394" s="171" t="s">
        <v>951</v>
      </c>
    </row>
    <row r="395" spans="115:118" x14ac:dyDescent="0.25">
      <c r="DK395" s="177">
        <v>780</v>
      </c>
      <c r="DL395" s="178" t="s">
        <v>53</v>
      </c>
      <c r="DM395" s="179">
        <v>6</v>
      </c>
      <c r="DN395" s="171"/>
    </row>
    <row r="396" spans="115:118" x14ac:dyDescent="0.25">
      <c r="DK396" s="177">
        <v>780</v>
      </c>
      <c r="DL396" s="178" t="s">
        <v>53</v>
      </c>
      <c r="DM396" s="179">
        <v>6</v>
      </c>
      <c r="DN396" s="171"/>
    </row>
    <row r="397" spans="115:118" x14ac:dyDescent="0.25">
      <c r="DK397" s="177">
        <v>781</v>
      </c>
      <c r="DL397" s="178" t="s">
        <v>54</v>
      </c>
      <c r="DM397" s="179">
        <v>7</v>
      </c>
      <c r="DN397" s="171" t="s">
        <v>952</v>
      </c>
    </row>
    <row r="398" spans="115:118" x14ac:dyDescent="0.25">
      <c r="DK398" s="177">
        <v>781</v>
      </c>
      <c r="DL398" s="178" t="s">
        <v>54</v>
      </c>
      <c r="DM398" s="179">
        <v>7</v>
      </c>
      <c r="DN398" s="171" t="s">
        <v>952</v>
      </c>
    </row>
    <row r="399" spans="115:118" x14ac:dyDescent="0.25">
      <c r="DK399" s="177">
        <v>782</v>
      </c>
      <c r="DL399" s="178" t="s">
        <v>55</v>
      </c>
      <c r="DM399" s="179">
        <v>8</v>
      </c>
      <c r="DN399" s="171" t="s">
        <v>952</v>
      </c>
    </row>
    <row r="400" spans="115:118" x14ac:dyDescent="0.25">
      <c r="DK400" s="177">
        <v>782</v>
      </c>
      <c r="DL400" s="178" t="s">
        <v>55</v>
      </c>
      <c r="DM400" s="179">
        <v>8</v>
      </c>
      <c r="DN400" s="171" t="s">
        <v>952</v>
      </c>
    </row>
    <row r="401" spans="115:118" x14ac:dyDescent="0.25">
      <c r="DK401" s="177">
        <v>783</v>
      </c>
      <c r="DL401" s="178" t="s">
        <v>56</v>
      </c>
      <c r="DM401" s="179">
        <v>9</v>
      </c>
      <c r="DN401" s="171" t="s">
        <v>952</v>
      </c>
    </row>
    <row r="402" spans="115:118" x14ac:dyDescent="0.25">
      <c r="DK402" s="177">
        <v>783</v>
      </c>
      <c r="DL402" s="178" t="s">
        <v>56</v>
      </c>
      <c r="DM402" s="179">
        <v>9</v>
      </c>
      <c r="DN402" s="171" t="s">
        <v>952</v>
      </c>
    </row>
    <row r="403" spans="115:118" x14ac:dyDescent="0.25">
      <c r="DK403" s="177">
        <v>784</v>
      </c>
      <c r="DL403" s="178" t="s">
        <v>57</v>
      </c>
      <c r="DM403" s="179">
        <v>10</v>
      </c>
      <c r="DN403" s="171" t="s">
        <v>952</v>
      </c>
    </row>
    <row r="404" spans="115:118" x14ac:dyDescent="0.25">
      <c r="DK404" s="177">
        <v>784</v>
      </c>
      <c r="DL404" s="178" t="s">
        <v>57</v>
      </c>
      <c r="DM404" s="179">
        <v>10</v>
      </c>
      <c r="DN404" s="171" t="s">
        <v>952</v>
      </c>
    </row>
    <row r="405" spans="115:118" x14ac:dyDescent="0.25">
      <c r="DK405" s="177">
        <v>811</v>
      </c>
      <c r="DL405" s="178" t="s">
        <v>58</v>
      </c>
      <c r="DM405" s="179">
        <v>4</v>
      </c>
      <c r="DN405" s="171"/>
    </row>
    <row r="406" spans="115:118" x14ac:dyDescent="0.25">
      <c r="DK406" s="177">
        <v>812</v>
      </c>
      <c r="DL406" s="178" t="s">
        <v>59</v>
      </c>
      <c r="DM406" s="179">
        <v>5</v>
      </c>
      <c r="DN406" s="171"/>
    </row>
    <row r="407" spans="115:118" x14ac:dyDescent="0.25">
      <c r="DK407" s="177">
        <v>813</v>
      </c>
      <c r="DL407" s="178" t="s">
        <v>60</v>
      </c>
      <c r="DM407" s="179">
        <v>6</v>
      </c>
      <c r="DN407" s="171"/>
    </row>
    <row r="408" spans="115:118" x14ac:dyDescent="0.25">
      <c r="DK408" s="177">
        <v>814</v>
      </c>
      <c r="DL408" s="178" t="s">
        <v>61</v>
      </c>
      <c r="DM408" s="179">
        <v>7</v>
      </c>
      <c r="DN408" s="171"/>
    </row>
    <row r="409" spans="115:118" x14ac:dyDescent="0.25">
      <c r="DK409" s="177">
        <v>821</v>
      </c>
      <c r="DL409" s="178" t="s">
        <v>62</v>
      </c>
      <c r="DM409" s="179">
        <v>7</v>
      </c>
      <c r="DN409" s="171"/>
    </row>
    <row r="410" spans="115:118" x14ac:dyDescent="0.25">
      <c r="DK410" s="177">
        <v>822</v>
      </c>
      <c r="DL410" s="178" t="s">
        <v>63</v>
      </c>
      <c r="DM410" s="179">
        <v>8</v>
      </c>
      <c r="DN410" s="171"/>
    </row>
    <row r="411" spans="115:118" x14ac:dyDescent="0.25">
      <c r="DK411" s="177">
        <v>823</v>
      </c>
      <c r="DL411" s="178" t="s">
        <v>64</v>
      </c>
      <c r="DM411" s="179">
        <v>9</v>
      </c>
      <c r="DN411" s="171"/>
    </row>
    <row r="412" spans="115:118" x14ac:dyDescent="0.25">
      <c r="DK412" s="177">
        <v>824</v>
      </c>
      <c r="DL412" s="178" t="s">
        <v>65</v>
      </c>
      <c r="DM412" s="179">
        <v>10</v>
      </c>
      <c r="DN412" s="171"/>
    </row>
    <row r="413" spans="115:118" x14ac:dyDescent="0.25">
      <c r="DK413" s="177">
        <v>850</v>
      </c>
      <c r="DL413" s="178" t="s">
        <v>732</v>
      </c>
      <c r="DM413" s="179">
        <v>8</v>
      </c>
      <c r="DN413" s="171"/>
    </row>
    <row r="414" spans="115:118" x14ac:dyDescent="0.25">
      <c r="DK414" s="177">
        <v>851</v>
      </c>
      <c r="DL414" s="178" t="s">
        <v>733</v>
      </c>
      <c r="DM414" s="179">
        <v>9</v>
      </c>
      <c r="DN414" s="171"/>
    </row>
    <row r="415" spans="115:118" x14ac:dyDescent="0.25">
      <c r="DK415" s="177">
        <v>852</v>
      </c>
      <c r="DL415" s="178" t="s">
        <v>734</v>
      </c>
      <c r="DM415" s="179">
        <v>10</v>
      </c>
      <c r="DN415" s="171"/>
    </row>
    <row r="416" spans="115:118" x14ac:dyDescent="0.25">
      <c r="DK416" s="177">
        <v>853</v>
      </c>
      <c r="DL416" s="178" t="s">
        <v>735</v>
      </c>
      <c r="DM416" s="179">
        <v>11</v>
      </c>
      <c r="DN416" s="171"/>
    </row>
    <row r="417" spans="115:118" x14ac:dyDescent="0.25">
      <c r="DK417" s="177">
        <v>951</v>
      </c>
      <c r="DL417" s="178" t="s">
        <v>66</v>
      </c>
      <c r="DM417" s="179">
        <v>6</v>
      </c>
      <c r="DN417" s="171"/>
    </row>
    <row r="418" spans="115:118" x14ac:dyDescent="0.25">
      <c r="DK418" s="177">
        <v>952</v>
      </c>
      <c r="DL418" s="178" t="s">
        <v>67</v>
      </c>
      <c r="DM418" s="179">
        <v>7</v>
      </c>
      <c r="DN418" s="171"/>
    </row>
    <row r="419" spans="115:118" x14ac:dyDescent="0.25">
      <c r="DK419" s="177">
        <v>953</v>
      </c>
      <c r="DL419" s="178" t="s">
        <v>68</v>
      </c>
      <c r="DM419" s="179">
        <v>8</v>
      </c>
      <c r="DN419" s="171"/>
    </row>
    <row r="420" spans="115:118" x14ac:dyDescent="0.25">
      <c r="DK420" s="177">
        <v>954</v>
      </c>
      <c r="DL420" s="178" t="s">
        <v>69</v>
      </c>
      <c r="DM420" s="179">
        <v>8</v>
      </c>
      <c r="DN420" s="171"/>
    </row>
    <row r="421" spans="115:118" x14ac:dyDescent="0.25">
      <c r="DK421" s="177">
        <v>955</v>
      </c>
      <c r="DL421" s="178" t="s">
        <v>70</v>
      </c>
      <c r="DM421" s="179">
        <v>9</v>
      </c>
      <c r="DN421" s="171"/>
    </row>
    <row r="422" spans="115:118" x14ac:dyDescent="0.25">
      <c r="DK422" s="177">
        <v>961</v>
      </c>
      <c r="DL422" s="178" t="s">
        <v>71</v>
      </c>
      <c r="DM422" s="179">
        <v>6</v>
      </c>
      <c r="DN422" s="171"/>
    </row>
    <row r="423" spans="115:118" x14ac:dyDescent="0.25">
      <c r="DK423" s="177">
        <v>962</v>
      </c>
      <c r="DL423" s="178" t="s">
        <v>72</v>
      </c>
      <c r="DM423" s="179">
        <v>7</v>
      </c>
      <c r="DN423" s="171"/>
    </row>
    <row r="424" spans="115:118" x14ac:dyDescent="0.25">
      <c r="DK424" s="177">
        <v>963</v>
      </c>
      <c r="DL424" s="178" t="s">
        <v>73</v>
      </c>
      <c r="DM424" s="179">
        <v>8</v>
      </c>
      <c r="DN424" s="171"/>
    </row>
    <row r="425" spans="115:118" x14ac:dyDescent="0.25">
      <c r="DK425" s="177">
        <v>971</v>
      </c>
      <c r="DL425" s="178" t="s">
        <v>74</v>
      </c>
      <c r="DM425" s="179">
        <v>6</v>
      </c>
      <c r="DN425" s="171"/>
    </row>
    <row r="426" spans="115:118" x14ac:dyDescent="0.25">
      <c r="DK426" s="182">
        <v>972</v>
      </c>
      <c r="DL426" s="183" t="s">
        <v>75</v>
      </c>
      <c r="DM426" s="184">
        <v>7</v>
      </c>
      <c r="DN426" s="172"/>
    </row>
  </sheetData>
  <autoFilter ref="A4:EJ148"/>
  <mergeCells count="18">
    <mergeCell ref="DK168:DM168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Y11 DB69:DB95 DB97:DB98 DB44:DB49 DB28:DB42 DB10:DB25 DB103:DB118 CY103 DB133:DB139 CY138:CY139 DB60 DB58 DB51:DB56 DB120:DB129">
    <cfRule type="cellIs" dxfId="151" priority="65" stopIfTrue="1" operator="notEqual">
      <formula>$DF10</formula>
    </cfRule>
  </conditionalFormatting>
  <conditionalFormatting sqref="CY44:CY45 CY104:CY118 CY69:CY98 CY47:CY49 CY27:CY42 CY13:CY25 CY10 CY60 CY58 CY51:CY56 CY120:CY129">
    <cfRule type="cellIs" dxfId="150" priority="66" stopIfTrue="1" operator="notEqual">
      <formula>$DB10</formula>
    </cfRule>
  </conditionalFormatting>
  <conditionalFormatting sqref="CY133:CY138">
    <cfRule type="cellIs" dxfId="149" priority="64" stopIfTrue="1" operator="notEqual">
      <formula>$DF133</formula>
    </cfRule>
  </conditionalFormatting>
  <conditionalFormatting sqref="DB99">
    <cfRule type="cellIs" dxfId="148" priority="62" stopIfTrue="1" operator="notEqual">
      <formula>$DF99</formula>
    </cfRule>
  </conditionalFormatting>
  <conditionalFormatting sqref="CY99">
    <cfRule type="cellIs" dxfId="147" priority="63" stopIfTrue="1" operator="notEqual">
      <formula>$DB99</formula>
    </cfRule>
  </conditionalFormatting>
  <conditionalFormatting sqref="DB100">
    <cfRule type="cellIs" dxfId="146" priority="60" stopIfTrue="1" operator="notEqual">
      <formula>$DF100</formula>
    </cfRule>
  </conditionalFormatting>
  <conditionalFormatting sqref="DB59">
    <cfRule type="cellIs" dxfId="145" priority="58" stopIfTrue="1" operator="notEqual">
      <formula>$DF59</formula>
    </cfRule>
  </conditionalFormatting>
  <conditionalFormatting sqref="CY100">
    <cfRule type="cellIs" dxfId="144" priority="61" stopIfTrue="1" operator="notEqual">
      <formula>$DB100</formula>
    </cfRule>
  </conditionalFormatting>
  <conditionalFormatting sqref="CY59">
    <cfRule type="cellIs" dxfId="143" priority="59" stopIfTrue="1" operator="notEqual">
      <formula>$DB59</formula>
    </cfRule>
  </conditionalFormatting>
  <conditionalFormatting sqref="DB63">
    <cfRule type="cellIs" dxfId="142" priority="56" stopIfTrue="1" operator="notEqual">
      <formula>$DF63</formula>
    </cfRule>
  </conditionalFormatting>
  <conditionalFormatting sqref="CY63">
    <cfRule type="cellIs" dxfId="141" priority="57" stopIfTrue="1" operator="notEqual">
      <formula>$DB63</formula>
    </cfRule>
  </conditionalFormatting>
  <conditionalFormatting sqref="DB64">
    <cfRule type="cellIs" dxfId="140" priority="54" stopIfTrue="1" operator="notEqual">
      <formula>$DF64</formula>
    </cfRule>
  </conditionalFormatting>
  <conditionalFormatting sqref="CY64">
    <cfRule type="cellIs" dxfId="139" priority="55" stopIfTrue="1" operator="notEqual">
      <formula>$DB64</formula>
    </cfRule>
  </conditionalFormatting>
  <conditionalFormatting sqref="CY46">
    <cfRule type="cellIs" dxfId="138" priority="53" stopIfTrue="1" operator="notEqual">
      <formula>$DB46</formula>
    </cfRule>
  </conditionalFormatting>
  <conditionalFormatting sqref="DB43">
    <cfRule type="cellIs" dxfId="137" priority="52" stopIfTrue="1" operator="notEqual">
      <formula>$DF43</formula>
    </cfRule>
  </conditionalFormatting>
  <conditionalFormatting sqref="CY43">
    <cfRule type="cellIs" dxfId="136" priority="51" stopIfTrue="1" operator="notEqual">
      <formula>$DB43</formula>
    </cfRule>
  </conditionalFormatting>
  <conditionalFormatting sqref="DB26">
    <cfRule type="cellIs" dxfId="135" priority="49" stopIfTrue="1" operator="notEqual">
      <formula>$DF26</formula>
    </cfRule>
  </conditionalFormatting>
  <conditionalFormatting sqref="CY26">
    <cfRule type="cellIs" dxfId="134" priority="50" stopIfTrue="1" operator="notEqual">
      <formula>$DB26</formula>
    </cfRule>
  </conditionalFormatting>
  <conditionalFormatting sqref="DB50">
    <cfRule type="cellIs" dxfId="133" priority="47" stopIfTrue="1" operator="notEqual">
      <formula>$DF50</formula>
    </cfRule>
  </conditionalFormatting>
  <conditionalFormatting sqref="CY50">
    <cfRule type="cellIs" dxfId="132" priority="48" stopIfTrue="1" operator="notEqual">
      <formula>$DB50</formula>
    </cfRule>
  </conditionalFormatting>
  <conditionalFormatting sqref="DB57">
    <cfRule type="cellIs" dxfId="131" priority="45" stopIfTrue="1" operator="notEqual">
      <formula>$DF57</formula>
    </cfRule>
  </conditionalFormatting>
  <conditionalFormatting sqref="CY57">
    <cfRule type="cellIs" dxfId="130" priority="46" stopIfTrue="1" operator="notEqual">
      <formula>$DB57</formula>
    </cfRule>
  </conditionalFormatting>
  <conditionalFormatting sqref="DB62">
    <cfRule type="cellIs" dxfId="129" priority="43" stopIfTrue="1" operator="notEqual">
      <formula>$DF62</formula>
    </cfRule>
  </conditionalFormatting>
  <conditionalFormatting sqref="CY62">
    <cfRule type="cellIs" dxfId="128" priority="44" stopIfTrue="1" operator="notEqual">
      <formula>$DB62</formula>
    </cfRule>
  </conditionalFormatting>
  <conditionalFormatting sqref="DB101">
    <cfRule type="cellIs" dxfId="127" priority="41" stopIfTrue="1" operator="notEqual">
      <formula>$DF101</formula>
    </cfRule>
  </conditionalFormatting>
  <conditionalFormatting sqref="CY101">
    <cfRule type="cellIs" dxfId="126" priority="42" stopIfTrue="1" operator="notEqual">
      <formula>$DB101</formula>
    </cfRule>
  </conditionalFormatting>
  <conditionalFormatting sqref="DB65">
    <cfRule type="cellIs" dxfId="125" priority="39" stopIfTrue="1" operator="notEqual">
      <formula>$DF65</formula>
    </cfRule>
  </conditionalFormatting>
  <conditionalFormatting sqref="CY65">
    <cfRule type="cellIs" dxfId="124" priority="40" stopIfTrue="1" operator="notEqual">
      <formula>$DB65</formula>
    </cfRule>
  </conditionalFormatting>
  <conditionalFormatting sqref="DB66">
    <cfRule type="cellIs" dxfId="123" priority="37" stopIfTrue="1" operator="notEqual">
      <formula>$DF66</formula>
    </cfRule>
  </conditionalFormatting>
  <conditionalFormatting sqref="CY66">
    <cfRule type="cellIs" dxfId="122" priority="38" stopIfTrue="1" operator="notEqual">
      <formula>$DB66</formula>
    </cfRule>
  </conditionalFormatting>
  <conditionalFormatting sqref="DB119">
    <cfRule type="cellIs" dxfId="121" priority="35" stopIfTrue="1" operator="notEqual">
      <formula>$DF119</formula>
    </cfRule>
  </conditionalFormatting>
  <conditionalFormatting sqref="CY119">
    <cfRule type="cellIs" dxfId="120" priority="36" stopIfTrue="1" operator="notEqual">
      <formula>$DB119</formula>
    </cfRule>
  </conditionalFormatting>
  <conditionalFormatting sqref="CV69:CV95 CV62:CV66 CV5:CV60 CV97:CV101 CV104:CV129">
    <cfRule type="expression" dxfId="119" priority="32" stopIfTrue="1">
      <formula>$CY5=""</formula>
    </cfRule>
    <cfRule type="cellIs" dxfId="118" priority="34" stopIfTrue="1" operator="notEqual">
      <formula>$CY5</formula>
    </cfRule>
  </conditionalFormatting>
  <conditionalFormatting sqref="CV133:CV139">
    <cfRule type="cellIs" dxfId="117" priority="33" stopIfTrue="1" operator="notEqual">
      <formula>$CY133</formula>
    </cfRule>
  </conditionalFormatting>
  <conditionalFormatting sqref="CY12">
    <cfRule type="cellIs" dxfId="116" priority="31" stopIfTrue="1" operator="notEqual">
      <formula>$DF12</formula>
    </cfRule>
  </conditionalFormatting>
  <conditionalFormatting sqref="CV96">
    <cfRule type="cellIs" dxfId="115" priority="30" stopIfTrue="1" operator="notEqual">
      <formula>$CY96</formula>
    </cfRule>
  </conditionalFormatting>
  <conditionalFormatting sqref="DB67">
    <cfRule type="cellIs" dxfId="114" priority="28" stopIfTrue="1" operator="notEqual">
      <formula>$DF67</formula>
    </cfRule>
  </conditionalFormatting>
  <conditionalFormatting sqref="CY67">
    <cfRule type="cellIs" dxfId="113" priority="29" stopIfTrue="1" operator="notEqual">
      <formula>$DB67</formula>
    </cfRule>
  </conditionalFormatting>
  <conditionalFormatting sqref="CV67">
    <cfRule type="expression" dxfId="112" priority="26" stopIfTrue="1">
      <formula>$CY67=""</formula>
    </cfRule>
    <cfRule type="cellIs" dxfId="111" priority="27" stopIfTrue="1" operator="notEqual">
      <formula>$CY67</formula>
    </cfRule>
  </conditionalFormatting>
  <conditionalFormatting sqref="CY136:CY137">
    <cfRule type="cellIs" dxfId="110" priority="21" stopIfTrue="1" operator="notEqual">
      <formula>$DF136</formula>
    </cfRule>
  </conditionalFormatting>
  <conditionalFormatting sqref="DB102">
    <cfRule type="cellIs" dxfId="109" priority="19" stopIfTrue="1" operator="notEqual">
      <formula>$DF102</formula>
    </cfRule>
  </conditionalFormatting>
  <conditionalFormatting sqref="CY102">
    <cfRule type="cellIs" dxfId="108" priority="20" stopIfTrue="1" operator="notEqual">
      <formula>$DB102</formula>
    </cfRule>
  </conditionalFormatting>
  <conditionalFormatting sqref="CV102">
    <cfRule type="expression" dxfId="107" priority="17" stopIfTrue="1">
      <formula>$CY102=""</formula>
    </cfRule>
    <cfRule type="cellIs" dxfId="106" priority="18" stopIfTrue="1" operator="notEqual">
      <formula>$CY102</formula>
    </cfRule>
  </conditionalFormatting>
  <conditionalFormatting sqref="CV103">
    <cfRule type="expression" dxfId="105" priority="15" stopIfTrue="1">
      <formula>$CY103=""</formula>
    </cfRule>
    <cfRule type="cellIs" dxfId="104" priority="16" stopIfTrue="1" operator="notEqual">
      <formula>$CY103</formula>
    </cfRule>
  </conditionalFormatting>
  <conditionalFormatting sqref="DB130:DB131">
    <cfRule type="cellIs" dxfId="103" priority="14" stopIfTrue="1" operator="notEqual">
      <formula>$DF130</formula>
    </cfRule>
  </conditionalFormatting>
  <conditionalFormatting sqref="CY130:CY131">
    <cfRule type="cellIs" dxfId="102" priority="13" stopIfTrue="1" operator="notEqual">
      <formula>$DF130</formula>
    </cfRule>
  </conditionalFormatting>
  <conditionalFormatting sqref="CV130:CV131">
    <cfRule type="cellIs" dxfId="101" priority="12" stopIfTrue="1" operator="notEqual">
      <formula>$CY130</formula>
    </cfRule>
  </conditionalFormatting>
  <conditionalFormatting sqref="DB132">
    <cfRule type="cellIs" dxfId="100" priority="11" stopIfTrue="1" operator="notEqual">
      <formula>$DF132</formula>
    </cfRule>
  </conditionalFormatting>
  <conditionalFormatting sqref="CY132">
    <cfRule type="cellIs" dxfId="99" priority="10" stopIfTrue="1" operator="notEqual">
      <formula>$DF132</formula>
    </cfRule>
  </conditionalFormatting>
  <conditionalFormatting sqref="CV132">
    <cfRule type="cellIs" dxfId="98" priority="9" stopIfTrue="1" operator="notEqual">
      <formula>$CY132</formula>
    </cfRule>
  </conditionalFormatting>
  <conditionalFormatting sqref="DB61">
    <cfRule type="cellIs" dxfId="97" priority="7" stopIfTrue="1" operator="notEqual">
      <formula>$DF61</formula>
    </cfRule>
  </conditionalFormatting>
  <conditionalFormatting sqref="CY61">
    <cfRule type="cellIs" dxfId="96" priority="8" stopIfTrue="1" operator="notEqual">
      <formula>$DB61</formula>
    </cfRule>
  </conditionalFormatting>
  <conditionalFormatting sqref="CV61">
    <cfRule type="expression" dxfId="95" priority="5" stopIfTrue="1">
      <formula>$CY61=""</formula>
    </cfRule>
    <cfRule type="cellIs" dxfId="94" priority="6" stopIfTrue="1" operator="notEqual">
      <formula>$CY61</formula>
    </cfRule>
  </conditionalFormatting>
  <conditionalFormatting sqref="DB68">
    <cfRule type="cellIs" dxfId="93" priority="3" stopIfTrue="1" operator="notEqual">
      <formula>$DF68</formula>
    </cfRule>
  </conditionalFormatting>
  <conditionalFormatting sqref="CY68">
    <cfRule type="cellIs" dxfId="92" priority="4" stopIfTrue="1" operator="notEqual">
      <formula>$DB68</formula>
    </cfRule>
  </conditionalFormatting>
  <conditionalFormatting sqref="CV68">
    <cfRule type="expression" dxfId="91" priority="1" stopIfTrue="1">
      <formula>$CY68=""</formula>
    </cfRule>
    <cfRule type="cellIs" dxfId="90" priority="2" stopIfTrue="1" operator="notEqual">
      <formula>$CY68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r:id="rId1"/>
  <headerFooter scaleWithDoc="0" alignWithMargins="0">
    <oddHeader>&amp;R&amp;G</oddHeader>
    <oddFooter>&amp;R&amp;9 131.060.FWG / V 60.0 / Gültig ab: 01.12.14 / Seite &amp;P (&amp;N)</oddFooter>
  </headerFooter>
  <drawing r:id="rId2"/>
  <legacyDrawingHF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8"/>
  <sheetViews>
    <sheetView topLeftCell="J124" zoomScaleNormal="100" zoomScaleSheetLayoutView="75" workbookViewId="0">
      <selection activeCell="AE131" sqref="AE13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1033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190" t="s">
        <v>1045</v>
      </c>
      <c r="AC3" s="79" t="s">
        <v>84</v>
      </c>
      <c r="AD3" s="19">
        <v>2014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18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37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37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32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32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31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31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27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27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27</v>
      </c>
      <c r="AA9" s="25" t="s">
        <v>658</v>
      </c>
      <c r="AB9" s="21" t="s">
        <v>1035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27</v>
      </c>
      <c r="CS9" s="19" t="str">
        <f t="shared" si="4"/>
        <v xml:space="preserve"> A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45</v>
      </c>
      <c r="AA10" s="25" t="s">
        <v>659</v>
      </c>
      <c r="AB10" s="21" t="s">
        <v>1037</v>
      </c>
      <c r="AC10" s="21"/>
      <c r="AE10" s="157"/>
      <c r="AF10" s="82"/>
      <c r="CP10" s="19" t="str">
        <f t="shared" si="2"/>
        <v>Kalak Josef</v>
      </c>
      <c r="CR10" s="19">
        <f t="shared" si="3"/>
        <v>45</v>
      </c>
      <c r="CS10" s="19" t="str">
        <f t="shared" si="4"/>
        <v>B/A 1)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40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40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6">VLOOKUP($CY11,Funktionsbezeichnungen,3,0)</f>
        <v>10</v>
      </c>
      <c r="DA11" s="83" t="str">
        <f t="shared" ref="DA11:DA31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29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29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26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26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26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26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27" x14ac:dyDescent="0.2">
      <c r="A15" s="53">
        <v>1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361</v>
      </c>
      <c r="P15" s="15" t="s">
        <v>467</v>
      </c>
      <c r="Q15" s="15">
        <v>11</v>
      </c>
      <c r="R15" s="16"/>
      <c r="S15" s="20" t="s">
        <v>124</v>
      </c>
      <c r="T15" s="21">
        <v>1971</v>
      </c>
      <c r="U15" s="28" t="s">
        <v>197</v>
      </c>
      <c r="V15" s="21">
        <v>1997</v>
      </c>
      <c r="W15" s="25" t="s">
        <v>324</v>
      </c>
      <c r="X15" s="21">
        <v>2007</v>
      </c>
      <c r="Y15" s="28" t="s">
        <v>317</v>
      </c>
      <c r="Z15" s="170">
        <f>$AD$3-V15</f>
        <v>17</v>
      </c>
      <c r="AA15" s="25" t="s">
        <v>705</v>
      </c>
      <c r="AB15" s="21" t="s">
        <v>95</v>
      </c>
      <c r="AC15" s="21"/>
      <c r="AE15" s="90" t="s">
        <v>373</v>
      </c>
      <c r="AF15" s="82"/>
      <c r="CP15" s="19" t="str">
        <f>+S15</f>
        <v>Brunkhorst Marc</v>
      </c>
      <c r="CR15" s="19">
        <f>+Z15</f>
        <v>17</v>
      </c>
      <c r="CS15" s="19" t="str">
        <f>+AB15</f>
        <v>B</v>
      </c>
      <c r="CT15" s="154">
        <v>7679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>+CT15</f>
        <v>7679</v>
      </c>
      <c r="DK15" s="153">
        <v>1</v>
      </c>
      <c r="DL15" s="19">
        <v>2</v>
      </c>
      <c r="DM15" s="19" t="s">
        <v>951</v>
      </c>
    </row>
    <row r="16" spans="1:137" s="19" customFormat="1" x14ac:dyDescent="0.2">
      <c r="A16" s="53">
        <v>0</v>
      </c>
      <c r="B16" s="53"/>
      <c r="C16" s="53">
        <f>IF(Z16&gt;=10,1,0)</f>
        <v>1</v>
      </c>
      <c r="D16" s="55">
        <v>1</v>
      </c>
      <c r="E16" s="55"/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574</v>
      </c>
      <c r="Q16" s="15">
        <v>12</v>
      </c>
      <c r="R16" s="16"/>
      <c r="S16" s="20" t="s">
        <v>571</v>
      </c>
      <c r="T16" s="21">
        <v>1953</v>
      </c>
      <c r="U16" s="28" t="s">
        <v>572</v>
      </c>
      <c r="V16" s="21">
        <v>1978</v>
      </c>
      <c r="W16" s="25"/>
      <c r="X16" s="21"/>
      <c r="Y16" s="28" t="s">
        <v>573</v>
      </c>
      <c r="Z16" s="21">
        <f>$AD$3-V16</f>
        <v>36</v>
      </c>
      <c r="AA16" s="25" t="s">
        <v>97</v>
      </c>
      <c r="AB16" s="21" t="s">
        <v>1038</v>
      </c>
      <c r="AC16" s="21"/>
      <c r="AE16" s="90" t="s">
        <v>373</v>
      </c>
      <c r="AF16" s="82"/>
      <c r="CP16" s="19" t="str">
        <f>+S16</f>
        <v>Bosshard Heinz</v>
      </c>
      <c r="CR16" s="19">
        <f>+Z16</f>
        <v>36</v>
      </c>
      <c r="CS16" s="19" t="str">
        <f>+AB16</f>
        <v xml:space="preserve"> B/C </v>
      </c>
      <c r="CT16" s="154">
        <v>3205</v>
      </c>
      <c r="CU16" s="126"/>
      <c r="CV16" s="125">
        <v>773</v>
      </c>
      <c r="CW16" s="33">
        <f>VLOOKUP($CV16,Funktionsbezeichnungen,3,0)</f>
        <v>9</v>
      </c>
      <c r="CX16" s="83" t="str">
        <f>VLOOKUP($CV16,Funktionsbezeichnungen,2,0)</f>
        <v>Projektingenieur 3</v>
      </c>
      <c r="CY16" s="125">
        <v>773</v>
      </c>
      <c r="CZ16" s="33">
        <f>VLOOKUP($CY16,Funktionsbezeichnungen,3,0)</f>
        <v>9</v>
      </c>
      <c r="DA16" s="83" t="str">
        <f>VLOOKUP($CY16,Funktionsbezeichnungen,2,0)</f>
        <v>Projektingenieur 3</v>
      </c>
      <c r="DB16" s="20"/>
      <c r="DC16" s="33">
        <v>772</v>
      </c>
      <c r="DD16" s="33">
        <f>VLOOKUP($DC16,Funktionsbezeichnungen,3,0)</f>
        <v>8</v>
      </c>
      <c r="DE16" s="83" t="str">
        <f>VLOOKUP($DC16,Funktionsbezeichnungen,2,0)</f>
        <v>Projektingenieur 2</v>
      </c>
      <c r="DJ16" s="19">
        <f t="shared" si="5"/>
        <v>3205</v>
      </c>
      <c r="DK16" s="153">
        <v>1</v>
      </c>
      <c r="DL16" s="19">
        <v>2</v>
      </c>
      <c r="DM16" s="19" t="s">
        <v>951</v>
      </c>
    </row>
    <row r="17" spans="1:117" s="19" customForma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358</v>
      </c>
      <c r="P17" s="15" t="s">
        <v>441</v>
      </c>
      <c r="Q17" s="15">
        <v>13</v>
      </c>
      <c r="R17" s="16"/>
      <c r="S17" s="20" t="s">
        <v>113</v>
      </c>
      <c r="T17" s="21">
        <v>1958</v>
      </c>
      <c r="U17" s="28" t="s">
        <v>195</v>
      </c>
      <c r="V17" s="21">
        <v>1981</v>
      </c>
      <c r="W17" s="25"/>
      <c r="X17" s="21"/>
      <c r="Y17" s="28" t="s">
        <v>222</v>
      </c>
      <c r="Z17" s="21">
        <f t="shared" si="1"/>
        <v>33</v>
      </c>
      <c r="AA17" s="25" t="s">
        <v>662</v>
      </c>
      <c r="AB17" s="21" t="s">
        <v>1038</v>
      </c>
      <c r="AC17" s="21"/>
      <c r="AE17" s="90" t="s">
        <v>373</v>
      </c>
      <c r="AF17" s="82"/>
      <c r="CP17" s="19" t="str">
        <f t="shared" si="2"/>
        <v>Schär Robert</v>
      </c>
      <c r="CR17" s="19">
        <f t="shared" si="3"/>
        <v>33</v>
      </c>
      <c r="CS17" s="19" t="str">
        <f t="shared" si="4"/>
        <v xml:space="preserve"> B/C </v>
      </c>
      <c r="CT17" s="154">
        <v>5557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5557</v>
      </c>
      <c r="DK17" s="153">
        <v>2</v>
      </c>
      <c r="DL17" s="19">
        <v>3</v>
      </c>
      <c r="DM17" s="19" t="s">
        <v>951</v>
      </c>
    </row>
    <row r="18" spans="1:117" s="19" customForma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359</v>
      </c>
      <c r="P18" s="15" t="s">
        <v>449</v>
      </c>
      <c r="Q18" s="15">
        <v>14</v>
      </c>
      <c r="R18" s="16"/>
      <c r="S18" s="20" t="s">
        <v>114</v>
      </c>
      <c r="T18" s="21">
        <v>1957</v>
      </c>
      <c r="U18" s="28" t="s">
        <v>195</v>
      </c>
      <c r="V18" s="21">
        <v>1984</v>
      </c>
      <c r="W18" s="25"/>
      <c r="X18" s="21"/>
      <c r="Y18" s="28" t="s">
        <v>90</v>
      </c>
      <c r="Z18" s="21">
        <f t="shared" si="1"/>
        <v>30</v>
      </c>
      <c r="AA18" s="25" t="s">
        <v>663</v>
      </c>
      <c r="AB18" s="21" t="s">
        <v>1038</v>
      </c>
      <c r="AC18" s="21"/>
      <c r="AE18" s="90" t="s">
        <v>390</v>
      </c>
      <c r="AF18" s="82"/>
      <c r="CP18" s="19" t="str">
        <f t="shared" si="2"/>
        <v xml:space="preserve">Spieler Daniel </v>
      </c>
      <c r="CR18" s="19">
        <f t="shared" si="3"/>
        <v>30</v>
      </c>
      <c r="CS18" s="19" t="str">
        <f t="shared" si="4"/>
        <v xml:space="preserve"> B/C </v>
      </c>
      <c r="CT18" s="154">
        <v>4209</v>
      </c>
      <c r="CU18" s="126"/>
      <c r="CV18" s="125">
        <v>773</v>
      </c>
      <c r="CW18" s="33">
        <f t="shared" si="10"/>
        <v>9</v>
      </c>
      <c r="CX18" s="83" t="str">
        <f t="shared" si="11"/>
        <v>Projektingenieur 3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4209</v>
      </c>
      <c r="DK18" s="153">
        <v>2</v>
      </c>
      <c r="DL18" s="19">
        <v>3</v>
      </c>
      <c r="DM18" s="19" t="s">
        <v>951</v>
      </c>
    </row>
    <row r="19" spans="1:117" s="19" customForma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/>
      <c r="I19" s="56"/>
      <c r="J19" s="54"/>
      <c r="K19" s="56"/>
      <c r="L19" s="56"/>
      <c r="M19" s="56"/>
      <c r="N19" s="58"/>
      <c r="O19" s="52" t="s">
        <v>358</v>
      </c>
      <c r="P19" s="15" t="s">
        <v>442</v>
      </c>
      <c r="Q19" s="15">
        <v>15</v>
      </c>
      <c r="R19" s="16"/>
      <c r="S19" s="20" t="s">
        <v>116</v>
      </c>
      <c r="T19" s="21">
        <v>1962</v>
      </c>
      <c r="U19" s="28" t="s">
        <v>198</v>
      </c>
      <c r="V19" s="21">
        <v>1987</v>
      </c>
      <c r="W19" s="25"/>
      <c r="X19" s="21"/>
      <c r="Y19" s="28" t="s">
        <v>222</v>
      </c>
      <c r="Z19" s="21">
        <f t="shared" si="1"/>
        <v>27</v>
      </c>
      <c r="AA19" s="25" t="s">
        <v>664</v>
      </c>
      <c r="AB19" s="21" t="s">
        <v>1038</v>
      </c>
      <c r="AC19" s="21"/>
      <c r="AE19" s="90" t="s">
        <v>373</v>
      </c>
      <c r="AF19" s="82"/>
      <c r="CP19" s="19" t="str">
        <f t="shared" si="2"/>
        <v>Wecke Jürgen</v>
      </c>
      <c r="CR19" s="19">
        <f t="shared" si="3"/>
        <v>27</v>
      </c>
      <c r="CS19" s="19" t="str">
        <f t="shared" si="4"/>
        <v xml:space="preserve"> B/C </v>
      </c>
      <c r="CT19" s="154">
        <v>4187</v>
      </c>
      <c r="CU19" s="126"/>
      <c r="CV19" s="125">
        <v>774</v>
      </c>
      <c r="CW19" s="33">
        <f t="shared" si="10"/>
        <v>10</v>
      </c>
      <c r="CX19" s="83" t="str">
        <f t="shared" si="11"/>
        <v>Senior Projektingenieur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773</v>
      </c>
      <c r="DD19" s="33">
        <f t="shared" si="8"/>
        <v>9</v>
      </c>
      <c r="DE19" s="83" t="str">
        <f t="shared" si="9"/>
        <v>Projektingenieur 3</v>
      </c>
      <c r="DJ19" s="19">
        <f t="shared" si="5"/>
        <v>4187</v>
      </c>
      <c r="DK19" s="153">
        <v>2</v>
      </c>
      <c r="DL19" s="19">
        <v>3</v>
      </c>
      <c r="DM19" s="19" t="s">
        <v>951</v>
      </c>
    </row>
    <row r="20" spans="1:117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118">
        <f t="shared" si="1"/>
        <v>27</v>
      </c>
      <c r="AA20" s="25" t="s">
        <v>704</v>
      </c>
      <c r="AB20" s="21" t="s">
        <v>1038</v>
      </c>
      <c r="AC20" s="21"/>
      <c r="AE20" s="90" t="s">
        <v>373</v>
      </c>
      <c r="AF20" s="82"/>
      <c r="CP20" s="19" t="str">
        <f t="shared" si="2"/>
        <v>Bäumle Michael</v>
      </c>
      <c r="CR20" s="19">
        <f t="shared" si="3"/>
        <v>27</v>
      </c>
      <c r="CS20" s="19" t="str">
        <f t="shared" si="4"/>
        <v xml:space="preserve"> B/C </v>
      </c>
      <c r="CT20" s="154">
        <v>4179</v>
      </c>
      <c r="CU20" s="126"/>
      <c r="CV20" s="125">
        <v>773</v>
      </c>
      <c r="CW20" s="33">
        <f t="shared" si="10"/>
        <v>9</v>
      </c>
      <c r="CX20" s="83" t="str">
        <f t="shared" si="11"/>
        <v>Projektingenieur 3</v>
      </c>
      <c r="CY20" s="125">
        <v>773</v>
      </c>
      <c r="CZ20" s="33">
        <f t="shared" si="6"/>
        <v>9</v>
      </c>
      <c r="DA20" s="83" t="str">
        <f t="shared" si="7"/>
        <v>Projektingenieur 3</v>
      </c>
      <c r="DB20" s="20"/>
      <c r="DC20" s="33">
        <v>772</v>
      </c>
      <c r="DD20" s="33">
        <f t="shared" si="8"/>
        <v>8</v>
      </c>
      <c r="DE20" s="83" t="str">
        <f t="shared" si="9"/>
        <v>Projektingenieur 2</v>
      </c>
      <c r="DJ20" s="19">
        <f t="shared" si="5"/>
        <v>4179</v>
      </c>
      <c r="DK20" s="153">
        <v>2</v>
      </c>
      <c r="DL20" s="19">
        <v>3</v>
      </c>
      <c r="DM20" s="19" t="s">
        <v>951</v>
      </c>
    </row>
    <row r="21" spans="1:117" s="19" customFormat="1" x14ac:dyDescent="0.2">
      <c r="A21" s="53">
        <v>0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443</v>
      </c>
      <c r="Q21" s="15">
        <v>17</v>
      </c>
      <c r="R21" s="42"/>
      <c r="S21" s="20" t="s">
        <v>253</v>
      </c>
      <c r="T21" s="21">
        <v>1967</v>
      </c>
      <c r="U21" s="28" t="s">
        <v>194</v>
      </c>
      <c r="V21" s="21">
        <v>1992</v>
      </c>
      <c r="W21" s="25" t="s">
        <v>314</v>
      </c>
      <c r="X21" s="21">
        <v>1999</v>
      </c>
      <c r="Y21" s="28" t="s">
        <v>315</v>
      </c>
      <c r="Z21" s="21">
        <f t="shared" si="1"/>
        <v>22</v>
      </c>
      <c r="AA21" s="25" t="s">
        <v>665</v>
      </c>
      <c r="AB21" s="21" t="s">
        <v>1038</v>
      </c>
      <c r="AC21" s="21"/>
      <c r="AE21" s="90" t="s">
        <v>619</v>
      </c>
      <c r="AF21" s="82"/>
      <c r="CP21" s="19" t="str">
        <f t="shared" si="2"/>
        <v>Suter Thomas</v>
      </c>
      <c r="CR21" s="19">
        <f t="shared" si="3"/>
        <v>22</v>
      </c>
      <c r="CS21" s="19" t="str">
        <f t="shared" si="4"/>
        <v xml:space="preserve"> B/C </v>
      </c>
      <c r="CT21" s="154">
        <v>3201</v>
      </c>
      <c r="CU21" s="126"/>
      <c r="CV21" s="125">
        <v>774</v>
      </c>
      <c r="CW21" s="33">
        <f t="shared" si="10"/>
        <v>10</v>
      </c>
      <c r="CX21" s="83" t="str">
        <f t="shared" si="11"/>
        <v>Senior Projektingenieur</v>
      </c>
      <c r="CY21" s="125">
        <v>774</v>
      </c>
      <c r="CZ21" s="33">
        <f t="shared" si="6"/>
        <v>10</v>
      </c>
      <c r="DA21" s="83" t="str">
        <f t="shared" si="7"/>
        <v>Senior Projektingenieur</v>
      </c>
      <c r="DB21" s="20"/>
      <c r="DC21" s="33">
        <v>773</v>
      </c>
      <c r="DD21" s="33">
        <f t="shared" si="8"/>
        <v>9</v>
      </c>
      <c r="DE21" s="83" t="str">
        <f t="shared" si="9"/>
        <v>Projektingenieur 3</v>
      </c>
      <c r="DJ21" s="19">
        <f t="shared" si="5"/>
        <v>3201</v>
      </c>
      <c r="DK21" s="153">
        <v>1</v>
      </c>
      <c r="DL21" s="19">
        <v>2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461</v>
      </c>
      <c r="Q22" s="15">
        <v>18</v>
      </c>
      <c r="R22" s="42"/>
      <c r="S22" s="20" t="s">
        <v>234</v>
      </c>
      <c r="T22" s="21">
        <v>1972</v>
      </c>
      <c r="U22" s="28" t="s">
        <v>195</v>
      </c>
      <c r="V22" s="21">
        <v>1996</v>
      </c>
      <c r="W22" s="25" t="s">
        <v>314</v>
      </c>
      <c r="X22" s="21">
        <v>2002</v>
      </c>
      <c r="Y22" s="28" t="s">
        <v>547</v>
      </c>
      <c r="Z22" s="118">
        <f t="shared" si="1"/>
        <v>18</v>
      </c>
      <c r="AA22" s="25" t="s">
        <v>676</v>
      </c>
      <c r="AB22" s="21" t="s">
        <v>1038</v>
      </c>
      <c r="AC22" s="21"/>
      <c r="AE22" s="90" t="s">
        <v>373</v>
      </c>
      <c r="AF22" s="82"/>
      <c r="CP22" s="19" t="str">
        <f t="shared" si="2"/>
        <v>Müller Thomas</v>
      </c>
      <c r="CR22" s="19">
        <f t="shared" si="3"/>
        <v>18</v>
      </c>
      <c r="CS22" s="19" t="str">
        <f t="shared" si="4"/>
        <v xml:space="preserve"> B/C </v>
      </c>
      <c r="CT22" s="154">
        <v>4276</v>
      </c>
      <c r="CU22" s="126"/>
      <c r="CV22" s="125">
        <v>773</v>
      </c>
      <c r="CW22" s="33">
        <f t="shared" si="10"/>
        <v>9</v>
      </c>
      <c r="CX22" s="83" t="str">
        <f t="shared" si="11"/>
        <v>Projektingenieur 3</v>
      </c>
      <c r="CY22" s="125">
        <v>773</v>
      </c>
      <c r="CZ22" s="33">
        <f t="shared" si="6"/>
        <v>9</v>
      </c>
      <c r="DA22" s="83" t="str">
        <f t="shared" si="7"/>
        <v>Projektingenieur 3</v>
      </c>
      <c r="DB22" s="20"/>
      <c r="DC22" s="33">
        <v>772</v>
      </c>
      <c r="DD22" s="33">
        <f t="shared" si="8"/>
        <v>8</v>
      </c>
      <c r="DE22" s="83" t="str">
        <f t="shared" si="9"/>
        <v>Projektingenieur 2</v>
      </c>
      <c r="DJ22" s="19">
        <f t="shared" si="5"/>
        <v>4276</v>
      </c>
      <c r="DK22" s="153">
        <v>2</v>
      </c>
      <c r="DL22" s="19">
        <v>3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462</v>
      </c>
      <c r="Q23" s="15">
        <v>19</v>
      </c>
      <c r="R23" s="42"/>
      <c r="S23" s="20" t="s">
        <v>125</v>
      </c>
      <c r="T23" s="21">
        <v>1969</v>
      </c>
      <c r="U23" s="28" t="s">
        <v>194</v>
      </c>
      <c r="V23" s="21">
        <v>1997</v>
      </c>
      <c r="W23" s="25"/>
      <c r="X23" s="21"/>
      <c r="Y23" s="28" t="s">
        <v>336</v>
      </c>
      <c r="Z23" s="118">
        <f>$AD$3-V23</f>
        <v>17</v>
      </c>
      <c r="AA23" s="25" t="s">
        <v>677</v>
      </c>
      <c r="AB23" s="21" t="s">
        <v>1038</v>
      </c>
      <c r="AC23" s="21"/>
      <c r="AE23" s="90" t="s">
        <v>373</v>
      </c>
      <c r="AF23" s="82"/>
      <c r="CP23" s="19" t="str">
        <f>+S23</f>
        <v>Rauchfleisch Alexander</v>
      </c>
      <c r="CR23" s="19">
        <f>+Z23</f>
        <v>17</v>
      </c>
      <c r="CS23" s="19" t="str">
        <f>+AB23</f>
        <v xml:space="preserve"> B/C </v>
      </c>
      <c r="CT23" s="154">
        <v>4254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4254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463</v>
      </c>
      <c r="Q24" s="15">
        <v>20</v>
      </c>
      <c r="R24" s="42"/>
      <c r="S24" s="20" t="s">
        <v>190</v>
      </c>
      <c r="T24" s="21">
        <v>1972</v>
      </c>
      <c r="U24" s="28" t="s">
        <v>194</v>
      </c>
      <c r="V24" s="21">
        <v>1997</v>
      </c>
      <c r="W24" s="25"/>
      <c r="X24" s="21"/>
      <c r="Y24" s="28" t="s">
        <v>1021</v>
      </c>
      <c r="Z24" s="118">
        <f>$AD$3-V24</f>
        <v>17</v>
      </c>
      <c r="AA24" s="25" t="s">
        <v>678</v>
      </c>
      <c r="AB24" s="21" t="s">
        <v>1038</v>
      </c>
      <c r="AC24" s="21"/>
      <c r="AE24" s="90" t="s">
        <v>402</v>
      </c>
      <c r="AF24" s="82"/>
      <c r="CP24" s="19" t="str">
        <f>+S24</f>
        <v>Stoffel Patric</v>
      </c>
      <c r="CR24" s="19">
        <f>+Z24</f>
        <v>17</v>
      </c>
      <c r="CS24" s="19" t="str">
        <f>+AB24</f>
        <v xml:space="preserve"> B/C </v>
      </c>
      <c r="CT24" s="154">
        <v>4258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4258</v>
      </c>
      <c r="DK24" s="153">
        <v>1</v>
      </c>
      <c r="DL24" s="19">
        <v>2</v>
      </c>
      <c r="DM24" s="19" t="s">
        <v>951</v>
      </c>
    </row>
    <row r="25" spans="1:117" s="19" customFormat="1" ht="27" x14ac:dyDescent="0.2">
      <c r="A25" s="53">
        <v>0</v>
      </c>
      <c r="B25" s="53"/>
      <c r="C25" s="53">
        <f>IF(Z25&gt;=10,1,0)</f>
        <v>1</v>
      </c>
      <c r="D25" s="55">
        <v>1</v>
      </c>
      <c r="E25" s="55"/>
      <c r="F25" s="56"/>
      <c r="G25" s="54"/>
      <c r="H25" s="54"/>
      <c r="I25" s="56"/>
      <c r="J25" s="54"/>
      <c r="K25" s="56"/>
      <c r="L25" s="56"/>
      <c r="M25" s="56"/>
      <c r="N25" s="58"/>
      <c r="O25" s="52" t="s">
        <v>359</v>
      </c>
      <c r="P25" s="15" t="s">
        <v>464</v>
      </c>
      <c r="Q25" s="15">
        <v>21</v>
      </c>
      <c r="R25" s="42"/>
      <c r="S25" s="20" t="s">
        <v>206</v>
      </c>
      <c r="T25" s="21">
        <v>1969</v>
      </c>
      <c r="U25" s="28" t="s">
        <v>221</v>
      </c>
      <c r="V25" s="21">
        <v>1998</v>
      </c>
      <c r="W25" s="25"/>
      <c r="X25" s="21"/>
      <c r="Y25" s="28" t="s">
        <v>548</v>
      </c>
      <c r="Z25" s="118">
        <f>$AD$3-V25</f>
        <v>16</v>
      </c>
      <c r="AA25" s="25" t="s">
        <v>679</v>
      </c>
      <c r="AB25" s="21" t="s">
        <v>1038</v>
      </c>
      <c r="AC25" s="21"/>
      <c r="AE25" s="90" t="s">
        <v>402</v>
      </c>
      <c r="AF25" s="82"/>
      <c r="CP25" s="19" t="str">
        <f>+S25</f>
        <v>Fuchs Christian</v>
      </c>
      <c r="CR25" s="19">
        <f>+Z25</f>
        <v>16</v>
      </c>
      <c r="CS25" s="19" t="str">
        <f>+AB25</f>
        <v xml:space="preserve"> B/C </v>
      </c>
      <c r="CT25" s="154">
        <v>4263</v>
      </c>
      <c r="CU25" s="126"/>
      <c r="CV25" s="125">
        <v>773</v>
      </c>
      <c r="CW25" s="33">
        <f>VLOOKUP($CV25,Funktionsbezeichnungen,3,0)</f>
        <v>9</v>
      </c>
      <c r="CX25" s="83" t="str">
        <f>VLOOKUP($CV25,Funktionsbezeichnungen,2,0)</f>
        <v>Projektingenieur 3</v>
      </c>
      <c r="CY25" s="125">
        <v>773</v>
      </c>
      <c r="CZ25" s="33">
        <f>VLOOKUP($CY25,Funktionsbezeichnungen,3,0)</f>
        <v>9</v>
      </c>
      <c r="DA25" s="83" t="str">
        <f>VLOOKUP($CY25,Funktionsbezeichnungen,2,0)</f>
        <v>Projektingenieur 3</v>
      </c>
      <c r="DB25" s="20"/>
      <c r="DC25" s="33">
        <v>772</v>
      </c>
      <c r="DD25" s="33">
        <f>VLOOKUP($DC25,Funktionsbezeichnungen,3,0)</f>
        <v>8</v>
      </c>
      <c r="DE25" s="83" t="str">
        <f>VLOOKUP($DC25,Funktionsbezeichnungen,2,0)</f>
        <v>Projektingenieur 2</v>
      </c>
      <c r="DJ25" s="19">
        <f t="shared" si="5"/>
        <v>4263</v>
      </c>
      <c r="DK25" s="153">
        <v>1</v>
      </c>
      <c r="DL25" s="19">
        <v>2</v>
      </c>
      <c r="DM25" s="19" t="s">
        <v>951</v>
      </c>
    </row>
    <row r="26" spans="1:117" s="19" customFormat="1" ht="15.75" x14ac:dyDescent="0.2">
      <c r="A26" s="53">
        <v>0</v>
      </c>
      <c r="B26" s="53"/>
      <c r="C26" s="53">
        <f>IF(Z26&gt;=10,1,0)</f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360</v>
      </c>
      <c r="P26" s="15" t="s">
        <v>446</v>
      </c>
      <c r="Q26" s="15">
        <v>22</v>
      </c>
      <c r="R26" s="16"/>
      <c r="S26" s="20" t="s">
        <v>109</v>
      </c>
      <c r="T26" s="21">
        <v>1947</v>
      </c>
      <c r="U26" s="28" t="s">
        <v>198</v>
      </c>
      <c r="V26" s="21">
        <v>1971</v>
      </c>
      <c r="W26" s="25"/>
      <c r="X26" s="21"/>
      <c r="Y26" s="28" t="s">
        <v>1020</v>
      </c>
      <c r="Z26" s="21">
        <f>$AD$3-V26</f>
        <v>43</v>
      </c>
      <c r="AA26" s="25" t="s">
        <v>938</v>
      </c>
      <c r="AB26" s="21" t="s">
        <v>309</v>
      </c>
      <c r="AC26" s="21"/>
      <c r="AE26" s="157"/>
      <c r="AF26" s="82"/>
      <c r="CP26" s="19" t="str">
        <f>+S26</f>
        <v>Yelman Mahir</v>
      </c>
      <c r="CR26" s="19">
        <f>+Z26</f>
        <v>43</v>
      </c>
      <c r="CS26" s="152" t="str">
        <f>+AB26</f>
        <v xml:space="preserve"> C/B 3)</v>
      </c>
      <c r="CT26" s="154">
        <v>4162</v>
      </c>
      <c r="CU26" s="126"/>
      <c r="CV26" s="125" t="s">
        <v>711</v>
      </c>
      <c r="CW26" s="33"/>
      <c r="CX26" s="83"/>
      <c r="CY26" s="125" t="s">
        <v>711</v>
      </c>
      <c r="CZ26" s="33"/>
      <c r="DA26" s="83"/>
      <c r="DB26" s="20"/>
      <c r="DC26" s="33" t="s">
        <v>711</v>
      </c>
      <c r="DD26" s="33" t="s">
        <v>711</v>
      </c>
      <c r="DE26" s="83"/>
      <c r="DJ26" s="19">
        <f t="shared" si="5"/>
        <v>4162</v>
      </c>
      <c r="DK26" s="153">
        <v>2</v>
      </c>
      <c r="DL26" s="19">
        <v>3</v>
      </c>
      <c r="DM26" s="185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38</v>
      </c>
      <c r="AA27" s="25" t="s">
        <v>666</v>
      </c>
      <c r="AB27" s="21" t="s">
        <v>1039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38</v>
      </c>
      <c r="CS27" s="19" t="str">
        <f t="shared" si="4"/>
        <v xml:space="preserve"> C/B 2)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ht="15.75" x14ac:dyDescent="0.2">
      <c r="A28" s="53">
        <v>0</v>
      </c>
      <c r="B28" s="53">
        <v>1</v>
      </c>
      <c r="C28" s="53">
        <f>IF(Z28&gt;=10,1,0)</f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361</v>
      </c>
      <c r="P28" s="15" t="s">
        <v>465</v>
      </c>
      <c r="Q28" s="15">
        <v>24</v>
      </c>
      <c r="R28" s="42"/>
      <c r="S28" s="20" t="s">
        <v>262</v>
      </c>
      <c r="T28" s="21">
        <v>1969</v>
      </c>
      <c r="U28" s="28" t="s">
        <v>945</v>
      </c>
      <c r="V28" s="21">
        <v>1998</v>
      </c>
      <c r="W28" s="25"/>
      <c r="X28" s="21"/>
      <c r="Y28" s="28" t="s">
        <v>335</v>
      </c>
      <c r="Z28" s="21">
        <f>$AD$3-V28</f>
        <v>16</v>
      </c>
      <c r="AA28" s="25" t="s">
        <v>680</v>
      </c>
      <c r="AB28" s="162" t="s">
        <v>1043</v>
      </c>
      <c r="AC28" s="21"/>
      <c r="AE28" s="90" t="s">
        <v>373</v>
      </c>
      <c r="AF28" s="82"/>
      <c r="CP28" s="19" t="str">
        <f>+S28</f>
        <v>Haas Gabi</v>
      </c>
      <c r="CR28" s="19">
        <f>+Z28</f>
        <v>16</v>
      </c>
      <c r="CS28" s="19" t="str">
        <f>+AB28</f>
        <v xml:space="preserve"> C/B 2)</v>
      </c>
      <c r="CT28" s="154">
        <v>4288</v>
      </c>
      <c r="CU28" s="126"/>
      <c r="CV28" s="125">
        <v>772</v>
      </c>
      <c r="CW28" s="33">
        <f>VLOOKUP($CV28,Funktionsbezeichnungen,3,0)</f>
        <v>8</v>
      </c>
      <c r="CX28" s="83" t="str">
        <f>VLOOKUP($CV28,Funktionsbezeichnungen,2,0)</f>
        <v>Projektingenieur 2</v>
      </c>
      <c r="CY28" s="125">
        <v>772</v>
      </c>
      <c r="CZ28" s="33">
        <f>VLOOKUP($CY28,Funktionsbezeichnungen,3,0)</f>
        <v>8</v>
      </c>
      <c r="DA28" s="83" t="str">
        <f>VLOOKUP($CY28,Funktionsbezeichnungen,2,0)</f>
        <v>Projektingenieur 2</v>
      </c>
      <c r="DB28" s="20"/>
      <c r="DC28" s="33">
        <v>772</v>
      </c>
      <c r="DD28" s="33">
        <f>VLOOKUP($DC28,Funktionsbezeichnungen,3,0)</f>
        <v>8</v>
      </c>
      <c r="DE28" s="83" t="str">
        <f>VLOOKUP($DC28,Funktionsbezeichnungen,2,0)</f>
        <v>Projektingenieur 2</v>
      </c>
      <c r="DJ28" s="19">
        <f>+CT28</f>
        <v>4288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38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38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3160</v>
      </c>
      <c r="DK29" s="153">
        <v>2</v>
      </c>
      <c r="DL29" s="19">
        <v>3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33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33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4185</v>
      </c>
      <c r="DK30" s="153">
        <v>1</v>
      </c>
      <c r="DL30" s="19">
        <v>2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28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28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>
        <v>772</v>
      </c>
      <c r="CZ31" s="33">
        <f t="shared" si="6"/>
        <v>8</v>
      </c>
      <c r="DA31" s="83" t="str">
        <f t="shared" si="7"/>
        <v>Projektingenieur 2</v>
      </c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4269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24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24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/>
      <c r="CZ32" s="33"/>
      <c r="DA32" s="83"/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3208</v>
      </c>
      <c r="DK32" s="153">
        <v>2</v>
      </c>
      <c r="DL32" s="19">
        <v>3</v>
      </c>
      <c r="DM32" s="19" t="s">
        <v>951</v>
      </c>
    </row>
    <row r="33" spans="1:117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20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20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ref="CZ33:CZ45" si="12">VLOOKUP($CY33,Funktionsbezeichnungen,3,0)</f>
        <v>8</v>
      </c>
      <c r="DA33" s="83" t="str">
        <f t="shared" ref="DA33:DA45" si="13">VLOOKUP($CY33,Funktionsbezeichnungen,2,0)</f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4246</v>
      </c>
      <c r="DK33" s="153">
        <v>1</v>
      </c>
      <c r="DL33" s="19">
        <v>2</v>
      </c>
      <c r="DM33" s="19" t="s">
        <v>951</v>
      </c>
    </row>
    <row r="34" spans="1:117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18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18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10"/>
        <v>8</v>
      </c>
      <c r="CX34" s="83" t="str">
        <f t="shared" si="11"/>
        <v>Projektingenieur 2</v>
      </c>
      <c r="CY34" s="125">
        <v>772</v>
      </c>
      <c r="CZ34" s="33">
        <f t="shared" si="12"/>
        <v>8</v>
      </c>
      <c r="DA34" s="83" t="str">
        <f t="shared" si="13"/>
        <v>Projektingenieur 2</v>
      </c>
      <c r="DB34" s="20"/>
      <c r="DC34" s="33">
        <v>772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4291</v>
      </c>
      <c r="DK34" s="153">
        <v>1</v>
      </c>
      <c r="DL34" s="19">
        <v>2</v>
      </c>
      <c r="DM34" s="185" t="s">
        <v>968</v>
      </c>
    </row>
    <row r="35" spans="1:117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166" t="s">
        <v>359</v>
      </c>
      <c r="P35" s="167" t="s">
        <v>460</v>
      </c>
      <c r="Q35" s="15">
        <v>31</v>
      </c>
      <c r="R35" s="168"/>
      <c r="S35" s="20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118">
        <f t="shared" si="1"/>
        <v>18</v>
      </c>
      <c r="AA35" s="25" t="s">
        <v>675</v>
      </c>
      <c r="AB35" s="118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18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10"/>
        <v>8</v>
      </c>
      <c r="CX35" s="83" t="str">
        <f t="shared" si="11"/>
        <v>Projektingenieur 2</v>
      </c>
      <c r="CY35" s="125">
        <v>782</v>
      </c>
      <c r="CZ35" s="33">
        <f t="shared" si="12"/>
        <v>8</v>
      </c>
      <c r="DA35" s="83" t="str">
        <f t="shared" si="13"/>
        <v>Projektingenieur 2</v>
      </c>
      <c r="DB35" s="20"/>
      <c r="DC35" s="33">
        <v>782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4277</v>
      </c>
      <c r="DK35" s="153">
        <v>3</v>
      </c>
      <c r="DL35" s="19">
        <v>2</v>
      </c>
      <c r="DM35" s="19" t="s">
        <v>952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16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16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15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15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15</v>
      </c>
      <c r="AA38" s="25" t="s">
        <v>269</v>
      </c>
      <c r="AB38" s="118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15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14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14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14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14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13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13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13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13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13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13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13</v>
      </c>
      <c r="AA44" s="169" t="s">
        <v>682</v>
      </c>
      <c r="AB44" s="118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13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1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10</v>
      </c>
      <c r="AA45" s="169" t="s">
        <v>937</v>
      </c>
      <c r="AB45" s="118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10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/>
      <c r="C46" s="53">
        <f>IF(Z46&gt;=10,1,0)</f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0" t="s">
        <v>866</v>
      </c>
      <c r="T46" s="21">
        <v>1969</v>
      </c>
      <c r="U46" s="28" t="s">
        <v>943</v>
      </c>
      <c r="V46" s="21">
        <v>1999</v>
      </c>
      <c r="W46" s="25" t="s">
        <v>1025</v>
      </c>
      <c r="X46" s="21">
        <v>2011</v>
      </c>
      <c r="Y46" s="28" t="s">
        <v>944</v>
      </c>
      <c r="Z46" s="118">
        <f>$AD$3-V46</f>
        <v>15</v>
      </c>
      <c r="AA46" s="169" t="s">
        <v>565</v>
      </c>
      <c r="AB46" s="162" t="s">
        <v>1044</v>
      </c>
      <c r="AC46" s="21"/>
      <c r="AE46" s="90" t="s">
        <v>373</v>
      </c>
      <c r="AF46" s="82"/>
      <c r="CP46" s="19" t="str">
        <f>+S46</f>
        <v>Betzold Alexander</v>
      </c>
      <c r="CR46" s="19">
        <f>+Z46</f>
        <v>15</v>
      </c>
      <c r="CS46" s="19" t="str">
        <f>+AB46</f>
        <v xml:space="preserve"> D/C 2)</v>
      </c>
      <c r="CT46" s="154">
        <v>4306</v>
      </c>
      <c r="CU46" s="126"/>
      <c r="CV46" s="125">
        <v>782</v>
      </c>
      <c r="CW46" s="33">
        <f>VLOOKUP($CV46,Funktionsbezeichnungen,3,0)</f>
        <v>8</v>
      </c>
      <c r="CX46" s="83" t="str">
        <f>VLOOKUP($CV46,Funktionsbezeichnungen,2,0)</f>
        <v>Projektingenieur 2</v>
      </c>
      <c r="CY46" s="125">
        <v>782</v>
      </c>
      <c r="CZ46" s="33">
        <f>VLOOKUP($CY46,Funktionsbezeichnungen,3,0)</f>
        <v>8</v>
      </c>
      <c r="DA46" s="83" t="str">
        <f>VLOOKUP($CY46,Funktionsbezeichnungen,2,0)</f>
        <v>Projektingenieur 2</v>
      </c>
      <c r="DB46" s="20"/>
      <c r="DC46" s="33">
        <v>781</v>
      </c>
      <c r="DD46" s="33">
        <f>VLOOKUP($DC46,Funktionsbezeichnungen,3,0)</f>
        <v>7</v>
      </c>
      <c r="DE46" s="83" t="str">
        <f>VLOOKUP($DC46,Funktionsbezeichnungen,2,0)</f>
        <v>Projektingenieur 1</v>
      </c>
      <c r="DJ46" s="19">
        <f>+CT46</f>
        <v>4306</v>
      </c>
      <c r="DK46" s="153">
        <v>2</v>
      </c>
      <c r="DL46" s="19">
        <v>2</v>
      </c>
      <c r="DM46" s="19" t="s">
        <v>952</v>
      </c>
    </row>
    <row r="47" spans="1:117" s="19" customFormat="1" ht="15.75" x14ac:dyDescent="0.2">
      <c r="A47" s="53">
        <v>0</v>
      </c>
      <c r="B47" s="53"/>
      <c r="C47" s="53">
        <f>IF(Z47&gt;=10,1,0)</f>
        <v>1</v>
      </c>
      <c r="D47" s="55"/>
      <c r="E47" s="55">
        <v>1</v>
      </c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358</v>
      </c>
      <c r="P47" s="15" t="s">
        <v>852</v>
      </c>
      <c r="Q47" s="15">
        <v>43</v>
      </c>
      <c r="R47" s="42"/>
      <c r="S47" s="20" t="s">
        <v>870</v>
      </c>
      <c r="T47" s="21">
        <v>1978</v>
      </c>
      <c r="U47" s="28" t="s">
        <v>198</v>
      </c>
      <c r="V47" s="21">
        <v>2004</v>
      </c>
      <c r="W47" s="25"/>
      <c r="X47" s="21"/>
      <c r="Y47" s="28" t="s">
        <v>853</v>
      </c>
      <c r="Z47" s="21">
        <f>$AD$3-V47</f>
        <v>10</v>
      </c>
      <c r="AA47" s="25" t="s">
        <v>671</v>
      </c>
      <c r="AB47" s="162" t="s">
        <v>1044</v>
      </c>
      <c r="AC47" s="21"/>
      <c r="AE47" s="90" t="s">
        <v>373</v>
      </c>
      <c r="AF47" s="82"/>
      <c r="CP47" s="19" t="str">
        <f>+S47</f>
        <v>Hausammann Cédric</v>
      </c>
      <c r="CR47" s="19">
        <f>+Z47</f>
        <v>10</v>
      </c>
      <c r="CS47" s="19" t="str">
        <f>+AB47</f>
        <v xml:space="preserve"> D/C 2)</v>
      </c>
      <c r="CT47" s="154">
        <v>9648</v>
      </c>
      <c r="CU47" s="126"/>
      <c r="CV47" s="125">
        <v>772</v>
      </c>
      <c r="CW47" s="33">
        <f>VLOOKUP($CV47,Funktionsbezeichnungen,3,0)</f>
        <v>8</v>
      </c>
      <c r="CX47" s="83" t="str">
        <f>VLOOKUP($CV47,Funktionsbezeichnungen,2,0)</f>
        <v>Projektingenieur 2</v>
      </c>
      <c r="CY47" s="125">
        <v>772</v>
      </c>
      <c r="CZ47" s="33">
        <f>VLOOKUP($CY47,Funktionsbezeichnungen,3,0)</f>
        <v>8</v>
      </c>
      <c r="DA47" s="83" t="str">
        <f>VLOOKUP($CY47,Funktionsbezeichnungen,2,0)</f>
        <v>Projektingenieur 2</v>
      </c>
      <c r="DB47" s="20"/>
      <c r="DC47" s="33">
        <v>771</v>
      </c>
      <c r="DD47" s="33">
        <f>VLOOKUP($DC47,Funktionsbezeichnungen,3,0)</f>
        <v>7</v>
      </c>
      <c r="DE47" s="83" t="str">
        <f>VLOOKUP($DC47,Funktionsbezeichnungen,2,0)</f>
        <v>Projektingenieur 1</v>
      </c>
      <c r="DJ47" s="19">
        <f>+CT47</f>
        <v>9648</v>
      </c>
      <c r="DK47" s="153">
        <v>2</v>
      </c>
      <c r="DL47" s="19">
        <v>3</v>
      </c>
      <c r="DM47" s="19" t="s">
        <v>951</v>
      </c>
    </row>
    <row r="48" spans="1:117" s="19" customFormat="1" ht="25.5" customHeight="1" x14ac:dyDescent="0.2">
      <c r="A48" s="53">
        <v>0</v>
      </c>
      <c r="B48" s="53">
        <v>1</v>
      </c>
      <c r="C48" s="53"/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918</v>
      </c>
      <c r="Q48" s="15">
        <v>44</v>
      </c>
      <c r="R48" s="42"/>
      <c r="S48" s="20" t="s">
        <v>919</v>
      </c>
      <c r="T48" s="21">
        <v>1962</v>
      </c>
      <c r="U48" s="28" t="s">
        <v>920</v>
      </c>
      <c r="V48" s="21">
        <v>1992</v>
      </c>
      <c r="W48" s="25" t="s">
        <v>921</v>
      </c>
      <c r="X48" s="21">
        <v>2002</v>
      </c>
      <c r="Y48" s="28" t="s">
        <v>922</v>
      </c>
      <c r="Z48" s="118">
        <f>$AD$3-V48</f>
        <v>22</v>
      </c>
      <c r="AA48" s="169" t="s">
        <v>923</v>
      </c>
      <c r="AB48" s="21" t="s">
        <v>121</v>
      </c>
      <c r="AC48" s="21"/>
      <c r="AE48" s="90" t="s">
        <v>375</v>
      </c>
      <c r="AF48" s="82"/>
      <c r="CP48" s="19" t="str">
        <f>+S48</f>
        <v>Niedermeyer Friederike</v>
      </c>
      <c r="CR48" s="19">
        <f>+Z48</f>
        <v>22</v>
      </c>
      <c r="CS48" s="19" t="str">
        <f>+AB48</f>
        <v>D</v>
      </c>
      <c r="CT48" s="154">
        <v>4307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ref="CZ48:CZ84" si="16">VLOOKUP($CY48,Funktionsbezeichnungen,3,0)</f>
        <v>8</v>
      </c>
      <c r="DA48" s="83" t="str">
        <f t="shared" ref="DA48:DA84" si="17">VLOOKUP($CY48,Funktionsbezeichnungen,2,0)</f>
        <v>Projektingenieur 2</v>
      </c>
      <c r="DB48" s="20"/>
      <c r="DC48" s="33">
        <v>781</v>
      </c>
      <c r="DD48" s="33">
        <f t="shared" ref="DD48:DD84" si="18">VLOOKUP($DC48,Funktionsbezeichnungen,3,0)</f>
        <v>7</v>
      </c>
      <c r="DE48" s="83" t="str">
        <f t="shared" ref="DE48:DE84" si="19">VLOOKUP($DC48,Funktionsbezeichnungen,2,0)</f>
        <v>Projektingenieur 1</v>
      </c>
      <c r="DJ48" s="19">
        <f t="shared" si="5"/>
        <v>4307</v>
      </c>
      <c r="DK48" s="153">
        <v>1</v>
      </c>
      <c r="DL48" s="19">
        <v>2</v>
      </c>
      <c r="DM48" s="19" t="s">
        <v>952</v>
      </c>
    </row>
    <row r="49" spans="1:117" s="19" customFormat="1" ht="24.95" customHeight="1" x14ac:dyDescent="0.2">
      <c r="A49" s="53">
        <v>0</v>
      </c>
      <c r="B49" s="53"/>
      <c r="C49" s="53">
        <f t="shared" si="0"/>
        <v>1</v>
      </c>
      <c r="D49" s="55">
        <v>1</v>
      </c>
      <c r="E49" s="55"/>
      <c r="F49" s="56"/>
      <c r="G49" s="165"/>
      <c r="H49" s="54"/>
      <c r="I49" s="56"/>
      <c r="J49" s="54"/>
      <c r="K49" s="56"/>
      <c r="L49" s="56"/>
      <c r="M49" s="56"/>
      <c r="N49" s="58"/>
      <c r="O49" s="52" t="s">
        <v>361</v>
      </c>
      <c r="P49" s="15" t="s">
        <v>566</v>
      </c>
      <c r="Q49" s="15">
        <v>45</v>
      </c>
      <c r="R49" s="42"/>
      <c r="S49" s="20" t="s">
        <v>561</v>
      </c>
      <c r="T49" s="21">
        <v>1975</v>
      </c>
      <c r="U49" s="28" t="s">
        <v>562</v>
      </c>
      <c r="V49" s="21">
        <v>2004</v>
      </c>
      <c r="W49" s="25"/>
      <c r="X49" s="21"/>
      <c r="Y49" s="28" t="s">
        <v>564</v>
      </c>
      <c r="Z49" s="118">
        <f t="shared" si="1"/>
        <v>10</v>
      </c>
      <c r="AA49" s="169" t="s">
        <v>565</v>
      </c>
      <c r="AB49" s="21" t="s">
        <v>121</v>
      </c>
      <c r="AC49" s="21"/>
      <c r="AE49" s="90" t="s">
        <v>373</v>
      </c>
      <c r="AF49" s="82"/>
      <c r="CP49" s="19" t="str">
        <f t="shared" si="2"/>
        <v>That Pueng</v>
      </c>
      <c r="CR49" s="19">
        <f t="shared" si="3"/>
        <v>10</v>
      </c>
      <c r="CS49" s="19" t="str">
        <f t="shared" si="4"/>
        <v>D</v>
      </c>
      <c r="CT49" s="154">
        <v>4345</v>
      </c>
      <c r="CU49" s="126"/>
      <c r="CV49" s="125">
        <v>782</v>
      </c>
      <c r="CW49" s="33">
        <f t="shared" si="14"/>
        <v>8</v>
      </c>
      <c r="CX49" s="83" t="str">
        <f t="shared" si="15"/>
        <v>Projektingenieur 2</v>
      </c>
      <c r="CY49" s="125">
        <v>782</v>
      </c>
      <c r="CZ49" s="33">
        <f t="shared" si="16"/>
        <v>8</v>
      </c>
      <c r="DA49" s="83" t="str">
        <f t="shared" si="17"/>
        <v>Projektingenieur 2</v>
      </c>
      <c r="DB49" s="20"/>
      <c r="DC49" s="33">
        <v>781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4345</v>
      </c>
      <c r="DK49" s="153">
        <v>1</v>
      </c>
      <c r="DL49" s="19">
        <v>2</v>
      </c>
      <c r="DM49" s="19" t="s">
        <v>952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9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9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9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9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8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8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7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7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6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6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7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7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6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6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6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6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6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6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5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5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5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5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5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5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5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5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4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4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4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4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3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3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2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2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2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2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2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2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12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12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1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1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38</v>
      </c>
      <c r="AA71" s="25" t="s">
        <v>686</v>
      </c>
      <c r="AB71" s="21" t="s">
        <v>1041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38</v>
      </c>
      <c r="CS71" s="19" t="str">
        <f t="shared" si="4"/>
        <v xml:space="preserve"> C/D 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29</v>
      </c>
      <c r="AA72" s="25" t="s">
        <v>110</v>
      </c>
      <c r="AB72" s="21" t="s">
        <v>1041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29</v>
      </c>
      <c r="CS72" s="19" t="str">
        <f>+AB72</f>
        <v xml:space="preserve"> C/D 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4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40</v>
      </c>
      <c r="AA73" s="25" t="s">
        <v>110</v>
      </c>
      <c r="AB73" s="21" t="s">
        <v>1040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40</v>
      </c>
      <c r="CS73" s="19" t="str">
        <f t="shared" si="4"/>
        <v xml:space="preserve"> D/C 2)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39</v>
      </c>
      <c r="AA74" s="25" t="s">
        <v>110</v>
      </c>
      <c r="AB74" s="21" t="s">
        <v>1040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39</v>
      </c>
      <c r="CS74" s="19" t="str">
        <f t="shared" si="4"/>
        <v xml:space="preserve"> D/C 2)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45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45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41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41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0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0" si="22">$AD$3-V77</f>
        <v>41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39" si="23">+S77</f>
        <v>Allemann  Bertrand</v>
      </c>
      <c r="CR77" s="19">
        <f t="shared" ref="CR77:CR130" si="24">+Z77</f>
        <v>41</v>
      </c>
      <c r="CS77" s="19" t="str">
        <f t="shared" ref="CS77:CS130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37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37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36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36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34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34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33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33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31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31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26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26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6" si="26">VLOOKUP($CV83,Funktionsbezeichnungen,3,0)</f>
        <v>7</v>
      </c>
      <c r="CX83" s="83" t="str">
        <f t="shared" ref="CX83:CX116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25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25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23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23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99" si="28">VLOOKUP($CY85,Funktionsbezeichnungen,3,0)</f>
        <v>7</v>
      </c>
      <c r="DA85" s="83" t="str">
        <f t="shared" ref="DA85:DA99" si="29">VLOOKUP($CY85,Funktionsbezeichnungen,2,0)</f>
        <v>Konstrukteur 4 / Fachplaner 4 / Gruppenchef 2</v>
      </c>
      <c r="DB85" s="20"/>
      <c r="DC85" s="125">
        <v>742</v>
      </c>
      <c r="DD85" s="33">
        <f t="shared" ref="DD85:DD118" si="30">VLOOKUP($DC85,Funktionsbezeichnungen,3,0)</f>
        <v>8</v>
      </c>
      <c r="DE85" s="83" t="str">
        <f t="shared" ref="DE85:DE118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22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22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21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21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16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16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13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13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12</v>
      </c>
      <c r="AA90" s="25" t="s">
        <v>129</v>
      </c>
      <c r="AB90" s="21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12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41</v>
      </c>
      <c r="AA91" s="25" t="s">
        <v>129</v>
      </c>
      <c r="AB91" s="21" t="s">
        <v>1042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41</v>
      </c>
      <c r="CS91" s="19" t="str">
        <f t="shared" si="25"/>
        <v xml:space="preserve"> E/D 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25</v>
      </c>
      <c r="AA92" s="25" t="s">
        <v>710</v>
      </c>
      <c r="AB92" s="21" t="s">
        <v>1042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25</v>
      </c>
      <c r="CS92" s="19" t="str">
        <f t="shared" si="25"/>
        <v xml:space="preserve"> E/D 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26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26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20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20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8</v>
      </c>
      <c r="AA95" s="25" t="s">
        <v>235</v>
      </c>
      <c r="AB95" s="21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8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7</v>
      </c>
      <c r="AA96" s="25" t="s">
        <v>235</v>
      </c>
      <c r="AB96" s="21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7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7</v>
      </c>
      <c r="AA97" s="25" t="s">
        <v>235</v>
      </c>
      <c r="AB97" s="21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7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x14ac:dyDescent="0.2">
      <c r="A98" s="53">
        <v>0</v>
      </c>
      <c r="B98" s="53"/>
      <c r="C98" s="53">
        <f t="shared" si="21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22"/>
        <v>5</v>
      </c>
      <c r="AA98" s="25" t="s">
        <v>141</v>
      </c>
      <c r="AB98" s="21" t="s">
        <v>147</v>
      </c>
      <c r="AC98" s="21"/>
      <c r="AE98" s="90" t="s">
        <v>378</v>
      </c>
      <c r="AF98" s="82"/>
      <c r="CP98" s="19" t="str">
        <f t="shared" si="23"/>
        <v>Charmillot Stéphane</v>
      </c>
      <c r="CR98" s="19">
        <f t="shared" si="24"/>
        <v>5</v>
      </c>
      <c r="CS98" s="19" t="str">
        <f t="shared" si="25"/>
        <v>F</v>
      </c>
      <c r="CT98" s="154">
        <v>9710</v>
      </c>
      <c r="CU98" s="126"/>
      <c r="CV98" s="125">
        <v>732</v>
      </c>
      <c r="CW98" s="33">
        <f t="shared" si="26"/>
        <v>5</v>
      </c>
      <c r="CX98" s="83" t="str">
        <f t="shared" si="27"/>
        <v>Konstrukteur 2 / -planer 2</v>
      </c>
      <c r="CY98" s="125">
        <v>731</v>
      </c>
      <c r="CZ98" s="33">
        <f t="shared" si="28"/>
        <v>4</v>
      </c>
      <c r="DA98" s="83" t="str">
        <f t="shared" si="29"/>
        <v>Konstrukteur 1 / -planer 1</v>
      </c>
      <c r="DB98" s="20"/>
      <c r="DC98" s="33">
        <v>732</v>
      </c>
      <c r="DD98" s="33">
        <f t="shared" si="30"/>
        <v>5</v>
      </c>
      <c r="DE98" s="83" t="str">
        <f t="shared" si="31"/>
        <v>Konstrukteur 2 / -planer 2</v>
      </c>
      <c r="DJ98" s="19">
        <f t="shared" si="20"/>
        <v>9710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Niederberger Benjamin</v>
      </c>
      <c r="CR99" s="19">
        <f t="shared" si="24"/>
        <v>4</v>
      </c>
      <c r="CS99" s="19" t="str">
        <f t="shared" si="25"/>
        <v>F</v>
      </c>
      <c r="CT99" s="154">
        <v>9701</v>
      </c>
      <c r="CU99" s="126"/>
      <c r="CV99" s="125">
        <v>731</v>
      </c>
      <c r="CW99" s="33">
        <f t="shared" si="26"/>
        <v>4</v>
      </c>
      <c r="CX99" s="83" t="str">
        <f t="shared" si="27"/>
        <v>Konstrukteur 1 / -planer 1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731</v>
      </c>
      <c r="DD99" s="33">
        <f t="shared" si="30"/>
        <v>4</v>
      </c>
      <c r="DE99" s="83" t="str">
        <f t="shared" si="31"/>
        <v>Konstrukteur 1 / -planer 1</v>
      </c>
      <c r="DJ99" s="19">
        <f t="shared" si="20"/>
        <v>9701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22"/>
        <v>3</v>
      </c>
      <c r="AA100" s="25" t="s">
        <v>235</v>
      </c>
      <c r="AB100" s="21" t="s">
        <v>147</v>
      </c>
      <c r="AC100" s="21"/>
      <c r="AE100" s="90" t="s">
        <v>378</v>
      </c>
      <c r="AF100" s="82"/>
      <c r="CP100" s="19" t="str">
        <f t="shared" si="23"/>
        <v>Schneider Alexander</v>
      </c>
      <c r="CR100" s="19">
        <f t="shared" si="24"/>
        <v>3</v>
      </c>
      <c r="CS100" s="19" t="str">
        <f t="shared" si="25"/>
        <v>F</v>
      </c>
      <c r="CT100" s="155">
        <v>8571</v>
      </c>
      <c r="CU100" s="15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8571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526</v>
      </c>
      <c r="Q101" s="15">
        <v>97</v>
      </c>
      <c r="R101" s="42"/>
      <c r="S101" s="27" t="s">
        <v>296</v>
      </c>
      <c r="T101" s="21">
        <v>1991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3</v>
      </c>
      <c r="AA101" s="25" t="s">
        <v>235</v>
      </c>
      <c r="AB101" s="21" t="s">
        <v>147</v>
      </c>
      <c r="AC101" s="21"/>
      <c r="AE101" s="90" t="s">
        <v>378</v>
      </c>
      <c r="AF101" s="82"/>
      <c r="CP101" s="19" t="str">
        <f t="shared" si="23"/>
        <v>Barth Yanick</v>
      </c>
      <c r="CR101" s="19">
        <f t="shared" si="24"/>
        <v>3</v>
      </c>
      <c r="CS101" s="19" t="str">
        <f t="shared" si="25"/>
        <v>F</v>
      </c>
      <c r="CT101" s="155">
        <v>8570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8570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>
        <v>1</v>
      </c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905</v>
      </c>
      <c r="Q102" s="15">
        <v>98</v>
      </c>
      <c r="R102" s="42"/>
      <c r="S102" s="27" t="s">
        <v>906</v>
      </c>
      <c r="T102" s="21">
        <v>1990</v>
      </c>
      <c r="U102" s="28" t="s">
        <v>239</v>
      </c>
      <c r="V102" s="21">
        <v>2012</v>
      </c>
      <c r="W102" s="25"/>
      <c r="X102" s="21"/>
      <c r="Y102" s="25"/>
      <c r="Z102" s="21">
        <f t="shared" si="22"/>
        <v>2</v>
      </c>
      <c r="AA102" s="25" t="s">
        <v>239</v>
      </c>
      <c r="AB102" s="162" t="s">
        <v>147</v>
      </c>
      <c r="AC102" s="21"/>
      <c r="AE102" s="90" t="s">
        <v>378</v>
      </c>
      <c r="AF102" s="82"/>
      <c r="CP102" s="160" t="str">
        <f t="shared" si="23"/>
        <v>Zymeri Shaha</v>
      </c>
      <c r="CR102" s="19">
        <f t="shared" si="24"/>
        <v>2</v>
      </c>
      <c r="CS102" s="19" t="str">
        <f t="shared" si="25"/>
        <v>F</v>
      </c>
      <c r="CT102" s="159">
        <v>9733</v>
      </c>
      <c r="CU102" s="156"/>
      <c r="CV102" s="158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9733</v>
      </c>
      <c r="DK102" s="153">
        <v>7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/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361</v>
      </c>
      <c r="P103" s="15" t="s">
        <v>542</v>
      </c>
      <c r="Q103" s="15">
        <v>99</v>
      </c>
      <c r="R103" s="42"/>
      <c r="S103" s="27" t="s">
        <v>538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 t="shared" si="22"/>
        <v>2</v>
      </c>
      <c r="AA103" s="25" t="s">
        <v>235</v>
      </c>
      <c r="AB103" s="162" t="s">
        <v>147</v>
      </c>
      <c r="AC103" s="21"/>
      <c r="AE103" s="90" t="s">
        <v>378</v>
      </c>
      <c r="AF103" s="82"/>
      <c r="CP103" s="19" t="str">
        <f t="shared" si="23"/>
        <v>Rüegsegger Stefan</v>
      </c>
      <c r="CR103" s="19">
        <f t="shared" si="24"/>
        <v>2</v>
      </c>
      <c r="CS103" s="19" t="str">
        <f t="shared" si="25"/>
        <v>F</v>
      </c>
      <c r="CT103" s="155">
        <v>9707</v>
      </c>
      <c r="CU103" s="156"/>
      <c r="CV103" s="125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9707</v>
      </c>
      <c r="DK103" s="153">
        <v>6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359</v>
      </c>
      <c r="P104" s="15" t="s">
        <v>543</v>
      </c>
      <c r="Q104" s="15">
        <v>100</v>
      </c>
      <c r="R104" s="42"/>
      <c r="S104" s="27" t="s">
        <v>539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2</v>
      </c>
      <c r="AA104" s="25" t="s">
        <v>235</v>
      </c>
      <c r="AB104" s="162" t="s">
        <v>147</v>
      </c>
      <c r="AC104" s="21"/>
      <c r="AE104" s="90" t="s">
        <v>378</v>
      </c>
      <c r="AF104" s="82"/>
      <c r="CP104" s="19" t="str">
        <f t="shared" si="23"/>
        <v>Schwyn Timm</v>
      </c>
      <c r="CR104" s="19">
        <f t="shared" si="24"/>
        <v>2</v>
      </c>
      <c r="CS104" s="19" t="str">
        <f t="shared" si="25"/>
        <v>F</v>
      </c>
      <c r="CT104" s="155">
        <v>9706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>+CT104</f>
        <v>9706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594</v>
      </c>
      <c r="Q105" s="15">
        <v>101</v>
      </c>
      <c r="R105" s="42"/>
      <c r="S105" s="27" t="s">
        <v>595</v>
      </c>
      <c r="T105" s="21">
        <v>1992</v>
      </c>
      <c r="U105" s="28" t="s">
        <v>235</v>
      </c>
      <c r="V105" s="21">
        <v>2013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Schär Cedric</v>
      </c>
      <c r="CR105" s="19">
        <f t="shared" si="24"/>
        <v>1</v>
      </c>
      <c r="CS105" s="19" t="str">
        <f t="shared" si="25"/>
        <v>G</v>
      </c>
      <c r="CT105" s="155">
        <v>9715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 t="shared" si="20"/>
        <v>9715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>
        <v>1</v>
      </c>
      <c r="C106" s="53">
        <f t="shared" si="21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500</v>
      </c>
      <c r="Q106" s="15">
        <v>102</v>
      </c>
      <c r="R106" s="42" t="s">
        <v>343</v>
      </c>
      <c r="S106" s="27" t="s">
        <v>152</v>
      </c>
      <c r="T106" s="21">
        <v>1952</v>
      </c>
      <c r="U106" s="28" t="s">
        <v>151</v>
      </c>
      <c r="V106" s="21">
        <v>1971</v>
      </c>
      <c r="W106" s="25"/>
      <c r="X106" s="21"/>
      <c r="Y106" s="25"/>
      <c r="Z106" s="21">
        <f t="shared" si="22"/>
        <v>43</v>
      </c>
      <c r="AA106" s="25" t="s">
        <v>696</v>
      </c>
      <c r="AB106" s="21" t="s">
        <v>121</v>
      </c>
      <c r="AC106" s="21"/>
      <c r="AE106" s="90" t="s">
        <v>425</v>
      </c>
      <c r="AF106" s="82"/>
      <c r="CP106" s="19" t="str">
        <f t="shared" si="23"/>
        <v>Meister Christine</v>
      </c>
      <c r="CR106" s="19">
        <f t="shared" si="24"/>
        <v>43</v>
      </c>
      <c r="CS106" s="19" t="str">
        <f t="shared" si="25"/>
        <v>D</v>
      </c>
      <c r="CT106" s="154">
        <v>4245</v>
      </c>
      <c r="CU106" s="126"/>
      <c r="CV106" s="125">
        <v>134</v>
      </c>
      <c r="CW106" s="33">
        <f t="shared" si="26"/>
        <v>7</v>
      </c>
      <c r="CX106" s="83" t="str">
        <f t="shared" si="27"/>
        <v>Kaufmännischer Mitarbeiter 4 / Gruppenchef 2</v>
      </c>
      <c r="CY106" s="125">
        <v>134</v>
      </c>
      <c r="CZ106" s="33">
        <f t="shared" ref="CZ106:CZ130" si="32">VLOOKUP($CY106,Funktionsbezeichnungen,3,0)</f>
        <v>7</v>
      </c>
      <c r="DA106" s="83" t="str">
        <f t="shared" ref="DA106:DA130" si="33">VLOOKUP($CY106,Funktionsbezeichnungen,2,0)</f>
        <v>Kaufmännischer Mitarbeiter 4 / Gruppenchef 2</v>
      </c>
      <c r="DB106" s="20"/>
      <c r="DC106" s="125">
        <v>134</v>
      </c>
      <c r="DD106" s="33">
        <f t="shared" si="30"/>
        <v>7</v>
      </c>
      <c r="DE106" s="83" t="str">
        <f t="shared" si="31"/>
        <v>Kaufmännischer Mitarbeiter 4 / Gruppenchef 2</v>
      </c>
      <c r="DJ106" s="19">
        <f t="shared" si="20"/>
        <v>4245</v>
      </c>
      <c r="DK106" s="153">
        <v>6</v>
      </c>
      <c r="DL106" s="19">
        <v>0</v>
      </c>
      <c r="DM106" s="19" t="s">
        <v>955</v>
      </c>
    </row>
    <row r="107" spans="1:117" s="19" customFormat="1" ht="25.5" customHeigh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501</v>
      </c>
      <c r="Q107" s="15">
        <v>103</v>
      </c>
      <c r="R107" s="42"/>
      <c r="S107" s="20" t="s">
        <v>207</v>
      </c>
      <c r="T107" s="17">
        <v>1954</v>
      </c>
      <c r="U107" s="169" t="s">
        <v>210</v>
      </c>
      <c r="V107" s="118">
        <v>1971</v>
      </c>
      <c r="W107" s="120"/>
      <c r="X107" s="118"/>
      <c r="Y107" s="169"/>
      <c r="Z107" s="118">
        <f t="shared" si="22"/>
        <v>43</v>
      </c>
      <c r="AA107" s="25" t="s">
        <v>209</v>
      </c>
      <c r="AB107" s="21" t="s">
        <v>121</v>
      </c>
      <c r="AC107" s="21"/>
      <c r="AE107" s="90" t="s">
        <v>453</v>
      </c>
      <c r="AF107" s="82"/>
      <c r="CP107" s="19" t="str">
        <f t="shared" si="23"/>
        <v>Derezynski Françoise</v>
      </c>
      <c r="CR107" s="19">
        <f t="shared" si="24"/>
        <v>43</v>
      </c>
      <c r="CS107" s="19" t="str">
        <f t="shared" si="25"/>
        <v>D</v>
      </c>
      <c r="CT107" s="154">
        <v>4266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si="32"/>
        <v>7</v>
      </c>
      <c r="DA107" s="83" t="str">
        <f t="shared" si="33"/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4266</v>
      </c>
      <c r="DK107" s="153">
        <v>6</v>
      </c>
      <c r="DL107" s="19">
        <v>0</v>
      </c>
      <c r="DM107" s="19" t="s">
        <v>955</v>
      </c>
    </row>
    <row r="108" spans="1:117" s="19" customForma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502</v>
      </c>
      <c r="Q108" s="15">
        <v>104</v>
      </c>
      <c r="R108" s="16"/>
      <c r="S108" s="20" t="s">
        <v>153</v>
      </c>
      <c r="T108" s="21">
        <v>1953</v>
      </c>
      <c r="U108" s="28" t="s">
        <v>215</v>
      </c>
      <c r="V108" s="21">
        <v>1977</v>
      </c>
      <c r="W108" s="25" t="s">
        <v>318</v>
      </c>
      <c r="X108" s="21">
        <v>2000</v>
      </c>
      <c r="Y108" s="28" t="s">
        <v>319</v>
      </c>
      <c r="Z108" s="21">
        <f t="shared" si="22"/>
        <v>37</v>
      </c>
      <c r="AA108" s="25" t="s">
        <v>695</v>
      </c>
      <c r="AB108" s="21" t="s">
        <v>121</v>
      </c>
      <c r="AC108" s="21"/>
      <c r="AE108" s="90" t="s">
        <v>456</v>
      </c>
      <c r="AF108" s="82"/>
      <c r="CP108" s="19" t="str">
        <f t="shared" si="23"/>
        <v>Szirt Madeleine</v>
      </c>
      <c r="CR108" s="19">
        <f t="shared" si="24"/>
        <v>37</v>
      </c>
      <c r="CS108" s="19" t="str">
        <f t="shared" si="25"/>
        <v>D</v>
      </c>
      <c r="CT108" s="154">
        <v>4216</v>
      </c>
      <c r="CU108" s="126"/>
      <c r="CV108" s="125">
        <v>162</v>
      </c>
      <c r="CW108" s="33">
        <f t="shared" si="26"/>
        <v>9</v>
      </c>
      <c r="CX108" s="83" t="str">
        <f t="shared" si="27"/>
        <v>Personal-Fachspezialist 2</v>
      </c>
      <c r="CY108" s="125">
        <v>162</v>
      </c>
      <c r="CZ108" s="33">
        <f t="shared" si="32"/>
        <v>9</v>
      </c>
      <c r="DA108" s="83" t="str">
        <f t="shared" si="33"/>
        <v>Personal-Fachspezialist 2</v>
      </c>
      <c r="DB108" s="20"/>
      <c r="DC108" s="125">
        <v>162</v>
      </c>
      <c r="DD108" s="33">
        <f t="shared" si="30"/>
        <v>9</v>
      </c>
      <c r="DE108" s="83" t="str">
        <f t="shared" si="31"/>
        <v>Personal-Fachspezialist 2</v>
      </c>
      <c r="DJ108" s="19">
        <f t="shared" si="20"/>
        <v>4216</v>
      </c>
      <c r="DK108" s="153">
        <v>3</v>
      </c>
      <c r="DL108" s="19">
        <v>0</v>
      </c>
      <c r="DM108" s="185" t="s">
        <v>971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503</v>
      </c>
      <c r="Q109" s="15">
        <v>105</v>
      </c>
      <c r="R109" s="42"/>
      <c r="S109" s="27" t="s">
        <v>650</v>
      </c>
      <c r="T109" s="21">
        <v>1961</v>
      </c>
      <c r="U109" s="28" t="s">
        <v>155</v>
      </c>
      <c r="V109" s="21">
        <v>1982</v>
      </c>
      <c r="W109" s="25"/>
      <c r="X109" s="21"/>
      <c r="Y109" s="25" t="s">
        <v>323</v>
      </c>
      <c r="Z109" s="21">
        <f t="shared" si="22"/>
        <v>32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3"/>
        <v>Peier Doris</v>
      </c>
      <c r="CR109" s="19">
        <f t="shared" si="24"/>
        <v>32</v>
      </c>
      <c r="CS109" s="19" t="str">
        <f t="shared" si="25"/>
        <v>D</v>
      </c>
      <c r="CT109" s="154">
        <v>5581</v>
      </c>
      <c r="CU109" s="126"/>
      <c r="CV109" s="125">
        <v>134</v>
      </c>
      <c r="CW109" s="33">
        <f t="shared" si="26"/>
        <v>7</v>
      </c>
      <c r="CX109" s="83" t="str">
        <f t="shared" si="27"/>
        <v>Kaufmännischer Mitarbeiter 4 / Gruppenchef 2</v>
      </c>
      <c r="CY109" s="125">
        <v>134</v>
      </c>
      <c r="CZ109" s="33">
        <f t="shared" si="32"/>
        <v>7</v>
      </c>
      <c r="DA109" s="83" t="str">
        <f t="shared" si="33"/>
        <v>Kaufmännischer Mitarbeiter 4 / Gruppenchef 2</v>
      </c>
      <c r="DB109" s="20"/>
      <c r="DC109" s="125">
        <v>134</v>
      </c>
      <c r="DD109" s="33">
        <f t="shared" si="30"/>
        <v>7</v>
      </c>
      <c r="DE109" s="83" t="str">
        <f t="shared" si="31"/>
        <v>Kaufmännischer Mitarbeiter 4 / Gruppenchef 2</v>
      </c>
      <c r="DJ109" s="19">
        <f t="shared" si="20"/>
        <v>5581</v>
      </c>
      <c r="DK109" s="153">
        <v>6</v>
      </c>
      <c r="DL109" s="19">
        <v>0</v>
      </c>
      <c r="DM109" s="19" t="s">
        <v>955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607</v>
      </c>
      <c r="Q110" s="15">
        <v>106</v>
      </c>
      <c r="R110" s="42"/>
      <c r="S110" s="27" t="s">
        <v>608</v>
      </c>
      <c r="T110" s="21">
        <v>1966</v>
      </c>
      <c r="U110" s="28" t="s">
        <v>151</v>
      </c>
      <c r="V110" s="21">
        <v>1985</v>
      </c>
      <c r="W110" s="25"/>
      <c r="X110" s="21"/>
      <c r="Y110" s="25"/>
      <c r="Z110" s="21">
        <f t="shared" si="22"/>
        <v>29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Beuret Agnès</v>
      </c>
      <c r="CR110" s="19">
        <f t="shared" si="24"/>
        <v>29</v>
      </c>
      <c r="CS110" s="19" t="str">
        <f t="shared" si="25"/>
        <v>D</v>
      </c>
      <c r="CT110" s="154">
        <v>4352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4352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508</v>
      </c>
      <c r="Q111" s="15">
        <v>107</v>
      </c>
      <c r="R111" s="42"/>
      <c r="S111" s="27" t="s">
        <v>164</v>
      </c>
      <c r="T111" s="21">
        <v>1970</v>
      </c>
      <c r="U111" s="28" t="s">
        <v>165</v>
      </c>
      <c r="V111" s="21">
        <v>1990</v>
      </c>
      <c r="W111" s="25"/>
      <c r="X111" s="21"/>
      <c r="Y111" s="25"/>
      <c r="Z111" s="21">
        <f t="shared" si="22"/>
        <v>24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Weider Noelle</v>
      </c>
      <c r="CR111" s="19">
        <f t="shared" si="24"/>
        <v>24</v>
      </c>
      <c r="CS111" s="19" t="str">
        <f t="shared" si="25"/>
        <v>D</v>
      </c>
      <c r="CT111" s="154">
        <v>5604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5604</v>
      </c>
      <c r="DK111" s="153">
        <v>6</v>
      </c>
      <c r="DL111" s="19">
        <v>0</v>
      </c>
      <c r="DM111" s="19" t="s">
        <v>955</v>
      </c>
    </row>
    <row r="112" spans="1:117" s="19" customFormat="1" ht="38.25" customHeight="1" x14ac:dyDescent="0.2">
      <c r="A112" s="53">
        <v>0</v>
      </c>
      <c r="B112" s="53"/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504</v>
      </c>
      <c r="Q112" s="15">
        <v>108</v>
      </c>
      <c r="R112" s="42"/>
      <c r="S112" s="20" t="s">
        <v>157</v>
      </c>
      <c r="T112" s="21">
        <v>1976</v>
      </c>
      <c r="U112" s="28" t="s">
        <v>320</v>
      </c>
      <c r="V112" s="21">
        <v>2002</v>
      </c>
      <c r="W112" s="25" t="s">
        <v>321</v>
      </c>
      <c r="X112" s="21">
        <v>2005</v>
      </c>
      <c r="Y112" s="28"/>
      <c r="Z112" s="118">
        <f t="shared" si="22"/>
        <v>12</v>
      </c>
      <c r="AA112" s="25" t="s">
        <v>694</v>
      </c>
      <c r="AB112" s="21" t="s">
        <v>121</v>
      </c>
      <c r="AC112" s="21"/>
      <c r="AE112" s="90" t="s">
        <v>455</v>
      </c>
      <c r="AF112" s="82"/>
      <c r="CP112" s="19" t="str">
        <f t="shared" si="23"/>
        <v>Kiefer Patrick</v>
      </c>
      <c r="CR112" s="19">
        <f t="shared" si="24"/>
        <v>12</v>
      </c>
      <c r="CS112" s="19" t="str">
        <f t="shared" si="25"/>
        <v>D</v>
      </c>
      <c r="CT112" s="154">
        <v>6753</v>
      </c>
      <c r="CU112" s="126"/>
      <c r="CV112" s="125">
        <v>223</v>
      </c>
      <c r="CW112" s="33">
        <f t="shared" si="26"/>
        <v>10</v>
      </c>
      <c r="CX112" s="83" t="str">
        <f t="shared" si="27"/>
        <v>Finanz-Fachspezialist / Controller 3</v>
      </c>
      <c r="CY112" s="125">
        <v>223</v>
      </c>
      <c r="CZ112" s="33">
        <f t="shared" si="32"/>
        <v>10</v>
      </c>
      <c r="DA112" s="83" t="str">
        <f t="shared" si="33"/>
        <v>Finanz-Fachspezialist / Controller 3</v>
      </c>
      <c r="DB112" s="20"/>
      <c r="DC112" s="125">
        <v>223</v>
      </c>
      <c r="DD112" s="33">
        <f t="shared" si="30"/>
        <v>10</v>
      </c>
      <c r="DE112" s="83" t="str">
        <f t="shared" si="31"/>
        <v>Finanz-Fachspezialist / Controller 3</v>
      </c>
      <c r="DJ112" s="19">
        <f t="shared" si="20"/>
        <v>6753</v>
      </c>
      <c r="DK112" s="153">
        <v>3</v>
      </c>
      <c r="DL112" s="19">
        <v>0</v>
      </c>
      <c r="DM112" s="185" t="s">
        <v>972</v>
      </c>
    </row>
    <row r="113" spans="1:117" s="19" customFormat="1" ht="25.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358</v>
      </c>
      <c r="P113" s="15" t="s">
        <v>509</v>
      </c>
      <c r="Q113" s="15">
        <v>109</v>
      </c>
      <c r="R113" s="42"/>
      <c r="S113" s="20" t="s">
        <v>244</v>
      </c>
      <c r="T113" s="21">
        <v>1976</v>
      </c>
      <c r="U113" s="28" t="s">
        <v>243</v>
      </c>
      <c r="V113" s="21">
        <v>2002</v>
      </c>
      <c r="W113" s="25"/>
      <c r="X113" s="21"/>
      <c r="Y113" s="28" t="s">
        <v>327</v>
      </c>
      <c r="Z113" s="118">
        <f t="shared" si="22"/>
        <v>12</v>
      </c>
      <c r="AA113" s="25" t="s">
        <v>326</v>
      </c>
      <c r="AB113" s="21" t="s">
        <v>121</v>
      </c>
      <c r="AC113" s="21"/>
      <c r="AE113" s="90" t="s">
        <v>375</v>
      </c>
      <c r="AF113" s="82"/>
      <c r="CP113" s="19" t="str">
        <f t="shared" si="23"/>
        <v>Fischer Michel</v>
      </c>
      <c r="CR113" s="19">
        <f t="shared" si="24"/>
        <v>12</v>
      </c>
      <c r="CS113" s="19" t="str">
        <f t="shared" si="25"/>
        <v>D</v>
      </c>
      <c r="CT113" s="154">
        <v>8655</v>
      </c>
      <c r="CU113" s="126"/>
      <c r="CV113" s="125">
        <v>542</v>
      </c>
      <c r="CW113" s="33">
        <f t="shared" si="26"/>
        <v>7</v>
      </c>
      <c r="CX113" s="83" t="str">
        <f t="shared" si="27"/>
        <v>Technischer Sachbearbeiter 2</v>
      </c>
      <c r="CY113" s="125">
        <v>541</v>
      </c>
      <c r="CZ113" s="33">
        <f t="shared" si="32"/>
        <v>6</v>
      </c>
      <c r="DA113" s="83" t="str">
        <f t="shared" si="33"/>
        <v>Technischer Sachbearbeiter 1</v>
      </c>
      <c r="DB113" s="20"/>
      <c r="DC113" s="125">
        <v>351</v>
      </c>
      <c r="DD113" s="33">
        <f t="shared" si="30"/>
        <v>7</v>
      </c>
      <c r="DE113" s="83" t="str">
        <f t="shared" si="31"/>
        <v>Marketing - / Product - Manager 1</v>
      </c>
      <c r="DJ113" s="19">
        <f t="shared" si="20"/>
        <v>8655</v>
      </c>
      <c r="DK113" s="153">
        <v>6</v>
      </c>
      <c r="DL113" s="19">
        <v>0</v>
      </c>
      <c r="DM113" s="19" t="s">
        <v>967</v>
      </c>
    </row>
    <row r="114" spans="1:117" s="19" customFormat="1" x14ac:dyDescent="0.2">
      <c r="A114" s="53">
        <v>0</v>
      </c>
      <c r="B114" s="53">
        <v>1</v>
      </c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360</v>
      </c>
      <c r="P114" s="15" t="s">
        <v>582</v>
      </c>
      <c r="Q114" s="15">
        <v>110</v>
      </c>
      <c r="R114" s="42"/>
      <c r="S114" s="27" t="s">
        <v>583</v>
      </c>
      <c r="T114" s="21">
        <v>1959</v>
      </c>
      <c r="U114" s="28" t="s">
        <v>397</v>
      </c>
      <c r="V114" s="21">
        <v>1976</v>
      </c>
      <c r="W114" s="25"/>
      <c r="X114" s="21"/>
      <c r="Y114" s="25"/>
      <c r="Z114" s="21">
        <f t="shared" si="22"/>
        <v>38</v>
      </c>
      <c r="AA114" s="25" t="s">
        <v>584</v>
      </c>
      <c r="AB114" s="21" t="s">
        <v>142</v>
      </c>
      <c r="AC114" s="21"/>
      <c r="AE114" s="90" t="s">
        <v>585</v>
      </c>
      <c r="AF114" s="82"/>
      <c r="CP114" s="19" t="str">
        <f t="shared" si="23"/>
        <v>Willig Martine</v>
      </c>
      <c r="CR114" s="19">
        <f t="shared" si="24"/>
        <v>38</v>
      </c>
      <c r="CS114" s="19" t="str">
        <f t="shared" si="25"/>
        <v>E</v>
      </c>
      <c r="CT114" s="154">
        <v>5637</v>
      </c>
      <c r="CU114" s="126"/>
      <c r="CV114" s="125">
        <v>133</v>
      </c>
      <c r="CW114" s="33">
        <f t="shared" si="26"/>
        <v>6</v>
      </c>
      <c r="CX114" s="83" t="str">
        <f t="shared" si="27"/>
        <v>Kaufmännischer Mitarbeiter 3 / Gruppenchef 1</v>
      </c>
      <c r="CY114" s="125">
        <v>133</v>
      </c>
      <c r="CZ114" s="33">
        <f t="shared" si="32"/>
        <v>6</v>
      </c>
      <c r="DA114" s="83" t="str">
        <f t="shared" si="33"/>
        <v>Kaufmännischer Mitarbeiter 3 / Gruppenchef 1</v>
      </c>
      <c r="DB114" s="20"/>
      <c r="DC114" s="125">
        <v>133</v>
      </c>
      <c r="DD114" s="33">
        <f t="shared" si="30"/>
        <v>6</v>
      </c>
      <c r="DE114" s="83" t="str">
        <f t="shared" si="31"/>
        <v>Kaufmännischer Mitarbeiter 3 / Gruppenchef 1</v>
      </c>
      <c r="DJ114" s="19">
        <f t="shared" si="20"/>
        <v>5637</v>
      </c>
      <c r="DK114" s="153">
        <v>6</v>
      </c>
      <c r="DL114" s="19">
        <v>0</v>
      </c>
      <c r="DM114" s="185" t="s">
        <v>973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507</v>
      </c>
      <c r="Q115" s="15">
        <v>111</v>
      </c>
      <c r="R115" s="42"/>
      <c r="S115" s="27" t="s">
        <v>259</v>
      </c>
      <c r="T115" s="21">
        <v>1957</v>
      </c>
      <c r="U115" s="28" t="s">
        <v>151</v>
      </c>
      <c r="V115" s="21">
        <v>1977</v>
      </c>
      <c r="W115" s="25"/>
      <c r="X115" s="21"/>
      <c r="Y115" s="25"/>
      <c r="Z115" s="21">
        <f t="shared" si="22"/>
        <v>37</v>
      </c>
      <c r="AA115" s="25" t="s">
        <v>156</v>
      </c>
      <c r="AB115" s="21" t="s">
        <v>142</v>
      </c>
      <c r="AC115" s="21"/>
      <c r="AE115" s="90" t="s">
        <v>457</v>
      </c>
      <c r="AF115" s="82"/>
      <c r="CP115" s="19" t="str">
        <f t="shared" si="23"/>
        <v>Meichtry Anna</v>
      </c>
      <c r="CR115" s="19">
        <f t="shared" si="24"/>
        <v>37</v>
      </c>
      <c r="CS115" s="19" t="str">
        <f t="shared" si="25"/>
        <v>E</v>
      </c>
      <c r="CT115" s="154">
        <v>5629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5629</v>
      </c>
      <c r="DK115" s="153">
        <v>6</v>
      </c>
      <c r="DL115" s="19">
        <v>0</v>
      </c>
      <c r="DM115" s="19" t="s">
        <v>955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506</v>
      </c>
      <c r="Q116" s="15">
        <v>112</v>
      </c>
      <c r="R116" s="42"/>
      <c r="S116" s="27" t="s">
        <v>1005</v>
      </c>
      <c r="T116" s="21">
        <v>1967</v>
      </c>
      <c r="U116" s="28" t="s">
        <v>151</v>
      </c>
      <c r="V116" s="21">
        <v>1987</v>
      </c>
      <c r="W116" s="25"/>
      <c r="X116" s="21"/>
      <c r="Y116" s="25"/>
      <c r="Z116" s="21">
        <f t="shared" si="22"/>
        <v>27</v>
      </c>
      <c r="AA116" s="25" t="s">
        <v>691</v>
      </c>
      <c r="AB116" s="21" t="s">
        <v>142</v>
      </c>
      <c r="AC116" s="21"/>
      <c r="AE116" s="90" t="s">
        <v>457</v>
      </c>
      <c r="AF116" s="82"/>
      <c r="CP116" s="19" t="str">
        <f t="shared" si="23"/>
        <v>Meier Jacqueline</v>
      </c>
      <c r="CR116" s="19">
        <f t="shared" si="24"/>
        <v>27</v>
      </c>
      <c r="CS116" s="19" t="str">
        <f t="shared" si="25"/>
        <v>E</v>
      </c>
      <c r="CT116" s="154">
        <v>7700</v>
      </c>
      <c r="CU116" s="126"/>
      <c r="CV116" s="125">
        <v>212</v>
      </c>
      <c r="CW116" s="33">
        <f t="shared" si="26"/>
        <v>5</v>
      </c>
      <c r="CX116" s="83" t="str">
        <f t="shared" si="27"/>
        <v>Buchhalter 2</v>
      </c>
      <c r="CY116" s="125">
        <v>212</v>
      </c>
      <c r="CZ116" s="33">
        <f t="shared" si="32"/>
        <v>5</v>
      </c>
      <c r="DA116" s="83" t="str">
        <f t="shared" si="33"/>
        <v>Buchhalter 2</v>
      </c>
      <c r="DB116" s="20"/>
      <c r="DC116" s="125">
        <v>212</v>
      </c>
      <c r="DD116" s="33">
        <f t="shared" si="30"/>
        <v>5</v>
      </c>
      <c r="DE116" s="83" t="str">
        <f t="shared" si="31"/>
        <v>Buchhalter 2</v>
      </c>
      <c r="DJ116" s="19">
        <f t="shared" si="20"/>
        <v>7700</v>
      </c>
      <c r="DK116" s="153">
        <v>6</v>
      </c>
      <c r="DL116" s="19">
        <v>0</v>
      </c>
      <c r="DM116" s="19" t="s">
        <v>958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0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510</v>
      </c>
      <c r="Q117" s="15">
        <v>113</v>
      </c>
      <c r="R117" s="42"/>
      <c r="S117" s="27" t="s">
        <v>278</v>
      </c>
      <c r="T117" s="21">
        <v>1985</v>
      </c>
      <c r="U117" s="28" t="s">
        <v>279</v>
      </c>
      <c r="V117" s="21">
        <v>2005</v>
      </c>
      <c r="W117" s="25"/>
      <c r="X117" s="21"/>
      <c r="Y117" s="25"/>
      <c r="Z117" s="21">
        <f t="shared" si="22"/>
        <v>9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Oruk Makbule</v>
      </c>
      <c r="CR117" s="19">
        <f t="shared" si="24"/>
        <v>9</v>
      </c>
      <c r="CS117" s="19" t="str">
        <f t="shared" si="25"/>
        <v>E</v>
      </c>
      <c r="CT117" s="154">
        <v>6762</v>
      </c>
      <c r="CU117" s="126"/>
      <c r="CV117" s="125">
        <v>212</v>
      </c>
      <c r="CW117" s="33">
        <f t="shared" ref="CW117:CW130" si="34">VLOOKUP($CV117,Funktionsbezeichnungen,3,0)</f>
        <v>5</v>
      </c>
      <c r="CX117" s="83" t="str">
        <f t="shared" ref="CX117:CX130" si="35">VLOOKUP($CV117,Funktionsbezeichnungen,2,0)</f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6762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/>
      <c r="C118" s="53">
        <f t="shared" si="21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511</v>
      </c>
      <c r="Q118" s="15">
        <v>114</v>
      </c>
      <c r="R118" s="42" t="s">
        <v>341</v>
      </c>
      <c r="S118" s="27" t="s">
        <v>159</v>
      </c>
      <c r="T118" s="21">
        <v>1959</v>
      </c>
      <c r="U118" s="28" t="s">
        <v>126</v>
      </c>
      <c r="V118" s="21">
        <v>1979</v>
      </c>
      <c r="W118" s="25"/>
      <c r="X118" s="21"/>
      <c r="Y118" s="25" t="s">
        <v>340</v>
      </c>
      <c r="Z118" s="21">
        <f t="shared" si="22"/>
        <v>35</v>
      </c>
      <c r="AA118" s="25" t="s">
        <v>160</v>
      </c>
      <c r="AB118" s="21" t="s">
        <v>105</v>
      </c>
      <c r="AC118" s="21"/>
      <c r="AE118" s="90" t="s">
        <v>426</v>
      </c>
      <c r="AF118" s="82"/>
      <c r="CP118" s="19" t="str">
        <f t="shared" si="23"/>
        <v>Steg Günther</v>
      </c>
      <c r="CR118" s="19">
        <f t="shared" si="24"/>
        <v>35</v>
      </c>
      <c r="CS118" s="19" t="str">
        <f t="shared" si="25"/>
        <v>C</v>
      </c>
      <c r="CT118" s="154">
        <v>4226</v>
      </c>
      <c r="CU118" s="126"/>
      <c r="CV118" s="125">
        <v>413</v>
      </c>
      <c r="CW118" s="33">
        <f t="shared" si="34"/>
        <v>8</v>
      </c>
      <c r="CX118" s="83" t="str">
        <f t="shared" si="35"/>
        <v>Senior System-Controller</v>
      </c>
      <c r="CY118" s="125">
        <v>413</v>
      </c>
      <c r="CZ118" s="33">
        <f t="shared" si="32"/>
        <v>8</v>
      </c>
      <c r="DA118" s="83" t="str">
        <f t="shared" si="33"/>
        <v>Senior System-Controller</v>
      </c>
      <c r="DB118" s="20"/>
      <c r="DC118" s="125">
        <v>413</v>
      </c>
      <c r="DD118" s="33">
        <f t="shared" si="30"/>
        <v>8</v>
      </c>
      <c r="DE118" s="83" t="str">
        <f t="shared" si="31"/>
        <v>Senior System-Controller</v>
      </c>
      <c r="DJ118" s="19">
        <f t="shared" si="20"/>
        <v>4226</v>
      </c>
      <c r="DK118" s="153">
        <v>6</v>
      </c>
      <c r="DL118" s="19">
        <v>0</v>
      </c>
      <c r="DM118" s="19" t="s">
        <v>961</v>
      </c>
    </row>
    <row r="119" spans="1:117" s="19" customFormat="1" ht="25.5" customHeigh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>
        <v>1</v>
      </c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533</v>
      </c>
      <c r="Q119" s="15">
        <v>115</v>
      </c>
      <c r="R119" s="42"/>
      <c r="S119" s="20" t="s">
        <v>532</v>
      </c>
      <c r="T119" s="21">
        <v>1966</v>
      </c>
      <c r="U119" s="28" t="s">
        <v>534</v>
      </c>
      <c r="V119" s="21">
        <v>1992</v>
      </c>
      <c r="W119" s="25" t="s">
        <v>535</v>
      </c>
      <c r="X119" s="21">
        <v>1995</v>
      </c>
      <c r="Y119" s="28" t="s">
        <v>211</v>
      </c>
      <c r="Z119" s="118">
        <f t="shared" si="22"/>
        <v>22</v>
      </c>
      <c r="AA119" s="25" t="s">
        <v>692</v>
      </c>
      <c r="AB119" s="21" t="s">
        <v>105</v>
      </c>
      <c r="AC119" s="21"/>
      <c r="AE119" s="90" t="s">
        <v>537</v>
      </c>
      <c r="AF119" s="82"/>
      <c r="CP119" s="19" t="str">
        <f t="shared" si="23"/>
        <v>Grimm Stephan</v>
      </c>
      <c r="CR119" s="19">
        <f t="shared" si="24"/>
        <v>22</v>
      </c>
      <c r="CS119" s="19" t="str">
        <f t="shared" si="25"/>
        <v>C</v>
      </c>
      <c r="CT119" s="154">
        <v>3203</v>
      </c>
      <c r="CU119" s="126"/>
      <c r="CV119" s="125">
        <v>443</v>
      </c>
      <c r="CW119" s="33">
        <f t="shared" si="34"/>
        <v>9</v>
      </c>
      <c r="CX119" s="83" t="str">
        <f t="shared" si="35"/>
        <v>System-Spezialist 3</v>
      </c>
      <c r="CY119" s="125">
        <v>443</v>
      </c>
      <c r="CZ119" s="33">
        <f t="shared" si="32"/>
        <v>9</v>
      </c>
      <c r="DA119" s="83" t="str">
        <f t="shared" si="33"/>
        <v>System-Spezialist 3</v>
      </c>
      <c r="DB119" s="20"/>
      <c r="DC119" s="125">
        <v>413</v>
      </c>
      <c r="DD119" s="33">
        <f t="shared" ref="DD119:DD130" si="36">VLOOKUP($DC119,Funktionsbezeichnungen,3,0)</f>
        <v>8</v>
      </c>
      <c r="DE119" s="83" t="str">
        <f t="shared" ref="DE119:DE130" si="37">VLOOKUP($DC119,Funktionsbezeichnungen,2,0)</f>
        <v>Senior System-Controller</v>
      </c>
      <c r="DJ119" s="19">
        <f t="shared" si="20"/>
        <v>3203</v>
      </c>
      <c r="DK119" s="153">
        <v>3</v>
      </c>
      <c r="DL119" s="19">
        <v>0</v>
      </c>
      <c r="DM119" s="19" t="s">
        <v>962</v>
      </c>
    </row>
    <row r="120" spans="1:117" s="19" customForma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/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512</v>
      </c>
      <c r="Q120" s="15">
        <v>116</v>
      </c>
      <c r="R120" s="42"/>
      <c r="S120" s="27" t="s">
        <v>204</v>
      </c>
      <c r="T120" s="21">
        <v>1978</v>
      </c>
      <c r="U120" s="28" t="s">
        <v>277</v>
      </c>
      <c r="V120" s="21">
        <v>1999</v>
      </c>
      <c r="W120" s="25"/>
      <c r="X120" s="21"/>
      <c r="Y120" s="25" t="s">
        <v>316</v>
      </c>
      <c r="Z120" s="21">
        <f t="shared" si="22"/>
        <v>15</v>
      </c>
      <c r="AA120" s="25" t="s">
        <v>205</v>
      </c>
      <c r="AB120" s="21" t="s">
        <v>121</v>
      </c>
      <c r="AC120" s="21"/>
      <c r="AE120" s="90" t="s">
        <v>427</v>
      </c>
      <c r="AF120" s="82"/>
      <c r="CP120" s="19" t="str">
        <f t="shared" si="23"/>
        <v>Hänni Alexander</v>
      </c>
      <c r="CR120" s="19">
        <f t="shared" si="24"/>
        <v>15</v>
      </c>
      <c r="CS120" s="19" t="str">
        <f t="shared" si="25"/>
        <v>D</v>
      </c>
      <c r="CT120" s="154">
        <v>6755</v>
      </c>
      <c r="CU120" s="126"/>
      <c r="CV120" s="125">
        <v>423</v>
      </c>
      <c r="CW120" s="33">
        <f t="shared" si="34"/>
        <v>7</v>
      </c>
      <c r="CX120" s="83" t="str">
        <f t="shared" si="35"/>
        <v>IC-Berater / -Techniker 3 / LAN-Supporter</v>
      </c>
      <c r="CY120" s="125">
        <v>422</v>
      </c>
      <c r="CZ120" s="33">
        <f t="shared" si="32"/>
        <v>6</v>
      </c>
      <c r="DA120" s="83" t="str">
        <f t="shared" si="33"/>
        <v>IC-Berater / -Techniker 2 / LAN-Grundstufe</v>
      </c>
      <c r="DB120" s="20"/>
      <c r="DC120" s="125">
        <v>422</v>
      </c>
      <c r="DD120" s="33">
        <f t="shared" si="36"/>
        <v>6</v>
      </c>
      <c r="DE120" s="83" t="str">
        <f t="shared" si="37"/>
        <v>IC-Berater / -Techniker 2 / LAN-Grundstufe</v>
      </c>
      <c r="DJ120" s="19">
        <f t="shared" si="20"/>
        <v>6755</v>
      </c>
      <c r="DK120" s="153">
        <v>6</v>
      </c>
      <c r="DL120" s="19">
        <v>0</v>
      </c>
      <c r="DM120" s="19" t="s">
        <v>960</v>
      </c>
    </row>
    <row r="121" spans="1:117" s="19" customFormat="1" x14ac:dyDescent="0.2">
      <c r="A121" s="53">
        <v>0</v>
      </c>
      <c r="B121" s="53">
        <v>1</v>
      </c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513</v>
      </c>
      <c r="Q121" s="15">
        <v>117</v>
      </c>
      <c r="R121" s="42" t="s">
        <v>344</v>
      </c>
      <c r="S121" s="27" t="s">
        <v>272</v>
      </c>
      <c r="T121" s="21">
        <v>1967</v>
      </c>
      <c r="U121" s="28" t="s">
        <v>274</v>
      </c>
      <c r="V121" s="21">
        <v>1986</v>
      </c>
      <c r="W121" s="25"/>
      <c r="X121" s="21"/>
      <c r="Y121" s="25"/>
      <c r="Z121" s="21">
        <f t="shared" si="22"/>
        <v>28</v>
      </c>
      <c r="AA121" s="25" t="s">
        <v>693</v>
      </c>
      <c r="AB121" s="21" t="s">
        <v>121</v>
      </c>
      <c r="AC121" s="21"/>
      <c r="AE121" s="90" t="s">
        <v>454</v>
      </c>
      <c r="AF121" s="82"/>
      <c r="CP121" s="19" t="str">
        <f t="shared" si="23"/>
        <v>Gerber Beatrice</v>
      </c>
      <c r="CR121" s="19">
        <f t="shared" si="24"/>
        <v>28</v>
      </c>
      <c r="CS121" s="19" t="str">
        <f t="shared" si="25"/>
        <v>D</v>
      </c>
      <c r="CT121" s="154">
        <v>4289</v>
      </c>
      <c r="CU121" s="126"/>
      <c r="CV121" s="125">
        <v>141</v>
      </c>
      <c r="CW121" s="33">
        <f t="shared" si="34"/>
        <v>8</v>
      </c>
      <c r="CX121" s="83" t="str">
        <f t="shared" si="35"/>
        <v>Kaufmännischer Fachspezialist 1</v>
      </c>
      <c r="CY121" s="125">
        <v>141</v>
      </c>
      <c r="CZ121" s="33">
        <f t="shared" si="32"/>
        <v>8</v>
      </c>
      <c r="DA121" s="83" t="str">
        <f t="shared" si="33"/>
        <v>Kaufmännischer Fachspezialist 1</v>
      </c>
      <c r="DB121" s="20"/>
      <c r="DC121" s="125">
        <v>141</v>
      </c>
      <c r="DD121" s="33">
        <f t="shared" si="36"/>
        <v>8</v>
      </c>
      <c r="DE121" s="83" t="str">
        <f t="shared" si="37"/>
        <v>Kaufmännischer Fachspezialist 1</v>
      </c>
      <c r="DJ121" s="19">
        <f t="shared" si="20"/>
        <v>4289</v>
      </c>
      <c r="DK121" s="153">
        <v>6</v>
      </c>
      <c r="DL121" s="19">
        <v>0</v>
      </c>
      <c r="DM121" s="19" t="s">
        <v>956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514</v>
      </c>
      <c r="Q122" s="15">
        <v>118</v>
      </c>
      <c r="R122" s="42"/>
      <c r="S122" s="27" t="s">
        <v>230</v>
      </c>
      <c r="T122" s="21">
        <v>1965</v>
      </c>
      <c r="U122" s="28" t="s">
        <v>151</v>
      </c>
      <c r="V122" s="21">
        <v>1984</v>
      </c>
      <c r="W122" s="25"/>
      <c r="X122" s="21"/>
      <c r="Y122" s="25"/>
      <c r="Z122" s="21">
        <f t="shared" si="22"/>
        <v>30</v>
      </c>
      <c r="AA122" s="25" t="s">
        <v>339</v>
      </c>
      <c r="AB122" s="21" t="s">
        <v>121</v>
      </c>
      <c r="AC122" s="21"/>
      <c r="AE122" s="90" t="s">
        <v>425</v>
      </c>
      <c r="AF122" s="82"/>
      <c r="CP122" s="19" t="str">
        <f t="shared" si="23"/>
        <v>Eichenberger Sylvia</v>
      </c>
      <c r="CR122" s="19">
        <f t="shared" si="24"/>
        <v>30</v>
      </c>
      <c r="CS122" s="19" t="str">
        <f t="shared" si="25"/>
        <v>D</v>
      </c>
      <c r="CT122" s="154">
        <v>5626</v>
      </c>
      <c r="CU122" s="126"/>
      <c r="CV122" s="125">
        <v>134</v>
      </c>
      <c r="CW122" s="33">
        <f t="shared" si="34"/>
        <v>7</v>
      </c>
      <c r="CX122" s="83" t="str">
        <f t="shared" si="35"/>
        <v>Kaufmännischer Mitarbeiter 4 / Gruppenchef 2</v>
      </c>
      <c r="CY122" s="125">
        <v>134</v>
      </c>
      <c r="CZ122" s="33">
        <f t="shared" si="32"/>
        <v>7</v>
      </c>
      <c r="DA122" s="83" t="str">
        <f t="shared" si="33"/>
        <v>Kaufmännischer Mitarbeiter 4 / Gruppenchef 2</v>
      </c>
      <c r="DB122" s="20"/>
      <c r="DC122" s="125">
        <v>134</v>
      </c>
      <c r="DD122" s="33">
        <f t="shared" si="36"/>
        <v>7</v>
      </c>
      <c r="DE122" s="83" t="str">
        <f t="shared" si="37"/>
        <v>Kaufmännischer Mitarbeiter 4 / Gruppenchef 2</v>
      </c>
      <c r="DJ122" s="19">
        <f t="shared" si="20"/>
        <v>5626</v>
      </c>
      <c r="DK122" s="153">
        <v>6</v>
      </c>
      <c r="DL122" s="19">
        <v>0</v>
      </c>
      <c r="DM122" s="19" t="s">
        <v>955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360</v>
      </c>
      <c r="P123" s="15" t="s">
        <v>505</v>
      </c>
      <c r="Q123" s="15">
        <v>119</v>
      </c>
      <c r="R123" s="42"/>
      <c r="S123" s="27" t="s">
        <v>396</v>
      </c>
      <c r="T123" s="21">
        <v>1965</v>
      </c>
      <c r="U123" s="28" t="s">
        <v>397</v>
      </c>
      <c r="V123" s="21">
        <v>1985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Ehret-Kreutz Elke</v>
      </c>
      <c r="CR123" s="19">
        <f t="shared" si="24"/>
        <v>29</v>
      </c>
      <c r="CS123" s="19" t="str">
        <f t="shared" si="25"/>
        <v>D</v>
      </c>
      <c r="CT123" s="154">
        <v>5633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5633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357</v>
      </c>
      <c r="P124" s="15" t="s">
        <v>579</v>
      </c>
      <c r="Q124" s="15">
        <v>120</v>
      </c>
      <c r="R124" s="42"/>
      <c r="S124" s="27" t="s">
        <v>580</v>
      </c>
      <c r="T124" s="21">
        <v>1965</v>
      </c>
      <c r="U124" s="28" t="s">
        <v>581</v>
      </c>
      <c r="V124" s="21">
        <v>1985</v>
      </c>
      <c r="W124" s="25"/>
      <c r="X124" s="21"/>
      <c r="Y124" s="25"/>
      <c r="Z124" s="21">
        <f t="shared" si="22"/>
        <v>29</v>
      </c>
      <c r="AA124" s="25" t="s">
        <v>414</v>
      </c>
      <c r="AB124" s="21" t="s">
        <v>142</v>
      </c>
      <c r="AC124" s="21"/>
      <c r="AE124" s="90" t="s">
        <v>428</v>
      </c>
      <c r="AF124" s="82"/>
      <c r="CP124" s="19" t="str">
        <f t="shared" si="23"/>
        <v>Boschung Brigitte</v>
      </c>
      <c r="CR124" s="19">
        <f t="shared" si="24"/>
        <v>29</v>
      </c>
      <c r="CS124" s="19" t="str">
        <f t="shared" si="25"/>
        <v>E</v>
      </c>
      <c r="CT124" s="154">
        <v>7703</v>
      </c>
      <c r="CU124" s="126"/>
      <c r="CV124" s="125">
        <v>112</v>
      </c>
      <c r="CW124" s="33">
        <f t="shared" si="34"/>
        <v>5</v>
      </c>
      <c r="CX124" s="83" t="str">
        <f t="shared" si="35"/>
        <v>Réceptionist / Telefonist / Service-Disponent 2</v>
      </c>
      <c r="CY124" s="125">
        <v>112</v>
      </c>
      <c r="CZ124" s="33">
        <f t="shared" si="32"/>
        <v>5</v>
      </c>
      <c r="DA124" s="83" t="str">
        <f t="shared" si="33"/>
        <v>Réceptionist / Telefonist / Service-Disponent 2</v>
      </c>
      <c r="DB124" s="20"/>
      <c r="DC124" s="125">
        <v>112</v>
      </c>
      <c r="DD124" s="33">
        <f t="shared" si="36"/>
        <v>5</v>
      </c>
      <c r="DE124" s="83" t="str">
        <f t="shared" si="37"/>
        <v>Réceptionist / Telefonist / Service-Disponent 2</v>
      </c>
      <c r="DJ124" s="19">
        <f t="shared" si="20"/>
        <v>7703</v>
      </c>
      <c r="DK124" s="153">
        <v>6</v>
      </c>
      <c r="DL124" s="19">
        <v>0</v>
      </c>
      <c r="DM124" s="19" t="s">
        <v>953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884</v>
      </c>
      <c r="Q125" s="15">
        <v>121</v>
      </c>
      <c r="R125" s="42"/>
      <c r="S125" s="27" t="s">
        <v>883</v>
      </c>
      <c r="T125" s="21">
        <v>1970</v>
      </c>
      <c r="U125" s="28" t="s">
        <v>264</v>
      </c>
      <c r="V125" s="21">
        <v>1987</v>
      </c>
      <c r="W125" s="25"/>
      <c r="X125" s="21"/>
      <c r="Y125" s="25"/>
      <c r="Z125" s="21">
        <f t="shared" si="22"/>
        <v>27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Wirtz Christine</v>
      </c>
      <c r="CR125" s="19">
        <f t="shared" si="24"/>
        <v>27</v>
      </c>
      <c r="CS125" s="19" t="str">
        <f t="shared" si="25"/>
        <v>E</v>
      </c>
      <c r="CT125" s="154">
        <v>5627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5627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358</v>
      </c>
      <c r="P126" s="15" t="s">
        <v>515</v>
      </c>
      <c r="Q126" s="15">
        <v>122</v>
      </c>
      <c r="R126" s="42"/>
      <c r="S126" s="27" t="s">
        <v>163</v>
      </c>
      <c r="T126" s="21">
        <v>1956</v>
      </c>
      <c r="U126" s="28"/>
      <c r="V126" s="21">
        <v>1989</v>
      </c>
      <c r="W126" s="25"/>
      <c r="X126" s="21"/>
      <c r="Y126" s="25"/>
      <c r="Z126" s="21">
        <f t="shared" si="22"/>
        <v>25</v>
      </c>
      <c r="AA126" s="25" t="s">
        <v>339</v>
      </c>
      <c r="AB126" s="21" t="s">
        <v>142</v>
      </c>
      <c r="AC126" s="21"/>
      <c r="AE126" s="90" t="s">
        <v>425</v>
      </c>
      <c r="AF126" s="82"/>
      <c r="CP126" s="19" t="str">
        <f t="shared" si="23"/>
        <v>Körkel Agnes</v>
      </c>
      <c r="CR126" s="19">
        <f t="shared" si="24"/>
        <v>25</v>
      </c>
      <c r="CS126" s="19" t="str">
        <f t="shared" si="25"/>
        <v>E</v>
      </c>
      <c r="CT126" s="154">
        <v>5605</v>
      </c>
      <c r="CU126" s="126"/>
      <c r="CV126" s="125">
        <v>132</v>
      </c>
      <c r="CW126" s="33">
        <f t="shared" si="34"/>
        <v>5</v>
      </c>
      <c r="CX126" s="83" t="str">
        <f t="shared" si="35"/>
        <v>Kaufmännischer Mitarbeiter 2</v>
      </c>
      <c r="CY126" s="125">
        <v>132</v>
      </c>
      <c r="CZ126" s="33">
        <f t="shared" si="32"/>
        <v>5</v>
      </c>
      <c r="DA126" s="83" t="str">
        <f t="shared" si="33"/>
        <v>Kaufmännischer Mitarbeiter 2</v>
      </c>
      <c r="DB126" s="20"/>
      <c r="DC126" s="125">
        <v>132</v>
      </c>
      <c r="DD126" s="33">
        <f t="shared" si="36"/>
        <v>5</v>
      </c>
      <c r="DE126" s="83" t="str">
        <f t="shared" si="37"/>
        <v>Kaufmännischer Mitarbeiter 2</v>
      </c>
      <c r="DJ126" s="19">
        <f t="shared" si="20"/>
        <v>5605</v>
      </c>
      <c r="DK126" s="153">
        <v>7</v>
      </c>
      <c r="DL126" s="19">
        <v>0</v>
      </c>
      <c r="DM126" s="19" t="s">
        <v>955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518</v>
      </c>
      <c r="Q127" s="15">
        <v>123</v>
      </c>
      <c r="R127" s="42"/>
      <c r="S127" s="27" t="s">
        <v>257</v>
      </c>
      <c r="T127" s="21">
        <v>1953</v>
      </c>
      <c r="U127" s="28" t="s">
        <v>256</v>
      </c>
      <c r="V127" s="21">
        <v>2004</v>
      </c>
      <c r="W127" s="25"/>
      <c r="X127" s="21"/>
      <c r="Y127" s="25"/>
      <c r="Z127" s="21">
        <f t="shared" si="22"/>
        <v>10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Kalt Susanne</v>
      </c>
      <c r="CR127" s="19">
        <f t="shared" si="24"/>
        <v>10</v>
      </c>
      <c r="CS127" s="19" t="str">
        <f t="shared" si="25"/>
        <v>E</v>
      </c>
      <c r="CT127" s="154">
        <v>6758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6758</v>
      </c>
      <c r="DK127" s="153">
        <v>6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361</v>
      </c>
      <c r="P128" s="15" t="s">
        <v>521</v>
      </c>
      <c r="Q128" s="15">
        <v>124</v>
      </c>
      <c r="R128" s="42" t="s">
        <v>345</v>
      </c>
      <c r="S128" s="27" t="s">
        <v>170</v>
      </c>
      <c r="T128" s="21">
        <v>1961</v>
      </c>
      <c r="U128" s="28" t="s">
        <v>169</v>
      </c>
      <c r="V128" s="21">
        <v>1980</v>
      </c>
      <c r="W128" s="25"/>
      <c r="X128" s="21"/>
      <c r="Y128" s="25"/>
      <c r="Z128" s="21">
        <f t="shared" si="22"/>
        <v>34</v>
      </c>
      <c r="AA128" s="25" t="s">
        <v>169</v>
      </c>
      <c r="AB128" s="21" t="s">
        <v>142</v>
      </c>
      <c r="AC128" s="21"/>
      <c r="AE128" s="90" t="s">
        <v>429</v>
      </c>
      <c r="AF128" s="82"/>
      <c r="CP128" s="19" t="str">
        <f t="shared" si="23"/>
        <v>Eilers Brigitte</v>
      </c>
      <c r="CR128" s="19">
        <f t="shared" si="24"/>
        <v>34</v>
      </c>
      <c r="CS128" s="19" t="str">
        <f t="shared" si="25"/>
        <v>E</v>
      </c>
      <c r="CT128" s="154">
        <v>6740</v>
      </c>
      <c r="CU128" s="126"/>
      <c r="CV128" s="125">
        <v>133</v>
      </c>
      <c r="CW128" s="33">
        <f t="shared" si="34"/>
        <v>6</v>
      </c>
      <c r="CX128" s="83" t="str">
        <f t="shared" si="35"/>
        <v>Kaufmännischer Mitarbeiter 3 / Gruppenchef 1</v>
      </c>
      <c r="CY128" s="125">
        <v>133</v>
      </c>
      <c r="CZ128" s="33">
        <f t="shared" si="32"/>
        <v>6</v>
      </c>
      <c r="DA128" s="83" t="str">
        <f t="shared" si="33"/>
        <v>Kaufmännischer Mitarbeiter 3 / Gruppenchef 1</v>
      </c>
      <c r="DB128" s="20"/>
      <c r="DC128" s="125">
        <v>133</v>
      </c>
      <c r="DD128" s="33">
        <f t="shared" si="36"/>
        <v>6</v>
      </c>
      <c r="DE128" s="83" t="str">
        <f t="shared" si="37"/>
        <v>Kaufmännischer Mitarbeiter 3 / Gruppenchef 1</v>
      </c>
      <c r="DJ128" s="19">
        <f t="shared" si="20"/>
        <v>6740</v>
      </c>
      <c r="DK128" s="153">
        <v>6</v>
      </c>
      <c r="DL128" s="19">
        <v>0</v>
      </c>
      <c r="DM128" s="185" t="s">
        <v>977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>
        <v>1</v>
      </c>
      <c r="M129" s="55"/>
      <c r="N129" s="59"/>
      <c r="O129" s="19" t="s">
        <v>361</v>
      </c>
      <c r="P129" s="15" t="s">
        <v>519</v>
      </c>
      <c r="Q129" s="15">
        <v>125</v>
      </c>
      <c r="R129" s="42"/>
      <c r="S129" s="27" t="s">
        <v>911</v>
      </c>
      <c r="T129" s="21">
        <v>1969</v>
      </c>
      <c r="U129" s="28" t="s">
        <v>245</v>
      </c>
      <c r="V129" s="21">
        <v>1988</v>
      </c>
      <c r="W129" s="25"/>
      <c r="X129" s="21"/>
      <c r="Y129" s="25"/>
      <c r="Z129" s="21">
        <f t="shared" si="22"/>
        <v>26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Barth Sandra</v>
      </c>
      <c r="CR129" s="19">
        <f t="shared" si="24"/>
        <v>26</v>
      </c>
      <c r="CS129" s="19" t="str">
        <f t="shared" si="25"/>
        <v>E</v>
      </c>
      <c r="CT129" s="154">
        <v>7701</v>
      </c>
      <c r="CU129" s="126"/>
      <c r="CV129" s="125">
        <v>132</v>
      </c>
      <c r="CW129" s="33">
        <f t="shared" si="34"/>
        <v>5</v>
      </c>
      <c r="CX129" s="83" t="str">
        <f t="shared" si="35"/>
        <v>Kaufmännischer Mitarbeiter 2</v>
      </c>
      <c r="CY129" s="125">
        <v>132</v>
      </c>
      <c r="CZ129" s="33">
        <f t="shared" si="32"/>
        <v>5</v>
      </c>
      <c r="DA129" s="83" t="str">
        <f t="shared" si="33"/>
        <v>Kaufmännischer Mitarbeiter 2</v>
      </c>
      <c r="DB129" s="20"/>
      <c r="DC129" s="125">
        <v>132</v>
      </c>
      <c r="DD129" s="33">
        <f t="shared" si="36"/>
        <v>5</v>
      </c>
      <c r="DE129" s="83" t="str">
        <f t="shared" si="37"/>
        <v>Kaufmännischer Mitarbeiter 2</v>
      </c>
      <c r="DJ129" s="19">
        <f t="shared" si="20"/>
        <v>7701</v>
      </c>
      <c r="DK129" s="153">
        <v>7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/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>
        <v>1</v>
      </c>
      <c r="N130" s="59"/>
      <c r="O130" s="19" t="s">
        <v>359</v>
      </c>
      <c r="P130" s="15" t="s">
        <v>522</v>
      </c>
      <c r="Q130" s="15">
        <v>126</v>
      </c>
      <c r="R130" s="42"/>
      <c r="S130" s="27" t="s">
        <v>171</v>
      </c>
      <c r="T130" s="21">
        <v>1960</v>
      </c>
      <c r="U130" s="28"/>
      <c r="V130" s="21">
        <v>1984</v>
      </c>
      <c r="W130" s="25"/>
      <c r="X130" s="21"/>
      <c r="Y130" s="25"/>
      <c r="Z130" s="21">
        <f t="shared" si="22"/>
        <v>30</v>
      </c>
      <c r="AA130" s="25" t="s">
        <v>172</v>
      </c>
      <c r="AB130" s="21" t="s">
        <v>147</v>
      </c>
      <c r="AC130" s="21"/>
      <c r="AE130" s="90" t="s">
        <v>430</v>
      </c>
      <c r="AF130" s="82"/>
      <c r="CP130" s="19" t="str">
        <f t="shared" si="23"/>
        <v>Schurrer Gabriel</v>
      </c>
      <c r="CR130" s="19">
        <f t="shared" si="24"/>
        <v>30</v>
      </c>
      <c r="CS130" s="19" t="str">
        <f t="shared" si="25"/>
        <v>F</v>
      </c>
      <c r="CT130" s="154">
        <v>7654</v>
      </c>
      <c r="CU130" s="126"/>
      <c r="CV130" s="125">
        <v>614</v>
      </c>
      <c r="CW130" s="33">
        <f t="shared" si="34"/>
        <v>4</v>
      </c>
      <c r="CX130" s="83" t="str">
        <f t="shared" si="35"/>
        <v>Laborassistenz 2</v>
      </c>
      <c r="CY130" s="125">
        <v>614</v>
      </c>
      <c r="CZ130" s="33">
        <f t="shared" si="32"/>
        <v>4</v>
      </c>
      <c r="DA130" s="83" t="str">
        <f t="shared" si="33"/>
        <v>Laborassistenz 2</v>
      </c>
      <c r="DB130" s="20"/>
      <c r="DC130" s="125">
        <v>614</v>
      </c>
      <c r="DD130" s="33">
        <f t="shared" si="36"/>
        <v>4</v>
      </c>
      <c r="DE130" s="83" t="str">
        <f t="shared" si="37"/>
        <v>Laborassistenz 2</v>
      </c>
      <c r="DJ130" s="19">
        <f t="shared" si="20"/>
        <v>7654</v>
      </c>
      <c r="DK130" s="153">
        <v>7</v>
      </c>
      <c r="DL130" s="19">
        <v>0</v>
      </c>
      <c r="DM130" s="19" t="s">
        <v>963</v>
      </c>
    </row>
    <row r="131" spans="1:136" s="19" customFormat="1" x14ac:dyDescent="0.2">
      <c r="A131" s="53">
        <v>0</v>
      </c>
      <c r="B131" s="53"/>
      <c r="C131" s="53">
        <f>IF(Z131&gt;=10,1,0)</f>
        <v>0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/>
      <c r="N131" s="59">
        <v>1</v>
      </c>
      <c r="O131" s="19" t="s">
        <v>360</v>
      </c>
      <c r="P131" s="15" t="s">
        <v>1016</v>
      </c>
      <c r="Q131" s="15">
        <v>127</v>
      </c>
      <c r="R131" s="161" t="s">
        <v>365</v>
      </c>
      <c r="S131" s="27" t="s">
        <v>1017</v>
      </c>
      <c r="T131" s="21">
        <v>1988</v>
      </c>
      <c r="U131" s="28" t="s">
        <v>265</v>
      </c>
      <c r="V131" s="21"/>
      <c r="W131" s="25"/>
      <c r="X131" s="21"/>
      <c r="Y131" s="25"/>
      <c r="Z131" s="21"/>
      <c r="AA131" s="25" t="s">
        <v>265</v>
      </c>
      <c r="AB131" s="21" t="s">
        <v>149</v>
      </c>
      <c r="AC131" s="21"/>
      <c r="AE131" s="90" t="s">
        <v>380</v>
      </c>
      <c r="AF131" s="82"/>
      <c r="CP131" s="19" t="str">
        <f t="shared" si="23"/>
        <v>Burger Stefan</v>
      </c>
      <c r="CT131" s="154">
        <v>9748</v>
      </c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  <c r="DJ131" s="19">
        <f t="shared" si="20"/>
        <v>9748</v>
      </c>
      <c r="DK131" s="153">
        <v>5</v>
      </c>
      <c r="DL131" s="19">
        <v>0</v>
      </c>
      <c r="DM131" s="185" t="s">
        <v>974</v>
      </c>
    </row>
    <row r="132" spans="1:136" s="19" customFormat="1" x14ac:dyDescent="0.2">
      <c r="A132" s="53">
        <v>0</v>
      </c>
      <c r="B132" s="53"/>
      <c r="C132" s="53">
        <f t="shared" si="21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360</v>
      </c>
      <c r="P132" s="15" t="s">
        <v>623</v>
      </c>
      <c r="Q132" s="15">
        <v>128</v>
      </c>
      <c r="R132" s="42"/>
      <c r="S132" s="27" t="s">
        <v>622</v>
      </c>
      <c r="T132" s="21">
        <v>1994</v>
      </c>
      <c r="U132" s="28" t="s">
        <v>628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P132" s="19" t="str">
        <f t="shared" si="23"/>
        <v>Börlin Claudio</v>
      </c>
      <c r="CT132" s="154">
        <v>9724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9724</v>
      </c>
      <c r="DK132" s="153">
        <v>8</v>
      </c>
      <c r="DL132" s="19">
        <v>0</v>
      </c>
      <c r="DM132" s="185" t="s">
        <v>976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625</v>
      </c>
      <c r="Q133" s="15">
        <v>129</v>
      </c>
      <c r="R133" s="42"/>
      <c r="S133" s="27" t="s">
        <v>624</v>
      </c>
      <c r="T133" s="21">
        <v>1995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Coray Cyrill</v>
      </c>
      <c r="CT133" s="154">
        <v>9725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9725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627</v>
      </c>
      <c r="Q134" s="15">
        <v>130</v>
      </c>
      <c r="R134" s="42"/>
      <c r="S134" s="27" t="s">
        <v>626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Leubin Marco</v>
      </c>
      <c r="CT134" s="154">
        <v>9726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9726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>IF(Z135&gt;=10,1,0)</f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359</v>
      </c>
      <c r="Q135" s="15">
        <v>131</v>
      </c>
      <c r="R135" s="42"/>
      <c r="S135" s="27" t="s">
        <v>882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Räuftlin Thomas</v>
      </c>
      <c r="CT135" s="154">
        <v>9729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ref="DJ135:DJ141" si="38">+CT135</f>
        <v>9729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904</v>
      </c>
      <c r="Q136" s="15">
        <v>132</v>
      </c>
      <c r="R136" s="42"/>
      <c r="S136" s="27" t="s">
        <v>863</v>
      </c>
      <c r="T136" s="21">
        <v>1992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Denzler Benjamin</v>
      </c>
      <c r="CT136" s="154">
        <v>9730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si="38"/>
        <v>9730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903</v>
      </c>
      <c r="Q137" s="15">
        <v>133</v>
      </c>
      <c r="R137" s="42"/>
      <c r="S137" s="27" t="s">
        <v>900</v>
      </c>
      <c r="T137" s="21">
        <v>1996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P137" s="19" t="str">
        <f t="shared" si="23"/>
        <v>Boschung Jan</v>
      </c>
      <c r="CT137" s="154">
        <v>9740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9740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359</v>
      </c>
      <c r="P138" s="15" t="s">
        <v>902</v>
      </c>
      <c r="Q138" s="15">
        <v>134</v>
      </c>
      <c r="R138" s="42"/>
      <c r="S138" s="27" t="s">
        <v>899</v>
      </c>
      <c r="T138" s="21">
        <v>1995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Schmidlin Julian</v>
      </c>
      <c r="CT138" s="154">
        <v>9739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>+CT138</f>
        <v>9739</v>
      </c>
      <c r="DK138" s="153">
        <v>8</v>
      </c>
      <c r="DL138" s="19">
        <v>0</v>
      </c>
      <c r="DM138" s="185" t="s">
        <v>976</v>
      </c>
      <c r="EF138"/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358</v>
      </c>
      <c r="P139" s="15" t="s">
        <v>901</v>
      </c>
      <c r="Q139" s="15">
        <v>135</v>
      </c>
      <c r="R139" s="42"/>
      <c r="S139" s="27" t="s">
        <v>898</v>
      </c>
      <c r="T139" s="21">
        <v>1996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Oswald Leroy</v>
      </c>
      <c r="CT139" s="154">
        <v>9738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9738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 t="shared" si="21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1012</v>
      </c>
      <c r="Q140" s="15">
        <v>136</v>
      </c>
      <c r="R140" s="42"/>
      <c r="S140" s="27" t="s">
        <v>1010</v>
      </c>
      <c r="T140" s="21">
        <v>1997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>+S140</f>
        <v>Stucki</v>
      </c>
      <c r="CT140" s="154">
        <v>9739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 t="shared" si="38"/>
        <v>9739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1013</v>
      </c>
      <c r="Q141" s="15">
        <v>137</v>
      </c>
      <c r="R141" s="42"/>
      <c r="S141" s="27" t="s">
        <v>1011</v>
      </c>
      <c r="T141" s="21">
        <v>1998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Kipfer</v>
      </c>
      <c r="CT141" s="154">
        <v>9738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9738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  <c r="EF142"/>
    </row>
    <row r="143" spans="1:136" customFormat="1" x14ac:dyDescent="0.25">
      <c r="A143" s="48">
        <f t="shared" ref="A143:N143" si="39">SUM(A5:A141)</f>
        <v>9</v>
      </c>
      <c r="B143" s="48">
        <f t="shared" si="39"/>
        <v>36</v>
      </c>
      <c r="C143" s="48">
        <f t="shared" si="39"/>
        <v>93</v>
      </c>
      <c r="D143" s="48">
        <f t="shared" si="39"/>
        <v>28</v>
      </c>
      <c r="E143" s="48">
        <f t="shared" si="39"/>
        <v>37</v>
      </c>
      <c r="F143" s="48">
        <f t="shared" si="39"/>
        <v>1</v>
      </c>
      <c r="G143" s="48">
        <f t="shared" si="39"/>
        <v>2</v>
      </c>
      <c r="H143" s="48">
        <f t="shared" si="39"/>
        <v>33</v>
      </c>
      <c r="I143" s="48">
        <f t="shared" si="39"/>
        <v>35</v>
      </c>
      <c r="J143" s="48">
        <f t="shared" si="39"/>
        <v>12</v>
      </c>
      <c r="K143" s="48">
        <f t="shared" si="39"/>
        <v>10</v>
      </c>
      <c r="L143" s="48">
        <f t="shared" si="39"/>
        <v>20</v>
      </c>
      <c r="M143" s="48">
        <f t="shared" si="39"/>
        <v>5</v>
      </c>
      <c r="N143" s="48">
        <f t="shared" si="39"/>
        <v>1</v>
      </c>
      <c r="O143" s="64">
        <f>SUM(D143+E143+F143+I143+K143+L143+M143)</f>
        <v>136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/>
      <c r="AA143" s="14" t="s">
        <v>1036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  <c r="DQ143" s="19"/>
    </row>
    <row r="144" spans="1:136" customFormat="1" x14ac:dyDescent="0.25">
      <c r="A144" s="11">
        <f t="shared" ref="A144:N144" si="40">SUBTOTAL(9,A5:A141)</f>
        <v>9</v>
      </c>
      <c r="B144" s="11">
        <f t="shared" si="40"/>
        <v>36</v>
      </c>
      <c r="C144" s="11">
        <f t="shared" si="40"/>
        <v>93</v>
      </c>
      <c r="D144" s="11">
        <f t="shared" si="40"/>
        <v>28</v>
      </c>
      <c r="E144" s="11">
        <f t="shared" si="40"/>
        <v>37</v>
      </c>
      <c r="F144" s="11">
        <f t="shared" si="40"/>
        <v>1</v>
      </c>
      <c r="G144" s="11">
        <f t="shared" si="40"/>
        <v>2</v>
      </c>
      <c r="H144" s="11">
        <f t="shared" si="40"/>
        <v>33</v>
      </c>
      <c r="I144" s="11">
        <f t="shared" si="40"/>
        <v>35</v>
      </c>
      <c r="J144" s="11">
        <f t="shared" si="40"/>
        <v>12</v>
      </c>
      <c r="K144" s="11">
        <f t="shared" si="40"/>
        <v>10</v>
      </c>
      <c r="L144" s="11">
        <f t="shared" si="40"/>
        <v>20</v>
      </c>
      <c r="M144" s="11">
        <f t="shared" si="40"/>
        <v>5</v>
      </c>
      <c r="N144" s="11">
        <f t="shared" si="40"/>
        <v>1</v>
      </c>
      <c r="O144" s="64">
        <f>SUM(D144+E144+F144+I144+K144+L144+M144)</f>
        <v>136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K144" s="45" t="s">
        <v>980</v>
      </c>
      <c r="DQ144" s="19"/>
    </row>
    <row r="145" spans="1:136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11" t="s">
        <v>986</v>
      </c>
      <c r="DQ145" s="19"/>
      <c r="EF145" s="11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888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987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988</v>
      </c>
      <c r="DQ147" s="19"/>
      <c r="EF147" s="11"/>
    </row>
    <row r="148" spans="1:136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  <c r="DK148" s="11" t="s">
        <v>981</v>
      </c>
      <c r="DQ148" s="19"/>
    </row>
    <row r="149" spans="1:136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  <c r="DK149" s="11" t="s">
        <v>982</v>
      </c>
      <c r="DQ149" s="19"/>
    </row>
    <row r="150" spans="1:136" x14ac:dyDescent="0.25">
      <c r="AE150" s="91" t="s">
        <v>365</v>
      </c>
      <c r="AF150" s="89" t="s">
        <v>249</v>
      </c>
      <c r="DK150" s="11" t="s">
        <v>989</v>
      </c>
      <c r="DQ150" s="19"/>
    </row>
    <row r="151" spans="1:136" x14ac:dyDescent="0.25">
      <c r="AE151" s="80"/>
      <c r="DK151" s="11" t="s">
        <v>990</v>
      </c>
    </row>
    <row r="152" spans="1:136" x14ac:dyDescent="0.25">
      <c r="AE152" s="80" t="s">
        <v>408</v>
      </c>
      <c r="DK152" s="11" t="s">
        <v>991</v>
      </c>
    </row>
    <row r="153" spans="1:136" x14ac:dyDescent="0.25">
      <c r="O153" s="109"/>
      <c r="P153" s="110"/>
      <c r="Q153" s="111"/>
      <c r="R153" s="112"/>
      <c r="S153" s="113"/>
      <c r="AE153" s="80" t="s">
        <v>410</v>
      </c>
      <c r="DK153" s="11" t="s">
        <v>983</v>
      </c>
    </row>
    <row r="154" spans="1:136" x14ac:dyDescent="0.25">
      <c r="O154" s="109"/>
      <c r="P154" s="110"/>
      <c r="Q154" s="111"/>
      <c r="R154" s="112"/>
      <c r="S154" s="113"/>
      <c r="AE154" s="80" t="s">
        <v>409</v>
      </c>
      <c r="DK154" s="11" t="s">
        <v>984</v>
      </c>
    </row>
    <row r="155" spans="1:136" x14ac:dyDescent="0.25">
      <c r="O155" s="109"/>
      <c r="P155" s="110"/>
      <c r="Q155" s="111"/>
      <c r="R155" s="112"/>
      <c r="S155" s="113"/>
      <c r="AE155" s="80"/>
      <c r="DK155" s="11" t="s">
        <v>992</v>
      </c>
    </row>
    <row r="156" spans="1:136" x14ac:dyDescent="0.25">
      <c r="O156" s="114"/>
      <c r="P156" s="111"/>
      <c r="Q156" s="111"/>
      <c r="R156" s="112"/>
      <c r="S156" s="115"/>
      <c r="AE156" s="80" t="s">
        <v>411</v>
      </c>
      <c r="DK156" s="11" t="s">
        <v>985</v>
      </c>
    </row>
    <row r="157" spans="1:136" x14ac:dyDescent="0.25">
      <c r="AE157" s="80" t="s">
        <v>413</v>
      </c>
    </row>
    <row r="158" spans="1:136" x14ac:dyDescent="0.25">
      <c r="AE158" s="80" t="s">
        <v>412</v>
      </c>
      <c r="DL158" s="45" t="s">
        <v>993</v>
      </c>
    </row>
    <row r="159" spans="1:136" x14ac:dyDescent="0.25">
      <c r="AE159" s="80"/>
      <c r="DL159" s="11" t="s">
        <v>994</v>
      </c>
    </row>
    <row r="160" spans="1:136" x14ac:dyDescent="0.25">
      <c r="AE160" s="80"/>
      <c r="DL160" s="11" t="s">
        <v>995</v>
      </c>
    </row>
    <row r="161" spans="31:119" x14ac:dyDescent="0.25">
      <c r="AE161" s="80"/>
      <c r="DL161" s="11" t="s">
        <v>996</v>
      </c>
    </row>
    <row r="162" spans="31:119" x14ac:dyDescent="0.25">
      <c r="AE162" s="80"/>
      <c r="DL162" s="11" t="s">
        <v>997</v>
      </c>
    </row>
    <row r="163" spans="31:119" x14ac:dyDescent="0.25">
      <c r="AE163" s="80"/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  <c r="DO167" s="11" t="s">
        <v>998</v>
      </c>
    </row>
    <row r="168" spans="31:119" x14ac:dyDescent="0.25">
      <c r="AE168" s="80"/>
    </row>
    <row r="169" spans="31:119" x14ac:dyDescent="0.25">
      <c r="AE169" s="80"/>
    </row>
    <row r="170" spans="31:119" x14ac:dyDescent="0.25">
      <c r="AE170" s="80"/>
      <c r="DH170" s="872" t="s">
        <v>78</v>
      </c>
      <c r="DI170" s="873"/>
      <c r="DJ170" s="874"/>
      <c r="DK170" s="173" t="s">
        <v>950</v>
      </c>
    </row>
    <row r="171" spans="31:119" x14ac:dyDescent="0.25">
      <c r="AE171" s="80"/>
      <c r="DH171" s="174" t="s">
        <v>76</v>
      </c>
      <c r="DI171" s="175" t="s">
        <v>77</v>
      </c>
      <c r="DJ171" s="176" t="s">
        <v>701</v>
      </c>
      <c r="DK171" s="171"/>
    </row>
    <row r="172" spans="31:119" x14ac:dyDescent="0.25">
      <c r="AE172" s="80"/>
      <c r="DH172" s="177">
        <v>101</v>
      </c>
      <c r="DI172" s="178" t="s">
        <v>712</v>
      </c>
      <c r="DJ172" s="179">
        <v>2</v>
      </c>
      <c r="DK172" s="171"/>
    </row>
    <row r="173" spans="31:119" x14ac:dyDescent="0.25">
      <c r="AE173" s="80"/>
      <c r="DH173" s="177">
        <v>102</v>
      </c>
      <c r="DI173" s="178" t="s">
        <v>713</v>
      </c>
      <c r="DJ173" s="179">
        <v>3</v>
      </c>
      <c r="DK173" s="171"/>
    </row>
    <row r="174" spans="31:119" x14ac:dyDescent="0.25">
      <c r="AE174" s="80"/>
      <c r="DH174" s="177">
        <v>103</v>
      </c>
      <c r="DI174" s="178" t="s">
        <v>714</v>
      </c>
      <c r="DJ174" s="179">
        <v>4</v>
      </c>
      <c r="DK174" s="171"/>
    </row>
    <row r="175" spans="31:119" x14ac:dyDescent="0.25">
      <c r="AE175" s="80"/>
      <c r="DH175" s="177">
        <v>104</v>
      </c>
      <c r="DI175" s="178" t="s">
        <v>715</v>
      </c>
      <c r="DJ175" s="179">
        <v>5</v>
      </c>
      <c r="DK175" s="171"/>
    </row>
    <row r="176" spans="31:119" x14ac:dyDescent="0.25">
      <c r="AE176" s="80"/>
      <c r="DH176" s="177">
        <v>111</v>
      </c>
      <c r="DI176" s="178" t="s">
        <v>716</v>
      </c>
      <c r="DJ176" s="179">
        <v>4</v>
      </c>
      <c r="DK176" s="171" t="s">
        <v>953</v>
      </c>
    </row>
    <row r="177" spans="31:115" x14ac:dyDescent="0.25">
      <c r="AE177" s="80"/>
      <c r="DH177" s="177">
        <v>112</v>
      </c>
      <c r="DI177" s="178" t="s">
        <v>717</v>
      </c>
      <c r="DJ177" s="179">
        <v>5</v>
      </c>
      <c r="DK177" s="171" t="s">
        <v>953</v>
      </c>
    </row>
    <row r="178" spans="31:115" x14ac:dyDescent="0.25">
      <c r="AE178" s="80"/>
      <c r="DH178" s="177">
        <v>121</v>
      </c>
      <c r="DI178" s="178" t="s">
        <v>718</v>
      </c>
      <c r="DJ178" s="179">
        <v>4</v>
      </c>
      <c r="DK178" s="171" t="s">
        <v>954</v>
      </c>
    </row>
    <row r="179" spans="31:115" x14ac:dyDescent="0.25">
      <c r="AE179" s="80"/>
      <c r="DH179" s="177">
        <v>122</v>
      </c>
      <c r="DI179" s="178" t="s">
        <v>719</v>
      </c>
      <c r="DJ179" s="179">
        <v>5</v>
      </c>
      <c r="DK179" s="171" t="s">
        <v>954</v>
      </c>
    </row>
    <row r="180" spans="31:115" x14ac:dyDescent="0.25">
      <c r="DH180" s="177">
        <v>123</v>
      </c>
      <c r="DI180" s="178" t="s">
        <v>720</v>
      </c>
      <c r="DJ180" s="179">
        <v>6</v>
      </c>
      <c r="DK180" s="171" t="s">
        <v>954</v>
      </c>
    </row>
    <row r="181" spans="31:115" x14ac:dyDescent="0.25">
      <c r="DH181" s="177">
        <v>124</v>
      </c>
      <c r="DI181" s="178" t="s">
        <v>721</v>
      </c>
      <c r="DJ181" s="179">
        <v>7</v>
      </c>
      <c r="DK181" s="171" t="s">
        <v>954</v>
      </c>
    </row>
    <row r="182" spans="31:115" x14ac:dyDescent="0.25">
      <c r="DH182" s="177">
        <v>131</v>
      </c>
      <c r="DI182" s="178" t="s">
        <v>722</v>
      </c>
      <c r="DJ182" s="179">
        <v>4</v>
      </c>
      <c r="DK182" s="171" t="s">
        <v>955</v>
      </c>
    </row>
    <row r="183" spans="31:115" x14ac:dyDescent="0.25">
      <c r="DH183" s="177">
        <v>132</v>
      </c>
      <c r="DI183" s="178" t="s">
        <v>723</v>
      </c>
      <c r="DJ183" s="179">
        <v>5</v>
      </c>
      <c r="DK183" s="171" t="s">
        <v>955</v>
      </c>
    </row>
    <row r="184" spans="31:115" x14ac:dyDescent="0.25">
      <c r="DH184" s="177">
        <v>133</v>
      </c>
      <c r="DI184" s="178" t="s">
        <v>724</v>
      </c>
      <c r="DJ184" s="179">
        <v>6</v>
      </c>
      <c r="DK184" s="171" t="s">
        <v>955</v>
      </c>
    </row>
    <row r="185" spans="31:115" x14ac:dyDescent="0.25">
      <c r="DH185" s="177">
        <v>134</v>
      </c>
      <c r="DI185" s="178" t="s">
        <v>725</v>
      </c>
      <c r="DJ185" s="179">
        <v>7</v>
      </c>
      <c r="DK185" s="171" t="s">
        <v>955</v>
      </c>
    </row>
    <row r="186" spans="31:115" x14ac:dyDescent="0.25">
      <c r="DH186" s="177">
        <v>138</v>
      </c>
      <c r="DI186" s="178" t="s">
        <v>726</v>
      </c>
      <c r="DJ186" s="179">
        <v>6</v>
      </c>
      <c r="DK186" s="171"/>
    </row>
    <row r="187" spans="31:115" x14ac:dyDescent="0.25">
      <c r="DH187" s="177">
        <v>139</v>
      </c>
      <c r="DI187" s="178" t="s">
        <v>727</v>
      </c>
      <c r="DJ187" s="179">
        <v>7</v>
      </c>
      <c r="DK187" s="171"/>
    </row>
    <row r="188" spans="31:115" x14ac:dyDescent="0.25">
      <c r="DH188" s="177">
        <v>141</v>
      </c>
      <c r="DI188" s="178" t="s">
        <v>728</v>
      </c>
      <c r="DJ188" s="179">
        <v>8</v>
      </c>
      <c r="DK188" s="171" t="s">
        <v>956</v>
      </c>
    </row>
    <row r="189" spans="31:115" x14ac:dyDescent="0.25">
      <c r="DH189" s="177">
        <v>142</v>
      </c>
      <c r="DI189" s="178" t="s">
        <v>729</v>
      </c>
      <c r="DJ189" s="179">
        <v>9</v>
      </c>
      <c r="DK189" s="171" t="s">
        <v>956</v>
      </c>
    </row>
    <row r="190" spans="31:115" x14ac:dyDescent="0.25">
      <c r="DH190" s="177">
        <v>143</v>
      </c>
      <c r="DI190" s="178" t="s">
        <v>730</v>
      </c>
      <c r="DJ190" s="179">
        <v>10</v>
      </c>
      <c r="DK190" s="171" t="s">
        <v>956</v>
      </c>
    </row>
    <row r="191" spans="31:115" x14ac:dyDescent="0.25">
      <c r="DH191" s="177">
        <v>144</v>
      </c>
      <c r="DI191" s="178" t="s">
        <v>731</v>
      </c>
      <c r="DJ191" s="179">
        <v>11</v>
      </c>
      <c r="DK191" s="171" t="s">
        <v>956</v>
      </c>
    </row>
    <row r="192" spans="31:115" x14ac:dyDescent="0.25">
      <c r="DH192" s="177">
        <v>150</v>
      </c>
      <c r="DI192" s="178" t="s">
        <v>732</v>
      </c>
      <c r="DJ192" s="179">
        <v>8</v>
      </c>
      <c r="DK192" s="171"/>
    </row>
    <row r="193" spans="112:115" x14ac:dyDescent="0.25">
      <c r="DH193" s="177">
        <v>151</v>
      </c>
      <c r="DI193" s="178" t="s">
        <v>733</v>
      </c>
      <c r="DJ193" s="179">
        <v>9</v>
      </c>
      <c r="DK193" s="171"/>
    </row>
    <row r="194" spans="112:115" x14ac:dyDescent="0.25">
      <c r="DH194" s="177">
        <v>152</v>
      </c>
      <c r="DI194" s="178" t="s">
        <v>734</v>
      </c>
      <c r="DJ194" s="179">
        <v>10</v>
      </c>
      <c r="DK194" s="171"/>
    </row>
    <row r="195" spans="112:115" x14ac:dyDescent="0.25">
      <c r="DH195" s="177">
        <v>153</v>
      </c>
      <c r="DI195" s="178" t="s">
        <v>735</v>
      </c>
      <c r="DJ195" s="179">
        <v>11</v>
      </c>
      <c r="DK195" s="171"/>
    </row>
    <row r="196" spans="112:115" x14ac:dyDescent="0.25">
      <c r="DH196" s="177">
        <v>154</v>
      </c>
      <c r="DI196" s="178" t="s">
        <v>736</v>
      </c>
      <c r="DJ196" s="179">
        <v>12</v>
      </c>
      <c r="DK196" s="171"/>
    </row>
    <row r="197" spans="112:115" x14ac:dyDescent="0.25">
      <c r="DH197" s="177">
        <v>161</v>
      </c>
      <c r="DI197" s="178" t="s">
        <v>737</v>
      </c>
      <c r="DJ197" s="179">
        <v>8</v>
      </c>
      <c r="DK197" s="171" t="s">
        <v>957</v>
      </c>
    </row>
    <row r="198" spans="112:115" x14ac:dyDescent="0.25">
      <c r="DH198" s="177">
        <v>162</v>
      </c>
      <c r="DI198" s="178" t="s">
        <v>738</v>
      </c>
      <c r="DJ198" s="179">
        <v>9</v>
      </c>
      <c r="DK198" s="171" t="s">
        <v>957</v>
      </c>
    </row>
    <row r="199" spans="112:115" x14ac:dyDescent="0.25">
      <c r="DH199" s="177">
        <v>163</v>
      </c>
      <c r="DI199" s="178" t="s">
        <v>739</v>
      </c>
      <c r="DJ199" s="179">
        <v>10</v>
      </c>
      <c r="DK199" s="171"/>
    </row>
    <row r="200" spans="112:115" x14ac:dyDescent="0.25">
      <c r="DH200" s="177">
        <v>164</v>
      </c>
      <c r="DI200" s="178" t="s">
        <v>740</v>
      </c>
      <c r="DJ200" s="179">
        <v>11</v>
      </c>
      <c r="DK200" s="171"/>
    </row>
    <row r="201" spans="112:115" x14ac:dyDescent="0.25">
      <c r="DH201" s="177">
        <v>171</v>
      </c>
      <c r="DI201" s="178" t="s">
        <v>741</v>
      </c>
      <c r="DJ201" s="179">
        <v>9</v>
      </c>
      <c r="DK201" s="171"/>
    </row>
    <row r="202" spans="112:115" x14ac:dyDescent="0.25">
      <c r="DH202" s="177">
        <v>172</v>
      </c>
      <c r="DI202" s="178" t="s">
        <v>742</v>
      </c>
      <c r="DJ202" s="179">
        <v>10</v>
      </c>
      <c r="DK202" s="171"/>
    </row>
    <row r="203" spans="112:115" x14ac:dyDescent="0.25">
      <c r="DH203" s="177">
        <v>173</v>
      </c>
      <c r="DI203" s="178" t="s">
        <v>743</v>
      </c>
      <c r="DJ203" s="179">
        <v>11</v>
      </c>
      <c r="DK203" s="171"/>
    </row>
    <row r="204" spans="112:115" x14ac:dyDescent="0.25">
      <c r="DH204" s="177">
        <v>174</v>
      </c>
      <c r="DI204" s="178" t="s">
        <v>744</v>
      </c>
      <c r="DJ204" s="179">
        <v>12</v>
      </c>
      <c r="DK204" s="171"/>
    </row>
    <row r="205" spans="112:115" x14ac:dyDescent="0.25">
      <c r="DH205" s="177">
        <v>181</v>
      </c>
      <c r="DI205" s="178" t="s">
        <v>745</v>
      </c>
      <c r="DJ205" s="179">
        <v>10</v>
      </c>
      <c r="DK205" s="171"/>
    </row>
    <row r="206" spans="112:115" x14ac:dyDescent="0.25">
      <c r="DH206" s="177">
        <v>183</v>
      </c>
      <c r="DI206" s="178" t="s">
        <v>746</v>
      </c>
      <c r="DJ206" s="179">
        <v>12</v>
      </c>
      <c r="DK206" s="171"/>
    </row>
    <row r="207" spans="112:115" x14ac:dyDescent="0.25">
      <c r="DH207" s="177">
        <v>191</v>
      </c>
      <c r="DI207" s="178" t="s">
        <v>747</v>
      </c>
      <c r="DJ207" s="179">
        <v>7</v>
      </c>
      <c r="DK207" s="171"/>
    </row>
    <row r="208" spans="112:115" x14ac:dyDescent="0.25">
      <c r="DH208" s="177">
        <v>192</v>
      </c>
      <c r="DI208" s="178" t="s">
        <v>748</v>
      </c>
      <c r="DJ208" s="179">
        <v>8</v>
      </c>
      <c r="DK208" s="171"/>
    </row>
    <row r="209" spans="112:115" x14ac:dyDescent="0.25">
      <c r="DH209" s="177">
        <v>193</v>
      </c>
      <c r="DI209" s="178" t="s">
        <v>749</v>
      </c>
      <c r="DJ209" s="179">
        <v>9</v>
      </c>
      <c r="DK209" s="171"/>
    </row>
    <row r="210" spans="112:115" x14ac:dyDescent="0.25">
      <c r="DH210" s="177">
        <v>201</v>
      </c>
      <c r="DI210" s="178" t="s">
        <v>750</v>
      </c>
      <c r="DJ210" s="179">
        <v>2</v>
      </c>
      <c r="DK210" s="171"/>
    </row>
    <row r="211" spans="112:115" x14ac:dyDescent="0.25">
      <c r="DH211" s="177">
        <v>202</v>
      </c>
      <c r="DI211" s="178" t="s">
        <v>751</v>
      </c>
      <c r="DJ211" s="179">
        <v>3</v>
      </c>
      <c r="DK211" s="171"/>
    </row>
    <row r="212" spans="112:115" x14ac:dyDescent="0.25">
      <c r="DH212" s="177">
        <v>211</v>
      </c>
      <c r="DI212" s="178" t="s">
        <v>752</v>
      </c>
      <c r="DJ212" s="179">
        <v>4</v>
      </c>
      <c r="DK212" s="171" t="s">
        <v>958</v>
      </c>
    </row>
    <row r="213" spans="112:115" x14ac:dyDescent="0.25">
      <c r="DH213" s="177">
        <v>212</v>
      </c>
      <c r="DI213" s="178" t="s">
        <v>753</v>
      </c>
      <c r="DJ213" s="179">
        <v>5</v>
      </c>
      <c r="DK213" s="171" t="s">
        <v>958</v>
      </c>
    </row>
    <row r="214" spans="112:115" x14ac:dyDescent="0.25">
      <c r="DH214" s="177">
        <v>213</v>
      </c>
      <c r="DI214" s="178" t="s">
        <v>754</v>
      </c>
      <c r="DJ214" s="179">
        <v>6</v>
      </c>
      <c r="DK214" s="171" t="s">
        <v>958</v>
      </c>
    </row>
    <row r="215" spans="112:115" x14ac:dyDescent="0.25">
      <c r="DH215" s="177">
        <v>214</v>
      </c>
      <c r="DI215" s="178" t="s">
        <v>755</v>
      </c>
      <c r="DJ215" s="179">
        <v>7</v>
      </c>
      <c r="DK215" s="171" t="s">
        <v>958</v>
      </c>
    </row>
    <row r="216" spans="112:115" x14ac:dyDescent="0.25">
      <c r="DH216" s="177">
        <v>221</v>
      </c>
      <c r="DI216" s="178" t="s">
        <v>756</v>
      </c>
      <c r="DJ216" s="179">
        <v>8</v>
      </c>
      <c r="DK216" s="171" t="s">
        <v>959</v>
      </c>
    </row>
    <row r="217" spans="112:115" x14ac:dyDescent="0.25">
      <c r="DH217" s="177">
        <v>222</v>
      </c>
      <c r="DI217" s="178" t="s">
        <v>757</v>
      </c>
      <c r="DJ217" s="179">
        <v>9</v>
      </c>
      <c r="DK217" s="171" t="s">
        <v>959</v>
      </c>
    </row>
    <row r="218" spans="112:115" x14ac:dyDescent="0.25">
      <c r="DH218" s="177">
        <v>223</v>
      </c>
      <c r="DI218" s="178" t="s">
        <v>758</v>
      </c>
      <c r="DJ218" s="179">
        <v>10</v>
      </c>
      <c r="DK218" s="171" t="s">
        <v>959</v>
      </c>
    </row>
    <row r="219" spans="112:115" x14ac:dyDescent="0.25">
      <c r="DH219" s="177">
        <v>224</v>
      </c>
      <c r="DI219" s="178" t="s">
        <v>759</v>
      </c>
      <c r="DJ219" s="179">
        <v>11</v>
      </c>
      <c r="DK219" s="171" t="s">
        <v>959</v>
      </c>
    </row>
    <row r="220" spans="112:115" x14ac:dyDescent="0.25">
      <c r="DH220" s="177">
        <v>241</v>
      </c>
      <c r="DI220" s="178" t="s">
        <v>760</v>
      </c>
      <c r="DJ220" s="179">
        <v>8</v>
      </c>
      <c r="DK220" s="171"/>
    </row>
    <row r="221" spans="112:115" x14ac:dyDescent="0.25">
      <c r="DH221" s="177">
        <v>242</v>
      </c>
      <c r="DI221" s="178" t="s">
        <v>761</v>
      </c>
      <c r="DJ221" s="179">
        <v>9</v>
      </c>
      <c r="DK221" s="171"/>
    </row>
    <row r="222" spans="112:115" x14ac:dyDescent="0.25">
      <c r="DH222" s="177">
        <v>243</v>
      </c>
      <c r="DI222" s="178" t="s">
        <v>762</v>
      </c>
      <c r="DJ222" s="179">
        <v>10</v>
      </c>
      <c r="DK222" s="171"/>
    </row>
    <row r="223" spans="112:115" x14ac:dyDescent="0.25">
      <c r="DH223" s="177">
        <v>244</v>
      </c>
      <c r="DI223" s="178" t="s">
        <v>763</v>
      </c>
      <c r="DJ223" s="179">
        <v>11</v>
      </c>
      <c r="DK223" s="171"/>
    </row>
    <row r="224" spans="112:115" x14ac:dyDescent="0.25">
      <c r="DH224" s="177">
        <v>250</v>
      </c>
      <c r="DI224" s="178" t="s">
        <v>764</v>
      </c>
      <c r="DJ224" s="179">
        <v>8</v>
      </c>
      <c r="DK224" s="171"/>
    </row>
    <row r="225" spans="112:115" x14ac:dyDescent="0.25">
      <c r="DH225" s="177">
        <v>251</v>
      </c>
      <c r="DI225" s="178" t="s">
        <v>765</v>
      </c>
      <c r="DJ225" s="179">
        <v>9</v>
      </c>
      <c r="DK225" s="171"/>
    </row>
    <row r="226" spans="112:115" x14ac:dyDescent="0.25">
      <c r="DH226" s="177">
        <v>252</v>
      </c>
      <c r="DI226" s="178" t="s">
        <v>766</v>
      </c>
      <c r="DJ226" s="179">
        <v>10</v>
      </c>
      <c r="DK226" s="171"/>
    </row>
    <row r="227" spans="112:115" x14ac:dyDescent="0.25">
      <c r="DH227" s="177">
        <v>253</v>
      </c>
      <c r="DI227" s="178" t="s">
        <v>767</v>
      </c>
      <c r="DJ227" s="179">
        <v>11</v>
      </c>
      <c r="DK227" s="171"/>
    </row>
    <row r="228" spans="112:115" x14ac:dyDescent="0.25">
      <c r="DH228" s="177">
        <v>254</v>
      </c>
      <c r="DI228" s="178" t="s">
        <v>768</v>
      </c>
      <c r="DJ228" s="179">
        <v>12</v>
      </c>
      <c r="DK228" s="171"/>
    </row>
    <row r="229" spans="112:115" x14ac:dyDescent="0.25">
      <c r="DH229" s="177">
        <v>351</v>
      </c>
      <c r="DI229" s="178" t="s">
        <v>769</v>
      </c>
      <c r="DJ229" s="179">
        <v>7</v>
      </c>
      <c r="DK229" s="171"/>
    </row>
    <row r="230" spans="112:115" x14ac:dyDescent="0.25">
      <c r="DH230" s="177">
        <v>352</v>
      </c>
      <c r="DI230" s="178" t="s">
        <v>770</v>
      </c>
      <c r="DJ230" s="179">
        <v>8</v>
      </c>
      <c r="DK230" s="171"/>
    </row>
    <row r="231" spans="112:115" x14ac:dyDescent="0.25">
      <c r="DH231" s="177">
        <v>353</v>
      </c>
      <c r="DI231" s="178" t="s">
        <v>771</v>
      </c>
      <c r="DJ231" s="179">
        <v>9</v>
      </c>
      <c r="DK231" s="171"/>
    </row>
    <row r="232" spans="112:115" x14ac:dyDescent="0.25">
      <c r="DH232" s="177">
        <v>354</v>
      </c>
      <c r="DI232" s="178" t="s">
        <v>772</v>
      </c>
      <c r="DJ232" s="179">
        <v>10</v>
      </c>
      <c r="DK232" s="171"/>
    </row>
    <row r="233" spans="112:115" x14ac:dyDescent="0.25">
      <c r="DH233" s="177">
        <v>355</v>
      </c>
      <c r="DI233" s="178" t="s">
        <v>773</v>
      </c>
      <c r="DJ233" s="179">
        <v>11</v>
      </c>
      <c r="DK233" s="171"/>
    </row>
    <row r="234" spans="112:115" x14ac:dyDescent="0.25">
      <c r="DH234" s="177">
        <v>356</v>
      </c>
      <c r="DI234" s="178" t="s">
        <v>774</v>
      </c>
      <c r="DJ234" s="179">
        <v>12</v>
      </c>
      <c r="DK234" s="171"/>
    </row>
    <row r="235" spans="112:115" x14ac:dyDescent="0.25">
      <c r="DH235" s="177">
        <v>361</v>
      </c>
      <c r="DI235" s="178" t="s">
        <v>775</v>
      </c>
      <c r="DJ235" s="179">
        <v>6</v>
      </c>
      <c r="DK235" s="171"/>
    </row>
    <row r="236" spans="112:115" x14ac:dyDescent="0.25">
      <c r="DH236" s="177">
        <v>362</v>
      </c>
      <c r="DI236" s="178" t="s">
        <v>776</v>
      </c>
      <c r="DJ236" s="179">
        <v>7</v>
      </c>
      <c r="DK236" s="171"/>
    </row>
    <row r="237" spans="112:115" x14ac:dyDescent="0.25">
      <c r="DH237" s="177">
        <v>363</v>
      </c>
      <c r="DI237" s="178" t="s">
        <v>777</v>
      </c>
      <c r="DJ237" s="179">
        <v>8</v>
      </c>
      <c r="DK237" s="171"/>
    </row>
    <row r="238" spans="112:115" x14ac:dyDescent="0.25">
      <c r="DH238" s="177">
        <v>364</v>
      </c>
      <c r="DI238" s="178" t="s">
        <v>778</v>
      </c>
      <c r="DJ238" s="179">
        <v>9</v>
      </c>
      <c r="DK238" s="171"/>
    </row>
    <row r="239" spans="112:115" x14ac:dyDescent="0.25">
      <c r="DH239" s="177">
        <v>366</v>
      </c>
      <c r="DI239" s="178" t="s">
        <v>779</v>
      </c>
      <c r="DJ239" s="179">
        <v>8</v>
      </c>
      <c r="DK239" s="171"/>
    </row>
    <row r="240" spans="112:115" x14ac:dyDescent="0.25">
      <c r="DH240" s="177">
        <v>367</v>
      </c>
      <c r="DI240" s="178" t="s">
        <v>780</v>
      </c>
      <c r="DJ240" s="179">
        <v>9</v>
      </c>
      <c r="DK240" s="171"/>
    </row>
    <row r="241" spans="112:115" x14ac:dyDescent="0.25">
      <c r="DH241" s="177">
        <v>368</v>
      </c>
      <c r="DI241" s="178" t="s">
        <v>781</v>
      </c>
      <c r="DJ241" s="179">
        <v>10</v>
      </c>
      <c r="DK241" s="171"/>
    </row>
    <row r="242" spans="112:115" x14ac:dyDescent="0.25">
      <c r="DH242" s="177">
        <v>371</v>
      </c>
      <c r="DI242" s="178" t="s">
        <v>782</v>
      </c>
      <c r="DJ242" s="179">
        <v>7</v>
      </c>
      <c r="DK242" s="171"/>
    </row>
    <row r="243" spans="112:115" x14ac:dyDescent="0.25">
      <c r="DH243" s="177">
        <v>372</v>
      </c>
      <c r="DI243" s="178" t="s">
        <v>783</v>
      </c>
      <c r="DJ243" s="179">
        <v>8</v>
      </c>
      <c r="DK243" s="171"/>
    </row>
    <row r="244" spans="112:115" x14ac:dyDescent="0.25">
      <c r="DH244" s="177">
        <v>373</v>
      </c>
      <c r="DI244" s="178" t="s">
        <v>784</v>
      </c>
      <c r="DJ244" s="179">
        <v>9</v>
      </c>
      <c r="DK244" s="171"/>
    </row>
    <row r="245" spans="112:115" x14ac:dyDescent="0.25">
      <c r="DH245" s="177">
        <v>374</v>
      </c>
      <c r="DI245" s="178" t="s">
        <v>785</v>
      </c>
      <c r="DJ245" s="179">
        <v>10</v>
      </c>
      <c r="DK245" s="171"/>
    </row>
    <row r="246" spans="112:115" x14ac:dyDescent="0.25">
      <c r="DH246" s="177">
        <v>375</v>
      </c>
      <c r="DI246" s="178" t="s">
        <v>786</v>
      </c>
      <c r="DJ246" s="179">
        <v>11</v>
      </c>
      <c r="DK246" s="171"/>
    </row>
    <row r="247" spans="112:115" x14ac:dyDescent="0.25">
      <c r="DH247" s="177">
        <v>376</v>
      </c>
      <c r="DI247" s="178" t="s">
        <v>787</v>
      </c>
      <c r="DJ247" s="179">
        <v>8</v>
      </c>
      <c r="DK247" s="171"/>
    </row>
    <row r="248" spans="112:115" x14ac:dyDescent="0.25">
      <c r="DH248" s="177">
        <v>377</v>
      </c>
      <c r="DI248" s="178" t="s">
        <v>788</v>
      </c>
      <c r="DJ248" s="179">
        <v>9</v>
      </c>
      <c r="DK248" s="171"/>
    </row>
    <row r="249" spans="112:115" x14ac:dyDescent="0.25">
      <c r="DH249" s="177">
        <v>378</v>
      </c>
      <c r="DI249" s="178" t="s">
        <v>789</v>
      </c>
      <c r="DJ249" s="179">
        <v>11</v>
      </c>
      <c r="DK249" s="171"/>
    </row>
    <row r="250" spans="112:115" x14ac:dyDescent="0.25">
      <c r="DH250" s="177">
        <v>381</v>
      </c>
      <c r="DI250" s="178" t="s">
        <v>732</v>
      </c>
      <c r="DJ250" s="179">
        <v>10</v>
      </c>
      <c r="DK250" s="171"/>
    </row>
    <row r="251" spans="112:115" x14ac:dyDescent="0.25">
      <c r="DH251" s="177">
        <v>382</v>
      </c>
      <c r="DI251" s="178" t="s">
        <v>733</v>
      </c>
      <c r="DJ251" s="179">
        <v>11</v>
      </c>
      <c r="DK251" s="171"/>
    </row>
    <row r="252" spans="112:115" x14ac:dyDescent="0.25">
      <c r="DH252" s="177">
        <v>383</v>
      </c>
      <c r="DI252" s="178" t="s">
        <v>734</v>
      </c>
      <c r="DJ252" s="179">
        <v>12</v>
      </c>
      <c r="DK252" s="171"/>
    </row>
    <row r="253" spans="112:115" x14ac:dyDescent="0.25">
      <c r="DH253" s="177">
        <v>410</v>
      </c>
      <c r="DI253" s="178" t="s">
        <v>790</v>
      </c>
      <c r="DJ253" s="179">
        <v>5</v>
      </c>
      <c r="DK253" s="171"/>
    </row>
    <row r="254" spans="112:115" x14ac:dyDescent="0.25">
      <c r="DH254" s="177">
        <v>411</v>
      </c>
      <c r="DI254" s="178" t="s">
        <v>791</v>
      </c>
      <c r="DJ254" s="179">
        <v>6</v>
      </c>
      <c r="DK254" s="171" t="s">
        <v>961</v>
      </c>
    </row>
    <row r="255" spans="112:115" x14ac:dyDescent="0.25">
      <c r="DH255" s="177">
        <v>412</v>
      </c>
      <c r="DI255" s="178" t="s">
        <v>792</v>
      </c>
      <c r="DJ255" s="179">
        <v>7</v>
      </c>
      <c r="DK255" s="171" t="s">
        <v>961</v>
      </c>
    </row>
    <row r="256" spans="112:115" x14ac:dyDescent="0.25">
      <c r="DH256" s="177">
        <v>413</v>
      </c>
      <c r="DI256" s="178" t="s">
        <v>793</v>
      </c>
      <c r="DJ256" s="179">
        <v>8</v>
      </c>
      <c r="DK256" s="171" t="s">
        <v>961</v>
      </c>
    </row>
    <row r="257" spans="112:115" x14ac:dyDescent="0.25">
      <c r="DH257" s="177">
        <v>420</v>
      </c>
      <c r="DI257" s="178" t="s">
        <v>794</v>
      </c>
      <c r="DJ257" s="179">
        <v>4</v>
      </c>
      <c r="DK257" s="171" t="s">
        <v>960</v>
      </c>
    </row>
    <row r="258" spans="112:115" x14ac:dyDescent="0.25">
      <c r="DH258" s="177">
        <v>421</v>
      </c>
      <c r="DI258" s="178" t="s">
        <v>795</v>
      </c>
      <c r="DJ258" s="179">
        <v>5</v>
      </c>
      <c r="DK258" s="171" t="s">
        <v>960</v>
      </c>
    </row>
    <row r="259" spans="112:115" x14ac:dyDescent="0.25">
      <c r="DH259" s="177">
        <v>422</v>
      </c>
      <c r="DI259" s="178" t="s">
        <v>796</v>
      </c>
      <c r="DJ259" s="179">
        <v>6</v>
      </c>
      <c r="DK259" s="171" t="s">
        <v>960</v>
      </c>
    </row>
    <row r="260" spans="112:115" x14ac:dyDescent="0.25">
      <c r="DH260" s="177">
        <v>423</v>
      </c>
      <c r="DI260" s="178" t="s">
        <v>797</v>
      </c>
      <c r="DJ260" s="179">
        <v>7</v>
      </c>
      <c r="DK260" s="171" t="s">
        <v>960</v>
      </c>
    </row>
    <row r="261" spans="112:115" x14ac:dyDescent="0.25">
      <c r="DH261" s="177">
        <v>424</v>
      </c>
      <c r="DI261" s="178" t="s">
        <v>798</v>
      </c>
      <c r="DJ261" s="179">
        <v>8</v>
      </c>
      <c r="DK261" s="171" t="s">
        <v>960</v>
      </c>
    </row>
    <row r="262" spans="112:115" x14ac:dyDescent="0.25">
      <c r="DH262" s="177">
        <v>430</v>
      </c>
      <c r="DI262" s="178" t="s">
        <v>799</v>
      </c>
      <c r="DJ262" s="179">
        <v>6</v>
      </c>
      <c r="DK262" s="171"/>
    </row>
    <row r="263" spans="112:115" x14ac:dyDescent="0.25">
      <c r="DH263" s="177">
        <v>431</v>
      </c>
      <c r="DI263" s="178" t="s">
        <v>800</v>
      </c>
      <c r="DJ263" s="179">
        <v>7</v>
      </c>
      <c r="DK263" s="171"/>
    </row>
    <row r="264" spans="112:115" x14ac:dyDescent="0.25">
      <c r="DH264" s="177">
        <v>432</v>
      </c>
      <c r="DI264" s="178" t="s">
        <v>801</v>
      </c>
      <c r="DJ264" s="179">
        <v>8</v>
      </c>
      <c r="DK264" s="171"/>
    </row>
    <row r="265" spans="112:115" x14ac:dyDescent="0.25">
      <c r="DH265" s="177">
        <v>433</v>
      </c>
      <c r="DI265" s="178" t="s">
        <v>802</v>
      </c>
      <c r="DJ265" s="179">
        <v>9</v>
      </c>
      <c r="DK265" s="171"/>
    </row>
    <row r="266" spans="112:115" x14ac:dyDescent="0.25">
      <c r="DH266" s="177">
        <v>434</v>
      </c>
      <c r="DI266" s="178" t="s">
        <v>803</v>
      </c>
      <c r="DJ266" s="179">
        <v>10</v>
      </c>
      <c r="DK266" s="171"/>
    </row>
    <row r="267" spans="112:115" x14ac:dyDescent="0.25">
      <c r="DH267" s="177">
        <v>441</v>
      </c>
      <c r="DI267" s="178" t="s">
        <v>804</v>
      </c>
      <c r="DJ267" s="179">
        <v>7</v>
      </c>
      <c r="DK267" s="171" t="s">
        <v>962</v>
      </c>
    </row>
    <row r="268" spans="112:115" x14ac:dyDescent="0.25">
      <c r="DH268" s="177">
        <v>442</v>
      </c>
      <c r="DI268" s="178" t="s">
        <v>805</v>
      </c>
      <c r="DJ268" s="179">
        <v>8</v>
      </c>
      <c r="DK268" s="171" t="s">
        <v>962</v>
      </c>
    </row>
    <row r="269" spans="112:115" x14ac:dyDescent="0.25">
      <c r="DH269" s="177">
        <v>443</v>
      </c>
      <c r="DI269" s="178" t="s">
        <v>806</v>
      </c>
      <c r="DJ269" s="179">
        <v>9</v>
      </c>
      <c r="DK269" s="171" t="s">
        <v>962</v>
      </c>
    </row>
    <row r="270" spans="112:115" x14ac:dyDescent="0.25">
      <c r="DH270" s="177">
        <v>444</v>
      </c>
      <c r="DI270" s="178" t="s">
        <v>807</v>
      </c>
      <c r="DJ270" s="179">
        <v>10</v>
      </c>
      <c r="DK270" s="171" t="s">
        <v>962</v>
      </c>
    </row>
    <row r="271" spans="112:115" x14ac:dyDescent="0.25">
      <c r="DH271" s="177">
        <v>451</v>
      </c>
      <c r="DI271" s="178" t="s">
        <v>808</v>
      </c>
      <c r="DJ271" s="179">
        <v>7</v>
      </c>
      <c r="DK271" s="171"/>
    </row>
    <row r="272" spans="112:115" x14ac:dyDescent="0.25">
      <c r="DH272" s="177">
        <v>452</v>
      </c>
      <c r="DI272" s="178" t="s">
        <v>809</v>
      </c>
      <c r="DJ272" s="179">
        <v>8</v>
      </c>
      <c r="DK272" s="171"/>
    </row>
    <row r="273" spans="112:115" x14ac:dyDescent="0.25">
      <c r="DH273" s="177">
        <v>453</v>
      </c>
      <c r="DI273" s="178" t="s">
        <v>810</v>
      </c>
      <c r="DJ273" s="179">
        <v>9</v>
      </c>
      <c r="DK273" s="171"/>
    </row>
    <row r="274" spans="112:115" x14ac:dyDescent="0.25">
      <c r="DH274" s="177">
        <v>454</v>
      </c>
      <c r="DI274" s="178" t="s">
        <v>811</v>
      </c>
      <c r="DJ274" s="179">
        <v>10</v>
      </c>
      <c r="DK274" s="171"/>
    </row>
    <row r="275" spans="112:115" x14ac:dyDescent="0.25">
      <c r="DH275" s="177">
        <v>460</v>
      </c>
      <c r="DI275" s="178" t="s">
        <v>812</v>
      </c>
      <c r="DJ275" s="179">
        <v>6</v>
      </c>
      <c r="DK275" s="171"/>
    </row>
    <row r="276" spans="112:115" x14ac:dyDescent="0.25">
      <c r="DH276" s="177">
        <v>461</v>
      </c>
      <c r="DI276" s="178" t="s">
        <v>813</v>
      </c>
      <c r="DJ276" s="179">
        <v>7</v>
      </c>
      <c r="DK276" s="171"/>
    </row>
    <row r="277" spans="112:115" x14ac:dyDescent="0.25">
      <c r="DH277" s="177">
        <v>462</v>
      </c>
      <c r="DI277" s="178" t="s">
        <v>814</v>
      </c>
      <c r="DJ277" s="179">
        <v>8</v>
      </c>
      <c r="DK277" s="171"/>
    </row>
    <row r="278" spans="112:115" x14ac:dyDescent="0.25">
      <c r="DH278" s="177">
        <v>463</v>
      </c>
      <c r="DI278" s="178" t="s">
        <v>815</v>
      </c>
      <c r="DJ278" s="179">
        <v>9</v>
      </c>
      <c r="DK278" s="171"/>
    </row>
    <row r="279" spans="112:115" x14ac:dyDescent="0.25">
      <c r="DH279" s="177">
        <v>464</v>
      </c>
      <c r="DI279" s="178" t="s">
        <v>816</v>
      </c>
      <c r="DJ279" s="179">
        <v>10</v>
      </c>
      <c r="DK279" s="171"/>
    </row>
    <row r="280" spans="112:115" x14ac:dyDescent="0.25">
      <c r="DH280" s="177">
        <v>490</v>
      </c>
      <c r="DI280" s="178" t="s">
        <v>732</v>
      </c>
      <c r="DJ280" s="179">
        <v>8</v>
      </c>
      <c r="DK280" s="171"/>
    </row>
    <row r="281" spans="112:115" x14ac:dyDescent="0.25">
      <c r="DH281" s="177">
        <v>491</v>
      </c>
      <c r="DI281" s="178" t="s">
        <v>733</v>
      </c>
      <c r="DJ281" s="179">
        <v>9</v>
      </c>
      <c r="DK281" s="171"/>
    </row>
    <row r="282" spans="112:115" x14ac:dyDescent="0.25">
      <c r="DH282" s="177">
        <v>492</v>
      </c>
      <c r="DI282" s="178" t="s">
        <v>734</v>
      </c>
      <c r="DJ282" s="179">
        <v>10</v>
      </c>
      <c r="DK282" s="171"/>
    </row>
    <row r="283" spans="112:115" x14ac:dyDescent="0.25">
      <c r="DH283" s="177">
        <v>493</v>
      </c>
      <c r="DI283" s="178" t="s">
        <v>817</v>
      </c>
      <c r="DJ283" s="179">
        <v>11</v>
      </c>
      <c r="DK283" s="171"/>
    </row>
    <row r="284" spans="112:115" x14ac:dyDescent="0.25">
      <c r="DH284" s="177">
        <v>494</v>
      </c>
      <c r="DI284" s="178" t="s">
        <v>736</v>
      </c>
      <c r="DJ284" s="179">
        <v>12</v>
      </c>
      <c r="DK284" s="171"/>
    </row>
    <row r="285" spans="112:115" x14ac:dyDescent="0.25">
      <c r="DH285" s="177">
        <v>501</v>
      </c>
      <c r="DI285" s="178" t="s">
        <v>818</v>
      </c>
      <c r="DJ285" s="179">
        <v>1</v>
      </c>
      <c r="DK285" s="171"/>
    </row>
    <row r="286" spans="112:115" x14ac:dyDescent="0.25">
      <c r="DH286" s="177">
        <v>502</v>
      </c>
      <c r="DI286" s="178" t="s">
        <v>819</v>
      </c>
      <c r="DJ286" s="179">
        <v>2</v>
      </c>
      <c r="DK286" s="171"/>
    </row>
    <row r="287" spans="112:115" x14ac:dyDescent="0.25">
      <c r="DH287" s="177">
        <v>504</v>
      </c>
      <c r="DI287" s="178" t="s">
        <v>821</v>
      </c>
      <c r="DJ287" s="179">
        <v>4</v>
      </c>
      <c r="DK287" s="171"/>
    </row>
    <row r="288" spans="112:115" x14ac:dyDescent="0.25">
      <c r="DH288" s="177">
        <v>506</v>
      </c>
      <c r="DI288" s="178" t="s">
        <v>822</v>
      </c>
      <c r="DJ288" s="179">
        <v>3</v>
      </c>
      <c r="DK288" s="171"/>
    </row>
    <row r="289" spans="112:115" x14ac:dyDescent="0.25">
      <c r="DH289" s="177">
        <v>507</v>
      </c>
      <c r="DI289" s="178" t="s">
        <v>823</v>
      </c>
      <c r="DJ289" s="179">
        <v>4</v>
      </c>
      <c r="DK289" s="171"/>
    </row>
    <row r="290" spans="112:115" x14ac:dyDescent="0.25">
      <c r="DH290" s="177">
        <v>503</v>
      </c>
      <c r="DI290" s="178" t="s">
        <v>820</v>
      </c>
      <c r="DJ290" s="179">
        <v>3</v>
      </c>
      <c r="DK290" s="171"/>
    </row>
    <row r="291" spans="112:115" x14ac:dyDescent="0.25">
      <c r="DH291" s="177">
        <v>508</v>
      </c>
      <c r="DI291" s="178" t="s">
        <v>824</v>
      </c>
      <c r="DJ291" s="179">
        <v>5</v>
      </c>
      <c r="DK291" s="171"/>
    </row>
    <row r="292" spans="112:115" x14ac:dyDescent="0.25">
      <c r="DH292" s="177">
        <v>509</v>
      </c>
      <c r="DI292" s="178" t="s">
        <v>825</v>
      </c>
      <c r="DJ292" s="179">
        <v>6</v>
      </c>
      <c r="DK292" s="171"/>
    </row>
    <row r="293" spans="112:115" x14ac:dyDescent="0.25">
      <c r="DH293" s="177">
        <v>511</v>
      </c>
      <c r="DI293" s="178" t="s">
        <v>826</v>
      </c>
      <c r="DJ293" s="179">
        <v>4</v>
      </c>
      <c r="DK293" s="171"/>
    </row>
    <row r="294" spans="112:115" x14ac:dyDescent="0.25">
      <c r="DH294" s="177">
        <v>512</v>
      </c>
      <c r="DI294" s="178" t="s">
        <v>827</v>
      </c>
      <c r="DJ294" s="179">
        <v>5</v>
      </c>
      <c r="DK294" s="171"/>
    </row>
    <row r="295" spans="112:115" x14ac:dyDescent="0.25">
      <c r="DH295" s="177">
        <v>513</v>
      </c>
      <c r="DI295" s="178" t="s">
        <v>828</v>
      </c>
      <c r="DJ295" s="179">
        <v>6</v>
      </c>
      <c r="DK295" s="171"/>
    </row>
    <row r="296" spans="112:115" x14ac:dyDescent="0.25">
      <c r="DH296" s="177">
        <v>514</v>
      </c>
      <c r="DI296" s="178" t="s">
        <v>829</v>
      </c>
      <c r="DJ296" s="179">
        <v>7</v>
      </c>
      <c r="DK296" s="171"/>
    </row>
    <row r="297" spans="112:115" x14ac:dyDescent="0.25">
      <c r="DH297" s="177">
        <v>516</v>
      </c>
      <c r="DI297" s="178" t="s">
        <v>830</v>
      </c>
      <c r="DJ297" s="179">
        <v>4</v>
      </c>
      <c r="DK297" s="171"/>
    </row>
    <row r="298" spans="112:115" x14ac:dyDescent="0.25">
      <c r="DH298" s="177">
        <v>517</v>
      </c>
      <c r="DI298" s="178" t="s">
        <v>831</v>
      </c>
      <c r="DJ298" s="179">
        <v>5</v>
      </c>
      <c r="DK298" s="171"/>
    </row>
    <row r="299" spans="112:115" x14ac:dyDescent="0.25">
      <c r="DH299" s="177">
        <v>518</v>
      </c>
      <c r="DI299" s="178" t="s">
        <v>832</v>
      </c>
      <c r="DJ299" s="179">
        <v>6</v>
      </c>
      <c r="DK299" s="171"/>
    </row>
    <row r="300" spans="112:115" x14ac:dyDescent="0.25">
      <c r="DH300" s="177">
        <v>521</v>
      </c>
      <c r="DI300" s="178" t="s">
        <v>833</v>
      </c>
      <c r="DJ300" s="179">
        <v>4</v>
      </c>
      <c r="DK300" s="171"/>
    </row>
    <row r="301" spans="112:115" x14ac:dyDescent="0.25">
      <c r="DH301" s="177">
        <v>522</v>
      </c>
      <c r="DI301" s="178" t="s">
        <v>834</v>
      </c>
      <c r="DJ301" s="179">
        <v>5</v>
      </c>
      <c r="DK301" s="171"/>
    </row>
    <row r="302" spans="112:115" x14ac:dyDescent="0.25">
      <c r="DH302" s="177">
        <v>523</v>
      </c>
      <c r="DI302" s="178" t="s">
        <v>835</v>
      </c>
      <c r="DJ302" s="179">
        <v>6</v>
      </c>
      <c r="DK302" s="171"/>
    </row>
    <row r="303" spans="112:115" x14ac:dyDescent="0.25">
      <c r="DH303" s="177">
        <v>524</v>
      </c>
      <c r="DI303" s="178" t="s">
        <v>836</v>
      </c>
      <c r="DJ303" s="179">
        <v>7</v>
      </c>
      <c r="DK303" s="171"/>
    </row>
    <row r="304" spans="112:115" x14ac:dyDescent="0.25">
      <c r="DH304" s="177">
        <v>531</v>
      </c>
      <c r="DI304" s="178" t="s">
        <v>837</v>
      </c>
      <c r="DJ304" s="179">
        <v>5</v>
      </c>
      <c r="DK304" s="171"/>
    </row>
    <row r="305" spans="112:115" x14ac:dyDescent="0.25">
      <c r="DH305" s="177">
        <v>532</v>
      </c>
      <c r="DI305" s="178" t="s">
        <v>838</v>
      </c>
      <c r="DJ305" s="179">
        <v>6</v>
      </c>
      <c r="DK305" s="171"/>
    </row>
    <row r="306" spans="112:115" x14ac:dyDescent="0.25">
      <c r="DH306" s="177">
        <v>533</v>
      </c>
      <c r="DI306" s="178" t="s">
        <v>839</v>
      </c>
      <c r="DJ306" s="179">
        <v>6</v>
      </c>
      <c r="DK306" s="171"/>
    </row>
    <row r="307" spans="112:115" x14ac:dyDescent="0.25">
      <c r="DH307" s="177">
        <v>534</v>
      </c>
      <c r="DI307" s="178" t="s">
        <v>840</v>
      </c>
      <c r="DJ307" s="179">
        <v>7</v>
      </c>
      <c r="DK307" s="171"/>
    </row>
    <row r="308" spans="112:115" x14ac:dyDescent="0.25">
      <c r="DH308" s="177">
        <v>541</v>
      </c>
      <c r="DI308" s="178" t="s">
        <v>841</v>
      </c>
      <c r="DJ308" s="179">
        <v>6</v>
      </c>
      <c r="DK308" s="171"/>
    </row>
    <row r="309" spans="112:115" x14ac:dyDescent="0.25">
      <c r="DH309" s="177">
        <v>542</v>
      </c>
      <c r="DI309" s="178" t="s">
        <v>842</v>
      </c>
      <c r="DJ309" s="179">
        <v>7</v>
      </c>
      <c r="DK309" s="171" t="s">
        <v>967</v>
      </c>
    </row>
    <row r="310" spans="112:115" x14ac:dyDescent="0.25">
      <c r="DH310" s="177">
        <v>543</v>
      </c>
      <c r="DI310" s="178" t="s">
        <v>843</v>
      </c>
      <c r="DJ310" s="179">
        <v>8</v>
      </c>
      <c r="DK310" s="171"/>
    </row>
    <row r="311" spans="112:115" x14ac:dyDescent="0.25">
      <c r="DH311" s="177">
        <v>544</v>
      </c>
      <c r="DI311" s="178" t="s">
        <v>844</v>
      </c>
      <c r="DJ311" s="179">
        <v>9</v>
      </c>
      <c r="DK311" s="171"/>
    </row>
    <row r="312" spans="112:115" x14ac:dyDescent="0.25">
      <c r="DH312" s="177">
        <v>545</v>
      </c>
      <c r="DI312" s="178" t="s">
        <v>845</v>
      </c>
      <c r="DJ312" s="179">
        <v>10</v>
      </c>
      <c r="DK312" s="171"/>
    </row>
    <row r="313" spans="112:115" x14ac:dyDescent="0.25">
      <c r="DH313" s="177">
        <v>550</v>
      </c>
      <c r="DI313" s="178" t="s">
        <v>846</v>
      </c>
      <c r="DJ313" s="179">
        <v>7</v>
      </c>
      <c r="DK313" s="171"/>
    </row>
    <row r="314" spans="112:115" x14ac:dyDescent="0.25">
      <c r="DH314" s="177">
        <v>551</v>
      </c>
      <c r="DI314" s="178" t="s">
        <v>732</v>
      </c>
      <c r="DJ314" s="179">
        <v>8</v>
      </c>
      <c r="DK314" s="171"/>
    </row>
    <row r="315" spans="112:115" x14ac:dyDescent="0.25">
      <c r="DH315" s="177">
        <v>552</v>
      </c>
      <c r="DI315" s="178" t="s">
        <v>733</v>
      </c>
      <c r="DJ315" s="179">
        <v>9</v>
      </c>
      <c r="DK315" s="171"/>
    </row>
    <row r="316" spans="112:115" x14ac:dyDescent="0.25">
      <c r="DH316" s="177">
        <v>553</v>
      </c>
      <c r="DI316" s="178" t="s">
        <v>734</v>
      </c>
      <c r="DJ316" s="179">
        <v>10</v>
      </c>
      <c r="DK316" s="171"/>
    </row>
    <row r="317" spans="112:115" x14ac:dyDescent="0.25">
      <c r="DH317" s="177">
        <v>554</v>
      </c>
      <c r="DI317" s="178" t="s">
        <v>817</v>
      </c>
      <c r="DJ317" s="179">
        <v>11</v>
      </c>
      <c r="DK317" s="171"/>
    </row>
    <row r="318" spans="112:115" x14ac:dyDescent="0.25">
      <c r="DH318" s="177">
        <v>555</v>
      </c>
      <c r="DI318" s="180" t="s">
        <v>736</v>
      </c>
      <c r="DJ318" s="179">
        <v>12</v>
      </c>
      <c r="DK318" s="171"/>
    </row>
    <row r="319" spans="112:115" x14ac:dyDescent="0.25">
      <c r="DH319" s="177">
        <v>561</v>
      </c>
      <c r="DI319" s="178" t="s">
        <v>847</v>
      </c>
      <c r="DJ319" s="179">
        <v>3</v>
      </c>
      <c r="DK319" s="171"/>
    </row>
    <row r="320" spans="112:115" x14ac:dyDescent="0.25">
      <c r="DH320" s="177">
        <v>562</v>
      </c>
      <c r="DI320" s="178" t="s">
        <v>848</v>
      </c>
      <c r="DJ320" s="179">
        <v>4</v>
      </c>
      <c r="DK320" s="171"/>
    </row>
    <row r="321" spans="112:115" x14ac:dyDescent="0.25">
      <c r="DH321" s="177">
        <v>563</v>
      </c>
      <c r="DI321" s="178" t="s">
        <v>849</v>
      </c>
      <c r="DJ321" s="179">
        <v>5</v>
      </c>
      <c r="DK321" s="171"/>
    </row>
    <row r="322" spans="112:115" x14ac:dyDescent="0.25">
      <c r="DH322" s="177">
        <v>564</v>
      </c>
      <c r="DI322" s="178" t="s">
        <v>850</v>
      </c>
      <c r="DJ322" s="179">
        <v>6</v>
      </c>
      <c r="DK322" s="171"/>
    </row>
    <row r="323" spans="112:115" x14ac:dyDescent="0.25">
      <c r="DH323" s="177">
        <v>565</v>
      </c>
      <c r="DI323" s="178" t="s">
        <v>851</v>
      </c>
      <c r="DJ323" s="179">
        <v>7</v>
      </c>
      <c r="DK323" s="171"/>
    </row>
    <row r="324" spans="112:115" x14ac:dyDescent="0.25">
      <c r="DH324" s="177">
        <v>566</v>
      </c>
      <c r="DI324" s="178" t="s">
        <v>0</v>
      </c>
      <c r="DJ324" s="179">
        <v>8</v>
      </c>
      <c r="DK324" s="171"/>
    </row>
    <row r="325" spans="112:115" x14ac:dyDescent="0.25">
      <c r="DH325" s="177">
        <v>571</v>
      </c>
      <c r="DI325" s="178" t="s">
        <v>1</v>
      </c>
      <c r="DJ325" s="179">
        <v>3</v>
      </c>
      <c r="DK325" s="171"/>
    </row>
    <row r="326" spans="112:115" x14ac:dyDescent="0.25">
      <c r="DH326" s="177">
        <v>572</v>
      </c>
      <c r="DI326" s="178" t="s">
        <v>2</v>
      </c>
      <c r="DJ326" s="179">
        <v>4</v>
      </c>
      <c r="DK326" s="171"/>
    </row>
    <row r="327" spans="112:115" x14ac:dyDescent="0.25">
      <c r="DH327" s="177">
        <v>573</v>
      </c>
      <c r="DI327" s="178" t="s">
        <v>3</v>
      </c>
      <c r="DJ327" s="179">
        <v>5</v>
      </c>
      <c r="DK327" s="171"/>
    </row>
    <row r="328" spans="112:115" x14ac:dyDescent="0.25">
      <c r="DH328" s="177">
        <v>574</v>
      </c>
      <c r="DI328" s="178" t="s">
        <v>4</v>
      </c>
      <c r="DJ328" s="179">
        <v>6</v>
      </c>
      <c r="DK328" s="171"/>
    </row>
    <row r="329" spans="112:115" x14ac:dyDescent="0.25">
      <c r="DH329" s="177">
        <v>575</v>
      </c>
      <c r="DI329" s="178" t="s">
        <v>5</v>
      </c>
      <c r="DJ329" s="179">
        <v>7</v>
      </c>
      <c r="DK329" s="171"/>
    </row>
    <row r="330" spans="112:115" x14ac:dyDescent="0.25">
      <c r="DH330" s="177">
        <v>576</v>
      </c>
      <c r="DI330" s="178" t="s">
        <v>6</v>
      </c>
      <c r="DJ330" s="179">
        <v>8</v>
      </c>
      <c r="DK330" s="171"/>
    </row>
    <row r="331" spans="112:115" x14ac:dyDescent="0.25">
      <c r="DH331" s="177">
        <v>577</v>
      </c>
      <c r="DI331" s="178" t="s">
        <v>7</v>
      </c>
      <c r="DJ331" s="181"/>
      <c r="DK331" s="171"/>
    </row>
    <row r="332" spans="112:115" x14ac:dyDescent="0.25">
      <c r="DH332" s="177">
        <v>578</v>
      </c>
      <c r="DI332" s="178" t="s">
        <v>8</v>
      </c>
      <c r="DJ332" s="179">
        <v>7</v>
      </c>
      <c r="DK332" s="171"/>
    </row>
    <row r="333" spans="112:115" x14ac:dyDescent="0.25">
      <c r="DH333" s="177">
        <v>580</v>
      </c>
      <c r="DI333" s="178" t="s">
        <v>9</v>
      </c>
      <c r="DJ333" s="179">
        <v>2</v>
      </c>
      <c r="DK333" s="171"/>
    </row>
    <row r="334" spans="112:115" x14ac:dyDescent="0.25">
      <c r="DH334" s="177">
        <v>581</v>
      </c>
      <c r="DI334" s="178" t="s">
        <v>10</v>
      </c>
      <c r="DJ334" s="179">
        <v>3</v>
      </c>
      <c r="DK334" s="171"/>
    </row>
    <row r="335" spans="112:115" x14ac:dyDescent="0.25">
      <c r="DH335" s="177">
        <v>582</v>
      </c>
      <c r="DI335" s="178" t="s">
        <v>11</v>
      </c>
      <c r="DJ335" s="179">
        <v>4</v>
      </c>
      <c r="DK335" s="171"/>
    </row>
    <row r="336" spans="112:115" x14ac:dyDescent="0.25">
      <c r="DH336" s="177">
        <v>583</v>
      </c>
      <c r="DI336" s="178" t="s">
        <v>12</v>
      </c>
      <c r="DJ336" s="179">
        <v>4</v>
      </c>
      <c r="DK336" s="171"/>
    </row>
    <row r="337" spans="112:115" x14ac:dyDescent="0.25">
      <c r="DH337" s="177">
        <v>584</v>
      </c>
      <c r="DI337" s="178" t="s">
        <v>13</v>
      </c>
      <c r="DJ337" s="179">
        <v>5</v>
      </c>
      <c r="DK337" s="171"/>
    </row>
    <row r="338" spans="112:115" x14ac:dyDescent="0.25">
      <c r="DH338" s="177">
        <v>585</v>
      </c>
      <c r="DI338" s="178" t="s">
        <v>14</v>
      </c>
      <c r="DJ338" s="179">
        <v>6</v>
      </c>
      <c r="DK338" s="171"/>
    </row>
    <row r="339" spans="112:115" x14ac:dyDescent="0.25">
      <c r="DH339" s="177">
        <v>586</v>
      </c>
      <c r="DI339" s="178" t="s">
        <v>15</v>
      </c>
      <c r="DJ339" s="179">
        <v>7</v>
      </c>
      <c r="DK339" s="171"/>
    </row>
    <row r="340" spans="112:115" x14ac:dyDescent="0.25">
      <c r="DH340" s="177">
        <v>587</v>
      </c>
      <c r="DI340" s="178" t="s">
        <v>16</v>
      </c>
      <c r="DJ340" s="179">
        <v>8</v>
      </c>
      <c r="DK340" s="171"/>
    </row>
    <row r="341" spans="112:115" x14ac:dyDescent="0.25">
      <c r="DH341" s="177">
        <v>590</v>
      </c>
      <c r="DI341" s="178" t="s">
        <v>846</v>
      </c>
      <c r="DJ341" s="179">
        <v>7</v>
      </c>
      <c r="DK341" s="171"/>
    </row>
    <row r="342" spans="112:115" x14ac:dyDescent="0.25">
      <c r="DH342" s="177">
        <v>591</v>
      </c>
      <c r="DI342" s="178" t="s">
        <v>17</v>
      </c>
      <c r="DJ342" s="179">
        <v>8</v>
      </c>
      <c r="DK342" s="171"/>
    </row>
    <row r="343" spans="112:115" x14ac:dyDescent="0.25">
      <c r="DH343" s="177">
        <v>592</v>
      </c>
      <c r="DI343" s="178" t="s">
        <v>18</v>
      </c>
      <c r="DJ343" s="179">
        <v>9</v>
      </c>
      <c r="DK343" s="171"/>
    </row>
    <row r="344" spans="112:115" x14ac:dyDescent="0.25">
      <c r="DH344" s="177">
        <v>593</v>
      </c>
      <c r="DI344" s="178" t="s">
        <v>19</v>
      </c>
      <c r="DJ344" s="179">
        <v>10</v>
      </c>
      <c r="DK344" s="171"/>
    </row>
    <row r="345" spans="112:115" x14ac:dyDescent="0.25">
      <c r="DH345" s="177">
        <v>594</v>
      </c>
      <c r="DI345" s="178" t="s">
        <v>20</v>
      </c>
      <c r="DJ345" s="179">
        <v>11</v>
      </c>
      <c r="DK345" s="171"/>
    </row>
    <row r="346" spans="112:115" x14ac:dyDescent="0.25">
      <c r="DH346" s="177">
        <v>601</v>
      </c>
      <c r="DI346" s="178" t="s">
        <v>21</v>
      </c>
      <c r="DJ346" s="179">
        <v>4</v>
      </c>
      <c r="DK346" s="171"/>
    </row>
    <row r="347" spans="112:115" x14ac:dyDescent="0.25">
      <c r="DH347" s="177">
        <v>602</v>
      </c>
      <c r="DI347" s="178" t="s">
        <v>22</v>
      </c>
      <c r="DJ347" s="179">
        <v>5</v>
      </c>
      <c r="DK347" s="171"/>
    </row>
    <row r="348" spans="112:115" x14ac:dyDescent="0.25">
      <c r="DH348" s="177">
        <v>603</v>
      </c>
      <c r="DI348" s="178" t="s">
        <v>23</v>
      </c>
      <c r="DJ348" s="179">
        <v>6</v>
      </c>
      <c r="DK348" s="171"/>
    </row>
    <row r="349" spans="112:115" x14ac:dyDescent="0.25">
      <c r="DH349" s="177">
        <v>604</v>
      </c>
      <c r="DI349" s="178" t="s">
        <v>24</v>
      </c>
      <c r="DJ349" s="179">
        <v>7</v>
      </c>
      <c r="DK349" s="171"/>
    </row>
    <row r="350" spans="112:115" x14ac:dyDescent="0.25">
      <c r="DH350" s="177">
        <v>611</v>
      </c>
      <c r="DI350" s="178" t="s">
        <v>25</v>
      </c>
      <c r="DJ350" s="179">
        <v>1</v>
      </c>
      <c r="DK350" s="171"/>
    </row>
    <row r="351" spans="112:115" x14ac:dyDescent="0.25">
      <c r="DH351" s="177">
        <v>612</v>
      </c>
      <c r="DI351" s="178" t="s">
        <v>26</v>
      </c>
      <c r="DJ351" s="179">
        <v>2</v>
      </c>
      <c r="DK351" s="171"/>
    </row>
    <row r="352" spans="112:115" x14ac:dyDescent="0.25">
      <c r="DH352" s="177">
        <v>613</v>
      </c>
      <c r="DI352" s="178" t="s">
        <v>27</v>
      </c>
      <c r="DJ352" s="179">
        <v>3</v>
      </c>
      <c r="DK352" s="171" t="s">
        <v>963</v>
      </c>
    </row>
    <row r="353" spans="112:115" x14ac:dyDescent="0.25">
      <c r="DH353" s="177">
        <v>614</v>
      </c>
      <c r="DI353" s="178" t="s">
        <v>28</v>
      </c>
      <c r="DJ353" s="179">
        <v>4</v>
      </c>
      <c r="DK353" s="171" t="s">
        <v>963</v>
      </c>
    </row>
    <row r="354" spans="112:115" x14ac:dyDescent="0.25">
      <c r="DH354" s="177">
        <v>631</v>
      </c>
      <c r="DI354" s="178" t="s">
        <v>29</v>
      </c>
      <c r="DJ354" s="179">
        <v>8</v>
      </c>
      <c r="DK354" s="171"/>
    </row>
    <row r="355" spans="112:115" x14ac:dyDescent="0.25">
      <c r="DH355" s="177">
        <v>632</v>
      </c>
      <c r="DI355" s="178" t="s">
        <v>30</v>
      </c>
      <c r="DJ355" s="179">
        <v>9</v>
      </c>
      <c r="DK355" s="171"/>
    </row>
    <row r="356" spans="112:115" x14ac:dyDescent="0.25">
      <c r="DH356" s="177">
        <v>633</v>
      </c>
      <c r="DI356" s="178" t="s">
        <v>31</v>
      </c>
      <c r="DJ356" s="179">
        <v>10</v>
      </c>
      <c r="DK356" s="171"/>
    </row>
    <row r="357" spans="112:115" x14ac:dyDescent="0.25">
      <c r="DH357" s="177">
        <v>634</v>
      </c>
      <c r="DI357" s="178" t="s">
        <v>32</v>
      </c>
      <c r="DJ357" s="179">
        <v>11</v>
      </c>
      <c r="DK357" s="171"/>
    </row>
    <row r="358" spans="112:115" x14ac:dyDescent="0.25">
      <c r="DH358" s="177">
        <v>690</v>
      </c>
      <c r="DI358" s="178" t="s">
        <v>732</v>
      </c>
      <c r="DJ358" s="179">
        <v>8</v>
      </c>
      <c r="DK358" s="171"/>
    </row>
    <row r="359" spans="112:115" x14ac:dyDescent="0.25">
      <c r="DH359" s="177">
        <v>691</v>
      </c>
      <c r="DI359" s="178" t="s">
        <v>733</v>
      </c>
      <c r="DJ359" s="179">
        <v>9</v>
      </c>
      <c r="DK359" s="171"/>
    </row>
    <row r="360" spans="112:115" x14ac:dyDescent="0.25">
      <c r="DH360" s="177">
        <v>692</v>
      </c>
      <c r="DI360" s="178" t="s">
        <v>734</v>
      </c>
      <c r="DJ360" s="179">
        <v>10</v>
      </c>
      <c r="DK360" s="171"/>
    </row>
    <row r="361" spans="112:115" x14ac:dyDescent="0.25">
      <c r="DH361" s="177">
        <v>693</v>
      </c>
      <c r="DI361" s="178" t="s">
        <v>817</v>
      </c>
      <c r="DJ361" s="179">
        <v>11</v>
      </c>
      <c r="DK361" s="171"/>
    </row>
    <row r="362" spans="112:115" x14ac:dyDescent="0.25">
      <c r="DH362" s="177">
        <v>694</v>
      </c>
      <c r="DI362" s="178" t="s">
        <v>736</v>
      </c>
      <c r="DJ362" s="179">
        <v>12</v>
      </c>
      <c r="DK362" s="171"/>
    </row>
    <row r="363" spans="112:115" x14ac:dyDescent="0.25">
      <c r="DH363" s="177">
        <v>706</v>
      </c>
      <c r="DI363" s="178" t="s">
        <v>33</v>
      </c>
      <c r="DJ363" s="179">
        <v>4</v>
      </c>
      <c r="DK363" s="171"/>
    </row>
    <row r="364" spans="112:115" x14ac:dyDescent="0.25">
      <c r="DH364" s="177">
        <v>707</v>
      </c>
      <c r="DI364" s="178" t="s">
        <v>34</v>
      </c>
      <c r="DJ364" s="179">
        <v>5</v>
      </c>
      <c r="DK364" s="171"/>
    </row>
    <row r="365" spans="112:115" x14ac:dyDescent="0.25">
      <c r="DH365" s="177">
        <v>708</v>
      </c>
      <c r="DI365" s="178" t="s">
        <v>35</v>
      </c>
      <c r="DJ365" s="179">
        <v>6</v>
      </c>
      <c r="DK365" s="171"/>
    </row>
    <row r="366" spans="112:115" x14ac:dyDescent="0.25">
      <c r="DH366" s="177">
        <v>709</v>
      </c>
      <c r="DI366" s="178" t="s">
        <v>36</v>
      </c>
      <c r="DJ366" s="179">
        <v>7</v>
      </c>
      <c r="DK366" s="171"/>
    </row>
    <row r="367" spans="112:115" x14ac:dyDescent="0.25">
      <c r="DH367" s="177">
        <v>710</v>
      </c>
      <c r="DI367" s="178" t="s">
        <v>37</v>
      </c>
      <c r="DJ367" s="179">
        <v>6</v>
      </c>
      <c r="DK367" s="171"/>
    </row>
    <row r="368" spans="112:115" x14ac:dyDescent="0.25">
      <c r="DH368" s="177">
        <v>711</v>
      </c>
      <c r="DI368" s="178" t="s">
        <v>38</v>
      </c>
      <c r="DJ368" s="179">
        <v>7</v>
      </c>
      <c r="DK368" s="171"/>
    </row>
    <row r="369" spans="112:115" x14ac:dyDescent="0.25">
      <c r="DH369" s="177">
        <v>712</v>
      </c>
      <c r="DI369" s="178" t="s">
        <v>39</v>
      </c>
      <c r="DJ369" s="179">
        <v>8</v>
      </c>
      <c r="DK369" s="171"/>
    </row>
    <row r="370" spans="112:115" x14ac:dyDescent="0.25">
      <c r="DH370" s="177">
        <v>713</v>
      </c>
      <c r="DI370" s="178" t="s">
        <v>40</v>
      </c>
      <c r="DJ370" s="179">
        <v>9</v>
      </c>
      <c r="DK370" s="171"/>
    </row>
    <row r="371" spans="112:115" x14ac:dyDescent="0.25">
      <c r="DH371" s="177">
        <v>714</v>
      </c>
      <c r="DI371" s="178" t="s">
        <v>41</v>
      </c>
      <c r="DJ371" s="179">
        <v>10</v>
      </c>
      <c r="DK371" s="171"/>
    </row>
    <row r="372" spans="112:115" x14ac:dyDescent="0.25">
      <c r="DH372" s="177">
        <v>720</v>
      </c>
      <c r="DI372" s="178" t="s">
        <v>42</v>
      </c>
      <c r="DJ372" s="179">
        <v>6</v>
      </c>
      <c r="DK372" s="171"/>
    </row>
    <row r="373" spans="112:115" x14ac:dyDescent="0.25">
      <c r="DH373" s="177">
        <v>721</v>
      </c>
      <c r="DI373" s="178" t="s">
        <v>43</v>
      </c>
      <c r="DJ373" s="179">
        <v>7</v>
      </c>
      <c r="DK373" s="171"/>
    </row>
    <row r="374" spans="112:115" x14ac:dyDescent="0.25">
      <c r="DH374" s="177">
        <v>722</v>
      </c>
      <c r="DI374" s="178" t="s">
        <v>44</v>
      </c>
      <c r="DJ374" s="179">
        <v>8</v>
      </c>
      <c r="DK374" s="171"/>
    </row>
    <row r="375" spans="112:115" x14ac:dyDescent="0.25">
      <c r="DH375" s="177">
        <v>723</v>
      </c>
      <c r="DI375" s="178" t="s">
        <v>45</v>
      </c>
      <c r="DJ375" s="179">
        <v>9</v>
      </c>
      <c r="DK375" s="171"/>
    </row>
    <row r="376" spans="112:115" x14ac:dyDescent="0.25">
      <c r="DH376" s="177">
        <v>724</v>
      </c>
      <c r="DI376" s="178" t="s">
        <v>46</v>
      </c>
      <c r="DJ376" s="179">
        <v>10</v>
      </c>
      <c r="DK376" s="171"/>
    </row>
    <row r="377" spans="112:115" x14ac:dyDescent="0.25">
      <c r="DH377" s="177">
        <v>731</v>
      </c>
      <c r="DI377" s="178" t="s">
        <v>47</v>
      </c>
      <c r="DJ377" s="179">
        <v>4</v>
      </c>
      <c r="DK377" s="171" t="s">
        <v>964</v>
      </c>
    </row>
    <row r="378" spans="112:115" x14ac:dyDescent="0.25">
      <c r="DH378" s="177">
        <v>732</v>
      </c>
      <c r="DI378" s="178" t="s">
        <v>48</v>
      </c>
      <c r="DJ378" s="179">
        <v>5</v>
      </c>
      <c r="DK378" s="171" t="s">
        <v>964</v>
      </c>
    </row>
    <row r="379" spans="112:115" x14ac:dyDescent="0.25">
      <c r="DH379" s="177">
        <v>733</v>
      </c>
      <c r="DI379" s="178" t="s">
        <v>49</v>
      </c>
      <c r="DJ379" s="179">
        <v>6</v>
      </c>
      <c r="DK379" s="171" t="s">
        <v>964</v>
      </c>
    </row>
    <row r="380" spans="112:115" x14ac:dyDescent="0.25">
      <c r="DH380" s="177">
        <v>741</v>
      </c>
      <c r="DI380" s="178" t="s">
        <v>50</v>
      </c>
      <c r="DJ380" s="179">
        <v>7</v>
      </c>
      <c r="DK380" s="171" t="s">
        <v>965</v>
      </c>
    </row>
    <row r="381" spans="112:115" x14ac:dyDescent="0.25">
      <c r="DH381" s="177">
        <v>742</v>
      </c>
      <c r="DI381" s="178" t="s">
        <v>51</v>
      </c>
      <c r="DJ381" s="179">
        <v>8</v>
      </c>
      <c r="DK381" s="171" t="s">
        <v>966</v>
      </c>
    </row>
    <row r="382" spans="112:115" x14ac:dyDescent="0.25">
      <c r="DH382" s="177">
        <v>743</v>
      </c>
      <c r="DI382" s="178" t="s">
        <v>52</v>
      </c>
      <c r="DJ382" s="179">
        <v>9</v>
      </c>
      <c r="DK382" s="171"/>
    </row>
    <row r="383" spans="112:115" x14ac:dyDescent="0.25">
      <c r="DH383" s="177">
        <v>750</v>
      </c>
      <c r="DI383" s="178" t="s">
        <v>732</v>
      </c>
      <c r="DJ383" s="179">
        <v>9</v>
      </c>
      <c r="DK383" s="171" t="s">
        <v>951</v>
      </c>
    </row>
    <row r="384" spans="112:115" x14ac:dyDescent="0.25">
      <c r="DH384" s="177">
        <v>751</v>
      </c>
      <c r="DI384" s="178" t="s">
        <v>733</v>
      </c>
      <c r="DJ384" s="179">
        <v>10</v>
      </c>
      <c r="DK384" s="171" t="s">
        <v>951</v>
      </c>
    </row>
    <row r="385" spans="112:115" x14ac:dyDescent="0.25">
      <c r="DH385" s="177">
        <v>752</v>
      </c>
      <c r="DI385" s="178" t="s">
        <v>734</v>
      </c>
      <c r="DJ385" s="179">
        <v>11</v>
      </c>
      <c r="DK385" s="171" t="s">
        <v>951</v>
      </c>
    </row>
    <row r="386" spans="112:115" x14ac:dyDescent="0.25">
      <c r="DH386" s="177">
        <v>753</v>
      </c>
      <c r="DI386" s="178" t="s">
        <v>735</v>
      </c>
      <c r="DJ386" s="179">
        <v>12</v>
      </c>
      <c r="DK386" s="171" t="s">
        <v>951</v>
      </c>
    </row>
    <row r="387" spans="112:115" x14ac:dyDescent="0.25">
      <c r="DH387" s="177">
        <v>760</v>
      </c>
      <c r="DI387" s="178" t="s">
        <v>53</v>
      </c>
      <c r="DJ387" s="179">
        <v>6</v>
      </c>
      <c r="DK387" s="171"/>
    </row>
    <row r="388" spans="112:115" x14ac:dyDescent="0.25">
      <c r="DH388" s="177">
        <v>761</v>
      </c>
      <c r="DI388" s="178" t="s">
        <v>54</v>
      </c>
      <c r="DJ388" s="179">
        <v>7</v>
      </c>
      <c r="DK388" s="171"/>
    </row>
    <row r="389" spans="112:115" x14ac:dyDescent="0.25">
      <c r="DH389" s="177">
        <v>762</v>
      </c>
      <c r="DI389" s="178" t="s">
        <v>55</v>
      </c>
      <c r="DJ389" s="179">
        <v>8</v>
      </c>
      <c r="DK389" s="171"/>
    </row>
    <row r="390" spans="112:115" x14ac:dyDescent="0.25">
      <c r="DH390" s="177">
        <v>763</v>
      </c>
      <c r="DI390" s="178" t="s">
        <v>56</v>
      </c>
      <c r="DJ390" s="179">
        <v>9</v>
      </c>
      <c r="DK390" s="171"/>
    </row>
    <row r="391" spans="112:115" x14ac:dyDescent="0.25">
      <c r="DH391" s="177">
        <v>764</v>
      </c>
      <c r="DI391" s="178" t="s">
        <v>57</v>
      </c>
      <c r="DJ391" s="179">
        <v>10</v>
      </c>
      <c r="DK391" s="171"/>
    </row>
    <row r="392" spans="112:115" x14ac:dyDescent="0.25">
      <c r="DH392" s="177">
        <v>770</v>
      </c>
      <c r="DI392" s="178" t="s">
        <v>53</v>
      </c>
      <c r="DJ392" s="179">
        <v>6</v>
      </c>
      <c r="DK392" s="171"/>
    </row>
    <row r="393" spans="112:115" x14ac:dyDescent="0.25">
      <c r="DH393" s="177">
        <v>771</v>
      </c>
      <c r="DI393" s="178" t="s">
        <v>54</v>
      </c>
      <c r="DJ393" s="179">
        <v>7</v>
      </c>
      <c r="DK393" s="171" t="s">
        <v>951</v>
      </c>
    </row>
    <row r="394" spans="112:115" x14ac:dyDescent="0.25">
      <c r="DH394" s="177">
        <v>772</v>
      </c>
      <c r="DI394" s="178" t="s">
        <v>55</v>
      </c>
      <c r="DJ394" s="179">
        <v>8</v>
      </c>
      <c r="DK394" s="171" t="s">
        <v>951</v>
      </c>
    </row>
    <row r="395" spans="112:115" x14ac:dyDescent="0.25">
      <c r="DH395" s="177">
        <v>773</v>
      </c>
      <c r="DI395" s="178" t="s">
        <v>56</v>
      </c>
      <c r="DJ395" s="179">
        <v>9</v>
      </c>
      <c r="DK395" s="171" t="s">
        <v>951</v>
      </c>
    </row>
    <row r="396" spans="112:115" x14ac:dyDescent="0.25">
      <c r="DH396" s="177">
        <v>774</v>
      </c>
      <c r="DI396" s="178" t="s">
        <v>57</v>
      </c>
      <c r="DJ396" s="179">
        <v>10</v>
      </c>
      <c r="DK396" s="171" t="s">
        <v>951</v>
      </c>
    </row>
    <row r="397" spans="112:115" x14ac:dyDescent="0.25">
      <c r="DH397" s="177">
        <v>780</v>
      </c>
      <c r="DI397" s="178" t="s">
        <v>53</v>
      </c>
      <c r="DJ397" s="179">
        <v>6</v>
      </c>
      <c r="DK397" s="171"/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781</v>
      </c>
      <c r="DI399" s="178" t="s">
        <v>54</v>
      </c>
      <c r="DJ399" s="179">
        <v>7</v>
      </c>
      <c r="DK399" s="171" t="s">
        <v>952</v>
      </c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782</v>
      </c>
      <c r="DI401" s="178" t="s">
        <v>55</v>
      </c>
      <c r="DJ401" s="179">
        <v>8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783</v>
      </c>
      <c r="DI403" s="178" t="s">
        <v>56</v>
      </c>
      <c r="DJ403" s="179">
        <v>9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784</v>
      </c>
      <c r="DI405" s="178" t="s">
        <v>57</v>
      </c>
      <c r="DJ405" s="179">
        <v>10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811</v>
      </c>
      <c r="DI407" s="178" t="s">
        <v>58</v>
      </c>
      <c r="DJ407" s="179">
        <v>4</v>
      </c>
      <c r="DK407" s="171"/>
    </row>
    <row r="408" spans="112:115" x14ac:dyDescent="0.25">
      <c r="DH408" s="177">
        <v>812</v>
      </c>
      <c r="DI408" s="178" t="s">
        <v>59</v>
      </c>
      <c r="DJ408" s="179">
        <v>5</v>
      </c>
      <c r="DK408" s="171"/>
    </row>
    <row r="409" spans="112:115" x14ac:dyDescent="0.25">
      <c r="DH409" s="177">
        <v>813</v>
      </c>
      <c r="DI409" s="178" t="s">
        <v>60</v>
      </c>
      <c r="DJ409" s="179">
        <v>6</v>
      </c>
      <c r="DK409" s="171"/>
    </row>
    <row r="410" spans="112:115" x14ac:dyDescent="0.25">
      <c r="DH410" s="177">
        <v>814</v>
      </c>
      <c r="DI410" s="178" t="s">
        <v>61</v>
      </c>
      <c r="DJ410" s="179">
        <v>7</v>
      </c>
      <c r="DK410" s="171"/>
    </row>
    <row r="411" spans="112:115" x14ac:dyDescent="0.25">
      <c r="DH411" s="177">
        <v>821</v>
      </c>
      <c r="DI411" s="178" t="s">
        <v>62</v>
      </c>
      <c r="DJ411" s="179">
        <v>7</v>
      </c>
      <c r="DK411" s="171"/>
    </row>
    <row r="412" spans="112:115" x14ac:dyDescent="0.25">
      <c r="DH412" s="177">
        <v>822</v>
      </c>
      <c r="DI412" s="178" t="s">
        <v>63</v>
      </c>
      <c r="DJ412" s="179">
        <v>8</v>
      </c>
      <c r="DK412" s="171"/>
    </row>
    <row r="413" spans="112:115" x14ac:dyDescent="0.25">
      <c r="DH413" s="177">
        <v>823</v>
      </c>
      <c r="DI413" s="178" t="s">
        <v>64</v>
      </c>
      <c r="DJ413" s="179">
        <v>9</v>
      </c>
      <c r="DK413" s="171"/>
    </row>
    <row r="414" spans="112:115" x14ac:dyDescent="0.25">
      <c r="DH414" s="177">
        <v>824</v>
      </c>
      <c r="DI414" s="178" t="s">
        <v>65</v>
      </c>
      <c r="DJ414" s="179">
        <v>10</v>
      </c>
      <c r="DK414" s="171"/>
    </row>
    <row r="415" spans="112:115" x14ac:dyDescent="0.25">
      <c r="DH415" s="177">
        <v>850</v>
      </c>
      <c r="DI415" s="178" t="s">
        <v>732</v>
      </c>
      <c r="DJ415" s="179">
        <v>8</v>
      </c>
      <c r="DK415" s="171"/>
    </row>
    <row r="416" spans="112:115" x14ac:dyDescent="0.25">
      <c r="DH416" s="177">
        <v>851</v>
      </c>
      <c r="DI416" s="178" t="s">
        <v>733</v>
      </c>
      <c r="DJ416" s="179">
        <v>9</v>
      </c>
      <c r="DK416" s="171"/>
    </row>
    <row r="417" spans="112:115" x14ac:dyDescent="0.25">
      <c r="DH417" s="177">
        <v>852</v>
      </c>
      <c r="DI417" s="178" t="s">
        <v>734</v>
      </c>
      <c r="DJ417" s="179">
        <v>10</v>
      </c>
      <c r="DK417" s="171"/>
    </row>
    <row r="418" spans="112:115" x14ac:dyDescent="0.25">
      <c r="DH418" s="177">
        <v>853</v>
      </c>
      <c r="DI418" s="178" t="s">
        <v>735</v>
      </c>
      <c r="DJ418" s="179">
        <v>11</v>
      </c>
      <c r="DK418" s="171"/>
    </row>
    <row r="419" spans="112:115" x14ac:dyDescent="0.25">
      <c r="DH419" s="177">
        <v>951</v>
      </c>
      <c r="DI419" s="178" t="s">
        <v>66</v>
      </c>
      <c r="DJ419" s="179">
        <v>6</v>
      </c>
      <c r="DK419" s="171"/>
    </row>
    <row r="420" spans="112:115" x14ac:dyDescent="0.25">
      <c r="DH420" s="177">
        <v>952</v>
      </c>
      <c r="DI420" s="178" t="s">
        <v>67</v>
      </c>
      <c r="DJ420" s="179">
        <v>7</v>
      </c>
      <c r="DK420" s="171"/>
    </row>
    <row r="421" spans="112:115" x14ac:dyDescent="0.25">
      <c r="DH421" s="177">
        <v>953</v>
      </c>
      <c r="DI421" s="178" t="s">
        <v>68</v>
      </c>
      <c r="DJ421" s="179">
        <v>8</v>
      </c>
      <c r="DK421" s="171"/>
    </row>
    <row r="422" spans="112:115" x14ac:dyDescent="0.25">
      <c r="DH422" s="177">
        <v>954</v>
      </c>
      <c r="DI422" s="178" t="s">
        <v>69</v>
      </c>
      <c r="DJ422" s="179">
        <v>8</v>
      </c>
      <c r="DK422" s="171"/>
    </row>
    <row r="423" spans="112:115" x14ac:dyDescent="0.25">
      <c r="DH423" s="177">
        <v>955</v>
      </c>
      <c r="DI423" s="178" t="s">
        <v>70</v>
      </c>
      <c r="DJ423" s="179">
        <v>9</v>
      </c>
      <c r="DK423" s="171"/>
    </row>
    <row r="424" spans="112:115" x14ac:dyDescent="0.25">
      <c r="DH424" s="177">
        <v>961</v>
      </c>
      <c r="DI424" s="178" t="s">
        <v>71</v>
      </c>
      <c r="DJ424" s="179">
        <v>6</v>
      </c>
      <c r="DK424" s="171"/>
    </row>
    <row r="425" spans="112:115" x14ac:dyDescent="0.25">
      <c r="DH425" s="177">
        <v>962</v>
      </c>
      <c r="DI425" s="178" t="s">
        <v>72</v>
      </c>
      <c r="DJ425" s="179">
        <v>7</v>
      </c>
      <c r="DK425" s="171"/>
    </row>
    <row r="426" spans="112:115" x14ac:dyDescent="0.25">
      <c r="DH426" s="177">
        <v>963</v>
      </c>
      <c r="DI426" s="178" t="s">
        <v>73</v>
      </c>
      <c r="DJ426" s="179">
        <v>8</v>
      </c>
      <c r="DK426" s="171"/>
    </row>
    <row r="427" spans="112:115" x14ac:dyDescent="0.25">
      <c r="DH427" s="177">
        <v>971</v>
      </c>
      <c r="DI427" s="178" t="s">
        <v>74</v>
      </c>
      <c r="DJ427" s="179">
        <v>6</v>
      </c>
      <c r="DK427" s="171"/>
    </row>
    <row r="428" spans="112:115" x14ac:dyDescent="0.25">
      <c r="DH428" s="182">
        <v>972</v>
      </c>
      <c r="DI428" s="183" t="s">
        <v>75</v>
      </c>
      <c r="DJ428" s="184">
        <v>7</v>
      </c>
      <c r="DK428" s="172"/>
    </row>
  </sheetData>
  <autoFilter ref="A4:EG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70:DJ170"/>
    <mergeCell ref="K3:K4"/>
    <mergeCell ref="L3:L4"/>
    <mergeCell ref="M3:M4"/>
    <mergeCell ref="N3:N4"/>
    <mergeCell ref="O3:O4"/>
  </mergeCells>
  <conditionalFormatting sqref="CV10 CV140:CV141 CY140:CY141 CY54 CY56:CY61 CY63 CY106:CY134 CV131:CV134 CY70:CY100 CY10:CY25 CY28:CY44 CY46:CY52">
    <cfRule type="cellIs" dxfId="89" priority="35" stopIfTrue="1" operator="notEqual">
      <formula>$DC10</formula>
    </cfRule>
  </conditionalFormatting>
  <conditionalFormatting sqref="CV106:CV130 CV54 CV56:CV61 CV63 CV70:CV100 CV11:CV25 CV27:CV44 CV46:CV47 CV49:CV52">
    <cfRule type="cellIs" dxfId="88" priority="36" stopIfTrue="1" operator="notEqual">
      <formula>$CY11</formula>
    </cfRule>
  </conditionalFormatting>
  <conditionalFormatting sqref="CV135:CV137 CY135:CY137">
    <cfRule type="cellIs" dxfId="87" priority="34" stopIfTrue="1" operator="notEqual">
      <formula>$DC135</formula>
    </cfRule>
  </conditionalFormatting>
  <conditionalFormatting sqref="CY101">
    <cfRule type="cellIs" dxfId="86" priority="32" stopIfTrue="1" operator="notEqual">
      <formula>$DC101</formula>
    </cfRule>
  </conditionalFormatting>
  <conditionalFormatting sqref="CV101">
    <cfRule type="cellIs" dxfId="85" priority="33" stopIfTrue="1" operator="notEqual">
      <formula>$CY101</formula>
    </cfRule>
  </conditionalFormatting>
  <conditionalFormatting sqref="CY102">
    <cfRule type="cellIs" dxfId="84" priority="30" stopIfTrue="1" operator="notEqual">
      <formula>$DC102</formula>
    </cfRule>
  </conditionalFormatting>
  <conditionalFormatting sqref="CV102">
    <cfRule type="cellIs" dxfId="83" priority="31" stopIfTrue="1" operator="notEqual">
      <formula>$CY102</formula>
    </cfRule>
  </conditionalFormatting>
  <conditionalFormatting sqref="CY103 CY105">
    <cfRule type="cellIs" dxfId="82" priority="28" stopIfTrue="1" operator="notEqual">
      <formula>$DC103</formula>
    </cfRule>
  </conditionalFormatting>
  <conditionalFormatting sqref="CY64">
    <cfRule type="cellIs" dxfId="81" priority="26" stopIfTrue="1" operator="notEqual">
      <formula>$DC64</formula>
    </cfRule>
  </conditionalFormatting>
  <conditionalFormatting sqref="CV103 CV105">
    <cfRule type="cellIs" dxfId="80" priority="29" stopIfTrue="1" operator="notEqual">
      <formula>$CY103</formula>
    </cfRule>
  </conditionalFormatting>
  <conditionalFormatting sqref="CV64">
    <cfRule type="cellIs" dxfId="79" priority="27" stopIfTrue="1" operator="notEqual">
      <formula>$CY64</formula>
    </cfRule>
  </conditionalFormatting>
  <conditionalFormatting sqref="CY66">
    <cfRule type="cellIs" dxfId="78" priority="24" stopIfTrue="1" operator="notEqual">
      <formula>$DC66</formula>
    </cfRule>
  </conditionalFormatting>
  <conditionalFormatting sqref="CV66">
    <cfRule type="cellIs" dxfId="77" priority="25" stopIfTrue="1" operator="notEqual">
      <formula>$CY66</formula>
    </cfRule>
  </conditionalFormatting>
  <conditionalFormatting sqref="CY67">
    <cfRule type="cellIs" dxfId="76" priority="22" stopIfTrue="1" operator="notEqual">
      <formula>$DC67</formula>
    </cfRule>
  </conditionalFormatting>
  <conditionalFormatting sqref="CV67">
    <cfRule type="cellIs" dxfId="75" priority="23" stopIfTrue="1" operator="notEqual">
      <formula>$CY67</formula>
    </cfRule>
  </conditionalFormatting>
  <conditionalFormatting sqref="CV48">
    <cfRule type="cellIs" dxfId="74" priority="21" stopIfTrue="1" operator="notEqual">
      <formula>$CY48</formula>
    </cfRule>
  </conditionalFormatting>
  <conditionalFormatting sqref="CY55">
    <cfRule type="cellIs" dxfId="73" priority="18" stopIfTrue="1" operator="notEqual">
      <formula>$DC55</formula>
    </cfRule>
  </conditionalFormatting>
  <conditionalFormatting sqref="CV55">
    <cfRule type="cellIs" dxfId="72" priority="19" stopIfTrue="1" operator="notEqual">
      <formula>$CY55</formula>
    </cfRule>
  </conditionalFormatting>
  <conditionalFormatting sqref="CY45">
    <cfRule type="cellIs" dxfId="71" priority="17" stopIfTrue="1" operator="notEqual">
      <formula>$DC45</formula>
    </cfRule>
  </conditionalFormatting>
  <conditionalFormatting sqref="CV45">
    <cfRule type="cellIs" dxfId="70" priority="16" stopIfTrue="1" operator="notEqual">
      <formula>$CY45</formula>
    </cfRule>
  </conditionalFormatting>
  <conditionalFormatting sqref="CY26">
    <cfRule type="cellIs" dxfId="69" priority="14" stopIfTrue="1" operator="notEqual">
      <formula>$DC26</formula>
    </cfRule>
  </conditionalFormatting>
  <conditionalFormatting sqref="CV26">
    <cfRule type="cellIs" dxfId="68" priority="15" stopIfTrue="1" operator="notEqual">
      <formula>$CY26</formula>
    </cfRule>
  </conditionalFormatting>
  <conditionalFormatting sqref="CY53">
    <cfRule type="cellIs" dxfId="67" priority="12" stopIfTrue="1" operator="notEqual">
      <formula>$DC53</formula>
    </cfRule>
  </conditionalFormatting>
  <conditionalFormatting sqref="CV53">
    <cfRule type="cellIs" dxfId="66" priority="13" stopIfTrue="1" operator="notEqual">
      <formula>$CY53</formula>
    </cfRule>
  </conditionalFormatting>
  <conditionalFormatting sqref="CY62">
    <cfRule type="cellIs" dxfId="65" priority="10" stopIfTrue="1" operator="notEqual">
      <formula>$DC62</formula>
    </cfRule>
  </conditionalFormatting>
  <conditionalFormatting sqref="CV62">
    <cfRule type="cellIs" dxfId="64" priority="11" stopIfTrue="1" operator="notEqual">
      <formula>$CY62</formula>
    </cfRule>
  </conditionalFormatting>
  <conditionalFormatting sqref="CY65">
    <cfRule type="cellIs" dxfId="63" priority="8" stopIfTrue="1" operator="notEqual">
      <formula>$DC65</formula>
    </cfRule>
  </conditionalFormatting>
  <conditionalFormatting sqref="CV65">
    <cfRule type="cellIs" dxfId="62" priority="9" stopIfTrue="1" operator="notEqual">
      <formula>$CY65</formula>
    </cfRule>
  </conditionalFormatting>
  <conditionalFormatting sqref="CY104">
    <cfRule type="cellIs" dxfId="61" priority="6" stopIfTrue="1" operator="notEqual">
      <formula>$DC104</formula>
    </cfRule>
  </conditionalFormatting>
  <conditionalFormatting sqref="CV104">
    <cfRule type="cellIs" dxfId="60" priority="7" stopIfTrue="1" operator="notEqual">
      <formula>$CY104</formula>
    </cfRule>
  </conditionalFormatting>
  <conditionalFormatting sqref="CV138:CV139 CY138:CY139">
    <cfRule type="cellIs" dxfId="59" priority="5" stopIfTrue="1" operator="notEqual">
      <formula>$DC138</formula>
    </cfRule>
  </conditionalFormatting>
  <conditionalFormatting sqref="CY68">
    <cfRule type="cellIs" dxfId="58" priority="3" stopIfTrue="1" operator="notEqual">
      <formula>$DC68</formula>
    </cfRule>
  </conditionalFormatting>
  <conditionalFormatting sqref="CV68">
    <cfRule type="cellIs" dxfId="57" priority="4" stopIfTrue="1" operator="notEqual">
      <formula>$CY68</formula>
    </cfRule>
  </conditionalFormatting>
  <conditionalFormatting sqref="CY69">
    <cfRule type="cellIs" dxfId="56" priority="1" stopIfTrue="1" operator="notEqual">
      <formula>$DC69</formula>
    </cfRule>
  </conditionalFormatting>
  <conditionalFormatting sqref="CV69">
    <cfRule type="cellIs" dxfId="55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01.01.14 / Seite &amp;P (&amp;N)</oddFooter>
  </headerFooter>
  <drawing r:id="rId2"/>
  <legacyDrawingHF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429"/>
  <sheetViews>
    <sheetView topLeftCell="V1" zoomScaleNormal="100" zoomScaleSheetLayoutView="75" workbookViewId="0">
      <selection activeCell="AG1" sqref="AG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18.42578125" style="11" customWidth="1"/>
    <col min="115" max="115" width="14.28515625" style="11" customWidth="1"/>
    <col min="116" max="116" width="11.42578125" style="11" bestFit="1" customWidth="1"/>
    <col min="117" max="117" width="15.42578125" style="11" customWidth="1"/>
    <col min="118" max="16384" width="3.7109375" style="11"/>
  </cols>
  <sheetData>
    <row r="1" spans="1:137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88"/>
      <c r="X1" s="10"/>
      <c r="Y1" s="39"/>
      <c r="Z1" s="9"/>
      <c r="AA1" s="189" t="s">
        <v>1034</v>
      </c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  <c r="DH1" s="186" t="s">
        <v>979</v>
      </c>
      <c r="DI1" s="186"/>
      <c r="DK1" s="11" t="s">
        <v>947</v>
      </c>
    </row>
    <row r="2" spans="1:137" s="1" customForma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1031</v>
      </c>
      <c r="AC2" s="70"/>
      <c r="CU2" s="145"/>
      <c r="CV2" s="140"/>
      <c r="CW2" s="140"/>
      <c r="CY2" s="140"/>
      <c r="CZ2" s="140"/>
      <c r="DB2" s="145"/>
      <c r="DC2" s="2"/>
      <c r="DD2" s="2"/>
      <c r="EF2" s="19"/>
      <c r="EG2" s="19"/>
    </row>
    <row r="3" spans="1:137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265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2013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37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  <c r="DJ4" s="19" t="s">
        <v>978</v>
      </c>
      <c r="DK4" s="19" t="s">
        <v>948</v>
      </c>
      <c r="DL4" s="19" t="s">
        <v>949</v>
      </c>
      <c r="DM4" s="19" t="s">
        <v>950</v>
      </c>
    </row>
    <row r="5" spans="1:137" s="19" customFormat="1" ht="40.5" x14ac:dyDescent="0.2">
      <c r="A5" s="53">
        <v>1</v>
      </c>
      <c r="B5" s="53"/>
      <c r="C5" s="53">
        <f t="shared" ref="C5:C7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1018</v>
      </c>
      <c r="Z5" s="118">
        <f t="shared" ref="Z5:Z76" si="1">$AD$3-V5</f>
        <v>36</v>
      </c>
      <c r="AA5" s="25" t="s">
        <v>1019</v>
      </c>
      <c r="AB5" s="21" t="s">
        <v>89</v>
      </c>
      <c r="AC5" s="21"/>
      <c r="AE5" s="90" t="s">
        <v>399</v>
      </c>
      <c r="AF5" s="82"/>
      <c r="CP5" s="19" t="str">
        <f t="shared" ref="CP5:CP76" si="2">+S5</f>
        <v>Giger Hans</v>
      </c>
      <c r="CR5" s="19">
        <f t="shared" ref="CR5:CR76" si="3">+Z5</f>
        <v>36</v>
      </c>
      <c r="CS5" s="19" t="str">
        <f t="shared" ref="CS5:CS76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  <c r="DJ5" s="19">
        <f>+CT5</f>
        <v>2139</v>
      </c>
      <c r="DK5" s="153">
        <v>1</v>
      </c>
      <c r="DL5" s="19">
        <v>2</v>
      </c>
      <c r="DM5" s="19" t="s">
        <v>951</v>
      </c>
    </row>
    <row r="6" spans="1:137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118">
        <f t="shared" si="1"/>
        <v>31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31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  <c r="DJ6" s="19">
        <f t="shared" ref="DJ6:DJ71" si="5">+CT6</f>
        <v>5558</v>
      </c>
      <c r="DK6" s="153">
        <v>1</v>
      </c>
      <c r="DL6" s="19">
        <v>2</v>
      </c>
      <c r="DM6" s="19" t="s">
        <v>951</v>
      </c>
    </row>
    <row r="7" spans="1:137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118">
        <f t="shared" si="1"/>
        <v>30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30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  <c r="DJ7" s="19">
        <f t="shared" si="5"/>
        <v>4155</v>
      </c>
      <c r="DK7" s="153">
        <v>1</v>
      </c>
      <c r="DL7" s="19">
        <v>2</v>
      </c>
      <c r="DM7" s="19" t="s">
        <v>951</v>
      </c>
    </row>
    <row r="8" spans="1:137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5" t="s">
        <v>314</v>
      </c>
      <c r="X8" s="21">
        <v>2000</v>
      </c>
      <c r="Y8" s="28" t="s">
        <v>333</v>
      </c>
      <c r="Z8" s="118">
        <f t="shared" si="1"/>
        <v>26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26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  <c r="DJ8" s="19">
        <f t="shared" si="5"/>
        <v>5574</v>
      </c>
      <c r="DK8" s="153">
        <v>1</v>
      </c>
      <c r="DL8" s="19">
        <v>2</v>
      </c>
      <c r="DM8" s="19" t="s">
        <v>951</v>
      </c>
    </row>
    <row r="9" spans="1:137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118">
        <f t="shared" si="1"/>
        <v>26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26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  <c r="DJ9" s="19">
        <f t="shared" si="5"/>
        <v>4182</v>
      </c>
      <c r="DK9" s="153">
        <v>1</v>
      </c>
      <c r="DL9" s="19">
        <v>2</v>
      </c>
      <c r="DM9" s="19" t="s">
        <v>951</v>
      </c>
    </row>
    <row r="10" spans="1:137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44</v>
      </c>
      <c r="AA10" s="25" t="s">
        <v>659</v>
      </c>
      <c r="AB10" s="21" t="s">
        <v>307</v>
      </c>
      <c r="AC10" s="21"/>
      <c r="AE10" s="157"/>
      <c r="AF10" s="82"/>
      <c r="CP10" s="19" t="str">
        <f t="shared" si="2"/>
        <v>Kalak Josef</v>
      </c>
      <c r="CR10" s="19">
        <f t="shared" si="3"/>
        <v>44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  <c r="DJ10" s="19">
        <f t="shared" si="5"/>
        <v>3136</v>
      </c>
      <c r="DK10" s="153">
        <v>1</v>
      </c>
      <c r="DL10" s="19">
        <v>2</v>
      </c>
      <c r="DM10" s="185" t="s">
        <v>951</v>
      </c>
    </row>
    <row r="11" spans="1:137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39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39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0" si="6">VLOOKUP($CY11,Funktionsbezeichnungen,3,0)</f>
        <v>10</v>
      </c>
      <c r="DA11" s="83" t="str">
        <f t="shared" ref="DA11:DA30" si="7">VLOOKUP($CY11,Funktionsbezeichnungen,2,0)</f>
        <v>Senior Projektingenieur</v>
      </c>
      <c r="DB11" s="20"/>
      <c r="DC11" s="125">
        <v>773</v>
      </c>
      <c r="DD11" s="33">
        <f t="shared" ref="DD11:DD45" si="8">VLOOKUP($DC11,Funktionsbezeichnungen,3,0)</f>
        <v>9</v>
      </c>
      <c r="DE11" s="83" t="str">
        <f t="shared" ref="DE11:DE45" si="9">VLOOKUP($DC11,Funktionsbezeichnungen,2,0)</f>
        <v>Projektingenieur 3</v>
      </c>
      <c r="DJ11" s="19">
        <f t="shared" si="5"/>
        <v>3148</v>
      </c>
      <c r="DK11" s="153">
        <v>2</v>
      </c>
      <c r="DL11" s="19">
        <v>3</v>
      </c>
      <c r="DM11" s="185" t="s">
        <v>951</v>
      </c>
    </row>
    <row r="12" spans="1:137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118">
        <f t="shared" si="1"/>
        <v>28</v>
      </c>
      <c r="AA12" s="25" t="s">
        <v>946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28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10">VLOOKUP($CV12,Funktionsbezeichnungen,3,0)</f>
        <v>10</v>
      </c>
      <c r="CX12" s="83" t="str">
        <f t="shared" ref="CX12:CX43" si="11">VLOOKUP($CV12,Funktionsbezeichnungen,2,0)</f>
        <v>Senior Projektingenieur</v>
      </c>
      <c r="CY12" s="125">
        <v>784</v>
      </c>
      <c r="CZ12" s="33">
        <f t="shared" si="6"/>
        <v>10</v>
      </c>
      <c r="DA12" s="83" t="str">
        <f t="shared" si="7"/>
        <v>Senior Projektingenieur</v>
      </c>
      <c r="DB12" s="20"/>
      <c r="DC12" s="33">
        <v>783</v>
      </c>
      <c r="DD12" s="33">
        <f t="shared" si="8"/>
        <v>9</v>
      </c>
      <c r="DE12" s="83" t="str">
        <f t="shared" si="9"/>
        <v>Projektingenieur 3</v>
      </c>
      <c r="DJ12" s="19">
        <f t="shared" si="5"/>
        <v>5625</v>
      </c>
      <c r="DK12" s="153">
        <v>1</v>
      </c>
      <c r="DL12" s="19">
        <v>2</v>
      </c>
      <c r="DM12" s="19" t="s">
        <v>952</v>
      </c>
    </row>
    <row r="13" spans="1:137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8" t="s">
        <v>197</v>
      </c>
      <c r="V13" s="21">
        <v>1988</v>
      </c>
      <c r="W13" s="25"/>
      <c r="X13" s="21"/>
      <c r="Y13" s="28" t="s">
        <v>238</v>
      </c>
      <c r="Z13" s="118">
        <f t="shared" si="1"/>
        <v>25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25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10"/>
        <v>10</v>
      </c>
      <c r="CX13" s="83" t="str">
        <f t="shared" si="11"/>
        <v>Senior Projektingenieur</v>
      </c>
      <c r="CY13" s="125">
        <v>774</v>
      </c>
      <c r="CZ13" s="33">
        <f t="shared" si="6"/>
        <v>10</v>
      </c>
      <c r="DA13" s="83" t="str">
        <f t="shared" si="7"/>
        <v>Senior Projektingenieur</v>
      </c>
      <c r="DB13" s="20"/>
      <c r="DC13" s="33">
        <v>773</v>
      </c>
      <c r="DD13" s="33">
        <f t="shared" si="8"/>
        <v>9</v>
      </c>
      <c r="DE13" s="83" t="str">
        <f t="shared" si="9"/>
        <v>Projektingenieur 3</v>
      </c>
      <c r="DJ13" s="19">
        <f t="shared" si="5"/>
        <v>4168</v>
      </c>
      <c r="DK13" s="153">
        <v>1</v>
      </c>
      <c r="DL13" s="19">
        <v>2</v>
      </c>
      <c r="DM13" s="19" t="s">
        <v>951</v>
      </c>
    </row>
    <row r="14" spans="1:137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25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25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10"/>
        <v>10</v>
      </c>
      <c r="CX14" s="83" t="str">
        <f t="shared" si="11"/>
        <v>Senior Projektingenieur</v>
      </c>
      <c r="CY14" s="125">
        <v>773</v>
      </c>
      <c r="CZ14" s="33">
        <f t="shared" si="6"/>
        <v>9</v>
      </c>
      <c r="DA14" s="83" t="str">
        <f t="shared" si="7"/>
        <v>Projektingenieur 3</v>
      </c>
      <c r="DB14" s="20"/>
      <c r="DC14" s="33">
        <v>773</v>
      </c>
      <c r="DD14" s="33">
        <f t="shared" si="8"/>
        <v>9</v>
      </c>
      <c r="DE14" s="83" t="str">
        <f t="shared" si="9"/>
        <v>Projektingenieur 3</v>
      </c>
      <c r="DJ14" s="19">
        <f t="shared" si="5"/>
        <v>4176</v>
      </c>
      <c r="DK14" s="153">
        <v>1</v>
      </c>
      <c r="DL14" s="19">
        <v>2</v>
      </c>
      <c r="DM14" s="19" t="s">
        <v>951</v>
      </c>
    </row>
    <row r="15" spans="1:137" s="19" customFormat="1" ht="15.75" x14ac:dyDescent="0.2">
      <c r="A15" s="53">
        <v>0</v>
      </c>
      <c r="B15" s="53"/>
      <c r="C15" s="53">
        <f>IF(Z15&gt;=10,1,0)</f>
        <v>1</v>
      </c>
      <c r="D15" s="55">
        <v>1</v>
      </c>
      <c r="E15" s="55"/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574</v>
      </c>
      <c r="Q15" s="15">
        <v>11</v>
      </c>
      <c r="R15" s="16"/>
      <c r="S15" s="20" t="s">
        <v>571</v>
      </c>
      <c r="T15" s="21">
        <v>1953</v>
      </c>
      <c r="U15" s="28" t="s">
        <v>572</v>
      </c>
      <c r="V15" s="21">
        <v>1978</v>
      </c>
      <c r="W15" s="25"/>
      <c r="X15" s="21"/>
      <c r="Y15" s="28" t="s">
        <v>573</v>
      </c>
      <c r="Z15" s="21">
        <f>$AD$3-V15</f>
        <v>35</v>
      </c>
      <c r="AA15" s="25" t="s">
        <v>97</v>
      </c>
      <c r="AB15" s="162" t="s">
        <v>926</v>
      </c>
      <c r="AC15" s="21"/>
      <c r="AE15" s="90" t="s">
        <v>373</v>
      </c>
      <c r="AF15" s="82"/>
      <c r="CP15" s="19" t="str">
        <f>+S15</f>
        <v>Bosshard Heinz</v>
      </c>
      <c r="CR15" s="19">
        <f>+Z15</f>
        <v>35</v>
      </c>
      <c r="CS15" s="19" t="str">
        <f>+AB15</f>
        <v xml:space="preserve"> B/C 1)</v>
      </c>
      <c r="CT15" s="154">
        <v>3205</v>
      </c>
      <c r="CU15" s="126"/>
      <c r="CV15" s="125">
        <v>773</v>
      </c>
      <c r="CW15" s="33">
        <f>VLOOKUP($CV15,Funktionsbezeichnungen,3,0)</f>
        <v>9</v>
      </c>
      <c r="CX15" s="83" t="str">
        <f>VLOOKUP($CV15,Funktionsbezeichnungen,2,0)</f>
        <v>Projektingenieur 3</v>
      </c>
      <c r="CY15" s="125">
        <v>773</v>
      </c>
      <c r="CZ15" s="33">
        <f>VLOOKUP($CY15,Funktionsbezeichnungen,3,0)</f>
        <v>9</v>
      </c>
      <c r="DA15" s="83" t="str">
        <f>VLOOKUP($CY15,Funktionsbezeichnungen,2,0)</f>
        <v>Projektingenieur 3</v>
      </c>
      <c r="DB15" s="20"/>
      <c r="DC15" s="33">
        <v>772</v>
      </c>
      <c r="DD15" s="33">
        <f>VLOOKUP($DC15,Funktionsbezeichnungen,3,0)</f>
        <v>8</v>
      </c>
      <c r="DE15" s="83" t="str">
        <f>VLOOKUP($DC15,Funktionsbezeichnungen,2,0)</f>
        <v>Projektingenieur 2</v>
      </c>
      <c r="DJ15" s="19">
        <f t="shared" si="5"/>
        <v>3205</v>
      </c>
      <c r="DK15" s="153">
        <v>1</v>
      </c>
      <c r="DL15" s="19">
        <v>2</v>
      </c>
      <c r="DM15" s="19" t="s">
        <v>951</v>
      </c>
    </row>
    <row r="16" spans="1:137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358</v>
      </c>
      <c r="P16" s="15" t="s">
        <v>441</v>
      </c>
      <c r="Q16" s="15">
        <v>12</v>
      </c>
      <c r="R16" s="16"/>
      <c r="S16" s="20" t="s">
        <v>113</v>
      </c>
      <c r="T16" s="21">
        <v>1958</v>
      </c>
      <c r="U16" s="28" t="s">
        <v>195</v>
      </c>
      <c r="V16" s="21">
        <v>1981</v>
      </c>
      <c r="W16" s="25"/>
      <c r="X16" s="21"/>
      <c r="Y16" s="28" t="s">
        <v>222</v>
      </c>
      <c r="Z16" s="21">
        <f t="shared" si="1"/>
        <v>32</v>
      </c>
      <c r="AA16" s="25" t="s">
        <v>662</v>
      </c>
      <c r="AB16" s="21" t="s">
        <v>308</v>
      </c>
      <c r="AC16" s="21"/>
      <c r="AE16" s="90" t="s">
        <v>373</v>
      </c>
      <c r="AF16" s="82"/>
      <c r="CP16" s="19" t="str">
        <f t="shared" si="2"/>
        <v>Schär Robert</v>
      </c>
      <c r="CR16" s="19">
        <f t="shared" si="3"/>
        <v>32</v>
      </c>
      <c r="CS16" s="19" t="str">
        <f t="shared" si="4"/>
        <v xml:space="preserve"> B/C 1)</v>
      </c>
      <c r="CT16" s="154">
        <v>5557</v>
      </c>
      <c r="CU16" s="126"/>
      <c r="CV16" s="125">
        <v>773</v>
      </c>
      <c r="CW16" s="33">
        <f t="shared" si="10"/>
        <v>9</v>
      </c>
      <c r="CX16" s="83" t="str">
        <f t="shared" si="11"/>
        <v>Projektingenieur 3</v>
      </c>
      <c r="CY16" s="125">
        <v>773</v>
      </c>
      <c r="CZ16" s="33">
        <f t="shared" si="6"/>
        <v>9</v>
      </c>
      <c r="DA16" s="83" t="str">
        <f t="shared" si="7"/>
        <v>Projektingenieur 3</v>
      </c>
      <c r="DB16" s="20"/>
      <c r="DC16" s="33">
        <v>773</v>
      </c>
      <c r="DD16" s="33">
        <f t="shared" si="8"/>
        <v>9</v>
      </c>
      <c r="DE16" s="83" t="str">
        <f t="shared" si="9"/>
        <v>Projektingenieur 3</v>
      </c>
      <c r="DJ16" s="19">
        <f t="shared" si="5"/>
        <v>5557</v>
      </c>
      <c r="DK16" s="153">
        <v>2</v>
      </c>
      <c r="DL16" s="19">
        <v>3</v>
      </c>
      <c r="DM16" s="19" t="s">
        <v>951</v>
      </c>
    </row>
    <row r="17" spans="1:117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>
        <v>1</v>
      </c>
      <c r="I17" s="56"/>
      <c r="J17" s="54"/>
      <c r="K17" s="56"/>
      <c r="L17" s="56"/>
      <c r="M17" s="56"/>
      <c r="N17" s="58"/>
      <c r="O17" s="52" t="s">
        <v>359</v>
      </c>
      <c r="P17" s="15" t="s">
        <v>449</v>
      </c>
      <c r="Q17" s="15">
        <v>13</v>
      </c>
      <c r="R17" s="16"/>
      <c r="S17" s="20" t="s">
        <v>114</v>
      </c>
      <c r="T17" s="21">
        <v>1957</v>
      </c>
      <c r="U17" s="28" t="s">
        <v>195</v>
      </c>
      <c r="V17" s="21">
        <v>1984</v>
      </c>
      <c r="W17" s="25"/>
      <c r="X17" s="21"/>
      <c r="Y17" s="28" t="s">
        <v>90</v>
      </c>
      <c r="Z17" s="21">
        <f t="shared" si="1"/>
        <v>29</v>
      </c>
      <c r="AA17" s="25" t="s">
        <v>663</v>
      </c>
      <c r="AB17" s="21" t="s">
        <v>308</v>
      </c>
      <c r="AC17" s="21"/>
      <c r="AE17" s="90" t="s">
        <v>390</v>
      </c>
      <c r="AF17" s="82"/>
      <c r="CP17" s="19" t="str">
        <f t="shared" si="2"/>
        <v xml:space="preserve">Spieler Daniel </v>
      </c>
      <c r="CR17" s="19">
        <f t="shared" si="3"/>
        <v>29</v>
      </c>
      <c r="CS17" s="19" t="str">
        <f t="shared" si="4"/>
        <v xml:space="preserve"> B/C 1)</v>
      </c>
      <c r="CT17" s="154">
        <v>4209</v>
      </c>
      <c r="CU17" s="126"/>
      <c r="CV17" s="125">
        <v>773</v>
      </c>
      <c r="CW17" s="33">
        <f t="shared" si="10"/>
        <v>9</v>
      </c>
      <c r="CX17" s="83" t="str">
        <f t="shared" si="11"/>
        <v>Projektingenieur 3</v>
      </c>
      <c r="CY17" s="125">
        <v>773</v>
      </c>
      <c r="CZ17" s="33">
        <f t="shared" si="6"/>
        <v>9</v>
      </c>
      <c r="DA17" s="83" t="str">
        <f t="shared" si="7"/>
        <v>Projektingenieur 3</v>
      </c>
      <c r="DB17" s="20"/>
      <c r="DC17" s="33">
        <v>773</v>
      </c>
      <c r="DD17" s="33">
        <f t="shared" si="8"/>
        <v>9</v>
      </c>
      <c r="DE17" s="83" t="str">
        <f t="shared" si="9"/>
        <v>Projektingenieur 3</v>
      </c>
      <c r="DJ17" s="19">
        <f t="shared" si="5"/>
        <v>4209</v>
      </c>
      <c r="DK17" s="153">
        <v>2</v>
      </c>
      <c r="DL17" s="19">
        <v>3</v>
      </c>
      <c r="DM17" s="19" t="s">
        <v>951</v>
      </c>
    </row>
    <row r="18" spans="1:117" s="19" customFormat="1" ht="15.75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/>
      <c r="I18" s="56"/>
      <c r="J18" s="54"/>
      <c r="K18" s="56"/>
      <c r="L18" s="56"/>
      <c r="M18" s="56"/>
      <c r="N18" s="58"/>
      <c r="O18" s="52" t="s">
        <v>358</v>
      </c>
      <c r="P18" s="15" t="s">
        <v>442</v>
      </c>
      <c r="Q18" s="15">
        <v>14</v>
      </c>
      <c r="R18" s="16"/>
      <c r="S18" s="20" t="s">
        <v>116</v>
      </c>
      <c r="T18" s="21">
        <v>1962</v>
      </c>
      <c r="U18" s="28" t="s">
        <v>198</v>
      </c>
      <c r="V18" s="21">
        <v>1987</v>
      </c>
      <c r="W18" s="25"/>
      <c r="X18" s="21"/>
      <c r="Y18" s="28" t="s">
        <v>222</v>
      </c>
      <c r="Z18" s="21">
        <f t="shared" si="1"/>
        <v>26</v>
      </c>
      <c r="AA18" s="25" t="s">
        <v>664</v>
      </c>
      <c r="AB18" s="21" t="s">
        <v>308</v>
      </c>
      <c r="AC18" s="21"/>
      <c r="AE18" s="90" t="s">
        <v>373</v>
      </c>
      <c r="AF18" s="82"/>
      <c r="CP18" s="19" t="str">
        <f t="shared" si="2"/>
        <v>Wecke Jürgen</v>
      </c>
      <c r="CR18" s="19">
        <f t="shared" si="3"/>
        <v>26</v>
      </c>
      <c r="CS18" s="19" t="str">
        <f t="shared" si="4"/>
        <v xml:space="preserve"> B/C 1)</v>
      </c>
      <c r="CT18" s="154">
        <v>4187</v>
      </c>
      <c r="CU18" s="126"/>
      <c r="CV18" s="125">
        <v>774</v>
      </c>
      <c r="CW18" s="33">
        <f t="shared" si="10"/>
        <v>10</v>
      </c>
      <c r="CX18" s="83" t="str">
        <f t="shared" si="11"/>
        <v>Senior Projektingenieur</v>
      </c>
      <c r="CY18" s="125">
        <v>773</v>
      </c>
      <c r="CZ18" s="33">
        <f t="shared" si="6"/>
        <v>9</v>
      </c>
      <c r="DA18" s="83" t="str">
        <f t="shared" si="7"/>
        <v>Projektingenieur 3</v>
      </c>
      <c r="DB18" s="20"/>
      <c r="DC18" s="33">
        <v>773</v>
      </c>
      <c r="DD18" s="33">
        <f t="shared" si="8"/>
        <v>9</v>
      </c>
      <c r="DE18" s="83" t="str">
        <f t="shared" si="9"/>
        <v>Projektingenieur 3</v>
      </c>
      <c r="DJ18" s="19">
        <f t="shared" si="5"/>
        <v>4187</v>
      </c>
      <c r="DK18" s="153">
        <v>2</v>
      </c>
      <c r="DL18" s="19">
        <v>3</v>
      </c>
      <c r="DM18" s="19" t="s">
        <v>951</v>
      </c>
    </row>
    <row r="19" spans="1:117" s="19" customFormat="1" ht="30.75" customHeight="1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445</v>
      </c>
      <c r="Q19" s="15">
        <v>15</v>
      </c>
      <c r="R19" s="16"/>
      <c r="S19" s="20" t="s">
        <v>118</v>
      </c>
      <c r="T19" s="21">
        <v>1962</v>
      </c>
      <c r="U19" s="28" t="s">
        <v>200</v>
      </c>
      <c r="V19" s="21">
        <v>1987</v>
      </c>
      <c r="W19" s="25"/>
      <c r="X19" s="21"/>
      <c r="Y19" s="28" t="s">
        <v>223</v>
      </c>
      <c r="Z19" s="118">
        <f t="shared" si="1"/>
        <v>26</v>
      </c>
      <c r="AA19" s="25" t="s">
        <v>704</v>
      </c>
      <c r="AB19" s="21" t="s">
        <v>308</v>
      </c>
      <c r="AC19" s="21"/>
      <c r="AE19" s="90" t="s">
        <v>373</v>
      </c>
      <c r="AF19" s="82"/>
      <c r="CP19" s="19" t="str">
        <f t="shared" si="2"/>
        <v>Bäumle Michael</v>
      </c>
      <c r="CR19" s="19">
        <f t="shared" si="3"/>
        <v>26</v>
      </c>
      <c r="CS19" s="19" t="str">
        <f t="shared" si="4"/>
        <v xml:space="preserve"> B/C 1)</v>
      </c>
      <c r="CT19" s="154">
        <v>4179</v>
      </c>
      <c r="CU19" s="126"/>
      <c r="CV19" s="125">
        <v>773</v>
      </c>
      <c r="CW19" s="33">
        <f t="shared" si="10"/>
        <v>9</v>
      </c>
      <c r="CX19" s="83" t="str">
        <f t="shared" si="11"/>
        <v>Projektingenieur 3</v>
      </c>
      <c r="CY19" s="125">
        <v>773</v>
      </c>
      <c r="CZ19" s="33">
        <f t="shared" si="6"/>
        <v>9</v>
      </c>
      <c r="DA19" s="83" t="str">
        <f t="shared" si="7"/>
        <v>Projektingenieur 3</v>
      </c>
      <c r="DB19" s="20"/>
      <c r="DC19" s="33">
        <v>772</v>
      </c>
      <c r="DD19" s="33">
        <f t="shared" si="8"/>
        <v>8</v>
      </c>
      <c r="DE19" s="83" t="str">
        <f t="shared" si="9"/>
        <v>Projektingenieur 2</v>
      </c>
      <c r="DJ19" s="19">
        <f t="shared" si="5"/>
        <v>4179</v>
      </c>
      <c r="DK19" s="153">
        <v>2</v>
      </c>
      <c r="DL19" s="19">
        <v>3</v>
      </c>
      <c r="DM19" s="19" t="s">
        <v>951</v>
      </c>
    </row>
    <row r="20" spans="1:117" s="19" customFormat="1" ht="15.75" x14ac:dyDescent="0.2">
      <c r="A20" s="53">
        <v>0</v>
      </c>
      <c r="B20" s="53"/>
      <c r="C20" s="53">
        <f t="shared" si="0"/>
        <v>1</v>
      </c>
      <c r="D20" s="55">
        <v>1</v>
      </c>
      <c r="E20" s="55"/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443</v>
      </c>
      <c r="Q20" s="15">
        <v>16</v>
      </c>
      <c r="R20" s="42"/>
      <c r="S20" s="20" t="s">
        <v>253</v>
      </c>
      <c r="T20" s="21">
        <v>1967</v>
      </c>
      <c r="U20" s="28" t="s">
        <v>194</v>
      </c>
      <c r="V20" s="21">
        <v>1992</v>
      </c>
      <c r="W20" s="25" t="s">
        <v>314</v>
      </c>
      <c r="X20" s="21">
        <v>1999</v>
      </c>
      <c r="Y20" s="28" t="s">
        <v>315</v>
      </c>
      <c r="Z20" s="21">
        <f t="shared" si="1"/>
        <v>21</v>
      </c>
      <c r="AA20" s="25" t="s">
        <v>665</v>
      </c>
      <c r="AB20" s="21" t="s">
        <v>308</v>
      </c>
      <c r="AC20" s="21"/>
      <c r="AE20" s="90" t="s">
        <v>619</v>
      </c>
      <c r="AF20" s="82"/>
      <c r="CP20" s="19" t="str">
        <f t="shared" si="2"/>
        <v>Suter Thomas</v>
      </c>
      <c r="CR20" s="19">
        <f t="shared" si="3"/>
        <v>21</v>
      </c>
      <c r="CS20" s="19" t="str">
        <f t="shared" si="4"/>
        <v xml:space="preserve"> B/C 1)</v>
      </c>
      <c r="CT20" s="154">
        <v>3201</v>
      </c>
      <c r="CU20" s="126"/>
      <c r="CV20" s="125">
        <v>774</v>
      </c>
      <c r="CW20" s="33">
        <f t="shared" si="10"/>
        <v>10</v>
      </c>
      <c r="CX20" s="83" t="str">
        <f t="shared" si="11"/>
        <v>Senior Projektingenieur</v>
      </c>
      <c r="CY20" s="125">
        <v>774</v>
      </c>
      <c r="CZ20" s="33">
        <f t="shared" si="6"/>
        <v>10</v>
      </c>
      <c r="DA20" s="83" t="str">
        <f t="shared" si="7"/>
        <v>Senior Projektingenieur</v>
      </c>
      <c r="DB20" s="20"/>
      <c r="DC20" s="33">
        <v>773</v>
      </c>
      <c r="DD20" s="33">
        <f t="shared" si="8"/>
        <v>9</v>
      </c>
      <c r="DE20" s="83" t="str">
        <f t="shared" si="9"/>
        <v>Projektingenieur 3</v>
      </c>
      <c r="DJ20" s="19">
        <f t="shared" si="5"/>
        <v>3201</v>
      </c>
      <c r="DK20" s="153">
        <v>1</v>
      </c>
      <c r="DL20" s="19">
        <v>2</v>
      </c>
      <c r="DM20" s="19" t="s">
        <v>951</v>
      </c>
    </row>
    <row r="21" spans="1:117" s="19" customFormat="1" ht="27" x14ac:dyDescent="0.2">
      <c r="A21" s="53">
        <v>0</v>
      </c>
      <c r="B21" s="53"/>
      <c r="C21" s="53">
        <f t="shared" si="0"/>
        <v>1</v>
      </c>
      <c r="D21" s="55"/>
      <c r="E21" s="55">
        <v>1</v>
      </c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358</v>
      </c>
      <c r="P21" s="15" t="s">
        <v>461</v>
      </c>
      <c r="Q21" s="15">
        <v>17</v>
      </c>
      <c r="R21" s="42"/>
      <c r="S21" s="20" t="s">
        <v>234</v>
      </c>
      <c r="T21" s="21">
        <v>1972</v>
      </c>
      <c r="U21" s="28" t="s">
        <v>195</v>
      </c>
      <c r="V21" s="21">
        <v>1996</v>
      </c>
      <c r="W21" s="25" t="s">
        <v>314</v>
      </c>
      <c r="X21" s="21">
        <v>2002</v>
      </c>
      <c r="Y21" s="28" t="s">
        <v>547</v>
      </c>
      <c r="Z21" s="118">
        <f t="shared" si="1"/>
        <v>17</v>
      </c>
      <c r="AA21" s="25" t="s">
        <v>676</v>
      </c>
      <c r="AB21" s="21" t="s">
        <v>308</v>
      </c>
      <c r="AC21" s="21"/>
      <c r="AE21" s="90" t="s">
        <v>373</v>
      </c>
      <c r="AF21" s="82"/>
      <c r="CP21" s="19" t="str">
        <f t="shared" si="2"/>
        <v>Müller Thomas</v>
      </c>
      <c r="CR21" s="19">
        <f t="shared" si="3"/>
        <v>17</v>
      </c>
      <c r="CS21" s="19" t="str">
        <f t="shared" si="4"/>
        <v xml:space="preserve"> B/C 1)</v>
      </c>
      <c r="CT21" s="154">
        <v>4276</v>
      </c>
      <c r="CU21" s="126"/>
      <c r="CV21" s="125">
        <v>773</v>
      </c>
      <c r="CW21" s="33">
        <f t="shared" si="10"/>
        <v>9</v>
      </c>
      <c r="CX21" s="83" t="str">
        <f t="shared" si="11"/>
        <v>Projektingenieur 3</v>
      </c>
      <c r="CY21" s="125">
        <v>773</v>
      </c>
      <c r="CZ21" s="33">
        <f t="shared" si="6"/>
        <v>9</v>
      </c>
      <c r="DA21" s="83" t="str">
        <f t="shared" si="7"/>
        <v>Projektingenieur 3</v>
      </c>
      <c r="DB21" s="20"/>
      <c r="DC21" s="33">
        <v>772</v>
      </c>
      <c r="DD21" s="33">
        <f t="shared" si="8"/>
        <v>8</v>
      </c>
      <c r="DE21" s="83" t="str">
        <f t="shared" si="9"/>
        <v>Projektingenieur 2</v>
      </c>
      <c r="DJ21" s="19">
        <f t="shared" si="5"/>
        <v>4276</v>
      </c>
      <c r="DK21" s="153">
        <v>2</v>
      </c>
      <c r="DL21" s="19">
        <v>3</v>
      </c>
      <c r="DM21" s="19" t="s">
        <v>951</v>
      </c>
    </row>
    <row r="22" spans="1:117" s="19" customFormat="1" ht="27" x14ac:dyDescent="0.2">
      <c r="A22" s="53">
        <v>0</v>
      </c>
      <c r="B22" s="53"/>
      <c r="C22" s="53">
        <f>IF(Z22&gt;=10,1,0)</f>
        <v>1</v>
      </c>
      <c r="D22" s="55">
        <v>1</v>
      </c>
      <c r="E22" s="55"/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462</v>
      </c>
      <c r="Q22" s="15">
        <v>18</v>
      </c>
      <c r="R22" s="42"/>
      <c r="S22" s="20" t="s">
        <v>125</v>
      </c>
      <c r="T22" s="21">
        <v>1969</v>
      </c>
      <c r="U22" s="28" t="s">
        <v>194</v>
      </c>
      <c r="V22" s="21">
        <v>1997</v>
      </c>
      <c r="W22" s="25"/>
      <c r="X22" s="21"/>
      <c r="Y22" s="28" t="s">
        <v>336</v>
      </c>
      <c r="Z22" s="118">
        <f>$AD$3-V22</f>
        <v>16</v>
      </c>
      <c r="AA22" s="25" t="s">
        <v>677</v>
      </c>
      <c r="AB22" s="162" t="s">
        <v>926</v>
      </c>
      <c r="AC22" s="21"/>
      <c r="AE22" s="90" t="s">
        <v>373</v>
      </c>
      <c r="AF22" s="82"/>
      <c r="CP22" s="19" t="str">
        <f>+S22</f>
        <v>Rauchfleisch Alexander</v>
      </c>
      <c r="CR22" s="19">
        <f>+Z22</f>
        <v>16</v>
      </c>
      <c r="CS22" s="19" t="str">
        <f>+AB22</f>
        <v xml:space="preserve"> B/C 1)</v>
      </c>
      <c r="CT22" s="154">
        <v>4254</v>
      </c>
      <c r="CU22" s="126"/>
      <c r="CV22" s="125">
        <v>773</v>
      </c>
      <c r="CW22" s="33">
        <f>VLOOKUP($CV22,Funktionsbezeichnungen,3,0)</f>
        <v>9</v>
      </c>
      <c r="CX22" s="83" t="str">
        <f>VLOOKUP($CV22,Funktionsbezeichnungen,2,0)</f>
        <v>Projektingenieur 3</v>
      </c>
      <c r="CY22" s="125">
        <v>773</v>
      </c>
      <c r="CZ22" s="33">
        <f>VLOOKUP($CY22,Funktionsbezeichnungen,3,0)</f>
        <v>9</v>
      </c>
      <c r="DA22" s="83" t="str">
        <f>VLOOKUP($CY22,Funktionsbezeichnungen,2,0)</f>
        <v>Projektingenieur 3</v>
      </c>
      <c r="DB22" s="20"/>
      <c r="DC22" s="33">
        <v>772</v>
      </c>
      <c r="DD22" s="33">
        <f>VLOOKUP($DC22,Funktionsbezeichnungen,3,0)</f>
        <v>8</v>
      </c>
      <c r="DE22" s="83" t="str">
        <f>VLOOKUP($DC22,Funktionsbezeichnungen,2,0)</f>
        <v>Projektingenieur 2</v>
      </c>
      <c r="DJ22" s="19">
        <f t="shared" si="5"/>
        <v>4254</v>
      </c>
      <c r="DK22" s="153">
        <v>1</v>
      </c>
      <c r="DL22" s="19">
        <v>2</v>
      </c>
      <c r="DM22" s="19" t="s">
        <v>951</v>
      </c>
    </row>
    <row r="23" spans="1:117" s="19" customFormat="1" ht="27" x14ac:dyDescent="0.2">
      <c r="A23" s="53">
        <v>0</v>
      </c>
      <c r="B23" s="53"/>
      <c r="C23" s="53">
        <f>IF(Z23&gt;=10,1,0)</f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360</v>
      </c>
      <c r="P23" s="15" t="s">
        <v>463</v>
      </c>
      <c r="Q23" s="15">
        <v>19</v>
      </c>
      <c r="R23" s="42"/>
      <c r="S23" s="20" t="s">
        <v>190</v>
      </c>
      <c r="T23" s="21">
        <v>1972</v>
      </c>
      <c r="U23" s="28" t="s">
        <v>194</v>
      </c>
      <c r="V23" s="21">
        <v>1997</v>
      </c>
      <c r="W23" s="25"/>
      <c r="X23" s="21"/>
      <c r="Y23" s="28" t="s">
        <v>1021</v>
      </c>
      <c r="Z23" s="118">
        <f>$AD$3-V23</f>
        <v>16</v>
      </c>
      <c r="AA23" s="25" t="s">
        <v>678</v>
      </c>
      <c r="AB23" s="162" t="s">
        <v>926</v>
      </c>
      <c r="AC23" s="21"/>
      <c r="AE23" s="90" t="s">
        <v>402</v>
      </c>
      <c r="AF23" s="82"/>
      <c r="CP23" s="19" t="str">
        <f>+S23</f>
        <v>Stoffel Patric</v>
      </c>
      <c r="CR23" s="19">
        <f>+Z23</f>
        <v>16</v>
      </c>
      <c r="CS23" s="19" t="str">
        <f>+AB23</f>
        <v xml:space="preserve"> B/C 1)</v>
      </c>
      <c r="CT23" s="154">
        <v>4258</v>
      </c>
      <c r="CU23" s="126"/>
      <c r="CV23" s="125">
        <v>773</v>
      </c>
      <c r="CW23" s="33">
        <f>VLOOKUP($CV23,Funktionsbezeichnungen,3,0)</f>
        <v>9</v>
      </c>
      <c r="CX23" s="83" t="str">
        <f>VLOOKUP($CV23,Funktionsbezeichnungen,2,0)</f>
        <v>Projektingenieur 3</v>
      </c>
      <c r="CY23" s="125">
        <v>773</v>
      </c>
      <c r="CZ23" s="33">
        <f>VLOOKUP($CY23,Funktionsbezeichnungen,3,0)</f>
        <v>9</v>
      </c>
      <c r="DA23" s="83" t="str">
        <f>VLOOKUP($CY23,Funktionsbezeichnungen,2,0)</f>
        <v>Projektingenieur 3</v>
      </c>
      <c r="DB23" s="20"/>
      <c r="DC23" s="33">
        <v>772</v>
      </c>
      <c r="DD23" s="33">
        <f>VLOOKUP($DC23,Funktionsbezeichnungen,3,0)</f>
        <v>8</v>
      </c>
      <c r="DE23" s="83" t="str">
        <f>VLOOKUP($DC23,Funktionsbezeichnungen,2,0)</f>
        <v>Projektingenieur 2</v>
      </c>
      <c r="DJ23" s="19">
        <f t="shared" si="5"/>
        <v>4258</v>
      </c>
      <c r="DK23" s="153">
        <v>1</v>
      </c>
      <c r="DL23" s="19">
        <v>2</v>
      </c>
      <c r="DM23" s="19" t="s">
        <v>951</v>
      </c>
    </row>
    <row r="24" spans="1:117" s="19" customFormat="1" ht="27" x14ac:dyDescent="0.2">
      <c r="A24" s="53">
        <v>0</v>
      </c>
      <c r="B24" s="53"/>
      <c r="C24" s="53">
        <f>IF(Z24&gt;=10,1,0)</f>
        <v>1</v>
      </c>
      <c r="D24" s="55">
        <v>1</v>
      </c>
      <c r="E24" s="55"/>
      <c r="F24" s="56"/>
      <c r="G24" s="54"/>
      <c r="H24" s="54"/>
      <c r="I24" s="56"/>
      <c r="J24" s="54"/>
      <c r="K24" s="56"/>
      <c r="L24" s="56"/>
      <c r="M24" s="56"/>
      <c r="N24" s="58"/>
      <c r="O24" s="52" t="s">
        <v>359</v>
      </c>
      <c r="P24" s="15" t="s">
        <v>464</v>
      </c>
      <c r="Q24" s="15">
        <v>20</v>
      </c>
      <c r="R24" s="42"/>
      <c r="S24" s="20" t="s">
        <v>206</v>
      </c>
      <c r="T24" s="21">
        <v>1969</v>
      </c>
      <c r="U24" s="28" t="s">
        <v>221</v>
      </c>
      <c r="V24" s="21">
        <v>1998</v>
      </c>
      <c r="W24" s="25"/>
      <c r="X24" s="21"/>
      <c r="Y24" s="28" t="s">
        <v>548</v>
      </c>
      <c r="Z24" s="118">
        <f>$AD$3-V24</f>
        <v>15</v>
      </c>
      <c r="AA24" s="25" t="s">
        <v>679</v>
      </c>
      <c r="AB24" s="162" t="s">
        <v>926</v>
      </c>
      <c r="AC24" s="21"/>
      <c r="AE24" s="90" t="s">
        <v>402</v>
      </c>
      <c r="AF24" s="82"/>
      <c r="CP24" s="19" t="str">
        <f>+S24</f>
        <v>Fuchs Christian</v>
      </c>
      <c r="CR24" s="19">
        <f>+Z24</f>
        <v>15</v>
      </c>
      <c r="CS24" s="19" t="str">
        <f>+AB24</f>
        <v xml:space="preserve"> B/C 1)</v>
      </c>
      <c r="CT24" s="154">
        <v>4263</v>
      </c>
      <c r="CU24" s="126"/>
      <c r="CV24" s="125">
        <v>773</v>
      </c>
      <c r="CW24" s="33">
        <f>VLOOKUP($CV24,Funktionsbezeichnungen,3,0)</f>
        <v>9</v>
      </c>
      <c r="CX24" s="83" t="str">
        <f>VLOOKUP($CV24,Funktionsbezeichnungen,2,0)</f>
        <v>Projektingenieur 3</v>
      </c>
      <c r="CY24" s="125">
        <v>773</v>
      </c>
      <c r="CZ24" s="33">
        <f>VLOOKUP($CY24,Funktionsbezeichnungen,3,0)</f>
        <v>9</v>
      </c>
      <c r="DA24" s="83" t="str">
        <f>VLOOKUP($CY24,Funktionsbezeichnungen,2,0)</f>
        <v>Projektingenieur 3</v>
      </c>
      <c r="DB24" s="20"/>
      <c r="DC24" s="33">
        <v>772</v>
      </c>
      <c r="DD24" s="33">
        <f>VLOOKUP($DC24,Funktionsbezeichnungen,3,0)</f>
        <v>8</v>
      </c>
      <c r="DE24" s="83" t="str">
        <f>VLOOKUP($DC24,Funktionsbezeichnungen,2,0)</f>
        <v>Projektingenieur 2</v>
      </c>
      <c r="DJ24" s="19">
        <f t="shared" si="5"/>
        <v>4263</v>
      </c>
      <c r="DK24" s="153">
        <v>1</v>
      </c>
      <c r="DL24" s="19">
        <v>2</v>
      </c>
      <c r="DM24" s="19" t="s">
        <v>951</v>
      </c>
    </row>
    <row r="25" spans="1:117" s="19" customFormat="1" ht="15.75" x14ac:dyDescent="0.2">
      <c r="A25" s="53">
        <v>0</v>
      </c>
      <c r="B25" s="53"/>
      <c r="C25" s="53">
        <f>IF(Z25&gt;=10,1,0)</f>
        <v>1</v>
      </c>
      <c r="D25" s="55"/>
      <c r="E25" s="55">
        <v>1</v>
      </c>
      <c r="F25" s="56"/>
      <c r="G25" s="54"/>
      <c r="H25" s="54"/>
      <c r="I25" s="56"/>
      <c r="J25" s="54"/>
      <c r="K25" s="56"/>
      <c r="L25" s="56"/>
      <c r="M25" s="56"/>
      <c r="N25" s="58"/>
      <c r="O25" s="52" t="s">
        <v>360</v>
      </c>
      <c r="P25" s="15" t="s">
        <v>446</v>
      </c>
      <c r="Q25" s="15">
        <v>21</v>
      </c>
      <c r="R25" s="16"/>
      <c r="S25" s="20" t="s">
        <v>109</v>
      </c>
      <c r="T25" s="21">
        <v>1947</v>
      </c>
      <c r="U25" s="28" t="s">
        <v>198</v>
      </c>
      <c r="V25" s="21">
        <v>1971</v>
      </c>
      <c r="W25" s="25"/>
      <c r="X25" s="21"/>
      <c r="Y25" s="28" t="s">
        <v>1020</v>
      </c>
      <c r="Z25" s="21">
        <f>$AD$3-V25</f>
        <v>42</v>
      </c>
      <c r="AA25" s="25" t="s">
        <v>938</v>
      </c>
      <c r="AB25" s="21" t="s">
        <v>885</v>
      </c>
      <c r="AC25" s="21"/>
      <c r="AE25" s="157"/>
      <c r="AF25" s="82"/>
      <c r="CP25" s="19" t="str">
        <f>+S25</f>
        <v>Yelman Mahir</v>
      </c>
      <c r="CR25" s="19">
        <f>+Z25</f>
        <v>42</v>
      </c>
      <c r="CS25" s="152" t="str">
        <f>+AB25</f>
        <v xml:space="preserve"> C/B 5)</v>
      </c>
      <c r="CT25" s="154">
        <v>4162</v>
      </c>
      <c r="CU25" s="126"/>
      <c r="CV25" s="125" t="s">
        <v>711</v>
      </c>
      <c r="CW25" s="33"/>
      <c r="CX25" s="83"/>
      <c r="CY25" s="125" t="s">
        <v>711</v>
      </c>
      <c r="CZ25" s="33"/>
      <c r="DA25" s="83"/>
      <c r="DB25" s="20"/>
      <c r="DC25" s="33" t="s">
        <v>711</v>
      </c>
      <c r="DD25" s="33" t="s">
        <v>711</v>
      </c>
      <c r="DE25" s="83"/>
      <c r="DJ25" s="19">
        <f t="shared" si="5"/>
        <v>4162</v>
      </c>
      <c r="DK25" s="153">
        <v>2</v>
      </c>
      <c r="DL25" s="19">
        <v>3</v>
      </c>
      <c r="DM25" s="185" t="s">
        <v>951</v>
      </c>
    </row>
    <row r="26" spans="1:117" s="19" customFormat="1" ht="27" x14ac:dyDescent="0.2">
      <c r="A26" s="53">
        <v>1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361</v>
      </c>
      <c r="P26" s="15" t="s">
        <v>467</v>
      </c>
      <c r="Q26" s="15">
        <v>22</v>
      </c>
      <c r="R26" s="16"/>
      <c r="S26" s="20" t="s">
        <v>124</v>
      </c>
      <c r="T26" s="21">
        <v>1971</v>
      </c>
      <c r="U26" s="28" t="s">
        <v>197</v>
      </c>
      <c r="V26" s="21">
        <v>1997</v>
      </c>
      <c r="W26" s="25" t="s">
        <v>324</v>
      </c>
      <c r="X26" s="21">
        <v>2007</v>
      </c>
      <c r="Y26" s="28" t="s">
        <v>317</v>
      </c>
      <c r="Z26" s="170">
        <f t="shared" si="1"/>
        <v>16</v>
      </c>
      <c r="AA26" s="25" t="s">
        <v>705</v>
      </c>
      <c r="AB26" s="21" t="s">
        <v>308</v>
      </c>
      <c r="AC26" s="21"/>
      <c r="AE26" s="90" t="s">
        <v>373</v>
      </c>
      <c r="AF26" s="82"/>
      <c r="CP26" s="19" t="str">
        <f t="shared" si="2"/>
        <v>Brunkhorst Marc</v>
      </c>
      <c r="CR26" s="19">
        <f t="shared" si="3"/>
        <v>16</v>
      </c>
      <c r="CS26" s="19" t="str">
        <f t="shared" si="4"/>
        <v xml:space="preserve"> B/C 1)</v>
      </c>
      <c r="CT26" s="154">
        <v>7679</v>
      </c>
      <c r="CU26" s="126"/>
      <c r="CV26" s="125">
        <v>773</v>
      </c>
      <c r="CW26" s="33">
        <f t="shared" si="10"/>
        <v>9</v>
      </c>
      <c r="CX26" s="83" t="str">
        <f t="shared" si="11"/>
        <v>Projektingenieur 3</v>
      </c>
      <c r="CY26" s="125">
        <v>773</v>
      </c>
      <c r="CZ26" s="33">
        <f t="shared" si="6"/>
        <v>9</v>
      </c>
      <c r="DA26" s="83" t="str">
        <f t="shared" si="7"/>
        <v>Projektingenieur 3</v>
      </c>
      <c r="DB26" s="20"/>
      <c r="DC26" s="33">
        <v>772</v>
      </c>
      <c r="DD26" s="33">
        <f t="shared" si="8"/>
        <v>8</v>
      </c>
      <c r="DE26" s="83" t="str">
        <f t="shared" si="9"/>
        <v>Projektingenieur 2</v>
      </c>
      <c r="DJ26" s="19">
        <f t="shared" si="5"/>
        <v>7679</v>
      </c>
      <c r="DK26" s="153">
        <v>1</v>
      </c>
      <c r="DL26" s="19">
        <v>2</v>
      </c>
      <c r="DM26" s="19" t="s">
        <v>951</v>
      </c>
    </row>
    <row r="27" spans="1:117" s="19" customFormat="1" ht="15.75" x14ac:dyDescent="0.2">
      <c r="A27" s="53">
        <v>0</v>
      </c>
      <c r="B27" s="53"/>
      <c r="C27" s="53">
        <f t="shared" si="0"/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358</v>
      </c>
      <c r="P27" s="15" t="s">
        <v>444</v>
      </c>
      <c r="Q27" s="15">
        <v>23</v>
      </c>
      <c r="R27" s="16"/>
      <c r="S27" s="20" t="s">
        <v>103</v>
      </c>
      <c r="T27" s="21">
        <v>1953</v>
      </c>
      <c r="U27" s="28" t="s">
        <v>195</v>
      </c>
      <c r="V27" s="21">
        <v>1976</v>
      </c>
      <c r="W27" s="25"/>
      <c r="X27" s="21"/>
      <c r="Y27" s="28" t="s">
        <v>104</v>
      </c>
      <c r="Z27" s="21">
        <f t="shared" si="1"/>
        <v>37</v>
      </c>
      <c r="AA27" s="25" t="s">
        <v>666</v>
      </c>
      <c r="AB27" s="21" t="s">
        <v>309</v>
      </c>
      <c r="AC27" s="21"/>
      <c r="AE27" s="90" t="s">
        <v>373</v>
      </c>
      <c r="AF27" s="82"/>
      <c r="CP27" s="19" t="str">
        <f t="shared" si="2"/>
        <v>Freiermuth Fritz</v>
      </c>
      <c r="CR27" s="19">
        <f t="shared" si="3"/>
        <v>37</v>
      </c>
      <c r="CS27" s="19" t="str">
        <f t="shared" si="4"/>
        <v xml:space="preserve"> C/B 3)</v>
      </c>
      <c r="CT27" s="154">
        <v>2143</v>
      </c>
      <c r="CU27" s="126"/>
      <c r="CV27" s="125">
        <v>751</v>
      </c>
      <c r="CW27" s="33">
        <f t="shared" si="10"/>
        <v>10</v>
      </c>
      <c r="CX27" s="83" t="str">
        <f t="shared" si="11"/>
        <v>Vorgesetzter  -  2. Stufe</v>
      </c>
      <c r="CY27" s="124">
        <v>751</v>
      </c>
      <c r="CZ27" s="33">
        <f t="shared" si="6"/>
        <v>10</v>
      </c>
      <c r="DA27" s="83" t="str">
        <f t="shared" si="7"/>
        <v>Vorgesetzter  -  2. Stufe</v>
      </c>
      <c r="DB27" s="20"/>
      <c r="DC27" s="124">
        <v>751</v>
      </c>
      <c r="DD27" s="33">
        <f t="shared" si="8"/>
        <v>10</v>
      </c>
      <c r="DE27" s="83" t="str">
        <f t="shared" si="9"/>
        <v>Vorgesetzter  -  2. Stufe</v>
      </c>
      <c r="DJ27" s="19">
        <f t="shared" si="5"/>
        <v>2143</v>
      </c>
      <c r="DK27" s="153">
        <v>2</v>
      </c>
      <c r="DL27" s="19">
        <v>3</v>
      </c>
      <c r="DM27" s="19" t="s">
        <v>951</v>
      </c>
    </row>
    <row r="28" spans="1:117" s="19" customFormat="1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361</v>
      </c>
      <c r="P28" s="15" t="s">
        <v>447</v>
      </c>
      <c r="Q28" s="15">
        <v>24</v>
      </c>
      <c r="R28" s="16"/>
      <c r="S28" s="20" t="s">
        <v>111</v>
      </c>
      <c r="T28" s="21">
        <v>1954</v>
      </c>
      <c r="U28" s="28" t="s">
        <v>195</v>
      </c>
      <c r="V28" s="21">
        <v>1976</v>
      </c>
      <c r="W28" s="25"/>
      <c r="X28" s="21"/>
      <c r="Y28" s="28" t="s">
        <v>547</v>
      </c>
      <c r="Z28" s="21">
        <f t="shared" si="1"/>
        <v>37</v>
      </c>
      <c r="AA28" s="25" t="s">
        <v>671</v>
      </c>
      <c r="AB28" s="21" t="s">
        <v>105</v>
      </c>
      <c r="AC28" s="21"/>
      <c r="AE28" s="90" t="s">
        <v>415</v>
      </c>
      <c r="AF28" s="82"/>
      <c r="CP28" s="19" t="str">
        <f t="shared" si="2"/>
        <v>Buser Edi</v>
      </c>
      <c r="CR28" s="19">
        <f t="shared" si="3"/>
        <v>37</v>
      </c>
      <c r="CS28" s="19" t="str">
        <f t="shared" si="4"/>
        <v>C</v>
      </c>
      <c r="CT28" s="154">
        <v>3160</v>
      </c>
      <c r="CU28" s="126"/>
      <c r="CV28" s="125">
        <v>772</v>
      </c>
      <c r="CW28" s="33">
        <f t="shared" si="10"/>
        <v>8</v>
      </c>
      <c r="CX28" s="83" t="str">
        <f t="shared" si="11"/>
        <v>Projektingenieur 2</v>
      </c>
      <c r="CY28" s="125">
        <v>772</v>
      </c>
      <c r="CZ28" s="33">
        <f t="shared" si="6"/>
        <v>8</v>
      </c>
      <c r="DA28" s="83" t="str">
        <f t="shared" si="7"/>
        <v>Projektingenieur 2</v>
      </c>
      <c r="DB28" s="20"/>
      <c r="DC28" s="33">
        <v>772</v>
      </c>
      <c r="DD28" s="33">
        <f t="shared" si="8"/>
        <v>8</v>
      </c>
      <c r="DE28" s="83" t="str">
        <f t="shared" si="9"/>
        <v>Projektingenieur 2</v>
      </c>
      <c r="DJ28" s="19">
        <f t="shared" si="5"/>
        <v>3160</v>
      </c>
      <c r="DK28" s="153">
        <v>2</v>
      </c>
      <c r="DL28" s="19">
        <v>3</v>
      </c>
      <c r="DM28" s="19" t="s">
        <v>951</v>
      </c>
    </row>
    <row r="29" spans="1:117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359</v>
      </c>
      <c r="P29" s="15" t="s">
        <v>448</v>
      </c>
      <c r="Q29" s="15">
        <v>25</v>
      </c>
      <c r="R29" s="16"/>
      <c r="S29" s="20" t="s">
        <v>112</v>
      </c>
      <c r="T29" s="21">
        <v>1956</v>
      </c>
      <c r="U29" s="26" t="s">
        <v>854</v>
      </c>
      <c r="V29" s="21">
        <v>1981</v>
      </c>
      <c r="W29" s="25" t="s">
        <v>855</v>
      </c>
      <c r="X29" s="21">
        <v>1990</v>
      </c>
      <c r="Y29" s="28" t="s">
        <v>329</v>
      </c>
      <c r="Z29" s="21">
        <f t="shared" si="1"/>
        <v>32</v>
      </c>
      <c r="AA29" s="25" t="s">
        <v>671</v>
      </c>
      <c r="AB29" s="21" t="s">
        <v>105</v>
      </c>
      <c r="AC29" s="21"/>
      <c r="AE29" s="90" t="s">
        <v>389</v>
      </c>
      <c r="AF29" s="82"/>
      <c r="CP29" s="19" t="str">
        <f t="shared" si="2"/>
        <v>Bergmann Georg</v>
      </c>
      <c r="CR29" s="19">
        <f t="shared" si="3"/>
        <v>32</v>
      </c>
      <c r="CS29" s="19" t="str">
        <f t="shared" si="4"/>
        <v>C</v>
      </c>
      <c r="CT29" s="154">
        <v>4185</v>
      </c>
      <c r="CU29" s="126"/>
      <c r="CV29" s="125">
        <v>772</v>
      </c>
      <c r="CW29" s="33">
        <f t="shared" si="10"/>
        <v>8</v>
      </c>
      <c r="CX29" s="83" t="str">
        <f t="shared" si="11"/>
        <v>Projektingenieur 2</v>
      </c>
      <c r="CY29" s="125">
        <v>772</v>
      </c>
      <c r="CZ29" s="33">
        <f t="shared" si="6"/>
        <v>8</v>
      </c>
      <c r="DA29" s="83" t="str">
        <f t="shared" si="7"/>
        <v>Projektingenieur 2</v>
      </c>
      <c r="DB29" s="20"/>
      <c r="DC29" s="33">
        <v>772</v>
      </c>
      <c r="DD29" s="33">
        <f t="shared" si="8"/>
        <v>8</v>
      </c>
      <c r="DE29" s="83" t="str">
        <f t="shared" si="9"/>
        <v>Projektingenieur 2</v>
      </c>
      <c r="DJ29" s="19">
        <f t="shared" si="5"/>
        <v>4185</v>
      </c>
      <c r="DK29" s="153">
        <v>1</v>
      </c>
      <c r="DL29" s="19">
        <v>2</v>
      </c>
      <c r="DM29" s="19" t="s">
        <v>951</v>
      </c>
    </row>
    <row r="30" spans="1:117" s="19" customFormat="1" x14ac:dyDescent="0.2">
      <c r="A30" s="53">
        <v>0</v>
      </c>
      <c r="B30" s="53"/>
      <c r="C30" s="53">
        <f t="shared" si="0"/>
        <v>1</v>
      </c>
      <c r="D30" s="55"/>
      <c r="E30" s="55">
        <v>1</v>
      </c>
      <c r="F30" s="56"/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450</v>
      </c>
      <c r="Q30" s="15">
        <v>26</v>
      </c>
      <c r="R30" s="16"/>
      <c r="S30" s="20" t="s">
        <v>214</v>
      </c>
      <c r="T30" s="21">
        <v>1960</v>
      </c>
      <c r="U30" s="28" t="s">
        <v>237</v>
      </c>
      <c r="V30" s="21">
        <v>1986</v>
      </c>
      <c r="W30" s="25"/>
      <c r="X30" s="21"/>
      <c r="Y30" s="28" t="s">
        <v>228</v>
      </c>
      <c r="Z30" s="21">
        <f t="shared" si="1"/>
        <v>27</v>
      </c>
      <c r="AA30" s="25" t="s">
        <v>672</v>
      </c>
      <c r="AB30" s="21" t="s">
        <v>105</v>
      </c>
      <c r="AC30" s="21"/>
      <c r="AE30" s="90" t="s">
        <v>373</v>
      </c>
      <c r="AF30" s="82"/>
      <c r="CP30" s="19" t="str">
        <f t="shared" si="2"/>
        <v>Beck Peter</v>
      </c>
      <c r="CR30" s="19">
        <f t="shared" si="3"/>
        <v>27</v>
      </c>
      <c r="CS30" s="19" t="str">
        <f t="shared" si="4"/>
        <v>C</v>
      </c>
      <c r="CT30" s="154">
        <v>4269</v>
      </c>
      <c r="CU30" s="126"/>
      <c r="CV30" s="125">
        <v>772</v>
      </c>
      <c r="CW30" s="33">
        <f t="shared" si="10"/>
        <v>8</v>
      </c>
      <c r="CX30" s="83" t="str">
        <f t="shared" si="11"/>
        <v>Projektingenieur 2</v>
      </c>
      <c r="CY30" s="125">
        <v>772</v>
      </c>
      <c r="CZ30" s="33">
        <f t="shared" si="6"/>
        <v>8</v>
      </c>
      <c r="DA30" s="83" t="str">
        <f t="shared" si="7"/>
        <v>Projektingenieur 2</v>
      </c>
      <c r="DB30" s="20"/>
      <c r="DC30" s="33">
        <v>772</v>
      </c>
      <c r="DD30" s="33">
        <f t="shared" si="8"/>
        <v>8</v>
      </c>
      <c r="DE30" s="83" t="str">
        <f t="shared" si="9"/>
        <v>Projektingenieur 2</v>
      </c>
      <c r="DJ30" s="19">
        <f t="shared" si="5"/>
        <v>4269</v>
      </c>
      <c r="DK30" s="153">
        <v>2</v>
      </c>
      <c r="DL30" s="19">
        <v>3</v>
      </c>
      <c r="DM30" s="19" t="s">
        <v>951</v>
      </c>
    </row>
    <row r="31" spans="1:117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361</v>
      </c>
      <c r="P31" s="15" t="s">
        <v>873</v>
      </c>
      <c r="Q31" s="15">
        <v>27</v>
      </c>
      <c r="R31" s="16"/>
      <c r="S31" s="20" t="s">
        <v>874</v>
      </c>
      <c r="T31" s="21">
        <v>1959</v>
      </c>
      <c r="U31" s="26" t="s">
        <v>117</v>
      </c>
      <c r="V31" s="21">
        <v>1990</v>
      </c>
      <c r="W31" s="25"/>
      <c r="X31" s="21"/>
      <c r="Y31" s="28" t="s">
        <v>875</v>
      </c>
      <c r="Z31" s="21">
        <f t="shared" si="1"/>
        <v>23</v>
      </c>
      <c r="AA31" s="25" t="s">
        <v>671</v>
      </c>
      <c r="AB31" s="21" t="s">
        <v>105</v>
      </c>
      <c r="AC31" s="21"/>
      <c r="AE31" s="90" t="s">
        <v>389</v>
      </c>
      <c r="AF31" s="82"/>
      <c r="CP31" s="19" t="str">
        <f t="shared" si="2"/>
        <v>Wick Bernd</v>
      </c>
      <c r="CR31" s="19">
        <f t="shared" si="3"/>
        <v>23</v>
      </c>
      <c r="CS31" s="19" t="str">
        <f t="shared" si="4"/>
        <v>C</v>
      </c>
      <c r="CT31" s="154">
        <v>3208</v>
      </c>
      <c r="CU31" s="126"/>
      <c r="CV31" s="125">
        <v>772</v>
      </c>
      <c r="CW31" s="33">
        <f t="shared" si="10"/>
        <v>8</v>
      </c>
      <c r="CX31" s="83" t="str">
        <f t="shared" si="11"/>
        <v>Projektingenieur 2</v>
      </c>
      <c r="CY31" s="125"/>
      <c r="CZ31" s="33"/>
      <c r="DA31" s="83"/>
      <c r="DB31" s="20"/>
      <c r="DC31" s="33">
        <v>772</v>
      </c>
      <c r="DD31" s="33">
        <f t="shared" si="8"/>
        <v>8</v>
      </c>
      <c r="DE31" s="83" t="str">
        <f t="shared" si="9"/>
        <v>Projektingenieur 2</v>
      </c>
      <c r="DJ31" s="19">
        <f t="shared" si="5"/>
        <v>3208</v>
      </c>
      <c r="DK31" s="153">
        <v>2</v>
      </c>
      <c r="DL31" s="19">
        <v>3</v>
      </c>
      <c r="DM31" s="19" t="s">
        <v>951</v>
      </c>
    </row>
    <row r="32" spans="1:117" s="19" customFormat="1" x14ac:dyDescent="0.2">
      <c r="A32" s="53">
        <v>1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359</v>
      </c>
      <c r="P32" s="15" t="s">
        <v>452</v>
      </c>
      <c r="Q32" s="15">
        <v>28</v>
      </c>
      <c r="R32" s="42"/>
      <c r="S32" s="27" t="s">
        <v>122</v>
      </c>
      <c r="T32" s="21">
        <v>1968</v>
      </c>
      <c r="U32" s="28" t="s">
        <v>201</v>
      </c>
      <c r="V32" s="21">
        <v>1994</v>
      </c>
      <c r="W32" s="25"/>
      <c r="X32" s="21"/>
      <c r="Y32" s="26" t="s">
        <v>123</v>
      </c>
      <c r="Z32" s="21">
        <f t="shared" si="1"/>
        <v>19</v>
      </c>
      <c r="AA32" s="25" t="s">
        <v>673</v>
      </c>
      <c r="AB32" s="21" t="s">
        <v>105</v>
      </c>
      <c r="AC32" s="21"/>
      <c r="AE32" s="90" t="s">
        <v>373</v>
      </c>
      <c r="AF32" s="82"/>
      <c r="CP32" s="19" t="str">
        <f t="shared" si="2"/>
        <v>Kern Etienne</v>
      </c>
      <c r="CR32" s="19">
        <f t="shared" si="3"/>
        <v>19</v>
      </c>
      <c r="CS32" s="19" t="str">
        <f t="shared" si="4"/>
        <v>C</v>
      </c>
      <c r="CT32" s="154">
        <v>4246</v>
      </c>
      <c r="CU32" s="126"/>
      <c r="CV32" s="125">
        <v>772</v>
      </c>
      <c r="CW32" s="33">
        <f t="shared" si="10"/>
        <v>8</v>
      </c>
      <c r="CX32" s="83" t="str">
        <f t="shared" si="11"/>
        <v>Projektingenieur 2</v>
      </c>
      <c r="CY32" s="125">
        <v>772</v>
      </c>
      <c r="CZ32" s="33">
        <f t="shared" ref="CZ32:CZ45" si="12">VLOOKUP($CY32,Funktionsbezeichnungen,3,0)</f>
        <v>8</v>
      </c>
      <c r="DA32" s="83" t="str">
        <f t="shared" ref="DA32:DA45" si="13">VLOOKUP($CY32,Funktionsbezeichnungen,2,0)</f>
        <v>Projektingenieur 2</v>
      </c>
      <c r="DB32" s="20"/>
      <c r="DC32" s="33">
        <v>772</v>
      </c>
      <c r="DD32" s="33">
        <f t="shared" si="8"/>
        <v>8</v>
      </c>
      <c r="DE32" s="83" t="str">
        <f t="shared" si="9"/>
        <v>Projektingenieur 2</v>
      </c>
      <c r="DJ32" s="19">
        <f t="shared" si="5"/>
        <v>4246</v>
      </c>
      <c r="DK32" s="153">
        <v>1</v>
      </c>
      <c r="DL32" s="19">
        <v>2</v>
      </c>
      <c r="DM32" s="19" t="s">
        <v>951</v>
      </c>
    </row>
    <row r="33" spans="1:117" s="19" customForma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458</v>
      </c>
      <c r="Q33" s="15">
        <v>29</v>
      </c>
      <c r="R33" s="16"/>
      <c r="S33" s="20" t="s">
        <v>275</v>
      </c>
      <c r="T33" s="21">
        <v>1969</v>
      </c>
      <c r="U33" s="28" t="s">
        <v>299</v>
      </c>
      <c r="V33" s="21">
        <v>1996</v>
      </c>
      <c r="W33" s="25"/>
      <c r="X33" s="21"/>
      <c r="Y33" s="25" t="s">
        <v>276</v>
      </c>
      <c r="Z33" s="21">
        <f t="shared" si="1"/>
        <v>17</v>
      </c>
      <c r="AA33" s="25" t="s">
        <v>110</v>
      </c>
      <c r="AB33" s="21" t="s">
        <v>105</v>
      </c>
      <c r="AC33" s="21"/>
      <c r="AE33" s="90" t="s">
        <v>376</v>
      </c>
      <c r="AF33" s="82"/>
      <c r="CP33" s="19" t="str">
        <f t="shared" si="2"/>
        <v>Knoll Bernd</v>
      </c>
      <c r="CR33" s="19">
        <f t="shared" si="3"/>
        <v>17</v>
      </c>
      <c r="CS33" s="19" t="str">
        <f t="shared" si="4"/>
        <v>C</v>
      </c>
      <c r="CT33" s="154">
        <v>4291</v>
      </c>
      <c r="CU33" s="126"/>
      <c r="CV33" s="125">
        <v>772</v>
      </c>
      <c r="CW33" s="33">
        <f t="shared" si="10"/>
        <v>8</v>
      </c>
      <c r="CX33" s="83" t="str">
        <f t="shared" si="11"/>
        <v>Projektingenieur 2</v>
      </c>
      <c r="CY33" s="125">
        <v>772</v>
      </c>
      <c r="CZ33" s="33">
        <f t="shared" si="12"/>
        <v>8</v>
      </c>
      <c r="DA33" s="83" t="str">
        <f t="shared" si="13"/>
        <v>Projektingenieur 2</v>
      </c>
      <c r="DB33" s="20"/>
      <c r="DC33" s="33">
        <v>772</v>
      </c>
      <c r="DD33" s="33">
        <f t="shared" si="8"/>
        <v>8</v>
      </c>
      <c r="DE33" s="83" t="str">
        <f t="shared" si="9"/>
        <v>Projektingenieur 2</v>
      </c>
      <c r="DJ33" s="19">
        <f t="shared" si="5"/>
        <v>4291</v>
      </c>
      <c r="DK33" s="153">
        <v>1</v>
      </c>
      <c r="DL33" s="19">
        <v>2</v>
      </c>
      <c r="DM33" s="185" t="s">
        <v>968</v>
      </c>
    </row>
    <row r="34" spans="1:117" s="19" customFormat="1" ht="24.95" customHeight="1" x14ac:dyDescent="0.2">
      <c r="A34" s="53">
        <v>0</v>
      </c>
      <c r="B34" s="53">
        <v>1</v>
      </c>
      <c r="C34" s="53">
        <f t="shared" si="0"/>
        <v>1</v>
      </c>
      <c r="D34" s="55"/>
      <c r="E34" s="55"/>
      <c r="F34" s="56">
        <v>1</v>
      </c>
      <c r="G34" s="54"/>
      <c r="H34" s="54"/>
      <c r="I34" s="56"/>
      <c r="J34" s="54"/>
      <c r="K34" s="56"/>
      <c r="L34" s="56"/>
      <c r="M34" s="56"/>
      <c r="N34" s="58"/>
      <c r="O34" s="166" t="s">
        <v>359</v>
      </c>
      <c r="P34" s="167" t="s">
        <v>460</v>
      </c>
      <c r="Q34" s="15">
        <v>30</v>
      </c>
      <c r="R34" s="168"/>
      <c r="S34" s="20" t="s">
        <v>231</v>
      </c>
      <c r="T34" s="21">
        <v>1967</v>
      </c>
      <c r="U34" s="28" t="s">
        <v>232</v>
      </c>
      <c r="V34" s="21">
        <v>1996</v>
      </c>
      <c r="W34" s="25"/>
      <c r="X34" s="21"/>
      <c r="Y34" s="28" t="s">
        <v>233</v>
      </c>
      <c r="Z34" s="118">
        <f t="shared" si="1"/>
        <v>17</v>
      </c>
      <c r="AA34" s="25" t="s">
        <v>675</v>
      </c>
      <c r="AB34" s="118" t="s">
        <v>105</v>
      </c>
      <c r="AC34" s="21"/>
      <c r="AE34" s="90" t="s">
        <v>373</v>
      </c>
      <c r="AF34" s="82"/>
      <c r="CP34" s="19" t="str">
        <f t="shared" si="2"/>
        <v>Ruff Ute</v>
      </c>
      <c r="CR34" s="19">
        <f t="shared" si="3"/>
        <v>17</v>
      </c>
      <c r="CS34" s="19" t="str">
        <f t="shared" si="4"/>
        <v>C</v>
      </c>
      <c r="CT34" s="154">
        <v>4277</v>
      </c>
      <c r="CU34" s="126"/>
      <c r="CV34" s="125">
        <v>782</v>
      </c>
      <c r="CW34" s="33">
        <f t="shared" si="10"/>
        <v>8</v>
      </c>
      <c r="CX34" s="83" t="str">
        <f t="shared" si="11"/>
        <v>Projektingenieur 2</v>
      </c>
      <c r="CY34" s="125">
        <v>782</v>
      </c>
      <c r="CZ34" s="33">
        <f t="shared" si="12"/>
        <v>8</v>
      </c>
      <c r="DA34" s="83" t="str">
        <f t="shared" si="13"/>
        <v>Projektingenieur 2</v>
      </c>
      <c r="DB34" s="20"/>
      <c r="DC34" s="33">
        <v>782</v>
      </c>
      <c r="DD34" s="33">
        <f t="shared" si="8"/>
        <v>8</v>
      </c>
      <c r="DE34" s="83" t="str">
        <f t="shared" si="9"/>
        <v>Projektingenieur 2</v>
      </c>
      <c r="DJ34" s="19">
        <f t="shared" si="5"/>
        <v>4277</v>
      </c>
      <c r="DK34" s="153">
        <v>3</v>
      </c>
      <c r="DL34" s="19">
        <v>2</v>
      </c>
      <c r="DM34" s="19" t="s">
        <v>952</v>
      </c>
    </row>
    <row r="35" spans="1:117" s="19" customForma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0" t="s">
        <v>262</v>
      </c>
      <c r="T35" s="21">
        <v>1969</v>
      </c>
      <c r="U35" s="28" t="s">
        <v>945</v>
      </c>
      <c r="V35" s="21">
        <v>1998</v>
      </c>
      <c r="W35" s="25"/>
      <c r="X35" s="21"/>
      <c r="Y35" s="28" t="s">
        <v>335</v>
      </c>
      <c r="Z35" s="21">
        <f t="shared" si="1"/>
        <v>15</v>
      </c>
      <c r="AA35" s="25" t="s">
        <v>680</v>
      </c>
      <c r="AB35" s="21" t="s">
        <v>105</v>
      </c>
      <c r="AC35" s="21"/>
      <c r="AE35" s="90" t="s">
        <v>373</v>
      </c>
      <c r="AF35" s="82"/>
      <c r="CP35" s="19" t="str">
        <f t="shared" si="2"/>
        <v>Haas Gabi</v>
      </c>
      <c r="CR35" s="19">
        <f t="shared" si="3"/>
        <v>15</v>
      </c>
      <c r="CS35" s="19" t="str">
        <f t="shared" si="4"/>
        <v>C</v>
      </c>
      <c r="CT35" s="154">
        <v>4288</v>
      </c>
      <c r="CU35" s="126"/>
      <c r="CV35" s="125">
        <v>772</v>
      </c>
      <c r="CW35" s="33">
        <f t="shared" si="10"/>
        <v>8</v>
      </c>
      <c r="CX35" s="83" t="str">
        <f t="shared" si="11"/>
        <v>Projektingenieur 2</v>
      </c>
      <c r="CY35" s="125">
        <v>772</v>
      </c>
      <c r="CZ35" s="33">
        <f t="shared" si="12"/>
        <v>8</v>
      </c>
      <c r="DA35" s="83" t="str">
        <f t="shared" si="13"/>
        <v>Projektingenieur 2</v>
      </c>
      <c r="DB35" s="20"/>
      <c r="DC35" s="33">
        <v>772</v>
      </c>
      <c r="DD35" s="33">
        <f t="shared" si="8"/>
        <v>8</v>
      </c>
      <c r="DE35" s="83" t="str">
        <f t="shared" si="9"/>
        <v>Projektingenieur 2</v>
      </c>
      <c r="DJ35" s="19">
        <f t="shared" si="5"/>
        <v>4288</v>
      </c>
      <c r="DK35" s="153">
        <v>2</v>
      </c>
      <c r="DL35" s="19">
        <v>3</v>
      </c>
      <c r="DM35" s="19" t="s">
        <v>951</v>
      </c>
    </row>
    <row r="36" spans="1:117" s="19" customForma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>
        <v>1</v>
      </c>
      <c r="I36" s="56"/>
      <c r="J36" s="54"/>
      <c r="K36" s="56"/>
      <c r="L36" s="56"/>
      <c r="M36" s="56"/>
      <c r="N36" s="58"/>
      <c r="O36" s="52" t="s">
        <v>359</v>
      </c>
      <c r="P36" s="15" t="s">
        <v>466</v>
      </c>
      <c r="Q36" s="15">
        <v>32</v>
      </c>
      <c r="R36" s="42"/>
      <c r="S36" s="20" t="s">
        <v>246</v>
      </c>
      <c r="T36" s="21">
        <v>1972</v>
      </c>
      <c r="U36" s="28" t="s">
        <v>198</v>
      </c>
      <c r="V36" s="21">
        <v>1998</v>
      </c>
      <c r="W36" s="25"/>
      <c r="X36" s="21"/>
      <c r="Y36" s="28" t="s">
        <v>247</v>
      </c>
      <c r="Z36" s="21">
        <f t="shared" si="1"/>
        <v>15</v>
      </c>
      <c r="AA36" s="25" t="s">
        <v>392</v>
      </c>
      <c r="AB36" s="21" t="s">
        <v>105</v>
      </c>
      <c r="AC36" s="21"/>
      <c r="AE36" s="90" t="s">
        <v>404</v>
      </c>
      <c r="AF36" s="82"/>
      <c r="CP36" s="19" t="str">
        <f t="shared" si="2"/>
        <v>Martin Dirk</v>
      </c>
      <c r="CR36" s="19">
        <f t="shared" si="3"/>
        <v>15</v>
      </c>
      <c r="CS36" s="19" t="str">
        <f t="shared" si="4"/>
        <v>C</v>
      </c>
      <c r="CT36" s="154">
        <v>7696</v>
      </c>
      <c r="CU36" s="126"/>
      <c r="CV36" s="125">
        <v>772</v>
      </c>
      <c r="CW36" s="33">
        <f t="shared" si="10"/>
        <v>8</v>
      </c>
      <c r="CX36" s="83" t="str">
        <f t="shared" si="11"/>
        <v>Projektingenieur 2</v>
      </c>
      <c r="CY36" s="125">
        <v>772</v>
      </c>
      <c r="CZ36" s="33">
        <f t="shared" si="12"/>
        <v>8</v>
      </c>
      <c r="DA36" s="83" t="str">
        <f t="shared" si="13"/>
        <v>Projektingenieur 2</v>
      </c>
      <c r="DB36" s="20"/>
      <c r="DC36" s="33">
        <v>772</v>
      </c>
      <c r="DD36" s="33">
        <f t="shared" si="8"/>
        <v>8</v>
      </c>
      <c r="DE36" s="83" t="str">
        <f t="shared" si="9"/>
        <v>Projektingenieur 2</v>
      </c>
      <c r="DJ36" s="19">
        <f t="shared" si="5"/>
        <v>7696</v>
      </c>
      <c r="DK36" s="153">
        <v>2</v>
      </c>
      <c r="DL36" s="19">
        <v>3</v>
      </c>
      <c r="DM36" s="19" t="s">
        <v>951</v>
      </c>
    </row>
    <row r="37" spans="1:117" s="19" customFormat="1" x14ac:dyDescent="0.2">
      <c r="A37" s="53">
        <v>0</v>
      </c>
      <c r="B37" s="53">
        <v>1</v>
      </c>
      <c r="C37" s="53">
        <f t="shared" si="0"/>
        <v>1</v>
      </c>
      <c r="D37" s="55">
        <v>1</v>
      </c>
      <c r="E37" s="55"/>
      <c r="F37" s="56"/>
      <c r="G37" s="54"/>
      <c r="H37" s="54"/>
      <c r="I37" s="56"/>
      <c r="J37" s="54"/>
      <c r="K37" s="56"/>
      <c r="L37" s="56"/>
      <c r="M37" s="56"/>
      <c r="N37" s="58"/>
      <c r="O37" s="52" t="s">
        <v>360</v>
      </c>
      <c r="P37" s="15" t="s">
        <v>549</v>
      </c>
      <c r="Q37" s="15">
        <v>33</v>
      </c>
      <c r="R37" s="42"/>
      <c r="S37" s="20" t="s">
        <v>550</v>
      </c>
      <c r="T37" s="21">
        <v>1974</v>
      </c>
      <c r="U37" s="28" t="s">
        <v>197</v>
      </c>
      <c r="V37" s="21">
        <v>1999</v>
      </c>
      <c r="W37" s="25" t="s">
        <v>616</v>
      </c>
      <c r="X37" s="21">
        <v>2009</v>
      </c>
      <c r="Y37" s="28"/>
      <c r="Z37" s="21">
        <f t="shared" si="1"/>
        <v>14</v>
      </c>
      <c r="AA37" s="25" t="s">
        <v>681</v>
      </c>
      <c r="AB37" s="21" t="s">
        <v>105</v>
      </c>
      <c r="AC37" s="21"/>
      <c r="AE37" s="90" t="s">
        <v>373</v>
      </c>
      <c r="AF37" s="82"/>
      <c r="CP37" s="19" t="str">
        <f t="shared" si="2"/>
        <v>Raupp Daniela</v>
      </c>
      <c r="CR37" s="19">
        <f t="shared" si="3"/>
        <v>14</v>
      </c>
      <c r="CS37" s="19" t="str">
        <f t="shared" si="4"/>
        <v>C</v>
      </c>
      <c r="CT37" s="154">
        <v>3204</v>
      </c>
      <c r="CU37" s="126"/>
      <c r="CV37" s="125">
        <v>772</v>
      </c>
      <c r="CW37" s="33">
        <f t="shared" si="10"/>
        <v>8</v>
      </c>
      <c r="CX37" s="83" t="str">
        <f t="shared" si="11"/>
        <v>Projektingenieur 2</v>
      </c>
      <c r="CY37" s="125">
        <v>772</v>
      </c>
      <c r="CZ37" s="33">
        <f t="shared" si="12"/>
        <v>8</v>
      </c>
      <c r="DA37" s="83" t="str">
        <f t="shared" si="13"/>
        <v>Projektingenieur 2</v>
      </c>
      <c r="DB37" s="20"/>
      <c r="DC37" s="33">
        <v>772</v>
      </c>
      <c r="DD37" s="33">
        <f t="shared" si="8"/>
        <v>8</v>
      </c>
      <c r="DE37" s="83" t="str">
        <f t="shared" si="9"/>
        <v>Projektingenieur 2</v>
      </c>
      <c r="DJ37" s="19">
        <f t="shared" si="5"/>
        <v>3204</v>
      </c>
      <c r="DK37" s="153">
        <v>1</v>
      </c>
      <c r="DL37" s="19">
        <v>1</v>
      </c>
      <c r="DM37" s="19" t="s">
        <v>951</v>
      </c>
    </row>
    <row r="38" spans="1:117" s="19" customFormat="1" ht="23.85" customHeight="1" x14ac:dyDescent="0.2">
      <c r="A38" s="53">
        <v>0</v>
      </c>
      <c r="B38" s="53">
        <v>1</v>
      </c>
      <c r="C38" s="53">
        <f>IF(Z38&gt;=10,1,0)</f>
        <v>1</v>
      </c>
      <c r="D38" s="55"/>
      <c r="E38" s="55">
        <v>1</v>
      </c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644</v>
      </c>
      <c r="Q38" s="15">
        <v>34</v>
      </c>
      <c r="R38" s="42"/>
      <c r="S38" s="20" t="s">
        <v>645</v>
      </c>
      <c r="T38" s="21">
        <v>1973</v>
      </c>
      <c r="U38" s="28" t="s">
        <v>646</v>
      </c>
      <c r="V38" s="21">
        <v>1999</v>
      </c>
      <c r="W38" s="25"/>
      <c r="X38" s="21"/>
      <c r="Y38" s="28" t="s">
        <v>647</v>
      </c>
      <c r="Z38" s="118">
        <f>$AD$3-V38</f>
        <v>14</v>
      </c>
      <c r="AA38" s="25" t="s">
        <v>269</v>
      </c>
      <c r="AB38" s="163" t="s">
        <v>105</v>
      </c>
      <c r="AC38" s="21"/>
      <c r="AE38" s="90" t="s">
        <v>373</v>
      </c>
      <c r="AF38" s="82"/>
      <c r="CP38" s="19" t="str">
        <f>+S38</f>
        <v>Luible Judith</v>
      </c>
      <c r="CR38" s="19">
        <f>+Z38</f>
        <v>14</v>
      </c>
      <c r="CS38" s="19" t="str">
        <f>+AB38</f>
        <v>C</v>
      </c>
      <c r="CT38" s="154">
        <v>4355</v>
      </c>
      <c r="CU38" s="126"/>
      <c r="CV38" s="125">
        <v>772</v>
      </c>
      <c r="CW38" s="33">
        <f>VLOOKUP($CV38,Funktionsbezeichnungen,3,0)</f>
        <v>8</v>
      </c>
      <c r="CX38" s="83" t="str">
        <f>VLOOKUP($CV38,Funktionsbezeichnungen,2,0)</f>
        <v>Projektingenieur 2</v>
      </c>
      <c r="CY38" s="125">
        <v>772</v>
      </c>
      <c r="CZ38" s="33">
        <f>VLOOKUP($CY38,Funktionsbezeichnungen,3,0)</f>
        <v>8</v>
      </c>
      <c r="DA38" s="83" t="str">
        <f>VLOOKUP($CY38,Funktionsbezeichnungen,2,0)</f>
        <v>Projektingenieur 2</v>
      </c>
      <c r="DB38" s="20"/>
      <c r="DC38" s="33">
        <v>771</v>
      </c>
      <c r="DD38" s="33">
        <f>VLOOKUP($DC38,Funktionsbezeichnungen,3,0)</f>
        <v>7</v>
      </c>
      <c r="DE38" s="83" t="str">
        <f>VLOOKUP($DC38,Funktionsbezeichnungen,2,0)</f>
        <v>Projektingenieur 1</v>
      </c>
      <c r="DJ38" s="19">
        <f t="shared" si="5"/>
        <v>4355</v>
      </c>
      <c r="DK38" s="153">
        <v>2</v>
      </c>
      <c r="DL38" s="19">
        <v>3</v>
      </c>
      <c r="DM38" s="19" t="s">
        <v>951</v>
      </c>
    </row>
    <row r="39" spans="1:117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0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13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13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10"/>
        <v>8</v>
      </c>
      <c r="CX39" s="83" t="str">
        <f t="shared" si="11"/>
        <v>Projektingenieur 2</v>
      </c>
      <c r="CY39" s="125">
        <v>772</v>
      </c>
      <c r="CZ39" s="33">
        <f t="shared" si="12"/>
        <v>8</v>
      </c>
      <c r="DA39" s="83" t="str">
        <f t="shared" si="13"/>
        <v>Projektingenieur 2</v>
      </c>
      <c r="DB39" s="20"/>
      <c r="DC39" s="33">
        <v>772</v>
      </c>
      <c r="DD39" s="33">
        <f t="shared" si="8"/>
        <v>8</v>
      </c>
      <c r="DE39" s="83" t="str">
        <f t="shared" si="9"/>
        <v>Projektingenieur 2</v>
      </c>
      <c r="DJ39" s="19">
        <f t="shared" si="5"/>
        <v>4900</v>
      </c>
      <c r="DK39" s="153">
        <v>1</v>
      </c>
      <c r="DL39" s="19">
        <v>2</v>
      </c>
      <c r="DM39" s="19" t="s">
        <v>951</v>
      </c>
    </row>
    <row r="40" spans="1:117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0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13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13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10"/>
        <v>8</v>
      </c>
      <c r="CX40" s="83" t="str">
        <f t="shared" si="11"/>
        <v>Projektingenieur 2</v>
      </c>
      <c r="CY40" s="125">
        <v>772</v>
      </c>
      <c r="CZ40" s="33">
        <f t="shared" si="12"/>
        <v>8</v>
      </c>
      <c r="DA40" s="83" t="str">
        <f t="shared" si="13"/>
        <v>Projektingenieur 2</v>
      </c>
      <c r="DB40" s="20"/>
      <c r="DC40" s="33">
        <v>772</v>
      </c>
      <c r="DD40" s="33">
        <f t="shared" si="8"/>
        <v>8</v>
      </c>
      <c r="DE40" s="83" t="str">
        <f t="shared" si="9"/>
        <v>Projektingenieur 2</v>
      </c>
      <c r="DJ40" s="19">
        <f t="shared" si="5"/>
        <v>3206</v>
      </c>
      <c r="DK40" s="153">
        <v>1</v>
      </c>
      <c r="DL40" s="19">
        <v>2</v>
      </c>
      <c r="DM40" s="19" t="s">
        <v>951</v>
      </c>
    </row>
    <row r="41" spans="1:117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0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12</v>
      </c>
      <c r="AA41" s="25" t="s">
        <v>605</v>
      </c>
      <c r="AB41" s="21" t="s">
        <v>105</v>
      </c>
      <c r="AC41" s="21"/>
      <c r="AE41" s="90" t="s">
        <v>891</v>
      </c>
      <c r="AF41" s="82"/>
      <c r="CP41" s="19" t="str">
        <f t="shared" si="2"/>
        <v>Chroust Steffi</v>
      </c>
      <c r="CR41" s="19">
        <f t="shared" si="3"/>
        <v>12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10"/>
        <v>8</v>
      </c>
      <c r="CX41" s="83" t="str">
        <f t="shared" si="11"/>
        <v>Projektingenieur 2</v>
      </c>
      <c r="CY41" s="125">
        <v>782</v>
      </c>
      <c r="CZ41" s="33">
        <f t="shared" si="12"/>
        <v>8</v>
      </c>
      <c r="DA41" s="83" t="str">
        <f t="shared" si="13"/>
        <v>Projektingenieur 2</v>
      </c>
      <c r="DB41" s="20"/>
      <c r="DC41" s="33">
        <v>781</v>
      </c>
      <c r="DD41" s="33">
        <f t="shared" si="8"/>
        <v>7</v>
      </c>
      <c r="DE41" s="83" t="str">
        <f t="shared" si="9"/>
        <v>Projektingenieur 1</v>
      </c>
      <c r="DJ41" s="19">
        <f t="shared" si="5"/>
        <v>4275</v>
      </c>
      <c r="DK41" s="153">
        <v>2</v>
      </c>
      <c r="DL41" s="19">
        <v>3</v>
      </c>
      <c r="DM41" s="19" t="s">
        <v>952</v>
      </c>
    </row>
    <row r="42" spans="1:117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0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12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12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10"/>
        <v>8</v>
      </c>
      <c r="CX42" s="83" t="str">
        <f t="shared" si="11"/>
        <v>Projektingenieur 2</v>
      </c>
      <c r="CY42" s="125">
        <v>772</v>
      </c>
      <c r="CZ42" s="33">
        <f t="shared" si="12"/>
        <v>8</v>
      </c>
      <c r="DA42" s="83" t="str">
        <f t="shared" si="13"/>
        <v>Projektingenieur 2</v>
      </c>
      <c r="DB42" s="20"/>
      <c r="DC42" s="33">
        <v>771</v>
      </c>
      <c r="DD42" s="33">
        <f t="shared" si="8"/>
        <v>7</v>
      </c>
      <c r="DE42" s="83" t="str">
        <f t="shared" si="9"/>
        <v>Projektingenieur 1</v>
      </c>
      <c r="DJ42" s="19">
        <f t="shared" si="5"/>
        <v>7695</v>
      </c>
      <c r="DK42" s="153">
        <v>1</v>
      </c>
      <c r="DL42" s="19">
        <v>2</v>
      </c>
      <c r="DM42" s="19" t="s">
        <v>951</v>
      </c>
    </row>
    <row r="43" spans="1:117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0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 t="s">
        <v>1024</v>
      </c>
      <c r="Z43" s="21">
        <f t="shared" si="1"/>
        <v>12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12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10"/>
        <v>8</v>
      </c>
      <c r="CX43" s="83" t="str">
        <f t="shared" si="11"/>
        <v>Projektingenieur 2</v>
      </c>
      <c r="CY43" s="125">
        <v>772</v>
      </c>
      <c r="CZ43" s="33">
        <f t="shared" si="12"/>
        <v>8</v>
      </c>
      <c r="DA43" s="83" t="str">
        <f t="shared" si="13"/>
        <v>Projektingenieur 2</v>
      </c>
      <c r="DB43" s="20"/>
      <c r="DC43" s="33">
        <v>771</v>
      </c>
      <c r="DD43" s="33">
        <f t="shared" si="8"/>
        <v>7</v>
      </c>
      <c r="DE43" s="83" t="str">
        <f t="shared" si="9"/>
        <v>Projektingenieur 1</v>
      </c>
      <c r="DJ43" s="19">
        <f t="shared" si="5"/>
        <v>4350</v>
      </c>
      <c r="DK43" s="153">
        <v>1</v>
      </c>
      <c r="DL43" s="19">
        <v>2</v>
      </c>
      <c r="DM43" s="19" t="s">
        <v>951</v>
      </c>
    </row>
    <row r="44" spans="1:117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0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118">
        <f t="shared" si="1"/>
        <v>12</v>
      </c>
      <c r="AA44" s="169" t="s">
        <v>682</v>
      </c>
      <c r="AB44" s="163" t="s">
        <v>105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12</v>
      </c>
      <c r="CS44" s="19" t="str">
        <f t="shared" si="4"/>
        <v>C</v>
      </c>
      <c r="CT44" s="154">
        <v>4299</v>
      </c>
      <c r="CU44" s="126"/>
      <c r="CV44" s="125">
        <v>782</v>
      </c>
      <c r="CW44" s="33">
        <f t="shared" ref="CW44:CW82" si="14">VLOOKUP($CV44,Funktionsbezeichnungen,3,0)</f>
        <v>8</v>
      </c>
      <c r="CX44" s="83" t="str">
        <f t="shared" ref="CX44:CX82" si="15">VLOOKUP($CV44,Funktionsbezeichnungen,2,0)</f>
        <v>Projektingenieur 2</v>
      </c>
      <c r="CY44" s="125">
        <v>782</v>
      </c>
      <c r="CZ44" s="33">
        <f t="shared" si="12"/>
        <v>8</v>
      </c>
      <c r="DA44" s="83" t="str">
        <f t="shared" si="13"/>
        <v>Projektingenieur 2</v>
      </c>
      <c r="DB44" s="20"/>
      <c r="DC44" s="33">
        <v>782</v>
      </c>
      <c r="DD44" s="33">
        <f t="shared" si="8"/>
        <v>8</v>
      </c>
      <c r="DE44" s="83" t="str">
        <f t="shared" si="9"/>
        <v>Projektingenieur 2</v>
      </c>
      <c r="DJ44" s="19">
        <f t="shared" si="5"/>
        <v>4299</v>
      </c>
      <c r="DK44" s="153">
        <v>2</v>
      </c>
      <c r="DL44" s="19">
        <v>3</v>
      </c>
      <c r="DM44" s="19" t="s">
        <v>952</v>
      </c>
    </row>
    <row r="45" spans="1:117" s="19" customFormat="1" ht="25.5" customHeight="1" x14ac:dyDescent="0.2">
      <c r="A45" s="53">
        <v>0</v>
      </c>
      <c r="B45" s="53"/>
      <c r="C45" s="53">
        <f>IF(Z45&gt;=10,1,0)</f>
        <v>0</v>
      </c>
      <c r="D45" s="55"/>
      <c r="E45" s="55">
        <v>1</v>
      </c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934</v>
      </c>
      <c r="Q45" s="15">
        <v>41</v>
      </c>
      <c r="R45" s="42"/>
      <c r="S45" s="20" t="s">
        <v>935</v>
      </c>
      <c r="T45" s="21">
        <v>1976</v>
      </c>
      <c r="U45" s="28" t="s">
        <v>936</v>
      </c>
      <c r="V45" s="21">
        <v>2004</v>
      </c>
      <c r="W45" s="25"/>
      <c r="X45" s="21"/>
      <c r="Y45" s="28"/>
      <c r="Z45" s="118">
        <f>$AD$3-V45</f>
        <v>9</v>
      </c>
      <c r="AA45" s="169" t="s">
        <v>937</v>
      </c>
      <c r="AB45" s="163" t="s">
        <v>105</v>
      </c>
      <c r="AC45" s="21"/>
      <c r="AE45" s="90" t="s">
        <v>373</v>
      </c>
      <c r="AF45" s="82"/>
      <c r="CP45" s="19" t="str">
        <f>+S45</f>
        <v>Becksmann Thomas J.</v>
      </c>
      <c r="CR45" s="19">
        <f>+Z45</f>
        <v>9</v>
      </c>
      <c r="CS45" s="19" t="str">
        <f>+AB45</f>
        <v>C</v>
      </c>
      <c r="CT45" s="154">
        <v>3210</v>
      </c>
      <c r="CU45" s="126"/>
      <c r="CV45" s="125">
        <v>772</v>
      </c>
      <c r="CW45" s="33">
        <f t="shared" si="14"/>
        <v>8</v>
      </c>
      <c r="CX45" s="83" t="str">
        <f t="shared" si="15"/>
        <v>Projektingenieur 2</v>
      </c>
      <c r="CY45" s="125">
        <v>772</v>
      </c>
      <c r="CZ45" s="33">
        <f t="shared" si="12"/>
        <v>8</v>
      </c>
      <c r="DA45" s="83" t="str">
        <f t="shared" si="13"/>
        <v>Projektingenieur 2</v>
      </c>
      <c r="DB45" s="20"/>
      <c r="DC45" s="33">
        <v>771</v>
      </c>
      <c r="DD45" s="33">
        <f t="shared" si="8"/>
        <v>7</v>
      </c>
      <c r="DE45" s="83" t="str">
        <f t="shared" si="9"/>
        <v>Projektingenieur 1</v>
      </c>
      <c r="DJ45" s="19">
        <f t="shared" si="5"/>
        <v>3210</v>
      </c>
      <c r="DK45" s="153">
        <v>2</v>
      </c>
      <c r="DL45" s="19">
        <v>3</v>
      </c>
      <c r="DM45" s="19" t="s">
        <v>951</v>
      </c>
    </row>
    <row r="46" spans="1:117" s="19" customFormat="1" ht="25.5" customHeight="1" x14ac:dyDescent="0.2">
      <c r="A46" s="53">
        <v>0</v>
      </c>
      <c r="B46" s="53">
        <v>1</v>
      </c>
      <c r="C46" s="53"/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918</v>
      </c>
      <c r="Q46" s="15">
        <v>42</v>
      </c>
      <c r="R46" s="42"/>
      <c r="S46" s="20" t="s">
        <v>919</v>
      </c>
      <c r="T46" s="21">
        <v>1962</v>
      </c>
      <c r="U46" s="28" t="s">
        <v>920</v>
      </c>
      <c r="V46" s="21">
        <v>1992</v>
      </c>
      <c r="W46" s="25" t="s">
        <v>921</v>
      </c>
      <c r="X46" s="21">
        <v>2002</v>
      </c>
      <c r="Y46" s="28" t="s">
        <v>922</v>
      </c>
      <c r="Z46" s="118">
        <f>$AD$3-V46</f>
        <v>21</v>
      </c>
      <c r="AA46" s="169" t="s">
        <v>923</v>
      </c>
      <c r="AB46" s="21" t="s">
        <v>121</v>
      </c>
      <c r="AC46" s="21"/>
      <c r="AE46" s="90" t="s">
        <v>375</v>
      </c>
      <c r="AF46" s="82"/>
      <c r="CP46" s="19" t="str">
        <f>+S46</f>
        <v>Niedermeyer Friederike</v>
      </c>
      <c r="CR46" s="19">
        <f>+Z46</f>
        <v>21</v>
      </c>
      <c r="CS46" s="19" t="str">
        <f>+AB46</f>
        <v>D</v>
      </c>
      <c r="CT46" s="154">
        <v>4307</v>
      </c>
      <c r="CU46" s="126"/>
      <c r="CV46" s="125">
        <v>782</v>
      </c>
      <c r="CW46" s="33">
        <f t="shared" si="14"/>
        <v>8</v>
      </c>
      <c r="CX46" s="83" t="str">
        <f t="shared" si="15"/>
        <v>Projektingenieur 2</v>
      </c>
      <c r="CY46" s="125">
        <v>782</v>
      </c>
      <c r="CZ46" s="33">
        <f t="shared" ref="CZ46:CZ84" si="16">VLOOKUP($CY46,Funktionsbezeichnungen,3,0)</f>
        <v>8</v>
      </c>
      <c r="DA46" s="83" t="str">
        <f t="shared" ref="DA46:DA84" si="17">VLOOKUP($CY46,Funktionsbezeichnungen,2,0)</f>
        <v>Projektingenieur 2</v>
      </c>
      <c r="DB46" s="20"/>
      <c r="DC46" s="33">
        <v>781</v>
      </c>
      <c r="DD46" s="33">
        <f t="shared" ref="DD46:DD84" si="18">VLOOKUP($DC46,Funktionsbezeichnungen,3,0)</f>
        <v>7</v>
      </c>
      <c r="DE46" s="83" t="str">
        <f t="shared" ref="DE46:DE84" si="19">VLOOKUP($DC46,Funktionsbezeichnungen,2,0)</f>
        <v>Projektingenieur 1</v>
      </c>
      <c r="DJ46" s="19">
        <f t="shared" si="5"/>
        <v>4307</v>
      </c>
      <c r="DK46" s="153">
        <v>1</v>
      </c>
      <c r="DL46" s="19">
        <v>2</v>
      </c>
      <c r="DM46" s="19" t="s">
        <v>952</v>
      </c>
    </row>
    <row r="47" spans="1:117" s="19" customFormat="1" ht="25.5" customHeight="1" x14ac:dyDescent="0.2">
      <c r="A47" s="53">
        <v>0</v>
      </c>
      <c r="B47" s="53"/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865</v>
      </c>
      <c r="Q47" s="15">
        <v>43</v>
      </c>
      <c r="R47" s="42"/>
      <c r="S47" s="20" t="s">
        <v>866</v>
      </c>
      <c r="T47" s="21">
        <v>1969</v>
      </c>
      <c r="U47" s="28" t="s">
        <v>943</v>
      </c>
      <c r="V47" s="21">
        <v>1999</v>
      </c>
      <c r="W47" s="25" t="s">
        <v>1025</v>
      </c>
      <c r="X47" s="21">
        <v>2011</v>
      </c>
      <c r="Y47" s="28" t="s">
        <v>944</v>
      </c>
      <c r="Z47" s="118">
        <f t="shared" si="1"/>
        <v>14</v>
      </c>
      <c r="AA47" s="169" t="s">
        <v>565</v>
      </c>
      <c r="AB47" s="21" t="s">
        <v>121</v>
      </c>
      <c r="AC47" s="21"/>
      <c r="AE47" s="90" t="s">
        <v>373</v>
      </c>
      <c r="AF47" s="82"/>
      <c r="CP47" s="19" t="str">
        <f t="shared" si="2"/>
        <v>Betzold Alexander</v>
      </c>
      <c r="CR47" s="19">
        <f t="shared" si="3"/>
        <v>14</v>
      </c>
      <c r="CS47" s="19" t="str">
        <f t="shared" si="4"/>
        <v>D</v>
      </c>
      <c r="CT47" s="154">
        <v>4306</v>
      </c>
      <c r="CU47" s="126"/>
      <c r="CV47" s="125">
        <v>782</v>
      </c>
      <c r="CW47" s="33">
        <f t="shared" si="14"/>
        <v>8</v>
      </c>
      <c r="CX47" s="83" t="str">
        <f t="shared" si="15"/>
        <v>Projektingenieur 2</v>
      </c>
      <c r="CY47" s="125">
        <v>782</v>
      </c>
      <c r="CZ47" s="33">
        <f t="shared" si="16"/>
        <v>8</v>
      </c>
      <c r="DA47" s="83" t="str">
        <f t="shared" si="17"/>
        <v>Projektingenieur 2</v>
      </c>
      <c r="DB47" s="20"/>
      <c r="DC47" s="33">
        <v>781</v>
      </c>
      <c r="DD47" s="33">
        <f t="shared" si="18"/>
        <v>7</v>
      </c>
      <c r="DE47" s="83" t="str">
        <f t="shared" si="19"/>
        <v>Projektingenieur 1</v>
      </c>
      <c r="DJ47" s="19">
        <f t="shared" si="5"/>
        <v>4306</v>
      </c>
      <c r="DK47" s="153">
        <v>2</v>
      </c>
      <c r="DL47" s="19">
        <v>2</v>
      </c>
      <c r="DM47" s="19" t="s">
        <v>952</v>
      </c>
    </row>
    <row r="48" spans="1:117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165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0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118">
        <f t="shared" si="1"/>
        <v>9</v>
      </c>
      <c r="AA48" s="169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9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4"/>
        <v>8</v>
      </c>
      <c r="CX48" s="83" t="str">
        <f t="shared" si="15"/>
        <v>Projektingenieur 2</v>
      </c>
      <c r="CY48" s="125">
        <v>782</v>
      </c>
      <c r="CZ48" s="33">
        <f t="shared" si="16"/>
        <v>8</v>
      </c>
      <c r="DA48" s="83" t="str">
        <f t="shared" si="17"/>
        <v>Projektingenieur 2</v>
      </c>
      <c r="DB48" s="20"/>
      <c r="DC48" s="33">
        <v>781</v>
      </c>
      <c r="DD48" s="33">
        <f t="shared" si="18"/>
        <v>7</v>
      </c>
      <c r="DE48" s="83" t="str">
        <f t="shared" si="19"/>
        <v>Projektingenieur 1</v>
      </c>
      <c r="DJ48" s="19">
        <f t="shared" si="5"/>
        <v>4345</v>
      </c>
      <c r="DK48" s="153">
        <v>1</v>
      </c>
      <c r="DL48" s="19">
        <v>2</v>
      </c>
      <c r="DM48" s="19" t="s">
        <v>952</v>
      </c>
    </row>
    <row r="49" spans="1:117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0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9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9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4"/>
        <v>8</v>
      </c>
      <c r="CX49" s="83" t="str">
        <f t="shared" si="15"/>
        <v>Projektingenieur 2</v>
      </c>
      <c r="CY49" s="125">
        <v>772</v>
      </c>
      <c r="CZ49" s="33">
        <f t="shared" si="16"/>
        <v>8</v>
      </c>
      <c r="DA49" s="83" t="str">
        <f t="shared" si="17"/>
        <v>Projektingenieur 2</v>
      </c>
      <c r="DB49" s="20"/>
      <c r="DC49" s="33">
        <v>771</v>
      </c>
      <c r="DD49" s="33">
        <f t="shared" si="18"/>
        <v>7</v>
      </c>
      <c r="DE49" s="83" t="str">
        <f t="shared" si="19"/>
        <v>Projektingenieur 1</v>
      </c>
      <c r="DJ49" s="19">
        <f t="shared" si="5"/>
        <v>9648</v>
      </c>
      <c r="DK49" s="153">
        <v>2</v>
      </c>
      <c r="DL49" s="19">
        <v>3</v>
      </c>
      <c r="DM49" s="19" t="s">
        <v>951</v>
      </c>
    </row>
    <row r="50" spans="1:117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0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8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8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4"/>
        <v>8</v>
      </c>
      <c r="CX50" s="83" t="str">
        <f t="shared" si="15"/>
        <v>Projektingenieur 2</v>
      </c>
      <c r="CY50" s="125">
        <v>772</v>
      </c>
      <c r="CZ50" s="33">
        <f t="shared" si="16"/>
        <v>8</v>
      </c>
      <c r="DA50" s="83" t="str">
        <f t="shared" si="17"/>
        <v>Projektingenieur 2</v>
      </c>
      <c r="DB50" s="20"/>
      <c r="DC50" s="33">
        <v>771</v>
      </c>
      <c r="DD50" s="33">
        <f t="shared" si="18"/>
        <v>7</v>
      </c>
      <c r="DE50" s="83" t="str">
        <f t="shared" si="19"/>
        <v>Projektingenieur 1</v>
      </c>
      <c r="DJ50" s="19">
        <f t="shared" si="5"/>
        <v>4294</v>
      </c>
      <c r="DK50" s="153">
        <v>1</v>
      </c>
      <c r="DL50" s="19">
        <v>2</v>
      </c>
      <c r="DM50" s="19" t="s">
        <v>951</v>
      </c>
    </row>
    <row r="51" spans="1:117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0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8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8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4"/>
        <v>8</v>
      </c>
      <c r="CX51" s="83" t="str">
        <f t="shared" si="15"/>
        <v>Projektingenieur 2</v>
      </c>
      <c r="CY51" s="125">
        <v>771</v>
      </c>
      <c r="CZ51" s="33">
        <f t="shared" si="16"/>
        <v>7</v>
      </c>
      <c r="DA51" s="83" t="str">
        <f t="shared" si="17"/>
        <v>Projektingenieur 1</v>
      </c>
      <c r="DB51" s="20"/>
      <c r="DC51" s="33">
        <v>771</v>
      </c>
      <c r="DD51" s="33">
        <f t="shared" si="18"/>
        <v>7</v>
      </c>
      <c r="DE51" s="83" t="str">
        <f t="shared" si="19"/>
        <v>Projektingenieur 1</v>
      </c>
      <c r="DJ51" s="19">
        <f t="shared" si="5"/>
        <v>4353</v>
      </c>
      <c r="DK51" s="153">
        <v>2</v>
      </c>
      <c r="DL51" s="19">
        <v>3</v>
      </c>
      <c r="DM51" s="185" t="s">
        <v>968</v>
      </c>
    </row>
    <row r="52" spans="1:117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0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7</v>
      </c>
      <c r="AA52" s="25" t="s">
        <v>108</v>
      </c>
      <c r="AB52" s="21" t="s">
        <v>121</v>
      </c>
      <c r="AC52" s="21"/>
      <c r="AE52" s="90" t="s">
        <v>373</v>
      </c>
      <c r="AF52" s="82"/>
      <c r="CP52" s="19" t="str">
        <f t="shared" si="2"/>
        <v>Akdeniz Veysel</v>
      </c>
      <c r="CR52" s="19">
        <f t="shared" si="3"/>
        <v>7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4"/>
        <v>8</v>
      </c>
      <c r="CX52" s="83" t="str">
        <f t="shared" si="15"/>
        <v>Projektingenieur 2</v>
      </c>
      <c r="CY52" s="125">
        <v>772</v>
      </c>
      <c r="CZ52" s="33">
        <f t="shared" si="16"/>
        <v>8</v>
      </c>
      <c r="DA52" s="83" t="str">
        <f t="shared" si="17"/>
        <v>Projektingenieur 2</v>
      </c>
      <c r="DB52" s="20"/>
      <c r="DC52" s="33">
        <v>771</v>
      </c>
      <c r="DD52" s="33">
        <f t="shared" si="18"/>
        <v>7</v>
      </c>
      <c r="DE52" s="83" t="str">
        <f t="shared" si="19"/>
        <v>Projektingenieur 1</v>
      </c>
      <c r="DJ52" s="19">
        <f t="shared" si="5"/>
        <v>4293</v>
      </c>
      <c r="DK52" s="153">
        <v>2</v>
      </c>
      <c r="DL52" s="19">
        <v>3</v>
      </c>
      <c r="DM52" s="19" t="s">
        <v>951</v>
      </c>
    </row>
    <row r="53" spans="1:117" s="19" customFormat="1" x14ac:dyDescent="0.2">
      <c r="A53" s="53">
        <v>0</v>
      </c>
      <c r="B53" s="53"/>
      <c r="C53" s="53">
        <f>IF(Z53&gt;=10,1,0)</f>
        <v>0</v>
      </c>
      <c r="D53" s="55">
        <v>1</v>
      </c>
      <c r="E53" s="55"/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999</v>
      </c>
      <c r="Q53" s="15">
        <v>49</v>
      </c>
      <c r="R53" s="42"/>
      <c r="S53" s="20" t="s">
        <v>1000</v>
      </c>
      <c r="T53" s="21">
        <v>1979</v>
      </c>
      <c r="U53" s="28" t="s">
        <v>1001</v>
      </c>
      <c r="V53" s="21">
        <v>2007</v>
      </c>
      <c r="W53" s="25"/>
      <c r="X53" s="21"/>
      <c r="Y53" s="28"/>
      <c r="Z53" s="21">
        <f>$AD$3-V53</f>
        <v>6</v>
      </c>
      <c r="AA53" s="25" t="s">
        <v>1002</v>
      </c>
      <c r="AB53" s="21" t="s">
        <v>121</v>
      </c>
      <c r="AC53" s="21"/>
      <c r="AE53" s="90" t="s">
        <v>375</v>
      </c>
      <c r="AF53" s="82"/>
      <c r="CP53" s="19" t="str">
        <f>+S53</f>
        <v>Hikel Harald</v>
      </c>
      <c r="CR53" s="152">
        <f>+Z53</f>
        <v>6</v>
      </c>
      <c r="CS53" s="19" t="str">
        <f>+AB53</f>
        <v>D</v>
      </c>
      <c r="CT53" s="154">
        <v>7707</v>
      </c>
      <c r="CU53" s="126"/>
      <c r="CV53" s="125">
        <v>782</v>
      </c>
      <c r="CW53" s="33">
        <f t="shared" si="14"/>
        <v>8</v>
      </c>
      <c r="CX53" s="83" t="str">
        <f t="shared" si="15"/>
        <v>Projektingenieur 2</v>
      </c>
      <c r="CY53" s="125">
        <v>782</v>
      </c>
      <c r="CZ53" s="33">
        <f t="shared" si="16"/>
        <v>8</v>
      </c>
      <c r="DA53" s="83" t="str">
        <f t="shared" si="17"/>
        <v>Projektingenieur 2</v>
      </c>
      <c r="DB53" s="20"/>
      <c r="DC53" s="33">
        <v>782</v>
      </c>
      <c r="DD53" s="33">
        <f t="shared" si="18"/>
        <v>8</v>
      </c>
      <c r="DE53" s="83" t="str">
        <f t="shared" si="19"/>
        <v>Projektingenieur 2</v>
      </c>
      <c r="DJ53" s="19">
        <f>+CT53</f>
        <v>7707</v>
      </c>
      <c r="DK53" s="153">
        <v>2</v>
      </c>
      <c r="DL53" s="19">
        <v>1</v>
      </c>
      <c r="DM53" s="19" t="s">
        <v>952</v>
      </c>
    </row>
    <row r="54" spans="1:117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0" t="s">
        <v>587</v>
      </c>
      <c r="T54" s="21">
        <v>1981</v>
      </c>
      <c r="U54" s="28" t="s">
        <v>908</v>
      </c>
      <c r="V54" s="21">
        <v>2008</v>
      </c>
      <c r="W54" s="25" t="s">
        <v>1026</v>
      </c>
      <c r="X54" s="21">
        <v>2009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4"/>
        <v>8</v>
      </c>
      <c r="CX54" s="83" t="str">
        <f t="shared" si="15"/>
        <v>Projektingenieur 2</v>
      </c>
      <c r="CY54" s="125">
        <v>771</v>
      </c>
      <c r="CZ54" s="33">
        <f t="shared" si="16"/>
        <v>7</v>
      </c>
      <c r="DA54" s="83" t="str">
        <f t="shared" si="17"/>
        <v>Projektingenieur 1</v>
      </c>
      <c r="DB54" s="20"/>
      <c r="DC54" s="33">
        <v>771</v>
      </c>
      <c r="DD54" s="33">
        <f t="shared" si="18"/>
        <v>7</v>
      </c>
      <c r="DE54" s="83" t="str">
        <f t="shared" si="19"/>
        <v>Projektingenieur 1</v>
      </c>
      <c r="DJ54" s="19">
        <f t="shared" si="5"/>
        <v>4349</v>
      </c>
      <c r="DK54" s="153">
        <v>2</v>
      </c>
      <c r="DL54" s="19">
        <v>2</v>
      </c>
      <c r="DM54" s="19" t="s">
        <v>951</v>
      </c>
    </row>
    <row r="55" spans="1:117" s="19" customFormat="1" x14ac:dyDescent="0.2">
      <c r="A55" s="53">
        <v>0</v>
      </c>
      <c r="B55" s="53"/>
      <c r="C55" s="53">
        <f>IF(Z55&gt;=10,1,0)</f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358</v>
      </c>
      <c r="P55" s="15" t="s">
        <v>932</v>
      </c>
      <c r="Q55" s="15">
        <v>51</v>
      </c>
      <c r="R55" s="42"/>
      <c r="S55" s="20" t="s">
        <v>933</v>
      </c>
      <c r="T55" s="21">
        <v>1983</v>
      </c>
      <c r="U55" s="28" t="s">
        <v>908</v>
      </c>
      <c r="V55" s="21">
        <v>2007</v>
      </c>
      <c r="W55" s="25" t="s">
        <v>1026</v>
      </c>
      <c r="X55" s="21">
        <v>2008</v>
      </c>
      <c r="Y55" s="28"/>
      <c r="Z55" s="21">
        <f>$AD$3-V55</f>
        <v>6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>+S55</f>
        <v>Noordam Philipp</v>
      </c>
      <c r="CR55" s="152">
        <f>+Z55</f>
        <v>6</v>
      </c>
      <c r="CS55" s="19" t="str">
        <f>+AB55</f>
        <v>D</v>
      </c>
      <c r="CT55" s="154">
        <v>4312</v>
      </c>
      <c r="CU55" s="126"/>
      <c r="CV55" s="125">
        <v>772</v>
      </c>
      <c r="CW55" s="33">
        <f t="shared" si="14"/>
        <v>8</v>
      </c>
      <c r="CX55" s="83" t="str">
        <f t="shared" si="15"/>
        <v>Projektingenieur 2</v>
      </c>
      <c r="CY55" s="125">
        <v>771</v>
      </c>
      <c r="CZ55" s="33">
        <f t="shared" si="16"/>
        <v>7</v>
      </c>
      <c r="DA55" s="83" t="str">
        <f t="shared" si="17"/>
        <v>Projektingenieur 1</v>
      </c>
      <c r="DB55" s="20"/>
      <c r="DC55" s="33">
        <v>771</v>
      </c>
      <c r="DD55" s="33">
        <f t="shared" si="18"/>
        <v>7</v>
      </c>
      <c r="DE55" s="83" t="str">
        <f t="shared" si="19"/>
        <v>Projektingenieur 1</v>
      </c>
      <c r="DJ55" s="19">
        <f t="shared" si="5"/>
        <v>4312</v>
      </c>
      <c r="DK55" s="153">
        <v>2</v>
      </c>
      <c r="DL55" s="19">
        <v>2</v>
      </c>
      <c r="DM55" s="19" t="s">
        <v>951</v>
      </c>
    </row>
    <row r="56" spans="1:117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0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5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5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4"/>
        <v>8</v>
      </c>
      <c r="CX56" s="83" t="str">
        <f t="shared" si="15"/>
        <v>Projektingenieur 2</v>
      </c>
      <c r="CY56" s="125">
        <v>771</v>
      </c>
      <c r="CZ56" s="33">
        <f t="shared" si="16"/>
        <v>7</v>
      </c>
      <c r="DA56" s="83" t="str">
        <f t="shared" si="17"/>
        <v>Projektingenieur 1</v>
      </c>
      <c r="DB56" s="20"/>
      <c r="DC56" s="33">
        <v>771</v>
      </c>
      <c r="DD56" s="33">
        <f t="shared" si="18"/>
        <v>7</v>
      </c>
      <c r="DE56" s="83" t="str">
        <f t="shared" si="19"/>
        <v>Projektingenieur 1</v>
      </c>
      <c r="DJ56" s="19">
        <f t="shared" si="5"/>
        <v>4343</v>
      </c>
      <c r="DK56" s="153">
        <v>2</v>
      </c>
      <c r="DL56" s="19">
        <v>3</v>
      </c>
      <c r="DM56" s="19" t="s">
        <v>951</v>
      </c>
    </row>
    <row r="57" spans="1:117" s="19" customFormat="1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0" t="s">
        <v>213</v>
      </c>
      <c r="T57" s="21">
        <v>1985</v>
      </c>
      <c r="U57" s="28" t="s">
        <v>1006</v>
      </c>
      <c r="V57" s="21">
        <v>2008</v>
      </c>
      <c r="W57" s="25" t="s">
        <v>1028</v>
      </c>
      <c r="X57" s="21">
        <v>2013</v>
      </c>
      <c r="Y57" s="28" t="s">
        <v>1022</v>
      </c>
      <c r="Z57" s="118">
        <f t="shared" si="1"/>
        <v>5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5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4"/>
        <v>8</v>
      </c>
      <c r="CX57" s="83" t="str">
        <f t="shared" si="15"/>
        <v>Projektingenieur 2</v>
      </c>
      <c r="CY57" s="125">
        <v>771</v>
      </c>
      <c r="CZ57" s="33">
        <f t="shared" si="16"/>
        <v>7</v>
      </c>
      <c r="DA57" s="83" t="str">
        <f t="shared" si="17"/>
        <v>Projektingenieur 1</v>
      </c>
      <c r="DB57" s="20"/>
      <c r="DC57" s="33">
        <v>771</v>
      </c>
      <c r="DD57" s="33">
        <f t="shared" si="18"/>
        <v>7</v>
      </c>
      <c r="DE57" s="83" t="str">
        <f t="shared" si="19"/>
        <v>Projektingenieur 1</v>
      </c>
      <c r="DJ57" s="19">
        <f t="shared" si="5"/>
        <v>9677</v>
      </c>
      <c r="DK57" s="153">
        <v>2</v>
      </c>
      <c r="DL57" s="19">
        <v>3</v>
      </c>
      <c r="DM57" s="19" t="s">
        <v>951</v>
      </c>
    </row>
    <row r="58" spans="1:117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0" t="s">
        <v>281</v>
      </c>
      <c r="T58" s="21">
        <v>1983</v>
      </c>
      <c r="U58" s="28" t="s">
        <v>908</v>
      </c>
      <c r="V58" s="21">
        <v>2008</v>
      </c>
      <c r="W58" s="25" t="s">
        <v>1026</v>
      </c>
      <c r="X58" s="21">
        <v>2009</v>
      </c>
      <c r="Y58" s="28" t="s">
        <v>1023</v>
      </c>
      <c r="Z58" s="21">
        <f t="shared" si="1"/>
        <v>5</v>
      </c>
      <c r="AA58" s="25" t="s">
        <v>108</v>
      </c>
      <c r="AB58" s="21" t="s">
        <v>121</v>
      </c>
      <c r="AC58" s="21"/>
      <c r="AE58" s="90" t="s">
        <v>895</v>
      </c>
      <c r="AF58" s="82"/>
      <c r="CP58" s="19" t="str">
        <f t="shared" si="2"/>
        <v>Wieland Manuel</v>
      </c>
      <c r="CR58" s="19">
        <f t="shared" si="3"/>
        <v>5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4"/>
        <v>7</v>
      </c>
      <c r="CX58" s="83" t="str">
        <f t="shared" si="15"/>
        <v>Projektingenieur 1</v>
      </c>
      <c r="CY58" s="125">
        <v>771</v>
      </c>
      <c r="CZ58" s="33">
        <f t="shared" si="16"/>
        <v>7</v>
      </c>
      <c r="DA58" s="83" t="str">
        <f t="shared" si="17"/>
        <v>Projektingenieur 1</v>
      </c>
      <c r="DB58" s="20"/>
      <c r="DC58" s="33">
        <v>771</v>
      </c>
      <c r="DD58" s="33">
        <f t="shared" si="18"/>
        <v>7</v>
      </c>
      <c r="DE58" s="83" t="str">
        <f t="shared" si="19"/>
        <v>Projektingenieur 1</v>
      </c>
      <c r="DJ58" s="19">
        <f t="shared" si="5"/>
        <v>9698</v>
      </c>
      <c r="DK58" s="153">
        <v>2</v>
      </c>
      <c r="DL58" s="19">
        <v>2</v>
      </c>
      <c r="DM58" s="19" t="s">
        <v>951</v>
      </c>
    </row>
    <row r="59" spans="1:117" s="19" customFormat="1" ht="27" x14ac:dyDescent="0.2">
      <c r="A59" s="53">
        <v>0</v>
      </c>
      <c r="B59" s="53"/>
      <c r="C59" s="53">
        <f>IF(Z59&gt;=10,1,0)</f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361</v>
      </c>
      <c r="P59" s="15" t="s">
        <v>929</v>
      </c>
      <c r="Q59" s="15">
        <v>55</v>
      </c>
      <c r="R59" s="42"/>
      <c r="S59" s="20" t="s">
        <v>930</v>
      </c>
      <c r="T59" s="21">
        <v>1972</v>
      </c>
      <c r="U59" s="28" t="s">
        <v>1007</v>
      </c>
      <c r="V59" s="21">
        <v>2009</v>
      </c>
      <c r="W59" s="25" t="s">
        <v>1027</v>
      </c>
      <c r="X59" s="21">
        <v>2012</v>
      </c>
      <c r="Y59" s="28"/>
      <c r="Z59" s="118">
        <f>$AD$3-V59</f>
        <v>4</v>
      </c>
      <c r="AA59" s="119" t="s">
        <v>931</v>
      </c>
      <c r="AB59" s="118" t="s">
        <v>121</v>
      </c>
      <c r="AC59" s="21"/>
      <c r="AE59" s="90" t="s">
        <v>373</v>
      </c>
      <c r="AF59" s="82"/>
      <c r="CP59" s="19" t="str">
        <f>+S59</f>
        <v>Baschong Clemens</v>
      </c>
      <c r="CR59" s="19">
        <f>+Z59</f>
        <v>4</v>
      </c>
      <c r="CS59" s="19" t="str">
        <f>+AB59</f>
        <v>D</v>
      </c>
      <c r="CT59" s="154">
        <v>4311</v>
      </c>
      <c r="CU59" s="126"/>
      <c r="CV59" s="125">
        <v>782</v>
      </c>
      <c r="CW59" s="33">
        <f>VLOOKUP($CV59,Funktionsbezeichnungen,3,0)</f>
        <v>8</v>
      </c>
      <c r="CX59" s="83" t="str">
        <f>VLOOKUP($CV59,Funktionsbezeichnungen,2,0)</f>
        <v>Projektingenieur 2</v>
      </c>
      <c r="CY59" s="125">
        <v>782</v>
      </c>
      <c r="CZ59" s="33">
        <f>VLOOKUP($CY59,Funktionsbezeichnungen,3,0)</f>
        <v>8</v>
      </c>
      <c r="DA59" s="83" t="str">
        <f>VLOOKUP($CY59,Funktionsbezeichnungen,2,0)</f>
        <v>Projektingenieur 2</v>
      </c>
      <c r="DB59" s="20"/>
      <c r="DC59" s="33">
        <v>781</v>
      </c>
      <c r="DD59" s="33">
        <f>VLOOKUP($DC59,Funktionsbezeichnungen,3,0)</f>
        <v>7</v>
      </c>
      <c r="DE59" s="83" t="str">
        <f>VLOOKUP($DC59,Funktionsbezeichnungen,2,0)</f>
        <v>Projektingenieur 1</v>
      </c>
      <c r="DJ59" s="19">
        <f t="shared" si="5"/>
        <v>4311</v>
      </c>
      <c r="DK59" s="153">
        <v>2</v>
      </c>
      <c r="DL59" s="19">
        <v>2</v>
      </c>
      <c r="DM59" s="19" t="s">
        <v>952</v>
      </c>
    </row>
    <row r="60" spans="1:117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0" t="s">
        <v>529</v>
      </c>
      <c r="T60" s="21">
        <v>1984</v>
      </c>
      <c r="U60" s="28" t="s">
        <v>1006</v>
      </c>
      <c r="V60" s="21">
        <v>2009</v>
      </c>
      <c r="W60" s="25"/>
      <c r="X60" s="21"/>
      <c r="Y60" s="28"/>
      <c r="Z60" s="118">
        <f t="shared" si="1"/>
        <v>4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Jung Roman</v>
      </c>
      <c r="CR60" s="19">
        <f t="shared" si="3"/>
        <v>4</v>
      </c>
      <c r="CS60" s="19" t="str">
        <f t="shared" si="4"/>
        <v>D</v>
      </c>
      <c r="CT60" s="154">
        <v>8565</v>
      </c>
      <c r="CU60" s="126"/>
      <c r="CV60" s="125">
        <v>771</v>
      </c>
      <c r="CW60" s="33">
        <f t="shared" si="14"/>
        <v>7</v>
      </c>
      <c r="CX60" s="83" t="str">
        <f t="shared" si="15"/>
        <v>Projektingenieur 1</v>
      </c>
      <c r="CY60" s="125">
        <v>771</v>
      </c>
      <c r="CZ60" s="33">
        <f t="shared" si="16"/>
        <v>7</v>
      </c>
      <c r="DA60" s="83" t="str">
        <f t="shared" si="17"/>
        <v>Projektingenieur 1</v>
      </c>
      <c r="DB60" s="20"/>
      <c r="DC60" s="33">
        <v>771</v>
      </c>
      <c r="DD60" s="33">
        <f t="shared" si="18"/>
        <v>7</v>
      </c>
      <c r="DE60" s="83" t="str">
        <f t="shared" si="19"/>
        <v>Projektingenieur 1</v>
      </c>
      <c r="DJ60" s="19">
        <f t="shared" si="5"/>
        <v>8565</v>
      </c>
      <c r="DK60" s="153">
        <v>2</v>
      </c>
      <c r="DL60" s="19">
        <v>3</v>
      </c>
      <c r="DM60" s="19" t="s">
        <v>951</v>
      </c>
    </row>
    <row r="61" spans="1:117" s="19" customFormat="1" x14ac:dyDescent="0.2">
      <c r="A61" s="53">
        <v>0</v>
      </c>
      <c r="B61" s="53"/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0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1"/>
        <v>4</v>
      </c>
      <c r="AA61" s="25" t="s">
        <v>108</v>
      </c>
      <c r="AB61" s="21" t="s">
        <v>121</v>
      </c>
      <c r="AC61" s="21"/>
      <c r="AE61" s="90" t="s">
        <v>375</v>
      </c>
      <c r="AF61" s="82"/>
      <c r="CP61" s="19" t="str">
        <f t="shared" si="2"/>
        <v>Schoeffel Daniel</v>
      </c>
      <c r="CR61" s="19">
        <f t="shared" si="3"/>
        <v>4</v>
      </c>
      <c r="CS61" s="19" t="str">
        <f t="shared" si="4"/>
        <v>D</v>
      </c>
      <c r="CT61" s="154">
        <v>8569</v>
      </c>
      <c r="CU61" s="126"/>
      <c r="CV61" s="125">
        <v>771</v>
      </c>
      <c r="CW61" s="33">
        <f t="shared" si="14"/>
        <v>7</v>
      </c>
      <c r="CX61" s="83" t="str">
        <f t="shared" si="15"/>
        <v>Projektingenieur 1</v>
      </c>
      <c r="CY61" s="125">
        <v>771</v>
      </c>
      <c r="CZ61" s="33">
        <f t="shared" si="16"/>
        <v>7</v>
      </c>
      <c r="DA61" s="83" t="str">
        <f t="shared" si="17"/>
        <v>Projektingenieur 1</v>
      </c>
      <c r="DB61" s="20"/>
      <c r="DC61" s="33">
        <v>771</v>
      </c>
      <c r="DD61" s="33">
        <f t="shared" si="18"/>
        <v>7</v>
      </c>
      <c r="DE61" s="83" t="str">
        <f t="shared" si="19"/>
        <v>Projektingenieur 1</v>
      </c>
      <c r="DJ61" s="19">
        <f t="shared" si="5"/>
        <v>8569</v>
      </c>
      <c r="DK61" s="153">
        <v>2</v>
      </c>
      <c r="DL61" s="19">
        <v>3</v>
      </c>
      <c r="DM61" s="19" t="s">
        <v>951</v>
      </c>
    </row>
    <row r="62" spans="1:117" s="19" customFormat="1" x14ac:dyDescent="0.2">
      <c r="A62" s="53">
        <v>0</v>
      </c>
      <c r="B62" s="53">
        <v>1</v>
      </c>
      <c r="C62" s="53">
        <f>IF(Z62&gt;=10,1,0)</f>
        <v>0</v>
      </c>
      <c r="D62" s="55">
        <v>1</v>
      </c>
      <c r="E62" s="55"/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1003</v>
      </c>
      <c r="Q62" s="15">
        <v>58</v>
      </c>
      <c r="R62" s="42"/>
      <c r="S62" s="20" t="s">
        <v>1004</v>
      </c>
      <c r="T62" s="21">
        <v>1984</v>
      </c>
      <c r="U62" s="28" t="s">
        <v>194</v>
      </c>
      <c r="V62" s="21">
        <v>2009</v>
      </c>
      <c r="W62" s="25"/>
      <c r="X62" s="21"/>
      <c r="Y62" s="28" t="s">
        <v>91</v>
      </c>
      <c r="Z62" s="21">
        <f>$AD$3-V62</f>
        <v>4</v>
      </c>
      <c r="AA62" s="25" t="s">
        <v>269</v>
      </c>
      <c r="AB62" s="21" t="s">
        <v>121</v>
      </c>
      <c r="AC62" s="21"/>
      <c r="AE62" s="90" t="s">
        <v>375</v>
      </c>
      <c r="AF62" s="82"/>
      <c r="CP62" s="19" t="str">
        <f>+S62</f>
        <v>Vecchi Sandra</v>
      </c>
      <c r="CR62" s="19">
        <f>+Z62</f>
        <v>4</v>
      </c>
      <c r="CS62" s="19" t="str">
        <f>+AB62</f>
        <v>D</v>
      </c>
      <c r="CT62" s="154">
        <v>4906</v>
      </c>
      <c r="CU62" s="126"/>
      <c r="CV62" s="125">
        <v>771</v>
      </c>
      <c r="CW62" s="33">
        <f t="shared" si="14"/>
        <v>7</v>
      </c>
      <c r="CX62" s="83" t="str">
        <f t="shared" si="15"/>
        <v>Projektingenieur 1</v>
      </c>
      <c r="CY62" s="125">
        <v>771</v>
      </c>
      <c r="CZ62" s="33">
        <f t="shared" si="16"/>
        <v>7</v>
      </c>
      <c r="DA62" s="83" t="str">
        <f t="shared" si="17"/>
        <v>Projektingenieur 1</v>
      </c>
      <c r="DB62" s="20"/>
      <c r="DC62" s="33">
        <v>771</v>
      </c>
      <c r="DD62" s="33">
        <f t="shared" si="18"/>
        <v>7</v>
      </c>
      <c r="DE62" s="83" t="str">
        <f t="shared" si="19"/>
        <v>Projektingenieur 1</v>
      </c>
      <c r="DJ62" s="19">
        <f>+CT62</f>
        <v>4906</v>
      </c>
      <c r="DK62" s="153">
        <v>2</v>
      </c>
      <c r="DL62" s="19">
        <v>1</v>
      </c>
      <c r="DM62" s="19" t="s">
        <v>951</v>
      </c>
    </row>
    <row r="63" spans="1:117" s="19" customFormat="1" x14ac:dyDescent="0.2">
      <c r="A63" s="53">
        <v>0</v>
      </c>
      <c r="B63" s="53">
        <v>1</v>
      </c>
      <c r="C63" s="53">
        <f t="shared" si="0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360</v>
      </c>
      <c r="P63" s="15" t="s">
        <v>635</v>
      </c>
      <c r="Q63" s="15">
        <v>59</v>
      </c>
      <c r="R63" s="42"/>
      <c r="S63" s="20" t="s">
        <v>636</v>
      </c>
      <c r="T63" s="21">
        <v>1986</v>
      </c>
      <c r="U63" s="28" t="s">
        <v>1006</v>
      </c>
      <c r="V63" s="21">
        <v>2010</v>
      </c>
      <c r="W63" s="25"/>
      <c r="X63" s="21"/>
      <c r="Y63" s="28"/>
      <c r="Z63" s="118">
        <f t="shared" si="1"/>
        <v>3</v>
      </c>
      <c r="AA63" s="25" t="s">
        <v>269</v>
      </c>
      <c r="AB63" s="21" t="s">
        <v>121</v>
      </c>
      <c r="AC63" s="21"/>
      <c r="AE63" s="90" t="s">
        <v>375</v>
      </c>
      <c r="AF63" s="82"/>
      <c r="CP63" s="19" t="str">
        <f t="shared" si="2"/>
        <v>Bianchi Emmanuelle</v>
      </c>
      <c r="CR63" s="152">
        <f t="shared" si="3"/>
        <v>3</v>
      </c>
      <c r="CS63" s="153" t="str">
        <f t="shared" si="4"/>
        <v>D</v>
      </c>
      <c r="CT63" s="154">
        <v>7706</v>
      </c>
      <c r="CU63" s="126"/>
      <c r="CV63" s="125">
        <v>771</v>
      </c>
      <c r="CW63" s="33">
        <f t="shared" si="14"/>
        <v>7</v>
      </c>
      <c r="CX63" s="83" t="str">
        <f t="shared" si="15"/>
        <v>Projektingenieur 1</v>
      </c>
      <c r="CY63" s="125">
        <v>770</v>
      </c>
      <c r="CZ63" s="33">
        <f t="shared" si="16"/>
        <v>6</v>
      </c>
      <c r="DA63" s="83" t="str">
        <f t="shared" si="17"/>
        <v>Vorstufe Projektingenieur</v>
      </c>
      <c r="DB63" s="20"/>
      <c r="DC63" s="33">
        <v>771</v>
      </c>
      <c r="DD63" s="33">
        <f t="shared" si="18"/>
        <v>7</v>
      </c>
      <c r="DE63" s="83" t="str">
        <f t="shared" si="19"/>
        <v>Projektingenieur 1</v>
      </c>
      <c r="DJ63" s="19">
        <f t="shared" si="5"/>
        <v>7706</v>
      </c>
      <c r="DK63" s="153">
        <v>2</v>
      </c>
      <c r="DL63" s="19">
        <v>3</v>
      </c>
      <c r="DM63" s="19" t="s">
        <v>951</v>
      </c>
    </row>
    <row r="64" spans="1:117" s="19" customFormat="1" x14ac:dyDescent="0.2">
      <c r="A64" s="53">
        <v>0</v>
      </c>
      <c r="B64" s="53"/>
      <c r="C64" s="53">
        <f t="shared" si="0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0" t="s">
        <v>697</v>
      </c>
      <c r="T64" s="21">
        <v>1984</v>
      </c>
      <c r="U64" s="28" t="s">
        <v>1006</v>
      </c>
      <c r="V64" s="21">
        <v>2010</v>
      </c>
      <c r="W64" s="25"/>
      <c r="X64" s="21"/>
      <c r="Y64" s="28"/>
      <c r="Z64" s="21">
        <f t="shared" si="1"/>
        <v>3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 t="shared" si="2"/>
        <v>Indermitte Martin</v>
      </c>
      <c r="CR64" s="152">
        <f t="shared" si="3"/>
        <v>3</v>
      </c>
      <c r="CS64" s="153" t="str">
        <f t="shared" si="4"/>
        <v>D</v>
      </c>
      <c r="CT64" s="154">
        <v>4901</v>
      </c>
      <c r="CU64" s="126"/>
      <c r="CV64" s="125">
        <v>771</v>
      </c>
      <c r="CW64" s="33">
        <f t="shared" si="14"/>
        <v>7</v>
      </c>
      <c r="CX64" s="83" t="str">
        <f t="shared" si="15"/>
        <v>Projektingenieur 1</v>
      </c>
      <c r="CY64" s="125">
        <v>770</v>
      </c>
      <c r="CZ64" s="33">
        <f t="shared" si="16"/>
        <v>6</v>
      </c>
      <c r="DA64" s="83" t="str">
        <f t="shared" si="17"/>
        <v>Vorstufe Projektingenieur</v>
      </c>
      <c r="DB64" s="20"/>
      <c r="DC64" s="33">
        <v>771</v>
      </c>
      <c r="DD64" s="33">
        <f t="shared" si="18"/>
        <v>7</v>
      </c>
      <c r="DE64" s="83" t="str">
        <f t="shared" si="19"/>
        <v>Projektingenieur 1</v>
      </c>
      <c r="DJ64" s="19">
        <f t="shared" si="5"/>
        <v>4901</v>
      </c>
      <c r="DK64" s="153">
        <v>2</v>
      </c>
      <c r="DL64" s="19">
        <v>3</v>
      </c>
      <c r="DM64" s="19" t="s">
        <v>951</v>
      </c>
    </row>
    <row r="65" spans="1:117" s="19" customFormat="1" x14ac:dyDescent="0.2">
      <c r="A65" s="53">
        <v>0</v>
      </c>
      <c r="B65" s="53"/>
      <c r="C65" s="53">
        <f t="shared" si="0"/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358</v>
      </c>
      <c r="P65" s="15" t="s">
        <v>1008</v>
      </c>
      <c r="Q65" s="15">
        <v>61</v>
      </c>
      <c r="R65" s="42"/>
      <c r="S65" s="20" t="s">
        <v>1009</v>
      </c>
      <c r="T65" s="21">
        <v>1987</v>
      </c>
      <c r="U65" s="28" t="s">
        <v>1006</v>
      </c>
      <c r="V65" s="21">
        <v>2011</v>
      </c>
      <c r="W65" s="25"/>
      <c r="X65" s="21"/>
      <c r="Y65" s="28"/>
      <c r="Z65" s="118">
        <f t="shared" si="1"/>
        <v>2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 t="shared" si="2"/>
        <v>Bürgin Johannes</v>
      </c>
      <c r="CR65" s="152">
        <f t="shared" si="3"/>
        <v>2</v>
      </c>
      <c r="CS65" s="153" t="str">
        <f t="shared" si="4"/>
        <v>D</v>
      </c>
      <c r="CT65" s="154">
        <v>4907</v>
      </c>
      <c r="CU65" s="126"/>
      <c r="CV65" s="125">
        <v>771</v>
      </c>
      <c r="CW65" s="33">
        <f t="shared" si="14"/>
        <v>7</v>
      </c>
      <c r="CX65" s="83" t="str">
        <f t="shared" si="15"/>
        <v>Projektingenieur 1</v>
      </c>
      <c r="CY65" s="125">
        <v>770</v>
      </c>
      <c r="CZ65" s="33">
        <f t="shared" si="16"/>
        <v>6</v>
      </c>
      <c r="DA65" s="83" t="str">
        <f t="shared" si="17"/>
        <v>Vorstufe Projektingenieur</v>
      </c>
      <c r="DB65" s="20"/>
      <c r="DC65" s="33">
        <v>771</v>
      </c>
      <c r="DD65" s="33">
        <f t="shared" si="18"/>
        <v>7</v>
      </c>
      <c r="DE65" s="83" t="str">
        <f t="shared" si="19"/>
        <v>Projektingenieur 1</v>
      </c>
      <c r="DJ65" s="19">
        <f t="shared" si="5"/>
        <v>4907</v>
      </c>
      <c r="DK65" s="153">
        <v>2</v>
      </c>
      <c r="DL65" s="19">
        <v>3</v>
      </c>
      <c r="DM65" s="19" t="s">
        <v>951</v>
      </c>
    </row>
    <row r="66" spans="1:117" s="19" customFormat="1" x14ac:dyDescent="0.2">
      <c r="A66" s="53">
        <v>0</v>
      </c>
      <c r="B66" s="53"/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358</v>
      </c>
      <c r="P66" s="15" t="s">
        <v>909</v>
      </c>
      <c r="Q66" s="15">
        <v>62</v>
      </c>
      <c r="R66" s="42"/>
      <c r="S66" s="20" t="s">
        <v>910</v>
      </c>
      <c r="T66" s="21">
        <v>1987</v>
      </c>
      <c r="U66" s="28" t="s">
        <v>1006</v>
      </c>
      <c r="V66" s="21">
        <v>2012</v>
      </c>
      <c r="W66" s="25"/>
      <c r="X66" s="21"/>
      <c r="Y66" s="28"/>
      <c r="Z66" s="118">
        <f t="shared" si="1"/>
        <v>1</v>
      </c>
      <c r="AA66" s="25" t="s">
        <v>698</v>
      </c>
      <c r="AB66" s="21" t="s">
        <v>121</v>
      </c>
      <c r="AC66" s="21"/>
      <c r="AE66" s="90" t="s">
        <v>375</v>
      </c>
      <c r="AF66" s="82"/>
      <c r="CP66" s="19" t="str">
        <f t="shared" si="2"/>
        <v>Frei Lukas</v>
      </c>
      <c r="CR66" s="152">
        <f t="shared" si="3"/>
        <v>1</v>
      </c>
      <c r="CS66" s="153" t="str">
        <f t="shared" si="4"/>
        <v>D</v>
      </c>
      <c r="CT66" s="154">
        <v>4308</v>
      </c>
      <c r="CU66" s="126"/>
      <c r="CV66" s="125">
        <v>771</v>
      </c>
      <c r="CW66" s="33">
        <f t="shared" si="14"/>
        <v>7</v>
      </c>
      <c r="CX66" s="83" t="str">
        <f t="shared" si="15"/>
        <v>Projektingenieur 1</v>
      </c>
      <c r="CY66" s="125">
        <v>770</v>
      </c>
      <c r="CZ66" s="33">
        <f t="shared" si="16"/>
        <v>6</v>
      </c>
      <c r="DA66" s="83" t="str">
        <f t="shared" si="17"/>
        <v>Vorstufe Projektingenieur</v>
      </c>
      <c r="DB66" s="20"/>
      <c r="DC66" s="33">
        <v>771</v>
      </c>
      <c r="DD66" s="33">
        <f t="shared" si="18"/>
        <v>7</v>
      </c>
      <c r="DE66" s="83" t="str">
        <f t="shared" si="19"/>
        <v>Projektingenieur 1</v>
      </c>
      <c r="DJ66" s="19">
        <f t="shared" si="5"/>
        <v>4308</v>
      </c>
      <c r="DK66" s="153">
        <v>2</v>
      </c>
      <c r="DL66" s="19">
        <v>3</v>
      </c>
      <c r="DM66" s="19" t="s">
        <v>951</v>
      </c>
    </row>
    <row r="67" spans="1:117" s="19" customFormat="1" x14ac:dyDescent="0.2">
      <c r="A67" s="53">
        <v>0</v>
      </c>
      <c r="B67" s="53"/>
      <c r="C67" s="53">
        <f t="shared" si="0"/>
        <v>0</v>
      </c>
      <c r="D67" s="55"/>
      <c r="E67" s="55">
        <v>1</v>
      </c>
      <c r="F67" s="56"/>
      <c r="G67" s="54"/>
      <c r="H67" s="54"/>
      <c r="I67" s="56"/>
      <c r="J67" s="54"/>
      <c r="K67" s="56"/>
      <c r="L67" s="56"/>
      <c r="M67" s="56"/>
      <c r="N67" s="58"/>
      <c r="O67" s="52" t="s">
        <v>360</v>
      </c>
      <c r="P67" s="15" t="s">
        <v>912</v>
      </c>
      <c r="Q67" s="15">
        <v>63</v>
      </c>
      <c r="R67" s="42"/>
      <c r="S67" s="20" t="s">
        <v>913</v>
      </c>
      <c r="T67" s="21">
        <v>1987</v>
      </c>
      <c r="U67" s="28" t="s">
        <v>1006</v>
      </c>
      <c r="V67" s="21">
        <v>2012</v>
      </c>
      <c r="W67" s="25"/>
      <c r="X67" s="21"/>
      <c r="Y67" s="28" t="s">
        <v>91</v>
      </c>
      <c r="Z67" s="118">
        <f t="shared" si="1"/>
        <v>1</v>
      </c>
      <c r="AA67" s="25" t="s">
        <v>108</v>
      </c>
      <c r="AB67" s="21" t="s">
        <v>121</v>
      </c>
      <c r="AC67" s="21"/>
      <c r="AE67" s="90" t="s">
        <v>375</v>
      </c>
      <c r="AF67" s="82"/>
      <c r="CP67" s="19" t="str">
        <f t="shared" si="2"/>
        <v>D'Arco Marcel</v>
      </c>
      <c r="CR67" s="152">
        <f t="shared" si="3"/>
        <v>1</v>
      </c>
      <c r="CS67" s="153" t="str">
        <f t="shared" si="4"/>
        <v>D</v>
      </c>
      <c r="CT67" s="154">
        <v>4310</v>
      </c>
      <c r="CU67" s="126"/>
      <c r="CV67" s="125">
        <v>771</v>
      </c>
      <c r="CW67" s="33">
        <f t="shared" si="14"/>
        <v>7</v>
      </c>
      <c r="CX67" s="83" t="str">
        <f t="shared" si="15"/>
        <v>Projektingenieur 1</v>
      </c>
      <c r="CY67" s="125">
        <v>770</v>
      </c>
      <c r="CZ67" s="33">
        <f t="shared" si="16"/>
        <v>6</v>
      </c>
      <c r="DA67" s="83" t="str">
        <f t="shared" si="17"/>
        <v>Vorstufe Projektingenieur</v>
      </c>
      <c r="DB67" s="20"/>
      <c r="DC67" s="33">
        <v>771</v>
      </c>
      <c r="DD67" s="33">
        <f t="shared" si="18"/>
        <v>7</v>
      </c>
      <c r="DE67" s="83" t="str">
        <f t="shared" si="19"/>
        <v>Projektingenieur 1</v>
      </c>
      <c r="DJ67" s="19">
        <f t="shared" si="5"/>
        <v>4310</v>
      </c>
      <c r="DK67" s="153">
        <v>2</v>
      </c>
      <c r="DL67" s="19">
        <v>3</v>
      </c>
      <c r="DM67" s="19" t="s">
        <v>951</v>
      </c>
    </row>
    <row r="68" spans="1:117" s="19" customFormat="1" x14ac:dyDescent="0.2">
      <c r="A68" s="53">
        <v>0</v>
      </c>
      <c r="B68" s="53">
        <v>1</v>
      </c>
      <c r="C68" s="53">
        <f t="shared" si="0"/>
        <v>0</v>
      </c>
      <c r="D68" s="55"/>
      <c r="E68" s="55">
        <v>1</v>
      </c>
      <c r="F68" s="56"/>
      <c r="G68" s="54"/>
      <c r="H68" s="54"/>
      <c r="I68" s="56"/>
      <c r="J68" s="54"/>
      <c r="K68" s="56"/>
      <c r="L68" s="56"/>
      <c r="M68" s="56"/>
      <c r="N68" s="58"/>
      <c r="O68" s="52" t="s">
        <v>360</v>
      </c>
      <c r="P68" s="15" t="s">
        <v>914</v>
      </c>
      <c r="Q68" s="15">
        <v>64</v>
      </c>
      <c r="R68" s="42"/>
      <c r="S68" s="20" t="s">
        <v>915</v>
      </c>
      <c r="T68" s="21">
        <v>1989</v>
      </c>
      <c r="U68" s="28" t="s">
        <v>1006</v>
      </c>
      <c r="V68" s="21">
        <v>2012</v>
      </c>
      <c r="W68" s="25"/>
      <c r="X68" s="21"/>
      <c r="Y68" s="28" t="s">
        <v>91</v>
      </c>
      <c r="Z68" s="118">
        <f t="shared" si="1"/>
        <v>1</v>
      </c>
      <c r="AA68" s="25" t="s">
        <v>269</v>
      </c>
      <c r="AB68" s="21" t="s">
        <v>121</v>
      </c>
      <c r="AC68" s="21"/>
      <c r="AE68" s="90" t="s">
        <v>375</v>
      </c>
      <c r="AF68" s="82"/>
      <c r="CP68" s="19" t="str">
        <f t="shared" si="2"/>
        <v>Vögtli Jöelle</v>
      </c>
      <c r="CR68" s="152">
        <f t="shared" si="3"/>
        <v>1</v>
      </c>
      <c r="CS68" s="153" t="str">
        <f t="shared" si="4"/>
        <v>D</v>
      </c>
      <c r="CT68" s="154">
        <v>4309</v>
      </c>
      <c r="CU68" s="126"/>
      <c r="CV68" s="125">
        <v>771</v>
      </c>
      <c r="CW68" s="33">
        <f t="shared" si="14"/>
        <v>7</v>
      </c>
      <c r="CX68" s="83" t="str">
        <f t="shared" si="15"/>
        <v>Projektingenieur 1</v>
      </c>
      <c r="CY68" s="125">
        <v>770</v>
      </c>
      <c r="CZ68" s="33">
        <f t="shared" si="16"/>
        <v>6</v>
      </c>
      <c r="DA68" s="83" t="str">
        <f t="shared" si="17"/>
        <v>Vorstufe Projektingenieur</v>
      </c>
      <c r="DB68" s="20"/>
      <c r="DC68" s="33">
        <v>771</v>
      </c>
      <c r="DD68" s="33">
        <f t="shared" si="18"/>
        <v>7</v>
      </c>
      <c r="DE68" s="83" t="str">
        <f t="shared" si="19"/>
        <v>Projektingenieur 1</v>
      </c>
      <c r="DJ68" s="19">
        <f>+CT68</f>
        <v>4309</v>
      </c>
      <c r="DK68" s="153">
        <v>2</v>
      </c>
      <c r="DL68" s="19">
        <v>3</v>
      </c>
      <c r="DM68" s="19" t="s">
        <v>951</v>
      </c>
    </row>
    <row r="69" spans="1:117" s="19" customFormat="1" ht="27" x14ac:dyDescent="0.2">
      <c r="A69" s="53">
        <v>0</v>
      </c>
      <c r="B69" s="53">
        <v>1</v>
      </c>
      <c r="C69" s="53">
        <f t="shared" si="0"/>
        <v>1</v>
      </c>
      <c r="D69" s="55"/>
      <c r="E69" s="55">
        <v>1</v>
      </c>
      <c r="F69" s="56"/>
      <c r="G69" s="54"/>
      <c r="H69" s="54"/>
      <c r="I69" s="56"/>
      <c r="J69" s="54"/>
      <c r="K69" s="56"/>
      <c r="L69" s="56"/>
      <c r="M69" s="56"/>
      <c r="N69" s="58"/>
      <c r="O69" s="52" t="s">
        <v>358</v>
      </c>
      <c r="P69" s="15" t="s">
        <v>1014</v>
      </c>
      <c r="Q69" s="15">
        <v>65</v>
      </c>
      <c r="R69" s="42"/>
      <c r="S69" s="20" t="s">
        <v>1015</v>
      </c>
      <c r="T69" s="21">
        <v>1980</v>
      </c>
      <c r="U69" s="28" t="s">
        <v>1032</v>
      </c>
      <c r="V69" s="21">
        <v>2002</v>
      </c>
      <c r="W69" s="28" t="s">
        <v>1006</v>
      </c>
      <c r="X69" s="21">
        <v>2013</v>
      </c>
      <c r="Y69" s="28"/>
      <c r="Z69" s="118">
        <f t="shared" si="1"/>
        <v>11</v>
      </c>
      <c r="AA69" s="25" t="s">
        <v>916</v>
      </c>
      <c r="AB69" s="21" t="s">
        <v>121</v>
      </c>
      <c r="AC69" s="21"/>
      <c r="AE69" s="90" t="s">
        <v>375</v>
      </c>
      <c r="AF69" s="82"/>
      <c r="CP69" s="19" t="str">
        <f t="shared" si="2"/>
        <v>Hochuli Antonina</v>
      </c>
      <c r="CR69" s="152">
        <f t="shared" si="3"/>
        <v>11</v>
      </c>
      <c r="CS69" s="153" t="str">
        <f t="shared" si="4"/>
        <v>D</v>
      </c>
      <c r="CT69" s="154">
        <v>8579</v>
      </c>
      <c r="CU69" s="126"/>
      <c r="CV69" s="125">
        <v>771</v>
      </c>
      <c r="CW69" s="33">
        <f t="shared" si="14"/>
        <v>7</v>
      </c>
      <c r="CX69" s="83" t="str">
        <f t="shared" si="15"/>
        <v>Projektingenieur 1</v>
      </c>
      <c r="CY69" s="125">
        <v>770</v>
      </c>
      <c r="CZ69" s="33">
        <f t="shared" si="16"/>
        <v>6</v>
      </c>
      <c r="DA69" s="83" t="str">
        <f t="shared" si="17"/>
        <v>Vorstufe Projektingenieur</v>
      </c>
      <c r="DB69" s="20"/>
      <c r="DC69" s="33">
        <v>771</v>
      </c>
      <c r="DD69" s="33">
        <f t="shared" si="18"/>
        <v>7</v>
      </c>
      <c r="DE69" s="83" t="str">
        <f t="shared" si="19"/>
        <v>Projektingenieur 1</v>
      </c>
      <c r="DJ69" s="19">
        <f>+CT69</f>
        <v>8579</v>
      </c>
      <c r="DK69" s="153">
        <v>2</v>
      </c>
      <c r="DL69" s="19">
        <v>3</v>
      </c>
      <c r="DM69" s="19" t="s">
        <v>951</v>
      </c>
    </row>
    <row r="70" spans="1:117" s="19" customFormat="1" x14ac:dyDescent="0.2">
      <c r="A70" s="53">
        <v>0</v>
      </c>
      <c r="B70" s="53">
        <v>1</v>
      </c>
      <c r="C70" s="53">
        <f t="shared" si="0"/>
        <v>0</v>
      </c>
      <c r="D70" s="55"/>
      <c r="E70" s="55">
        <v>1</v>
      </c>
      <c r="F70" s="56"/>
      <c r="G70" s="54"/>
      <c r="H70" s="54"/>
      <c r="I70" s="56"/>
      <c r="J70" s="54"/>
      <c r="K70" s="56"/>
      <c r="L70" s="56"/>
      <c r="M70" s="56"/>
      <c r="N70" s="58"/>
      <c r="O70" s="52" t="s">
        <v>359</v>
      </c>
      <c r="P70" s="15" t="s">
        <v>1029</v>
      </c>
      <c r="Q70" s="15">
        <v>66</v>
      </c>
      <c r="R70" s="42"/>
      <c r="S70" s="20" t="s">
        <v>1030</v>
      </c>
      <c r="T70" s="21">
        <v>1989</v>
      </c>
      <c r="U70" s="28" t="s">
        <v>1006</v>
      </c>
      <c r="V70" s="21">
        <v>2013</v>
      </c>
      <c r="W70" s="25"/>
      <c r="X70" s="21"/>
      <c r="Y70" s="28"/>
      <c r="Z70" s="118">
        <f t="shared" si="1"/>
        <v>0</v>
      </c>
      <c r="AA70" s="25" t="s">
        <v>916</v>
      </c>
      <c r="AB70" s="21" t="s">
        <v>121</v>
      </c>
      <c r="AC70" s="21"/>
      <c r="AE70" s="90" t="s">
        <v>375</v>
      </c>
      <c r="AF70" s="82"/>
      <c r="CP70" s="19" t="str">
        <f t="shared" si="2"/>
        <v>Stöhr Jessica</v>
      </c>
      <c r="CR70" s="152">
        <f t="shared" si="3"/>
        <v>0</v>
      </c>
      <c r="CS70" s="153" t="str">
        <f t="shared" si="4"/>
        <v>D</v>
      </c>
      <c r="CT70" s="154">
        <v>4313</v>
      </c>
      <c r="CU70" s="126"/>
      <c r="CV70" s="125">
        <v>771</v>
      </c>
      <c r="CW70" s="33">
        <f t="shared" si="14"/>
        <v>7</v>
      </c>
      <c r="CX70" s="83" t="str">
        <f t="shared" si="15"/>
        <v>Projektingenieur 1</v>
      </c>
      <c r="CY70" s="125">
        <v>770</v>
      </c>
      <c r="CZ70" s="33">
        <f t="shared" si="16"/>
        <v>6</v>
      </c>
      <c r="DA70" s="83" t="str">
        <f t="shared" si="17"/>
        <v>Vorstufe Projektingenieur</v>
      </c>
      <c r="DB70" s="20"/>
      <c r="DC70" s="33">
        <v>771</v>
      </c>
      <c r="DD70" s="33">
        <f t="shared" si="18"/>
        <v>7</v>
      </c>
      <c r="DE70" s="83" t="str">
        <f t="shared" si="19"/>
        <v>Projektingenieur 1</v>
      </c>
      <c r="DJ70" s="19">
        <f t="shared" si="5"/>
        <v>4313</v>
      </c>
      <c r="DK70" s="153">
        <v>2</v>
      </c>
      <c r="DL70" s="19">
        <v>3</v>
      </c>
      <c r="DM70" s="19" t="s">
        <v>951</v>
      </c>
    </row>
    <row r="71" spans="1:117" s="19" customFormat="1" ht="15.75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/>
      <c r="H71" s="54"/>
      <c r="I71" s="56">
        <v>1</v>
      </c>
      <c r="J71" s="54"/>
      <c r="K71" s="56"/>
      <c r="L71" s="56"/>
      <c r="M71" s="56"/>
      <c r="N71" s="58"/>
      <c r="O71" s="52" t="s">
        <v>361</v>
      </c>
      <c r="P71" s="15" t="s">
        <v>476</v>
      </c>
      <c r="Q71" s="15">
        <v>67</v>
      </c>
      <c r="R71" s="164" t="s">
        <v>928</v>
      </c>
      <c r="S71" s="29" t="s">
        <v>127</v>
      </c>
      <c r="T71" s="21">
        <v>1956</v>
      </c>
      <c r="U71" s="28" t="s">
        <v>126</v>
      </c>
      <c r="V71" s="21">
        <v>1976</v>
      </c>
      <c r="W71" s="25"/>
      <c r="X71" s="21"/>
      <c r="Y71" s="28" t="s">
        <v>242</v>
      </c>
      <c r="Z71" s="21">
        <f t="shared" si="1"/>
        <v>37</v>
      </c>
      <c r="AA71" s="25" t="s">
        <v>686</v>
      </c>
      <c r="AB71" s="21" t="s">
        <v>878</v>
      </c>
      <c r="AC71" s="21"/>
      <c r="AE71" s="90" t="s">
        <v>423</v>
      </c>
      <c r="AF71" s="82"/>
      <c r="CP71" s="19" t="str">
        <f t="shared" si="2"/>
        <v>Aebi Roger</v>
      </c>
      <c r="CR71" s="19">
        <f t="shared" si="3"/>
        <v>37</v>
      </c>
      <c r="CS71" s="19" t="str">
        <f t="shared" si="4"/>
        <v xml:space="preserve"> C/D 1)</v>
      </c>
      <c r="CT71" s="154">
        <v>6622</v>
      </c>
      <c r="CU71" s="126"/>
      <c r="CV71" s="125">
        <v>772</v>
      </c>
      <c r="CW71" s="33">
        <f t="shared" si="14"/>
        <v>8</v>
      </c>
      <c r="CX71" s="83" t="str">
        <f t="shared" si="15"/>
        <v>Projektingenieur 2</v>
      </c>
      <c r="CY71" s="125">
        <v>772</v>
      </c>
      <c r="CZ71" s="33">
        <f t="shared" si="16"/>
        <v>8</v>
      </c>
      <c r="DA71" s="83" t="str">
        <f t="shared" si="17"/>
        <v>Projektingenieur 2</v>
      </c>
      <c r="DB71" s="20"/>
      <c r="DC71" s="33">
        <v>772</v>
      </c>
      <c r="DD71" s="33">
        <f t="shared" si="18"/>
        <v>8</v>
      </c>
      <c r="DE71" s="83" t="str">
        <f t="shared" si="19"/>
        <v>Projektingenieur 2</v>
      </c>
      <c r="DJ71" s="19">
        <f t="shared" si="5"/>
        <v>6622</v>
      </c>
      <c r="DK71" s="153">
        <v>6</v>
      </c>
      <c r="DL71" s="19">
        <v>0</v>
      </c>
      <c r="DM71" s="185" t="s">
        <v>969</v>
      </c>
    </row>
    <row r="72" spans="1:117" s="19" customFormat="1" ht="15.75" x14ac:dyDescent="0.2">
      <c r="A72" s="53">
        <v>0</v>
      </c>
      <c r="B72" s="53"/>
      <c r="C72" s="53">
        <f>IF(Z72&gt;=10,1,0)</f>
        <v>1</v>
      </c>
      <c r="D72" s="55"/>
      <c r="E72" s="55"/>
      <c r="F72" s="56"/>
      <c r="G72" s="54"/>
      <c r="H72" s="54">
        <v>1</v>
      </c>
      <c r="I72" s="56">
        <v>1</v>
      </c>
      <c r="J72" s="54"/>
      <c r="K72" s="56"/>
      <c r="L72" s="56"/>
      <c r="M72" s="56"/>
      <c r="N72" s="58"/>
      <c r="O72" s="52" t="s">
        <v>358</v>
      </c>
      <c r="P72" s="15" t="s">
        <v>486</v>
      </c>
      <c r="Q72" s="15">
        <v>68</v>
      </c>
      <c r="R72" s="16"/>
      <c r="S72" s="20" t="s">
        <v>138</v>
      </c>
      <c r="T72" s="21">
        <v>1964</v>
      </c>
      <c r="U72" s="28" t="s">
        <v>126</v>
      </c>
      <c r="V72" s="21">
        <v>1985</v>
      </c>
      <c r="W72" s="25"/>
      <c r="X72" s="21"/>
      <c r="Y72" s="28" t="s">
        <v>203</v>
      </c>
      <c r="Z72" s="21">
        <f>$AD$3-V72</f>
        <v>28</v>
      </c>
      <c r="AA72" s="25" t="s">
        <v>110</v>
      </c>
      <c r="AB72" s="162" t="s">
        <v>927</v>
      </c>
      <c r="AC72" s="21"/>
      <c r="AE72" s="90" t="s">
        <v>376</v>
      </c>
      <c r="AF72" s="82"/>
      <c r="CP72" s="19" t="str">
        <f>+S72</f>
        <v>Oehen Beat</v>
      </c>
      <c r="CR72" s="19">
        <f>+Z72</f>
        <v>28</v>
      </c>
      <c r="CS72" s="19" t="str">
        <f>+AB72</f>
        <v xml:space="preserve"> C/D 1)</v>
      </c>
      <c r="CT72" s="154">
        <v>7622</v>
      </c>
      <c r="CU72" s="126"/>
      <c r="CV72" s="125">
        <v>772</v>
      </c>
      <c r="CW72" s="33">
        <f>VLOOKUP($CV72,Funktionsbezeichnungen,3,0)</f>
        <v>8</v>
      </c>
      <c r="CX72" s="83" t="str">
        <f>VLOOKUP($CV72,Funktionsbezeichnungen,2,0)</f>
        <v>Projektingenieur 2</v>
      </c>
      <c r="CY72" s="125">
        <v>772</v>
      </c>
      <c r="CZ72" s="33">
        <f>VLOOKUP($CY72,Funktionsbezeichnungen,3,0)</f>
        <v>8</v>
      </c>
      <c r="DA72" s="83" t="str">
        <f>VLOOKUP($CY72,Funktionsbezeichnungen,2,0)</f>
        <v>Projektingenieur 2</v>
      </c>
      <c r="DB72" s="20"/>
      <c r="DC72" s="125">
        <v>772</v>
      </c>
      <c r="DD72" s="33">
        <f>VLOOKUP($DC72,Funktionsbezeichnungen,3,0)</f>
        <v>8</v>
      </c>
      <c r="DE72" s="83" t="str">
        <f>VLOOKUP($DC72,Funktionsbezeichnungen,2,0)</f>
        <v>Projektingenieur 2</v>
      </c>
      <c r="DJ72" s="19">
        <f t="shared" ref="DJ72:DJ135" si="20">+CT72</f>
        <v>7622</v>
      </c>
      <c r="DK72" s="153">
        <v>6</v>
      </c>
      <c r="DL72" s="19">
        <v>0</v>
      </c>
      <c r="DM72" s="185" t="s">
        <v>968</v>
      </c>
    </row>
    <row r="73" spans="1:117" s="19" customFormat="1" ht="15.75" x14ac:dyDescent="0.2">
      <c r="A73" s="53">
        <v>0</v>
      </c>
      <c r="B73" s="53"/>
      <c r="C73" s="53">
        <f t="shared" si="0"/>
        <v>1</v>
      </c>
      <c r="D73" s="55"/>
      <c r="E73" s="55"/>
      <c r="F73" s="56"/>
      <c r="G73" s="54"/>
      <c r="H73" s="54">
        <v>1</v>
      </c>
      <c r="I73" s="56">
        <v>1</v>
      </c>
      <c r="J73" s="54"/>
      <c r="K73" s="56"/>
      <c r="L73" s="56"/>
      <c r="M73" s="56"/>
      <c r="N73" s="58"/>
      <c r="O73" s="52" t="s">
        <v>358</v>
      </c>
      <c r="P73" s="15" t="s">
        <v>477</v>
      </c>
      <c r="Q73" s="15">
        <v>69</v>
      </c>
      <c r="R73" s="16"/>
      <c r="S73" s="20" t="s">
        <v>134</v>
      </c>
      <c r="T73" s="21">
        <v>1954</v>
      </c>
      <c r="U73" s="28" t="s">
        <v>126</v>
      </c>
      <c r="V73" s="21">
        <v>1974</v>
      </c>
      <c r="W73" s="25"/>
      <c r="X73" s="21"/>
      <c r="Y73" s="28" t="s">
        <v>135</v>
      </c>
      <c r="Z73" s="21">
        <f t="shared" si="1"/>
        <v>39</v>
      </c>
      <c r="AA73" s="25" t="s">
        <v>110</v>
      </c>
      <c r="AB73" s="21" t="s">
        <v>879</v>
      </c>
      <c r="AC73" s="21"/>
      <c r="AE73" s="90" t="s">
        <v>404</v>
      </c>
      <c r="AF73" s="82"/>
      <c r="CP73" s="19" t="str">
        <f t="shared" si="2"/>
        <v>Imesch Robert</v>
      </c>
      <c r="CR73" s="19">
        <f t="shared" si="3"/>
        <v>39</v>
      </c>
      <c r="CS73" s="19" t="str">
        <f t="shared" si="4"/>
        <v xml:space="preserve"> D/C 3)</v>
      </c>
      <c r="CT73" s="154">
        <v>4249</v>
      </c>
      <c r="CU73" s="126"/>
      <c r="CV73" s="125">
        <v>772</v>
      </c>
      <c r="CW73" s="33">
        <f t="shared" si="14"/>
        <v>8</v>
      </c>
      <c r="CX73" s="83" t="str">
        <f t="shared" si="15"/>
        <v>Projektingenieur 2</v>
      </c>
      <c r="CY73" s="125">
        <v>772</v>
      </c>
      <c r="CZ73" s="33">
        <f t="shared" si="16"/>
        <v>8</v>
      </c>
      <c r="DA73" s="83" t="str">
        <f t="shared" si="17"/>
        <v>Projektingenieur 2</v>
      </c>
      <c r="DB73" s="20"/>
      <c r="DC73" s="33">
        <v>772</v>
      </c>
      <c r="DD73" s="33">
        <f t="shared" si="18"/>
        <v>8</v>
      </c>
      <c r="DE73" s="83" t="str">
        <f t="shared" si="19"/>
        <v>Projektingenieur 2</v>
      </c>
      <c r="DJ73" s="19">
        <f t="shared" si="20"/>
        <v>4249</v>
      </c>
      <c r="DK73" s="153">
        <v>6</v>
      </c>
      <c r="DL73" s="19">
        <v>0</v>
      </c>
      <c r="DM73" s="185" t="s">
        <v>968</v>
      </c>
    </row>
    <row r="74" spans="1:117" s="19" customFormat="1" ht="15.75" x14ac:dyDescent="0.2">
      <c r="A74" s="53">
        <v>0</v>
      </c>
      <c r="B74" s="53"/>
      <c r="C74" s="53">
        <f t="shared" si="0"/>
        <v>1</v>
      </c>
      <c r="D74" s="55"/>
      <c r="E74" s="55"/>
      <c r="F74" s="56"/>
      <c r="G74" s="54"/>
      <c r="H74" s="54">
        <v>1</v>
      </c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478</v>
      </c>
      <c r="Q74" s="15">
        <v>70</v>
      </c>
      <c r="R74" s="16"/>
      <c r="S74" s="20" t="s">
        <v>136</v>
      </c>
      <c r="T74" s="21">
        <v>1955</v>
      </c>
      <c r="U74" s="28" t="s">
        <v>126</v>
      </c>
      <c r="V74" s="21">
        <v>1975</v>
      </c>
      <c r="W74" s="25"/>
      <c r="X74" s="21"/>
      <c r="Y74" s="28" t="s">
        <v>135</v>
      </c>
      <c r="Z74" s="21">
        <f t="shared" si="1"/>
        <v>38</v>
      </c>
      <c r="AA74" s="25" t="s">
        <v>110</v>
      </c>
      <c r="AB74" s="21" t="s">
        <v>879</v>
      </c>
      <c r="AC74" s="21"/>
      <c r="AE74" s="90" t="s">
        <v>404</v>
      </c>
      <c r="AF74" s="82"/>
      <c r="CP74" s="19" t="str">
        <f t="shared" si="2"/>
        <v>Flückiger Hans Peter</v>
      </c>
      <c r="CR74" s="19">
        <f t="shared" si="3"/>
        <v>38</v>
      </c>
      <c r="CS74" s="19" t="str">
        <f t="shared" si="4"/>
        <v xml:space="preserve"> D/C 3)</v>
      </c>
      <c r="CT74" s="154">
        <v>4250</v>
      </c>
      <c r="CU74" s="126"/>
      <c r="CV74" s="125">
        <v>772</v>
      </c>
      <c r="CW74" s="33">
        <f t="shared" si="14"/>
        <v>8</v>
      </c>
      <c r="CX74" s="83" t="str">
        <f t="shared" si="15"/>
        <v>Projektingenieur 2</v>
      </c>
      <c r="CY74" s="125">
        <v>772</v>
      </c>
      <c r="CZ74" s="33">
        <f t="shared" si="16"/>
        <v>8</v>
      </c>
      <c r="DA74" s="83" t="str">
        <f t="shared" si="17"/>
        <v>Projektingenieur 2</v>
      </c>
      <c r="DB74" s="20"/>
      <c r="DC74" s="33">
        <v>772</v>
      </c>
      <c r="DD74" s="33">
        <f t="shared" si="18"/>
        <v>8</v>
      </c>
      <c r="DE74" s="83" t="str">
        <f t="shared" si="19"/>
        <v>Projektingenieur 2</v>
      </c>
      <c r="DJ74" s="19">
        <f t="shared" si="20"/>
        <v>4250</v>
      </c>
      <c r="DK74" s="153">
        <v>6</v>
      </c>
      <c r="DL74" s="19">
        <v>0</v>
      </c>
      <c r="DM74" s="185" t="s">
        <v>968</v>
      </c>
    </row>
    <row r="75" spans="1:117" s="19" customFormat="1" x14ac:dyDescent="0.2">
      <c r="A75" s="53">
        <v>0</v>
      </c>
      <c r="B75" s="53"/>
      <c r="C75" s="53">
        <f t="shared" si="0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479</v>
      </c>
      <c r="Q75" s="15">
        <v>71</v>
      </c>
      <c r="R75" s="16"/>
      <c r="S75" s="20" t="s">
        <v>130</v>
      </c>
      <c r="T75" s="21">
        <v>1949</v>
      </c>
      <c r="U75" s="28" t="s">
        <v>126</v>
      </c>
      <c r="V75" s="21">
        <v>1969</v>
      </c>
      <c r="W75" s="25"/>
      <c r="X75" s="21"/>
      <c r="Y75" s="28"/>
      <c r="Z75" s="21">
        <f t="shared" si="1"/>
        <v>44</v>
      </c>
      <c r="AA75" s="25" t="s">
        <v>687</v>
      </c>
      <c r="AB75" s="21" t="s">
        <v>121</v>
      </c>
      <c r="AC75" s="21"/>
      <c r="AE75" s="90" t="s">
        <v>422</v>
      </c>
      <c r="AF75" s="82"/>
      <c r="CP75" s="19" t="str">
        <f t="shared" si="2"/>
        <v>Ziegler Bruno</v>
      </c>
      <c r="CR75" s="19">
        <f t="shared" si="3"/>
        <v>44</v>
      </c>
      <c r="CS75" s="19" t="str">
        <f t="shared" si="4"/>
        <v>D</v>
      </c>
      <c r="CT75" s="154">
        <v>4147</v>
      </c>
      <c r="CU75" s="126"/>
      <c r="CV75" s="125">
        <v>742</v>
      </c>
      <c r="CW75" s="33">
        <f t="shared" si="14"/>
        <v>8</v>
      </c>
      <c r="CX75" s="83" t="str">
        <f t="shared" si="15"/>
        <v>Konstrukteur 5  / Fachplaner 5 / Gruppenchef 3</v>
      </c>
      <c r="CY75" s="125">
        <v>742</v>
      </c>
      <c r="CZ75" s="33">
        <f t="shared" si="16"/>
        <v>8</v>
      </c>
      <c r="DA75" s="83" t="str">
        <f t="shared" si="17"/>
        <v>Konstrukteur 5  / Fachplaner 5 / Gruppenchef 3</v>
      </c>
      <c r="DB75" s="20"/>
      <c r="DC75" s="33">
        <v>742</v>
      </c>
      <c r="DD75" s="33">
        <f t="shared" si="18"/>
        <v>8</v>
      </c>
      <c r="DE75" s="83" t="str">
        <f t="shared" si="19"/>
        <v>Konstrukteur 5  / Fachplaner 5 / Gruppenchef 3</v>
      </c>
      <c r="DJ75" s="19">
        <f t="shared" si="20"/>
        <v>4147</v>
      </c>
      <c r="DK75" s="153">
        <v>6</v>
      </c>
      <c r="DL75" s="19">
        <v>0</v>
      </c>
      <c r="DM75" s="19" t="s">
        <v>966</v>
      </c>
    </row>
    <row r="76" spans="1:117" s="19" customFormat="1" x14ac:dyDescent="0.2">
      <c r="A76" s="53">
        <v>0</v>
      </c>
      <c r="B76" s="53"/>
      <c r="C76" s="53">
        <f t="shared" si="0"/>
        <v>1</v>
      </c>
      <c r="D76" s="55"/>
      <c r="E76" s="55"/>
      <c r="F76" s="56"/>
      <c r="G76" s="54">
        <v>1</v>
      </c>
      <c r="H76" s="54">
        <v>1</v>
      </c>
      <c r="I76" s="56">
        <v>1</v>
      </c>
      <c r="J76" s="54"/>
      <c r="K76" s="56"/>
      <c r="L76" s="56"/>
      <c r="M76" s="56"/>
      <c r="N76" s="58"/>
      <c r="O76" s="52" t="s">
        <v>359</v>
      </c>
      <c r="P76" s="15" t="s">
        <v>481</v>
      </c>
      <c r="Q76" s="15">
        <v>72</v>
      </c>
      <c r="R76" s="16"/>
      <c r="S76" s="20" t="s">
        <v>132</v>
      </c>
      <c r="T76" s="21">
        <v>1951</v>
      </c>
      <c r="U76" s="28" t="s">
        <v>107</v>
      </c>
      <c r="V76" s="21">
        <v>1973</v>
      </c>
      <c r="W76" s="25"/>
      <c r="X76" s="21"/>
      <c r="Y76" s="28" t="s">
        <v>372</v>
      </c>
      <c r="Z76" s="21">
        <f t="shared" si="1"/>
        <v>40</v>
      </c>
      <c r="AA76" s="25" t="s">
        <v>689</v>
      </c>
      <c r="AB76" s="21" t="s">
        <v>121</v>
      </c>
      <c r="AC76" s="21"/>
      <c r="AE76" s="90" t="s">
        <v>393</v>
      </c>
      <c r="AF76" s="82"/>
      <c r="CP76" s="19" t="str">
        <f t="shared" si="2"/>
        <v>Benda Raymond</v>
      </c>
      <c r="CR76" s="19">
        <f t="shared" si="3"/>
        <v>40</v>
      </c>
      <c r="CS76" s="19" t="str">
        <f t="shared" si="4"/>
        <v>D</v>
      </c>
      <c r="CT76" s="154">
        <v>6601</v>
      </c>
      <c r="CU76" s="126"/>
      <c r="CV76" s="125">
        <v>771</v>
      </c>
      <c r="CW76" s="33">
        <f t="shared" si="14"/>
        <v>7</v>
      </c>
      <c r="CX76" s="83" t="str">
        <f t="shared" si="15"/>
        <v>Projektingenieur 1</v>
      </c>
      <c r="CY76" s="125">
        <v>771</v>
      </c>
      <c r="CZ76" s="33">
        <f t="shared" si="16"/>
        <v>7</v>
      </c>
      <c r="DA76" s="83" t="str">
        <f t="shared" si="17"/>
        <v>Projektingenieur 1</v>
      </c>
      <c r="DB76" s="20"/>
      <c r="DC76" s="33">
        <v>771</v>
      </c>
      <c r="DD76" s="33">
        <f t="shared" si="18"/>
        <v>7</v>
      </c>
      <c r="DE76" s="83" t="str">
        <f t="shared" si="19"/>
        <v>Projektingenieur 1</v>
      </c>
      <c r="DJ76" s="19">
        <f t="shared" si="20"/>
        <v>6601</v>
      </c>
      <c r="DK76" s="153">
        <v>6</v>
      </c>
      <c r="DL76" s="19">
        <v>0</v>
      </c>
      <c r="DM76" s="19" t="s">
        <v>968</v>
      </c>
    </row>
    <row r="77" spans="1:117" s="19" customFormat="1" x14ac:dyDescent="0.2">
      <c r="A77" s="53">
        <v>0</v>
      </c>
      <c r="B77" s="53"/>
      <c r="C77" s="53">
        <f t="shared" ref="C77:C141" si="21">IF(Z77&gt;=10,1,0)</f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482</v>
      </c>
      <c r="Q77" s="15">
        <v>73</v>
      </c>
      <c r="R77" s="16"/>
      <c r="S77" s="20" t="s">
        <v>260</v>
      </c>
      <c r="T77" s="21">
        <v>1956</v>
      </c>
      <c r="U77" s="28" t="s">
        <v>126</v>
      </c>
      <c r="V77" s="21">
        <v>1973</v>
      </c>
      <c r="W77" s="25"/>
      <c r="X77" s="21"/>
      <c r="Y77" s="28"/>
      <c r="Z77" s="21">
        <f t="shared" ref="Z77:Z131" si="22">$AD$3-V77</f>
        <v>40</v>
      </c>
      <c r="AA77" s="25" t="s">
        <v>139</v>
      </c>
      <c r="AB77" s="21" t="s">
        <v>121</v>
      </c>
      <c r="AC77" s="21"/>
      <c r="AE77" s="90" t="s">
        <v>377</v>
      </c>
      <c r="AF77" s="82"/>
      <c r="CP77" s="19" t="str">
        <f t="shared" ref="CP77:CP140" si="23">+S77</f>
        <v>Allemann  Bertrand</v>
      </c>
      <c r="CR77" s="19">
        <f t="shared" ref="CR77:CR131" si="24">+Z77</f>
        <v>40</v>
      </c>
      <c r="CS77" s="19" t="str">
        <f t="shared" ref="CS77:CS131" si="25">+AB77</f>
        <v>D</v>
      </c>
      <c r="CT77" s="154">
        <v>5631</v>
      </c>
      <c r="CU77" s="126"/>
      <c r="CV77" s="125">
        <v>741</v>
      </c>
      <c r="CW77" s="33">
        <f t="shared" si="14"/>
        <v>7</v>
      </c>
      <c r="CX77" s="83" t="str">
        <f t="shared" si="15"/>
        <v>Konstrukteur 4 / Fachplaner 4 / Gruppenchef 2</v>
      </c>
      <c r="CY77" s="125">
        <v>741</v>
      </c>
      <c r="CZ77" s="33">
        <f t="shared" si="16"/>
        <v>7</v>
      </c>
      <c r="DA77" s="83" t="str">
        <f t="shared" si="17"/>
        <v>Konstrukteur 4 / Fachplaner 4 / Gruppenchef 2</v>
      </c>
      <c r="DB77" s="20"/>
      <c r="DC77" s="33">
        <v>742</v>
      </c>
      <c r="DD77" s="33">
        <f t="shared" si="18"/>
        <v>8</v>
      </c>
      <c r="DE77" s="83" t="str">
        <f t="shared" si="19"/>
        <v>Konstrukteur 5  / Fachplaner 5 / Gruppenchef 3</v>
      </c>
      <c r="DJ77" s="19">
        <f t="shared" si="20"/>
        <v>5631</v>
      </c>
      <c r="DK77" s="153">
        <v>6</v>
      </c>
      <c r="DL77" s="19">
        <v>0</v>
      </c>
      <c r="DM77" s="19" t="s">
        <v>965</v>
      </c>
    </row>
    <row r="78" spans="1:117" s="19" customFormat="1" x14ac:dyDescent="0.2">
      <c r="A78" s="53">
        <v>0</v>
      </c>
      <c r="B78" s="53"/>
      <c r="C78" s="53">
        <f t="shared" si="21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483</v>
      </c>
      <c r="Q78" s="15">
        <v>74</v>
      </c>
      <c r="R78" s="16"/>
      <c r="S78" s="20" t="s">
        <v>137</v>
      </c>
      <c r="T78" s="21">
        <v>1958</v>
      </c>
      <c r="U78" s="28" t="s">
        <v>126</v>
      </c>
      <c r="V78" s="21">
        <v>1977</v>
      </c>
      <c r="W78" s="25"/>
      <c r="X78" s="21"/>
      <c r="Y78" s="28"/>
      <c r="Z78" s="21">
        <f t="shared" si="22"/>
        <v>36</v>
      </c>
      <c r="AA78" s="25" t="s">
        <v>129</v>
      </c>
      <c r="AB78" s="21" t="s">
        <v>121</v>
      </c>
      <c r="AC78" s="21"/>
      <c r="AE78" s="90" t="s">
        <v>377</v>
      </c>
      <c r="AF78" s="82"/>
      <c r="CP78" s="19" t="str">
        <f t="shared" si="23"/>
        <v>Lenherr Paul</v>
      </c>
      <c r="CR78" s="19">
        <f t="shared" si="24"/>
        <v>36</v>
      </c>
      <c r="CS78" s="19" t="str">
        <f t="shared" si="25"/>
        <v>D</v>
      </c>
      <c r="CT78" s="154">
        <v>6628</v>
      </c>
      <c r="CU78" s="126"/>
      <c r="CV78" s="125">
        <v>741</v>
      </c>
      <c r="CW78" s="33">
        <f t="shared" si="14"/>
        <v>7</v>
      </c>
      <c r="CX78" s="83" t="str">
        <f t="shared" si="15"/>
        <v>Konstrukteur 4 / Fachplaner 4 / Gruppenchef 2</v>
      </c>
      <c r="CY78" s="125">
        <v>741</v>
      </c>
      <c r="CZ78" s="33">
        <f t="shared" si="16"/>
        <v>7</v>
      </c>
      <c r="DA78" s="83" t="str">
        <f t="shared" si="17"/>
        <v>Konstrukteur 4 / Fachplaner 4 / Gruppenchef 2</v>
      </c>
      <c r="DB78" s="20"/>
      <c r="DC78" s="33">
        <v>742</v>
      </c>
      <c r="DD78" s="33">
        <f t="shared" si="18"/>
        <v>8</v>
      </c>
      <c r="DE78" s="83" t="str">
        <f t="shared" si="19"/>
        <v>Konstrukteur 5  / Fachplaner 5 / Gruppenchef 3</v>
      </c>
      <c r="DJ78" s="19">
        <f t="shared" si="20"/>
        <v>6628</v>
      </c>
      <c r="DK78" s="153">
        <v>6</v>
      </c>
      <c r="DL78" s="19">
        <v>0</v>
      </c>
      <c r="DM78" s="19" t="s">
        <v>965</v>
      </c>
    </row>
    <row r="79" spans="1:117" s="19" customFormat="1" x14ac:dyDescent="0.2">
      <c r="A79" s="53">
        <v>0</v>
      </c>
      <c r="B79" s="53"/>
      <c r="C79" s="53">
        <f t="shared" si="21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358</v>
      </c>
      <c r="P79" s="15" t="s">
        <v>484</v>
      </c>
      <c r="Q79" s="15">
        <v>75</v>
      </c>
      <c r="R79" s="16"/>
      <c r="S79" s="20" t="s">
        <v>271</v>
      </c>
      <c r="T79" s="21">
        <v>1958</v>
      </c>
      <c r="U79" s="28" t="s">
        <v>126</v>
      </c>
      <c r="V79" s="21">
        <v>1978</v>
      </c>
      <c r="W79" s="25"/>
      <c r="X79" s="21"/>
      <c r="Y79" s="28"/>
      <c r="Z79" s="21">
        <f t="shared" si="22"/>
        <v>35</v>
      </c>
      <c r="AA79" s="25" t="s">
        <v>687</v>
      </c>
      <c r="AB79" s="21" t="s">
        <v>121</v>
      </c>
      <c r="AC79" s="21"/>
      <c r="AE79" s="90" t="s">
        <v>420</v>
      </c>
      <c r="AF79" s="82"/>
      <c r="CP79" s="19" t="str">
        <f t="shared" si="23"/>
        <v>von Schallen Urs</v>
      </c>
      <c r="CR79" s="19">
        <f t="shared" si="24"/>
        <v>35</v>
      </c>
      <c r="CS79" s="19" t="str">
        <f t="shared" si="25"/>
        <v>D</v>
      </c>
      <c r="CT79" s="154">
        <v>6659</v>
      </c>
      <c r="CU79" s="126"/>
      <c r="CV79" s="125">
        <v>742</v>
      </c>
      <c r="CW79" s="33">
        <f t="shared" si="14"/>
        <v>8</v>
      </c>
      <c r="CX79" s="83" t="str">
        <f t="shared" si="15"/>
        <v>Konstrukteur 5  / Fachplaner 5 / Gruppenchef 3</v>
      </c>
      <c r="CY79" s="125">
        <v>742</v>
      </c>
      <c r="CZ79" s="33">
        <f t="shared" si="16"/>
        <v>8</v>
      </c>
      <c r="DA79" s="83" t="str">
        <f t="shared" si="17"/>
        <v>Konstrukteur 5  / Fachplaner 5 / Gruppenchef 3</v>
      </c>
      <c r="DB79" s="20"/>
      <c r="DC79" s="33">
        <v>742</v>
      </c>
      <c r="DD79" s="33">
        <f t="shared" si="18"/>
        <v>8</v>
      </c>
      <c r="DE79" s="83" t="str">
        <f t="shared" si="19"/>
        <v>Konstrukteur 5  / Fachplaner 5 / Gruppenchef 3</v>
      </c>
      <c r="DJ79" s="19">
        <f t="shared" si="20"/>
        <v>6659</v>
      </c>
      <c r="DK79" s="153">
        <v>6</v>
      </c>
      <c r="DL79" s="19">
        <v>0</v>
      </c>
      <c r="DM79" s="19" t="s">
        <v>966</v>
      </c>
    </row>
    <row r="80" spans="1:117" s="19" customFormat="1" x14ac:dyDescent="0.2">
      <c r="A80" s="53">
        <v>0</v>
      </c>
      <c r="B80" s="53"/>
      <c r="C80" s="53">
        <f t="shared" si="21"/>
        <v>1</v>
      </c>
      <c r="D80" s="55"/>
      <c r="E80" s="55"/>
      <c r="F80" s="56"/>
      <c r="G80" s="54"/>
      <c r="H80" s="54"/>
      <c r="I80" s="56">
        <v>1</v>
      </c>
      <c r="J80" s="54">
        <v>1</v>
      </c>
      <c r="K80" s="56"/>
      <c r="L80" s="56"/>
      <c r="M80" s="56"/>
      <c r="N80" s="58"/>
      <c r="O80" s="52" t="s">
        <v>359</v>
      </c>
      <c r="P80" s="15" t="s">
        <v>632</v>
      </c>
      <c r="Q80" s="15">
        <v>76</v>
      </c>
      <c r="R80" s="16"/>
      <c r="S80" s="20" t="s">
        <v>633</v>
      </c>
      <c r="T80" s="21">
        <v>1958</v>
      </c>
      <c r="U80" s="28" t="s">
        <v>634</v>
      </c>
      <c r="V80" s="21">
        <v>1980</v>
      </c>
      <c r="W80" s="25"/>
      <c r="X80" s="21"/>
      <c r="Y80" s="28"/>
      <c r="Z80" s="21">
        <f t="shared" si="22"/>
        <v>33</v>
      </c>
      <c r="AA80" s="25" t="s">
        <v>107</v>
      </c>
      <c r="AB80" s="21" t="s">
        <v>121</v>
      </c>
      <c r="AC80" s="21"/>
      <c r="AE80" s="187" t="s">
        <v>892</v>
      </c>
      <c r="AF80" s="82"/>
      <c r="CP80" s="19" t="str">
        <f t="shared" si="23"/>
        <v>Schneider Martin</v>
      </c>
      <c r="CR80" s="19">
        <f t="shared" si="24"/>
        <v>33</v>
      </c>
      <c r="CS80" s="19" t="str">
        <f t="shared" si="25"/>
        <v>D</v>
      </c>
      <c r="CT80" s="154">
        <v>4354</v>
      </c>
      <c r="CU80" s="126"/>
      <c r="CV80" s="125">
        <v>741</v>
      </c>
      <c r="CW80" s="33">
        <f t="shared" si="14"/>
        <v>7</v>
      </c>
      <c r="CX80" s="83" t="str">
        <f t="shared" si="15"/>
        <v>Konstrukteur 4 / Fachplaner 4 / Gruppenchef 2</v>
      </c>
      <c r="CY80" s="125">
        <v>741</v>
      </c>
      <c r="CZ80" s="33">
        <f t="shared" si="16"/>
        <v>7</v>
      </c>
      <c r="DA80" s="83" t="str">
        <f t="shared" si="17"/>
        <v>Konstrukteur 4 / Fachplaner 4 / Gruppenchef 2</v>
      </c>
      <c r="DB80" s="20"/>
      <c r="DC80" s="33">
        <v>742</v>
      </c>
      <c r="DD80" s="33">
        <f t="shared" si="18"/>
        <v>8</v>
      </c>
      <c r="DE80" s="83" t="str">
        <f t="shared" si="19"/>
        <v>Konstrukteur 5  / Fachplaner 5 / Gruppenchef 3</v>
      </c>
      <c r="DJ80" s="19">
        <f t="shared" si="20"/>
        <v>4354</v>
      </c>
      <c r="DK80" s="153">
        <v>6</v>
      </c>
      <c r="DL80" s="19">
        <v>0</v>
      </c>
      <c r="DM80" s="185" t="s">
        <v>970</v>
      </c>
    </row>
    <row r="81" spans="1:117" s="19" customFormat="1" x14ac:dyDescent="0.2">
      <c r="A81" s="53">
        <v>0</v>
      </c>
      <c r="B81" s="53"/>
      <c r="C81" s="53">
        <f t="shared" si="21"/>
        <v>1</v>
      </c>
      <c r="D81" s="55"/>
      <c r="E81" s="55"/>
      <c r="F81" s="56"/>
      <c r="G81" s="54"/>
      <c r="H81" s="54">
        <v>1</v>
      </c>
      <c r="I81" s="56">
        <v>1</v>
      </c>
      <c r="J81" s="54">
        <v>1</v>
      </c>
      <c r="K81" s="56"/>
      <c r="L81" s="56"/>
      <c r="M81" s="56"/>
      <c r="N81" s="58"/>
      <c r="O81" s="52" t="s">
        <v>359</v>
      </c>
      <c r="P81" s="15" t="s">
        <v>485</v>
      </c>
      <c r="Q81" s="15">
        <v>77</v>
      </c>
      <c r="R81" s="16"/>
      <c r="S81" s="20" t="s">
        <v>261</v>
      </c>
      <c r="T81" s="21">
        <v>1959</v>
      </c>
      <c r="U81" s="28" t="s">
        <v>126</v>
      </c>
      <c r="V81" s="21">
        <v>1981</v>
      </c>
      <c r="W81" s="25"/>
      <c r="X81" s="21"/>
      <c r="Y81" s="28" t="s">
        <v>941</v>
      </c>
      <c r="Z81" s="21">
        <f t="shared" si="22"/>
        <v>32</v>
      </c>
      <c r="AA81" s="25" t="s">
        <v>942</v>
      </c>
      <c r="AB81" s="21" t="s">
        <v>121</v>
      </c>
      <c r="AC81" s="21"/>
      <c r="AE81" s="187" t="s">
        <v>893</v>
      </c>
      <c r="AF81" s="82"/>
      <c r="CP81" s="19" t="str">
        <f t="shared" si="23"/>
        <v>Ortlieb Hans-Rudi</v>
      </c>
      <c r="CR81" s="19">
        <f t="shared" si="24"/>
        <v>32</v>
      </c>
      <c r="CS81" s="19" t="str">
        <f t="shared" si="25"/>
        <v>D</v>
      </c>
      <c r="CT81" s="154">
        <v>5630</v>
      </c>
      <c r="CU81" s="126"/>
      <c r="CV81" s="125">
        <v>771</v>
      </c>
      <c r="CW81" s="33">
        <f t="shared" si="14"/>
        <v>7</v>
      </c>
      <c r="CX81" s="83" t="str">
        <f t="shared" si="15"/>
        <v>Projektingenieur 1</v>
      </c>
      <c r="CY81" s="125">
        <v>741</v>
      </c>
      <c r="CZ81" s="33">
        <f t="shared" si="16"/>
        <v>7</v>
      </c>
      <c r="DA81" s="83" t="str">
        <f t="shared" si="17"/>
        <v>Konstrukteur 4 / Fachplaner 4 / Gruppenchef 2</v>
      </c>
      <c r="DB81" s="20"/>
      <c r="DC81" s="33">
        <v>742</v>
      </c>
      <c r="DD81" s="33">
        <f t="shared" si="18"/>
        <v>8</v>
      </c>
      <c r="DE81" s="83" t="str">
        <f t="shared" si="19"/>
        <v>Konstrukteur 5  / Fachplaner 5 / Gruppenchef 3</v>
      </c>
      <c r="DJ81" s="19">
        <f t="shared" si="20"/>
        <v>5630</v>
      </c>
      <c r="DK81" s="153">
        <v>6</v>
      </c>
      <c r="DL81" s="19">
        <v>0</v>
      </c>
      <c r="DM81" s="185" t="s">
        <v>968</v>
      </c>
    </row>
    <row r="82" spans="1:117" s="19" customFormat="1" x14ac:dyDescent="0.2">
      <c r="A82" s="53">
        <v>0</v>
      </c>
      <c r="B82" s="53">
        <v>1</v>
      </c>
      <c r="C82" s="53">
        <f t="shared" si="21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358</v>
      </c>
      <c r="P82" s="15" t="s">
        <v>552</v>
      </c>
      <c r="Q82" s="15">
        <v>78</v>
      </c>
      <c r="R82" s="16"/>
      <c r="S82" s="20" t="s">
        <v>553</v>
      </c>
      <c r="T82" s="21">
        <v>1959</v>
      </c>
      <c r="U82" s="28" t="s">
        <v>239</v>
      </c>
      <c r="V82" s="21">
        <v>1983</v>
      </c>
      <c r="W82" s="25"/>
      <c r="X82" s="21"/>
      <c r="Y82" s="28" t="s">
        <v>555</v>
      </c>
      <c r="Z82" s="21">
        <f t="shared" si="22"/>
        <v>30</v>
      </c>
      <c r="AA82" s="25" t="s">
        <v>554</v>
      </c>
      <c r="AB82" s="21" t="s">
        <v>121</v>
      </c>
      <c r="AC82" s="21"/>
      <c r="AE82" s="90" t="s">
        <v>377</v>
      </c>
      <c r="AF82" s="82"/>
      <c r="CP82" s="19" t="str">
        <f t="shared" si="23"/>
        <v>Bollhalder Angelika</v>
      </c>
      <c r="CR82" s="19">
        <f t="shared" si="24"/>
        <v>30</v>
      </c>
      <c r="CS82" s="19" t="str">
        <f t="shared" si="25"/>
        <v>D</v>
      </c>
      <c r="CT82" s="154">
        <v>4344</v>
      </c>
      <c r="CU82" s="126"/>
      <c r="CV82" s="125">
        <v>741</v>
      </c>
      <c r="CW82" s="33">
        <f t="shared" si="14"/>
        <v>7</v>
      </c>
      <c r="CX82" s="83" t="str">
        <f t="shared" si="15"/>
        <v>Konstrukteur 4 / Fachplaner 4 / Gruppenchef 2</v>
      </c>
      <c r="CY82" s="125">
        <v>741</v>
      </c>
      <c r="CZ82" s="33">
        <f t="shared" si="16"/>
        <v>7</v>
      </c>
      <c r="DA82" s="83" t="str">
        <f t="shared" si="17"/>
        <v>Konstrukteur 4 / Fachplaner 4 / Gruppenchef 2</v>
      </c>
      <c r="DB82" s="20"/>
      <c r="DC82" s="33">
        <v>742</v>
      </c>
      <c r="DD82" s="33">
        <f t="shared" si="18"/>
        <v>8</v>
      </c>
      <c r="DE82" s="83" t="str">
        <f t="shared" si="19"/>
        <v>Konstrukteur 5  / Fachplaner 5 / Gruppenchef 3</v>
      </c>
      <c r="DJ82" s="19">
        <f t="shared" si="20"/>
        <v>4344</v>
      </c>
      <c r="DK82" s="153">
        <v>6</v>
      </c>
      <c r="DL82" s="19">
        <v>0</v>
      </c>
      <c r="DM82" s="19" t="s">
        <v>965</v>
      </c>
    </row>
    <row r="83" spans="1:117" s="19" customFormat="1" x14ac:dyDescent="0.2">
      <c r="A83" s="53">
        <v>0</v>
      </c>
      <c r="B83" s="53"/>
      <c r="C83" s="53">
        <f t="shared" si="21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487</v>
      </c>
      <c r="Q83" s="15">
        <v>79</v>
      </c>
      <c r="R83" s="16"/>
      <c r="S83" s="20" t="s">
        <v>145</v>
      </c>
      <c r="T83" s="21">
        <v>1970</v>
      </c>
      <c r="U83" s="28" t="s">
        <v>126</v>
      </c>
      <c r="V83" s="21">
        <v>1988</v>
      </c>
      <c r="W83" s="25"/>
      <c r="X83" s="21"/>
      <c r="Y83" s="28"/>
      <c r="Z83" s="21">
        <f t="shared" si="22"/>
        <v>25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3"/>
        <v>Bucher Oliver</v>
      </c>
      <c r="CR83" s="19">
        <f t="shared" si="24"/>
        <v>25</v>
      </c>
      <c r="CS83" s="19" t="str">
        <f t="shared" si="25"/>
        <v>D</v>
      </c>
      <c r="CT83" s="154">
        <v>7641</v>
      </c>
      <c r="CU83" s="126"/>
      <c r="CV83" s="125">
        <v>741</v>
      </c>
      <c r="CW83" s="33">
        <f t="shared" ref="CW83:CW117" si="26">VLOOKUP($CV83,Funktionsbezeichnungen,3,0)</f>
        <v>7</v>
      </c>
      <c r="CX83" s="83" t="str">
        <f t="shared" ref="CX83:CX117" si="27">VLOOKUP($CV83,Funktionsbezeichnungen,2,0)</f>
        <v>Konstrukteur 4 / Fachplaner 4 / Gruppenchef 2</v>
      </c>
      <c r="CY83" s="125">
        <v>741</v>
      </c>
      <c r="CZ83" s="33">
        <f t="shared" si="16"/>
        <v>7</v>
      </c>
      <c r="DA83" s="83" t="str">
        <f t="shared" si="17"/>
        <v>Konstrukteur 4 / Fachplaner 4 / Gruppenchef 2</v>
      </c>
      <c r="DB83" s="20"/>
      <c r="DC83" s="125">
        <v>742</v>
      </c>
      <c r="DD83" s="33">
        <f t="shared" si="18"/>
        <v>8</v>
      </c>
      <c r="DE83" s="83" t="str">
        <f t="shared" si="19"/>
        <v>Konstrukteur 5  / Fachplaner 5 / Gruppenchef 3</v>
      </c>
      <c r="DJ83" s="19">
        <f t="shared" si="20"/>
        <v>7641</v>
      </c>
      <c r="DK83" s="153">
        <v>6</v>
      </c>
      <c r="DL83" s="19">
        <v>0</v>
      </c>
      <c r="DM83" s="19" t="s">
        <v>965</v>
      </c>
    </row>
    <row r="84" spans="1:117" s="19" customFormat="1" x14ac:dyDescent="0.2">
      <c r="A84" s="53">
        <v>0</v>
      </c>
      <c r="B84" s="53"/>
      <c r="C84" s="53">
        <f t="shared" si="21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488</v>
      </c>
      <c r="Q84" s="15">
        <v>80</v>
      </c>
      <c r="R84" s="16"/>
      <c r="S84" s="20" t="s">
        <v>144</v>
      </c>
      <c r="T84" s="21">
        <v>1968</v>
      </c>
      <c r="U84" s="28" t="s">
        <v>126</v>
      </c>
      <c r="V84" s="21">
        <v>1989</v>
      </c>
      <c r="W84" s="25"/>
      <c r="X84" s="21"/>
      <c r="Y84" s="28" t="s">
        <v>940</v>
      </c>
      <c r="Z84" s="21">
        <f t="shared" si="22"/>
        <v>24</v>
      </c>
      <c r="AA84" s="25" t="s">
        <v>939</v>
      </c>
      <c r="AB84" s="21" t="s">
        <v>121</v>
      </c>
      <c r="AC84" s="21"/>
      <c r="AE84" s="90" t="s">
        <v>375</v>
      </c>
      <c r="AF84" s="82"/>
      <c r="CP84" s="19" t="str">
        <f t="shared" si="23"/>
        <v>Hagen Stefan</v>
      </c>
      <c r="CR84" s="19">
        <f t="shared" si="24"/>
        <v>24</v>
      </c>
      <c r="CS84" s="19" t="str">
        <f t="shared" si="25"/>
        <v>D</v>
      </c>
      <c r="CT84" s="154">
        <v>6741</v>
      </c>
      <c r="CU84" s="126"/>
      <c r="CV84" s="125">
        <v>741</v>
      </c>
      <c r="CW84" s="33">
        <f t="shared" si="26"/>
        <v>7</v>
      </c>
      <c r="CX84" s="83" t="str">
        <f t="shared" si="27"/>
        <v>Konstrukteur 4 / Fachplaner 4 / Gruppenchef 2</v>
      </c>
      <c r="CY84" s="125">
        <v>741</v>
      </c>
      <c r="CZ84" s="33">
        <f t="shared" si="16"/>
        <v>7</v>
      </c>
      <c r="DA84" s="83" t="str">
        <f t="shared" si="17"/>
        <v>Konstrukteur 4 / Fachplaner 4 / Gruppenchef 2</v>
      </c>
      <c r="DB84" s="20"/>
      <c r="DC84" s="125">
        <v>742</v>
      </c>
      <c r="DD84" s="33">
        <f t="shared" si="18"/>
        <v>8</v>
      </c>
      <c r="DE84" s="83" t="str">
        <f t="shared" si="19"/>
        <v>Konstrukteur 5  / Fachplaner 5 / Gruppenchef 3</v>
      </c>
      <c r="DJ84" s="19">
        <f t="shared" si="20"/>
        <v>6741</v>
      </c>
      <c r="DK84" s="153">
        <v>6</v>
      </c>
      <c r="DL84" s="19">
        <v>0</v>
      </c>
      <c r="DM84" s="19" t="s">
        <v>965</v>
      </c>
    </row>
    <row r="85" spans="1:117" s="19" customFormat="1" x14ac:dyDescent="0.2">
      <c r="A85" s="53">
        <v>0</v>
      </c>
      <c r="B85" s="53"/>
      <c r="C85" s="53">
        <f t="shared" si="21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359</v>
      </c>
      <c r="P85" s="15" t="s">
        <v>489</v>
      </c>
      <c r="Q85" s="15">
        <v>81</v>
      </c>
      <c r="R85" s="16"/>
      <c r="S85" s="20" t="s">
        <v>146</v>
      </c>
      <c r="T85" s="21">
        <v>1970</v>
      </c>
      <c r="U85" s="28" t="s">
        <v>126</v>
      </c>
      <c r="V85" s="21">
        <v>1991</v>
      </c>
      <c r="W85" s="25"/>
      <c r="X85" s="21"/>
      <c r="Y85" s="28"/>
      <c r="Z85" s="21">
        <f t="shared" si="22"/>
        <v>22</v>
      </c>
      <c r="AA85" s="25" t="s">
        <v>129</v>
      </c>
      <c r="AB85" s="21" t="s">
        <v>121</v>
      </c>
      <c r="AC85" s="21"/>
      <c r="AE85" s="90" t="s">
        <v>377</v>
      </c>
      <c r="AF85" s="82"/>
      <c r="CP85" s="19" t="str">
        <f t="shared" si="23"/>
        <v>Hardmeyer Christian</v>
      </c>
      <c r="CR85" s="19">
        <f t="shared" si="24"/>
        <v>22</v>
      </c>
      <c r="CS85" s="19" t="str">
        <f t="shared" si="25"/>
        <v>D</v>
      </c>
      <c r="CT85" s="154">
        <v>9618</v>
      </c>
      <c r="CU85" s="126"/>
      <c r="CV85" s="125">
        <v>741</v>
      </c>
      <c r="CW85" s="33">
        <f t="shared" si="26"/>
        <v>7</v>
      </c>
      <c r="CX85" s="83" t="str">
        <f t="shared" si="27"/>
        <v>Konstrukteur 4 / Fachplaner 4 / Gruppenchef 2</v>
      </c>
      <c r="CY85" s="125">
        <v>741</v>
      </c>
      <c r="CZ85" s="33">
        <f t="shared" ref="CZ85:CZ100" si="28">VLOOKUP($CY85,Funktionsbezeichnungen,3,0)</f>
        <v>7</v>
      </c>
      <c r="DA85" s="83" t="str">
        <f t="shared" ref="DA85:DA100" si="29">VLOOKUP($CY85,Funktionsbezeichnungen,2,0)</f>
        <v>Konstrukteur 4 / Fachplaner 4 / Gruppenchef 2</v>
      </c>
      <c r="DB85" s="20"/>
      <c r="DC85" s="125">
        <v>742</v>
      </c>
      <c r="DD85" s="33">
        <f t="shared" ref="DD85:DD119" si="30">VLOOKUP($DC85,Funktionsbezeichnungen,3,0)</f>
        <v>8</v>
      </c>
      <c r="DE85" s="83" t="str">
        <f t="shared" ref="DE85:DE119" si="31">VLOOKUP($DC85,Funktionsbezeichnungen,2,0)</f>
        <v>Konstrukteur 5  / Fachplaner 5 / Gruppenchef 3</v>
      </c>
      <c r="DJ85" s="19">
        <f t="shared" si="20"/>
        <v>9618</v>
      </c>
      <c r="DK85" s="153">
        <v>6</v>
      </c>
      <c r="DL85" s="19">
        <v>0</v>
      </c>
      <c r="DM85" s="19" t="s">
        <v>965</v>
      </c>
    </row>
    <row r="86" spans="1:117" s="19" customFormat="1" x14ac:dyDescent="0.2">
      <c r="A86" s="53">
        <v>0</v>
      </c>
      <c r="B86" s="53"/>
      <c r="C86" s="53">
        <f t="shared" si="21"/>
        <v>1</v>
      </c>
      <c r="D86" s="55"/>
      <c r="E86" s="55"/>
      <c r="F86" s="56"/>
      <c r="G86" s="54"/>
      <c r="H86" s="54"/>
      <c r="I86" s="56">
        <v>1</v>
      </c>
      <c r="J86" s="54">
        <v>1</v>
      </c>
      <c r="K86" s="56"/>
      <c r="L86" s="56"/>
      <c r="M86" s="56"/>
      <c r="N86" s="58"/>
      <c r="O86" s="52" t="s">
        <v>360</v>
      </c>
      <c r="P86" s="15" t="s">
        <v>490</v>
      </c>
      <c r="Q86" s="15">
        <v>82</v>
      </c>
      <c r="R86" s="16"/>
      <c r="S86" s="20" t="s">
        <v>148</v>
      </c>
      <c r="T86" s="21">
        <v>1970</v>
      </c>
      <c r="U86" s="28" t="s">
        <v>126</v>
      </c>
      <c r="V86" s="21">
        <v>1992</v>
      </c>
      <c r="W86" s="25"/>
      <c r="X86" s="21"/>
      <c r="Y86" s="28"/>
      <c r="Z86" s="21">
        <f t="shared" si="22"/>
        <v>21</v>
      </c>
      <c r="AA86" s="25" t="s">
        <v>129</v>
      </c>
      <c r="AB86" s="21" t="s">
        <v>121</v>
      </c>
      <c r="AC86" s="21"/>
      <c r="AE86" s="90" t="s">
        <v>421</v>
      </c>
      <c r="AF86" s="82"/>
      <c r="CP86" s="19" t="str">
        <f t="shared" si="23"/>
        <v>Wira Stephane</v>
      </c>
      <c r="CR86" s="19">
        <f t="shared" si="24"/>
        <v>21</v>
      </c>
      <c r="CS86" s="19" t="str">
        <f t="shared" si="25"/>
        <v>D</v>
      </c>
      <c r="CT86" s="154">
        <v>9623</v>
      </c>
      <c r="CU86" s="126"/>
      <c r="CV86" s="125">
        <v>742</v>
      </c>
      <c r="CW86" s="33">
        <f t="shared" si="26"/>
        <v>8</v>
      </c>
      <c r="CX86" s="83" t="str">
        <f t="shared" si="27"/>
        <v>Konstrukteur 5  / Fachplaner 5 / Gruppenchef 3</v>
      </c>
      <c r="CY86" s="125">
        <v>742</v>
      </c>
      <c r="CZ86" s="33">
        <f t="shared" si="28"/>
        <v>8</v>
      </c>
      <c r="DA86" s="83" t="str">
        <f t="shared" si="29"/>
        <v>Konstrukteur 5  / Fachplaner 5 / Gruppenchef 3</v>
      </c>
      <c r="DB86" s="20"/>
      <c r="DC86" s="125">
        <v>742</v>
      </c>
      <c r="DD86" s="33">
        <f t="shared" si="30"/>
        <v>8</v>
      </c>
      <c r="DE86" s="83" t="str">
        <f t="shared" si="31"/>
        <v>Konstrukteur 5  / Fachplaner 5 / Gruppenchef 3</v>
      </c>
      <c r="DJ86" s="19">
        <f t="shared" si="20"/>
        <v>9623</v>
      </c>
      <c r="DK86" s="153">
        <v>6</v>
      </c>
      <c r="DL86" s="19">
        <v>0</v>
      </c>
      <c r="DM86" s="19" t="s">
        <v>975</v>
      </c>
    </row>
    <row r="87" spans="1:117" s="19" customFormat="1" x14ac:dyDescent="0.2">
      <c r="A87" s="53">
        <v>0</v>
      </c>
      <c r="B87" s="53"/>
      <c r="C87" s="53">
        <f t="shared" si="21"/>
        <v>1</v>
      </c>
      <c r="D87" s="55"/>
      <c r="E87" s="55"/>
      <c r="F87" s="56"/>
      <c r="G87" s="54"/>
      <c r="H87" s="54"/>
      <c r="I87" s="56">
        <v>1</v>
      </c>
      <c r="J87" s="54">
        <v>1</v>
      </c>
      <c r="K87" s="56"/>
      <c r="L87" s="56"/>
      <c r="M87" s="56"/>
      <c r="N87" s="58"/>
      <c r="O87" s="52" t="s">
        <v>360</v>
      </c>
      <c r="P87" s="15" t="s">
        <v>568</v>
      </c>
      <c r="Q87" s="15">
        <v>83</v>
      </c>
      <c r="R87" s="16"/>
      <c r="S87" s="20" t="s">
        <v>569</v>
      </c>
      <c r="T87" s="21">
        <v>1973</v>
      </c>
      <c r="U87" s="28" t="s">
        <v>126</v>
      </c>
      <c r="V87" s="21">
        <v>1993</v>
      </c>
      <c r="W87" s="25"/>
      <c r="X87" s="21"/>
      <c r="Y87" s="28"/>
      <c r="Z87" s="21">
        <f t="shared" si="22"/>
        <v>20</v>
      </c>
      <c r="AA87" s="25" t="s">
        <v>129</v>
      </c>
      <c r="AB87" s="21" t="s">
        <v>121</v>
      </c>
      <c r="AC87" s="21"/>
      <c r="AE87" s="90" t="s">
        <v>377</v>
      </c>
      <c r="AF87" s="82"/>
      <c r="CP87" s="19" t="str">
        <f t="shared" si="23"/>
        <v>Heiniger Christoph</v>
      </c>
      <c r="CR87" s="19">
        <f t="shared" si="24"/>
        <v>20</v>
      </c>
      <c r="CS87" s="19" t="str">
        <f t="shared" si="25"/>
        <v>D</v>
      </c>
      <c r="CT87" s="154">
        <v>4346</v>
      </c>
      <c r="CU87" s="126"/>
      <c r="CV87" s="125">
        <v>741</v>
      </c>
      <c r="CW87" s="33">
        <f t="shared" si="26"/>
        <v>7</v>
      </c>
      <c r="CX87" s="83" t="str">
        <f t="shared" si="27"/>
        <v>Konstrukteur 4 / Fachplaner 4 / Gruppenchef 2</v>
      </c>
      <c r="CY87" s="125">
        <v>741</v>
      </c>
      <c r="CZ87" s="33">
        <f t="shared" si="28"/>
        <v>7</v>
      </c>
      <c r="DA87" s="83" t="str">
        <f t="shared" si="29"/>
        <v>Konstrukteur 4 / Fachplaner 4 / Gruppenchef 2</v>
      </c>
      <c r="DB87" s="20"/>
      <c r="DC87" s="125">
        <v>742</v>
      </c>
      <c r="DD87" s="33">
        <f t="shared" si="30"/>
        <v>8</v>
      </c>
      <c r="DE87" s="83" t="str">
        <f t="shared" si="31"/>
        <v>Konstrukteur 5  / Fachplaner 5 / Gruppenchef 3</v>
      </c>
      <c r="DJ87" s="19">
        <f t="shared" si="20"/>
        <v>4346</v>
      </c>
      <c r="DK87" s="153">
        <v>6</v>
      </c>
      <c r="DL87" s="19">
        <v>0</v>
      </c>
      <c r="DM87" s="19" t="s">
        <v>965</v>
      </c>
    </row>
    <row r="88" spans="1:117" s="19" customFormat="1" x14ac:dyDescent="0.2">
      <c r="A88" s="53">
        <v>0</v>
      </c>
      <c r="B88" s="53"/>
      <c r="C88" s="53">
        <f t="shared" si="21"/>
        <v>1</v>
      </c>
      <c r="D88" s="55"/>
      <c r="E88" s="55"/>
      <c r="F88" s="56"/>
      <c r="G88" s="54"/>
      <c r="H88" s="54"/>
      <c r="I88" s="56">
        <v>1</v>
      </c>
      <c r="J88" s="54">
        <v>1</v>
      </c>
      <c r="K88" s="56"/>
      <c r="L88" s="56"/>
      <c r="M88" s="56"/>
      <c r="N88" s="58"/>
      <c r="O88" s="52" t="s">
        <v>360</v>
      </c>
      <c r="P88" s="15" t="s">
        <v>493</v>
      </c>
      <c r="Q88" s="15">
        <v>84</v>
      </c>
      <c r="R88" s="16"/>
      <c r="S88" s="20" t="s">
        <v>294</v>
      </c>
      <c r="T88" s="21">
        <v>1976</v>
      </c>
      <c r="U88" s="28" t="s">
        <v>126</v>
      </c>
      <c r="V88" s="21">
        <v>1998</v>
      </c>
      <c r="W88" s="25"/>
      <c r="X88" s="21"/>
      <c r="Y88" s="28"/>
      <c r="Z88" s="21">
        <f t="shared" si="22"/>
        <v>15</v>
      </c>
      <c r="AA88" s="25" t="s">
        <v>129</v>
      </c>
      <c r="AB88" s="21" t="s">
        <v>121</v>
      </c>
      <c r="AC88" s="21"/>
      <c r="AE88" s="90" t="s">
        <v>377</v>
      </c>
      <c r="AF88" s="82"/>
      <c r="CP88" s="19" t="str">
        <f t="shared" si="23"/>
        <v>Humbel Sven</v>
      </c>
      <c r="CR88" s="19">
        <f t="shared" si="24"/>
        <v>15</v>
      </c>
      <c r="CS88" s="19" t="str">
        <f t="shared" si="25"/>
        <v>D</v>
      </c>
      <c r="CT88" s="154">
        <v>9654</v>
      </c>
      <c r="CU88" s="126"/>
      <c r="CV88" s="125">
        <v>741</v>
      </c>
      <c r="CW88" s="33">
        <f t="shared" si="26"/>
        <v>7</v>
      </c>
      <c r="CX88" s="83" t="str">
        <f t="shared" si="27"/>
        <v>Konstrukteur 4 / Fachplaner 4 / Gruppenchef 2</v>
      </c>
      <c r="CY88" s="125">
        <v>741</v>
      </c>
      <c r="CZ88" s="33">
        <f t="shared" si="28"/>
        <v>7</v>
      </c>
      <c r="DA88" s="83" t="str">
        <f t="shared" si="29"/>
        <v>Konstrukteur 4 / Fachplaner 4 / Gruppenchef 2</v>
      </c>
      <c r="DB88" s="20"/>
      <c r="DC88" s="125">
        <v>742</v>
      </c>
      <c r="DD88" s="33">
        <f t="shared" si="30"/>
        <v>8</v>
      </c>
      <c r="DE88" s="83" t="str">
        <f t="shared" si="31"/>
        <v>Konstrukteur 5  / Fachplaner 5 / Gruppenchef 3</v>
      </c>
      <c r="DJ88" s="19">
        <f t="shared" si="20"/>
        <v>9654</v>
      </c>
      <c r="DK88" s="153">
        <v>6</v>
      </c>
      <c r="DL88" s="19">
        <v>0</v>
      </c>
      <c r="DM88" s="19" t="s">
        <v>965</v>
      </c>
    </row>
    <row r="89" spans="1:117" s="19" customFormat="1" x14ac:dyDescent="0.2">
      <c r="A89" s="53">
        <v>0</v>
      </c>
      <c r="B89" s="53"/>
      <c r="C89" s="53">
        <f t="shared" si="21"/>
        <v>1</v>
      </c>
      <c r="D89" s="55"/>
      <c r="E89" s="55"/>
      <c r="F89" s="56"/>
      <c r="G89" s="54"/>
      <c r="H89" s="54">
        <v>1</v>
      </c>
      <c r="I89" s="56">
        <v>1</v>
      </c>
      <c r="J89" s="54"/>
      <c r="K89" s="56"/>
      <c r="L89" s="56"/>
      <c r="M89" s="56"/>
      <c r="N89" s="58"/>
      <c r="O89" s="52" t="s">
        <v>361</v>
      </c>
      <c r="P89" s="15" t="s">
        <v>494</v>
      </c>
      <c r="Q89" s="15">
        <v>85</v>
      </c>
      <c r="R89" s="42"/>
      <c r="S89" s="27" t="s">
        <v>178</v>
      </c>
      <c r="T89" s="21">
        <v>1978</v>
      </c>
      <c r="U89" s="28" t="s">
        <v>235</v>
      </c>
      <c r="V89" s="21">
        <v>2001</v>
      </c>
      <c r="W89" s="25"/>
      <c r="X89" s="21"/>
      <c r="Y89" s="25" t="s">
        <v>289</v>
      </c>
      <c r="Z89" s="21">
        <f t="shared" si="22"/>
        <v>12</v>
      </c>
      <c r="AA89" s="25" t="s">
        <v>110</v>
      </c>
      <c r="AB89" s="21" t="s">
        <v>121</v>
      </c>
      <c r="AC89" s="21"/>
      <c r="AE89" s="90" t="s">
        <v>376</v>
      </c>
      <c r="AF89" s="82"/>
      <c r="CP89" s="19" t="str">
        <f t="shared" si="23"/>
        <v>Thalmann Patric</v>
      </c>
      <c r="CR89" s="19">
        <f t="shared" si="24"/>
        <v>12</v>
      </c>
      <c r="CS89" s="19" t="str">
        <f t="shared" si="25"/>
        <v>D</v>
      </c>
      <c r="CT89" s="154">
        <v>9658</v>
      </c>
      <c r="CU89" s="126"/>
      <c r="CV89" s="125">
        <v>771</v>
      </c>
      <c r="CW89" s="33">
        <f t="shared" si="26"/>
        <v>7</v>
      </c>
      <c r="CX89" s="83" t="str">
        <f t="shared" si="27"/>
        <v>Projektingenieur 1</v>
      </c>
      <c r="CY89" s="125">
        <v>771</v>
      </c>
      <c r="CZ89" s="33">
        <f t="shared" si="28"/>
        <v>7</v>
      </c>
      <c r="DA89" s="83" t="str">
        <f t="shared" si="29"/>
        <v>Projektingenieur 1</v>
      </c>
      <c r="DB89" s="20"/>
      <c r="DC89" s="125">
        <v>771</v>
      </c>
      <c r="DD89" s="33">
        <f t="shared" si="30"/>
        <v>7</v>
      </c>
      <c r="DE89" s="83" t="str">
        <f t="shared" si="31"/>
        <v>Projektingenieur 1</v>
      </c>
      <c r="DJ89" s="19">
        <f t="shared" si="20"/>
        <v>9658</v>
      </c>
      <c r="DK89" s="153">
        <v>6</v>
      </c>
      <c r="DL89" s="19">
        <v>0</v>
      </c>
      <c r="DM89" s="185" t="s">
        <v>968</v>
      </c>
    </row>
    <row r="90" spans="1:117" s="19" customFormat="1" x14ac:dyDescent="0.2">
      <c r="A90" s="53">
        <v>0</v>
      </c>
      <c r="B90" s="53"/>
      <c r="C90" s="53">
        <f>IF(Z90&gt;=10,1,0)</f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5"/>
      <c r="X90" s="21"/>
      <c r="Y90" s="25"/>
      <c r="Z90" s="21">
        <f>$AD$3-V90</f>
        <v>11</v>
      </c>
      <c r="AA90" s="25" t="s">
        <v>129</v>
      </c>
      <c r="AB90" s="162" t="s">
        <v>121</v>
      </c>
      <c r="AC90" s="21"/>
      <c r="AE90" s="187" t="s">
        <v>894</v>
      </c>
      <c r="AF90" s="82"/>
      <c r="CP90" s="19" t="str">
        <f>+S90</f>
        <v>Delmas Marc</v>
      </c>
      <c r="CR90" s="19">
        <f>+Z90</f>
        <v>11</v>
      </c>
      <c r="CS90" s="19" t="str">
        <f>+AB90</f>
        <v>D</v>
      </c>
      <c r="CT90" s="154">
        <v>9660</v>
      </c>
      <c r="CU90" s="126"/>
      <c r="CV90" s="125">
        <v>741</v>
      </c>
      <c r="CW90" s="33">
        <f>VLOOKUP($CV90,Funktionsbezeichnungen,3,0)</f>
        <v>7</v>
      </c>
      <c r="CX90" s="83" t="str">
        <f>VLOOKUP($CV90,Funktionsbezeichnungen,2,0)</f>
        <v>Konstrukteur 4 / Fachplaner 4 / Gruppenchef 2</v>
      </c>
      <c r="CY90" s="125">
        <v>733</v>
      </c>
      <c r="CZ90" s="33">
        <f>VLOOKUP($CY90,Funktionsbezeichnungen,3,0)</f>
        <v>6</v>
      </c>
      <c r="DA90" s="83" t="str">
        <f>VLOOKUP($CY90,Funktionsbezeichnungen,2,0)</f>
        <v>Konstrukteur 3 / -planer 3 / Gruppenchef 1</v>
      </c>
      <c r="DB90" s="20"/>
      <c r="DC90" s="125">
        <v>733</v>
      </c>
      <c r="DD90" s="125">
        <f>VLOOKUP($DC90,Funktionsbezeichnungen,3,0)</f>
        <v>6</v>
      </c>
      <c r="DE90" s="83" t="str">
        <f>VLOOKUP($DC90,Funktionsbezeichnungen,2,0)</f>
        <v>Konstrukteur 3 / -planer 3 / Gruppenchef 1</v>
      </c>
      <c r="DJ90" s="19">
        <f t="shared" si="20"/>
        <v>9660</v>
      </c>
      <c r="DK90" s="153">
        <v>6</v>
      </c>
      <c r="DL90" s="19">
        <v>0</v>
      </c>
      <c r="DM90" s="19" t="s">
        <v>965</v>
      </c>
    </row>
    <row r="91" spans="1:117" s="19" customFormat="1" ht="15.75" x14ac:dyDescent="0.2">
      <c r="A91" s="53">
        <v>0</v>
      </c>
      <c r="B91" s="53"/>
      <c r="C91" s="53">
        <f t="shared" si="21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491</v>
      </c>
      <c r="Q91" s="15">
        <v>87</v>
      </c>
      <c r="R91" s="16"/>
      <c r="S91" s="20" t="s">
        <v>140</v>
      </c>
      <c r="T91" s="21">
        <v>1955</v>
      </c>
      <c r="U91" s="28" t="s">
        <v>126</v>
      </c>
      <c r="V91" s="21">
        <v>1973</v>
      </c>
      <c r="W91" s="25"/>
      <c r="X91" s="21"/>
      <c r="Y91" s="28"/>
      <c r="Z91" s="21">
        <f t="shared" si="22"/>
        <v>40</v>
      </c>
      <c r="AA91" s="25" t="s">
        <v>129</v>
      </c>
      <c r="AB91" s="21" t="s">
        <v>880</v>
      </c>
      <c r="AC91" s="21"/>
      <c r="AE91" s="187" t="s">
        <v>377</v>
      </c>
      <c r="AF91" s="82"/>
      <c r="CP91" s="19" t="str">
        <f t="shared" si="23"/>
        <v>Wespiser Charles</v>
      </c>
      <c r="CR91" s="19">
        <f t="shared" si="24"/>
        <v>40</v>
      </c>
      <c r="CS91" s="19" t="str">
        <f t="shared" si="25"/>
        <v xml:space="preserve"> E/D 1)</v>
      </c>
      <c r="CT91" s="154">
        <v>5545</v>
      </c>
      <c r="CU91" s="126"/>
      <c r="CV91" s="125">
        <v>741</v>
      </c>
      <c r="CW91" s="33">
        <f t="shared" si="26"/>
        <v>7</v>
      </c>
      <c r="CX91" s="83" t="str">
        <f t="shared" si="27"/>
        <v>Konstrukteur 4 / Fachplaner 4 / Gruppenchef 2</v>
      </c>
      <c r="CY91" s="125">
        <v>741</v>
      </c>
      <c r="CZ91" s="33">
        <f t="shared" si="28"/>
        <v>7</v>
      </c>
      <c r="DA91" s="83" t="str">
        <f t="shared" si="29"/>
        <v>Konstrukteur 4 / Fachplaner 4 / Gruppenchef 2</v>
      </c>
      <c r="DB91" s="20"/>
      <c r="DC91" s="125">
        <v>741</v>
      </c>
      <c r="DD91" s="33">
        <f t="shared" si="30"/>
        <v>7</v>
      </c>
      <c r="DE91" s="83" t="str">
        <f t="shared" si="31"/>
        <v>Konstrukteur 4 / Fachplaner 4 / Gruppenchef 2</v>
      </c>
      <c r="DJ91" s="19">
        <f t="shared" si="20"/>
        <v>5545</v>
      </c>
      <c r="DK91" s="153">
        <v>6</v>
      </c>
      <c r="DL91" s="19">
        <v>0</v>
      </c>
      <c r="DM91" s="19" t="s">
        <v>965</v>
      </c>
    </row>
    <row r="92" spans="1:117" s="19" customFormat="1" ht="15.75" x14ac:dyDescent="0.2">
      <c r="A92" s="53">
        <v>0</v>
      </c>
      <c r="B92" s="53">
        <v>1</v>
      </c>
      <c r="C92" s="53">
        <f t="shared" si="21"/>
        <v>1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361</v>
      </c>
      <c r="P92" s="15" t="s">
        <v>492</v>
      </c>
      <c r="Q92" s="15">
        <v>88</v>
      </c>
      <c r="R92" s="16"/>
      <c r="S92" s="20" t="s">
        <v>143</v>
      </c>
      <c r="T92" s="21">
        <v>1968</v>
      </c>
      <c r="U92" s="28" t="s">
        <v>128</v>
      </c>
      <c r="V92" s="21">
        <v>1989</v>
      </c>
      <c r="W92" s="25"/>
      <c r="X92" s="21"/>
      <c r="Y92" s="28"/>
      <c r="Z92" s="21">
        <f t="shared" si="22"/>
        <v>24</v>
      </c>
      <c r="AA92" s="25" t="s">
        <v>710</v>
      </c>
      <c r="AB92" s="21" t="s">
        <v>880</v>
      </c>
      <c r="AC92" s="21"/>
      <c r="AE92" s="187" t="s">
        <v>377</v>
      </c>
      <c r="AF92" s="82"/>
      <c r="CP92" s="19" t="str">
        <f t="shared" si="23"/>
        <v>Nicolosi Lucia</v>
      </c>
      <c r="CR92" s="19">
        <f t="shared" si="24"/>
        <v>24</v>
      </c>
      <c r="CS92" s="19" t="str">
        <f t="shared" si="25"/>
        <v xml:space="preserve"> E/D 1)</v>
      </c>
      <c r="CT92" s="154">
        <v>7637</v>
      </c>
      <c r="CU92" s="126"/>
      <c r="CV92" s="125">
        <v>741</v>
      </c>
      <c r="CW92" s="33">
        <f t="shared" si="26"/>
        <v>7</v>
      </c>
      <c r="CX92" s="83" t="str">
        <f t="shared" si="27"/>
        <v>Konstrukteur 4 / Fachplaner 4 / Gruppenchef 2</v>
      </c>
      <c r="CY92" s="125">
        <v>741</v>
      </c>
      <c r="CZ92" s="33">
        <f t="shared" si="28"/>
        <v>7</v>
      </c>
      <c r="DA92" s="83" t="str">
        <f t="shared" si="29"/>
        <v>Konstrukteur 4 / Fachplaner 4 / Gruppenchef 2</v>
      </c>
      <c r="DB92" s="20"/>
      <c r="DC92" s="125">
        <v>741</v>
      </c>
      <c r="DD92" s="33">
        <f t="shared" si="30"/>
        <v>7</v>
      </c>
      <c r="DE92" s="83" t="str">
        <f t="shared" si="31"/>
        <v>Konstrukteur 4 / Fachplaner 4 / Gruppenchef 2</v>
      </c>
      <c r="DJ92" s="19">
        <f t="shared" si="20"/>
        <v>7637</v>
      </c>
      <c r="DK92" s="153">
        <v>6</v>
      </c>
      <c r="DL92" s="19">
        <v>0</v>
      </c>
      <c r="DM92" s="19" t="s">
        <v>965</v>
      </c>
    </row>
    <row r="93" spans="1:117" s="19" customFormat="1" x14ac:dyDescent="0.2">
      <c r="A93" s="53">
        <v>0</v>
      </c>
      <c r="B93" s="53"/>
      <c r="C93" s="53">
        <f t="shared" si="21"/>
        <v>1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652</v>
      </c>
      <c r="Q93" s="15">
        <v>89</v>
      </c>
      <c r="R93" s="16"/>
      <c r="S93" s="20" t="s">
        <v>651</v>
      </c>
      <c r="T93" s="21">
        <v>1967</v>
      </c>
      <c r="U93" s="28" t="s">
        <v>653</v>
      </c>
      <c r="V93" s="21">
        <v>1988</v>
      </c>
      <c r="W93" s="25"/>
      <c r="X93" s="21"/>
      <c r="Y93" s="28"/>
      <c r="Z93" s="21">
        <f t="shared" si="22"/>
        <v>25</v>
      </c>
      <c r="AA93" s="25" t="s">
        <v>653</v>
      </c>
      <c r="AB93" s="21" t="s">
        <v>142</v>
      </c>
      <c r="AC93" s="21"/>
      <c r="AE93" s="187" t="s">
        <v>378</v>
      </c>
      <c r="AF93" s="82"/>
      <c r="CP93" s="19" t="str">
        <f t="shared" si="23"/>
        <v>Dettwiler Markus</v>
      </c>
      <c r="CR93" s="19">
        <f t="shared" si="24"/>
        <v>25</v>
      </c>
      <c r="CS93" s="19" t="str">
        <f t="shared" si="25"/>
        <v>E</v>
      </c>
      <c r="CT93" s="154">
        <v>5639</v>
      </c>
      <c r="CU93" s="126"/>
      <c r="CV93" s="125">
        <v>741</v>
      </c>
      <c r="CW93" s="33">
        <f t="shared" si="26"/>
        <v>7</v>
      </c>
      <c r="CX93" s="83" t="str">
        <f t="shared" si="27"/>
        <v>Konstrukteur 4 / Fachplaner 4 / Gruppenchef 2</v>
      </c>
      <c r="CY93" s="125">
        <v>741</v>
      </c>
      <c r="CZ93" s="33">
        <f t="shared" si="28"/>
        <v>7</v>
      </c>
      <c r="DA93" s="83" t="str">
        <f t="shared" si="29"/>
        <v>Konstrukteur 4 / Fachplaner 4 / Gruppenchef 2</v>
      </c>
      <c r="DB93" s="20"/>
      <c r="DC93" s="125">
        <v>741</v>
      </c>
      <c r="DD93" s="33">
        <f t="shared" si="30"/>
        <v>7</v>
      </c>
      <c r="DE93" s="83" t="str">
        <f t="shared" si="31"/>
        <v>Konstrukteur 4 / Fachplaner 4 / Gruppenchef 2</v>
      </c>
      <c r="DJ93" s="19">
        <f t="shared" si="20"/>
        <v>5639</v>
      </c>
      <c r="DK93" s="153">
        <v>6</v>
      </c>
      <c r="DL93" s="19">
        <v>0</v>
      </c>
      <c r="DM93" s="19" t="s">
        <v>965</v>
      </c>
    </row>
    <row r="94" spans="1:117" s="19" customFormat="1" x14ac:dyDescent="0.2">
      <c r="A94" s="53">
        <v>0</v>
      </c>
      <c r="B94" s="53"/>
      <c r="C94" s="53">
        <f t="shared" si="21"/>
        <v>1</v>
      </c>
      <c r="D94" s="55"/>
      <c r="E94" s="55"/>
      <c r="F94" s="56"/>
      <c r="G94" s="54"/>
      <c r="H94" s="54"/>
      <c r="I94" s="56">
        <v>1</v>
      </c>
      <c r="J94" s="54"/>
      <c r="K94" s="56"/>
      <c r="L94" s="56"/>
      <c r="M94" s="56"/>
      <c r="N94" s="58"/>
      <c r="O94" s="52" t="s">
        <v>358</v>
      </c>
      <c r="P94" s="15" t="s">
        <v>558</v>
      </c>
      <c r="Q94" s="15">
        <v>90</v>
      </c>
      <c r="R94" s="16"/>
      <c r="S94" s="20" t="s">
        <v>559</v>
      </c>
      <c r="T94" s="21">
        <v>1973</v>
      </c>
      <c r="U94" s="28" t="s">
        <v>560</v>
      </c>
      <c r="V94" s="21">
        <v>1994</v>
      </c>
      <c r="W94" s="25"/>
      <c r="X94" s="21"/>
      <c r="Y94" s="28"/>
      <c r="Z94" s="21">
        <f t="shared" si="22"/>
        <v>19</v>
      </c>
      <c r="AA94" s="25" t="s">
        <v>235</v>
      </c>
      <c r="AB94" s="21" t="s">
        <v>142</v>
      </c>
      <c r="AC94" s="21"/>
      <c r="AE94" s="187" t="s">
        <v>378</v>
      </c>
      <c r="AF94" s="82"/>
      <c r="CP94" s="19" t="str">
        <f t="shared" si="23"/>
        <v>Enderlen Francois</v>
      </c>
      <c r="CR94" s="19">
        <f t="shared" si="24"/>
        <v>19</v>
      </c>
      <c r="CS94" s="19" t="str">
        <f t="shared" si="25"/>
        <v>E</v>
      </c>
      <c r="CT94" s="154">
        <v>5636</v>
      </c>
      <c r="CU94" s="126"/>
      <c r="CV94" s="125">
        <v>741</v>
      </c>
      <c r="CW94" s="33">
        <f t="shared" si="26"/>
        <v>7</v>
      </c>
      <c r="CX94" s="83" t="str">
        <f t="shared" si="27"/>
        <v>Konstrukteur 4 / Fachplaner 4 / Gruppenchef 2</v>
      </c>
      <c r="CY94" s="125">
        <v>741</v>
      </c>
      <c r="CZ94" s="33">
        <f t="shared" si="28"/>
        <v>7</v>
      </c>
      <c r="DA94" s="83" t="str">
        <f t="shared" si="29"/>
        <v>Konstrukteur 4 / Fachplaner 4 / Gruppenchef 2</v>
      </c>
      <c r="DB94" s="20"/>
      <c r="DC94" s="125">
        <v>741</v>
      </c>
      <c r="DD94" s="33">
        <f t="shared" si="30"/>
        <v>7</v>
      </c>
      <c r="DE94" s="83" t="str">
        <f t="shared" si="31"/>
        <v>Konstrukteur 4 / Fachplaner 4 / Gruppenchef 2</v>
      </c>
      <c r="DJ94" s="19">
        <f t="shared" si="20"/>
        <v>5636</v>
      </c>
      <c r="DK94" s="153">
        <v>6</v>
      </c>
      <c r="DL94" s="19">
        <v>0</v>
      </c>
      <c r="DM94" s="19" t="s">
        <v>965</v>
      </c>
    </row>
    <row r="95" spans="1:117" s="19" customFormat="1" x14ac:dyDescent="0.2">
      <c r="A95" s="53">
        <v>0</v>
      </c>
      <c r="B95" s="53"/>
      <c r="C95" s="53">
        <f t="shared" si="21"/>
        <v>0</v>
      </c>
      <c r="D95" s="55"/>
      <c r="E95" s="55"/>
      <c r="F95" s="56"/>
      <c r="G95" s="54"/>
      <c r="H95" s="54"/>
      <c r="I95" s="56">
        <v>1</v>
      </c>
      <c r="J95" s="54"/>
      <c r="K95" s="56"/>
      <c r="L95" s="56"/>
      <c r="M95" s="56"/>
      <c r="N95" s="58"/>
      <c r="O95" s="52" t="s">
        <v>358</v>
      </c>
      <c r="P95" s="15" t="s">
        <v>617</v>
      </c>
      <c r="Q95" s="15">
        <v>91</v>
      </c>
      <c r="R95" s="42"/>
      <c r="S95" s="27" t="s">
        <v>618</v>
      </c>
      <c r="T95" s="21">
        <v>1985</v>
      </c>
      <c r="U95" s="28" t="s">
        <v>235</v>
      </c>
      <c r="V95" s="21">
        <v>2006</v>
      </c>
      <c r="W95" s="25" t="s">
        <v>530</v>
      </c>
      <c r="X95" s="21">
        <v>2013</v>
      </c>
      <c r="Y95" s="25"/>
      <c r="Z95" s="21">
        <f t="shared" si="22"/>
        <v>7</v>
      </c>
      <c r="AA95" s="25" t="s">
        <v>235</v>
      </c>
      <c r="AB95" s="162" t="s">
        <v>142</v>
      </c>
      <c r="AC95" s="21"/>
      <c r="AE95" s="187" t="s">
        <v>378</v>
      </c>
      <c r="AF95" s="82"/>
      <c r="CP95" s="19" t="str">
        <f t="shared" si="23"/>
        <v>Zeltner Viktor</v>
      </c>
      <c r="CR95" s="19">
        <f t="shared" si="24"/>
        <v>7</v>
      </c>
      <c r="CS95" s="19" t="str">
        <f t="shared" si="25"/>
        <v>E</v>
      </c>
      <c r="CT95" s="154">
        <v>6765</v>
      </c>
      <c r="CU95" s="126"/>
      <c r="CV95" s="125">
        <v>733</v>
      </c>
      <c r="CW95" s="33">
        <f t="shared" si="26"/>
        <v>6</v>
      </c>
      <c r="CX95" s="83" t="str">
        <f t="shared" si="27"/>
        <v>Konstrukteur 3 / -planer 3 / Gruppenchef 1</v>
      </c>
      <c r="CY95" s="125">
        <v>732</v>
      </c>
      <c r="CZ95" s="33">
        <f t="shared" si="28"/>
        <v>5</v>
      </c>
      <c r="DA95" s="83" t="str">
        <f t="shared" si="29"/>
        <v>Konstrukteur 2 / -planer 2</v>
      </c>
      <c r="DB95" s="20"/>
      <c r="DC95" s="33">
        <v>732</v>
      </c>
      <c r="DD95" s="33">
        <f t="shared" si="30"/>
        <v>5</v>
      </c>
      <c r="DE95" s="83" t="str">
        <f t="shared" si="31"/>
        <v>Konstrukteur 2 / -planer 2</v>
      </c>
      <c r="DJ95" s="19">
        <f t="shared" si="20"/>
        <v>6765</v>
      </c>
      <c r="DK95" s="153">
        <v>6</v>
      </c>
      <c r="DL95" s="19">
        <v>0</v>
      </c>
      <c r="DM95" s="19" t="s">
        <v>964</v>
      </c>
    </row>
    <row r="96" spans="1:117" s="19" customFormat="1" x14ac:dyDescent="0.2">
      <c r="A96" s="53">
        <v>0</v>
      </c>
      <c r="B96" s="53"/>
      <c r="C96" s="53">
        <f t="shared" si="21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498</v>
      </c>
      <c r="Q96" s="15">
        <v>92</v>
      </c>
      <c r="R96" s="42"/>
      <c r="S96" s="27" t="s">
        <v>251</v>
      </c>
      <c r="T96" s="21">
        <v>1988</v>
      </c>
      <c r="U96" s="28" t="s">
        <v>235</v>
      </c>
      <c r="V96" s="21">
        <v>2007</v>
      </c>
      <c r="W96" s="25"/>
      <c r="X96" s="21"/>
      <c r="Y96" s="25"/>
      <c r="Z96" s="21">
        <f t="shared" si="22"/>
        <v>6</v>
      </c>
      <c r="AA96" s="25" t="s">
        <v>235</v>
      </c>
      <c r="AB96" s="162" t="s">
        <v>142</v>
      </c>
      <c r="AC96" s="21"/>
      <c r="AE96" s="187" t="s">
        <v>377</v>
      </c>
      <c r="AF96" s="82"/>
      <c r="CP96" s="19" t="str">
        <f t="shared" si="23"/>
        <v>Will Cédric</v>
      </c>
      <c r="CR96" s="19">
        <f t="shared" si="24"/>
        <v>6</v>
      </c>
      <c r="CS96" s="19" t="str">
        <f t="shared" si="25"/>
        <v>E</v>
      </c>
      <c r="CT96" s="154">
        <v>9688</v>
      </c>
      <c r="CU96" s="126"/>
      <c r="CV96" s="125">
        <v>732</v>
      </c>
      <c r="CW96" s="33">
        <f t="shared" si="26"/>
        <v>5</v>
      </c>
      <c r="CX96" s="83" t="str">
        <f t="shared" si="27"/>
        <v>Konstrukteur 2 / -planer 2</v>
      </c>
      <c r="CY96" s="125">
        <v>732</v>
      </c>
      <c r="CZ96" s="33">
        <f t="shared" si="28"/>
        <v>5</v>
      </c>
      <c r="DA96" s="83" t="str">
        <f t="shared" si="29"/>
        <v>Konstrukteur 2 / -planer 2</v>
      </c>
      <c r="DB96" s="20"/>
      <c r="DC96" s="33">
        <v>732</v>
      </c>
      <c r="DD96" s="33">
        <f t="shared" si="30"/>
        <v>5</v>
      </c>
      <c r="DE96" s="83" t="str">
        <f t="shared" si="31"/>
        <v>Konstrukteur 2 / -planer 2</v>
      </c>
      <c r="DJ96" s="19">
        <f t="shared" si="20"/>
        <v>9688</v>
      </c>
      <c r="DK96" s="153">
        <v>6</v>
      </c>
      <c r="DL96" s="19">
        <v>0</v>
      </c>
      <c r="DM96" s="19" t="s">
        <v>964</v>
      </c>
    </row>
    <row r="97" spans="1:117" s="19" customFormat="1" x14ac:dyDescent="0.2">
      <c r="A97" s="53">
        <v>0</v>
      </c>
      <c r="B97" s="53"/>
      <c r="C97" s="53">
        <f t="shared" si="21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358</v>
      </c>
      <c r="P97" s="15" t="s">
        <v>499</v>
      </c>
      <c r="Q97" s="15">
        <v>93</v>
      </c>
      <c r="R97" s="42"/>
      <c r="S97" s="27" t="s">
        <v>250</v>
      </c>
      <c r="T97" s="21">
        <v>1987</v>
      </c>
      <c r="U97" s="28" t="s">
        <v>235</v>
      </c>
      <c r="V97" s="21">
        <v>2007</v>
      </c>
      <c r="W97" s="25"/>
      <c r="X97" s="21"/>
      <c r="Y97" s="25"/>
      <c r="Z97" s="21">
        <f t="shared" si="22"/>
        <v>6</v>
      </c>
      <c r="AA97" s="25" t="s">
        <v>235</v>
      </c>
      <c r="AB97" s="162" t="s">
        <v>142</v>
      </c>
      <c r="AC97" s="21"/>
      <c r="AE97" s="90" t="s">
        <v>378</v>
      </c>
      <c r="AF97" s="82"/>
      <c r="CP97" s="19" t="str">
        <f t="shared" si="23"/>
        <v>Wernli Sebastian</v>
      </c>
      <c r="CR97" s="19">
        <f t="shared" si="24"/>
        <v>6</v>
      </c>
      <c r="CS97" s="19" t="str">
        <f t="shared" si="25"/>
        <v>E</v>
      </c>
      <c r="CT97" s="154">
        <v>9687</v>
      </c>
      <c r="CU97" s="126"/>
      <c r="CV97" s="125">
        <v>732</v>
      </c>
      <c r="CW97" s="33">
        <f t="shared" si="26"/>
        <v>5</v>
      </c>
      <c r="CX97" s="83" t="str">
        <f t="shared" si="27"/>
        <v>Konstrukteur 2 / -planer 2</v>
      </c>
      <c r="CY97" s="125">
        <v>732</v>
      </c>
      <c r="CZ97" s="33">
        <f t="shared" si="28"/>
        <v>5</v>
      </c>
      <c r="DA97" s="83" t="str">
        <f t="shared" si="29"/>
        <v>Konstrukteur 2 / -planer 2</v>
      </c>
      <c r="DB97" s="20"/>
      <c r="DC97" s="33">
        <v>732</v>
      </c>
      <c r="DD97" s="33">
        <f t="shared" si="30"/>
        <v>5</v>
      </c>
      <c r="DE97" s="83" t="str">
        <f t="shared" si="31"/>
        <v>Konstrukteur 2 / -planer 2</v>
      </c>
      <c r="DJ97" s="19">
        <f t="shared" si="20"/>
        <v>9687</v>
      </c>
      <c r="DK97" s="153">
        <v>6</v>
      </c>
      <c r="DL97" s="19">
        <v>0</v>
      </c>
      <c r="DM97" s="19" t="s">
        <v>964</v>
      </c>
    </row>
    <row r="98" spans="1:117" s="19" customFormat="1" ht="15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358</v>
      </c>
      <c r="P98" s="15" t="s">
        <v>523</v>
      </c>
      <c r="Q98" s="15">
        <v>94</v>
      </c>
      <c r="R98" s="42"/>
      <c r="S98" s="27" t="s">
        <v>258</v>
      </c>
      <c r="T98" s="21">
        <v>1988</v>
      </c>
      <c r="U98" s="28" t="s">
        <v>235</v>
      </c>
      <c r="V98" s="21">
        <v>2008</v>
      </c>
      <c r="W98" s="25" t="s">
        <v>530</v>
      </c>
      <c r="X98" s="21">
        <v>2013</v>
      </c>
      <c r="Y98" s="25"/>
      <c r="Z98" s="21">
        <f>$AD$3-V98</f>
        <v>5</v>
      </c>
      <c r="AA98" s="25" t="s">
        <v>862</v>
      </c>
      <c r="AB98" s="21" t="s">
        <v>881</v>
      </c>
      <c r="AC98" s="21"/>
      <c r="AE98" s="90" t="s">
        <v>860</v>
      </c>
      <c r="AF98" s="82"/>
      <c r="CP98" s="19" t="str">
        <f>+S98</f>
        <v>Räuchle Tobias</v>
      </c>
      <c r="CR98" s="19">
        <f>+Z98</f>
        <v>5</v>
      </c>
      <c r="CS98" s="19" t="str">
        <f>+AB98</f>
        <v>F/E 4)</v>
      </c>
      <c r="CT98" s="154">
        <v>9691</v>
      </c>
      <c r="CU98" s="126"/>
      <c r="CV98" s="125">
        <v>732</v>
      </c>
      <c r="CW98" s="33">
        <f>VLOOKUP($CV98,Funktionsbezeichnungen,3,0)</f>
        <v>5</v>
      </c>
      <c r="CX98" s="83" t="str">
        <f>VLOOKUP($CV98,Funktionsbezeichnungen,2,0)</f>
        <v>Konstrukteur 2 / -planer 2</v>
      </c>
      <c r="CY98" s="125">
        <v>732</v>
      </c>
      <c r="CZ98" s="33">
        <f>VLOOKUP($CY98,Funktionsbezeichnungen,3,0)</f>
        <v>5</v>
      </c>
      <c r="DA98" s="83" t="str">
        <f>VLOOKUP($CY98,Funktionsbezeichnungen,2,0)</f>
        <v>Konstrukteur 2 / -planer 2</v>
      </c>
      <c r="DB98" s="20"/>
      <c r="DC98" s="33">
        <v>732</v>
      </c>
      <c r="DD98" s="33">
        <f>VLOOKUP($DC98,Funktionsbezeichnungen,3,0)</f>
        <v>5</v>
      </c>
      <c r="DE98" s="83" t="str">
        <f>VLOOKUP($DC98,Funktionsbezeichnungen,2,0)</f>
        <v>Konstrukteur 2 / -planer 2</v>
      </c>
      <c r="DJ98" s="19">
        <f t="shared" si="20"/>
        <v>9691</v>
      </c>
      <c r="DK98" s="153">
        <v>6</v>
      </c>
      <c r="DL98" s="19">
        <v>0</v>
      </c>
      <c r="DM98" s="19" t="s">
        <v>964</v>
      </c>
    </row>
    <row r="99" spans="1:117" s="19" customFormat="1" x14ac:dyDescent="0.2">
      <c r="A99" s="53">
        <v>0</v>
      </c>
      <c r="B99" s="53"/>
      <c r="C99" s="53">
        <f t="shared" si="21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544</v>
      </c>
      <c r="Q99" s="15">
        <v>95</v>
      </c>
      <c r="R99" s="42"/>
      <c r="S99" s="27" t="s">
        <v>545</v>
      </c>
      <c r="T99" s="21">
        <v>1988</v>
      </c>
      <c r="U99" s="28" t="s">
        <v>235</v>
      </c>
      <c r="V99" s="21">
        <v>2009</v>
      </c>
      <c r="W99" s="25"/>
      <c r="X99" s="21"/>
      <c r="Y99" s="25"/>
      <c r="Z99" s="21">
        <f t="shared" si="22"/>
        <v>4</v>
      </c>
      <c r="AA99" s="25" t="s">
        <v>141</v>
      </c>
      <c r="AB99" s="21" t="s">
        <v>147</v>
      </c>
      <c r="AC99" s="21"/>
      <c r="AE99" s="90" t="s">
        <v>378</v>
      </c>
      <c r="AF99" s="82"/>
      <c r="CP99" s="19" t="str">
        <f t="shared" si="23"/>
        <v>Charmillot Stéphane</v>
      </c>
      <c r="CR99" s="19">
        <f t="shared" si="24"/>
        <v>4</v>
      </c>
      <c r="CS99" s="19" t="str">
        <f t="shared" si="25"/>
        <v>F</v>
      </c>
      <c r="CT99" s="154">
        <v>9710</v>
      </c>
      <c r="CU99" s="126"/>
      <c r="CV99" s="125">
        <v>732</v>
      </c>
      <c r="CW99" s="33">
        <f t="shared" si="26"/>
        <v>5</v>
      </c>
      <c r="CX99" s="83" t="str">
        <f t="shared" si="27"/>
        <v>Konstrukteur 2 / -planer 2</v>
      </c>
      <c r="CY99" s="125">
        <v>731</v>
      </c>
      <c r="CZ99" s="33">
        <f t="shared" si="28"/>
        <v>4</v>
      </c>
      <c r="DA99" s="83" t="str">
        <f t="shared" si="29"/>
        <v>Konstrukteur 1 / -planer 1</v>
      </c>
      <c r="DB99" s="20"/>
      <c r="DC99" s="33">
        <v>732</v>
      </c>
      <c r="DD99" s="33">
        <f t="shared" si="30"/>
        <v>5</v>
      </c>
      <c r="DE99" s="83" t="str">
        <f t="shared" si="31"/>
        <v>Konstrukteur 2 / -planer 2</v>
      </c>
      <c r="DJ99" s="19">
        <f t="shared" si="20"/>
        <v>9710</v>
      </c>
      <c r="DK99" s="153">
        <v>6</v>
      </c>
      <c r="DL99" s="19">
        <v>0</v>
      </c>
      <c r="DM99" s="19" t="s">
        <v>964</v>
      </c>
    </row>
    <row r="100" spans="1:117" s="19" customFormat="1" x14ac:dyDescent="0.2">
      <c r="A100" s="53">
        <v>0</v>
      </c>
      <c r="B100" s="53"/>
      <c r="C100" s="53">
        <f t="shared" si="21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360</v>
      </c>
      <c r="P100" s="15" t="s">
        <v>524</v>
      </c>
      <c r="Q100" s="15">
        <v>96</v>
      </c>
      <c r="R100" s="42"/>
      <c r="S100" s="27" t="s">
        <v>283</v>
      </c>
      <c r="T100" s="21">
        <v>1988</v>
      </c>
      <c r="U100" s="28" t="s">
        <v>235</v>
      </c>
      <c r="V100" s="21">
        <v>2010</v>
      </c>
      <c r="W100" s="25"/>
      <c r="X100" s="21"/>
      <c r="Y100" s="25"/>
      <c r="Z100" s="21">
        <f t="shared" si="22"/>
        <v>3</v>
      </c>
      <c r="AA100" s="25" t="s">
        <v>141</v>
      </c>
      <c r="AB100" s="21" t="s">
        <v>147</v>
      </c>
      <c r="AC100" s="21"/>
      <c r="AE100" s="90" t="s">
        <v>378</v>
      </c>
      <c r="AF100" s="82"/>
      <c r="CP100" s="19" t="str">
        <f t="shared" si="23"/>
        <v>Niederberger Benjamin</v>
      </c>
      <c r="CR100" s="19">
        <f t="shared" si="24"/>
        <v>3</v>
      </c>
      <c r="CS100" s="19" t="str">
        <f t="shared" si="25"/>
        <v>F</v>
      </c>
      <c r="CT100" s="154">
        <v>9701</v>
      </c>
      <c r="CU100" s="126"/>
      <c r="CV100" s="125">
        <v>731</v>
      </c>
      <c r="CW100" s="33">
        <f t="shared" si="26"/>
        <v>4</v>
      </c>
      <c r="CX100" s="83" t="str">
        <f t="shared" si="27"/>
        <v>Konstrukteur 1 / -planer 1</v>
      </c>
      <c r="CY100" s="125">
        <v>731</v>
      </c>
      <c r="CZ100" s="33">
        <f t="shared" si="28"/>
        <v>4</v>
      </c>
      <c r="DA100" s="83" t="str">
        <f t="shared" si="29"/>
        <v>Konstrukteur 1 / -planer 1</v>
      </c>
      <c r="DB100" s="20"/>
      <c r="DC100" s="33">
        <v>731</v>
      </c>
      <c r="DD100" s="33">
        <f t="shared" si="30"/>
        <v>4</v>
      </c>
      <c r="DE100" s="83" t="str">
        <f t="shared" si="31"/>
        <v>Konstrukteur 1 / -planer 1</v>
      </c>
      <c r="DJ100" s="19">
        <f t="shared" si="20"/>
        <v>9701</v>
      </c>
      <c r="DK100" s="153">
        <v>6</v>
      </c>
      <c r="DL100" s="19">
        <v>0</v>
      </c>
      <c r="DM100" s="19" t="s">
        <v>964</v>
      </c>
    </row>
    <row r="101" spans="1:117" s="19" customFormat="1" x14ac:dyDescent="0.2">
      <c r="A101" s="53">
        <v>0</v>
      </c>
      <c r="B101" s="53"/>
      <c r="C101" s="53">
        <f t="shared" si="21"/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361</v>
      </c>
      <c r="P101" s="15" t="s">
        <v>527</v>
      </c>
      <c r="Q101" s="15">
        <v>97</v>
      </c>
      <c r="R101" s="42"/>
      <c r="S101" s="27" t="s">
        <v>297</v>
      </c>
      <c r="T101" s="21">
        <v>1988</v>
      </c>
      <c r="U101" s="28" t="s">
        <v>235</v>
      </c>
      <c r="V101" s="21">
        <v>2011</v>
      </c>
      <c r="W101" s="25"/>
      <c r="X101" s="21"/>
      <c r="Y101" s="25"/>
      <c r="Z101" s="21">
        <f t="shared" si="22"/>
        <v>2</v>
      </c>
      <c r="AA101" s="25" t="s">
        <v>235</v>
      </c>
      <c r="AB101" s="162" t="s">
        <v>147</v>
      </c>
      <c r="AC101" s="21"/>
      <c r="AE101" s="90" t="s">
        <v>378</v>
      </c>
      <c r="AF101" s="82"/>
      <c r="CP101" s="19" t="str">
        <f t="shared" si="23"/>
        <v>Schneider Alexander</v>
      </c>
      <c r="CR101" s="19">
        <f t="shared" si="24"/>
        <v>2</v>
      </c>
      <c r="CS101" s="19" t="str">
        <f t="shared" si="25"/>
        <v>F</v>
      </c>
      <c r="CT101" s="155">
        <v>8571</v>
      </c>
      <c r="CU101" s="156"/>
      <c r="CV101" s="125">
        <v>731</v>
      </c>
      <c r="CW101" s="33">
        <f t="shared" si="26"/>
        <v>4</v>
      </c>
      <c r="CX101" s="83" t="str">
        <f t="shared" si="27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30"/>
        <v>4</v>
      </c>
      <c r="DE101" s="83" t="str">
        <f t="shared" si="31"/>
        <v>Konstrukteur 1 / -planer 1</v>
      </c>
      <c r="DJ101" s="19">
        <f t="shared" si="20"/>
        <v>8571</v>
      </c>
      <c r="DK101" s="153">
        <v>6</v>
      </c>
      <c r="DL101" s="19">
        <v>0</v>
      </c>
      <c r="DM101" s="19" t="s">
        <v>964</v>
      </c>
    </row>
    <row r="102" spans="1:117" s="19" customFormat="1" x14ac:dyDescent="0.2">
      <c r="A102" s="53">
        <v>0</v>
      </c>
      <c r="B102" s="53"/>
      <c r="C102" s="53">
        <f t="shared" si="21"/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358</v>
      </c>
      <c r="P102" s="15" t="s">
        <v>526</v>
      </c>
      <c r="Q102" s="15">
        <v>98</v>
      </c>
      <c r="R102" s="42"/>
      <c r="S102" s="27" t="s">
        <v>296</v>
      </c>
      <c r="T102" s="21">
        <v>1991</v>
      </c>
      <c r="U102" s="28" t="s">
        <v>235</v>
      </c>
      <c r="V102" s="21">
        <v>2011</v>
      </c>
      <c r="W102" s="25"/>
      <c r="X102" s="21"/>
      <c r="Y102" s="25"/>
      <c r="Z102" s="21">
        <f t="shared" si="22"/>
        <v>2</v>
      </c>
      <c r="AA102" s="25" t="s">
        <v>235</v>
      </c>
      <c r="AB102" s="162" t="s">
        <v>147</v>
      </c>
      <c r="AC102" s="21"/>
      <c r="AE102" s="90" t="s">
        <v>378</v>
      </c>
      <c r="AF102" s="82"/>
      <c r="CP102" s="19" t="str">
        <f t="shared" si="23"/>
        <v>Barth Yanick</v>
      </c>
      <c r="CR102" s="19">
        <f t="shared" si="24"/>
        <v>2</v>
      </c>
      <c r="CS102" s="19" t="str">
        <f t="shared" si="25"/>
        <v>F</v>
      </c>
      <c r="CT102" s="155">
        <v>8570</v>
      </c>
      <c r="CU102" s="156"/>
      <c r="CV102" s="125">
        <v>731</v>
      </c>
      <c r="CW102" s="33">
        <f t="shared" si="26"/>
        <v>4</v>
      </c>
      <c r="CX102" s="83" t="str">
        <f t="shared" si="27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30"/>
        <v>4</v>
      </c>
      <c r="DE102" s="83" t="str">
        <f t="shared" si="31"/>
        <v>Konstrukteur 1 / -planer 1</v>
      </c>
      <c r="DJ102" s="19">
        <f t="shared" si="20"/>
        <v>8570</v>
      </c>
      <c r="DK102" s="153">
        <v>6</v>
      </c>
      <c r="DL102" s="19">
        <v>0</v>
      </c>
      <c r="DM102" s="19" t="s">
        <v>964</v>
      </c>
    </row>
    <row r="103" spans="1:117" s="19" customFormat="1" x14ac:dyDescent="0.2">
      <c r="A103" s="53">
        <v>0</v>
      </c>
      <c r="B103" s="53">
        <v>1</v>
      </c>
      <c r="C103" s="53">
        <f t="shared" si="21"/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358</v>
      </c>
      <c r="P103" s="15" t="s">
        <v>905</v>
      </c>
      <c r="Q103" s="15">
        <v>99</v>
      </c>
      <c r="R103" s="42"/>
      <c r="S103" s="27" t="s">
        <v>906</v>
      </c>
      <c r="T103" s="21">
        <v>1990</v>
      </c>
      <c r="U103" s="28" t="s">
        <v>239</v>
      </c>
      <c r="V103" s="21">
        <v>2012</v>
      </c>
      <c r="W103" s="25"/>
      <c r="X103" s="21"/>
      <c r="Y103" s="25"/>
      <c r="Z103" s="21">
        <f t="shared" si="22"/>
        <v>1</v>
      </c>
      <c r="AA103" s="25" t="s">
        <v>239</v>
      </c>
      <c r="AB103" s="21" t="s">
        <v>149</v>
      </c>
      <c r="AC103" s="21"/>
      <c r="AE103" s="90" t="s">
        <v>378</v>
      </c>
      <c r="AF103" s="82"/>
      <c r="CP103" s="160" t="str">
        <f t="shared" si="23"/>
        <v>Zymeri Shaha</v>
      </c>
      <c r="CR103" s="19">
        <f t="shared" si="24"/>
        <v>1</v>
      </c>
      <c r="CS103" s="19" t="str">
        <f t="shared" si="25"/>
        <v>G</v>
      </c>
      <c r="CT103" s="159">
        <v>9733</v>
      </c>
      <c r="CU103" s="156"/>
      <c r="CV103" s="158">
        <v>731</v>
      </c>
      <c r="CW103" s="33">
        <f t="shared" si="26"/>
        <v>4</v>
      </c>
      <c r="CX103" s="83" t="str">
        <f t="shared" si="27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30"/>
        <v>4</v>
      </c>
      <c r="DE103" s="83" t="str">
        <f t="shared" si="31"/>
        <v>Konstrukteur 1 / -planer 1</v>
      </c>
      <c r="DJ103" s="19">
        <f t="shared" si="20"/>
        <v>9733</v>
      </c>
      <c r="DK103" s="153">
        <v>7</v>
      </c>
      <c r="DL103" s="19">
        <v>0</v>
      </c>
      <c r="DM103" s="19" t="s">
        <v>964</v>
      </c>
    </row>
    <row r="104" spans="1:117" s="19" customFormat="1" x14ac:dyDescent="0.2">
      <c r="A104" s="53">
        <v>0</v>
      </c>
      <c r="B104" s="53"/>
      <c r="C104" s="53">
        <f t="shared" si="21"/>
        <v>0</v>
      </c>
      <c r="D104" s="55"/>
      <c r="E104" s="55"/>
      <c r="F104" s="55"/>
      <c r="G104" s="53"/>
      <c r="H104" s="53"/>
      <c r="I104" s="55">
        <v>1</v>
      </c>
      <c r="J104" s="53"/>
      <c r="K104" s="55"/>
      <c r="L104" s="55"/>
      <c r="M104" s="55"/>
      <c r="N104" s="59"/>
      <c r="O104" s="19" t="s">
        <v>361</v>
      </c>
      <c r="P104" s="15" t="s">
        <v>542</v>
      </c>
      <c r="Q104" s="15">
        <v>100</v>
      </c>
      <c r="R104" s="42"/>
      <c r="S104" s="27" t="s">
        <v>538</v>
      </c>
      <c r="T104" s="21">
        <v>1992</v>
      </c>
      <c r="U104" s="28" t="s">
        <v>235</v>
      </c>
      <c r="V104" s="21">
        <v>2012</v>
      </c>
      <c r="W104" s="25"/>
      <c r="X104" s="21"/>
      <c r="Y104" s="25"/>
      <c r="Z104" s="21">
        <f t="shared" si="22"/>
        <v>1</v>
      </c>
      <c r="AA104" s="25" t="s">
        <v>235</v>
      </c>
      <c r="AB104" s="21" t="s">
        <v>149</v>
      </c>
      <c r="AC104" s="21"/>
      <c r="AE104" s="90" t="s">
        <v>378</v>
      </c>
      <c r="AF104" s="82"/>
      <c r="CP104" s="19" t="str">
        <f t="shared" si="23"/>
        <v>Rüegsegger Stefan</v>
      </c>
      <c r="CR104" s="19">
        <f t="shared" si="24"/>
        <v>1</v>
      </c>
      <c r="CS104" s="19" t="str">
        <f t="shared" si="25"/>
        <v>G</v>
      </c>
      <c r="CT104" s="155">
        <v>9707</v>
      </c>
      <c r="CU104" s="156"/>
      <c r="CV104" s="125">
        <v>731</v>
      </c>
      <c r="CW104" s="33">
        <f t="shared" si="26"/>
        <v>4</v>
      </c>
      <c r="CX104" s="83" t="str">
        <f t="shared" si="27"/>
        <v>Konstrukteur 1 / -planer 1</v>
      </c>
      <c r="CY104" s="125"/>
      <c r="CZ104" s="33"/>
      <c r="DA104" s="83"/>
      <c r="DB104" s="20"/>
      <c r="DC104" s="33">
        <v>731</v>
      </c>
      <c r="DD104" s="33">
        <f t="shared" si="30"/>
        <v>4</v>
      </c>
      <c r="DE104" s="83" t="str">
        <f t="shared" si="31"/>
        <v>Konstrukteur 1 / -planer 1</v>
      </c>
      <c r="DJ104" s="19">
        <f t="shared" si="20"/>
        <v>9707</v>
      </c>
      <c r="DK104" s="153">
        <v>6</v>
      </c>
      <c r="DL104" s="19">
        <v>0</v>
      </c>
      <c r="DM104" s="19" t="s">
        <v>964</v>
      </c>
    </row>
    <row r="105" spans="1:117" s="19" customFormat="1" x14ac:dyDescent="0.2">
      <c r="A105" s="53">
        <v>0</v>
      </c>
      <c r="B105" s="53"/>
      <c r="C105" s="53">
        <f t="shared" si="21"/>
        <v>0</v>
      </c>
      <c r="D105" s="55"/>
      <c r="E105" s="55"/>
      <c r="F105" s="55"/>
      <c r="G105" s="53"/>
      <c r="H105" s="53"/>
      <c r="I105" s="55">
        <v>1</v>
      </c>
      <c r="J105" s="53"/>
      <c r="K105" s="55"/>
      <c r="L105" s="55"/>
      <c r="M105" s="55"/>
      <c r="N105" s="59"/>
      <c r="O105" s="19" t="s">
        <v>359</v>
      </c>
      <c r="P105" s="15" t="s">
        <v>543</v>
      </c>
      <c r="Q105" s="15">
        <v>101</v>
      </c>
      <c r="R105" s="42"/>
      <c r="S105" s="27" t="s">
        <v>539</v>
      </c>
      <c r="T105" s="21">
        <v>1992</v>
      </c>
      <c r="U105" s="28" t="s">
        <v>235</v>
      </c>
      <c r="V105" s="21">
        <v>2012</v>
      </c>
      <c r="W105" s="25"/>
      <c r="X105" s="21"/>
      <c r="Y105" s="25"/>
      <c r="Z105" s="21">
        <f t="shared" si="22"/>
        <v>1</v>
      </c>
      <c r="AA105" s="25" t="s">
        <v>235</v>
      </c>
      <c r="AB105" s="21" t="s">
        <v>149</v>
      </c>
      <c r="AC105" s="21"/>
      <c r="AE105" s="90" t="s">
        <v>378</v>
      </c>
      <c r="AF105" s="82"/>
      <c r="CP105" s="19" t="str">
        <f t="shared" si="23"/>
        <v>Schwyn Timm</v>
      </c>
      <c r="CR105" s="19">
        <f t="shared" si="24"/>
        <v>1</v>
      </c>
      <c r="CS105" s="19" t="str">
        <f t="shared" si="25"/>
        <v>G</v>
      </c>
      <c r="CT105" s="155">
        <v>9706</v>
      </c>
      <c r="CU105" s="156"/>
      <c r="CV105" s="125">
        <v>731</v>
      </c>
      <c r="CW105" s="33">
        <f t="shared" si="26"/>
        <v>4</v>
      </c>
      <c r="CX105" s="83" t="str">
        <f t="shared" si="27"/>
        <v>Konstrukteur 1 / -planer 1</v>
      </c>
      <c r="CY105" s="125"/>
      <c r="CZ105" s="33"/>
      <c r="DA105" s="83"/>
      <c r="DB105" s="20"/>
      <c r="DC105" s="33">
        <v>731</v>
      </c>
      <c r="DD105" s="33">
        <f t="shared" si="30"/>
        <v>4</v>
      </c>
      <c r="DE105" s="83" t="str">
        <f t="shared" si="31"/>
        <v>Konstrukteur 1 / -planer 1</v>
      </c>
      <c r="DJ105" s="19">
        <f>+CT105</f>
        <v>9706</v>
      </c>
      <c r="DK105" s="153">
        <v>6</v>
      </c>
      <c r="DL105" s="19">
        <v>0</v>
      </c>
      <c r="DM105" s="19" t="s">
        <v>964</v>
      </c>
    </row>
    <row r="106" spans="1:117" s="19" customFormat="1" x14ac:dyDescent="0.2">
      <c r="A106" s="53">
        <v>0</v>
      </c>
      <c r="B106" s="53"/>
      <c r="C106" s="53">
        <f t="shared" si="21"/>
        <v>0</v>
      </c>
      <c r="D106" s="55"/>
      <c r="E106" s="55"/>
      <c r="F106" s="55"/>
      <c r="G106" s="53"/>
      <c r="H106" s="53"/>
      <c r="I106" s="55">
        <v>1</v>
      </c>
      <c r="J106" s="53"/>
      <c r="K106" s="55"/>
      <c r="L106" s="55"/>
      <c r="M106" s="55"/>
      <c r="N106" s="59"/>
      <c r="O106" s="19" t="s">
        <v>359</v>
      </c>
      <c r="P106" s="15" t="s">
        <v>594</v>
      </c>
      <c r="Q106" s="15">
        <v>102</v>
      </c>
      <c r="R106" s="42"/>
      <c r="S106" s="27" t="s">
        <v>595</v>
      </c>
      <c r="T106" s="21">
        <v>1992</v>
      </c>
      <c r="U106" s="28" t="s">
        <v>235</v>
      </c>
      <c r="V106" s="21">
        <v>2013</v>
      </c>
      <c r="W106" s="25"/>
      <c r="X106" s="21"/>
      <c r="Y106" s="25"/>
      <c r="Z106" s="21">
        <f t="shared" si="22"/>
        <v>0</v>
      </c>
      <c r="AA106" s="25" t="s">
        <v>235</v>
      </c>
      <c r="AB106" s="21" t="s">
        <v>149</v>
      </c>
      <c r="AC106" s="21"/>
      <c r="AE106" s="90" t="s">
        <v>378</v>
      </c>
      <c r="AF106" s="82"/>
      <c r="CP106" s="19" t="str">
        <f t="shared" si="23"/>
        <v>Schär Cedric</v>
      </c>
      <c r="CR106" s="19">
        <f t="shared" si="24"/>
        <v>0</v>
      </c>
      <c r="CS106" s="19" t="str">
        <f t="shared" si="25"/>
        <v>G</v>
      </c>
      <c r="CT106" s="155">
        <v>9715</v>
      </c>
      <c r="CU106" s="156"/>
      <c r="CV106" s="125">
        <v>731</v>
      </c>
      <c r="CW106" s="33">
        <f t="shared" si="26"/>
        <v>4</v>
      </c>
      <c r="CX106" s="83" t="str">
        <f t="shared" si="27"/>
        <v>Konstrukteur 1 / -planer 1</v>
      </c>
      <c r="CY106" s="125"/>
      <c r="CZ106" s="33"/>
      <c r="DA106" s="83"/>
      <c r="DB106" s="20"/>
      <c r="DC106" s="33">
        <v>731</v>
      </c>
      <c r="DD106" s="33">
        <f t="shared" si="30"/>
        <v>4</v>
      </c>
      <c r="DE106" s="83" t="str">
        <f t="shared" si="31"/>
        <v>Konstrukteur 1 / -planer 1</v>
      </c>
      <c r="DJ106" s="19">
        <f t="shared" si="20"/>
        <v>9715</v>
      </c>
      <c r="DK106" s="153">
        <v>6</v>
      </c>
      <c r="DL106" s="19">
        <v>0</v>
      </c>
      <c r="DM106" s="19" t="s">
        <v>964</v>
      </c>
    </row>
    <row r="107" spans="1:117" s="19" customFormat="1" x14ac:dyDescent="0.2">
      <c r="A107" s="53">
        <v>0</v>
      </c>
      <c r="B107" s="53">
        <v>1</v>
      </c>
      <c r="C107" s="53">
        <f t="shared" si="21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500</v>
      </c>
      <c r="Q107" s="15">
        <v>103</v>
      </c>
      <c r="R107" s="42" t="s">
        <v>343</v>
      </c>
      <c r="S107" s="27" t="s">
        <v>152</v>
      </c>
      <c r="T107" s="21">
        <v>1952</v>
      </c>
      <c r="U107" s="28" t="s">
        <v>151</v>
      </c>
      <c r="V107" s="21">
        <v>1971</v>
      </c>
      <c r="W107" s="25"/>
      <c r="X107" s="21"/>
      <c r="Y107" s="25"/>
      <c r="Z107" s="21">
        <f t="shared" si="22"/>
        <v>42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3"/>
        <v>Meister Christine</v>
      </c>
      <c r="CR107" s="19">
        <f t="shared" si="24"/>
        <v>42</v>
      </c>
      <c r="CS107" s="19" t="str">
        <f t="shared" si="25"/>
        <v>D</v>
      </c>
      <c r="CT107" s="154">
        <v>4245</v>
      </c>
      <c r="CU107" s="126"/>
      <c r="CV107" s="125">
        <v>134</v>
      </c>
      <c r="CW107" s="33">
        <f t="shared" si="26"/>
        <v>7</v>
      </c>
      <c r="CX107" s="83" t="str">
        <f t="shared" si="27"/>
        <v>Kaufmännischer Mitarbeiter 4 / Gruppenchef 2</v>
      </c>
      <c r="CY107" s="125">
        <v>134</v>
      </c>
      <c r="CZ107" s="33">
        <f t="shared" ref="CZ107:CZ131" si="32">VLOOKUP($CY107,Funktionsbezeichnungen,3,0)</f>
        <v>7</v>
      </c>
      <c r="DA107" s="83" t="str">
        <f t="shared" ref="DA107:DA131" si="33">VLOOKUP($CY107,Funktionsbezeichnungen,2,0)</f>
        <v>Kaufmännischer Mitarbeiter 4 / Gruppenchef 2</v>
      </c>
      <c r="DB107" s="20"/>
      <c r="DC107" s="125">
        <v>134</v>
      </c>
      <c r="DD107" s="33">
        <f t="shared" si="30"/>
        <v>7</v>
      </c>
      <c r="DE107" s="83" t="str">
        <f t="shared" si="31"/>
        <v>Kaufmännischer Mitarbeiter 4 / Gruppenchef 2</v>
      </c>
      <c r="DJ107" s="19">
        <f t="shared" si="20"/>
        <v>4245</v>
      </c>
      <c r="DK107" s="153">
        <v>6</v>
      </c>
      <c r="DL107" s="19">
        <v>0</v>
      </c>
      <c r="DM107" s="19" t="s">
        <v>955</v>
      </c>
    </row>
    <row r="108" spans="1:117" s="19" customFormat="1" ht="25.5" customHeight="1" x14ac:dyDescent="0.2">
      <c r="A108" s="53">
        <v>0</v>
      </c>
      <c r="B108" s="53">
        <v>1</v>
      </c>
      <c r="C108" s="53">
        <f t="shared" si="21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357</v>
      </c>
      <c r="P108" s="15" t="s">
        <v>501</v>
      </c>
      <c r="Q108" s="15">
        <v>104</v>
      </c>
      <c r="R108" s="42"/>
      <c r="S108" s="20" t="s">
        <v>207</v>
      </c>
      <c r="T108" s="17">
        <v>1954</v>
      </c>
      <c r="U108" s="169" t="s">
        <v>210</v>
      </c>
      <c r="V108" s="118">
        <v>1971</v>
      </c>
      <c r="W108" s="120"/>
      <c r="X108" s="118"/>
      <c r="Y108" s="169"/>
      <c r="Z108" s="118">
        <f t="shared" si="22"/>
        <v>42</v>
      </c>
      <c r="AA108" s="25" t="s">
        <v>209</v>
      </c>
      <c r="AB108" s="21" t="s">
        <v>121</v>
      </c>
      <c r="AC108" s="21"/>
      <c r="AE108" s="90" t="s">
        <v>453</v>
      </c>
      <c r="AF108" s="82"/>
      <c r="CP108" s="19" t="str">
        <f t="shared" si="23"/>
        <v>Derezynski Françoise</v>
      </c>
      <c r="CR108" s="19">
        <f t="shared" si="24"/>
        <v>42</v>
      </c>
      <c r="CS108" s="19" t="str">
        <f t="shared" si="25"/>
        <v>D</v>
      </c>
      <c r="CT108" s="154">
        <v>4266</v>
      </c>
      <c r="CU108" s="126"/>
      <c r="CV108" s="125">
        <v>134</v>
      </c>
      <c r="CW108" s="33">
        <f t="shared" si="26"/>
        <v>7</v>
      </c>
      <c r="CX108" s="83" t="str">
        <f t="shared" si="27"/>
        <v>Kaufmännischer Mitarbeiter 4 / Gruppenchef 2</v>
      </c>
      <c r="CY108" s="125">
        <v>134</v>
      </c>
      <c r="CZ108" s="33">
        <f t="shared" si="32"/>
        <v>7</v>
      </c>
      <c r="DA108" s="83" t="str">
        <f t="shared" si="33"/>
        <v>Kaufmännischer Mitarbeiter 4 / Gruppenchef 2</v>
      </c>
      <c r="DB108" s="20"/>
      <c r="DC108" s="125">
        <v>134</v>
      </c>
      <c r="DD108" s="33">
        <f t="shared" si="30"/>
        <v>7</v>
      </c>
      <c r="DE108" s="83" t="str">
        <f t="shared" si="31"/>
        <v>Kaufmännischer Mitarbeiter 4 / Gruppenchef 2</v>
      </c>
      <c r="DJ108" s="19">
        <f t="shared" si="20"/>
        <v>4266</v>
      </c>
      <c r="DK108" s="153">
        <v>6</v>
      </c>
      <c r="DL108" s="19">
        <v>0</v>
      </c>
      <c r="DM108" s="19" t="s">
        <v>955</v>
      </c>
    </row>
    <row r="109" spans="1:117" s="19" customFormat="1" x14ac:dyDescent="0.2">
      <c r="A109" s="53">
        <v>0</v>
      </c>
      <c r="B109" s="53">
        <v>1</v>
      </c>
      <c r="C109" s="53">
        <f t="shared" si="21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357</v>
      </c>
      <c r="P109" s="15" t="s">
        <v>502</v>
      </c>
      <c r="Q109" s="15">
        <v>105</v>
      </c>
      <c r="R109" s="16"/>
      <c r="S109" s="20" t="s">
        <v>153</v>
      </c>
      <c r="T109" s="21">
        <v>1953</v>
      </c>
      <c r="U109" s="28" t="s">
        <v>215</v>
      </c>
      <c r="V109" s="21">
        <v>1977</v>
      </c>
      <c r="W109" s="25" t="s">
        <v>318</v>
      </c>
      <c r="X109" s="21">
        <v>2000</v>
      </c>
      <c r="Y109" s="28" t="s">
        <v>319</v>
      </c>
      <c r="Z109" s="21">
        <f t="shared" si="22"/>
        <v>36</v>
      </c>
      <c r="AA109" s="25" t="s">
        <v>695</v>
      </c>
      <c r="AB109" s="21" t="s">
        <v>121</v>
      </c>
      <c r="AC109" s="21"/>
      <c r="AE109" s="90" t="s">
        <v>456</v>
      </c>
      <c r="AF109" s="82"/>
      <c r="CP109" s="19" t="str">
        <f t="shared" si="23"/>
        <v>Szirt Madeleine</v>
      </c>
      <c r="CR109" s="19">
        <f t="shared" si="24"/>
        <v>36</v>
      </c>
      <c r="CS109" s="19" t="str">
        <f t="shared" si="25"/>
        <v>D</v>
      </c>
      <c r="CT109" s="154">
        <v>4216</v>
      </c>
      <c r="CU109" s="126"/>
      <c r="CV109" s="125">
        <v>162</v>
      </c>
      <c r="CW109" s="33">
        <f t="shared" si="26"/>
        <v>9</v>
      </c>
      <c r="CX109" s="83" t="str">
        <f t="shared" si="27"/>
        <v>Personal-Fachspezialist 2</v>
      </c>
      <c r="CY109" s="125">
        <v>162</v>
      </c>
      <c r="CZ109" s="33">
        <f t="shared" si="32"/>
        <v>9</v>
      </c>
      <c r="DA109" s="83" t="str">
        <f t="shared" si="33"/>
        <v>Personal-Fachspezialist 2</v>
      </c>
      <c r="DB109" s="20"/>
      <c r="DC109" s="125">
        <v>162</v>
      </c>
      <c r="DD109" s="33">
        <f t="shared" si="30"/>
        <v>9</v>
      </c>
      <c r="DE109" s="83" t="str">
        <f t="shared" si="31"/>
        <v>Personal-Fachspezialist 2</v>
      </c>
      <c r="DJ109" s="19">
        <f t="shared" si="20"/>
        <v>4216</v>
      </c>
      <c r="DK109" s="153">
        <v>3</v>
      </c>
      <c r="DL109" s="19">
        <v>0</v>
      </c>
      <c r="DM109" s="185" t="s">
        <v>971</v>
      </c>
    </row>
    <row r="110" spans="1:117" s="19" customFormat="1" x14ac:dyDescent="0.2">
      <c r="A110" s="53">
        <v>0</v>
      </c>
      <c r="B110" s="53">
        <v>1</v>
      </c>
      <c r="C110" s="53">
        <f t="shared" si="21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359</v>
      </c>
      <c r="P110" s="15" t="s">
        <v>503</v>
      </c>
      <c r="Q110" s="15">
        <v>106</v>
      </c>
      <c r="R110" s="42"/>
      <c r="S110" s="27" t="s">
        <v>650</v>
      </c>
      <c r="T110" s="21">
        <v>1961</v>
      </c>
      <c r="U110" s="28" t="s">
        <v>155</v>
      </c>
      <c r="V110" s="21">
        <v>1982</v>
      </c>
      <c r="W110" s="25"/>
      <c r="X110" s="21"/>
      <c r="Y110" s="25" t="s">
        <v>323</v>
      </c>
      <c r="Z110" s="21">
        <f t="shared" si="22"/>
        <v>31</v>
      </c>
      <c r="AA110" s="25" t="s">
        <v>696</v>
      </c>
      <c r="AB110" s="21" t="s">
        <v>121</v>
      </c>
      <c r="AC110" s="21"/>
      <c r="AE110" s="90" t="s">
        <v>425</v>
      </c>
      <c r="AF110" s="82"/>
      <c r="CP110" s="19" t="str">
        <f t="shared" si="23"/>
        <v>Peier Doris</v>
      </c>
      <c r="CR110" s="19">
        <f t="shared" si="24"/>
        <v>31</v>
      </c>
      <c r="CS110" s="19" t="str">
        <f t="shared" si="25"/>
        <v>D</v>
      </c>
      <c r="CT110" s="154">
        <v>5581</v>
      </c>
      <c r="CU110" s="126"/>
      <c r="CV110" s="125">
        <v>134</v>
      </c>
      <c r="CW110" s="33">
        <f t="shared" si="26"/>
        <v>7</v>
      </c>
      <c r="CX110" s="83" t="str">
        <f t="shared" si="27"/>
        <v>Kaufmännischer Mitarbeiter 4 / Gruppenchef 2</v>
      </c>
      <c r="CY110" s="125">
        <v>134</v>
      </c>
      <c r="CZ110" s="33">
        <f t="shared" si="32"/>
        <v>7</v>
      </c>
      <c r="DA110" s="83" t="str">
        <f t="shared" si="33"/>
        <v>Kaufmännischer Mitarbeiter 4 / Gruppenchef 2</v>
      </c>
      <c r="DB110" s="20"/>
      <c r="DC110" s="125">
        <v>134</v>
      </c>
      <c r="DD110" s="33">
        <f t="shared" si="30"/>
        <v>7</v>
      </c>
      <c r="DE110" s="83" t="str">
        <f t="shared" si="31"/>
        <v>Kaufmännischer Mitarbeiter 4 / Gruppenchef 2</v>
      </c>
      <c r="DJ110" s="19">
        <f t="shared" si="20"/>
        <v>5581</v>
      </c>
      <c r="DK110" s="153">
        <v>6</v>
      </c>
      <c r="DL110" s="19">
        <v>0</v>
      </c>
      <c r="DM110" s="19" t="s">
        <v>955</v>
      </c>
    </row>
    <row r="111" spans="1:117" s="19" customFormat="1" x14ac:dyDescent="0.2">
      <c r="A111" s="53">
        <v>0</v>
      </c>
      <c r="B111" s="53">
        <v>1</v>
      </c>
      <c r="C111" s="53">
        <f t="shared" si="21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359</v>
      </c>
      <c r="P111" s="15" t="s">
        <v>607</v>
      </c>
      <c r="Q111" s="15">
        <v>107</v>
      </c>
      <c r="R111" s="42"/>
      <c r="S111" s="27" t="s">
        <v>608</v>
      </c>
      <c r="T111" s="21">
        <v>1966</v>
      </c>
      <c r="U111" s="28" t="s">
        <v>151</v>
      </c>
      <c r="V111" s="21">
        <v>1985</v>
      </c>
      <c r="W111" s="25"/>
      <c r="X111" s="21"/>
      <c r="Y111" s="25"/>
      <c r="Z111" s="21">
        <f t="shared" si="22"/>
        <v>28</v>
      </c>
      <c r="AA111" s="25" t="s">
        <v>696</v>
      </c>
      <c r="AB111" s="21" t="s">
        <v>121</v>
      </c>
      <c r="AC111" s="21"/>
      <c r="AE111" s="90" t="s">
        <v>425</v>
      </c>
      <c r="AF111" s="82"/>
      <c r="CP111" s="19" t="str">
        <f t="shared" si="23"/>
        <v>Beuret Agnès</v>
      </c>
      <c r="CR111" s="19">
        <f t="shared" si="24"/>
        <v>28</v>
      </c>
      <c r="CS111" s="19" t="str">
        <f t="shared" si="25"/>
        <v>D</v>
      </c>
      <c r="CT111" s="154">
        <v>4352</v>
      </c>
      <c r="CU111" s="126"/>
      <c r="CV111" s="125">
        <v>134</v>
      </c>
      <c r="CW111" s="33">
        <f t="shared" si="26"/>
        <v>7</v>
      </c>
      <c r="CX111" s="83" t="str">
        <f t="shared" si="27"/>
        <v>Kaufmännischer Mitarbeiter 4 / Gruppenchef 2</v>
      </c>
      <c r="CY111" s="125">
        <v>134</v>
      </c>
      <c r="CZ111" s="33">
        <f t="shared" si="32"/>
        <v>7</v>
      </c>
      <c r="DA111" s="83" t="str">
        <f t="shared" si="33"/>
        <v>Kaufmännischer Mitarbeiter 4 / Gruppenchef 2</v>
      </c>
      <c r="DB111" s="20"/>
      <c r="DC111" s="125">
        <v>134</v>
      </c>
      <c r="DD111" s="33">
        <f t="shared" si="30"/>
        <v>7</v>
      </c>
      <c r="DE111" s="83" t="str">
        <f t="shared" si="31"/>
        <v>Kaufmännischer Mitarbeiter 4 / Gruppenchef 2</v>
      </c>
      <c r="DJ111" s="19">
        <f t="shared" si="20"/>
        <v>4352</v>
      </c>
      <c r="DK111" s="153">
        <v>6</v>
      </c>
      <c r="DL111" s="19">
        <v>0</v>
      </c>
      <c r="DM111" s="19" t="s">
        <v>955</v>
      </c>
    </row>
    <row r="112" spans="1:117" s="19" customFormat="1" x14ac:dyDescent="0.2">
      <c r="A112" s="53">
        <v>0</v>
      </c>
      <c r="B112" s="53">
        <v>1</v>
      </c>
      <c r="C112" s="53">
        <f t="shared" si="21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359</v>
      </c>
      <c r="P112" s="15" t="s">
        <v>508</v>
      </c>
      <c r="Q112" s="15">
        <v>108</v>
      </c>
      <c r="R112" s="42"/>
      <c r="S112" s="27" t="s">
        <v>164</v>
      </c>
      <c r="T112" s="21">
        <v>1970</v>
      </c>
      <c r="U112" s="28" t="s">
        <v>165</v>
      </c>
      <c r="V112" s="21">
        <v>1990</v>
      </c>
      <c r="W112" s="25"/>
      <c r="X112" s="21"/>
      <c r="Y112" s="25"/>
      <c r="Z112" s="21">
        <f t="shared" si="22"/>
        <v>23</v>
      </c>
      <c r="AA112" s="25" t="s">
        <v>696</v>
      </c>
      <c r="AB112" s="21" t="s">
        <v>121</v>
      </c>
      <c r="AC112" s="21"/>
      <c r="AE112" s="90" t="s">
        <v>425</v>
      </c>
      <c r="AF112" s="82"/>
      <c r="CP112" s="19" t="str">
        <f t="shared" si="23"/>
        <v>Weider Noelle</v>
      </c>
      <c r="CR112" s="19">
        <f t="shared" si="24"/>
        <v>23</v>
      </c>
      <c r="CS112" s="19" t="str">
        <f t="shared" si="25"/>
        <v>D</v>
      </c>
      <c r="CT112" s="154">
        <v>5604</v>
      </c>
      <c r="CU112" s="126"/>
      <c r="CV112" s="125">
        <v>134</v>
      </c>
      <c r="CW112" s="33">
        <f t="shared" si="26"/>
        <v>7</v>
      </c>
      <c r="CX112" s="83" t="str">
        <f t="shared" si="27"/>
        <v>Kaufmännischer Mitarbeiter 4 / Gruppenchef 2</v>
      </c>
      <c r="CY112" s="125">
        <v>134</v>
      </c>
      <c r="CZ112" s="33">
        <f t="shared" si="32"/>
        <v>7</v>
      </c>
      <c r="DA112" s="83" t="str">
        <f t="shared" si="33"/>
        <v>Kaufmännischer Mitarbeiter 4 / Gruppenchef 2</v>
      </c>
      <c r="DB112" s="20"/>
      <c r="DC112" s="125">
        <v>134</v>
      </c>
      <c r="DD112" s="33">
        <f t="shared" si="30"/>
        <v>7</v>
      </c>
      <c r="DE112" s="83" t="str">
        <f t="shared" si="31"/>
        <v>Kaufmännischer Mitarbeiter 4 / Gruppenchef 2</v>
      </c>
      <c r="DJ112" s="19">
        <f t="shared" si="20"/>
        <v>5604</v>
      </c>
      <c r="DK112" s="153">
        <v>6</v>
      </c>
      <c r="DL112" s="19">
        <v>0</v>
      </c>
      <c r="DM112" s="19" t="s">
        <v>955</v>
      </c>
    </row>
    <row r="113" spans="1:117" s="19" customFormat="1" ht="38.25" customHeight="1" x14ac:dyDescent="0.2">
      <c r="A113" s="53">
        <v>0</v>
      </c>
      <c r="B113" s="53"/>
      <c r="C113" s="53">
        <f t="shared" si="21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504</v>
      </c>
      <c r="Q113" s="15">
        <v>109</v>
      </c>
      <c r="R113" s="42"/>
      <c r="S113" s="20" t="s">
        <v>157</v>
      </c>
      <c r="T113" s="21">
        <v>1976</v>
      </c>
      <c r="U113" s="28" t="s">
        <v>320</v>
      </c>
      <c r="V113" s="21">
        <v>2002</v>
      </c>
      <c r="W113" s="25" t="s">
        <v>321</v>
      </c>
      <c r="X113" s="21">
        <v>2005</v>
      </c>
      <c r="Y113" s="28"/>
      <c r="Z113" s="118">
        <f t="shared" si="22"/>
        <v>11</v>
      </c>
      <c r="AA113" s="25" t="s">
        <v>694</v>
      </c>
      <c r="AB113" s="21" t="s">
        <v>121</v>
      </c>
      <c r="AC113" s="21"/>
      <c r="AE113" s="90" t="s">
        <v>455</v>
      </c>
      <c r="AF113" s="82"/>
      <c r="CP113" s="19" t="str">
        <f t="shared" si="23"/>
        <v>Kiefer Patrick</v>
      </c>
      <c r="CR113" s="19">
        <f t="shared" si="24"/>
        <v>11</v>
      </c>
      <c r="CS113" s="19" t="str">
        <f t="shared" si="25"/>
        <v>D</v>
      </c>
      <c r="CT113" s="154">
        <v>6753</v>
      </c>
      <c r="CU113" s="126"/>
      <c r="CV113" s="125">
        <v>223</v>
      </c>
      <c r="CW113" s="33">
        <f t="shared" si="26"/>
        <v>10</v>
      </c>
      <c r="CX113" s="83" t="str">
        <f t="shared" si="27"/>
        <v>Finanz-Fachspezialist / Controller 3</v>
      </c>
      <c r="CY113" s="125">
        <v>223</v>
      </c>
      <c r="CZ113" s="33">
        <f t="shared" si="32"/>
        <v>10</v>
      </c>
      <c r="DA113" s="83" t="str">
        <f t="shared" si="33"/>
        <v>Finanz-Fachspezialist / Controller 3</v>
      </c>
      <c r="DB113" s="20"/>
      <c r="DC113" s="125">
        <v>223</v>
      </c>
      <c r="DD113" s="33">
        <f t="shared" si="30"/>
        <v>10</v>
      </c>
      <c r="DE113" s="83" t="str">
        <f t="shared" si="31"/>
        <v>Finanz-Fachspezialist / Controller 3</v>
      </c>
      <c r="DJ113" s="19">
        <f t="shared" si="20"/>
        <v>6753</v>
      </c>
      <c r="DK113" s="153">
        <v>3</v>
      </c>
      <c r="DL113" s="19">
        <v>0</v>
      </c>
      <c r="DM113" s="185" t="s">
        <v>972</v>
      </c>
    </row>
    <row r="114" spans="1:117" s="19" customFormat="1" ht="25.5" customHeight="1" x14ac:dyDescent="0.2">
      <c r="A114" s="53">
        <v>0</v>
      </c>
      <c r="B114" s="53"/>
      <c r="C114" s="53">
        <f t="shared" si="21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358</v>
      </c>
      <c r="P114" s="15" t="s">
        <v>509</v>
      </c>
      <c r="Q114" s="15">
        <v>110</v>
      </c>
      <c r="R114" s="42"/>
      <c r="S114" s="20" t="s">
        <v>244</v>
      </c>
      <c r="T114" s="21">
        <v>1976</v>
      </c>
      <c r="U114" s="28" t="s">
        <v>243</v>
      </c>
      <c r="V114" s="21">
        <v>2002</v>
      </c>
      <c r="W114" s="25"/>
      <c r="X114" s="21"/>
      <c r="Y114" s="28" t="s">
        <v>327</v>
      </c>
      <c r="Z114" s="118">
        <f t="shared" si="22"/>
        <v>11</v>
      </c>
      <c r="AA114" s="25" t="s">
        <v>326</v>
      </c>
      <c r="AB114" s="21" t="s">
        <v>121</v>
      </c>
      <c r="AC114" s="21"/>
      <c r="AE114" s="90" t="s">
        <v>375</v>
      </c>
      <c r="AF114" s="82"/>
      <c r="CP114" s="19" t="str">
        <f t="shared" si="23"/>
        <v>Fischer Michel</v>
      </c>
      <c r="CR114" s="19">
        <f t="shared" si="24"/>
        <v>11</v>
      </c>
      <c r="CS114" s="19" t="str">
        <f t="shared" si="25"/>
        <v>D</v>
      </c>
      <c r="CT114" s="154">
        <v>8655</v>
      </c>
      <c r="CU114" s="126"/>
      <c r="CV114" s="125">
        <v>542</v>
      </c>
      <c r="CW114" s="33">
        <f t="shared" si="26"/>
        <v>7</v>
      </c>
      <c r="CX114" s="83" t="str">
        <f t="shared" si="27"/>
        <v>Technischer Sachbearbeiter 2</v>
      </c>
      <c r="CY114" s="125">
        <v>541</v>
      </c>
      <c r="CZ114" s="33">
        <f t="shared" si="32"/>
        <v>6</v>
      </c>
      <c r="DA114" s="83" t="str">
        <f t="shared" si="33"/>
        <v>Technischer Sachbearbeiter 1</v>
      </c>
      <c r="DB114" s="20"/>
      <c r="DC114" s="125">
        <v>351</v>
      </c>
      <c r="DD114" s="33">
        <f t="shared" si="30"/>
        <v>7</v>
      </c>
      <c r="DE114" s="83" t="str">
        <f t="shared" si="31"/>
        <v>Marketing - / Product - Manager 1</v>
      </c>
      <c r="DJ114" s="19">
        <f t="shared" si="20"/>
        <v>8655</v>
      </c>
      <c r="DK114" s="153">
        <v>6</v>
      </c>
      <c r="DL114" s="19">
        <v>0</v>
      </c>
      <c r="DM114" s="19" t="s">
        <v>967</v>
      </c>
    </row>
    <row r="115" spans="1:117" s="19" customFormat="1" x14ac:dyDescent="0.2">
      <c r="A115" s="53">
        <v>0</v>
      </c>
      <c r="B115" s="53">
        <v>1</v>
      </c>
      <c r="C115" s="53">
        <f t="shared" si="21"/>
        <v>1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360</v>
      </c>
      <c r="P115" s="15" t="s">
        <v>582</v>
      </c>
      <c r="Q115" s="15">
        <v>111</v>
      </c>
      <c r="R115" s="42"/>
      <c r="S115" s="27" t="s">
        <v>583</v>
      </c>
      <c r="T115" s="21">
        <v>1959</v>
      </c>
      <c r="U115" s="28" t="s">
        <v>397</v>
      </c>
      <c r="V115" s="21">
        <v>1976</v>
      </c>
      <c r="W115" s="25"/>
      <c r="X115" s="21"/>
      <c r="Y115" s="25"/>
      <c r="Z115" s="21">
        <f t="shared" si="22"/>
        <v>37</v>
      </c>
      <c r="AA115" s="25" t="s">
        <v>584</v>
      </c>
      <c r="AB115" s="21" t="s">
        <v>142</v>
      </c>
      <c r="AC115" s="21"/>
      <c r="AE115" s="90" t="s">
        <v>585</v>
      </c>
      <c r="AF115" s="82"/>
      <c r="CP115" s="19" t="str">
        <f t="shared" si="23"/>
        <v>Willig Martine</v>
      </c>
      <c r="CR115" s="19">
        <f t="shared" si="24"/>
        <v>37</v>
      </c>
      <c r="CS115" s="19" t="str">
        <f t="shared" si="25"/>
        <v>E</v>
      </c>
      <c r="CT115" s="154">
        <v>5637</v>
      </c>
      <c r="CU115" s="126"/>
      <c r="CV115" s="125">
        <v>133</v>
      </c>
      <c r="CW115" s="33">
        <f t="shared" si="26"/>
        <v>6</v>
      </c>
      <c r="CX115" s="83" t="str">
        <f t="shared" si="27"/>
        <v>Kaufmännischer Mitarbeiter 3 / Gruppenchef 1</v>
      </c>
      <c r="CY115" s="125">
        <v>133</v>
      </c>
      <c r="CZ115" s="33">
        <f t="shared" si="32"/>
        <v>6</v>
      </c>
      <c r="DA115" s="83" t="str">
        <f t="shared" si="33"/>
        <v>Kaufmännischer Mitarbeiter 3 / Gruppenchef 1</v>
      </c>
      <c r="DB115" s="20"/>
      <c r="DC115" s="125">
        <v>133</v>
      </c>
      <c r="DD115" s="33">
        <f t="shared" si="30"/>
        <v>6</v>
      </c>
      <c r="DE115" s="83" t="str">
        <f t="shared" si="31"/>
        <v>Kaufmännischer Mitarbeiter 3 / Gruppenchef 1</v>
      </c>
      <c r="DJ115" s="19">
        <f t="shared" si="20"/>
        <v>5637</v>
      </c>
      <c r="DK115" s="153">
        <v>6</v>
      </c>
      <c r="DL115" s="19">
        <v>0</v>
      </c>
      <c r="DM115" s="185" t="s">
        <v>973</v>
      </c>
    </row>
    <row r="116" spans="1:117" s="19" customFormat="1" x14ac:dyDescent="0.2">
      <c r="A116" s="53">
        <v>0</v>
      </c>
      <c r="B116" s="53">
        <v>1</v>
      </c>
      <c r="C116" s="53">
        <f t="shared" si="21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507</v>
      </c>
      <c r="Q116" s="15">
        <v>112</v>
      </c>
      <c r="R116" s="42"/>
      <c r="S116" s="27" t="s">
        <v>259</v>
      </c>
      <c r="T116" s="21">
        <v>1957</v>
      </c>
      <c r="U116" s="28" t="s">
        <v>151</v>
      </c>
      <c r="V116" s="21">
        <v>1977</v>
      </c>
      <c r="W116" s="25"/>
      <c r="X116" s="21"/>
      <c r="Y116" s="25"/>
      <c r="Z116" s="21">
        <f t="shared" si="22"/>
        <v>36</v>
      </c>
      <c r="AA116" s="25" t="s">
        <v>156</v>
      </c>
      <c r="AB116" s="21" t="s">
        <v>142</v>
      </c>
      <c r="AC116" s="21"/>
      <c r="AE116" s="90" t="s">
        <v>457</v>
      </c>
      <c r="AF116" s="82"/>
      <c r="CP116" s="19" t="str">
        <f t="shared" si="23"/>
        <v>Meichtry Anna</v>
      </c>
      <c r="CR116" s="19">
        <f t="shared" si="24"/>
        <v>36</v>
      </c>
      <c r="CS116" s="19" t="str">
        <f t="shared" si="25"/>
        <v>E</v>
      </c>
      <c r="CT116" s="154">
        <v>5629</v>
      </c>
      <c r="CU116" s="126"/>
      <c r="CV116" s="125">
        <v>133</v>
      </c>
      <c r="CW116" s="33">
        <f t="shared" si="26"/>
        <v>6</v>
      </c>
      <c r="CX116" s="83" t="str">
        <f t="shared" si="27"/>
        <v>Kaufmännischer Mitarbeiter 3 / Gruppenchef 1</v>
      </c>
      <c r="CY116" s="125">
        <v>133</v>
      </c>
      <c r="CZ116" s="33">
        <f t="shared" si="32"/>
        <v>6</v>
      </c>
      <c r="DA116" s="83" t="str">
        <f t="shared" si="33"/>
        <v>Kaufmännischer Mitarbeiter 3 / Gruppenchef 1</v>
      </c>
      <c r="DB116" s="20"/>
      <c r="DC116" s="125">
        <v>133</v>
      </c>
      <c r="DD116" s="33">
        <f t="shared" si="30"/>
        <v>6</v>
      </c>
      <c r="DE116" s="83" t="str">
        <f t="shared" si="31"/>
        <v>Kaufmännischer Mitarbeiter 3 / Gruppenchef 1</v>
      </c>
      <c r="DJ116" s="19">
        <f t="shared" si="20"/>
        <v>5629</v>
      </c>
      <c r="DK116" s="153">
        <v>6</v>
      </c>
      <c r="DL116" s="19">
        <v>0</v>
      </c>
      <c r="DM116" s="19" t="s">
        <v>955</v>
      </c>
    </row>
    <row r="117" spans="1:117" s="19" customFormat="1" x14ac:dyDescent="0.2">
      <c r="A117" s="53">
        <v>0</v>
      </c>
      <c r="B117" s="53">
        <v>1</v>
      </c>
      <c r="C117" s="53">
        <f t="shared" si="21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357</v>
      </c>
      <c r="P117" s="15" t="s">
        <v>506</v>
      </c>
      <c r="Q117" s="15">
        <v>113</v>
      </c>
      <c r="R117" s="42"/>
      <c r="S117" s="27" t="s">
        <v>1005</v>
      </c>
      <c r="T117" s="21">
        <v>1967</v>
      </c>
      <c r="U117" s="28" t="s">
        <v>151</v>
      </c>
      <c r="V117" s="21">
        <v>1987</v>
      </c>
      <c r="W117" s="25"/>
      <c r="X117" s="21"/>
      <c r="Y117" s="25"/>
      <c r="Z117" s="21">
        <f t="shared" si="22"/>
        <v>26</v>
      </c>
      <c r="AA117" s="25" t="s">
        <v>691</v>
      </c>
      <c r="AB117" s="21" t="s">
        <v>142</v>
      </c>
      <c r="AC117" s="21"/>
      <c r="AE117" s="90" t="s">
        <v>457</v>
      </c>
      <c r="AF117" s="82"/>
      <c r="CP117" s="19" t="str">
        <f t="shared" si="23"/>
        <v>Meier Jacqueline</v>
      </c>
      <c r="CR117" s="19">
        <f t="shared" si="24"/>
        <v>26</v>
      </c>
      <c r="CS117" s="19" t="str">
        <f t="shared" si="25"/>
        <v>E</v>
      </c>
      <c r="CT117" s="154">
        <v>7700</v>
      </c>
      <c r="CU117" s="126"/>
      <c r="CV117" s="125">
        <v>212</v>
      </c>
      <c r="CW117" s="33">
        <f t="shared" si="26"/>
        <v>5</v>
      </c>
      <c r="CX117" s="83" t="str">
        <f t="shared" si="27"/>
        <v>Buchhalter 2</v>
      </c>
      <c r="CY117" s="125">
        <v>212</v>
      </c>
      <c r="CZ117" s="33">
        <f t="shared" si="32"/>
        <v>5</v>
      </c>
      <c r="DA117" s="83" t="str">
        <f t="shared" si="33"/>
        <v>Buchhalter 2</v>
      </c>
      <c r="DB117" s="20"/>
      <c r="DC117" s="125">
        <v>212</v>
      </c>
      <c r="DD117" s="33">
        <f t="shared" si="30"/>
        <v>5</v>
      </c>
      <c r="DE117" s="83" t="str">
        <f t="shared" si="31"/>
        <v>Buchhalter 2</v>
      </c>
      <c r="DJ117" s="19">
        <f t="shared" si="20"/>
        <v>7700</v>
      </c>
      <c r="DK117" s="153">
        <v>6</v>
      </c>
      <c r="DL117" s="19">
        <v>0</v>
      </c>
      <c r="DM117" s="19" t="s">
        <v>958</v>
      </c>
    </row>
    <row r="118" spans="1:117" s="19" customFormat="1" x14ac:dyDescent="0.2">
      <c r="A118" s="53">
        <v>0</v>
      </c>
      <c r="B118" s="53">
        <v>1</v>
      </c>
      <c r="C118" s="53">
        <f t="shared" si="21"/>
        <v>0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357</v>
      </c>
      <c r="P118" s="15" t="s">
        <v>510</v>
      </c>
      <c r="Q118" s="15">
        <v>114</v>
      </c>
      <c r="R118" s="42"/>
      <c r="S118" s="27" t="s">
        <v>278</v>
      </c>
      <c r="T118" s="21">
        <v>1985</v>
      </c>
      <c r="U118" s="28" t="s">
        <v>279</v>
      </c>
      <c r="V118" s="21">
        <v>2005</v>
      </c>
      <c r="W118" s="25"/>
      <c r="X118" s="21"/>
      <c r="Y118" s="25"/>
      <c r="Z118" s="21">
        <f t="shared" si="22"/>
        <v>8</v>
      </c>
      <c r="AA118" s="25" t="s">
        <v>691</v>
      </c>
      <c r="AB118" s="21" t="s">
        <v>142</v>
      </c>
      <c r="AC118" s="21"/>
      <c r="AE118" s="90" t="s">
        <v>457</v>
      </c>
      <c r="AF118" s="82"/>
      <c r="CP118" s="19" t="str">
        <f t="shared" si="23"/>
        <v>Oruk Makbule</v>
      </c>
      <c r="CR118" s="19">
        <f t="shared" si="24"/>
        <v>8</v>
      </c>
      <c r="CS118" s="19" t="str">
        <f t="shared" si="25"/>
        <v>E</v>
      </c>
      <c r="CT118" s="154">
        <v>6762</v>
      </c>
      <c r="CU118" s="126"/>
      <c r="CV118" s="125">
        <v>212</v>
      </c>
      <c r="CW118" s="33">
        <f t="shared" ref="CW118:CW131" si="34">VLOOKUP($CV118,Funktionsbezeichnungen,3,0)</f>
        <v>5</v>
      </c>
      <c r="CX118" s="83" t="str">
        <f t="shared" ref="CX118:CX131" si="35">VLOOKUP($CV118,Funktionsbezeichnungen,2,0)</f>
        <v>Buchhalter 2</v>
      </c>
      <c r="CY118" s="125">
        <v>212</v>
      </c>
      <c r="CZ118" s="33">
        <f t="shared" si="32"/>
        <v>5</v>
      </c>
      <c r="DA118" s="83" t="str">
        <f t="shared" si="33"/>
        <v>Buchhalter 2</v>
      </c>
      <c r="DB118" s="20"/>
      <c r="DC118" s="125">
        <v>212</v>
      </c>
      <c r="DD118" s="33">
        <f t="shared" si="30"/>
        <v>5</v>
      </c>
      <c r="DE118" s="83" t="str">
        <f t="shared" si="31"/>
        <v>Buchhalter 2</v>
      </c>
      <c r="DJ118" s="19">
        <f t="shared" si="20"/>
        <v>6762</v>
      </c>
      <c r="DK118" s="153">
        <v>6</v>
      </c>
      <c r="DL118" s="19">
        <v>0</v>
      </c>
      <c r="DM118" s="19" t="s">
        <v>958</v>
      </c>
    </row>
    <row r="119" spans="1:117" s="19" customFormat="1" x14ac:dyDescent="0.2">
      <c r="A119" s="53">
        <v>0</v>
      </c>
      <c r="B119" s="53"/>
      <c r="C119" s="53">
        <f t="shared" si="21"/>
        <v>1</v>
      </c>
      <c r="D119" s="55"/>
      <c r="E119" s="55"/>
      <c r="F119" s="55"/>
      <c r="G119" s="53"/>
      <c r="H119" s="53"/>
      <c r="I119" s="55"/>
      <c r="J119" s="53"/>
      <c r="K119" s="55"/>
      <c r="L119" s="55"/>
      <c r="M119" s="55">
        <v>1</v>
      </c>
      <c r="N119" s="59"/>
      <c r="O119" s="19" t="s">
        <v>361</v>
      </c>
      <c r="P119" s="15" t="s">
        <v>511</v>
      </c>
      <c r="Q119" s="15">
        <v>115</v>
      </c>
      <c r="R119" s="42" t="s">
        <v>341</v>
      </c>
      <c r="S119" s="27" t="s">
        <v>159</v>
      </c>
      <c r="T119" s="21">
        <v>1959</v>
      </c>
      <c r="U119" s="28" t="s">
        <v>126</v>
      </c>
      <c r="V119" s="21">
        <v>1979</v>
      </c>
      <c r="W119" s="25"/>
      <c r="X119" s="21"/>
      <c r="Y119" s="25" t="s">
        <v>340</v>
      </c>
      <c r="Z119" s="21">
        <f t="shared" si="22"/>
        <v>34</v>
      </c>
      <c r="AA119" s="25" t="s">
        <v>160</v>
      </c>
      <c r="AB119" s="21" t="s">
        <v>105</v>
      </c>
      <c r="AC119" s="21"/>
      <c r="AE119" s="90" t="s">
        <v>426</v>
      </c>
      <c r="AF119" s="82"/>
      <c r="CP119" s="19" t="str">
        <f t="shared" si="23"/>
        <v>Steg Günther</v>
      </c>
      <c r="CR119" s="19">
        <f t="shared" si="24"/>
        <v>34</v>
      </c>
      <c r="CS119" s="19" t="str">
        <f t="shared" si="25"/>
        <v>C</v>
      </c>
      <c r="CT119" s="154">
        <v>4226</v>
      </c>
      <c r="CU119" s="126"/>
      <c r="CV119" s="125">
        <v>413</v>
      </c>
      <c r="CW119" s="33">
        <f t="shared" si="34"/>
        <v>8</v>
      </c>
      <c r="CX119" s="83" t="str">
        <f t="shared" si="35"/>
        <v>Senior System-Controller</v>
      </c>
      <c r="CY119" s="125">
        <v>413</v>
      </c>
      <c r="CZ119" s="33">
        <f t="shared" si="32"/>
        <v>8</v>
      </c>
      <c r="DA119" s="83" t="str">
        <f t="shared" si="33"/>
        <v>Senior System-Controller</v>
      </c>
      <c r="DB119" s="20"/>
      <c r="DC119" s="125">
        <v>413</v>
      </c>
      <c r="DD119" s="33">
        <f t="shared" si="30"/>
        <v>8</v>
      </c>
      <c r="DE119" s="83" t="str">
        <f t="shared" si="31"/>
        <v>Senior System-Controller</v>
      </c>
      <c r="DJ119" s="19">
        <f t="shared" si="20"/>
        <v>4226</v>
      </c>
      <c r="DK119" s="153">
        <v>6</v>
      </c>
      <c r="DL119" s="19">
        <v>0</v>
      </c>
      <c r="DM119" s="19" t="s">
        <v>961</v>
      </c>
    </row>
    <row r="120" spans="1:117" s="19" customFormat="1" ht="25.5" customHeight="1" x14ac:dyDescent="0.2">
      <c r="A120" s="53">
        <v>0</v>
      </c>
      <c r="B120" s="53"/>
      <c r="C120" s="53">
        <f t="shared" si="21"/>
        <v>1</v>
      </c>
      <c r="D120" s="55"/>
      <c r="E120" s="55"/>
      <c r="F120" s="55"/>
      <c r="G120" s="53">
        <v>1</v>
      </c>
      <c r="H120" s="53"/>
      <c r="I120" s="55"/>
      <c r="J120" s="53"/>
      <c r="K120" s="55"/>
      <c r="L120" s="55"/>
      <c r="M120" s="55">
        <v>1</v>
      </c>
      <c r="N120" s="59"/>
      <c r="O120" s="19" t="s">
        <v>361</v>
      </c>
      <c r="P120" s="15" t="s">
        <v>533</v>
      </c>
      <c r="Q120" s="15">
        <v>116</v>
      </c>
      <c r="R120" s="42"/>
      <c r="S120" s="20" t="s">
        <v>532</v>
      </c>
      <c r="T120" s="21">
        <v>1966</v>
      </c>
      <c r="U120" s="28" t="s">
        <v>534</v>
      </c>
      <c r="V120" s="21">
        <v>1992</v>
      </c>
      <c r="W120" s="25" t="s">
        <v>535</v>
      </c>
      <c r="X120" s="21">
        <v>1995</v>
      </c>
      <c r="Y120" s="28" t="s">
        <v>211</v>
      </c>
      <c r="Z120" s="118">
        <f t="shared" si="22"/>
        <v>21</v>
      </c>
      <c r="AA120" s="25" t="s">
        <v>692</v>
      </c>
      <c r="AB120" s="21" t="s">
        <v>105</v>
      </c>
      <c r="AC120" s="21"/>
      <c r="AE120" s="90" t="s">
        <v>537</v>
      </c>
      <c r="AF120" s="82"/>
      <c r="CP120" s="19" t="str">
        <f t="shared" si="23"/>
        <v>Grimm Stephan</v>
      </c>
      <c r="CR120" s="19">
        <f t="shared" si="24"/>
        <v>21</v>
      </c>
      <c r="CS120" s="19" t="str">
        <f t="shared" si="25"/>
        <v>C</v>
      </c>
      <c r="CT120" s="154">
        <v>3203</v>
      </c>
      <c r="CU120" s="126"/>
      <c r="CV120" s="125">
        <v>443</v>
      </c>
      <c r="CW120" s="33">
        <f t="shared" si="34"/>
        <v>9</v>
      </c>
      <c r="CX120" s="83" t="str">
        <f t="shared" si="35"/>
        <v>System-Spezialist 3</v>
      </c>
      <c r="CY120" s="125">
        <v>443</v>
      </c>
      <c r="CZ120" s="33">
        <f t="shared" si="32"/>
        <v>9</v>
      </c>
      <c r="DA120" s="83" t="str">
        <f t="shared" si="33"/>
        <v>System-Spezialist 3</v>
      </c>
      <c r="DB120" s="20"/>
      <c r="DC120" s="125">
        <v>413</v>
      </c>
      <c r="DD120" s="33">
        <f t="shared" ref="DD120:DD131" si="36">VLOOKUP($DC120,Funktionsbezeichnungen,3,0)</f>
        <v>8</v>
      </c>
      <c r="DE120" s="83" t="str">
        <f t="shared" ref="DE120:DE131" si="37">VLOOKUP($DC120,Funktionsbezeichnungen,2,0)</f>
        <v>Senior System-Controller</v>
      </c>
      <c r="DJ120" s="19">
        <f t="shared" si="20"/>
        <v>3203</v>
      </c>
      <c r="DK120" s="153">
        <v>3</v>
      </c>
      <c r="DL120" s="19">
        <v>0</v>
      </c>
      <c r="DM120" s="19" t="s">
        <v>962</v>
      </c>
    </row>
    <row r="121" spans="1:117" s="19" customFormat="1" x14ac:dyDescent="0.2">
      <c r="A121" s="53">
        <v>0</v>
      </c>
      <c r="B121" s="53"/>
      <c r="C121" s="53">
        <f t="shared" si="21"/>
        <v>1</v>
      </c>
      <c r="D121" s="55"/>
      <c r="E121" s="55"/>
      <c r="F121" s="55"/>
      <c r="G121" s="53"/>
      <c r="H121" s="53"/>
      <c r="I121" s="55"/>
      <c r="J121" s="53"/>
      <c r="K121" s="55"/>
      <c r="L121" s="55"/>
      <c r="M121" s="55">
        <v>1</v>
      </c>
      <c r="N121" s="59"/>
      <c r="O121" s="19" t="s">
        <v>361</v>
      </c>
      <c r="P121" s="15" t="s">
        <v>512</v>
      </c>
      <c r="Q121" s="15">
        <v>117</v>
      </c>
      <c r="R121" s="42"/>
      <c r="S121" s="27" t="s">
        <v>204</v>
      </c>
      <c r="T121" s="21">
        <v>1978</v>
      </c>
      <c r="U121" s="28" t="s">
        <v>277</v>
      </c>
      <c r="V121" s="21">
        <v>1999</v>
      </c>
      <c r="W121" s="25"/>
      <c r="X121" s="21"/>
      <c r="Y121" s="25" t="s">
        <v>316</v>
      </c>
      <c r="Z121" s="21">
        <f t="shared" si="22"/>
        <v>14</v>
      </c>
      <c r="AA121" s="25" t="s">
        <v>205</v>
      </c>
      <c r="AB121" s="21" t="s">
        <v>121</v>
      </c>
      <c r="AC121" s="21"/>
      <c r="AE121" s="90" t="s">
        <v>427</v>
      </c>
      <c r="AF121" s="82"/>
      <c r="CP121" s="19" t="str">
        <f t="shared" si="23"/>
        <v>Hänni Alexander</v>
      </c>
      <c r="CR121" s="19">
        <f t="shared" si="24"/>
        <v>14</v>
      </c>
      <c r="CS121" s="19" t="str">
        <f t="shared" si="25"/>
        <v>D</v>
      </c>
      <c r="CT121" s="154">
        <v>6755</v>
      </c>
      <c r="CU121" s="126"/>
      <c r="CV121" s="125">
        <v>423</v>
      </c>
      <c r="CW121" s="33">
        <f t="shared" si="34"/>
        <v>7</v>
      </c>
      <c r="CX121" s="83" t="str">
        <f t="shared" si="35"/>
        <v>IC-Berater / -Techniker 3 / LAN-Supporter</v>
      </c>
      <c r="CY121" s="125">
        <v>422</v>
      </c>
      <c r="CZ121" s="33">
        <f t="shared" si="32"/>
        <v>6</v>
      </c>
      <c r="DA121" s="83" t="str">
        <f t="shared" si="33"/>
        <v>IC-Berater / -Techniker 2 / LAN-Grundstufe</v>
      </c>
      <c r="DB121" s="20"/>
      <c r="DC121" s="125">
        <v>422</v>
      </c>
      <c r="DD121" s="33">
        <f t="shared" si="36"/>
        <v>6</v>
      </c>
      <c r="DE121" s="83" t="str">
        <f t="shared" si="37"/>
        <v>IC-Berater / -Techniker 2 / LAN-Grundstufe</v>
      </c>
      <c r="DJ121" s="19">
        <f t="shared" si="20"/>
        <v>6755</v>
      </c>
      <c r="DK121" s="153">
        <v>6</v>
      </c>
      <c r="DL121" s="19">
        <v>0</v>
      </c>
      <c r="DM121" s="19" t="s">
        <v>960</v>
      </c>
    </row>
    <row r="122" spans="1:117" s="19" customFormat="1" x14ac:dyDescent="0.2">
      <c r="A122" s="53">
        <v>0</v>
      </c>
      <c r="B122" s="53">
        <v>1</v>
      </c>
      <c r="C122" s="53">
        <f t="shared" si="21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513</v>
      </c>
      <c r="Q122" s="15">
        <v>118</v>
      </c>
      <c r="R122" s="42" t="s">
        <v>344</v>
      </c>
      <c r="S122" s="27" t="s">
        <v>272</v>
      </c>
      <c r="T122" s="21">
        <v>1967</v>
      </c>
      <c r="U122" s="28" t="s">
        <v>274</v>
      </c>
      <c r="V122" s="21">
        <v>1986</v>
      </c>
      <c r="W122" s="25"/>
      <c r="X122" s="21"/>
      <c r="Y122" s="25"/>
      <c r="Z122" s="21">
        <f t="shared" si="22"/>
        <v>27</v>
      </c>
      <c r="AA122" s="25" t="s">
        <v>693</v>
      </c>
      <c r="AB122" s="21" t="s">
        <v>121</v>
      </c>
      <c r="AC122" s="21"/>
      <c r="AE122" s="90" t="s">
        <v>454</v>
      </c>
      <c r="AF122" s="82"/>
      <c r="CP122" s="19" t="str">
        <f t="shared" si="23"/>
        <v>Gerber Beatrice</v>
      </c>
      <c r="CR122" s="19">
        <f t="shared" si="24"/>
        <v>27</v>
      </c>
      <c r="CS122" s="19" t="str">
        <f t="shared" si="25"/>
        <v>D</v>
      </c>
      <c r="CT122" s="154">
        <v>4289</v>
      </c>
      <c r="CU122" s="126"/>
      <c r="CV122" s="125">
        <v>141</v>
      </c>
      <c r="CW122" s="33">
        <f t="shared" si="34"/>
        <v>8</v>
      </c>
      <c r="CX122" s="83" t="str">
        <f t="shared" si="35"/>
        <v>Kaufmännischer Fachspezialist 1</v>
      </c>
      <c r="CY122" s="125">
        <v>141</v>
      </c>
      <c r="CZ122" s="33">
        <f t="shared" si="32"/>
        <v>8</v>
      </c>
      <c r="DA122" s="83" t="str">
        <f t="shared" si="33"/>
        <v>Kaufmännischer Fachspezialist 1</v>
      </c>
      <c r="DB122" s="20"/>
      <c r="DC122" s="125">
        <v>141</v>
      </c>
      <c r="DD122" s="33">
        <f t="shared" si="36"/>
        <v>8</v>
      </c>
      <c r="DE122" s="83" t="str">
        <f t="shared" si="37"/>
        <v>Kaufmännischer Fachspezialist 1</v>
      </c>
      <c r="DJ122" s="19">
        <f t="shared" si="20"/>
        <v>4289</v>
      </c>
      <c r="DK122" s="153">
        <v>6</v>
      </c>
      <c r="DL122" s="19">
        <v>0</v>
      </c>
      <c r="DM122" s="19" t="s">
        <v>956</v>
      </c>
    </row>
    <row r="123" spans="1:117" s="19" customFormat="1" x14ac:dyDescent="0.2">
      <c r="A123" s="53">
        <v>0</v>
      </c>
      <c r="B123" s="53">
        <v>1</v>
      </c>
      <c r="C123" s="53">
        <f t="shared" si="21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358</v>
      </c>
      <c r="P123" s="15" t="s">
        <v>514</v>
      </c>
      <c r="Q123" s="15">
        <v>119</v>
      </c>
      <c r="R123" s="42"/>
      <c r="S123" s="27" t="s">
        <v>230</v>
      </c>
      <c r="T123" s="21">
        <v>1965</v>
      </c>
      <c r="U123" s="28" t="s">
        <v>151</v>
      </c>
      <c r="V123" s="21">
        <v>1984</v>
      </c>
      <c r="W123" s="25"/>
      <c r="X123" s="21"/>
      <c r="Y123" s="25"/>
      <c r="Z123" s="21">
        <f t="shared" si="22"/>
        <v>29</v>
      </c>
      <c r="AA123" s="25" t="s">
        <v>339</v>
      </c>
      <c r="AB123" s="21" t="s">
        <v>121</v>
      </c>
      <c r="AC123" s="21"/>
      <c r="AE123" s="90" t="s">
        <v>425</v>
      </c>
      <c r="AF123" s="82"/>
      <c r="CP123" s="19" t="str">
        <f t="shared" si="23"/>
        <v>Eichenberger Sylvia</v>
      </c>
      <c r="CR123" s="19">
        <f t="shared" si="24"/>
        <v>29</v>
      </c>
      <c r="CS123" s="19" t="str">
        <f t="shared" si="25"/>
        <v>D</v>
      </c>
      <c r="CT123" s="154">
        <v>5626</v>
      </c>
      <c r="CU123" s="126"/>
      <c r="CV123" s="125">
        <v>134</v>
      </c>
      <c r="CW123" s="33">
        <f t="shared" si="34"/>
        <v>7</v>
      </c>
      <c r="CX123" s="83" t="str">
        <f t="shared" si="35"/>
        <v>Kaufmännischer Mitarbeiter 4 / Gruppenchef 2</v>
      </c>
      <c r="CY123" s="125">
        <v>134</v>
      </c>
      <c r="CZ123" s="33">
        <f t="shared" si="32"/>
        <v>7</v>
      </c>
      <c r="DA123" s="83" t="str">
        <f t="shared" si="33"/>
        <v>Kaufmännischer Mitarbeiter 4 / Gruppenchef 2</v>
      </c>
      <c r="DB123" s="20"/>
      <c r="DC123" s="125">
        <v>134</v>
      </c>
      <c r="DD123" s="33">
        <f t="shared" si="36"/>
        <v>7</v>
      </c>
      <c r="DE123" s="83" t="str">
        <f t="shared" si="37"/>
        <v>Kaufmännischer Mitarbeiter 4 / Gruppenchef 2</v>
      </c>
      <c r="DJ123" s="19">
        <f t="shared" si="20"/>
        <v>5626</v>
      </c>
      <c r="DK123" s="153">
        <v>6</v>
      </c>
      <c r="DL123" s="19">
        <v>0</v>
      </c>
      <c r="DM123" s="19" t="s">
        <v>955</v>
      </c>
    </row>
    <row r="124" spans="1:117" s="19" customFormat="1" x14ac:dyDescent="0.2">
      <c r="A124" s="53">
        <v>0</v>
      </c>
      <c r="B124" s="53">
        <v>1</v>
      </c>
      <c r="C124" s="53">
        <f t="shared" si="21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360</v>
      </c>
      <c r="P124" s="15" t="s">
        <v>505</v>
      </c>
      <c r="Q124" s="15">
        <v>120</v>
      </c>
      <c r="R124" s="42"/>
      <c r="S124" s="27" t="s">
        <v>396</v>
      </c>
      <c r="T124" s="21">
        <v>1965</v>
      </c>
      <c r="U124" s="28" t="s">
        <v>397</v>
      </c>
      <c r="V124" s="21">
        <v>1985</v>
      </c>
      <c r="W124" s="25"/>
      <c r="X124" s="21"/>
      <c r="Y124" s="25"/>
      <c r="Z124" s="21">
        <f t="shared" si="22"/>
        <v>28</v>
      </c>
      <c r="AA124" s="25" t="s">
        <v>339</v>
      </c>
      <c r="AB124" s="21" t="s">
        <v>121</v>
      </c>
      <c r="AC124" s="21"/>
      <c r="AE124" s="90" t="s">
        <v>425</v>
      </c>
      <c r="AF124" s="82"/>
      <c r="CP124" s="19" t="str">
        <f t="shared" si="23"/>
        <v>Ehret-Kreutz Elke</v>
      </c>
      <c r="CR124" s="19">
        <f t="shared" si="24"/>
        <v>28</v>
      </c>
      <c r="CS124" s="19" t="str">
        <f t="shared" si="25"/>
        <v>D</v>
      </c>
      <c r="CT124" s="154">
        <v>5633</v>
      </c>
      <c r="CU124" s="126"/>
      <c r="CV124" s="125">
        <v>134</v>
      </c>
      <c r="CW124" s="33">
        <f t="shared" si="34"/>
        <v>7</v>
      </c>
      <c r="CX124" s="83" t="str">
        <f t="shared" si="35"/>
        <v>Kaufmännischer Mitarbeiter 4 / Gruppenchef 2</v>
      </c>
      <c r="CY124" s="125">
        <v>134</v>
      </c>
      <c r="CZ124" s="33">
        <f t="shared" si="32"/>
        <v>7</v>
      </c>
      <c r="DA124" s="83" t="str">
        <f t="shared" si="33"/>
        <v>Kaufmännischer Mitarbeiter 4 / Gruppenchef 2</v>
      </c>
      <c r="DB124" s="20"/>
      <c r="DC124" s="125">
        <v>134</v>
      </c>
      <c r="DD124" s="33">
        <f t="shared" si="36"/>
        <v>7</v>
      </c>
      <c r="DE124" s="83" t="str">
        <f t="shared" si="37"/>
        <v>Kaufmännischer Mitarbeiter 4 / Gruppenchef 2</v>
      </c>
      <c r="DJ124" s="19">
        <f t="shared" si="20"/>
        <v>5633</v>
      </c>
      <c r="DK124" s="153">
        <v>6</v>
      </c>
      <c r="DL124" s="19">
        <v>0</v>
      </c>
      <c r="DM124" s="19" t="s">
        <v>955</v>
      </c>
    </row>
    <row r="125" spans="1:117" s="19" customFormat="1" x14ac:dyDescent="0.2">
      <c r="A125" s="53">
        <v>0</v>
      </c>
      <c r="B125" s="53">
        <v>1</v>
      </c>
      <c r="C125" s="53">
        <f t="shared" si="21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357</v>
      </c>
      <c r="P125" s="15" t="s">
        <v>579</v>
      </c>
      <c r="Q125" s="15">
        <v>121</v>
      </c>
      <c r="R125" s="42"/>
      <c r="S125" s="27" t="s">
        <v>580</v>
      </c>
      <c r="T125" s="21">
        <v>1965</v>
      </c>
      <c r="U125" s="28" t="s">
        <v>581</v>
      </c>
      <c r="V125" s="21">
        <v>1985</v>
      </c>
      <c r="W125" s="25"/>
      <c r="X125" s="21"/>
      <c r="Y125" s="25"/>
      <c r="Z125" s="21">
        <f t="shared" si="22"/>
        <v>28</v>
      </c>
      <c r="AA125" s="25" t="s">
        <v>414</v>
      </c>
      <c r="AB125" s="21" t="s">
        <v>142</v>
      </c>
      <c r="AC125" s="21"/>
      <c r="AE125" s="90" t="s">
        <v>428</v>
      </c>
      <c r="AF125" s="82"/>
      <c r="CP125" s="19" t="str">
        <f t="shared" si="23"/>
        <v>Boschung Brigitte</v>
      </c>
      <c r="CR125" s="19">
        <f t="shared" si="24"/>
        <v>28</v>
      </c>
      <c r="CS125" s="19" t="str">
        <f t="shared" si="25"/>
        <v>E</v>
      </c>
      <c r="CT125" s="154">
        <v>7703</v>
      </c>
      <c r="CU125" s="126"/>
      <c r="CV125" s="125">
        <v>112</v>
      </c>
      <c r="CW125" s="33">
        <f t="shared" si="34"/>
        <v>5</v>
      </c>
      <c r="CX125" s="83" t="str">
        <f t="shared" si="35"/>
        <v>Réceptionist / Telefonist / Service-Disponent 2</v>
      </c>
      <c r="CY125" s="125">
        <v>112</v>
      </c>
      <c r="CZ125" s="33">
        <f t="shared" si="32"/>
        <v>5</v>
      </c>
      <c r="DA125" s="83" t="str">
        <f t="shared" si="33"/>
        <v>Réceptionist / Telefonist / Service-Disponent 2</v>
      </c>
      <c r="DB125" s="20"/>
      <c r="DC125" s="125">
        <v>112</v>
      </c>
      <c r="DD125" s="33">
        <f t="shared" si="36"/>
        <v>5</v>
      </c>
      <c r="DE125" s="83" t="str">
        <f t="shared" si="37"/>
        <v>Réceptionist / Telefonist / Service-Disponent 2</v>
      </c>
      <c r="DJ125" s="19">
        <f t="shared" si="20"/>
        <v>7703</v>
      </c>
      <c r="DK125" s="153">
        <v>6</v>
      </c>
      <c r="DL125" s="19">
        <v>0</v>
      </c>
      <c r="DM125" s="19" t="s">
        <v>953</v>
      </c>
    </row>
    <row r="126" spans="1:117" s="19" customFormat="1" x14ac:dyDescent="0.2">
      <c r="A126" s="53">
        <v>0</v>
      </c>
      <c r="B126" s="53">
        <v>1</v>
      </c>
      <c r="C126" s="53">
        <f t="shared" si="21"/>
        <v>1</v>
      </c>
      <c r="D126" s="55"/>
      <c r="E126" s="55"/>
      <c r="F126" s="55"/>
      <c r="G126" s="53"/>
      <c r="H126" s="53"/>
      <c r="I126" s="55"/>
      <c r="J126" s="53"/>
      <c r="K126" s="55"/>
      <c r="L126" s="55">
        <v>1</v>
      </c>
      <c r="M126" s="55"/>
      <c r="N126" s="59"/>
      <c r="O126" s="19" t="s">
        <v>357</v>
      </c>
      <c r="P126" s="15" t="s">
        <v>884</v>
      </c>
      <c r="Q126" s="15">
        <v>122</v>
      </c>
      <c r="R126" s="42"/>
      <c r="S126" s="27" t="s">
        <v>883</v>
      </c>
      <c r="T126" s="21">
        <v>1970</v>
      </c>
      <c r="U126" s="28" t="s">
        <v>264</v>
      </c>
      <c r="V126" s="21">
        <v>1987</v>
      </c>
      <c r="W126" s="25"/>
      <c r="X126" s="21"/>
      <c r="Y126" s="25"/>
      <c r="Z126" s="21">
        <f t="shared" si="22"/>
        <v>26</v>
      </c>
      <c r="AA126" s="25" t="s">
        <v>414</v>
      </c>
      <c r="AB126" s="21" t="s">
        <v>142</v>
      </c>
      <c r="AC126" s="21"/>
      <c r="AE126" s="90" t="s">
        <v>428</v>
      </c>
      <c r="AF126" s="82"/>
      <c r="CP126" s="19" t="str">
        <f t="shared" si="23"/>
        <v>Wirtz Christine</v>
      </c>
      <c r="CR126" s="19">
        <f t="shared" si="24"/>
        <v>26</v>
      </c>
      <c r="CS126" s="19" t="str">
        <f t="shared" si="25"/>
        <v>E</v>
      </c>
      <c r="CT126" s="154">
        <v>5627</v>
      </c>
      <c r="CU126" s="126"/>
      <c r="CV126" s="125">
        <v>112</v>
      </c>
      <c r="CW126" s="33">
        <f t="shared" si="34"/>
        <v>5</v>
      </c>
      <c r="CX126" s="83" t="str">
        <f t="shared" si="35"/>
        <v>Réceptionist / Telefonist / Service-Disponent 2</v>
      </c>
      <c r="CY126" s="125">
        <v>112</v>
      </c>
      <c r="CZ126" s="33">
        <f t="shared" si="32"/>
        <v>5</v>
      </c>
      <c r="DA126" s="83" t="str">
        <f t="shared" si="33"/>
        <v>Réceptionist / Telefonist / Service-Disponent 2</v>
      </c>
      <c r="DB126" s="20"/>
      <c r="DC126" s="125">
        <v>112</v>
      </c>
      <c r="DD126" s="33">
        <f t="shared" si="36"/>
        <v>5</v>
      </c>
      <c r="DE126" s="83" t="str">
        <f t="shared" si="37"/>
        <v>Réceptionist / Telefonist / Service-Disponent 2</v>
      </c>
      <c r="DJ126" s="19">
        <f t="shared" si="20"/>
        <v>5627</v>
      </c>
      <c r="DK126" s="153">
        <v>6</v>
      </c>
      <c r="DL126" s="19">
        <v>0</v>
      </c>
      <c r="DM126" s="19" t="s">
        <v>953</v>
      </c>
    </row>
    <row r="127" spans="1:117" s="19" customFormat="1" x14ac:dyDescent="0.2">
      <c r="A127" s="53">
        <v>0</v>
      </c>
      <c r="B127" s="53">
        <v>1</v>
      </c>
      <c r="C127" s="53">
        <f t="shared" si="21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358</v>
      </c>
      <c r="P127" s="15" t="s">
        <v>515</v>
      </c>
      <c r="Q127" s="15">
        <v>123</v>
      </c>
      <c r="R127" s="42"/>
      <c r="S127" s="27" t="s">
        <v>163</v>
      </c>
      <c r="T127" s="21">
        <v>1956</v>
      </c>
      <c r="U127" s="28"/>
      <c r="V127" s="21">
        <v>1989</v>
      </c>
      <c r="W127" s="25"/>
      <c r="X127" s="21"/>
      <c r="Y127" s="25"/>
      <c r="Z127" s="21">
        <f t="shared" si="22"/>
        <v>24</v>
      </c>
      <c r="AA127" s="25" t="s">
        <v>339</v>
      </c>
      <c r="AB127" s="21" t="s">
        <v>142</v>
      </c>
      <c r="AC127" s="21"/>
      <c r="AE127" s="90" t="s">
        <v>425</v>
      </c>
      <c r="AF127" s="82"/>
      <c r="CP127" s="19" t="str">
        <f t="shared" si="23"/>
        <v>Körkel Agnes</v>
      </c>
      <c r="CR127" s="19">
        <f t="shared" si="24"/>
        <v>24</v>
      </c>
      <c r="CS127" s="19" t="str">
        <f t="shared" si="25"/>
        <v>E</v>
      </c>
      <c r="CT127" s="154">
        <v>5605</v>
      </c>
      <c r="CU127" s="126"/>
      <c r="CV127" s="125">
        <v>132</v>
      </c>
      <c r="CW127" s="33">
        <f t="shared" si="34"/>
        <v>5</v>
      </c>
      <c r="CX127" s="83" t="str">
        <f t="shared" si="35"/>
        <v>Kaufmännischer Mitarbeiter 2</v>
      </c>
      <c r="CY127" s="125">
        <v>132</v>
      </c>
      <c r="CZ127" s="33">
        <f t="shared" si="32"/>
        <v>5</v>
      </c>
      <c r="DA127" s="83" t="str">
        <f t="shared" si="33"/>
        <v>Kaufmännischer Mitarbeiter 2</v>
      </c>
      <c r="DB127" s="20"/>
      <c r="DC127" s="125">
        <v>132</v>
      </c>
      <c r="DD127" s="33">
        <f t="shared" si="36"/>
        <v>5</v>
      </c>
      <c r="DE127" s="83" t="str">
        <f t="shared" si="37"/>
        <v>Kaufmännischer Mitarbeiter 2</v>
      </c>
      <c r="DJ127" s="19">
        <f t="shared" si="20"/>
        <v>5605</v>
      </c>
      <c r="DK127" s="153">
        <v>7</v>
      </c>
      <c r="DL127" s="19">
        <v>0</v>
      </c>
      <c r="DM127" s="19" t="s">
        <v>955</v>
      </c>
    </row>
    <row r="128" spans="1:117" s="19" customFormat="1" x14ac:dyDescent="0.2">
      <c r="A128" s="53">
        <v>0</v>
      </c>
      <c r="B128" s="53">
        <v>1</v>
      </c>
      <c r="C128" s="53">
        <f t="shared" si="21"/>
        <v>0</v>
      </c>
      <c r="D128" s="55"/>
      <c r="E128" s="55"/>
      <c r="F128" s="55"/>
      <c r="G128" s="53"/>
      <c r="H128" s="53"/>
      <c r="I128" s="55"/>
      <c r="J128" s="53"/>
      <c r="K128" s="55"/>
      <c r="L128" s="55">
        <v>1</v>
      </c>
      <c r="M128" s="55"/>
      <c r="N128" s="59"/>
      <c r="O128" s="19" t="s">
        <v>361</v>
      </c>
      <c r="P128" s="15" t="s">
        <v>518</v>
      </c>
      <c r="Q128" s="15">
        <v>124</v>
      </c>
      <c r="R128" s="42"/>
      <c r="S128" s="27" t="s">
        <v>257</v>
      </c>
      <c r="T128" s="21">
        <v>1953</v>
      </c>
      <c r="U128" s="28" t="s">
        <v>256</v>
      </c>
      <c r="V128" s="21">
        <v>2004</v>
      </c>
      <c r="W128" s="25"/>
      <c r="X128" s="21"/>
      <c r="Y128" s="25"/>
      <c r="Z128" s="21">
        <f t="shared" si="22"/>
        <v>9</v>
      </c>
      <c r="AA128" s="25" t="s">
        <v>339</v>
      </c>
      <c r="AB128" s="21" t="s">
        <v>142</v>
      </c>
      <c r="AC128" s="21"/>
      <c r="AE128" s="90" t="s">
        <v>425</v>
      </c>
      <c r="AF128" s="82"/>
      <c r="CP128" s="19" t="str">
        <f t="shared" si="23"/>
        <v>Kalt Susanne</v>
      </c>
      <c r="CR128" s="19">
        <f t="shared" si="24"/>
        <v>9</v>
      </c>
      <c r="CS128" s="19" t="str">
        <f t="shared" si="25"/>
        <v>E</v>
      </c>
      <c r="CT128" s="154">
        <v>6758</v>
      </c>
      <c r="CU128" s="126"/>
      <c r="CV128" s="125">
        <v>132</v>
      </c>
      <c r="CW128" s="33">
        <f t="shared" si="34"/>
        <v>5</v>
      </c>
      <c r="CX128" s="83" t="str">
        <f t="shared" si="35"/>
        <v>Kaufmännischer Mitarbeiter 2</v>
      </c>
      <c r="CY128" s="125">
        <v>132</v>
      </c>
      <c r="CZ128" s="33">
        <f t="shared" si="32"/>
        <v>5</v>
      </c>
      <c r="DA128" s="83" t="str">
        <f t="shared" si="33"/>
        <v>Kaufmännischer Mitarbeiter 2</v>
      </c>
      <c r="DB128" s="20"/>
      <c r="DC128" s="125">
        <v>132</v>
      </c>
      <c r="DD128" s="33">
        <f t="shared" si="36"/>
        <v>5</v>
      </c>
      <c r="DE128" s="83" t="str">
        <f t="shared" si="37"/>
        <v>Kaufmännischer Mitarbeiter 2</v>
      </c>
      <c r="DJ128" s="19">
        <f t="shared" si="20"/>
        <v>6758</v>
      </c>
      <c r="DK128" s="153">
        <v>6</v>
      </c>
      <c r="DL128" s="19">
        <v>0</v>
      </c>
      <c r="DM128" s="19" t="s">
        <v>955</v>
      </c>
    </row>
    <row r="129" spans="1:136" s="19" customFormat="1" x14ac:dyDescent="0.2">
      <c r="A129" s="53">
        <v>0</v>
      </c>
      <c r="B129" s="53">
        <v>1</v>
      </c>
      <c r="C129" s="53">
        <f t="shared" si="21"/>
        <v>1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>
        <v>1</v>
      </c>
      <c r="N129" s="59"/>
      <c r="O129" s="19" t="s">
        <v>361</v>
      </c>
      <c r="P129" s="15" t="s">
        <v>521</v>
      </c>
      <c r="Q129" s="15">
        <v>125</v>
      </c>
      <c r="R129" s="42" t="s">
        <v>345</v>
      </c>
      <c r="S129" s="27" t="s">
        <v>170</v>
      </c>
      <c r="T129" s="21">
        <v>1961</v>
      </c>
      <c r="U129" s="28" t="s">
        <v>169</v>
      </c>
      <c r="V129" s="21">
        <v>1980</v>
      </c>
      <c r="W129" s="25"/>
      <c r="X129" s="21"/>
      <c r="Y129" s="25"/>
      <c r="Z129" s="21">
        <f t="shared" si="22"/>
        <v>33</v>
      </c>
      <c r="AA129" s="25" t="s">
        <v>169</v>
      </c>
      <c r="AB129" s="21" t="s">
        <v>142</v>
      </c>
      <c r="AC129" s="21"/>
      <c r="AE129" s="90" t="s">
        <v>429</v>
      </c>
      <c r="AF129" s="82"/>
      <c r="CP129" s="19" t="str">
        <f t="shared" si="23"/>
        <v>Eilers Brigitte</v>
      </c>
      <c r="CR129" s="19">
        <f t="shared" si="24"/>
        <v>33</v>
      </c>
      <c r="CS129" s="19" t="str">
        <f t="shared" si="25"/>
        <v>E</v>
      </c>
      <c r="CT129" s="154">
        <v>6740</v>
      </c>
      <c r="CU129" s="126"/>
      <c r="CV129" s="125">
        <v>133</v>
      </c>
      <c r="CW129" s="33">
        <f t="shared" si="34"/>
        <v>6</v>
      </c>
      <c r="CX129" s="83" t="str">
        <f t="shared" si="35"/>
        <v>Kaufmännischer Mitarbeiter 3 / Gruppenchef 1</v>
      </c>
      <c r="CY129" s="125">
        <v>133</v>
      </c>
      <c r="CZ129" s="33">
        <f t="shared" si="32"/>
        <v>6</v>
      </c>
      <c r="DA129" s="83" t="str">
        <f t="shared" si="33"/>
        <v>Kaufmännischer Mitarbeiter 3 / Gruppenchef 1</v>
      </c>
      <c r="DB129" s="20"/>
      <c r="DC129" s="125">
        <v>133</v>
      </c>
      <c r="DD129" s="33">
        <f t="shared" si="36"/>
        <v>6</v>
      </c>
      <c r="DE129" s="83" t="str">
        <f t="shared" si="37"/>
        <v>Kaufmännischer Mitarbeiter 3 / Gruppenchef 1</v>
      </c>
      <c r="DJ129" s="19">
        <f t="shared" si="20"/>
        <v>6740</v>
      </c>
      <c r="DK129" s="153">
        <v>6</v>
      </c>
      <c r="DL129" s="19">
        <v>0</v>
      </c>
      <c r="DM129" s="185" t="s">
        <v>977</v>
      </c>
    </row>
    <row r="130" spans="1:136" s="19" customFormat="1" x14ac:dyDescent="0.2">
      <c r="A130" s="53">
        <v>0</v>
      </c>
      <c r="B130" s="53">
        <v>1</v>
      </c>
      <c r="C130" s="53">
        <f t="shared" si="21"/>
        <v>1</v>
      </c>
      <c r="D130" s="55"/>
      <c r="E130" s="55"/>
      <c r="F130" s="55"/>
      <c r="G130" s="53"/>
      <c r="H130" s="53"/>
      <c r="I130" s="55"/>
      <c r="J130" s="53"/>
      <c r="K130" s="55"/>
      <c r="L130" s="55">
        <v>1</v>
      </c>
      <c r="M130" s="55"/>
      <c r="N130" s="59"/>
      <c r="O130" s="19" t="s">
        <v>361</v>
      </c>
      <c r="P130" s="15" t="s">
        <v>519</v>
      </c>
      <c r="Q130" s="15">
        <v>126</v>
      </c>
      <c r="R130" s="42"/>
      <c r="S130" s="27" t="s">
        <v>911</v>
      </c>
      <c r="T130" s="21">
        <v>1969</v>
      </c>
      <c r="U130" s="28" t="s">
        <v>245</v>
      </c>
      <c r="V130" s="21">
        <v>1988</v>
      </c>
      <c r="W130" s="25"/>
      <c r="X130" s="21"/>
      <c r="Y130" s="25"/>
      <c r="Z130" s="21">
        <f t="shared" si="22"/>
        <v>25</v>
      </c>
      <c r="AA130" s="25" t="s">
        <v>169</v>
      </c>
      <c r="AB130" s="21" t="s">
        <v>142</v>
      </c>
      <c r="AC130" s="21"/>
      <c r="AE130" s="90" t="s">
        <v>429</v>
      </c>
      <c r="AF130" s="82"/>
      <c r="CP130" s="19" t="str">
        <f t="shared" si="23"/>
        <v>Barth Sandra</v>
      </c>
      <c r="CR130" s="19">
        <f t="shared" si="24"/>
        <v>25</v>
      </c>
      <c r="CS130" s="19" t="str">
        <f t="shared" si="25"/>
        <v>E</v>
      </c>
      <c r="CT130" s="154">
        <v>7701</v>
      </c>
      <c r="CU130" s="126"/>
      <c r="CV130" s="125">
        <v>132</v>
      </c>
      <c r="CW130" s="33">
        <f t="shared" si="34"/>
        <v>5</v>
      </c>
      <c r="CX130" s="83" t="str">
        <f t="shared" si="35"/>
        <v>Kaufmännischer Mitarbeiter 2</v>
      </c>
      <c r="CY130" s="125">
        <v>132</v>
      </c>
      <c r="CZ130" s="33">
        <f t="shared" si="32"/>
        <v>5</v>
      </c>
      <c r="DA130" s="83" t="str">
        <f t="shared" si="33"/>
        <v>Kaufmännischer Mitarbeiter 2</v>
      </c>
      <c r="DB130" s="20"/>
      <c r="DC130" s="125">
        <v>132</v>
      </c>
      <c r="DD130" s="33">
        <f t="shared" si="36"/>
        <v>5</v>
      </c>
      <c r="DE130" s="83" t="str">
        <f t="shared" si="37"/>
        <v>Kaufmännischer Mitarbeiter 2</v>
      </c>
      <c r="DJ130" s="19">
        <f t="shared" si="20"/>
        <v>7701</v>
      </c>
      <c r="DK130" s="153">
        <v>7</v>
      </c>
      <c r="DL130" s="19">
        <v>0</v>
      </c>
      <c r="DM130" s="185" t="s">
        <v>977</v>
      </c>
    </row>
    <row r="131" spans="1:136" s="19" customFormat="1" x14ac:dyDescent="0.2">
      <c r="A131" s="53">
        <v>0</v>
      </c>
      <c r="B131" s="53"/>
      <c r="C131" s="53">
        <f t="shared" si="21"/>
        <v>1</v>
      </c>
      <c r="D131" s="55"/>
      <c r="E131" s="55"/>
      <c r="F131" s="55"/>
      <c r="G131" s="53"/>
      <c r="H131" s="53"/>
      <c r="I131" s="55"/>
      <c r="J131" s="53"/>
      <c r="K131" s="55"/>
      <c r="L131" s="55"/>
      <c r="M131" s="55">
        <v>1</v>
      </c>
      <c r="N131" s="59"/>
      <c r="O131" s="19" t="s">
        <v>359</v>
      </c>
      <c r="P131" s="15" t="s">
        <v>522</v>
      </c>
      <c r="Q131" s="15">
        <v>127</v>
      </c>
      <c r="R131" s="42"/>
      <c r="S131" s="27" t="s">
        <v>171</v>
      </c>
      <c r="T131" s="21">
        <v>1960</v>
      </c>
      <c r="U131" s="28"/>
      <c r="V131" s="21">
        <v>1984</v>
      </c>
      <c r="W131" s="25"/>
      <c r="X131" s="21"/>
      <c r="Y131" s="25"/>
      <c r="Z131" s="21">
        <f t="shared" si="22"/>
        <v>29</v>
      </c>
      <c r="AA131" s="25" t="s">
        <v>172</v>
      </c>
      <c r="AB131" s="21" t="s">
        <v>147</v>
      </c>
      <c r="AC131" s="21"/>
      <c r="AE131" s="90" t="s">
        <v>430</v>
      </c>
      <c r="AF131" s="82"/>
      <c r="CP131" s="19" t="str">
        <f t="shared" si="23"/>
        <v>Schurrer Gabriel</v>
      </c>
      <c r="CR131" s="19">
        <f t="shared" si="24"/>
        <v>29</v>
      </c>
      <c r="CS131" s="19" t="str">
        <f t="shared" si="25"/>
        <v>F</v>
      </c>
      <c r="CT131" s="154">
        <v>7654</v>
      </c>
      <c r="CU131" s="126"/>
      <c r="CV131" s="125">
        <v>614</v>
      </c>
      <c r="CW131" s="33">
        <f t="shared" si="34"/>
        <v>4</v>
      </c>
      <c r="CX131" s="83" t="str">
        <f t="shared" si="35"/>
        <v>Laborassistenz 2</v>
      </c>
      <c r="CY131" s="125">
        <v>614</v>
      </c>
      <c r="CZ131" s="33">
        <f t="shared" si="32"/>
        <v>4</v>
      </c>
      <c r="DA131" s="83" t="str">
        <f t="shared" si="33"/>
        <v>Laborassistenz 2</v>
      </c>
      <c r="DB131" s="20"/>
      <c r="DC131" s="125">
        <v>614</v>
      </c>
      <c r="DD131" s="33">
        <f t="shared" si="36"/>
        <v>4</v>
      </c>
      <c r="DE131" s="83" t="str">
        <f t="shared" si="37"/>
        <v>Laborassistenz 2</v>
      </c>
      <c r="DJ131" s="19">
        <f t="shared" si="20"/>
        <v>7654</v>
      </c>
      <c r="DK131" s="153">
        <v>7</v>
      </c>
      <c r="DL131" s="19">
        <v>0</v>
      </c>
      <c r="DM131" s="19" t="s">
        <v>963</v>
      </c>
    </row>
    <row r="132" spans="1:136" s="19" customFormat="1" x14ac:dyDescent="0.2">
      <c r="A132" s="53">
        <v>0</v>
      </c>
      <c r="B132" s="53"/>
      <c r="C132" s="53">
        <f>IF(Z132&gt;=10,1,0)</f>
        <v>0</v>
      </c>
      <c r="D132" s="55"/>
      <c r="E132" s="55"/>
      <c r="F132" s="55"/>
      <c r="G132" s="53"/>
      <c r="H132" s="53"/>
      <c r="I132" s="55"/>
      <c r="J132" s="53"/>
      <c r="K132" s="55"/>
      <c r="L132" s="55"/>
      <c r="M132" s="55"/>
      <c r="N132" s="59">
        <v>1</v>
      </c>
      <c r="O132" s="19" t="s">
        <v>360</v>
      </c>
      <c r="P132" s="15" t="s">
        <v>1016</v>
      </c>
      <c r="Q132" s="15">
        <v>128</v>
      </c>
      <c r="R132" s="161" t="s">
        <v>365</v>
      </c>
      <c r="S132" s="27" t="s">
        <v>1017</v>
      </c>
      <c r="T132" s="21">
        <v>1988</v>
      </c>
      <c r="U132" s="28" t="s">
        <v>265</v>
      </c>
      <c r="V132" s="21"/>
      <c r="W132" s="25"/>
      <c r="X132" s="21"/>
      <c r="Y132" s="25"/>
      <c r="Z132" s="21"/>
      <c r="AA132" s="25" t="s">
        <v>265</v>
      </c>
      <c r="AB132" s="21" t="s">
        <v>149</v>
      </c>
      <c r="AC132" s="21"/>
      <c r="AE132" s="90" t="s">
        <v>380</v>
      </c>
      <c r="AF132" s="82"/>
      <c r="CP132" s="19" t="str">
        <f t="shared" si="23"/>
        <v>Burger Stefan</v>
      </c>
      <c r="CT132" s="154">
        <v>9748</v>
      </c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  <c r="DJ132" s="19">
        <f t="shared" si="20"/>
        <v>9748</v>
      </c>
      <c r="DK132" s="153">
        <v>5</v>
      </c>
      <c r="DL132" s="19">
        <v>0</v>
      </c>
      <c r="DM132" s="185" t="s">
        <v>974</v>
      </c>
    </row>
    <row r="133" spans="1:136" s="19" customFormat="1" x14ac:dyDescent="0.2">
      <c r="A133" s="53">
        <v>0</v>
      </c>
      <c r="B133" s="53"/>
      <c r="C133" s="53">
        <f t="shared" si="21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623</v>
      </c>
      <c r="Q133" s="15">
        <v>129</v>
      </c>
      <c r="R133" s="42"/>
      <c r="S133" s="27" t="s">
        <v>622</v>
      </c>
      <c r="T133" s="21">
        <v>1994</v>
      </c>
      <c r="U133" s="28" t="s">
        <v>628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P133" s="19" t="str">
        <f t="shared" si="23"/>
        <v>Börlin Claudio</v>
      </c>
      <c r="CT133" s="154">
        <v>9724</v>
      </c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  <c r="DJ133" s="19">
        <f t="shared" si="20"/>
        <v>9724</v>
      </c>
      <c r="DK133" s="153">
        <v>8</v>
      </c>
      <c r="DL133" s="19">
        <v>0</v>
      </c>
      <c r="DM133" s="185" t="s">
        <v>976</v>
      </c>
    </row>
    <row r="134" spans="1:136" s="19" customFormat="1" x14ac:dyDescent="0.2">
      <c r="A134" s="53">
        <v>0</v>
      </c>
      <c r="B134" s="53"/>
      <c r="C134" s="53">
        <f t="shared" si="21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360</v>
      </c>
      <c r="P134" s="15" t="s">
        <v>625</v>
      </c>
      <c r="Q134" s="15">
        <v>130</v>
      </c>
      <c r="R134" s="42"/>
      <c r="S134" s="27" t="s">
        <v>624</v>
      </c>
      <c r="T134" s="21">
        <v>1995</v>
      </c>
      <c r="U134" s="28" t="s">
        <v>628</v>
      </c>
      <c r="V134" s="21"/>
      <c r="W134" s="25"/>
      <c r="X134" s="21"/>
      <c r="Y134" s="25" t="s">
        <v>173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P134" s="19" t="str">
        <f t="shared" si="23"/>
        <v>Coray Cyrill</v>
      </c>
      <c r="CT134" s="154">
        <v>9725</v>
      </c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  <c r="DJ134" s="19">
        <f t="shared" si="20"/>
        <v>9725</v>
      </c>
      <c r="DK134" s="153">
        <v>8</v>
      </c>
      <c r="DL134" s="19">
        <v>0</v>
      </c>
      <c r="DM134" s="185" t="s">
        <v>976</v>
      </c>
    </row>
    <row r="135" spans="1:136" s="19" customFormat="1" x14ac:dyDescent="0.2">
      <c r="A135" s="53">
        <v>0</v>
      </c>
      <c r="B135" s="53"/>
      <c r="C135" s="53">
        <f t="shared" si="21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627</v>
      </c>
      <c r="Q135" s="15">
        <v>131</v>
      </c>
      <c r="R135" s="42"/>
      <c r="S135" s="27" t="s">
        <v>626</v>
      </c>
      <c r="T135" s="21">
        <v>1995</v>
      </c>
      <c r="U135" s="28" t="s">
        <v>628</v>
      </c>
      <c r="V135" s="21"/>
      <c r="W135" s="25"/>
      <c r="X135" s="21"/>
      <c r="Y135" s="25" t="s">
        <v>173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P135" s="19" t="str">
        <f t="shared" si="23"/>
        <v>Leubin Marco</v>
      </c>
      <c r="CT135" s="154">
        <v>9726</v>
      </c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  <c r="DJ135" s="19">
        <f t="shared" si="20"/>
        <v>9726</v>
      </c>
      <c r="DK135" s="153">
        <v>8</v>
      </c>
      <c r="DL135" s="19">
        <v>0</v>
      </c>
      <c r="DM135" s="185" t="s">
        <v>976</v>
      </c>
    </row>
    <row r="136" spans="1:136" s="19" customFormat="1" x14ac:dyDescent="0.2">
      <c r="A136" s="53">
        <v>0</v>
      </c>
      <c r="B136" s="53"/>
      <c r="C136" s="53">
        <f>IF(Z136&gt;=10,1,0)</f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361</v>
      </c>
      <c r="P136" s="15" t="s">
        <v>359</v>
      </c>
      <c r="Q136" s="15">
        <v>132</v>
      </c>
      <c r="R136" s="42"/>
      <c r="S136" s="27" t="s">
        <v>882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P136" s="19" t="str">
        <f t="shared" si="23"/>
        <v>Räuftlin Thomas</v>
      </c>
      <c r="CT136" s="154">
        <v>9729</v>
      </c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  <c r="DJ136" s="19">
        <f t="shared" ref="DJ136:DJ142" si="38">+CT136</f>
        <v>9729</v>
      </c>
      <c r="DK136" s="153">
        <v>8</v>
      </c>
      <c r="DL136" s="19">
        <v>0</v>
      </c>
      <c r="DM136" s="185" t="s">
        <v>976</v>
      </c>
    </row>
    <row r="137" spans="1:136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358</v>
      </c>
      <c r="P137" s="15" t="s">
        <v>904</v>
      </c>
      <c r="Q137" s="15">
        <v>133</v>
      </c>
      <c r="R137" s="42"/>
      <c r="S137" s="27" t="s">
        <v>863</v>
      </c>
      <c r="T137" s="21">
        <v>1992</v>
      </c>
      <c r="U137" s="28" t="s">
        <v>628</v>
      </c>
      <c r="V137" s="21"/>
      <c r="W137" s="25"/>
      <c r="X137" s="21"/>
      <c r="Y137" s="25" t="s">
        <v>176</v>
      </c>
      <c r="Z137" s="21"/>
      <c r="AA137" s="25" t="s">
        <v>174</v>
      </c>
      <c r="AB137" s="21" t="s">
        <v>175</v>
      </c>
      <c r="AC137" s="21"/>
      <c r="AE137" s="90" t="s">
        <v>381</v>
      </c>
      <c r="AF137" s="82"/>
      <c r="CP137" s="19" t="str">
        <f t="shared" si="23"/>
        <v>Denzler Benjamin</v>
      </c>
      <c r="CT137" s="154">
        <v>9730</v>
      </c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  <c r="DJ137" s="19">
        <f t="shared" si="38"/>
        <v>9730</v>
      </c>
      <c r="DK137" s="153">
        <v>8</v>
      </c>
      <c r="DL137" s="19">
        <v>0</v>
      </c>
      <c r="DM137" s="185" t="s">
        <v>976</v>
      </c>
    </row>
    <row r="138" spans="1:136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903</v>
      </c>
      <c r="Q138" s="15">
        <v>134</v>
      </c>
      <c r="R138" s="42"/>
      <c r="S138" s="27" t="s">
        <v>900</v>
      </c>
      <c r="T138" s="21">
        <v>1996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P138" s="19" t="str">
        <f t="shared" si="23"/>
        <v>Boschung Jan</v>
      </c>
      <c r="CT138" s="154">
        <v>9740</v>
      </c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  <c r="DJ138" s="19">
        <f t="shared" si="38"/>
        <v>9740</v>
      </c>
      <c r="DK138" s="153">
        <v>8</v>
      </c>
      <c r="DL138" s="19">
        <v>0</v>
      </c>
      <c r="DM138" s="185" t="s">
        <v>976</v>
      </c>
    </row>
    <row r="139" spans="1:136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359</v>
      </c>
      <c r="P139" s="15" t="s">
        <v>902</v>
      </c>
      <c r="Q139" s="15">
        <v>135</v>
      </c>
      <c r="R139" s="42"/>
      <c r="S139" s="27" t="s">
        <v>899</v>
      </c>
      <c r="T139" s="21">
        <v>1995</v>
      </c>
      <c r="U139" s="28" t="s">
        <v>628</v>
      </c>
      <c r="V139" s="21"/>
      <c r="W139" s="25"/>
      <c r="X139" s="21"/>
      <c r="Y139" s="25" t="s">
        <v>180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P139" s="19" t="str">
        <f t="shared" si="23"/>
        <v>Schmidlin Julian</v>
      </c>
      <c r="CT139" s="154">
        <v>9739</v>
      </c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  <c r="DJ139" s="19">
        <f>+CT139</f>
        <v>9739</v>
      </c>
      <c r="DK139" s="153">
        <v>8</v>
      </c>
      <c r="DL139" s="19">
        <v>0</v>
      </c>
      <c r="DM139" s="185" t="s">
        <v>976</v>
      </c>
      <c r="EF139"/>
    </row>
    <row r="140" spans="1:136" s="19" customFormat="1" x14ac:dyDescent="0.2">
      <c r="A140" s="53">
        <v>0</v>
      </c>
      <c r="B140" s="53"/>
      <c r="C140" s="53">
        <f>IF(Z140&gt;=10,1,0)</f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358</v>
      </c>
      <c r="P140" s="15" t="s">
        <v>901</v>
      </c>
      <c r="Q140" s="15">
        <v>136</v>
      </c>
      <c r="R140" s="42"/>
      <c r="S140" s="27" t="s">
        <v>898</v>
      </c>
      <c r="T140" s="21">
        <v>1996</v>
      </c>
      <c r="U140" s="28" t="s">
        <v>628</v>
      </c>
      <c r="V140" s="21"/>
      <c r="W140" s="25"/>
      <c r="X140" s="21"/>
      <c r="Y140" s="25" t="s">
        <v>180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P140" s="19" t="str">
        <f t="shared" si="23"/>
        <v>Oswald Leroy</v>
      </c>
      <c r="CT140" s="154">
        <v>9738</v>
      </c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  <c r="DJ140" s="19">
        <f>+CT140</f>
        <v>9738</v>
      </c>
      <c r="DK140" s="153">
        <v>8</v>
      </c>
      <c r="DL140" s="19">
        <v>0</v>
      </c>
      <c r="DM140" s="185" t="s">
        <v>976</v>
      </c>
      <c r="EF140"/>
    </row>
    <row r="141" spans="1:136" s="19" customFormat="1" x14ac:dyDescent="0.2">
      <c r="A141" s="53">
        <v>0</v>
      </c>
      <c r="B141" s="53"/>
      <c r="C141" s="53">
        <f t="shared" si="21"/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361</v>
      </c>
      <c r="P141" s="15" t="s">
        <v>1012</v>
      </c>
      <c r="Q141" s="15">
        <v>137</v>
      </c>
      <c r="R141" s="42"/>
      <c r="S141" s="27" t="s">
        <v>1010</v>
      </c>
      <c r="T141" s="21">
        <v>1997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P141" s="19" t="str">
        <f>+S141</f>
        <v>Stucki</v>
      </c>
      <c r="CT141" s="154">
        <v>9739</v>
      </c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  <c r="DJ141" s="19">
        <f t="shared" si="38"/>
        <v>9739</v>
      </c>
      <c r="DK141" s="153">
        <v>8</v>
      </c>
      <c r="DL141" s="19">
        <v>0</v>
      </c>
      <c r="DM141" s="185" t="s">
        <v>976</v>
      </c>
      <c r="EF141"/>
    </row>
    <row r="142" spans="1:136" s="19" customFormat="1" x14ac:dyDescent="0.2">
      <c r="A142" s="53">
        <v>0</v>
      </c>
      <c r="B142" s="53"/>
      <c r="C142" s="53">
        <f>IF(Z142&gt;=10,1,0)</f>
        <v>0</v>
      </c>
      <c r="D142" s="55"/>
      <c r="E142" s="55"/>
      <c r="F142" s="55"/>
      <c r="G142" s="53"/>
      <c r="H142" s="53"/>
      <c r="I142" s="55"/>
      <c r="J142" s="53"/>
      <c r="K142" s="55">
        <v>1</v>
      </c>
      <c r="L142" s="55"/>
      <c r="M142" s="55"/>
      <c r="N142" s="59"/>
      <c r="O142" s="19" t="s">
        <v>361</v>
      </c>
      <c r="P142" s="15" t="s">
        <v>1013</v>
      </c>
      <c r="Q142" s="15">
        <v>138</v>
      </c>
      <c r="R142" s="42"/>
      <c r="S142" s="27" t="s">
        <v>1011</v>
      </c>
      <c r="T142" s="21">
        <v>1998</v>
      </c>
      <c r="U142" s="28" t="s">
        <v>628</v>
      </c>
      <c r="V142" s="21"/>
      <c r="W142" s="25"/>
      <c r="X142" s="21"/>
      <c r="Y142" s="25" t="s">
        <v>182</v>
      </c>
      <c r="Z142" s="21"/>
      <c r="AA142" s="25" t="s">
        <v>174</v>
      </c>
      <c r="AB142" s="21" t="s">
        <v>177</v>
      </c>
      <c r="AC142" s="21"/>
      <c r="AE142" s="90" t="s">
        <v>381</v>
      </c>
      <c r="AF142" s="82"/>
      <c r="CP142" s="19" t="str">
        <f>+S142</f>
        <v>Kipfer</v>
      </c>
      <c r="CT142" s="154">
        <v>9738</v>
      </c>
      <c r="CU142" s="126"/>
      <c r="CV142" s="125"/>
      <c r="CW142" s="33"/>
      <c r="CX142" s="83"/>
      <c r="CY142" s="125"/>
      <c r="CZ142" s="33"/>
      <c r="DA142" s="83"/>
      <c r="DB142" s="20"/>
      <c r="DC142" s="33"/>
      <c r="DD142" s="33"/>
      <c r="DE142" s="83"/>
      <c r="DJ142" s="19">
        <f t="shared" si="38"/>
        <v>9738</v>
      </c>
      <c r="DK142" s="153">
        <v>8</v>
      </c>
      <c r="DL142" s="19">
        <v>0</v>
      </c>
      <c r="DM142" s="185" t="s">
        <v>976</v>
      </c>
      <c r="EF142"/>
    </row>
    <row r="143" spans="1:136" s="19" customFormat="1" x14ac:dyDescent="0.25">
      <c r="A143" s="66"/>
      <c r="B143" s="66"/>
      <c r="C143" s="66"/>
      <c r="D143" s="66"/>
      <c r="E143" s="66"/>
      <c r="F143" s="60"/>
      <c r="G143" s="60"/>
      <c r="H143" s="60"/>
      <c r="I143" s="60"/>
      <c r="J143" s="60"/>
      <c r="K143" s="60"/>
      <c r="L143" s="60"/>
      <c r="M143" s="60"/>
      <c r="N143" s="60"/>
      <c r="O143" s="67"/>
      <c r="P143" s="68"/>
      <c r="Q143" s="68"/>
      <c r="R143" s="44"/>
      <c r="S143" s="30" t="s">
        <v>183</v>
      </c>
      <c r="T143" s="31">
        <f>+Q142</f>
        <v>138</v>
      </c>
      <c r="U143" s="65" t="s">
        <v>700</v>
      </c>
      <c r="V143" s="32"/>
      <c r="W143" s="34"/>
      <c r="X143" s="32"/>
      <c r="Y143" s="40"/>
      <c r="Z143" s="33"/>
      <c r="AA143" s="34"/>
      <c r="AB143" s="33"/>
      <c r="AC143" s="35"/>
      <c r="AE143" s="84"/>
      <c r="AF143" s="83"/>
      <c r="CT143" s="126"/>
      <c r="CU143" s="126"/>
      <c r="CV143" s="141"/>
      <c r="CW143" s="141"/>
      <c r="CX143" s="126"/>
      <c r="CY143" s="141"/>
      <c r="CZ143" s="141"/>
      <c r="DA143" s="126"/>
      <c r="DB143" s="126"/>
      <c r="DC143" s="138"/>
      <c r="DD143" s="138"/>
      <c r="EF143"/>
    </row>
    <row r="144" spans="1:136" customFormat="1" x14ac:dyDescent="0.25">
      <c r="A144" s="48">
        <f t="shared" ref="A144:N144" si="39">SUM(A5:A142)</f>
        <v>9</v>
      </c>
      <c r="B144" s="48">
        <f t="shared" si="39"/>
        <v>36</v>
      </c>
      <c r="C144" s="48">
        <f t="shared" si="39"/>
        <v>89</v>
      </c>
      <c r="D144" s="48">
        <f t="shared" si="39"/>
        <v>28</v>
      </c>
      <c r="E144" s="48">
        <f t="shared" si="39"/>
        <v>37</v>
      </c>
      <c r="F144" s="48">
        <f t="shared" si="39"/>
        <v>1</v>
      </c>
      <c r="G144" s="48">
        <f t="shared" si="39"/>
        <v>2</v>
      </c>
      <c r="H144" s="48">
        <f t="shared" si="39"/>
        <v>33</v>
      </c>
      <c r="I144" s="48">
        <f t="shared" si="39"/>
        <v>36</v>
      </c>
      <c r="J144" s="48">
        <f t="shared" si="39"/>
        <v>12</v>
      </c>
      <c r="K144" s="48">
        <f t="shared" si="39"/>
        <v>10</v>
      </c>
      <c r="L144" s="48">
        <f t="shared" si="39"/>
        <v>20</v>
      </c>
      <c r="M144" s="48">
        <f t="shared" si="39"/>
        <v>5</v>
      </c>
      <c r="N144" s="48">
        <f t="shared" si="39"/>
        <v>1</v>
      </c>
      <c r="O144" s="64">
        <f>SUM(D144+E144+F144+I144+K144+L144+M144)</f>
        <v>137</v>
      </c>
      <c r="P144" s="12"/>
      <c r="Q144" s="12" t="s">
        <v>224</v>
      </c>
      <c r="R144" s="45" t="s">
        <v>342</v>
      </c>
      <c r="S144" s="11" t="s">
        <v>88</v>
      </c>
      <c r="T144" s="13"/>
      <c r="U144" s="37"/>
      <c r="V144" s="13"/>
      <c r="W144" s="123"/>
      <c r="X144" s="13"/>
      <c r="Y144" s="37"/>
      <c r="Z144" s="13" t="s">
        <v>185</v>
      </c>
      <c r="AA144" s="14" t="s">
        <v>290</v>
      </c>
      <c r="AB144" s="13"/>
      <c r="AC144" s="13"/>
      <c r="AD144" s="11"/>
      <c r="AE144" s="87" t="s">
        <v>382</v>
      </c>
      <c r="AF144" s="88" t="s">
        <v>385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  <c r="DQ144" s="19"/>
    </row>
    <row r="145" spans="1:136" customFormat="1" x14ac:dyDescent="0.25">
      <c r="A145" s="11">
        <f t="shared" ref="A145:N145" si="40">SUBTOTAL(9,A5:A142)</f>
        <v>9</v>
      </c>
      <c r="B145" s="11">
        <f t="shared" si="40"/>
        <v>36</v>
      </c>
      <c r="C145" s="11">
        <f t="shared" si="40"/>
        <v>89</v>
      </c>
      <c r="D145" s="11">
        <f t="shared" si="40"/>
        <v>28</v>
      </c>
      <c r="E145" s="11">
        <f t="shared" si="40"/>
        <v>37</v>
      </c>
      <c r="F145" s="11">
        <f t="shared" si="40"/>
        <v>1</v>
      </c>
      <c r="G145" s="11">
        <f t="shared" si="40"/>
        <v>2</v>
      </c>
      <c r="H145" s="11">
        <f t="shared" si="40"/>
        <v>33</v>
      </c>
      <c r="I145" s="11">
        <f t="shared" si="40"/>
        <v>36</v>
      </c>
      <c r="J145" s="11">
        <f t="shared" si="40"/>
        <v>12</v>
      </c>
      <c r="K145" s="11">
        <f t="shared" si="40"/>
        <v>10</v>
      </c>
      <c r="L145" s="11">
        <f t="shared" si="40"/>
        <v>20</v>
      </c>
      <c r="M145" s="11">
        <f t="shared" si="40"/>
        <v>5</v>
      </c>
      <c r="N145" s="11">
        <f t="shared" si="40"/>
        <v>1</v>
      </c>
      <c r="O145" s="64">
        <f>SUM(D145+E145+F145+I145+K145+L145+M145)</f>
        <v>137</v>
      </c>
      <c r="P145" s="12"/>
      <c r="Q145" s="12" t="s">
        <v>224</v>
      </c>
      <c r="R145" s="45" t="s">
        <v>370</v>
      </c>
      <c r="S145" s="11" t="s">
        <v>371</v>
      </c>
      <c r="T145" s="13"/>
      <c r="U145" s="37"/>
      <c r="V145" s="13"/>
      <c r="W145" s="123"/>
      <c r="X145" s="13"/>
      <c r="Y145" s="37"/>
      <c r="Z145" s="13" t="s">
        <v>186</v>
      </c>
      <c r="AA145" s="14" t="s">
        <v>886</v>
      </c>
      <c r="AB145" s="13"/>
      <c r="AC145" s="13"/>
      <c r="AD145" s="11"/>
      <c r="AE145" s="87" t="s">
        <v>373</v>
      </c>
      <c r="AF145" s="88" t="s">
        <v>97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  <c r="DK145" s="45" t="s">
        <v>980</v>
      </c>
      <c r="DQ145" s="19"/>
    </row>
    <row r="146" spans="1:136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51"/>
      <c r="K146" s="50"/>
      <c r="L146" s="50"/>
      <c r="M146" s="50"/>
      <c r="N146" s="50"/>
      <c r="O146" s="48"/>
      <c r="P146" s="12"/>
      <c r="Q146" s="12"/>
      <c r="R146" s="45" t="s">
        <v>369</v>
      </c>
      <c r="S146" s="11" t="s">
        <v>150</v>
      </c>
      <c r="T146" s="13"/>
      <c r="U146" s="37"/>
      <c r="V146" s="13"/>
      <c r="W146" s="123"/>
      <c r="X146" s="13"/>
      <c r="Y146" s="37"/>
      <c r="Z146" s="13" t="s">
        <v>189</v>
      </c>
      <c r="AA146" s="14" t="s">
        <v>187</v>
      </c>
      <c r="AB146" s="13"/>
      <c r="AC146" s="13"/>
      <c r="AD146" s="11"/>
      <c r="AE146" s="87" t="s">
        <v>375</v>
      </c>
      <c r="AF146" s="88" t="s">
        <v>386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  <c r="DK146" s="11" t="s">
        <v>986</v>
      </c>
      <c r="DQ146" s="19"/>
      <c r="EF146" s="11"/>
    </row>
    <row r="147" spans="1:136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69" t="s">
        <v>366</v>
      </c>
      <c r="Q147" s="69" t="s">
        <v>366</v>
      </c>
      <c r="R147" s="45" t="s">
        <v>341</v>
      </c>
      <c r="S147" s="11" t="s">
        <v>158</v>
      </c>
      <c r="T147" s="13"/>
      <c r="U147" s="37"/>
      <c r="V147" s="13"/>
      <c r="W147" s="123"/>
      <c r="X147" s="13"/>
      <c r="Y147" s="37"/>
      <c r="Z147" s="13" t="s">
        <v>876</v>
      </c>
      <c r="AA147" s="14" t="s">
        <v>877</v>
      </c>
      <c r="AB147" s="13"/>
      <c r="AC147" s="13"/>
      <c r="AD147" s="11"/>
      <c r="AE147" s="87" t="s">
        <v>376</v>
      </c>
      <c r="AF147" s="88" t="s">
        <v>110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  <c r="DK147" s="11" t="s">
        <v>987</v>
      </c>
      <c r="DQ147" s="19"/>
      <c r="EF147" s="11"/>
    </row>
    <row r="148" spans="1:136" customFormat="1" x14ac:dyDescent="0.25">
      <c r="A148" s="11"/>
      <c r="B148" s="11"/>
      <c r="C148" s="11"/>
      <c r="D148" s="49"/>
      <c r="E148" s="49"/>
      <c r="F148" s="50"/>
      <c r="G148" s="51"/>
      <c r="H148" s="51"/>
      <c r="I148" s="50"/>
      <c r="J148" s="11"/>
      <c r="K148" s="50"/>
      <c r="L148" s="50"/>
      <c r="M148" s="50"/>
      <c r="N148" s="50"/>
      <c r="O148" s="48"/>
      <c r="P148" s="12"/>
      <c r="Q148" s="12"/>
      <c r="R148" s="45" t="s">
        <v>368</v>
      </c>
      <c r="S148" s="11" t="s">
        <v>161</v>
      </c>
      <c r="T148" s="13"/>
      <c r="U148" s="37"/>
      <c r="V148" s="13"/>
      <c r="W148" s="123"/>
      <c r="X148" s="13"/>
      <c r="Y148" s="37"/>
      <c r="Z148" s="13" t="s">
        <v>887</v>
      </c>
      <c r="AA148" s="14" t="s">
        <v>888</v>
      </c>
      <c r="AB148" s="13"/>
      <c r="AC148" s="13"/>
      <c r="AD148" s="11"/>
      <c r="AE148" s="87" t="s">
        <v>379</v>
      </c>
      <c r="AF148" s="88" t="s">
        <v>387</v>
      </c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5"/>
      <c r="CV148" s="49"/>
      <c r="CW148" s="49"/>
      <c r="CX148" s="11"/>
      <c r="CY148" s="49"/>
      <c r="CZ148" s="49"/>
      <c r="DA148" s="11"/>
      <c r="DB148" s="115"/>
      <c r="DC148" s="13"/>
      <c r="DD148" s="13"/>
      <c r="DE148" s="11"/>
      <c r="DH148" s="11"/>
      <c r="DI148" s="11"/>
      <c r="DJ148" s="11"/>
      <c r="DK148" s="11" t="s">
        <v>988</v>
      </c>
      <c r="DQ148" s="19"/>
      <c r="EF148" s="11"/>
    </row>
    <row r="149" spans="1:136" x14ac:dyDescent="0.25">
      <c r="R149" s="45" t="s">
        <v>367</v>
      </c>
      <c r="S149" s="11" t="s">
        <v>166</v>
      </c>
      <c r="AE149" s="87" t="s">
        <v>394</v>
      </c>
      <c r="AF149" s="88" t="s">
        <v>395</v>
      </c>
      <c r="DK149" s="11" t="s">
        <v>981</v>
      </c>
      <c r="DQ149" s="19"/>
    </row>
    <row r="150" spans="1:136" x14ac:dyDescent="0.25">
      <c r="R150" s="45" t="s">
        <v>365</v>
      </c>
      <c r="S150" s="11" t="s">
        <v>249</v>
      </c>
      <c r="AE150" s="87" t="s">
        <v>383</v>
      </c>
      <c r="AF150" s="88" t="s">
        <v>388</v>
      </c>
      <c r="DK150" s="11" t="s">
        <v>982</v>
      </c>
      <c r="DQ150" s="19"/>
    </row>
    <row r="151" spans="1:136" x14ac:dyDescent="0.25">
      <c r="AE151" s="91" t="s">
        <v>365</v>
      </c>
      <c r="AF151" s="89" t="s">
        <v>249</v>
      </c>
      <c r="DK151" s="11" t="s">
        <v>989</v>
      </c>
      <c r="DQ151" s="19"/>
    </row>
    <row r="152" spans="1:136" x14ac:dyDescent="0.25">
      <c r="AE152" s="80"/>
      <c r="DK152" s="11" t="s">
        <v>990</v>
      </c>
    </row>
    <row r="153" spans="1:136" x14ac:dyDescent="0.25">
      <c r="AE153" s="80" t="s">
        <v>408</v>
      </c>
      <c r="DK153" s="11" t="s">
        <v>991</v>
      </c>
    </row>
    <row r="154" spans="1:136" x14ac:dyDescent="0.25">
      <c r="O154" s="109"/>
      <c r="P154" s="110"/>
      <c r="Q154" s="111"/>
      <c r="R154" s="112"/>
      <c r="S154" s="113"/>
      <c r="AE154" s="80" t="s">
        <v>410</v>
      </c>
      <c r="DK154" s="11" t="s">
        <v>983</v>
      </c>
    </row>
    <row r="155" spans="1:136" x14ac:dyDescent="0.25">
      <c r="O155" s="109"/>
      <c r="P155" s="110"/>
      <c r="Q155" s="111"/>
      <c r="R155" s="112"/>
      <c r="S155" s="113"/>
      <c r="AE155" s="80" t="s">
        <v>409</v>
      </c>
      <c r="DK155" s="11" t="s">
        <v>984</v>
      </c>
    </row>
    <row r="156" spans="1:136" x14ac:dyDescent="0.25">
      <c r="O156" s="109"/>
      <c r="P156" s="110"/>
      <c r="Q156" s="111"/>
      <c r="R156" s="112"/>
      <c r="S156" s="113"/>
      <c r="AE156" s="80"/>
      <c r="DK156" s="11" t="s">
        <v>992</v>
      </c>
    </row>
    <row r="157" spans="1:136" x14ac:dyDescent="0.25">
      <c r="O157" s="114"/>
      <c r="P157" s="111"/>
      <c r="Q157" s="111"/>
      <c r="R157" s="112"/>
      <c r="S157" s="115"/>
      <c r="AE157" s="80" t="s">
        <v>411</v>
      </c>
      <c r="DK157" s="11" t="s">
        <v>985</v>
      </c>
    </row>
    <row r="158" spans="1:136" x14ac:dyDescent="0.25">
      <c r="AE158" s="80" t="s">
        <v>413</v>
      </c>
    </row>
    <row r="159" spans="1:136" x14ac:dyDescent="0.25">
      <c r="AE159" s="80" t="s">
        <v>412</v>
      </c>
      <c r="DL159" s="45" t="s">
        <v>993</v>
      </c>
    </row>
    <row r="160" spans="1:136" x14ac:dyDescent="0.25">
      <c r="AE160" s="80"/>
      <c r="DL160" s="11" t="s">
        <v>994</v>
      </c>
    </row>
    <row r="161" spans="31:119" x14ac:dyDescent="0.25">
      <c r="AE161" s="80"/>
      <c r="DL161" s="11" t="s">
        <v>995</v>
      </c>
    </row>
    <row r="162" spans="31:119" x14ac:dyDescent="0.25">
      <c r="AE162" s="80"/>
      <c r="DL162" s="11" t="s">
        <v>996</v>
      </c>
    </row>
    <row r="163" spans="31:119" x14ac:dyDescent="0.25">
      <c r="AE163" s="80"/>
      <c r="DL163" s="11" t="s">
        <v>997</v>
      </c>
    </row>
    <row r="164" spans="31:119" x14ac:dyDescent="0.25">
      <c r="AE164" s="80"/>
    </row>
    <row r="165" spans="31:119" x14ac:dyDescent="0.25">
      <c r="AE165" s="80"/>
    </row>
    <row r="166" spans="31:119" x14ac:dyDescent="0.25">
      <c r="AE166" s="80"/>
    </row>
    <row r="167" spans="31:119" x14ac:dyDescent="0.25">
      <c r="AE167" s="80"/>
    </row>
    <row r="168" spans="31:119" x14ac:dyDescent="0.25">
      <c r="AE168" s="80"/>
      <c r="DO168" s="11" t="s">
        <v>998</v>
      </c>
    </row>
    <row r="169" spans="31:119" x14ac:dyDescent="0.25">
      <c r="AE169" s="80"/>
    </row>
    <row r="170" spans="31:119" x14ac:dyDescent="0.25">
      <c r="AE170" s="80"/>
    </row>
    <row r="171" spans="31:119" x14ac:dyDescent="0.25">
      <c r="AE171" s="80"/>
      <c r="DH171" s="872" t="s">
        <v>78</v>
      </c>
      <c r="DI171" s="873"/>
      <c r="DJ171" s="874"/>
      <c r="DK171" s="173" t="s">
        <v>950</v>
      </c>
    </row>
    <row r="172" spans="31:119" x14ac:dyDescent="0.25">
      <c r="AE172" s="80"/>
      <c r="DH172" s="174" t="s">
        <v>76</v>
      </c>
      <c r="DI172" s="175" t="s">
        <v>77</v>
      </c>
      <c r="DJ172" s="176" t="s">
        <v>701</v>
      </c>
      <c r="DK172" s="171"/>
    </row>
    <row r="173" spans="31:119" x14ac:dyDescent="0.25">
      <c r="AE173" s="80"/>
      <c r="DH173" s="177">
        <v>101</v>
      </c>
      <c r="DI173" s="178" t="s">
        <v>712</v>
      </c>
      <c r="DJ173" s="179">
        <v>2</v>
      </c>
      <c r="DK173" s="171"/>
    </row>
    <row r="174" spans="31:119" x14ac:dyDescent="0.25">
      <c r="AE174" s="80"/>
      <c r="DH174" s="177">
        <v>102</v>
      </c>
      <c r="DI174" s="178" t="s">
        <v>713</v>
      </c>
      <c r="DJ174" s="179">
        <v>3</v>
      </c>
      <c r="DK174" s="171"/>
    </row>
    <row r="175" spans="31:119" x14ac:dyDescent="0.25">
      <c r="AE175" s="80"/>
      <c r="DH175" s="177">
        <v>103</v>
      </c>
      <c r="DI175" s="178" t="s">
        <v>714</v>
      </c>
      <c r="DJ175" s="179">
        <v>4</v>
      </c>
      <c r="DK175" s="171"/>
    </row>
    <row r="176" spans="31:119" x14ac:dyDescent="0.25">
      <c r="AE176" s="80"/>
      <c r="DH176" s="177">
        <v>104</v>
      </c>
      <c r="DI176" s="178" t="s">
        <v>715</v>
      </c>
      <c r="DJ176" s="179">
        <v>5</v>
      </c>
      <c r="DK176" s="171"/>
    </row>
    <row r="177" spans="31:115" x14ac:dyDescent="0.25">
      <c r="AE177" s="80"/>
      <c r="DH177" s="177">
        <v>111</v>
      </c>
      <c r="DI177" s="178" t="s">
        <v>716</v>
      </c>
      <c r="DJ177" s="179">
        <v>4</v>
      </c>
      <c r="DK177" s="171" t="s">
        <v>953</v>
      </c>
    </row>
    <row r="178" spans="31:115" x14ac:dyDescent="0.25">
      <c r="AE178" s="80"/>
      <c r="DH178" s="177">
        <v>112</v>
      </c>
      <c r="DI178" s="178" t="s">
        <v>717</v>
      </c>
      <c r="DJ178" s="179">
        <v>5</v>
      </c>
      <c r="DK178" s="171" t="s">
        <v>953</v>
      </c>
    </row>
    <row r="179" spans="31:115" x14ac:dyDescent="0.25">
      <c r="AE179" s="80"/>
      <c r="DH179" s="177">
        <v>121</v>
      </c>
      <c r="DI179" s="178" t="s">
        <v>718</v>
      </c>
      <c r="DJ179" s="179">
        <v>4</v>
      </c>
      <c r="DK179" s="171" t="s">
        <v>954</v>
      </c>
    </row>
    <row r="180" spans="31:115" x14ac:dyDescent="0.25">
      <c r="AE180" s="80"/>
      <c r="DH180" s="177">
        <v>122</v>
      </c>
      <c r="DI180" s="178" t="s">
        <v>719</v>
      </c>
      <c r="DJ180" s="179">
        <v>5</v>
      </c>
      <c r="DK180" s="171" t="s">
        <v>954</v>
      </c>
    </row>
    <row r="181" spans="31:115" x14ac:dyDescent="0.25">
      <c r="DH181" s="177">
        <v>123</v>
      </c>
      <c r="DI181" s="178" t="s">
        <v>720</v>
      </c>
      <c r="DJ181" s="179">
        <v>6</v>
      </c>
      <c r="DK181" s="171" t="s">
        <v>954</v>
      </c>
    </row>
    <row r="182" spans="31:115" x14ac:dyDescent="0.25">
      <c r="DH182" s="177">
        <v>124</v>
      </c>
      <c r="DI182" s="178" t="s">
        <v>721</v>
      </c>
      <c r="DJ182" s="179">
        <v>7</v>
      </c>
      <c r="DK182" s="171" t="s">
        <v>954</v>
      </c>
    </row>
    <row r="183" spans="31:115" x14ac:dyDescent="0.25">
      <c r="DH183" s="177">
        <v>131</v>
      </c>
      <c r="DI183" s="178" t="s">
        <v>722</v>
      </c>
      <c r="DJ183" s="179">
        <v>4</v>
      </c>
      <c r="DK183" s="171" t="s">
        <v>955</v>
      </c>
    </row>
    <row r="184" spans="31:115" x14ac:dyDescent="0.25">
      <c r="DH184" s="177">
        <v>132</v>
      </c>
      <c r="DI184" s="178" t="s">
        <v>723</v>
      </c>
      <c r="DJ184" s="179">
        <v>5</v>
      </c>
      <c r="DK184" s="171" t="s">
        <v>955</v>
      </c>
    </row>
    <row r="185" spans="31:115" x14ac:dyDescent="0.25">
      <c r="DH185" s="177">
        <v>133</v>
      </c>
      <c r="DI185" s="178" t="s">
        <v>724</v>
      </c>
      <c r="DJ185" s="179">
        <v>6</v>
      </c>
      <c r="DK185" s="171" t="s">
        <v>955</v>
      </c>
    </row>
    <row r="186" spans="31:115" x14ac:dyDescent="0.25">
      <c r="DH186" s="177">
        <v>134</v>
      </c>
      <c r="DI186" s="178" t="s">
        <v>725</v>
      </c>
      <c r="DJ186" s="179">
        <v>7</v>
      </c>
      <c r="DK186" s="171" t="s">
        <v>955</v>
      </c>
    </row>
    <row r="187" spans="31:115" x14ac:dyDescent="0.25">
      <c r="DH187" s="177">
        <v>138</v>
      </c>
      <c r="DI187" s="178" t="s">
        <v>726</v>
      </c>
      <c r="DJ187" s="179">
        <v>6</v>
      </c>
      <c r="DK187" s="171"/>
    </row>
    <row r="188" spans="31:115" x14ac:dyDescent="0.25">
      <c r="DH188" s="177">
        <v>139</v>
      </c>
      <c r="DI188" s="178" t="s">
        <v>727</v>
      </c>
      <c r="DJ188" s="179">
        <v>7</v>
      </c>
      <c r="DK188" s="171"/>
    </row>
    <row r="189" spans="31:115" x14ac:dyDescent="0.25">
      <c r="DH189" s="177">
        <v>141</v>
      </c>
      <c r="DI189" s="178" t="s">
        <v>728</v>
      </c>
      <c r="DJ189" s="179">
        <v>8</v>
      </c>
      <c r="DK189" s="171" t="s">
        <v>956</v>
      </c>
    </row>
    <row r="190" spans="31:115" x14ac:dyDescent="0.25">
      <c r="DH190" s="177">
        <v>142</v>
      </c>
      <c r="DI190" s="178" t="s">
        <v>729</v>
      </c>
      <c r="DJ190" s="179">
        <v>9</v>
      </c>
      <c r="DK190" s="171" t="s">
        <v>956</v>
      </c>
    </row>
    <row r="191" spans="31:115" x14ac:dyDescent="0.25">
      <c r="DH191" s="177">
        <v>143</v>
      </c>
      <c r="DI191" s="178" t="s">
        <v>730</v>
      </c>
      <c r="DJ191" s="179">
        <v>10</v>
      </c>
      <c r="DK191" s="171" t="s">
        <v>956</v>
      </c>
    </row>
    <row r="192" spans="31:115" x14ac:dyDescent="0.25">
      <c r="DH192" s="177">
        <v>144</v>
      </c>
      <c r="DI192" s="178" t="s">
        <v>731</v>
      </c>
      <c r="DJ192" s="179">
        <v>11</v>
      </c>
      <c r="DK192" s="171" t="s">
        <v>956</v>
      </c>
    </row>
    <row r="193" spans="112:115" x14ac:dyDescent="0.25">
      <c r="DH193" s="177">
        <v>150</v>
      </c>
      <c r="DI193" s="178" t="s">
        <v>732</v>
      </c>
      <c r="DJ193" s="179">
        <v>8</v>
      </c>
      <c r="DK193" s="171"/>
    </row>
    <row r="194" spans="112:115" x14ac:dyDescent="0.25">
      <c r="DH194" s="177">
        <v>151</v>
      </c>
      <c r="DI194" s="178" t="s">
        <v>733</v>
      </c>
      <c r="DJ194" s="179">
        <v>9</v>
      </c>
      <c r="DK194" s="171"/>
    </row>
    <row r="195" spans="112:115" x14ac:dyDescent="0.25">
      <c r="DH195" s="177">
        <v>152</v>
      </c>
      <c r="DI195" s="178" t="s">
        <v>734</v>
      </c>
      <c r="DJ195" s="179">
        <v>10</v>
      </c>
      <c r="DK195" s="171"/>
    </row>
    <row r="196" spans="112:115" x14ac:dyDescent="0.25">
      <c r="DH196" s="177">
        <v>153</v>
      </c>
      <c r="DI196" s="178" t="s">
        <v>735</v>
      </c>
      <c r="DJ196" s="179">
        <v>11</v>
      </c>
      <c r="DK196" s="171"/>
    </row>
    <row r="197" spans="112:115" x14ac:dyDescent="0.25">
      <c r="DH197" s="177">
        <v>154</v>
      </c>
      <c r="DI197" s="178" t="s">
        <v>736</v>
      </c>
      <c r="DJ197" s="179">
        <v>12</v>
      </c>
      <c r="DK197" s="171"/>
    </row>
    <row r="198" spans="112:115" x14ac:dyDescent="0.25">
      <c r="DH198" s="177">
        <v>161</v>
      </c>
      <c r="DI198" s="178" t="s">
        <v>737</v>
      </c>
      <c r="DJ198" s="179">
        <v>8</v>
      </c>
      <c r="DK198" s="171" t="s">
        <v>957</v>
      </c>
    </row>
    <row r="199" spans="112:115" x14ac:dyDescent="0.25">
      <c r="DH199" s="177">
        <v>162</v>
      </c>
      <c r="DI199" s="178" t="s">
        <v>738</v>
      </c>
      <c r="DJ199" s="179">
        <v>9</v>
      </c>
      <c r="DK199" s="171" t="s">
        <v>957</v>
      </c>
    </row>
    <row r="200" spans="112:115" x14ac:dyDescent="0.25">
      <c r="DH200" s="177">
        <v>163</v>
      </c>
      <c r="DI200" s="178" t="s">
        <v>739</v>
      </c>
      <c r="DJ200" s="179">
        <v>10</v>
      </c>
      <c r="DK200" s="171"/>
    </row>
    <row r="201" spans="112:115" x14ac:dyDescent="0.25">
      <c r="DH201" s="177">
        <v>164</v>
      </c>
      <c r="DI201" s="178" t="s">
        <v>740</v>
      </c>
      <c r="DJ201" s="179">
        <v>11</v>
      </c>
      <c r="DK201" s="171"/>
    </row>
    <row r="202" spans="112:115" x14ac:dyDescent="0.25">
      <c r="DH202" s="177">
        <v>171</v>
      </c>
      <c r="DI202" s="178" t="s">
        <v>741</v>
      </c>
      <c r="DJ202" s="179">
        <v>9</v>
      </c>
      <c r="DK202" s="171"/>
    </row>
    <row r="203" spans="112:115" x14ac:dyDescent="0.25">
      <c r="DH203" s="177">
        <v>172</v>
      </c>
      <c r="DI203" s="178" t="s">
        <v>742</v>
      </c>
      <c r="DJ203" s="179">
        <v>10</v>
      </c>
      <c r="DK203" s="171"/>
    </row>
    <row r="204" spans="112:115" x14ac:dyDescent="0.25">
      <c r="DH204" s="177">
        <v>173</v>
      </c>
      <c r="DI204" s="178" t="s">
        <v>743</v>
      </c>
      <c r="DJ204" s="179">
        <v>11</v>
      </c>
      <c r="DK204" s="171"/>
    </row>
    <row r="205" spans="112:115" x14ac:dyDescent="0.25">
      <c r="DH205" s="177">
        <v>174</v>
      </c>
      <c r="DI205" s="178" t="s">
        <v>744</v>
      </c>
      <c r="DJ205" s="179">
        <v>12</v>
      </c>
      <c r="DK205" s="171"/>
    </row>
    <row r="206" spans="112:115" x14ac:dyDescent="0.25">
      <c r="DH206" s="177">
        <v>181</v>
      </c>
      <c r="DI206" s="178" t="s">
        <v>745</v>
      </c>
      <c r="DJ206" s="179">
        <v>10</v>
      </c>
      <c r="DK206" s="171"/>
    </row>
    <row r="207" spans="112:115" x14ac:dyDescent="0.25">
      <c r="DH207" s="177">
        <v>183</v>
      </c>
      <c r="DI207" s="178" t="s">
        <v>746</v>
      </c>
      <c r="DJ207" s="179">
        <v>12</v>
      </c>
      <c r="DK207" s="171"/>
    </row>
    <row r="208" spans="112:115" x14ac:dyDescent="0.25">
      <c r="DH208" s="177">
        <v>191</v>
      </c>
      <c r="DI208" s="178" t="s">
        <v>747</v>
      </c>
      <c r="DJ208" s="179">
        <v>7</v>
      </c>
      <c r="DK208" s="171"/>
    </row>
    <row r="209" spans="112:115" x14ac:dyDescent="0.25">
      <c r="DH209" s="177">
        <v>192</v>
      </c>
      <c r="DI209" s="178" t="s">
        <v>748</v>
      </c>
      <c r="DJ209" s="179">
        <v>8</v>
      </c>
      <c r="DK209" s="171"/>
    </row>
    <row r="210" spans="112:115" x14ac:dyDescent="0.25">
      <c r="DH210" s="177">
        <v>193</v>
      </c>
      <c r="DI210" s="178" t="s">
        <v>749</v>
      </c>
      <c r="DJ210" s="179">
        <v>9</v>
      </c>
      <c r="DK210" s="171"/>
    </row>
    <row r="211" spans="112:115" x14ac:dyDescent="0.25">
      <c r="DH211" s="177">
        <v>201</v>
      </c>
      <c r="DI211" s="178" t="s">
        <v>750</v>
      </c>
      <c r="DJ211" s="179">
        <v>2</v>
      </c>
      <c r="DK211" s="171"/>
    </row>
    <row r="212" spans="112:115" x14ac:dyDescent="0.25">
      <c r="DH212" s="177">
        <v>202</v>
      </c>
      <c r="DI212" s="178" t="s">
        <v>751</v>
      </c>
      <c r="DJ212" s="179">
        <v>3</v>
      </c>
      <c r="DK212" s="171"/>
    </row>
    <row r="213" spans="112:115" x14ac:dyDescent="0.25">
      <c r="DH213" s="177">
        <v>211</v>
      </c>
      <c r="DI213" s="178" t="s">
        <v>752</v>
      </c>
      <c r="DJ213" s="179">
        <v>4</v>
      </c>
      <c r="DK213" s="171" t="s">
        <v>958</v>
      </c>
    </row>
    <row r="214" spans="112:115" x14ac:dyDescent="0.25">
      <c r="DH214" s="177">
        <v>212</v>
      </c>
      <c r="DI214" s="178" t="s">
        <v>753</v>
      </c>
      <c r="DJ214" s="179">
        <v>5</v>
      </c>
      <c r="DK214" s="171" t="s">
        <v>958</v>
      </c>
    </row>
    <row r="215" spans="112:115" x14ac:dyDescent="0.25">
      <c r="DH215" s="177">
        <v>213</v>
      </c>
      <c r="DI215" s="178" t="s">
        <v>754</v>
      </c>
      <c r="DJ215" s="179">
        <v>6</v>
      </c>
      <c r="DK215" s="171" t="s">
        <v>958</v>
      </c>
    </row>
    <row r="216" spans="112:115" x14ac:dyDescent="0.25">
      <c r="DH216" s="177">
        <v>214</v>
      </c>
      <c r="DI216" s="178" t="s">
        <v>755</v>
      </c>
      <c r="DJ216" s="179">
        <v>7</v>
      </c>
      <c r="DK216" s="171" t="s">
        <v>958</v>
      </c>
    </row>
    <row r="217" spans="112:115" x14ac:dyDescent="0.25">
      <c r="DH217" s="177">
        <v>221</v>
      </c>
      <c r="DI217" s="178" t="s">
        <v>756</v>
      </c>
      <c r="DJ217" s="179">
        <v>8</v>
      </c>
      <c r="DK217" s="171" t="s">
        <v>959</v>
      </c>
    </row>
    <row r="218" spans="112:115" x14ac:dyDescent="0.25">
      <c r="DH218" s="177">
        <v>222</v>
      </c>
      <c r="DI218" s="178" t="s">
        <v>757</v>
      </c>
      <c r="DJ218" s="179">
        <v>9</v>
      </c>
      <c r="DK218" s="171" t="s">
        <v>959</v>
      </c>
    </row>
    <row r="219" spans="112:115" x14ac:dyDescent="0.25">
      <c r="DH219" s="177">
        <v>223</v>
      </c>
      <c r="DI219" s="178" t="s">
        <v>758</v>
      </c>
      <c r="DJ219" s="179">
        <v>10</v>
      </c>
      <c r="DK219" s="171" t="s">
        <v>959</v>
      </c>
    </row>
    <row r="220" spans="112:115" x14ac:dyDescent="0.25">
      <c r="DH220" s="177">
        <v>224</v>
      </c>
      <c r="DI220" s="178" t="s">
        <v>759</v>
      </c>
      <c r="DJ220" s="179">
        <v>11</v>
      </c>
      <c r="DK220" s="171" t="s">
        <v>959</v>
      </c>
    </row>
    <row r="221" spans="112:115" x14ac:dyDescent="0.25">
      <c r="DH221" s="177">
        <v>241</v>
      </c>
      <c r="DI221" s="178" t="s">
        <v>760</v>
      </c>
      <c r="DJ221" s="179">
        <v>8</v>
      </c>
      <c r="DK221" s="171"/>
    </row>
    <row r="222" spans="112:115" x14ac:dyDescent="0.25">
      <c r="DH222" s="177">
        <v>242</v>
      </c>
      <c r="DI222" s="178" t="s">
        <v>761</v>
      </c>
      <c r="DJ222" s="179">
        <v>9</v>
      </c>
      <c r="DK222" s="171"/>
    </row>
    <row r="223" spans="112:115" x14ac:dyDescent="0.25">
      <c r="DH223" s="177">
        <v>243</v>
      </c>
      <c r="DI223" s="178" t="s">
        <v>762</v>
      </c>
      <c r="DJ223" s="179">
        <v>10</v>
      </c>
      <c r="DK223" s="171"/>
    </row>
    <row r="224" spans="112:115" x14ac:dyDescent="0.25">
      <c r="DH224" s="177">
        <v>244</v>
      </c>
      <c r="DI224" s="178" t="s">
        <v>763</v>
      </c>
      <c r="DJ224" s="179">
        <v>11</v>
      </c>
      <c r="DK224" s="171"/>
    </row>
    <row r="225" spans="112:115" x14ac:dyDescent="0.25">
      <c r="DH225" s="177">
        <v>250</v>
      </c>
      <c r="DI225" s="178" t="s">
        <v>764</v>
      </c>
      <c r="DJ225" s="179">
        <v>8</v>
      </c>
      <c r="DK225" s="171"/>
    </row>
    <row r="226" spans="112:115" x14ac:dyDescent="0.25">
      <c r="DH226" s="177">
        <v>251</v>
      </c>
      <c r="DI226" s="178" t="s">
        <v>765</v>
      </c>
      <c r="DJ226" s="179">
        <v>9</v>
      </c>
      <c r="DK226" s="171"/>
    </row>
    <row r="227" spans="112:115" x14ac:dyDescent="0.25">
      <c r="DH227" s="177">
        <v>252</v>
      </c>
      <c r="DI227" s="178" t="s">
        <v>766</v>
      </c>
      <c r="DJ227" s="179">
        <v>10</v>
      </c>
      <c r="DK227" s="171"/>
    </row>
    <row r="228" spans="112:115" x14ac:dyDescent="0.25">
      <c r="DH228" s="177">
        <v>253</v>
      </c>
      <c r="DI228" s="178" t="s">
        <v>767</v>
      </c>
      <c r="DJ228" s="179">
        <v>11</v>
      </c>
      <c r="DK228" s="171"/>
    </row>
    <row r="229" spans="112:115" x14ac:dyDescent="0.25">
      <c r="DH229" s="177">
        <v>254</v>
      </c>
      <c r="DI229" s="178" t="s">
        <v>768</v>
      </c>
      <c r="DJ229" s="179">
        <v>12</v>
      </c>
      <c r="DK229" s="171"/>
    </row>
    <row r="230" spans="112:115" x14ac:dyDescent="0.25">
      <c r="DH230" s="177">
        <v>351</v>
      </c>
      <c r="DI230" s="178" t="s">
        <v>769</v>
      </c>
      <c r="DJ230" s="179">
        <v>7</v>
      </c>
      <c r="DK230" s="171"/>
    </row>
    <row r="231" spans="112:115" x14ac:dyDescent="0.25">
      <c r="DH231" s="177">
        <v>352</v>
      </c>
      <c r="DI231" s="178" t="s">
        <v>770</v>
      </c>
      <c r="DJ231" s="179">
        <v>8</v>
      </c>
      <c r="DK231" s="171"/>
    </row>
    <row r="232" spans="112:115" x14ac:dyDescent="0.25">
      <c r="DH232" s="177">
        <v>353</v>
      </c>
      <c r="DI232" s="178" t="s">
        <v>771</v>
      </c>
      <c r="DJ232" s="179">
        <v>9</v>
      </c>
      <c r="DK232" s="171"/>
    </row>
    <row r="233" spans="112:115" x14ac:dyDescent="0.25">
      <c r="DH233" s="177">
        <v>354</v>
      </c>
      <c r="DI233" s="178" t="s">
        <v>772</v>
      </c>
      <c r="DJ233" s="179">
        <v>10</v>
      </c>
      <c r="DK233" s="171"/>
    </row>
    <row r="234" spans="112:115" x14ac:dyDescent="0.25">
      <c r="DH234" s="177">
        <v>355</v>
      </c>
      <c r="DI234" s="178" t="s">
        <v>773</v>
      </c>
      <c r="DJ234" s="179">
        <v>11</v>
      </c>
      <c r="DK234" s="171"/>
    </row>
    <row r="235" spans="112:115" x14ac:dyDescent="0.25">
      <c r="DH235" s="177">
        <v>356</v>
      </c>
      <c r="DI235" s="178" t="s">
        <v>774</v>
      </c>
      <c r="DJ235" s="179">
        <v>12</v>
      </c>
      <c r="DK235" s="171"/>
    </row>
    <row r="236" spans="112:115" x14ac:dyDescent="0.25">
      <c r="DH236" s="177">
        <v>361</v>
      </c>
      <c r="DI236" s="178" t="s">
        <v>775</v>
      </c>
      <c r="DJ236" s="179">
        <v>6</v>
      </c>
      <c r="DK236" s="171"/>
    </row>
    <row r="237" spans="112:115" x14ac:dyDescent="0.25">
      <c r="DH237" s="177">
        <v>362</v>
      </c>
      <c r="DI237" s="178" t="s">
        <v>776</v>
      </c>
      <c r="DJ237" s="179">
        <v>7</v>
      </c>
      <c r="DK237" s="171"/>
    </row>
    <row r="238" spans="112:115" x14ac:dyDescent="0.25">
      <c r="DH238" s="177">
        <v>363</v>
      </c>
      <c r="DI238" s="178" t="s">
        <v>777</v>
      </c>
      <c r="DJ238" s="179">
        <v>8</v>
      </c>
      <c r="DK238" s="171"/>
    </row>
    <row r="239" spans="112:115" x14ac:dyDescent="0.25">
      <c r="DH239" s="177">
        <v>364</v>
      </c>
      <c r="DI239" s="178" t="s">
        <v>778</v>
      </c>
      <c r="DJ239" s="179">
        <v>9</v>
      </c>
      <c r="DK239" s="171"/>
    </row>
    <row r="240" spans="112:115" x14ac:dyDescent="0.25">
      <c r="DH240" s="177">
        <v>366</v>
      </c>
      <c r="DI240" s="178" t="s">
        <v>779</v>
      </c>
      <c r="DJ240" s="179">
        <v>8</v>
      </c>
      <c r="DK240" s="171"/>
    </row>
    <row r="241" spans="112:115" x14ac:dyDescent="0.25">
      <c r="DH241" s="177">
        <v>367</v>
      </c>
      <c r="DI241" s="178" t="s">
        <v>780</v>
      </c>
      <c r="DJ241" s="179">
        <v>9</v>
      </c>
      <c r="DK241" s="171"/>
    </row>
    <row r="242" spans="112:115" x14ac:dyDescent="0.25">
      <c r="DH242" s="177">
        <v>368</v>
      </c>
      <c r="DI242" s="178" t="s">
        <v>781</v>
      </c>
      <c r="DJ242" s="179">
        <v>10</v>
      </c>
      <c r="DK242" s="171"/>
    </row>
    <row r="243" spans="112:115" x14ac:dyDescent="0.25">
      <c r="DH243" s="177">
        <v>371</v>
      </c>
      <c r="DI243" s="178" t="s">
        <v>782</v>
      </c>
      <c r="DJ243" s="179">
        <v>7</v>
      </c>
      <c r="DK243" s="171"/>
    </row>
    <row r="244" spans="112:115" x14ac:dyDescent="0.25">
      <c r="DH244" s="177">
        <v>372</v>
      </c>
      <c r="DI244" s="178" t="s">
        <v>783</v>
      </c>
      <c r="DJ244" s="179">
        <v>8</v>
      </c>
      <c r="DK244" s="171"/>
    </row>
    <row r="245" spans="112:115" x14ac:dyDescent="0.25">
      <c r="DH245" s="177">
        <v>373</v>
      </c>
      <c r="DI245" s="178" t="s">
        <v>784</v>
      </c>
      <c r="DJ245" s="179">
        <v>9</v>
      </c>
      <c r="DK245" s="171"/>
    </row>
    <row r="246" spans="112:115" x14ac:dyDescent="0.25">
      <c r="DH246" s="177">
        <v>374</v>
      </c>
      <c r="DI246" s="178" t="s">
        <v>785</v>
      </c>
      <c r="DJ246" s="179">
        <v>10</v>
      </c>
      <c r="DK246" s="171"/>
    </row>
    <row r="247" spans="112:115" x14ac:dyDescent="0.25">
      <c r="DH247" s="177">
        <v>375</v>
      </c>
      <c r="DI247" s="178" t="s">
        <v>786</v>
      </c>
      <c r="DJ247" s="179">
        <v>11</v>
      </c>
      <c r="DK247" s="171"/>
    </row>
    <row r="248" spans="112:115" x14ac:dyDescent="0.25">
      <c r="DH248" s="177">
        <v>376</v>
      </c>
      <c r="DI248" s="178" t="s">
        <v>787</v>
      </c>
      <c r="DJ248" s="179">
        <v>8</v>
      </c>
      <c r="DK248" s="171"/>
    </row>
    <row r="249" spans="112:115" x14ac:dyDescent="0.25">
      <c r="DH249" s="177">
        <v>377</v>
      </c>
      <c r="DI249" s="178" t="s">
        <v>788</v>
      </c>
      <c r="DJ249" s="179">
        <v>9</v>
      </c>
      <c r="DK249" s="171"/>
    </row>
    <row r="250" spans="112:115" x14ac:dyDescent="0.25">
      <c r="DH250" s="177">
        <v>378</v>
      </c>
      <c r="DI250" s="178" t="s">
        <v>789</v>
      </c>
      <c r="DJ250" s="179">
        <v>11</v>
      </c>
      <c r="DK250" s="171"/>
    </row>
    <row r="251" spans="112:115" x14ac:dyDescent="0.25">
      <c r="DH251" s="177">
        <v>381</v>
      </c>
      <c r="DI251" s="178" t="s">
        <v>732</v>
      </c>
      <c r="DJ251" s="179">
        <v>10</v>
      </c>
      <c r="DK251" s="171"/>
    </row>
    <row r="252" spans="112:115" x14ac:dyDescent="0.25">
      <c r="DH252" s="177">
        <v>382</v>
      </c>
      <c r="DI252" s="178" t="s">
        <v>733</v>
      </c>
      <c r="DJ252" s="179">
        <v>11</v>
      </c>
      <c r="DK252" s="171"/>
    </row>
    <row r="253" spans="112:115" x14ac:dyDescent="0.25">
      <c r="DH253" s="177">
        <v>383</v>
      </c>
      <c r="DI253" s="178" t="s">
        <v>734</v>
      </c>
      <c r="DJ253" s="179">
        <v>12</v>
      </c>
      <c r="DK253" s="171"/>
    </row>
    <row r="254" spans="112:115" x14ac:dyDescent="0.25">
      <c r="DH254" s="177">
        <v>410</v>
      </c>
      <c r="DI254" s="178" t="s">
        <v>790</v>
      </c>
      <c r="DJ254" s="179">
        <v>5</v>
      </c>
      <c r="DK254" s="171"/>
    </row>
    <row r="255" spans="112:115" x14ac:dyDescent="0.25">
      <c r="DH255" s="177">
        <v>411</v>
      </c>
      <c r="DI255" s="178" t="s">
        <v>791</v>
      </c>
      <c r="DJ255" s="179">
        <v>6</v>
      </c>
      <c r="DK255" s="171" t="s">
        <v>961</v>
      </c>
    </row>
    <row r="256" spans="112:115" x14ac:dyDescent="0.25">
      <c r="DH256" s="177">
        <v>412</v>
      </c>
      <c r="DI256" s="178" t="s">
        <v>792</v>
      </c>
      <c r="DJ256" s="179">
        <v>7</v>
      </c>
      <c r="DK256" s="171" t="s">
        <v>961</v>
      </c>
    </row>
    <row r="257" spans="112:115" x14ac:dyDescent="0.25">
      <c r="DH257" s="177">
        <v>413</v>
      </c>
      <c r="DI257" s="178" t="s">
        <v>793</v>
      </c>
      <c r="DJ257" s="179">
        <v>8</v>
      </c>
      <c r="DK257" s="171" t="s">
        <v>961</v>
      </c>
    </row>
    <row r="258" spans="112:115" x14ac:dyDescent="0.25">
      <c r="DH258" s="177">
        <v>420</v>
      </c>
      <c r="DI258" s="178" t="s">
        <v>794</v>
      </c>
      <c r="DJ258" s="179">
        <v>4</v>
      </c>
      <c r="DK258" s="171" t="s">
        <v>960</v>
      </c>
    </row>
    <row r="259" spans="112:115" x14ac:dyDescent="0.25">
      <c r="DH259" s="177">
        <v>421</v>
      </c>
      <c r="DI259" s="178" t="s">
        <v>795</v>
      </c>
      <c r="DJ259" s="179">
        <v>5</v>
      </c>
      <c r="DK259" s="171" t="s">
        <v>960</v>
      </c>
    </row>
    <row r="260" spans="112:115" x14ac:dyDescent="0.25">
      <c r="DH260" s="177">
        <v>422</v>
      </c>
      <c r="DI260" s="178" t="s">
        <v>796</v>
      </c>
      <c r="DJ260" s="179">
        <v>6</v>
      </c>
      <c r="DK260" s="171" t="s">
        <v>960</v>
      </c>
    </row>
    <row r="261" spans="112:115" x14ac:dyDescent="0.25">
      <c r="DH261" s="177">
        <v>423</v>
      </c>
      <c r="DI261" s="178" t="s">
        <v>797</v>
      </c>
      <c r="DJ261" s="179">
        <v>7</v>
      </c>
      <c r="DK261" s="171" t="s">
        <v>960</v>
      </c>
    </row>
    <row r="262" spans="112:115" x14ac:dyDescent="0.25">
      <c r="DH262" s="177">
        <v>424</v>
      </c>
      <c r="DI262" s="178" t="s">
        <v>798</v>
      </c>
      <c r="DJ262" s="179">
        <v>8</v>
      </c>
      <c r="DK262" s="171" t="s">
        <v>960</v>
      </c>
    </row>
    <row r="263" spans="112:115" x14ac:dyDescent="0.25">
      <c r="DH263" s="177">
        <v>430</v>
      </c>
      <c r="DI263" s="178" t="s">
        <v>799</v>
      </c>
      <c r="DJ263" s="179">
        <v>6</v>
      </c>
      <c r="DK263" s="171"/>
    </row>
    <row r="264" spans="112:115" x14ac:dyDescent="0.25">
      <c r="DH264" s="177">
        <v>431</v>
      </c>
      <c r="DI264" s="178" t="s">
        <v>800</v>
      </c>
      <c r="DJ264" s="179">
        <v>7</v>
      </c>
      <c r="DK264" s="171"/>
    </row>
    <row r="265" spans="112:115" x14ac:dyDescent="0.25">
      <c r="DH265" s="177">
        <v>432</v>
      </c>
      <c r="DI265" s="178" t="s">
        <v>801</v>
      </c>
      <c r="DJ265" s="179">
        <v>8</v>
      </c>
      <c r="DK265" s="171"/>
    </row>
    <row r="266" spans="112:115" x14ac:dyDescent="0.25">
      <c r="DH266" s="177">
        <v>433</v>
      </c>
      <c r="DI266" s="178" t="s">
        <v>802</v>
      </c>
      <c r="DJ266" s="179">
        <v>9</v>
      </c>
      <c r="DK266" s="171"/>
    </row>
    <row r="267" spans="112:115" x14ac:dyDescent="0.25">
      <c r="DH267" s="177">
        <v>434</v>
      </c>
      <c r="DI267" s="178" t="s">
        <v>803</v>
      </c>
      <c r="DJ267" s="179">
        <v>10</v>
      </c>
      <c r="DK267" s="171"/>
    </row>
    <row r="268" spans="112:115" x14ac:dyDescent="0.25">
      <c r="DH268" s="177">
        <v>441</v>
      </c>
      <c r="DI268" s="178" t="s">
        <v>804</v>
      </c>
      <c r="DJ268" s="179">
        <v>7</v>
      </c>
      <c r="DK268" s="171" t="s">
        <v>962</v>
      </c>
    </row>
    <row r="269" spans="112:115" x14ac:dyDescent="0.25">
      <c r="DH269" s="177">
        <v>442</v>
      </c>
      <c r="DI269" s="178" t="s">
        <v>805</v>
      </c>
      <c r="DJ269" s="179">
        <v>8</v>
      </c>
      <c r="DK269" s="171" t="s">
        <v>962</v>
      </c>
    </row>
    <row r="270" spans="112:115" x14ac:dyDescent="0.25">
      <c r="DH270" s="177">
        <v>443</v>
      </c>
      <c r="DI270" s="178" t="s">
        <v>806</v>
      </c>
      <c r="DJ270" s="179">
        <v>9</v>
      </c>
      <c r="DK270" s="171" t="s">
        <v>962</v>
      </c>
    </row>
    <row r="271" spans="112:115" x14ac:dyDescent="0.25">
      <c r="DH271" s="177">
        <v>444</v>
      </c>
      <c r="DI271" s="178" t="s">
        <v>807</v>
      </c>
      <c r="DJ271" s="179">
        <v>10</v>
      </c>
      <c r="DK271" s="171" t="s">
        <v>962</v>
      </c>
    </row>
    <row r="272" spans="112:115" x14ac:dyDescent="0.25">
      <c r="DH272" s="177">
        <v>451</v>
      </c>
      <c r="DI272" s="178" t="s">
        <v>808</v>
      </c>
      <c r="DJ272" s="179">
        <v>7</v>
      </c>
      <c r="DK272" s="171"/>
    </row>
    <row r="273" spans="112:115" x14ac:dyDescent="0.25">
      <c r="DH273" s="177">
        <v>452</v>
      </c>
      <c r="DI273" s="178" t="s">
        <v>809</v>
      </c>
      <c r="DJ273" s="179">
        <v>8</v>
      </c>
      <c r="DK273" s="171"/>
    </row>
    <row r="274" spans="112:115" x14ac:dyDescent="0.25">
      <c r="DH274" s="177">
        <v>453</v>
      </c>
      <c r="DI274" s="178" t="s">
        <v>810</v>
      </c>
      <c r="DJ274" s="179">
        <v>9</v>
      </c>
      <c r="DK274" s="171"/>
    </row>
    <row r="275" spans="112:115" x14ac:dyDescent="0.25">
      <c r="DH275" s="177">
        <v>454</v>
      </c>
      <c r="DI275" s="178" t="s">
        <v>811</v>
      </c>
      <c r="DJ275" s="179">
        <v>10</v>
      </c>
      <c r="DK275" s="171"/>
    </row>
    <row r="276" spans="112:115" x14ac:dyDescent="0.25">
      <c r="DH276" s="177">
        <v>460</v>
      </c>
      <c r="DI276" s="178" t="s">
        <v>812</v>
      </c>
      <c r="DJ276" s="179">
        <v>6</v>
      </c>
      <c r="DK276" s="171"/>
    </row>
    <row r="277" spans="112:115" x14ac:dyDescent="0.25">
      <c r="DH277" s="177">
        <v>461</v>
      </c>
      <c r="DI277" s="178" t="s">
        <v>813</v>
      </c>
      <c r="DJ277" s="179">
        <v>7</v>
      </c>
      <c r="DK277" s="171"/>
    </row>
    <row r="278" spans="112:115" x14ac:dyDescent="0.25">
      <c r="DH278" s="177">
        <v>462</v>
      </c>
      <c r="DI278" s="178" t="s">
        <v>814</v>
      </c>
      <c r="DJ278" s="179">
        <v>8</v>
      </c>
      <c r="DK278" s="171"/>
    </row>
    <row r="279" spans="112:115" x14ac:dyDescent="0.25">
      <c r="DH279" s="177">
        <v>463</v>
      </c>
      <c r="DI279" s="178" t="s">
        <v>815</v>
      </c>
      <c r="DJ279" s="179">
        <v>9</v>
      </c>
      <c r="DK279" s="171"/>
    </row>
    <row r="280" spans="112:115" x14ac:dyDescent="0.25">
      <c r="DH280" s="177">
        <v>464</v>
      </c>
      <c r="DI280" s="178" t="s">
        <v>816</v>
      </c>
      <c r="DJ280" s="179">
        <v>10</v>
      </c>
      <c r="DK280" s="171"/>
    </row>
    <row r="281" spans="112:115" x14ac:dyDescent="0.25">
      <c r="DH281" s="177">
        <v>490</v>
      </c>
      <c r="DI281" s="178" t="s">
        <v>732</v>
      </c>
      <c r="DJ281" s="179">
        <v>8</v>
      </c>
      <c r="DK281" s="171"/>
    </row>
    <row r="282" spans="112:115" x14ac:dyDescent="0.25">
      <c r="DH282" s="177">
        <v>491</v>
      </c>
      <c r="DI282" s="178" t="s">
        <v>733</v>
      </c>
      <c r="DJ282" s="179">
        <v>9</v>
      </c>
      <c r="DK282" s="171"/>
    </row>
    <row r="283" spans="112:115" x14ac:dyDescent="0.25">
      <c r="DH283" s="177">
        <v>492</v>
      </c>
      <c r="DI283" s="178" t="s">
        <v>734</v>
      </c>
      <c r="DJ283" s="179">
        <v>10</v>
      </c>
      <c r="DK283" s="171"/>
    </row>
    <row r="284" spans="112:115" x14ac:dyDescent="0.25">
      <c r="DH284" s="177">
        <v>493</v>
      </c>
      <c r="DI284" s="178" t="s">
        <v>817</v>
      </c>
      <c r="DJ284" s="179">
        <v>11</v>
      </c>
      <c r="DK284" s="171"/>
    </row>
    <row r="285" spans="112:115" x14ac:dyDescent="0.25">
      <c r="DH285" s="177">
        <v>494</v>
      </c>
      <c r="DI285" s="178" t="s">
        <v>736</v>
      </c>
      <c r="DJ285" s="179">
        <v>12</v>
      </c>
      <c r="DK285" s="171"/>
    </row>
    <row r="286" spans="112:115" x14ac:dyDescent="0.25">
      <c r="DH286" s="177">
        <v>501</v>
      </c>
      <c r="DI286" s="178" t="s">
        <v>818</v>
      </c>
      <c r="DJ286" s="179">
        <v>1</v>
      </c>
      <c r="DK286" s="171"/>
    </row>
    <row r="287" spans="112:115" x14ac:dyDescent="0.25">
      <c r="DH287" s="177">
        <v>502</v>
      </c>
      <c r="DI287" s="178" t="s">
        <v>819</v>
      </c>
      <c r="DJ287" s="179">
        <v>2</v>
      </c>
      <c r="DK287" s="171"/>
    </row>
    <row r="288" spans="112:115" x14ac:dyDescent="0.25">
      <c r="DH288" s="177">
        <v>504</v>
      </c>
      <c r="DI288" s="178" t="s">
        <v>821</v>
      </c>
      <c r="DJ288" s="179">
        <v>4</v>
      </c>
      <c r="DK288" s="171"/>
    </row>
    <row r="289" spans="112:115" x14ac:dyDescent="0.25">
      <c r="DH289" s="177">
        <v>506</v>
      </c>
      <c r="DI289" s="178" t="s">
        <v>822</v>
      </c>
      <c r="DJ289" s="179">
        <v>3</v>
      </c>
      <c r="DK289" s="171"/>
    </row>
    <row r="290" spans="112:115" x14ac:dyDescent="0.25">
      <c r="DH290" s="177">
        <v>507</v>
      </c>
      <c r="DI290" s="178" t="s">
        <v>823</v>
      </c>
      <c r="DJ290" s="179">
        <v>4</v>
      </c>
      <c r="DK290" s="171"/>
    </row>
    <row r="291" spans="112:115" x14ac:dyDescent="0.25">
      <c r="DH291" s="177">
        <v>503</v>
      </c>
      <c r="DI291" s="178" t="s">
        <v>820</v>
      </c>
      <c r="DJ291" s="179">
        <v>3</v>
      </c>
      <c r="DK291" s="171"/>
    </row>
    <row r="292" spans="112:115" x14ac:dyDescent="0.25">
      <c r="DH292" s="177">
        <v>508</v>
      </c>
      <c r="DI292" s="178" t="s">
        <v>824</v>
      </c>
      <c r="DJ292" s="179">
        <v>5</v>
      </c>
      <c r="DK292" s="171"/>
    </row>
    <row r="293" spans="112:115" x14ac:dyDescent="0.25">
      <c r="DH293" s="177">
        <v>509</v>
      </c>
      <c r="DI293" s="178" t="s">
        <v>825</v>
      </c>
      <c r="DJ293" s="179">
        <v>6</v>
      </c>
      <c r="DK293" s="171"/>
    </row>
    <row r="294" spans="112:115" x14ac:dyDescent="0.25">
      <c r="DH294" s="177">
        <v>511</v>
      </c>
      <c r="DI294" s="178" t="s">
        <v>826</v>
      </c>
      <c r="DJ294" s="179">
        <v>4</v>
      </c>
      <c r="DK294" s="171"/>
    </row>
    <row r="295" spans="112:115" x14ac:dyDescent="0.25">
      <c r="DH295" s="177">
        <v>512</v>
      </c>
      <c r="DI295" s="178" t="s">
        <v>827</v>
      </c>
      <c r="DJ295" s="179">
        <v>5</v>
      </c>
      <c r="DK295" s="171"/>
    </row>
    <row r="296" spans="112:115" x14ac:dyDescent="0.25">
      <c r="DH296" s="177">
        <v>513</v>
      </c>
      <c r="DI296" s="178" t="s">
        <v>828</v>
      </c>
      <c r="DJ296" s="179">
        <v>6</v>
      </c>
      <c r="DK296" s="171"/>
    </row>
    <row r="297" spans="112:115" x14ac:dyDescent="0.25">
      <c r="DH297" s="177">
        <v>514</v>
      </c>
      <c r="DI297" s="178" t="s">
        <v>829</v>
      </c>
      <c r="DJ297" s="179">
        <v>7</v>
      </c>
      <c r="DK297" s="171"/>
    </row>
    <row r="298" spans="112:115" x14ac:dyDescent="0.25">
      <c r="DH298" s="177">
        <v>516</v>
      </c>
      <c r="DI298" s="178" t="s">
        <v>830</v>
      </c>
      <c r="DJ298" s="179">
        <v>4</v>
      </c>
      <c r="DK298" s="171"/>
    </row>
    <row r="299" spans="112:115" x14ac:dyDescent="0.25">
      <c r="DH299" s="177">
        <v>517</v>
      </c>
      <c r="DI299" s="178" t="s">
        <v>831</v>
      </c>
      <c r="DJ299" s="179">
        <v>5</v>
      </c>
      <c r="DK299" s="171"/>
    </row>
    <row r="300" spans="112:115" x14ac:dyDescent="0.25">
      <c r="DH300" s="177">
        <v>518</v>
      </c>
      <c r="DI300" s="178" t="s">
        <v>832</v>
      </c>
      <c r="DJ300" s="179">
        <v>6</v>
      </c>
      <c r="DK300" s="171"/>
    </row>
    <row r="301" spans="112:115" x14ac:dyDescent="0.25">
      <c r="DH301" s="177">
        <v>521</v>
      </c>
      <c r="DI301" s="178" t="s">
        <v>833</v>
      </c>
      <c r="DJ301" s="179">
        <v>4</v>
      </c>
      <c r="DK301" s="171"/>
    </row>
    <row r="302" spans="112:115" x14ac:dyDescent="0.25">
      <c r="DH302" s="177">
        <v>522</v>
      </c>
      <c r="DI302" s="178" t="s">
        <v>834</v>
      </c>
      <c r="DJ302" s="179">
        <v>5</v>
      </c>
      <c r="DK302" s="171"/>
    </row>
    <row r="303" spans="112:115" x14ac:dyDescent="0.25">
      <c r="DH303" s="177">
        <v>523</v>
      </c>
      <c r="DI303" s="178" t="s">
        <v>835</v>
      </c>
      <c r="DJ303" s="179">
        <v>6</v>
      </c>
      <c r="DK303" s="171"/>
    </row>
    <row r="304" spans="112:115" x14ac:dyDescent="0.25">
      <c r="DH304" s="177">
        <v>524</v>
      </c>
      <c r="DI304" s="178" t="s">
        <v>836</v>
      </c>
      <c r="DJ304" s="179">
        <v>7</v>
      </c>
      <c r="DK304" s="171"/>
    </row>
    <row r="305" spans="112:115" x14ac:dyDescent="0.25">
      <c r="DH305" s="177">
        <v>531</v>
      </c>
      <c r="DI305" s="178" t="s">
        <v>837</v>
      </c>
      <c r="DJ305" s="179">
        <v>5</v>
      </c>
      <c r="DK305" s="171"/>
    </row>
    <row r="306" spans="112:115" x14ac:dyDescent="0.25">
      <c r="DH306" s="177">
        <v>532</v>
      </c>
      <c r="DI306" s="178" t="s">
        <v>838</v>
      </c>
      <c r="DJ306" s="179">
        <v>6</v>
      </c>
      <c r="DK306" s="171"/>
    </row>
    <row r="307" spans="112:115" x14ac:dyDescent="0.25">
      <c r="DH307" s="177">
        <v>533</v>
      </c>
      <c r="DI307" s="178" t="s">
        <v>839</v>
      </c>
      <c r="DJ307" s="179">
        <v>6</v>
      </c>
      <c r="DK307" s="171"/>
    </row>
    <row r="308" spans="112:115" x14ac:dyDescent="0.25">
      <c r="DH308" s="177">
        <v>534</v>
      </c>
      <c r="DI308" s="178" t="s">
        <v>840</v>
      </c>
      <c r="DJ308" s="179">
        <v>7</v>
      </c>
      <c r="DK308" s="171"/>
    </row>
    <row r="309" spans="112:115" x14ac:dyDescent="0.25">
      <c r="DH309" s="177">
        <v>541</v>
      </c>
      <c r="DI309" s="178" t="s">
        <v>841</v>
      </c>
      <c r="DJ309" s="179">
        <v>6</v>
      </c>
      <c r="DK309" s="171"/>
    </row>
    <row r="310" spans="112:115" x14ac:dyDescent="0.25">
      <c r="DH310" s="177">
        <v>542</v>
      </c>
      <c r="DI310" s="178" t="s">
        <v>842</v>
      </c>
      <c r="DJ310" s="179">
        <v>7</v>
      </c>
      <c r="DK310" s="171" t="s">
        <v>967</v>
      </c>
    </row>
    <row r="311" spans="112:115" x14ac:dyDescent="0.25">
      <c r="DH311" s="177">
        <v>543</v>
      </c>
      <c r="DI311" s="178" t="s">
        <v>843</v>
      </c>
      <c r="DJ311" s="179">
        <v>8</v>
      </c>
      <c r="DK311" s="171"/>
    </row>
    <row r="312" spans="112:115" x14ac:dyDescent="0.25">
      <c r="DH312" s="177">
        <v>544</v>
      </c>
      <c r="DI312" s="178" t="s">
        <v>844</v>
      </c>
      <c r="DJ312" s="179">
        <v>9</v>
      </c>
      <c r="DK312" s="171"/>
    </row>
    <row r="313" spans="112:115" x14ac:dyDescent="0.25">
      <c r="DH313" s="177">
        <v>545</v>
      </c>
      <c r="DI313" s="178" t="s">
        <v>845</v>
      </c>
      <c r="DJ313" s="179">
        <v>10</v>
      </c>
      <c r="DK313" s="171"/>
    </row>
    <row r="314" spans="112:115" x14ac:dyDescent="0.25">
      <c r="DH314" s="177">
        <v>550</v>
      </c>
      <c r="DI314" s="178" t="s">
        <v>846</v>
      </c>
      <c r="DJ314" s="179">
        <v>7</v>
      </c>
      <c r="DK314" s="171"/>
    </row>
    <row r="315" spans="112:115" x14ac:dyDescent="0.25">
      <c r="DH315" s="177">
        <v>551</v>
      </c>
      <c r="DI315" s="178" t="s">
        <v>732</v>
      </c>
      <c r="DJ315" s="179">
        <v>8</v>
      </c>
      <c r="DK315" s="171"/>
    </row>
    <row r="316" spans="112:115" x14ac:dyDescent="0.25">
      <c r="DH316" s="177">
        <v>552</v>
      </c>
      <c r="DI316" s="178" t="s">
        <v>733</v>
      </c>
      <c r="DJ316" s="179">
        <v>9</v>
      </c>
      <c r="DK316" s="171"/>
    </row>
    <row r="317" spans="112:115" x14ac:dyDescent="0.25">
      <c r="DH317" s="177">
        <v>553</v>
      </c>
      <c r="DI317" s="178" t="s">
        <v>734</v>
      </c>
      <c r="DJ317" s="179">
        <v>10</v>
      </c>
      <c r="DK317" s="171"/>
    </row>
    <row r="318" spans="112:115" x14ac:dyDescent="0.25">
      <c r="DH318" s="177">
        <v>554</v>
      </c>
      <c r="DI318" s="178" t="s">
        <v>817</v>
      </c>
      <c r="DJ318" s="179">
        <v>11</v>
      </c>
      <c r="DK318" s="171"/>
    </row>
    <row r="319" spans="112:115" x14ac:dyDescent="0.25">
      <c r="DH319" s="177">
        <v>555</v>
      </c>
      <c r="DI319" s="180" t="s">
        <v>736</v>
      </c>
      <c r="DJ319" s="179">
        <v>12</v>
      </c>
      <c r="DK319" s="171"/>
    </row>
    <row r="320" spans="112:115" x14ac:dyDescent="0.25">
      <c r="DH320" s="177">
        <v>561</v>
      </c>
      <c r="DI320" s="178" t="s">
        <v>847</v>
      </c>
      <c r="DJ320" s="179">
        <v>3</v>
      </c>
      <c r="DK320" s="171"/>
    </row>
    <row r="321" spans="112:115" x14ac:dyDescent="0.25">
      <c r="DH321" s="177">
        <v>562</v>
      </c>
      <c r="DI321" s="178" t="s">
        <v>848</v>
      </c>
      <c r="DJ321" s="179">
        <v>4</v>
      </c>
      <c r="DK321" s="171"/>
    </row>
    <row r="322" spans="112:115" x14ac:dyDescent="0.25">
      <c r="DH322" s="177">
        <v>563</v>
      </c>
      <c r="DI322" s="178" t="s">
        <v>849</v>
      </c>
      <c r="DJ322" s="179">
        <v>5</v>
      </c>
      <c r="DK322" s="171"/>
    </row>
    <row r="323" spans="112:115" x14ac:dyDescent="0.25">
      <c r="DH323" s="177">
        <v>564</v>
      </c>
      <c r="DI323" s="178" t="s">
        <v>850</v>
      </c>
      <c r="DJ323" s="179">
        <v>6</v>
      </c>
      <c r="DK323" s="171"/>
    </row>
    <row r="324" spans="112:115" x14ac:dyDescent="0.25">
      <c r="DH324" s="177">
        <v>565</v>
      </c>
      <c r="DI324" s="178" t="s">
        <v>851</v>
      </c>
      <c r="DJ324" s="179">
        <v>7</v>
      </c>
      <c r="DK324" s="171"/>
    </row>
    <row r="325" spans="112:115" x14ac:dyDescent="0.25">
      <c r="DH325" s="177">
        <v>566</v>
      </c>
      <c r="DI325" s="178" t="s">
        <v>0</v>
      </c>
      <c r="DJ325" s="179">
        <v>8</v>
      </c>
      <c r="DK325" s="171"/>
    </row>
    <row r="326" spans="112:115" x14ac:dyDescent="0.25">
      <c r="DH326" s="177">
        <v>571</v>
      </c>
      <c r="DI326" s="178" t="s">
        <v>1</v>
      </c>
      <c r="DJ326" s="179">
        <v>3</v>
      </c>
      <c r="DK326" s="171"/>
    </row>
    <row r="327" spans="112:115" x14ac:dyDescent="0.25">
      <c r="DH327" s="177">
        <v>572</v>
      </c>
      <c r="DI327" s="178" t="s">
        <v>2</v>
      </c>
      <c r="DJ327" s="179">
        <v>4</v>
      </c>
      <c r="DK327" s="171"/>
    </row>
    <row r="328" spans="112:115" x14ac:dyDescent="0.25">
      <c r="DH328" s="177">
        <v>573</v>
      </c>
      <c r="DI328" s="178" t="s">
        <v>3</v>
      </c>
      <c r="DJ328" s="179">
        <v>5</v>
      </c>
      <c r="DK328" s="171"/>
    </row>
    <row r="329" spans="112:115" x14ac:dyDescent="0.25">
      <c r="DH329" s="177">
        <v>574</v>
      </c>
      <c r="DI329" s="178" t="s">
        <v>4</v>
      </c>
      <c r="DJ329" s="179">
        <v>6</v>
      </c>
      <c r="DK329" s="171"/>
    </row>
    <row r="330" spans="112:115" x14ac:dyDescent="0.25">
      <c r="DH330" s="177">
        <v>575</v>
      </c>
      <c r="DI330" s="178" t="s">
        <v>5</v>
      </c>
      <c r="DJ330" s="179">
        <v>7</v>
      </c>
      <c r="DK330" s="171"/>
    </row>
    <row r="331" spans="112:115" x14ac:dyDescent="0.25">
      <c r="DH331" s="177">
        <v>576</v>
      </c>
      <c r="DI331" s="178" t="s">
        <v>6</v>
      </c>
      <c r="DJ331" s="179">
        <v>8</v>
      </c>
      <c r="DK331" s="171"/>
    </row>
    <row r="332" spans="112:115" x14ac:dyDescent="0.25">
      <c r="DH332" s="177">
        <v>577</v>
      </c>
      <c r="DI332" s="178" t="s">
        <v>7</v>
      </c>
      <c r="DJ332" s="181"/>
      <c r="DK332" s="171"/>
    </row>
    <row r="333" spans="112:115" x14ac:dyDescent="0.25">
      <c r="DH333" s="177">
        <v>578</v>
      </c>
      <c r="DI333" s="178" t="s">
        <v>8</v>
      </c>
      <c r="DJ333" s="179">
        <v>7</v>
      </c>
      <c r="DK333" s="171"/>
    </row>
    <row r="334" spans="112:115" x14ac:dyDescent="0.25">
      <c r="DH334" s="177">
        <v>580</v>
      </c>
      <c r="DI334" s="178" t="s">
        <v>9</v>
      </c>
      <c r="DJ334" s="179">
        <v>2</v>
      </c>
      <c r="DK334" s="171"/>
    </row>
    <row r="335" spans="112:115" x14ac:dyDescent="0.25">
      <c r="DH335" s="177">
        <v>581</v>
      </c>
      <c r="DI335" s="178" t="s">
        <v>10</v>
      </c>
      <c r="DJ335" s="179">
        <v>3</v>
      </c>
      <c r="DK335" s="171"/>
    </row>
    <row r="336" spans="112:115" x14ac:dyDescent="0.25">
      <c r="DH336" s="177">
        <v>582</v>
      </c>
      <c r="DI336" s="178" t="s">
        <v>11</v>
      </c>
      <c r="DJ336" s="179">
        <v>4</v>
      </c>
      <c r="DK336" s="171"/>
    </row>
    <row r="337" spans="112:115" x14ac:dyDescent="0.25">
      <c r="DH337" s="177">
        <v>583</v>
      </c>
      <c r="DI337" s="178" t="s">
        <v>12</v>
      </c>
      <c r="DJ337" s="179">
        <v>4</v>
      </c>
      <c r="DK337" s="171"/>
    </row>
    <row r="338" spans="112:115" x14ac:dyDescent="0.25">
      <c r="DH338" s="177">
        <v>584</v>
      </c>
      <c r="DI338" s="178" t="s">
        <v>13</v>
      </c>
      <c r="DJ338" s="179">
        <v>5</v>
      </c>
      <c r="DK338" s="171"/>
    </row>
    <row r="339" spans="112:115" x14ac:dyDescent="0.25">
      <c r="DH339" s="177">
        <v>585</v>
      </c>
      <c r="DI339" s="178" t="s">
        <v>14</v>
      </c>
      <c r="DJ339" s="179">
        <v>6</v>
      </c>
      <c r="DK339" s="171"/>
    </row>
    <row r="340" spans="112:115" x14ac:dyDescent="0.25">
      <c r="DH340" s="177">
        <v>586</v>
      </c>
      <c r="DI340" s="178" t="s">
        <v>15</v>
      </c>
      <c r="DJ340" s="179">
        <v>7</v>
      </c>
      <c r="DK340" s="171"/>
    </row>
    <row r="341" spans="112:115" x14ac:dyDescent="0.25">
      <c r="DH341" s="177">
        <v>587</v>
      </c>
      <c r="DI341" s="178" t="s">
        <v>16</v>
      </c>
      <c r="DJ341" s="179">
        <v>8</v>
      </c>
      <c r="DK341" s="171"/>
    </row>
    <row r="342" spans="112:115" x14ac:dyDescent="0.25">
      <c r="DH342" s="177">
        <v>590</v>
      </c>
      <c r="DI342" s="178" t="s">
        <v>846</v>
      </c>
      <c r="DJ342" s="179">
        <v>7</v>
      </c>
      <c r="DK342" s="171"/>
    </row>
    <row r="343" spans="112:115" x14ac:dyDescent="0.25">
      <c r="DH343" s="177">
        <v>591</v>
      </c>
      <c r="DI343" s="178" t="s">
        <v>17</v>
      </c>
      <c r="DJ343" s="179">
        <v>8</v>
      </c>
      <c r="DK343" s="171"/>
    </row>
    <row r="344" spans="112:115" x14ac:dyDescent="0.25">
      <c r="DH344" s="177">
        <v>592</v>
      </c>
      <c r="DI344" s="178" t="s">
        <v>18</v>
      </c>
      <c r="DJ344" s="179">
        <v>9</v>
      </c>
      <c r="DK344" s="171"/>
    </row>
    <row r="345" spans="112:115" x14ac:dyDescent="0.25">
      <c r="DH345" s="177">
        <v>593</v>
      </c>
      <c r="DI345" s="178" t="s">
        <v>19</v>
      </c>
      <c r="DJ345" s="179">
        <v>10</v>
      </c>
      <c r="DK345" s="171"/>
    </row>
    <row r="346" spans="112:115" x14ac:dyDescent="0.25">
      <c r="DH346" s="177">
        <v>594</v>
      </c>
      <c r="DI346" s="178" t="s">
        <v>20</v>
      </c>
      <c r="DJ346" s="179">
        <v>11</v>
      </c>
      <c r="DK346" s="171"/>
    </row>
    <row r="347" spans="112:115" x14ac:dyDescent="0.25">
      <c r="DH347" s="177">
        <v>601</v>
      </c>
      <c r="DI347" s="178" t="s">
        <v>21</v>
      </c>
      <c r="DJ347" s="179">
        <v>4</v>
      </c>
      <c r="DK347" s="171"/>
    </row>
    <row r="348" spans="112:115" x14ac:dyDescent="0.25">
      <c r="DH348" s="177">
        <v>602</v>
      </c>
      <c r="DI348" s="178" t="s">
        <v>22</v>
      </c>
      <c r="DJ348" s="179">
        <v>5</v>
      </c>
      <c r="DK348" s="171"/>
    </row>
    <row r="349" spans="112:115" x14ac:dyDescent="0.25">
      <c r="DH349" s="177">
        <v>603</v>
      </c>
      <c r="DI349" s="178" t="s">
        <v>23</v>
      </c>
      <c r="DJ349" s="179">
        <v>6</v>
      </c>
      <c r="DK349" s="171"/>
    </row>
    <row r="350" spans="112:115" x14ac:dyDescent="0.25">
      <c r="DH350" s="177">
        <v>604</v>
      </c>
      <c r="DI350" s="178" t="s">
        <v>24</v>
      </c>
      <c r="DJ350" s="179">
        <v>7</v>
      </c>
      <c r="DK350" s="171"/>
    </row>
    <row r="351" spans="112:115" x14ac:dyDescent="0.25">
      <c r="DH351" s="177">
        <v>611</v>
      </c>
      <c r="DI351" s="178" t="s">
        <v>25</v>
      </c>
      <c r="DJ351" s="179">
        <v>1</v>
      </c>
      <c r="DK351" s="171"/>
    </row>
    <row r="352" spans="112:115" x14ac:dyDescent="0.25">
      <c r="DH352" s="177">
        <v>612</v>
      </c>
      <c r="DI352" s="178" t="s">
        <v>26</v>
      </c>
      <c r="DJ352" s="179">
        <v>2</v>
      </c>
      <c r="DK352" s="171"/>
    </row>
    <row r="353" spans="112:115" x14ac:dyDescent="0.25">
      <c r="DH353" s="177">
        <v>613</v>
      </c>
      <c r="DI353" s="178" t="s">
        <v>27</v>
      </c>
      <c r="DJ353" s="179">
        <v>3</v>
      </c>
      <c r="DK353" s="171" t="s">
        <v>963</v>
      </c>
    </row>
    <row r="354" spans="112:115" x14ac:dyDescent="0.25">
      <c r="DH354" s="177">
        <v>614</v>
      </c>
      <c r="DI354" s="178" t="s">
        <v>28</v>
      </c>
      <c r="DJ354" s="179">
        <v>4</v>
      </c>
      <c r="DK354" s="171" t="s">
        <v>963</v>
      </c>
    </row>
    <row r="355" spans="112:115" x14ac:dyDescent="0.25">
      <c r="DH355" s="177">
        <v>631</v>
      </c>
      <c r="DI355" s="178" t="s">
        <v>29</v>
      </c>
      <c r="DJ355" s="179">
        <v>8</v>
      </c>
      <c r="DK355" s="171"/>
    </row>
    <row r="356" spans="112:115" x14ac:dyDescent="0.25">
      <c r="DH356" s="177">
        <v>632</v>
      </c>
      <c r="DI356" s="178" t="s">
        <v>30</v>
      </c>
      <c r="DJ356" s="179">
        <v>9</v>
      </c>
      <c r="DK356" s="171"/>
    </row>
    <row r="357" spans="112:115" x14ac:dyDescent="0.25">
      <c r="DH357" s="177">
        <v>633</v>
      </c>
      <c r="DI357" s="178" t="s">
        <v>31</v>
      </c>
      <c r="DJ357" s="179">
        <v>10</v>
      </c>
      <c r="DK357" s="171"/>
    </row>
    <row r="358" spans="112:115" x14ac:dyDescent="0.25">
      <c r="DH358" s="177">
        <v>634</v>
      </c>
      <c r="DI358" s="178" t="s">
        <v>32</v>
      </c>
      <c r="DJ358" s="179">
        <v>11</v>
      </c>
      <c r="DK358" s="171"/>
    </row>
    <row r="359" spans="112:115" x14ac:dyDescent="0.25">
      <c r="DH359" s="177">
        <v>690</v>
      </c>
      <c r="DI359" s="178" t="s">
        <v>732</v>
      </c>
      <c r="DJ359" s="179">
        <v>8</v>
      </c>
      <c r="DK359" s="171"/>
    </row>
    <row r="360" spans="112:115" x14ac:dyDescent="0.25">
      <c r="DH360" s="177">
        <v>691</v>
      </c>
      <c r="DI360" s="178" t="s">
        <v>733</v>
      </c>
      <c r="DJ360" s="179">
        <v>9</v>
      </c>
      <c r="DK360" s="171"/>
    </row>
    <row r="361" spans="112:115" x14ac:dyDescent="0.25">
      <c r="DH361" s="177">
        <v>692</v>
      </c>
      <c r="DI361" s="178" t="s">
        <v>734</v>
      </c>
      <c r="DJ361" s="179">
        <v>10</v>
      </c>
      <c r="DK361" s="171"/>
    </row>
    <row r="362" spans="112:115" x14ac:dyDescent="0.25">
      <c r="DH362" s="177">
        <v>693</v>
      </c>
      <c r="DI362" s="178" t="s">
        <v>817</v>
      </c>
      <c r="DJ362" s="179">
        <v>11</v>
      </c>
      <c r="DK362" s="171"/>
    </row>
    <row r="363" spans="112:115" x14ac:dyDescent="0.25">
      <c r="DH363" s="177">
        <v>694</v>
      </c>
      <c r="DI363" s="178" t="s">
        <v>736</v>
      </c>
      <c r="DJ363" s="179">
        <v>12</v>
      </c>
      <c r="DK363" s="171"/>
    </row>
    <row r="364" spans="112:115" x14ac:dyDescent="0.25">
      <c r="DH364" s="177">
        <v>706</v>
      </c>
      <c r="DI364" s="178" t="s">
        <v>33</v>
      </c>
      <c r="DJ364" s="179">
        <v>4</v>
      </c>
      <c r="DK364" s="171"/>
    </row>
    <row r="365" spans="112:115" x14ac:dyDescent="0.25">
      <c r="DH365" s="177">
        <v>707</v>
      </c>
      <c r="DI365" s="178" t="s">
        <v>34</v>
      </c>
      <c r="DJ365" s="179">
        <v>5</v>
      </c>
      <c r="DK365" s="171"/>
    </row>
    <row r="366" spans="112:115" x14ac:dyDescent="0.25">
      <c r="DH366" s="177">
        <v>708</v>
      </c>
      <c r="DI366" s="178" t="s">
        <v>35</v>
      </c>
      <c r="DJ366" s="179">
        <v>6</v>
      </c>
      <c r="DK366" s="171"/>
    </row>
    <row r="367" spans="112:115" x14ac:dyDescent="0.25">
      <c r="DH367" s="177">
        <v>709</v>
      </c>
      <c r="DI367" s="178" t="s">
        <v>36</v>
      </c>
      <c r="DJ367" s="179">
        <v>7</v>
      </c>
      <c r="DK367" s="171"/>
    </row>
    <row r="368" spans="112:115" x14ac:dyDescent="0.25">
      <c r="DH368" s="177">
        <v>710</v>
      </c>
      <c r="DI368" s="178" t="s">
        <v>37</v>
      </c>
      <c r="DJ368" s="179">
        <v>6</v>
      </c>
      <c r="DK368" s="171"/>
    </row>
    <row r="369" spans="112:115" x14ac:dyDescent="0.25">
      <c r="DH369" s="177">
        <v>711</v>
      </c>
      <c r="DI369" s="178" t="s">
        <v>38</v>
      </c>
      <c r="DJ369" s="179">
        <v>7</v>
      </c>
      <c r="DK369" s="171"/>
    </row>
    <row r="370" spans="112:115" x14ac:dyDescent="0.25">
      <c r="DH370" s="177">
        <v>712</v>
      </c>
      <c r="DI370" s="178" t="s">
        <v>39</v>
      </c>
      <c r="DJ370" s="179">
        <v>8</v>
      </c>
      <c r="DK370" s="171"/>
    </row>
    <row r="371" spans="112:115" x14ac:dyDescent="0.25">
      <c r="DH371" s="177">
        <v>713</v>
      </c>
      <c r="DI371" s="178" t="s">
        <v>40</v>
      </c>
      <c r="DJ371" s="179">
        <v>9</v>
      </c>
      <c r="DK371" s="171"/>
    </row>
    <row r="372" spans="112:115" x14ac:dyDescent="0.25">
      <c r="DH372" s="177">
        <v>714</v>
      </c>
      <c r="DI372" s="178" t="s">
        <v>41</v>
      </c>
      <c r="DJ372" s="179">
        <v>10</v>
      </c>
      <c r="DK372" s="171"/>
    </row>
    <row r="373" spans="112:115" x14ac:dyDescent="0.25">
      <c r="DH373" s="177">
        <v>720</v>
      </c>
      <c r="DI373" s="178" t="s">
        <v>42</v>
      </c>
      <c r="DJ373" s="179">
        <v>6</v>
      </c>
      <c r="DK373" s="171"/>
    </row>
    <row r="374" spans="112:115" x14ac:dyDescent="0.25">
      <c r="DH374" s="177">
        <v>721</v>
      </c>
      <c r="DI374" s="178" t="s">
        <v>43</v>
      </c>
      <c r="DJ374" s="179">
        <v>7</v>
      </c>
      <c r="DK374" s="171"/>
    </row>
    <row r="375" spans="112:115" x14ac:dyDescent="0.25">
      <c r="DH375" s="177">
        <v>722</v>
      </c>
      <c r="DI375" s="178" t="s">
        <v>44</v>
      </c>
      <c r="DJ375" s="179">
        <v>8</v>
      </c>
      <c r="DK375" s="171"/>
    </row>
    <row r="376" spans="112:115" x14ac:dyDescent="0.25">
      <c r="DH376" s="177">
        <v>723</v>
      </c>
      <c r="DI376" s="178" t="s">
        <v>45</v>
      </c>
      <c r="DJ376" s="179">
        <v>9</v>
      </c>
      <c r="DK376" s="171"/>
    </row>
    <row r="377" spans="112:115" x14ac:dyDescent="0.25">
      <c r="DH377" s="177">
        <v>724</v>
      </c>
      <c r="DI377" s="178" t="s">
        <v>46</v>
      </c>
      <c r="DJ377" s="179">
        <v>10</v>
      </c>
      <c r="DK377" s="171"/>
    </row>
    <row r="378" spans="112:115" x14ac:dyDescent="0.25">
      <c r="DH378" s="177">
        <v>731</v>
      </c>
      <c r="DI378" s="178" t="s">
        <v>47</v>
      </c>
      <c r="DJ378" s="179">
        <v>4</v>
      </c>
      <c r="DK378" s="171" t="s">
        <v>964</v>
      </c>
    </row>
    <row r="379" spans="112:115" x14ac:dyDescent="0.25">
      <c r="DH379" s="177">
        <v>732</v>
      </c>
      <c r="DI379" s="178" t="s">
        <v>48</v>
      </c>
      <c r="DJ379" s="179">
        <v>5</v>
      </c>
      <c r="DK379" s="171" t="s">
        <v>964</v>
      </c>
    </row>
    <row r="380" spans="112:115" x14ac:dyDescent="0.25">
      <c r="DH380" s="177">
        <v>733</v>
      </c>
      <c r="DI380" s="178" t="s">
        <v>49</v>
      </c>
      <c r="DJ380" s="179">
        <v>6</v>
      </c>
      <c r="DK380" s="171" t="s">
        <v>964</v>
      </c>
    </row>
    <row r="381" spans="112:115" x14ac:dyDescent="0.25">
      <c r="DH381" s="177">
        <v>741</v>
      </c>
      <c r="DI381" s="178" t="s">
        <v>50</v>
      </c>
      <c r="DJ381" s="179">
        <v>7</v>
      </c>
      <c r="DK381" s="171" t="s">
        <v>965</v>
      </c>
    </row>
    <row r="382" spans="112:115" x14ac:dyDescent="0.25">
      <c r="DH382" s="177">
        <v>742</v>
      </c>
      <c r="DI382" s="178" t="s">
        <v>51</v>
      </c>
      <c r="DJ382" s="179">
        <v>8</v>
      </c>
      <c r="DK382" s="171" t="s">
        <v>966</v>
      </c>
    </row>
    <row r="383" spans="112:115" x14ac:dyDescent="0.25">
      <c r="DH383" s="177">
        <v>743</v>
      </c>
      <c r="DI383" s="178" t="s">
        <v>52</v>
      </c>
      <c r="DJ383" s="179">
        <v>9</v>
      </c>
      <c r="DK383" s="171"/>
    </row>
    <row r="384" spans="112:115" x14ac:dyDescent="0.25">
      <c r="DH384" s="177">
        <v>750</v>
      </c>
      <c r="DI384" s="178" t="s">
        <v>732</v>
      </c>
      <c r="DJ384" s="179">
        <v>9</v>
      </c>
      <c r="DK384" s="171" t="s">
        <v>951</v>
      </c>
    </row>
    <row r="385" spans="112:115" x14ac:dyDescent="0.25">
      <c r="DH385" s="177">
        <v>751</v>
      </c>
      <c r="DI385" s="178" t="s">
        <v>733</v>
      </c>
      <c r="DJ385" s="179">
        <v>10</v>
      </c>
      <c r="DK385" s="171" t="s">
        <v>951</v>
      </c>
    </row>
    <row r="386" spans="112:115" x14ac:dyDescent="0.25">
      <c r="DH386" s="177">
        <v>752</v>
      </c>
      <c r="DI386" s="178" t="s">
        <v>734</v>
      </c>
      <c r="DJ386" s="179">
        <v>11</v>
      </c>
      <c r="DK386" s="171" t="s">
        <v>951</v>
      </c>
    </row>
    <row r="387" spans="112:115" x14ac:dyDescent="0.25">
      <c r="DH387" s="177">
        <v>753</v>
      </c>
      <c r="DI387" s="178" t="s">
        <v>735</v>
      </c>
      <c r="DJ387" s="179">
        <v>12</v>
      </c>
      <c r="DK387" s="171" t="s">
        <v>951</v>
      </c>
    </row>
    <row r="388" spans="112:115" x14ac:dyDescent="0.25">
      <c r="DH388" s="177">
        <v>760</v>
      </c>
      <c r="DI388" s="178" t="s">
        <v>53</v>
      </c>
      <c r="DJ388" s="179">
        <v>6</v>
      </c>
      <c r="DK388" s="171"/>
    </row>
    <row r="389" spans="112:115" x14ac:dyDescent="0.25">
      <c r="DH389" s="177">
        <v>761</v>
      </c>
      <c r="DI389" s="178" t="s">
        <v>54</v>
      </c>
      <c r="DJ389" s="179">
        <v>7</v>
      </c>
      <c r="DK389" s="171"/>
    </row>
    <row r="390" spans="112:115" x14ac:dyDescent="0.25">
      <c r="DH390" s="177">
        <v>762</v>
      </c>
      <c r="DI390" s="178" t="s">
        <v>55</v>
      </c>
      <c r="DJ390" s="179">
        <v>8</v>
      </c>
      <c r="DK390" s="171"/>
    </row>
    <row r="391" spans="112:115" x14ac:dyDescent="0.25">
      <c r="DH391" s="177">
        <v>763</v>
      </c>
      <c r="DI391" s="178" t="s">
        <v>56</v>
      </c>
      <c r="DJ391" s="179">
        <v>9</v>
      </c>
      <c r="DK391" s="171"/>
    </row>
    <row r="392" spans="112:115" x14ac:dyDescent="0.25">
      <c r="DH392" s="177">
        <v>764</v>
      </c>
      <c r="DI392" s="178" t="s">
        <v>57</v>
      </c>
      <c r="DJ392" s="179">
        <v>10</v>
      </c>
      <c r="DK392" s="171"/>
    </row>
    <row r="393" spans="112:115" x14ac:dyDescent="0.25">
      <c r="DH393" s="177">
        <v>770</v>
      </c>
      <c r="DI393" s="178" t="s">
        <v>53</v>
      </c>
      <c r="DJ393" s="179">
        <v>6</v>
      </c>
      <c r="DK393" s="171"/>
    </row>
    <row r="394" spans="112:115" x14ac:dyDescent="0.25">
      <c r="DH394" s="177">
        <v>771</v>
      </c>
      <c r="DI394" s="178" t="s">
        <v>54</v>
      </c>
      <c r="DJ394" s="179">
        <v>7</v>
      </c>
      <c r="DK394" s="171" t="s">
        <v>951</v>
      </c>
    </row>
    <row r="395" spans="112:115" x14ac:dyDescent="0.25">
      <c r="DH395" s="177">
        <v>772</v>
      </c>
      <c r="DI395" s="178" t="s">
        <v>55</v>
      </c>
      <c r="DJ395" s="179">
        <v>8</v>
      </c>
      <c r="DK395" s="171" t="s">
        <v>951</v>
      </c>
    </row>
    <row r="396" spans="112:115" x14ac:dyDescent="0.25">
      <c r="DH396" s="177">
        <v>773</v>
      </c>
      <c r="DI396" s="178" t="s">
        <v>56</v>
      </c>
      <c r="DJ396" s="179">
        <v>9</v>
      </c>
      <c r="DK396" s="171" t="s">
        <v>951</v>
      </c>
    </row>
    <row r="397" spans="112:115" x14ac:dyDescent="0.25">
      <c r="DH397" s="177">
        <v>774</v>
      </c>
      <c r="DI397" s="178" t="s">
        <v>57</v>
      </c>
      <c r="DJ397" s="179">
        <v>10</v>
      </c>
      <c r="DK397" s="171" t="s">
        <v>951</v>
      </c>
    </row>
    <row r="398" spans="112:115" x14ac:dyDescent="0.25">
      <c r="DH398" s="177">
        <v>780</v>
      </c>
      <c r="DI398" s="178" t="s">
        <v>53</v>
      </c>
      <c r="DJ398" s="179">
        <v>6</v>
      </c>
      <c r="DK398" s="171"/>
    </row>
    <row r="399" spans="112:115" x14ac:dyDescent="0.25">
      <c r="DH399" s="177">
        <v>780</v>
      </c>
      <c r="DI399" s="178" t="s">
        <v>53</v>
      </c>
      <c r="DJ399" s="179">
        <v>6</v>
      </c>
      <c r="DK399" s="171"/>
    </row>
    <row r="400" spans="112:115" x14ac:dyDescent="0.25">
      <c r="DH400" s="177">
        <v>781</v>
      </c>
      <c r="DI400" s="178" t="s">
        <v>54</v>
      </c>
      <c r="DJ400" s="179">
        <v>7</v>
      </c>
      <c r="DK400" s="171" t="s">
        <v>952</v>
      </c>
    </row>
    <row r="401" spans="112:115" x14ac:dyDescent="0.25">
      <c r="DH401" s="177">
        <v>781</v>
      </c>
      <c r="DI401" s="178" t="s">
        <v>54</v>
      </c>
      <c r="DJ401" s="179">
        <v>7</v>
      </c>
      <c r="DK401" s="171" t="s">
        <v>952</v>
      </c>
    </row>
    <row r="402" spans="112:115" x14ac:dyDescent="0.25">
      <c r="DH402" s="177">
        <v>782</v>
      </c>
      <c r="DI402" s="178" t="s">
        <v>55</v>
      </c>
      <c r="DJ402" s="179">
        <v>8</v>
      </c>
      <c r="DK402" s="171" t="s">
        <v>952</v>
      </c>
    </row>
    <row r="403" spans="112:115" x14ac:dyDescent="0.25">
      <c r="DH403" s="177">
        <v>782</v>
      </c>
      <c r="DI403" s="178" t="s">
        <v>55</v>
      </c>
      <c r="DJ403" s="179">
        <v>8</v>
      </c>
      <c r="DK403" s="171" t="s">
        <v>952</v>
      </c>
    </row>
    <row r="404" spans="112:115" x14ac:dyDescent="0.25">
      <c r="DH404" s="177">
        <v>783</v>
      </c>
      <c r="DI404" s="178" t="s">
        <v>56</v>
      </c>
      <c r="DJ404" s="179">
        <v>9</v>
      </c>
      <c r="DK404" s="171" t="s">
        <v>952</v>
      </c>
    </row>
    <row r="405" spans="112:115" x14ac:dyDescent="0.25">
      <c r="DH405" s="177">
        <v>783</v>
      </c>
      <c r="DI405" s="178" t="s">
        <v>56</v>
      </c>
      <c r="DJ405" s="179">
        <v>9</v>
      </c>
      <c r="DK405" s="171" t="s">
        <v>952</v>
      </c>
    </row>
    <row r="406" spans="112:115" x14ac:dyDescent="0.25">
      <c r="DH406" s="177">
        <v>784</v>
      </c>
      <c r="DI406" s="178" t="s">
        <v>57</v>
      </c>
      <c r="DJ406" s="179">
        <v>10</v>
      </c>
      <c r="DK406" s="171" t="s">
        <v>952</v>
      </c>
    </row>
    <row r="407" spans="112:115" x14ac:dyDescent="0.25">
      <c r="DH407" s="177">
        <v>784</v>
      </c>
      <c r="DI407" s="178" t="s">
        <v>57</v>
      </c>
      <c r="DJ407" s="179">
        <v>10</v>
      </c>
      <c r="DK407" s="171" t="s">
        <v>952</v>
      </c>
    </row>
    <row r="408" spans="112:115" x14ac:dyDescent="0.25">
      <c r="DH408" s="177">
        <v>811</v>
      </c>
      <c r="DI408" s="178" t="s">
        <v>58</v>
      </c>
      <c r="DJ408" s="179">
        <v>4</v>
      </c>
      <c r="DK408" s="171"/>
    </row>
    <row r="409" spans="112:115" x14ac:dyDescent="0.25">
      <c r="DH409" s="177">
        <v>812</v>
      </c>
      <c r="DI409" s="178" t="s">
        <v>59</v>
      </c>
      <c r="DJ409" s="179">
        <v>5</v>
      </c>
      <c r="DK409" s="171"/>
    </row>
    <row r="410" spans="112:115" x14ac:dyDescent="0.25">
      <c r="DH410" s="177">
        <v>813</v>
      </c>
      <c r="DI410" s="178" t="s">
        <v>60</v>
      </c>
      <c r="DJ410" s="179">
        <v>6</v>
      </c>
      <c r="DK410" s="171"/>
    </row>
    <row r="411" spans="112:115" x14ac:dyDescent="0.25">
      <c r="DH411" s="177">
        <v>814</v>
      </c>
      <c r="DI411" s="178" t="s">
        <v>61</v>
      </c>
      <c r="DJ411" s="179">
        <v>7</v>
      </c>
      <c r="DK411" s="171"/>
    </row>
    <row r="412" spans="112:115" x14ac:dyDescent="0.25">
      <c r="DH412" s="177">
        <v>821</v>
      </c>
      <c r="DI412" s="178" t="s">
        <v>62</v>
      </c>
      <c r="DJ412" s="179">
        <v>7</v>
      </c>
      <c r="DK412" s="171"/>
    </row>
    <row r="413" spans="112:115" x14ac:dyDescent="0.25">
      <c r="DH413" s="177">
        <v>822</v>
      </c>
      <c r="DI413" s="178" t="s">
        <v>63</v>
      </c>
      <c r="DJ413" s="179">
        <v>8</v>
      </c>
      <c r="DK413" s="171"/>
    </row>
    <row r="414" spans="112:115" x14ac:dyDescent="0.25">
      <c r="DH414" s="177">
        <v>823</v>
      </c>
      <c r="DI414" s="178" t="s">
        <v>64</v>
      </c>
      <c r="DJ414" s="179">
        <v>9</v>
      </c>
      <c r="DK414" s="171"/>
    </row>
    <row r="415" spans="112:115" x14ac:dyDescent="0.25">
      <c r="DH415" s="177">
        <v>824</v>
      </c>
      <c r="DI415" s="178" t="s">
        <v>65</v>
      </c>
      <c r="DJ415" s="179">
        <v>10</v>
      </c>
      <c r="DK415" s="171"/>
    </row>
    <row r="416" spans="112:115" x14ac:dyDescent="0.25">
      <c r="DH416" s="177">
        <v>850</v>
      </c>
      <c r="DI416" s="178" t="s">
        <v>732</v>
      </c>
      <c r="DJ416" s="179">
        <v>8</v>
      </c>
      <c r="DK416" s="171"/>
    </row>
    <row r="417" spans="112:115" x14ac:dyDescent="0.25">
      <c r="DH417" s="177">
        <v>851</v>
      </c>
      <c r="DI417" s="178" t="s">
        <v>733</v>
      </c>
      <c r="DJ417" s="179">
        <v>9</v>
      </c>
      <c r="DK417" s="171"/>
    </row>
    <row r="418" spans="112:115" x14ac:dyDescent="0.25">
      <c r="DH418" s="177">
        <v>852</v>
      </c>
      <c r="DI418" s="178" t="s">
        <v>734</v>
      </c>
      <c r="DJ418" s="179">
        <v>10</v>
      </c>
      <c r="DK418" s="171"/>
    </row>
    <row r="419" spans="112:115" x14ac:dyDescent="0.25">
      <c r="DH419" s="177">
        <v>853</v>
      </c>
      <c r="DI419" s="178" t="s">
        <v>735</v>
      </c>
      <c r="DJ419" s="179">
        <v>11</v>
      </c>
      <c r="DK419" s="171"/>
    </row>
    <row r="420" spans="112:115" x14ac:dyDescent="0.25">
      <c r="DH420" s="177">
        <v>951</v>
      </c>
      <c r="DI420" s="178" t="s">
        <v>66</v>
      </c>
      <c r="DJ420" s="179">
        <v>6</v>
      </c>
      <c r="DK420" s="171"/>
    </row>
    <row r="421" spans="112:115" x14ac:dyDescent="0.25">
      <c r="DH421" s="177">
        <v>952</v>
      </c>
      <c r="DI421" s="178" t="s">
        <v>67</v>
      </c>
      <c r="DJ421" s="179">
        <v>7</v>
      </c>
      <c r="DK421" s="171"/>
    </row>
    <row r="422" spans="112:115" x14ac:dyDescent="0.25">
      <c r="DH422" s="177">
        <v>953</v>
      </c>
      <c r="DI422" s="178" t="s">
        <v>68</v>
      </c>
      <c r="DJ422" s="179">
        <v>8</v>
      </c>
      <c r="DK422" s="171"/>
    </row>
    <row r="423" spans="112:115" x14ac:dyDescent="0.25">
      <c r="DH423" s="177">
        <v>954</v>
      </c>
      <c r="DI423" s="178" t="s">
        <v>69</v>
      </c>
      <c r="DJ423" s="179">
        <v>8</v>
      </c>
      <c r="DK423" s="171"/>
    </row>
    <row r="424" spans="112:115" x14ac:dyDescent="0.25">
      <c r="DH424" s="177">
        <v>955</v>
      </c>
      <c r="DI424" s="178" t="s">
        <v>70</v>
      </c>
      <c r="DJ424" s="179">
        <v>9</v>
      </c>
      <c r="DK424" s="171"/>
    </row>
    <row r="425" spans="112:115" x14ac:dyDescent="0.25">
      <c r="DH425" s="177">
        <v>961</v>
      </c>
      <c r="DI425" s="178" t="s">
        <v>71</v>
      </c>
      <c r="DJ425" s="179">
        <v>6</v>
      </c>
      <c r="DK425" s="171"/>
    </row>
    <row r="426" spans="112:115" x14ac:dyDescent="0.25">
      <c r="DH426" s="177">
        <v>962</v>
      </c>
      <c r="DI426" s="178" t="s">
        <v>72</v>
      </c>
      <c r="DJ426" s="179">
        <v>7</v>
      </c>
      <c r="DK426" s="171"/>
    </row>
    <row r="427" spans="112:115" x14ac:dyDescent="0.25">
      <c r="DH427" s="177">
        <v>963</v>
      </c>
      <c r="DI427" s="178" t="s">
        <v>73</v>
      </c>
      <c r="DJ427" s="179">
        <v>8</v>
      </c>
      <c r="DK427" s="171"/>
    </row>
    <row r="428" spans="112:115" x14ac:dyDescent="0.25">
      <c r="DH428" s="177">
        <v>971</v>
      </c>
      <c r="DI428" s="178" t="s">
        <v>74</v>
      </c>
      <c r="DJ428" s="179">
        <v>6</v>
      </c>
      <c r="DK428" s="171"/>
    </row>
    <row r="429" spans="112:115" x14ac:dyDescent="0.25">
      <c r="DH429" s="182">
        <v>972</v>
      </c>
      <c r="DI429" s="183" t="s">
        <v>75</v>
      </c>
      <c r="DJ429" s="184">
        <v>7</v>
      </c>
      <c r="DK429" s="172"/>
    </row>
  </sheetData>
  <autoFilter ref="A4:EG151"/>
  <mergeCells count="18">
    <mergeCell ref="DH171:DJ171"/>
    <mergeCell ref="G3:G4"/>
    <mergeCell ref="H3:H4"/>
    <mergeCell ref="I3:I4"/>
    <mergeCell ref="J3:J4"/>
    <mergeCell ref="K3:K4"/>
    <mergeCell ref="L3:L4"/>
    <mergeCell ref="M3:M4"/>
    <mergeCell ref="N3:N4"/>
    <mergeCell ref="O3:O4"/>
    <mergeCell ref="P3:P4"/>
    <mergeCell ref="Q3:Q4"/>
    <mergeCell ref="F3:F4"/>
    <mergeCell ref="A3:A4"/>
    <mergeCell ref="B3:B4"/>
    <mergeCell ref="C3:C4"/>
    <mergeCell ref="D3:D4"/>
    <mergeCell ref="E3:E4"/>
  </mergeCells>
  <conditionalFormatting sqref="CV10 CV141:CV142 CY141:CY142 CY28:CY44 CY26 CY54 CY10:CY24 CY56:CY61 CY63 CY70:CY101 CY48:CY52 CY107:CY135 CV132:CV135">
    <cfRule type="cellIs" dxfId="54" priority="35" stopIfTrue="1" operator="notEqual">
      <formula>$DC10</formula>
    </cfRule>
  </conditionalFormatting>
  <conditionalFormatting sqref="CV107:CV131 CV26:CV44 CV54 CV11:CV24 CV56:CV61 CV63 CV70:CV101 CV47:CV52">
    <cfRule type="cellIs" dxfId="53" priority="36" stopIfTrue="1" operator="notEqual">
      <formula>$CY11</formula>
    </cfRule>
  </conditionalFormatting>
  <conditionalFormatting sqref="CV136:CV138 CY136:CY138">
    <cfRule type="cellIs" dxfId="52" priority="34" stopIfTrue="1" operator="notEqual">
      <formula>$DC136</formula>
    </cfRule>
  </conditionalFormatting>
  <conditionalFormatting sqref="CY102">
    <cfRule type="cellIs" dxfId="51" priority="32" stopIfTrue="1" operator="notEqual">
      <formula>$DC102</formula>
    </cfRule>
  </conditionalFormatting>
  <conditionalFormatting sqref="CV102">
    <cfRule type="cellIs" dxfId="50" priority="33" stopIfTrue="1" operator="notEqual">
      <formula>$CY102</formula>
    </cfRule>
  </conditionalFormatting>
  <conditionalFormatting sqref="CY103">
    <cfRule type="cellIs" dxfId="49" priority="30" stopIfTrue="1" operator="notEqual">
      <formula>$DC103</formula>
    </cfRule>
  </conditionalFormatting>
  <conditionalFormatting sqref="CV103">
    <cfRule type="cellIs" dxfId="48" priority="31" stopIfTrue="1" operator="notEqual">
      <formula>$CY103</formula>
    </cfRule>
  </conditionalFormatting>
  <conditionalFormatting sqref="CY104 CY106">
    <cfRule type="cellIs" dxfId="47" priority="28" stopIfTrue="1" operator="notEqual">
      <formula>$DC104</formula>
    </cfRule>
  </conditionalFormatting>
  <conditionalFormatting sqref="CY64">
    <cfRule type="cellIs" dxfId="46" priority="26" stopIfTrue="1" operator="notEqual">
      <formula>$DC64</formula>
    </cfRule>
  </conditionalFormatting>
  <conditionalFormatting sqref="CV104 CV106">
    <cfRule type="cellIs" dxfId="45" priority="29" stopIfTrue="1" operator="notEqual">
      <formula>$CY104</formula>
    </cfRule>
  </conditionalFormatting>
  <conditionalFormatting sqref="CV64">
    <cfRule type="cellIs" dxfId="44" priority="27" stopIfTrue="1" operator="notEqual">
      <formula>$CY64</formula>
    </cfRule>
  </conditionalFormatting>
  <conditionalFormatting sqref="CY66">
    <cfRule type="cellIs" dxfId="43" priority="24" stopIfTrue="1" operator="notEqual">
      <formula>$DC66</formula>
    </cfRule>
  </conditionalFormatting>
  <conditionalFormatting sqref="CV66">
    <cfRule type="cellIs" dxfId="42" priority="25" stopIfTrue="1" operator="notEqual">
      <formula>$CY66</formula>
    </cfRule>
  </conditionalFormatting>
  <conditionalFormatting sqref="CY67">
    <cfRule type="cellIs" dxfId="41" priority="22" stopIfTrue="1" operator="notEqual">
      <formula>$DC67</formula>
    </cfRule>
  </conditionalFormatting>
  <conditionalFormatting sqref="CV67">
    <cfRule type="cellIs" dxfId="40" priority="23" stopIfTrue="1" operator="notEqual">
      <formula>$CY67</formula>
    </cfRule>
  </conditionalFormatting>
  <conditionalFormatting sqref="CY46:CY47">
    <cfRule type="cellIs" dxfId="39" priority="20" stopIfTrue="1" operator="notEqual">
      <formula>$DC46</formula>
    </cfRule>
  </conditionalFormatting>
  <conditionalFormatting sqref="CV46">
    <cfRule type="cellIs" dxfId="38" priority="21" stopIfTrue="1" operator="notEqual">
      <formula>$CY46</formula>
    </cfRule>
  </conditionalFormatting>
  <conditionalFormatting sqref="CY55">
    <cfRule type="cellIs" dxfId="37" priority="18" stopIfTrue="1" operator="notEqual">
      <formula>$DC55</formula>
    </cfRule>
  </conditionalFormatting>
  <conditionalFormatting sqref="CV55">
    <cfRule type="cellIs" dxfId="36" priority="19" stopIfTrue="1" operator="notEqual">
      <formula>$CY55</formula>
    </cfRule>
  </conditionalFormatting>
  <conditionalFormatting sqref="CY45">
    <cfRule type="cellIs" dxfId="35" priority="17" stopIfTrue="1" operator="notEqual">
      <formula>$DC45</formula>
    </cfRule>
  </conditionalFormatting>
  <conditionalFormatting sqref="CV45">
    <cfRule type="cellIs" dxfId="34" priority="16" stopIfTrue="1" operator="notEqual">
      <formula>$CY45</formula>
    </cfRule>
  </conditionalFormatting>
  <conditionalFormatting sqref="CY25">
    <cfRule type="cellIs" dxfId="33" priority="14" stopIfTrue="1" operator="notEqual">
      <formula>$DC25</formula>
    </cfRule>
  </conditionalFormatting>
  <conditionalFormatting sqref="CV25">
    <cfRule type="cellIs" dxfId="32" priority="15" stopIfTrue="1" operator="notEqual">
      <formula>$CY25</formula>
    </cfRule>
  </conditionalFormatting>
  <conditionalFormatting sqref="CY53">
    <cfRule type="cellIs" dxfId="31" priority="12" stopIfTrue="1" operator="notEqual">
      <formula>$DC53</formula>
    </cfRule>
  </conditionalFormatting>
  <conditionalFormatting sqref="CV53">
    <cfRule type="cellIs" dxfId="30" priority="13" stopIfTrue="1" operator="notEqual">
      <formula>$CY53</formula>
    </cfRule>
  </conditionalFormatting>
  <conditionalFormatting sqref="CY62">
    <cfRule type="cellIs" dxfId="29" priority="10" stopIfTrue="1" operator="notEqual">
      <formula>$DC62</formula>
    </cfRule>
  </conditionalFormatting>
  <conditionalFormatting sqref="CV62">
    <cfRule type="cellIs" dxfId="28" priority="11" stopIfTrue="1" operator="notEqual">
      <formula>$CY62</formula>
    </cfRule>
  </conditionalFormatting>
  <conditionalFormatting sqref="CY65">
    <cfRule type="cellIs" dxfId="27" priority="8" stopIfTrue="1" operator="notEqual">
      <formula>$DC65</formula>
    </cfRule>
  </conditionalFormatting>
  <conditionalFormatting sqref="CV65">
    <cfRule type="cellIs" dxfId="26" priority="9" stopIfTrue="1" operator="notEqual">
      <formula>$CY65</formula>
    </cfRule>
  </conditionalFormatting>
  <conditionalFormatting sqref="CY105">
    <cfRule type="cellIs" dxfId="25" priority="6" stopIfTrue="1" operator="notEqual">
      <formula>$DC105</formula>
    </cfRule>
  </conditionalFormatting>
  <conditionalFormatting sqref="CV105">
    <cfRule type="cellIs" dxfId="24" priority="7" stopIfTrue="1" operator="notEqual">
      <formula>$CY105</formula>
    </cfRule>
  </conditionalFormatting>
  <conditionalFormatting sqref="CV139:CV140 CY139:CY140">
    <cfRule type="cellIs" dxfId="23" priority="5" stopIfTrue="1" operator="notEqual">
      <formula>$DC139</formula>
    </cfRule>
  </conditionalFormatting>
  <conditionalFormatting sqref="CY68">
    <cfRule type="cellIs" dxfId="22" priority="3" stopIfTrue="1" operator="notEqual">
      <formula>$DC68</formula>
    </cfRule>
  </conditionalFormatting>
  <conditionalFormatting sqref="CV68">
    <cfRule type="cellIs" dxfId="21" priority="4" stopIfTrue="1" operator="notEqual">
      <formula>$CY68</formula>
    </cfRule>
  </conditionalFormatting>
  <conditionalFormatting sqref="CY69">
    <cfRule type="cellIs" dxfId="20" priority="1" stopIfTrue="1" operator="notEqual">
      <formula>$DC69</formula>
    </cfRule>
  </conditionalFormatting>
  <conditionalFormatting sqref="CV69">
    <cfRule type="cellIs" dxfId="19" priority="2" stopIfTrue="1" operator="notEqual">
      <formula>$CY69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54.0 / Gültig ab: 01.11.13 / Seite &amp;P (&amp;N)</oddFooter>
  </headerFooter>
  <drawing r:id="rId2"/>
  <legacyDrawingHF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J424"/>
  <sheetViews>
    <sheetView topLeftCell="A48" zoomScaleNormal="100" zoomScaleSheetLayoutView="75" workbookViewId="0">
      <selection activeCell="S54" sqref="S54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97" width="5.42578125" style="11" customWidth="1"/>
    <col min="98" max="98" width="8.5703125" style="11" customWidth="1"/>
    <col min="99" max="99" width="2.85546875" style="115" customWidth="1"/>
    <col min="100" max="100" width="9.28515625" style="49" customWidth="1"/>
    <col min="101" max="101" width="4.7109375" style="49" customWidth="1"/>
    <col min="102" max="102" width="29.85546875" style="11" customWidth="1"/>
    <col min="103" max="103" width="9.28515625" style="49" customWidth="1"/>
    <col min="104" max="104" width="4.7109375" style="49" customWidth="1"/>
    <col min="105" max="105" width="29.85546875" style="11" customWidth="1"/>
    <col min="106" max="106" width="1.5703125" style="115" customWidth="1"/>
    <col min="107" max="107" width="9.28515625" style="13" customWidth="1"/>
    <col min="108" max="108" width="4.7109375" style="13" customWidth="1"/>
    <col min="109" max="109" width="29.85546875" style="11" customWidth="1"/>
    <col min="110" max="111" width="11.42578125" customWidth="1"/>
    <col min="112" max="112" width="3.7109375" style="11" customWidth="1"/>
    <col min="113" max="113" width="34.7109375" style="11" customWidth="1"/>
    <col min="114" max="114" width="7.140625" style="11" customWidth="1"/>
    <col min="115" max="16384" width="3.7109375" style="11"/>
  </cols>
  <sheetData>
    <row r="1" spans="1:109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CV1" s="143" t="s">
        <v>890</v>
      </c>
      <c r="CW1" s="143"/>
      <c r="CX1" s="144"/>
      <c r="CY1" s="142" t="s">
        <v>889</v>
      </c>
      <c r="CZ1" s="143"/>
      <c r="DA1" s="144"/>
      <c r="DC1" s="142" t="s">
        <v>857</v>
      </c>
      <c r="DD1" s="143"/>
      <c r="DE1" s="144"/>
    </row>
    <row r="2" spans="1:109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917</v>
      </c>
      <c r="AC2" s="70"/>
      <c r="CU2" s="145"/>
      <c r="CV2" s="140"/>
      <c r="CW2" s="140"/>
      <c r="CY2" s="140"/>
      <c r="CZ2" s="140"/>
      <c r="DB2" s="145"/>
      <c r="DC2" s="2"/>
      <c r="DD2" s="2"/>
    </row>
    <row r="3" spans="1:109" s="19" customFormat="1" ht="15.75" x14ac:dyDescent="0.2">
      <c r="A3" s="896" t="s">
        <v>346</v>
      </c>
      <c r="B3" s="896" t="s">
        <v>347</v>
      </c>
      <c r="C3" s="896" t="s">
        <v>348</v>
      </c>
      <c r="D3" s="895" t="s">
        <v>349</v>
      </c>
      <c r="E3" s="895" t="s">
        <v>350</v>
      </c>
      <c r="F3" s="895" t="s">
        <v>351</v>
      </c>
      <c r="G3" s="896" t="s">
        <v>352</v>
      </c>
      <c r="H3" s="896" t="s">
        <v>110</v>
      </c>
      <c r="I3" s="895" t="s">
        <v>141</v>
      </c>
      <c r="J3" s="896" t="s">
        <v>353</v>
      </c>
      <c r="K3" s="897" t="s">
        <v>354</v>
      </c>
      <c r="L3" s="897" t="s">
        <v>355</v>
      </c>
      <c r="M3" s="897" t="s">
        <v>356</v>
      </c>
      <c r="N3" s="898" t="s">
        <v>398</v>
      </c>
      <c r="O3" s="896" t="s">
        <v>363</v>
      </c>
      <c r="P3" s="896" t="s">
        <v>431</v>
      </c>
      <c r="Q3" s="896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2012</v>
      </c>
      <c r="AE3" s="81" t="s">
        <v>384</v>
      </c>
      <c r="AF3" s="83"/>
      <c r="CT3" s="154" t="s">
        <v>703</v>
      </c>
      <c r="CU3" s="126"/>
      <c r="CV3" s="33" t="s">
        <v>702</v>
      </c>
      <c r="CW3" s="33" t="s">
        <v>701</v>
      </c>
      <c r="CX3" s="139" t="s">
        <v>78</v>
      </c>
      <c r="CY3" s="33" t="s">
        <v>702</v>
      </c>
      <c r="CZ3" s="33" t="s">
        <v>701</v>
      </c>
      <c r="DA3" s="139" t="s">
        <v>78</v>
      </c>
      <c r="DB3" s="146"/>
      <c r="DC3" s="33" t="s">
        <v>702</v>
      </c>
      <c r="DD3" s="33" t="s">
        <v>701</v>
      </c>
      <c r="DE3" s="139" t="s">
        <v>78</v>
      </c>
    </row>
    <row r="4" spans="1:109" s="19" customFormat="1" ht="39.200000000000003" customHeight="1" x14ac:dyDescent="0.2">
      <c r="A4" s="896"/>
      <c r="B4" s="896"/>
      <c r="C4" s="896"/>
      <c r="D4" s="895"/>
      <c r="E4" s="895"/>
      <c r="F4" s="895"/>
      <c r="G4" s="896"/>
      <c r="H4" s="896"/>
      <c r="I4" s="895"/>
      <c r="J4" s="896"/>
      <c r="K4" s="897"/>
      <c r="L4" s="897"/>
      <c r="M4" s="897"/>
      <c r="N4" s="898"/>
      <c r="O4" s="896"/>
      <c r="P4" s="896"/>
      <c r="Q4" s="896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CT4" s="154"/>
      <c r="CU4" s="126"/>
      <c r="CV4" s="125"/>
      <c r="CW4" s="125"/>
      <c r="CX4" s="83"/>
      <c r="CY4" s="125"/>
      <c r="CZ4" s="125"/>
      <c r="DA4" s="83"/>
      <c r="DB4" s="20"/>
      <c r="DC4" s="33"/>
      <c r="DD4" s="33"/>
      <c r="DE4" s="83"/>
    </row>
    <row r="5" spans="1:109" s="19" customFormat="1" ht="40.5" x14ac:dyDescent="0.2">
      <c r="A5" s="53">
        <v>1</v>
      </c>
      <c r="B5" s="53"/>
      <c r="C5" s="53">
        <f t="shared" ref="C5:C71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71" si="1">$AD$3-V5</f>
        <v>35</v>
      </c>
      <c r="AA5" s="25" t="s">
        <v>655</v>
      </c>
      <c r="AB5" s="21" t="s">
        <v>89</v>
      </c>
      <c r="AC5" s="21"/>
      <c r="AE5" s="90" t="s">
        <v>399</v>
      </c>
      <c r="AF5" s="82"/>
      <c r="CP5" s="19" t="str">
        <f t="shared" ref="CP5:CP71" si="2">+S5</f>
        <v>Giger Hans</v>
      </c>
      <c r="CR5" s="19">
        <f t="shared" ref="CR5:CR71" si="3">+Z5</f>
        <v>35</v>
      </c>
      <c r="CS5" s="19" t="str">
        <f t="shared" ref="CS5:CS71" si="4">+AB5</f>
        <v>A</v>
      </c>
      <c r="CT5" s="154">
        <v>2139</v>
      </c>
      <c r="CU5" s="126"/>
      <c r="CV5" s="125">
        <v>753</v>
      </c>
      <c r="CW5" s="33">
        <f>VLOOKUP($CV5,Funktionsbezeichnungen,3,0)</f>
        <v>12</v>
      </c>
      <c r="CX5" s="83" t="str">
        <f>VLOOKUP($CV5,Funktionsbezeichnungen,2,0)</f>
        <v>Vorgesetzter  -  4 . Stufe</v>
      </c>
      <c r="CY5" s="124">
        <v>753</v>
      </c>
      <c r="CZ5" s="33">
        <f>VLOOKUP($CY5,Funktionsbezeichnungen,3,0)</f>
        <v>12</v>
      </c>
      <c r="DA5" s="83" t="str">
        <f>VLOOKUP($CY5,Funktionsbezeichnungen,2,0)</f>
        <v>Vorgesetzter  -  4 . Stufe</v>
      </c>
      <c r="DB5" s="20"/>
      <c r="DC5" s="124">
        <v>753</v>
      </c>
      <c r="DD5" s="33">
        <f>VLOOKUP($DC5,Funktionsbezeichnungen,3,0)</f>
        <v>12</v>
      </c>
      <c r="DE5" s="83" t="str">
        <f>VLOOKUP($DC5,Funktionsbezeichnungen,2,0)</f>
        <v>Vorgesetzter  -  4 . Stufe</v>
      </c>
    </row>
    <row r="6" spans="1:109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30</v>
      </c>
      <c r="AA6" s="25" t="s">
        <v>656</v>
      </c>
      <c r="AB6" s="21" t="s">
        <v>89</v>
      </c>
      <c r="AC6" s="21"/>
      <c r="AE6" s="90" t="s">
        <v>399</v>
      </c>
      <c r="AF6" s="82"/>
      <c r="CP6" s="19" t="str">
        <f t="shared" si="2"/>
        <v>Chiaverio Flavio</v>
      </c>
      <c r="CR6" s="19">
        <f t="shared" si="3"/>
        <v>30</v>
      </c>
      <c r="CS6" s="19" t="str">
        <f t="shared" si="4"/>
        <v>A</v>
      </c>
      <c r="CT6" s="154">
        <v>5558</v>
      </c>
      <c r="CU6" s="126"/>
      <c r="CV6" s="125">
        <v>753</v>
      </c>
      <c r="CW6" s="33">
        <f>VLOOKUP($CV6,Funktionsbezeichnungen,3,0)</f>
        <v>12</v>
      </c>
      <c r="CX6" s="83" t="str">
        <f>VLOOKUP($CV6,Funktionsbezeichnungen,2,0)</f>
        <v>Vorgesetzter  -  4 . Stufe</v>
      </c>
      <c r="CY6" s="124">
        <v>753</v>
      </c>
      <c r="CZ6" s="33">
        <f>VLOOKUP($CY6,Funktionsbezeichnungen,3,0)</f>
        <v>12</v>
      </c>
      <c r="DA6" s="83" t="str">
        <f>VLOOKUP($CY6,Funktionsbezeichnungen,2,0)</f>
        <v>Vorgesetzter  -  4 . Stufe</v>
      </c>
      <c r="DB6" s="20"/>
      <c r="DC6" s="124">
        <v>753</v>
      </c>
      <c r="DD6" s="33">
        <f>VLOOKUP($DC6,Funktionsbezeichnungen,3,0)</f>
        <v>12</v>
      </c>
      <c r="DE6" s="83" t="str">
        <f>VLOOKUP($DC6,Funktionsbezeichnungen,2,0)</f>
        <v>Vorgesetzter  -  4 . Stufe</v>
      </c>
    </row>
    <row r="7" spans="1:109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29</v>
      </c>
      <c r="AA7" s="25" t="s">
        <v>657</v>
      </c>
      <c r="AB7" s="21" t="s">
        <v>89</v>
      </c>
      <c r="AC7" s="21"/>
      <c r="AE7" s="90" t="s">
        <v>399</v>
      </c>
      <c r="AF7" s="82"/>
      <c r="CP7" s="19" t="str">
        <f t="shared" si="2"/>
        <v>Schädler Beat</v>
      </c>
      <c r="CR7" s="19">
        <f t="shared" si="3"/>
        <v>29</v>
      </c>
      <c r="CS7" s="19" t="str">
        <f t="shared" si="4"/>
        <v>A</v>
      </c>
      <c r="CT7" s="154">
        <v>4155</v>
      </c>
      <c r="CU7" s="126"/>
      <c r="CV7" s="125">
        <v>753</v>
      </c>
      <c r="CW7" s="33">
        <f>VLOOKUP($CV7,Funktionsbezeichnungen,3,0)</f>
        <v>12</v>
      </c>
      <c r="CX7" s="83" t="str">
        <f>VLOOKUP($CV7,Funktionsbezeichnungen,2,0)</f>
        <v>Vorgesetzter  -  4 . Stufe</v>
      </c>
      <c r="CY7" s="124">
        <v>753</v>
      </c>
      <c r="CZ7" s="33">
        <f>VLOOKUP($CY7,Funktionsbezeichnungen,3,0)</f>
        <v>12</v>
      </c>
      <c r="DA7" s="83" t="str">
        <f>VLOOKUP($CY7,Funktionsbezeichnungen,2,0)</f>
        <v>Vorgesetzter  -  4 . Stufe</v>
      </c>
      <c r="DB7" s="20"/>
      <c r="DC7" s="124">
        <v>753</v>
      </c>
      <c r="DD7" s="33">
        <f>VLOOKUP($DC7,Funktionsbezeichnungen,3,0)</f>
        <v>12</v>
      </c>
      <c r="DE7" s="83" t="str">
        <f>VLOOKUP($DC7,Funktionsbezeichnungen,2,0)</f>
        <v>Vorgesetzter  -  4 . Stufe</v>
      </c>
    </row>
    <row r="8" spans="1:109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25</v>
      </c>
      <c r="AA8" s="25" t="s">
        <v>667</v>
      </c>
      <c r="AB8" s="21" t="s">
        <v>89</v>
      </c>
      <c r="AC8" s="21"/>
      <c r="AE8" s="90" t="s">
        <v>400</v>
      </c>
      <c r="AF8" s="82"/>
      <c r="CP8" s="19" t="str">
        <f t="shared" si="2"/>
        <v>Rentsch Lucas</v>
      </c>
      <c r="CR8" s="19">
        <f t="shared" si="3"/>
        <v>25</v>
      </c>
      <c r="CS8" s="19" t="str">
        <f t="shared" si="4"/>
        <v>A</v>
      </c>
      <c r="CT8" s="154">
        <v>5574</v>
      </c>
      <c r="CU8" s="126"/>
      <c r="CV8" s="125">
        <v>753</v>
      </c>
      <c r="CW8" s="33">
        <f>VLOOKUP($CV8,Funktionsbezeichnungen,3,0)</f>
        <v>12</v>
      </c>
      <c r="CX8" s="83" t="str">
        <f>VLOOKUP($CV8,Funktionsbezeichnungen,2,0)</f>
        <v>Vorgesetzter  -  4 . Stufe</v>
      </c>
      <c r="CY8" s="124">
        <v>753</v>
      </c>
      <c r="CZ8" s="33">
        <f>VLOOKUP($CY8,Funktionsbezeichnungen,3,0)</f>
        <v>12</v>
      </c>
      <c r="DA8" s="83" t="str">
        <f>VLOOKUP($CY8,Funktionsbezeichnungen,2,0)</f>
        <v>Vorgesetzter  -  4 . Stufe</v>
      </c>
      <c r="DB8" s="20"/>
      <c r="DC8" s="124">
        <v>753</v>
      </c>
      <c r="DD8" s="33">
        <f>VLOOKUP($DC8,Funktionsbezeichnungen,3,0)</f>
        <v>12</v>
      </c>
      <c r="DE8" s="83" t="str">
        <f>VLOOKUP($DC8,Funktionsbezeichnungen,2,0)</f>
        <v>Vorgesetzter  -  4 . Stufe</v>
      </c>
    </row>
    <row r="9" spans="1:109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25</v>
      </c>
      <c r="AA9" s="25" t="s">
        <v>658</v>
      </c>
      <c r="AB9" s="21" t="s">
        <v>306</v>
      </c>
      <c r="AC9" s="21"/>
      <c r="AE9" s="90" t="s">
        <v>401</v>
      </c>
      <c r="AF9" s="82"/>
      <c r="CP9" s="19" t="str">
        <f t="shared" si="2"/>
        <v>Zenners Guy</v>
      </c>
      <c r="CR9" s="19">
        <f t="shared" si="3"/>
        <v>25</v>
      </c>
      <c r="CS9" s="19" t="str">
        <f t="shared" si="4"/>
        <v xml:space="preserve"> A/B 1)</v>
      </c>
      <c r="CT9" s="154">
        <v>4182</v>
      </c>
      <c r="CU9" s="126"/>
      <c r="CV9" s="125">
        <v>753</v>
      </c>
      <c r="CW9" s="33">
        <f>VLOOKUP($CV9,Funktionsbezeichnungen,3,0)</f>
        <v>12</v>
      </c>
      <c r="CX9" s="83" t="str">
        <f>VLOOKUP($CV9,Funktionsbezeichnungen,2,0)</f>
        <v>Vorgesetzter  -  4 . Stufe</v>
      </c>
      <c r="CY9" s="124">
        <v>753</v>
      </c>
      <c r="CZ9" s="33">
        <f>VLOOKUP($CY9,Funktionsbezeichnungen,3,0)</f>
        <v>12</v>
      </c>
      <c r="DA9" s="83" t="str">
        <f>VLOOKUP($CY9,Funktionsbezeichnungen,2,0)</f>
        <v>Vorgesetzter  -  4 . Stufe</v>
      </c>
      <c r="DB9" s="20"/>
      <c r="DC9" s="124">
        <v>753</v>
      </c>
      <c r="DD9" s="33">
        <f>VLOOKUP($DC9,Funktionsbezeichnungen,3,0)</f>
        <v>12</v>
      </c>
      <c r="DE9" s="83" t="str">
        <f>VLOOKUP($DC9,Funktionsbezeichnungen,2,0)</f>
        <v>Vorgesetzter  -  4 . Stufe</v>
      </c>
    </row>
    <row r="10" spans="1:109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43</v>
      </c>
      <c r="AA10" s="25" t="s">
        <v>659</v>
      </c>
      <c r="AB10" s="21" t="s">
        <v>307</v>
      </c>
      <c r="AC10" s="21"/>
      <c r="AE10" s="90" t="s">
        <v>373</v>
      </c>
      <c r="AF10" s="82"/>
      <c r="CP10" s="19" t="str">
        <f t="shared" si="2"/>
        <v>Kalak Josef</v>
      </c>
      <c r="CR10" s="19">
        <f t="shared" si="3"/>
        <v>43</v>
      </c>
      <c r="CS10" s="19" t="str">
        <f t="shared" si="4"/>
        <v>B/A 2)</v>
      </c>
      <c r="CT10" s="154">
        <v>3136</v>
      </c>
      <c r="CU10" s="126"/>
      <c r="CV10" s="125" t="s">
        <v>711</v>
      </c>
      <c r="CW10" s="33"/>
      <c r="CX10" s="83"/>
      <c r="CY10" s="125" t="s">
        <v>711</v>
      </c>
      <c r="CZ10" s="33"/>
      <c r="DA10" s="83"/>
      <c r="DB10" s="20"/>
      <c r="DC10" s="125" t="s">
        <v>711</v>
      </c>
      <c r="DD10" s="125" t="s">
        <v>711</v>
      </c>
      <c r="DE10" s="83"/>
    </row>
    <row r="11" spans="1:109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38</v>
      </c>
      <c r="AA11" s="25" t="s">
        <v>97</v>
      </c>
      <c r="AB11" s="21" t="s">
        <v>95</v>
      </c>
      <c r="AC11" s="21"/>
      <c r="AE11" s="157"/>
      <c r="AF11" s="82"/>
      <c r="CP11" s="19" t="str">
        <f t="shared" si="2"/>
        <v>Hausammann Erich</v>
      </c>
      <c r="CR11" s="19">
        <f t="shared" si="3"/>
        <v>38</v>
      </c>
      <c r="CS11" s="19" t="str">
        <f t="shared" si="4"/>
        <v>B</v>
      </c>
      <c r="CT11" s="154">
        <v>3148</v>
      </c>
      <c r="CU11" s="126"/>
      <c r="CV11" s="125" t="s">
        <v>711</v>
      </c>
      <c r="CW11" s="33"/>
      <c r="CX11" s="83"/>
      <c r="CY11" s="125">
        <v>774</v>
      </c>
      <c r="CZ11" s="33">
        <f t="shared" ref="CZ11:CZ31" si="5">VLOOKUP($CY11,Funktionsbezeichnungen,3,0)</f>
        <v>10</v>
      </c>
      <c r="DA11" s="83" t="str">
        <f t="shared" ref="DA11:DA31" si="6">VLOOKUP($CY11,Funktionsbezeichnungen,2,0)</f>
        <v>Senior Projektingenieur</v>
      </c>
      <c r="DB11" s="20"/>
      <c r="DC11" s="125">
        <v>773</v>
      </c>
      <c r="DD11" s="33">
        <f t="shared" ref="DD11:DD44" si="7">VLOOKUP($DC11,Funktionsbezeichnungen,3,0)</f>
        <v>9</v>
      </c>
      <c r="DE11" s="83" t="str">
        <f t="shared" ref="DE11:DE44" si="8">VLOOKUP($DC11,Funktionsbezeichnungen,2,0)</f>
        <v>Projektingenieur 3</v>
      </c>
    </row>
    <row r="12" spans="1:109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27</v>
      </c>
      <c r="AA12" s="25" t="s">
        <v>660</v>
      </c>
      <c r="AB12" s="21" t="s">
        <v>95</v>
      </c>
      <c r="AC12" s="21"/>
      <c r="AE12" s="90" t="s">
        <v>373</v>
      </c>
      <c r="AF12" s="82"/>
      <c r="CP12" s="19" t="str">
        <f t="shared" si="2"/>
        <v>Gysin Daniel</v>
      </c>
      <c r="CR12" s="19">
        <f t="shared" si="3"/>
        <v>27</v>
      </c>
      <c r="CS12" s="19" t="str">
        <f t="shared" si="4"/>
        <v>B</v>
      </c>
      <c r="CT12" s="154">
        <v>5625</v>
      </c>
      <c r="CU12" s="126"/>
      <c r="CV12" s="125">
        <v>784</v>
      </c>
      <c r="CW12" s="33">
        <f t="shared" ref="CW12:CW43" si="9">VLOOKUP($CV12,Funktionsbezeichnungen,3,0)</f>
        <v>10</v>
      </c>
      <c r="CX12" s="83" t="str">
        <f t="shared" ref="CX12:CX43" si="10">VLOOKUP($CV12,Funktionsbezeichnungen,2,0)</f>
        <v>Senior Projektingenieur</v>
      </c>
      <c r="CY12" s="125">
        <v>784</v>
      </c>
      <c r="CZ12" s="33">
        <f t="shared" si="5"/>
        <v>10</v>
      </c>
      <c r="DA12" s="83" t="str">
        <f t="shared" si="6"/>
        <v>Senior Projektingenieur</v>
      </c>
      <c r="DB12" s="20"/>
      <c r="DC12" s="33">
        <v>783</v>
      </c>
      <c r="DD12" s="33">
        <f t="shared" si="7"/>
        <v>9</v>
      </c>
      <c r="DE12" s="83" t="str">
        <f t="shared" si="8"/>
        <v>Projektingenieur 3</v>
      </c>
    </row>
    <row r="13" spans="1:109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24</v>
      </c>
      <c r="AA13" s="25" t="s">
        <v>661</v>
      </c>
      <c r="AB13" s="21" t="s">
        <v>95</v>
      </c>
      <c r="AC13" s="21"/>
      <c r="AE13" s="90" t="s">
        <v>418</v>
      </c>
      <c r="AF13" s="82"/>
      <c r="CP13" s="19" t="str">
        <f t="shared" si="2"/>
        <v>Riecke Heino</v>
      </c>
      <c r="CR13" s="19">
        <f t="shared" si="3"/>
        <v>24</v>
      </c>
      <c r="CS13" s="19" t="str">
        <f t="shared" si="4"/>
        <v>B</v>
      </c>
      <c r="CT13" s="154">
        <v>4168</v>
      </c>
      <c r="CU13" s="126"/>
      <c r="CV13" s="125">
        <v>774</v>
      </c>
      <c r="CW13" s="33">
        <f t="shared" si="9"/>
        <v>10</v>
      </c>
      <c r="CX13" s="83" t="str">
        <f t="shared" si="10"/>
        <v>Senior Projektingenieur</v>
      </c>
      <c r="CY13" s="125">
        <v>774</v>
      </c>
      <c r="CZ13" s="33">
        <f t="shared" si="5"/>
        <v>10</v>
      </c>
      <c r="DA13" s="83" t="str">
        <f t="shared" si="6"/>
        <v>Senior Projektingenieur</v>
      </c>
      <c r="DB13" s="20"/>
      <c r="DC13" s="33">
        <v>773</v>
      </c>
      <c r="DD13" s="33">
        <f t="shared" si="7"/>
        <v>9</v>
      </c>
      <c r="DE13" s="83" t="str">
        <f t="shared" si="8"/>
        <v>Projektingenieur 3</v>
      </c>
    </row>
    <row r="14" spans="1:109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24</v>
      </c>
      <c r="AA14" s="25" t="s">
        <v>669</v>
      </c>
      <c r="AB14" s="21" t="s">
        <v>95</v>
      </c>
      <c r="AC14" s="21"/>
      <c r="AE14" s="90" t="s">
        <v>373</v>
      </c>
      <c r="AF14" s="82"/>
      <c r="CP14" s="19" t="str">
        <f t="shared" si="2"/>
        <v>Thomas Anette</v>
      </c>
      <c r="CR14" s="19">
        <f t="shared" si="3"/>
        <v>24</v>
      </c>
      <c r="CS14" s="19" t="str">
        <f t="shared" si="4"/>
        <v>B</v>
      </c>
      <c r="CT14" s="154">
        <v>4176</v>
      </c>
      <c r="CU14" s="126"/>
      <c r="CV14" s="125">
        <v>774</v>
      </c>
      <c r="CW14" s="33">
        <f t="shared" si="9"/>
        <v>10</v>
      </c>
      <c r="CX14" s="83" t="str">
        <f t="shared" si="10"/>
        <v>Senior Projektingenieur</v>
      </c>
      <c r="CY14" s="125">
        <v>773</v>
      </c>
      <c r="CZ14" s="33">
        <f t="shared" si="5"/>
        <v>9</v>
      </c>
      <c r="DA14" s="83" t="str">
        <f t="shared" si="6"/>
        <v>Projektingenieur 3</v>
      </c>
      <c r="DB14" s="20"/>
      <c r="DC14" s="33">
        <v>773</v>
      </c>
      <c r="DD14" s="33">
        <f t="shared" si="7"/>
        <v>9</v>
      </c>
      <c r="DE14" s="83" t="str">
        <f t="shared" si="8"/>
        <v>Projektingenieur 3</v>
      </c>
    </row>
    <row r="15" spans="1:109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31</v>
      </c>
      <c r="AA15" s="25" t="s">
        <v>662</v>
      </c>
      <c r="AB15" s="21" t="s">
        <v>308</v>
      </c>
      <c r="AC15" s="21"/>
      <c r="AE15" s="90" t="s">
        <v>373</v>
      </c>
      <c r="AF15" s="82"/>
      <c r="CP15" s="19" t="str">
        <f t="shared" si="2"/>
        <v>Schär Robert</v>
      </c>
      <c r="CR15" s="19">
        <f t="shared" si="3"/>
        <v>31</v>
      </c>
      <c r="CS15" s="19" t="str">
        <f t="shared" si="4"/>
        <v xml:space="preserve"> B/C 1)</v>
      </c>
      <c r="CT15" s="154">
        <v>5557</v>
      </c>
      <c r="CU15" s="126"/>
      <c r="CV15" s="125">
        <v>773</v>
      </c>
      <c r="CW15" s="33">
        <f t="shared" si="9"/>
        <v>9</v>
      </c>
      <c r="CX15" s="83" t="str">
        <f t="shared" si="10"/>
        <v>Projektingenieur 3</v>
      </c>
      <c r="CY15" s="125">
        <v>773</v>
      </c>
      <c r="CZ15" s="33">
        <f t="shared" si="5"/>
        <v>9</v>
      </c>
      <c r="DA15" s="83" t="str">
        <f t="shared" si="6"/>
        <v>Projektingenieur 3</v>
      </c>
      <c r="DB15" s="20"/>
      <c r="DC15" s="33">
        <v>773</v>
      </c>
      <c r="DD15" s="33">
        <f t="shared" si="7"/>
        <v>9</v>
      </c>
      <c r="DE15" s="83" t="str">
        <f t="shared" si="8"/>
        <v>Projektingenieur 3</v>
      </c>
    </row>
    <row r="16" spans="1:109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28</v>
      </c>
      <c r="AA16" s="25" t="s">
        <v>663</v>
      </c>
      <c r="AB16" s="21" t="s">
        <v>308</v>
      </c>
      <c r="AC16" s="21"/>
      <c r="AE16" s="90" t="s">
        <v>390</v>
      </c>
      <c r="AF16" s="82"/>
      <c r="CP16" s="19" t="str">
        <f t="shared" si="2"/>
        <v xml:space="preserve">Spieler Daniel </v>
      </c>
      <c r="CR16" s="19">
        <f t="shared" si="3"/>
        <v>28</v>
      </c>
      <c r="CS16" s="19" t="str">
        <f t="shared" si="4"/>
        <v xml:space="preserve"> B/C 1)</v>
      </c>
      <c r="CT16" s="154">
        <v>4209</v>
      </c>
      <c r="CU16" s="126"/>
      <c r="CV16" s="125">
        <v>773</v>
      </c>
      <c r="CW16" s="33">
        <f t="shared" si="9"/>
        <v>9</v>
      </c>
      <c r="CX16" s="83" t="str">
        <f t="shared" si="10"/>
        <v>Projektingenieur 3</v>
      </c>
      <c r="CY16" s="125">
        <v>773</v>
      </c>
      <c r="CZ16" s="33">
        <f t="shared" si="5"/>
        <v>9</v>
      </c>
      <c r="DA16" s="83" t="str">
        <f t="shared" si="6"/>
        <v>Projektingenieur 3</v>
      </c>
      <c r="DB16" s="20"/>
      <c r="DC16" s="33">
        <v>773</v>
      </c>
      <c r="DD16" s="33">
        <f t="shared" si="7"/>
        <v>9</v>
      </c>
      <c r="DE16" s="83" t="str">
        <f t="shared" si="8"/>
        <v>Projektingenieur 3</v>
      </c>
    </row>
    <row r="17" spans="1:109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25</v>
      </c>
      <c r="AA17" s="25" t="s">
        <v>664</v>
      </c>
      <c r="AB17" s="21" t="s">
        <v>308</v>
      </c>
      <c r="AC17" s="21"/>
      <c r="AE17" s="90" t="s">
        <v>373</v>
      </c>
      <c r="AF17" s="82"/>
      <c r="CP17" s="19" t="str">
        <f t="shared" si="2"/>
        <v>Wecke Jürgen</v>
      </c>
      <c r="CR17" s="19">
        <f t="shared" si="3"/>
        <v>25</v>
      </c>
      <c r="CS17" s="19" t="str">
        <f t="shared" si="4"/>
        <v xml:space="preserve"> B/C 1)</v>
      </c>
      <c r="CT17" s="154">
        <v>4187</v>
      </c>
      <c r="CU17" s="126"/>
      <c r="CV17" s="125">
        <v>774</v>
      </c>
      <c r="CW17" s="33">
        <f t="shared" si="9"/>
        <v>10</v>
      </c>
      <c r="CX17" s="83" t="str">
        <f t="shared" si="10"/>
        <v>Senior Projektingenieur</v>
      </c>
      <c r="CY17" s="125">
        <v>773</v>
      </c>
      <c r="CZ17" s="33">
        <f t="shared" si="5"/>
        <v>9</v>
      </c>
      <c r="DA17" s="83" t="str">
        <f t="shared" si="6"/>
        <v>Projektingenieur 3</v>
      </c>
      <c r="DB17" s="20"/>
      <c r="DC17" s="33">
        <v>773</v>
      </c>
      <c r="DD17" s="33">
        <f t="shared" si="7"/>
        <v>9</v>
      </c>
      <c r="DE17" s="83" t="str">
        <f t="shared" si="8"/>
        <v>Projektingenieur 3</v>
      </c>
    </row>
    <row r="18" spans="1:109" s="19" customFormat="1" ht="30.75" customHeight="1" x14ac:dyDescent="0.2">
      <c r="A18" s="53">
        <v>0</v>
      </c>
      <c r="B18" s="53"/>
      <c r="C18" s="53">
        <f t="shared" si="0"/>
        <v>1</v>
      </c>
      <c r="D18" s="55"/>
      <c r="E18" s="55">
        <v>1</v>
      </c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445</v>
      </c>
      <c r="Q18" s="15">
        <v>14</v>
      </c>
      <c r="R18" s="16"/>
      <c r="S18" s="20" t="s">
        <v>118</v>
      </c>
      <c r="T18" s="21">
        <v>1962</v>
      </c>
      <c r="U18" s="28" t="s">
        <v>200</v>
      </c>
      <c r="V18" s="21">
        <v>1987</v>
      </c>
      <c r="W18" s="25"/>
      <c r="X18" s="21"/>
      <c r="Y18" s="28" t="s">
        <v>223</v>
      </c>
      <c r="Z18" s="21">
        <f t="shared" si="1"/>
        <v>25</v>
      </c>
      <c r="AA18" s="25" t="s">
        <v>704</v>
      </c>
      <c r="AB18" s="21" t="s">
        <v>308</v>
      </c>
      <c r="AC18" s="21"/>
      <c r="AE18" s="90" t="s">
        <v>373</v>
      </c>
      <c r="AF18" s="82"/>
      <c r="CP18" s="19" t="str">
        <f t="shared" si="2"/>
        <v>Bäumle Michael</v>
      </c>
      <c r="CR18" s="19">
        <f t="shared" si="3"/>
        <v>25</v>
      </c>
      <c r="CS18" s="19" t="str">
        <f t="shared" si="4"/>
        <v xml:space="preserve"> B/C 1)</v>
      </c>
      <c r="CT18" s="154">
        <v>4179</v>
      </c>
      <c r="CU18" s="126"/>
      <c r="CV18" s="125">
        <v>773</v>
      </c>
      <c r="CW18" s="33">
        <f t="shared" si="9"/>
        <v>9</v>
      </c>
      <c r="CX18" s="83" t="str">
        <f t="shared" si="10"/>
        <v>Projektingenieur 3</v>
      </c>
      <c r="CY18" s="125">
        <v>773</v>
      </c>
      <c r="CZ18" s="33">
        <f t="shared" si="5"/>
        <v>9</v>
      </c>
      <c r="DA18" s="83" t="str">
        <f t="shared" si="6"/>
        <v>Projektingenieur 3</v>
      </c>
      <c r="DB18" s="20"/>
      <c r="DC18" s="33">
        <v>772</v>
      </c>
      <c r="DD18" s="33">
        <f t="shared" si="7"/>
        <v>8</v>
      </c>
      <c r="DE18" s="83" t="str">
        <f t="shared" si="8"/>
        <v>Projektingenieur 2</v>
      </c>
    </row>
    <row r="19" spans="1:109" s="19" customFormat="1" ht="15.75" x14ac:dyDescent="0.2">
      <c r="A19" s="53">
        <v>0</v>
      </c>
      <c r="B19" s="53"/>
      <c r="C19" s="53">
        <f t="shared" si="0"/>
        <v>1</v>
      </c>
      <c r="D19" s="55">
        <v>1</v>
      </c>
      <c r="E19" s="55"/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443</v>
      </c>
      <c r="Q19" s="15">
        <v>15</v>
      </c>
      <c r="R19" s="42"/>
      <c r="S19" s="27" t="s">
        <v>253</v>
      </c>
      <c r="T19" s="21">
        <v>1967</v>
      </c>
      <c r="U19" s="28" t="s">
        <v>194</v>
      </c>
      <c r="V19" s="21">
        <v>1992</v>
      </c>
      <c r="W19" s="120" t="s">
        <v>314</v>
      </c>
      <c r="X19" s="118">
        <v>1999</v>
      </c>
      <c r="Y19" s="26" t="s">
        <v>315</v>
      </c>
      <c r="Z19" s="21">
        <f t="shared" si="1"/>
        <v>20</v>
      </c>
      <c r="AA19" s="25" t="s">
        <v>665</v>
      </c>
      <c r="AB19" s="21" t="s">
        <v>308</v>
      </c>
      <c r="AC19" s="21"/>
      <c r="AE19" s="90" t="s">
        <v>619</v>
      </c>
      <c r="AF19" s="82"/>
      <c r="CP19" s="19" t="str">
        <f t="shared" si="2"/>
        <v>Suter Thomas</v>
      </c>
      <c r="CR19" s="19">
        <f t="shared" si="3"/>
        <v>20</v>
      </c>
      <c r="CS19" s="19" t="str">
        <f t="shared" si="4"/>
        <v xml:space="preserve"> B/C 1)</v>
      </c>
      <c r="CT19" s="154">
        <v>3201</v>
      </c>
      <c r="CU19" s="126"/>
      <c r="CV19" s="125">
        <v>774</v>
      </c>
      <c r="CW19" s="33">
        <f t="shared" si="9"/>
        <v>10</v>
      </c>
      <c r="CX19" s="83" t="str">
        <f t="shared" si="10"/>
        <v>Senior Projektingenieur</v>
      </c>
      <c r="CY19" s="125">
        <v>774</v>
      </c>
      <c r="CZ19" s="33">
        <f t="shared" si="5"/>
        <v>10</v>
      </c>
      <c r="DA19" s="83" t="str">
        <f t="shared" si="6"/>
        <v>Senior Projektingenieur</v>
      </c>
      <c r="DB19" s="20"/>
      <c r="DC19" s="33">
        <v>773</v>
      </c>
      <c r="DD19" s="33">
        <f t="shared" si="7"/>
        <v>9</v>
      </c>
      <c r="DE19" s="83" t="str">
        <f t="shared" si="8"/>
        <v>Projektingenieur 3</v>
      </c>
    </row>
    <row r="20" spans="1:109" s="19" customFormat="1" ht="27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461</v>
      </c>
      <c r="Q20" s="15">
        <v>16</v>
      </c>
      <c r="R20" s="42"/>
      <c r="S20" s="27" t="s">
        <v>234</v>
      </c>
      <c r="T20" s="21">
        <v>1972</v>
      </c>
      <c r="U20" s="28" t="s">
        <v>195</v>
      </c>
      <c r="V20" s="21">
        <v>1996</v>
      </c>
      <c r="W20" s="120" t="s">
        <v>314</v>
      </c>
      <c r="X20" s="118">
        <v>2002</v>
      </c>
      <c r="Y20" s="28" t="s">
        <v>547</v>
      </c>
      <c r="Z20" s="21">
        <f t="shared" si="1"/>
        <v>16</v>
      </c>
      <c r="AA20" s="25" t="s">
        <v>676</v>
      </c>
      <c r="AB20" s="21" t="s">
        <v>308</v>
      </c>
      <c r="AC20" s="21"/>
      <c r="AE20" s="90" t="s">
        <v>373</v>
      </c>
      <c r="AF20" s="82"/>
      <c r="CP20" s="19" t="str">
        <f t="shared" si="2"/>
        <v>Müller Thomas</v>
      </c>
      <c r="CR20" s="19">
        <f t="shared" si="3"/>
        <v>16</v>
      </c>
      <c r="CS20" s="19" t="str">
        <f t="shared" si="4"/>
        <v xml:space="preserve"> B/C 1)</v>
      </c>
      <c r="CT20" s="154">
        <v>4276</v>
      </c>
      <c r="CU20" s="126"/>
      <c r="CV20" s="125">
        <v>773</v>
      </c>
      <c r="CW20" s="33">
        <f t="shared" si="9"/>
        <v>9</v>
      </c>
      <c r="CX20" s="83" t="str">
        <f t="shared" si="10"/>
        <v>Projektingenieur 3</v>
      </c>
      <c r="CY20" s="125">
        <v>773</v>
      </c>
      <c r="CZ20" s="33">
        <f t="shared" si="5"/>
        <v>9</v>
      </c>
      <c r="DA20" s="83" t="str">
        <f t="shared" si="6"/>
        <v>Projektingenieur 3</v>
      </c>
      <c r="DB20" s="20"/>
      <c r="DC20" s="33">
        <v>772</v>
      </c>
      <c r="DD20" s="33">
        <f t="shared" si="7"/>
        <v>8</v>
      </c>
      <c r="DE20" s="83" t="str">
        <f t="shared" si="8"/>
        <v>Projektingenieur 2</v>
      </c>
    </row>
    <row r="21" spans="1:109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15</v>
      </c>
      <c r="AA21" s="25" t="s">
        <v>705</v>
      </c>
      <c r="AB21" s="21" t="s">
        <v>308</v>
      </c>
      <c r="AC21" s="21"/>
      <c r="AE21" s="90" t="s">
        <v>373</v>
      </c>
      <c r="AF21" s="82"/>
      <c r="CP21" s="19" t="str">
        <f t="shared" si="2"/>
        <v>Brunkhorst Marc</v>
      </c>
      <c r="CR21" s="19">
        <f t="shared" si="3"/>
        <v>15</v>
      </c>
      <c r="CS21" s="19" t="str">
        <f t="shared" si="4"/>
        <v xml:space="preserve"> B/C 1)</v>
      </c>
      <c r="CT21" s="154">
        <v>7679</v>
      </c>
      <c r="CU21" s="126"/>
      <c r="CV21" s="125">
        <v>773</v>
      </c>
      <c r="CW21" s="33">
        <f t="shared" si="9"/>
        <v>9</v>
      </c>
      <c r="CX21" s="83" t="str">
        <f t="shared" si="10"/>
        <v>Projektingenieur 3</v>
      </c>
      <c r="CY21" s="125">
        <v>773</v>
      </c>
      <c r="CZ21" s="33">
        <f t="shared" si="5"/>
        <v>9</v>
      </c>
      <c r="DA21" s="83" t="str">
        <f t="shared" si="6"/>
        <v>Projektingenieur 3</v>
      </c>
      <c r="DB21" s="20"/>
      <c r="DC21" s="33">
        <v>772</v>
      </c>
      <c r="DD21" s="33">
        <f t="shared" si="7"/>
        <v>8</v>
      </c>
      <c r="DE21" s="83" t="str">
        <f t="shared" si="8"/>
        <v>Projektingenieur 2</v>
      </c>
    </row>
    <row r="22" spans="1:109" s="19" customFormat="1" ht="15.75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>
        <v>1</v>
      </c>
      <c r="I22" s="56"/>
      <c r="J22" s="54"/>
      <c r="K22" s="56"/>
      <c r="L22" s="56"/>
      <c r="M22" s="56"/>
      <c r="N22" s="58"/>
      <c r="O22" s="52" t="s">
        <v>358</v>
      </c>
      <c r="P22" s="15" t="s">
        <v>444</v>
      </c>
      <c r="Q22" s="15">
        <v>18</v>
      </c>
      <c r="R22" s="16"/>
      <c r="S22" s="20" t="s">
        <v>103</v>
      </c>
      <c r="T22" s="21">
        <v>1953</v>
      </c>
      <c r="U22" s="28" t="s">
        <v>195</v>
      </c>
      <c r="V22" s="21">
        <v>1976</v>
      </c>
      <c r="W22" s="25"/>
      <c r="X22" s="21"/>
      <c r="Y22" s="28" t="s">
        <v>104</v>
      </c>
      <c r="Z22" s="21">
        <f t="shared" si="1"/>
        <v>36</v>
      </c>
      <c r="AA22" s="25" t="s">
        <v>666</v>
      </c>
      <c r="AB22" s="21" t="s">
        <v>309</v>
      </c>
      <c r="AC22" s="21"/>
      <c r="AE22" s="90" t="s">
        <v>373</v>
      </c>
      <c r="AF22" s="82"/>
      <c r="CP22" s="19" t="str">
        <f t="shared" si="2"/>
        <v>Freiermuth Fritz</v>
      </c>
      <c r="CR22" s="19">
        <f t="shared" si="3"/>
        <v>36</v>
      </c>
      <c r="CS22" s="19" t="str">
        <f t="shared" si="4"/>
        <v xml:space="preserve"> C/B 3)</v>
      </c>
      <c r="CT22" s="154">
        <v>2143</v>
      </c>
      <c r="CU22" s="126"/>
      <c r="CV22" s="125">
        <v>751</v>
      </c>
      <c r="CW22" s="33">
        <f t="shared" si="9"/>
        <v>10</v>
      </c>
      <c r="CX22" s="83" t="str">
        <f t="shared" si="10"/>
        <v>Vorgesetzter  -  2. Stufe</v>
      </c>
      <c r="CY22" s="124">
        <v>751</v>
      </c>
      <c r="CZ22" s="33">
        <f t="shared" si="5"/>
        <v>10</v>
      </c>
      <c r="DA22" s="83" t="str">
        <f t="shared" si="6"/>
        <v>Vorgesetzter  -  2. Stufe</v>
      </c>
      <c r="DB22" s="20"/>
      <c r="DC22" s="124">
        <v>751</v>
      </c>
      <c r="DD22" s="33">
        <f t="shared" si="7"/>
        <v>10</v>
      </c>
      <c r="DE22" s="83" t="str">
        <f t="shared" si="8"/>
        <v>Vorgesetzter  -  2. Stufe</v>
      </c>
    </row>
    <row r="23" spans="1:109" s="19" customFormat="1" ht="15.75" x14ac:dyDescent="0.2">
      <c r="A23" s="53">
        <v>0</v>
      </c>
      <c r="B23" s="53"/>
      <c r="C23" s="53">
        <f t="shared" si="0"/>
        <v>1</v>
      </c>
      <c r="D23" s="55">
        <v>1</v>
      </c>
      <c r="E23" s="55"/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358</v>
      </c>
      <c r="P23" s="15" t="s">
        <v>574</v>
      </c>
      <c r="Q23" s="15">
        <v>19</v>
      </c>
      <c r="R23" s="16"/>
      <c r="S23" s="20" t="s">
        <v>571</v>
      </c>
      <c r="T23" s="21">
        <v>1953</v>
      </c>
      <c r="U23" s="26" t="s">
        <v>572</v>
      </c>
      <c r="V23" s="21">
        <v>1978</v>
      </c>
      <c r="W23" s="26"/>
      <c r="X23" s="21"/>
      <c r="Y23" s="28" t="s">
        <v>573</v>
      </c>
      <c r="Z23" s="21">
        <f t="shared" si="1"/>
        <v>34</v>
      </c>
      <c r="AA23" s="25" t="s">
        <v>97</v>
      </c>
      <c r="AB23" s="21" t="s">
        <v>309</v>
      </c>
      <c r="AC23" s="21"/>
      <c r="AE23" s="90" t="s">
        <v>373</v>
      </c>
      <c r="AF23" s="82"/>
      <c r="CP23" s="19" t="str">
        <f t="shared" si="2"/>
        <v>Bosshard Heinz</v>
      </c>
      <c r="CR23" s="19">
        <f t="shared" si="3"/>
        <v>34</v>
      </c>
      <c r="CS23" s="19" t="str">
        <f t="shared" si="4"/>
        <v xml:space="preserve"> C/B 3)</v>
      </c>
      <c r="CT23" s="154">
        <v>3205</v>
      </c>
      <c r="CU23" s="126"/>
      <c r="CV23" s="125">
        <v>773</v>
      </c>
      <c r="CW23" s="33">
        <f t="shared" si="9"/>
        <v>9</v>
      </c>
      <c r="CX23" s="83" t="str">
        <f t="shared" si="10"/>
        <v>Projektingenieur 3</v>
      </c>
      <c r="CY23" s="125">
        <v>773</v>
      </c>
      <c r="CZ23" s="33">
        <f t="shared" si="5"/>
        <v>9</v>
      </c>
      <c r="DA23" s="83" t="str">
        <f t="shared" si="6"/>
        <v>Projektingenieur 3</v>
      </c>
      <c r="DB23" s="20"/>
      <c r="DC23" s="33">
        <v>772</v>
      </c>
      <c r="DD23" s="33">
        <f t="shared" si="7"/>
        <v>8</v>
      </c>
      <c r="DE23" s="83" t="str">
        <f t="shared" si="8"/>
        <v>Projektingenieur 2</v>
      </c>
    </row>
    <row r="24" spans="1:109" s="19" customFormat="1" ht="15.75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7">
        <v>1</v>
      </c>
      <c r="I24" s="56"/>
      <c r="J24" s="54"/>
      <c r="K24" s="56"/>
      <c r="L24" s="56"/>
      <c r="M24" s="56"/>
      <c r="N24" s="58"/>
      <c r="O24" s="52" t="s">
        <v>360</v>
      </c>
      <c r="P24" s="15" t="s">
        <v>459</v>
      </c>
      <c r="Q24" s="15">
        <v>20</v>
      </c>
      <c r="R24" s="42"/>
      <c r="S24" s="27" t="s">
        <v>184</v>
      </c>
      <c r="T24" s="21">
        <v>1971</v>
      </c>
      <c r="U24" s="28" t="s">
        <v>194</v>
      </c>
      <c r="V24" s="21">
        <v>1996</v>
      </c>
      <c r="W24" s="25"/>
      <c r="X24" s="21"/>
      <c r="Y24" s="28" t="s">
        <v>91</v>
      </c>
      <c r="Z24" s="21">
        <f t="shared" si="1"/>
        <v>16</v>
      </c>
      <c r="AA24" s="25" t="s">
        <v>674</v>
      </c>
      <c r="AB24" s="21" t="s">
        <v>309</v>
      </c>
      <c r="AC24" s="21"/>
      <c r="AE24" s="90" t="s">
        <v>373</v>
      </c>
      <c r="AF24" s="82"/>
      <c r="CP24" s="19" t="str">
        <f t="shared" si="2"/>
        <v>Fuchs André</v>
      </c>
      <c r="CR24" s="19">
        <f t="shared" si="3"/>
        <v>16</v>
      </c>
      <c r="CS24" s="19" t="str">
        <f t="shared" si="4"/>
        <v xml:space="preserve"> C/B 3)</v>
      </c>
      <c r="CT24" s="154">
        <v>4255</v>
      </c>
      <c r="CU24" s="126"/>
      <c r="CV24" s="125">
        <v>773</v>
      </c>
      <c r="CW24" s="33">
        <f t="shared" si="9"/>
        <v>9</v>
      </c>
      <c r="CX24" s="83" t="str">
        <f t="shared" si="10"/>
        <v>Projektingenieur 3</v>
      </c>
      <c r="CY24" s="125">
        <v>773</v>
      </c>
      <c r="CZ24" s="33">
        <f t="shared" si="5"/>
        <v>9</v>
      </c>
      <c r="DA24" s="83" t="str">
        <f t="shared" si="6"/>
        <v>Projektingenieur 3</v>
      </c>
      <c r="DB24" s="20"/>
      <c r="DC24" s="33">
        <v>772</v>
      </c>
      <c r="DD24" s="33">
        <f t="shared" si="7"/>
        <v>8</v>
      </c>
      <c r="DE24" s="83" t="str">
        <f t="shared" si="8"/>
        <v>Projektingenieur 2</v>
      </c>
    </row>
    <row r="25" spans="1:109" s="19" customFormat="1" ht="27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358</v>
      </c>
      <c r="P25" s="15" t="s">
        <v>462</v>
      </c>
      <c r="Q25" s="15">
        <v>21</v>
      </c>
      <c r="R25" s="42"/>
      <c r="S25" s="27" t="s">
        <v>125</v>
      </c>
      <c r="T25" s="21">
        <v>1969</v>
      </c>
      <c r="U25" s="28" t="s">
        <v>194</v>
      </c>
      <c r="V25" s="21">
        <v>1997</v>
      </c>
      <c r="W25" s="25"/>
      <c r="X25" s="21"/>
      <c r="Y25" s="28" t="s">
        <v>336</v>
      </c>
      <c r="Z25" s="21">
        <f t="shared" si="1"/>
        <v>15</v>
      </c>
      <c r="AA25" s="25" t="s">
        <v>677</v>
      </c>
      <c r="AB25" s="21" t="s">
        <v>309</v>
      </c>
      <c r="AC25" s="21"/>
      <c r="AE25" s="90" t="s">
        <v>373</v>
      </c>
      <c r="AF25" s="82"/>
      <c r="CP25" s="19" t="str">
        <f t="shared" si="2"/>
        <v>Rauchfleisch Alexander</v>
      </c>
      <c r="CR25" s="19">
        <f t="shared" si="3"/>
        <v>15</v>
      </c>
      <c r="CS25" s="19" t="str">
        <f t="shared" si="4"/>
        <v xml:space="preserve"> C/B 3)</v>
      </c>
      <c r="CT25" s="154">
        <v>4254</v>
      </c>
      <c r="CU25" s="126"/>
      <c r="CV25" s="125">
        <v>773</v>
      </c>
      <c r="CW25" s="33">
        <f t="shared" si="9"/>
        <v>9</v>
      </c>
      <c r="CX25" s="83" t="str">
        <f t="shared" si="10"/>
        <v>Projektingenieur 3</v>
      </c>
      <c r="CY25" s="125">
        <v>773</v>
      </c>
      <c r="CZ25" s="33">
        <f t="shared" si="5"/>
        <v>9</v>
      </c>
      <c r="DA25" s="83" t="str">
        <f t="shared" si="6"/>
        <v>Projektingenieur 3</v>
      </c>
      <c r="DB25" s="20"/>
      <c r="DC25" s="33">
        <v>772</v>
      </c>
      <c r="DD25" s="33">
        <f t="shared" si="7"/>
        <v>8</v>
      </c>
      <c r="DE25" s="83" t="str">
        <f t="shared" si="8"/>
        <v>Projektingenieur 2</v>
      </c>
    </row>
    <row r="26" spans="1:109" s="19" customFormat="1" ht="27" x14ac:dyDescent="0.2">
      <c r="A26" s="53">
        <v>0</v>
      </c>
      <c r="B26" s="53"/>
      <c r="C26" s="53">
        <f t="shared" si="0"/>
        <v>1</v>
      </c>
      <c r="D26" s="55">
        <v>1</v>
      </c>
      <c r="E26" s="55"/>
      <c r="F26" s="56"/>
      <c r="G26" s="54"/>
      <c r="H26" s="54">
        <v>1</v>
      </c>
      <c r="I26" s="56"/>
      <c r="J26" s="54"/>
      <c r="K26" s="56"/>
      <c r="L26" s="56"/>
      <c r="M26" s="56"/>
      <c r="N26" s="58"/>
      <c r="O26" s="52" t="s">
        <v>360</v>
      </c>
      <c r="P26" s="15" t="s">
        <v>463</v>
      </c>
      <c r="Q26" s="15">
        <v>22</v>
      </c>
      <c r="R26" s="42"/>
      <c r="S26" s="27" t="s">
        <v>190</v>
      </c>
      <c r="T26" s="21">
        <v>1972</v>
      </c>
      <c r="U26" s="28" t="s">
        <v>194</v>
      </c>
      <c r="V26" s="21">
        <v>1997</v>
      </c>
      <c r="W26" s="25"/>
      <c r="X26" s="21"/>
      <c r="Y26" s="28" t="s">
        <v>202</v>
      </c>
      <c r="Z26" s="21">
        <f t="shared" si="1"/>
        <v>15</v>
      </c>
      <c r="AA26" s="25" t="s">
        <v>678</v>
      </c>
      <c r="AB26" s="21" t="s">
        <v>309</v>
      </c>
      <c r="AC26" s="21"/>
      <c r="AE26" s="90" t="s">
        <v>402</v>
      </c>
      <c r="AF26" s="82"/>
      <c r="CP26" s="19" t="str">
        <f t="shared" si="2"/>
        <v>Stoffel Patric</v>
      </c>
      <c r="CR26" s="19">
        <f t="shared" si="3"/>
        <v>15</v>
      </c>
      <c r="CS26" s="19" t="str">
        <f t="shared" si="4"/>
        <v xml:space="preserve"> C/B 3)</v>
      </c>
      <c r="CT26" s="154">
        <v>4258</v>
      </c>
      <c r="CU26" s="126"/>
      <c r="CV26" s="125">
        <v>773</v>
      </c>
      <c r="CW26" s="33">
        <f t="shared" si="9"/>
        <v>9</v>
      </c>
      <c r="CX26" s="83" t="str">
        <f t="shared" si="10"/>
        <v>Projektingenieur 3</v>
      </c>
      <c r="CY26" s="125">
        <v>773</v>
      </c>
      <c r="CZ26" s="33">
        <f t="shared" si="5"/>
        <v>9</v>
      </c>
      <c r="DA26" s="83" t="str">
        <f t="shared" si="6"/>
        <v>Projektingenieur 3</v>
      </c>
      <c r="DB26" s="20"/>
      <c r="DC26" s="33">
        <v>772</v>
      </c>
      <c r="DD26" s="33">
        <f t="shared" si="7"/>
        <v>8</v>
      </c>
      <c r="DE26" s="83" t="str">
        <f t="shared" si="8"/>
        <v>Projektingenieur 2</v>
      </c>
    </row>
    <row r="27" spans="1:109" s="19" customFormat="1" ht="27" x14ac:dyDescent="0.2">
      <c r="A27" s="53">
        <v>0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/>
      <c r="I27" s="56"/>
      <c r="J27" s="54"/>
      <c r="K27" s="56"/>
      <c r="L27" s="56"/>
      <c r="M27" s="56"/>
      <c r="N27" s="58"/>
      <c r="O27" s="52" t="s">
        <v>359</v>
      </c>
      <c r="P27" s="15" t="s">
        <v>464</v>
      </c>
      <c r="Q27" s="15">
        <v>23</v>
      </c>
      <c r="R27" s="42"/>
      <c r="S27" s="27" t="s">
        <v>206</v>
      </c>
      <c r="T27" s="21">
        <v>1969</v>
      </c>
      <c r="U27" s="28" t="s">
        <v>221</v>
      </c>
      <c r="V27" s="21">
        <v>1998</v>
      </c>
      <c r="W27" s="25"/>
      <c r="X27" s="21"/>
      <c r="Y27" s="28" t="s">
        <v>548</v>
      </c>
      <c r="Z27" s="21">
        <f t="shared" si="1"/>
        <v>14</v>
      </c>
      <c r="AA27" s="25" t="s">
        <v>679</v>
      </c>
      <c r="AB27" s="21" t="s">
        <v>309</v>
      </c>
      <c r="AC27" s="21"/>
      <c r="AE27" s="90" t="s">
        <v>402</v>
      </c>
      <c r="AF27" s="82"/>
      <c r="CP27" s="19" t="str">
        <f t="shared" si="2"/>
        <v>Fuchs Christian</v>
      </c>
      <c r="CR27" s="19">
        <f t="shared" si="3"/>
        <v>14</v>
      </c>
      <c r="CS27" s="19" t="str">
        <f t="shared" si="4"/>
        <v xml:space="preserve"> C/B 3)</v>
      </c>
      <c r="CT27" s="154">
        <v>4263</v>
      </c>
      <c r="CU27" s="126"/>
      <c r="CV27" s="125">
        <v>773</v>
      </c>
      <c r="CW27" s="33">
        <f t="shared" si="9"/>
        <v>9</v>
      </c>
      <c r="CX27" s="83" t="str">
        <f t="shared" si="10"/>
        <v>Projektingenieur 3</v>
      </c>
      <c r="CY27" s="125">
        <v>773</v>
      </c>
      <c r="CZ27" s="33">
        <f t="shared" si="5"/>
        <v>9</v>
      </c>
      <c r="DA27" s="83" t="str">
        <f t="shared" si="6"/>
        <v>Projektingenieur 3</v>
      </c>
      <c r="DB27" s="20"/>
      <c r="DC27" s="33">
        <v>772</v>
      </c>
      <c r="DD27" s="33">
        <f t="shared" si="7"/>
        <v>8</v>
      </c>
      <c r="DE27" s="83" t="str">
        <f t="shared" si="8"/>
        <v>Projektingenieur 2</v>
      </c>
    </row>
    <row r="28" spans="1:109" s="19" customFormat="1" ht="15.75" x14ac:dyDescent="0.2">
      <c r="A28" s="53">
        <v>0</v>
      </c>
      <c r="B28" s="53"/>
      <c r="C28" s="53">
        <f t="shared" si="0"/>
        <v>1</v>
      </c>
      <c r="D28" s="55"/>
      <c r="E28" s="55">
        <v>1</v>
      </c>
      <c r="F28" s="56"/>
      <c r="G28" s="54"/>
      <c r="H28" s="54"/>
      <c r="I28" s="56"/>
      <c r="J28" s="54"/>
      <c r="K28" s="56"/>
      <c r="L28" s="56"/>
      <c r="M28" s="56"/>
      <c r="N28" s="58"/>
      <c r="O28" s="52" t="s">
        <v>360</v>
      </c>
      <c r="P28" s="15" t="s">
        <v>446</v>
      </c>
      <c r="Q28" s="15">
        <v>24</v>
      </c>
      <c r="R28" s="16"/>
      <c r="S28" s="20" t="s">
        <v>109</v>
      </c>
      <c r="T28" s="21">
        <v>1947</v>
      </c>
      <c r="U28" s="26" t="s">
        <v>198</v>
      </c>
      <c r="V28" s="21">
        <v>1971</v>
      </c>
      <c r="W28" s="26"/>
      <c r="X28" s="21"/>
      <c r="Y28" s="28" t="s">
        <v>91</v>
      </c>
      <c r="Z28" s="21">
        <f t="shared" si="1"/>
        <v>41</v>
      </c>
      <c r="AA28" s="25" t="s">
        <v>670</v>
      </c>
      <c r="AB28" s="21" t="s">
        <v>885</v>
      </c>
      <c r="AC28" s="21"/>
      <c r="AE28" s="90" t="s">
        <v>373</v>
      </c>
      <c r="AF28" s="82"/>
      <c r="CP28" s="19" t="str">
        <f t="shared" si="2"/>
        <v>Yelman Mahir</v>
      </c>
      <c r="CR28" s="19">
        <f t="shared" si="3"/>
        <v>41</v>
      </c>
      <c r="CS28" s="152" t="str">
        <f t="shared" si="4"/>
        <v xml:space="preserve"> C/B 5)</v>
      </c>
      <c r="CT28" s="154">
        <v>4162</v>
      </c>
      <c r="CU28" s="126"/>
      <c r="CV28" s="125">
        <v>773</v>
      </c>
      <c r="CW28" s="33">
        <f t="shared" si="9"/>
        <v>9</v>
      </c>
      <c r="CX28" s="83" t="str">
        <f t="shared" si="10"/>
        <v>Projektingenieur 3</v>
      </c>
      <c r="CY28" s="125">
        <v>772</v>
      </c>
      <c r="CZ28" s="33">
        <f t="shared" si="5"/>
        <v>8</v>
      </c>
      <c r="DA28" s="83" t="str">
        <f t="shared" si="6"/>
        <v>Projektingenieur 2</v>
      </c>
      <c r="DB28" s="20"/>
      <c r="DC28" s="33">
        <v>772</v>
      </c>
      <c r="DD28" s="33">
        <f t="shared" si="7"/>
        <v>8</v>
      </c>
      <c r="DE28" s="83" t="str">
        <f t="shared" si="8"/>
        <v>Projektingenieur 2</v>
      </c>
    </row>
    <row r="29" spans="1:109" s="19" customFormat="1" x14ac:dyDescent="0.2">
      <c r="A29" s="53">
        <v>0</v>
      </c>
      <c r="B29" s="53"/>
      <c r="C29" s="53">
        <f t="shared" si="0"/>
        <v>1</v>
      </c>
      <c r="D29" s="55"/>
      <c r="E29" s="55">
        <v>1</v>
      </c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361</v>
      </c>
      <c r="P29" s="15" t="s">
        <v>447</v>
      </c>
      <c r="Q29" s="15">
        <v>25</v>
      </c>
      <c r="R29" s="16"/>
      <c r="S29" s="20" t="s">
        <v>111</v>
      </c>
      <c r="T29" s="21">
        <v>1954</v>
      </c>
      <c r="U29" s="28" t="s">
        <v>195</v>
      </c>
      <c r="V29" s="21">
        <v>1976</v>
      </c>
      <c r="W29" s="25"/>
      <c r="X29" s="21"/>
      <c r="Y29" s="28" t="s">
        <v>547</v>
      </c>
      <c r="Z29" s="21">
        <f t="shared" si="1"/>
        <v>36</v>
      </c>
      <c r="AA29" s="25" t="s">
        <v>671</v>
      </c>
      <c r="AB29" s="21" t="s">
        <v>105</v>
      </c>
      <c r="AC29" s="21"/>
      <c r="AE29" s="90" t="s">
        <v>415</v>
      </c>
      <c r="AF29" s="82"/>
      <c r="CP29" s="19" t="str">
        <f t="shared" si="2"/>
        <v>Buser Edi</v>
      </c>
      <c r="CR29" s="19">
        <f t="shared" si="3"/>
        <v>36</v>
      </c>
      <c r="CS29" s="19" t="str">
        <f t="shared" si="4"/>
        <v>C</v>
      </c>
      <c r="CT29" s="154">
        <v>3160</v>
      </c>
      <c r="CU29" s="126"/>
      <c r="CV29" s="125">
        <v>772</v>
      </c>
      <c r="CW29" s="33">
        <f t="shared" si="9"/>
        <v>8</v>
      </c>
      <c r="CX29" s="83" t="str">
        <f t="shared" si="10"/>
        <v>Projektingenieur 2</v>
      </c>
      <c r="CY29" s="125">
        <v>772</v>
      </c>
      <c r="CZ29" s="33">
        <f t="shared" si="5"/>
        <v>8</v>
      </c>
      <c r="DA29" s="83" t="str">
        <f t="shared" si="6"/>
        <v>Projektingenieur 2</v>
      </c>
      <c r="DB29" s="20"/>
      <c r="DC29" s="33">
        <v>772</v>
      </c>
      <c r="DD29" s="33">
        <f t="shared" si="7"/>
        <v>8</v>
      </c>
      <c r="DE29" s="83" t="str">
        <f t="shared" si="8"/>
        <v>Projektingenieur 2</v>
      </c>
    </row>
    <row r="30" spans="1:109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4">
        <v>1</v>
      </c>
      <c r="I30" s="56"/>
      <c r="J30" s="54"/>
      <c r="K30" s="56"/>
      <c r="L30" s="56"/>
      <c r="M30" s="56"/>
      <c r="N30" s="58"/>
      <c r="O30" s="52" t="s">
        <v>359</v>
      </c>
      <c r="P30" s="15" t="s">
        <v>448</v>
      </c>
      <c r="Q30" s="15">
        <v>26</v>
      </c>
      <c r="R30" s="16"/>
      <c r="S30" s="20" t="s">
        <v>112</v>
      </c>
      <c r="T30" s="21">
        <v>1956</v>
      </c>
      <c r="U30" s="26" t="s">
        <v>854</v>
      </c>
      <c r="V30" s="21">
        <v>1981</v>
      </c>
      <c r="W30" s="25" t="s">
        <v>855</v>
      </c>
      <c r="X30" s="21">
        <v>1990</v>
      </c>
      <c r="Y30" s="28" t="s">
        <v>329</v>
      </c>
      <c r="Z30" s="21">
        <f t="shared" si="1"/>
        <v>31</v>
      </c>
      <c r="AA30" s="25" t="s">
        <v>671</v>
      </c>
      <c r="AB30" s="21" t="s">
        <v>105</v>
      </c>
      <c r="AC30" s="21"/>
      <c r="AE30" s="90" t="s">
        <v>389</v>
      </c>
      <c r="AF30" s="82"/>
      <c r="CP30" s="19" t="str">
        <f t="shared" si="2"/>
        <v>Bergmann Georg</v>
      </c>
      <c r="CR30" s="19">
        <f t="shared" si="3"/>
        <v>31</v>
      </c>
      <c r="CS30" s="19" t="str">
        <f t="shared" si="4"/>
        <v>C</v>
      </c>
      <c r="CT30" s="154">
        <v>4185</v>
      </c>
      <c r="CU30" s="126"/>
      <c r="CV30" s="125">
        <v>772</v>
      </c>
      <c r="CW30" s="33">
        <f t="shared" si="9"/>
        <v>8</v>
      </c>
      <c r="CX30" s="83" t="str">
        <f t="shared" si="10"/>
        <v>Projektingenieur 2</v>
      </c>
      <c r="CY30" s="125">
        <v>772</v>
      </c>
      <c r="CZ30" s="33">
        <f t="shared" si="5"/>
        <v>8</v>
      </c>
      <c r="DA30" s="83" t="str">
        <f t="shared" si="6"/>
        <v>Projektingenieur 2</v>
      </c>
      <c r="DB30" s="20"/>
      <c r="DC30" s="33">
        <v>772</v>
      </c>
      <c r="DD30" s="33">
        <f t="shared" si="7"/>
        <v>8</v>
      </c>
      <c r="DE30" s="83" t="str">
        <f t="shared" si="8"/>
        <v>Projektingenieur 2</v>
      </c>
    </row>
    <row r="31" spans="1:109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450</v>
      </c>
      <c r="Q31" s="15">
        <v>27</v>
      </c>
      <c r="R31" s="16"/>
      <c r="S31" s="20" t="s">
        <v>214</v>
      </c>
      <c r="T31" s="21">
        <v>1960</v>
      </c>
      <c r="U31" s="28" t="s">
        <v>237</v>
      </c>
      <c r="V31" s="21">
        <v>1986</v>
      </c>
      <c r="W31" s="25"/>
      <c r="X31" s="21"/>
      <c r="Y31" s="28" t="s">
        <v>228</v>
      </c>
      <c r="Z31" s="21">
        <f t="shared" si="1"/>
        <v>26</v>
      </c>
      <c r="AA31" s="25" t="s">
        <v>672</v>
      </c>
      <c r="AB31" s="21" t="s">
        <v>105</v>
      </c>
      <c r="AC31" s="21"/>
      <c r="AE31" s="90" t="s">
        <v>373</v>
      </c>
      <c r="AF31" s="82"/>
      <c r="CP31" s="19" t="str">
        <f t="shared" si="2"/>
        <v>Beck Peter</v>
      </c>
      <c r="CR31" s="19">
        <f t="shared" si="3"/>
        <v>26</v>
      </c>
      <c r="CS31" s="19" t="str">
        <f t="shared" si="4"/>
        <v>C</v>
      </c>
      <c r="CT31" s="154">
        <v>4269</v>
      </c>
      <c r="CU31" s="126"/>
      <c r="CV31" s="125">
        <v>772</v>
      </c>
      <c r="CW31" s="33">
        <f t="shared" si="9"/>
        <v>8</v>
      </c>
      <c r="CX31" s="83" t="str">
        <f t="shared" si="10"/>
        <v>Projektingenieur 2</v>
      </c>
      <c r="CY31" s="125">
        <v>772</v>
      </c>
      <c r="CZ31" s="33">
        <f t="shared" si="5"/>
        <v>8</v>
      </c>
      <c r="DA31" s="83" t="str">
        <f t="shared" si="6"/>
        <v>Projektingenieur 2</v>
      </c>
      <c r="DB31" s="20"/>
      <c r="DC31" s="33">
        <v>772</v>
      </c>
      <c r="DD31" s="33">
        <f t="shared" si="7"/>
        <v>8</v>
      </c>
      <c r="DE31" s="83" t="str">
        <f t="shared" si="8"/>
        <v>Projektingenieur 2</v>
      </c>
    </row>
    <row r="32" spans="1:109" s="19" customFormat="1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361</v>
      </c>
      <c r="P32" s="15" t="s">
        <v>873</v>
      </c>
      <c r="Q32" s="15">
        <v>28</v>
      </c>
      <c r="R32" s="16"/>
      <c r="S32" s="20" t="s">
        <v>874</v>
      </c>
      <c r="T32" s="21">
        <v>1959</v>
      </c>
      <c r="U32" s="26" t="s">
        <v>117</v>
      </c>
      <c r="V32" s="21">
        <v>1990</v>
      </c>
      <c r="W32" s="25"/>
      <c r="X32" s="21"/>
      <c r="Y32" s="28" t="s">
        <v>875</v>
      </c>
      <c r="Z32" s="21">
        <f t="shared" si="1"/>
        <v>22</v>
      </c>
      <c r="AA32" s="25" t="s">
        <v>671</v>
      </c>
      <c r="AB32" s="21" t="s">
        <v>105</v>
      </c>
      <c r="AC32" s="21"/>
      <c r="AE32" s="90" t="s">
        <v>389</v>
      </c>
      <c r="AF32" s="82"/>
      <c r="CP32" s="19" t="str">
        <f t="shared" si="2"/>
        <v>Wick Bernd</v>
      </c>
      <c r="CR32" s="19">
        <f t="shared" si="3"/>
        <v>22</v>
      </c>
      <c r="CS32" s="19" t="str">
        <f t="shared" si="4"/>
        <v>C</v>
      </c>
      <c r="CT32" s="154">
        <v>3208</v>
      </c>
      <c r="CU32" s="126"/>
      <c r="CV32" s="125">
        <v>772</v>
      </c>
      <c r="CW32" s="33">
        <f t="shared" si="9"/>
        <v>8</v>
      </c>
      <c r="CX32" s="83" t="str">
        <f t="shared" si="10"/>
        <v>Projektingenieur 2</v>
      </c>
      <c r="CY32" s="125"/>
      <c r="CZ32" s="33"/>
      <c r="DA32" s="83"/>
      <c r="DB32" s="20"/>
      <c r="DC32" s="33">
        <v>772</v>
      </c>
      <c r="DD32" s="33">
        <f t="shared" si="7"/>
        <v>8</v>
      </c>
      <c r="DE32" s="83" t="str">
        <f t="shared" si="8"/>
        <v>Projektingenieur 2</v>
      </c>
    </row>
    <row r="33" spans="1:109" s="19" customFormat="1" x14ac:dyDescent="0.2">
      <c r="A33" s="53">
        <v>1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359</v>
      </c>
      <c r="P33" s="15" t="s">
        <v>452</v>
      </c>
      <c r="Q33" s="15">
        <v>29</v>
      </c>
      <c r="R33" s="42"/>
      <c r="S33" s="27" t="s">
        <v>122</v>
      </c>
      <c r="T33" s="21">
        <v>1968</v>
      </c>
      <c r="U33" s="28" t="s">
        <v>201</v>
      </c>
      <c r="V33" s="21">
        <v>1994</v>
      </c>
      <c r="W33" s="25"/>
      <c r="X33" s="21"/>
      <c r="Y33" s="26" t="s">
        <v>123</v>
      </c>
      <c r="Z33" s="21">
        <f t="shared" si="1"/>
        <v>18</v>
      </c>
      <c r="AA33" s="25" t="s">
        <v>673</v>
      </c>
      <c r="AB33" s="21" t="s">
        <v>105</v>
      </c>
      <c r="AC33" s="21"/>
      <c r="AE33" s="90" t="s">
        <v>373</v>
      </c>
      <c r="AF33" s="82"/>
      <c r="CP33" s="19" t="str">
        <f t="shared" si="2"/>
        <v>Kern Etienne</v>
      </c>
      <c r="CR33" s="19">
        <f t="shared" si="3"/>
        <v>18</v>
      </c>
      <c r="CS33" s="19" t="str">
        <f t="shared" si="4"/>
        <v>C</v>
      </c>
      <c r="CT33" s="154">
        <v>4246</v>
      </c>
      <c r="CU33" s="126"/>
      <c r="CV33" s="125">
        <v>772</v>
      </c>
      <c r="CW33" s="33">
        <f t="shared" si="9"/>
        <v>8</v>
      </c>
      <c r="CX33" s="83" t="str">
        <f t="shared" si="10"/>
        <v>Projektingenieur 2</v>
      </c>
      <c r="CY33" s="125">
        <v>772</v>
      </c>
      <c r="CZ33" s="33">
        <f t="shared" ref="CZ33:CZ44" si="11">VLOOKUP($CY33,Funktionsbezeichnungen,3,0)</f>
        <v>8</v>
      </c>
      <c r="DA33" s="83" t="str">
        <f t="shared" ref="DA33:DA44" si="12">VLOOKUP($CY33,Funktionsbezeichnungen,2,0)</f>
        <v>Projektingenieur 2</v>
      </c>
      <c r="DB33" s="20"/>
      <c r="DC33" s="33">
        <v>772</v>
      </c>
      <c r="DD33" s="33">
        <f t="shared" si="7"/>
        <v>8</v>
      </c>
      <c r="DE33" s="83" t="str">
        <f t="shared" si="8"/>
        <v>Projektingenieur 2</v>
      </c>
    </row>
    <row r="34" spans="1:109" s="19" customForma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458</v>
      </c>
      <c r="Q34" s="15">
        <v>30</v>
      </c>
      <c r="R34" s="16"/>
      <c r="S34" s="20" t="s">
        <v>275</v>
      </c>
      <c r="T34" s="21">
        <v>1969</v>
      </c>
      <c r="U34" s="28" t="s">
        <v>299</v>
      </c>
      <c r="V34" s="21">
        <v>1996</v>
      </c>
      <c r="W34" s="25"/>
      <c r="X34" s="21"/>
      <c r="Y34" s="25" t="s">
        <v>276</v>
      </c>
      <c r="Z34" s="21">
        <f t="shared" si="1"/>
        <v>16</v>
      </c>
      <c r="AA34" s="25" t="s">
        <v>110</v>
      </c>
      <c r="AB34" s="21" t="s">
        <v>105</v>
      </c>
      <c r="AC34" s="21"/>
      <c r="AE34" s="90" t="s">
        <v>376</v>
      </c>
      <c r="AF34" s="82"/>
      <c r="CP34" s="19" t="str">
        <f t="shared" si="2"/>
        <v>Knoll Bernd</v>
      </c>
      <c r="CR34" s="19">
        <f t="shared" si="3"/>
        <v>16</v>
      </c>
      <c r="CS34" s="19" t="str">
        <f t="shared" si="4"/>
        <v>C</v>
      </c>
      <c r="CT34" s="154">
        <v>4291</v>
      </c>
      <c r="CU34" s="126"/>
      <c r="CV34" s="125">
        <v>772</v>
      </c>
      <c r="CW34" s="33">
        <f t="shared" si="9"/>
        <v>8</v>
      </c>
      <c r="CX34" s="83" t="str">
        <f t="shared" si="10"/>
        <v>Projektingenieur 2</v>
      </c>
      <c r="CY34" s="125">
        <v>772</v>
      </c>
      <c r="CZ34" s="33">
        <f t="shared" si="11"/>
        <v>8</v>
      </c>
      <c r="DA34" s="83" t="str">
        <f t="shared" si="12"/>
        <v>Projektingenieur 2</v>
      </c>
      <c r="DB34" s="20"/>
      <c r="DC34" s="33">
        <v>772</v>
      </c>
      <c r="DD34" s="33">
        <f t="shared" si="7"/>
        <v>8</v>
      </c>
      <c r="DE34" s="83" t="str">
        <f t="shared" si="8"/>
        <v>Projektingenieur 2</v>
      </c>
    </row>
    <row r="35" spans="1:109" s="19" customFormat="1" ht="24.95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/>
      <c r="F35" s="56">
        <v>1</v>
      </c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460</v>
      </c>
      <c r="Q35" s="15">
        <v>31</v>
      </c>
      <c r="R35" s="42"/>
      <c r="S35" s="27" t="s">
        <v>231</v>
      </c>
      <c r="T35" s="21">
        <v>1967</v>
      </c>
      <c r="U35" s="28" t="s">
        <v>232</v>
      </c>
      <c r="V35" s="21">
        <v>1996</v>
      </c>
      <c r="W35" s="25"/>
      <c r="X35" s="21"/>
      <c r="Y35" s="28" t="s">
        <v>233</v>
      </c>
      <c r="Z35" s="21">
        <f t="shared" si="1"/>
        <v>16</v>
      </c>
      <c r="AA35" s="25" t="s">
        <v>675</v>
      </c>
      <c r="AB35" s="21" t="s">
        <v>105</v>
      </c>
      <c r="AC35" s="21"/>
      <c r="AE35" s="90" t="s">
        <v>373</v>
      </c>
      <c r="AF35" s="82"/>
      <c r="CP35" s="19" t="str">
        <f t="shared" si="2"/>
        <v>Ruff Ute</v>
      </c>
      <c r="CR35" s="19">
        <f t="shared" si="3"/>
        <v>16</v>
      </c>
      <c r="CS35" s="19" t="str">
        <f t="shared" si="4"/>
        <v>C</v>
      </c>
      <c r="CT35" s="154">
        <v>4277</v>
      </c>
      <c r="CU35" s="126"/>
      <c r="CV35" s="125">
        <v>782</v>
      </c>
      <c r="CW35" s="33">
        <f t="shared" si="9"/>
        <v>8</v>
      </c>
      <c r="CX35" s="83" t="str">
        <f t="shared" si="10"/>
        <v>Projektingenieur 2</v>
      </c>
      <c r="CY35" s="125">
        <v>782</v>
      </c>
      <c r="CZ35" s="33">
        <f t="shared" si="11"/>
        <v>8</v>
      </c>
      <c r="DA35" s="83" t="str">
        <f t="shared" si="12"/>
        <v>Projektingenieur 2</v>
      </c>
      <c r="DB35" s="20"/>
      <c r="DC35" s="33">
        <v>782</v>
      </c>
      <c r="DD35" s="33">
        <f t="shared" si="7"/>
        <v>8</v>
      </c>
      <c r="DE35" s="83" t="str">
        <f t="shared" si="8"/>
        <v>Projektingenieur 2</v>
      </c>
    </row>
    <row r="36" spans="1:109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14</v>
      </c>
      <c r="AA36" s="25" t="s">
        <v>680</v>
      </c>
      <c r="AB36" s="21" t="s">
        <v>105</v>
      </c>
      <c r="AC36" s="21"/>
      <c r="AE36" s="157" t="s">
        <v>373</v>
      </c>
      <c r="AF36" s="82"/>
      <c r="CP36" s="19" t="str">
        <f t="shared" si="2"/>
        <v>Haas Gabi</v>
      </c>
      <c r="CR36" s="19">
        <f t="shared" si="3"/>
        <v>14</v>
      </c>
      <c r="CS36" s="19" t="str">
        <f t="shared" si="4"/>
        <v>C</v>
      </c>
      <c r="CT36" s="154">
        <v>4288</v>
      </c>
      <c r="CU36" s="126"/>
      <c r="CV36" s="125">
        <v>772</v>
      </c>
      <c r="CW36" s="33">
        <f t="shared" si="9"/>
        <v>8</v>
      </c>
      <c r="CX36" s="83" t="str">
        <f t="shared" si="10"/>
        <v>Projektingenieur 2</v>
      </c>
      <c r="CY36" s="125">
        <v>772</v>
      </c>
      <c r="CZ36" s="33">
        <f t="shared" si="11"/>
        <v>8</v>
      </c>
      <c r="DA36" s="83" t="str">
        <f t="shared" si="12"/>
        <v>Projektingenieur 2</v>
      </c>
      <c r="DB36" s="20"/>
      <c r="DC36" s="33">
        <v>772</v>
      </c>
      <c r="DD36" s="33">
        <f t="shared" si="7"/>
        <v>8</v>
      </c>
      <c r="DE36" s="83" t="str">
        <f t="shared" si="8"/>
        <v>Projektingenieur 2</v>
      </c>
    </row>
    <row r="37" spans="1:109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14</v>
      </c>
      <c r="AA37" s="25" t="s">
        <v>392</v>
      </c>
      <c r="AB37" s="21" t="s">
        <v>105</v>
      </c>
      <c r="AC37" s="21"/>
      <c r="AE37" s="90" t="s">
        <v>404</v>
      </c>
      <c r="AF37" s="82"/>
      <c r="CP37" s="19" t="str">
        <f t="shared" si="2"/>
        <v>Martin Dirk</v>
      </c>
      <c r="CR37" s="19">
        <f t="shared" si="3"/>
        <v>14</v>
      </c>
      <c r="CS37" s="19" t="str">
        <f t="shared" si="4"/>
        <v>C</v>
      </c>
      <c r="CT37" s="154">
        <v>7696</v>
      </c>
      <c r="CU37" s="126"/>
      <c r="CV37" s="125">
        <v>772</v>
      </c>
      <c r="CW37" s="33">
        <f t="shared" si="9"/>
        <v>8</v>
      </c>
      <c r="CX37" s="83" t="str">
        <f t="shared" si="10"/>
        <v>Projektingenieur 2</v>
      </c>
      <c r="CY37" s="125">
        <v>772</v>
      </c>
      <c r="CZ37" s="33">
        <f t="shared" si="11"/>
        <v>8</v>
      </c>
      <c r="DA37" s="83" t="str">
        <f t="shared" si="12"/>
        <v>Projektingenieur 2</v>
      </c>
      <c r="DB37" s="20"/>
      <c r="DC37" s="33">
        <v>772</v>
      </c>
      <c r="DD37" s="33">
        <f t="shared" si="7"/>
        <v>8</v>
      </c>
      <c r="DE37" s="83" t="str">
        <f t="shared" si="8"/>
        <v>Projektingenieur 2</v>
      </c>
    </row>
    <row r="38" spans="1:109" s="19" customFormat="1" x14ac:dyDescent="0.2">
      <c r="A38" s="53">
        <v>0</v>
      </c>
      <c r="B38" s="53">
        <v>1</v>
      </c>
      <c r="C38" s="53">
        <f t="shared" si="0"/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si="1"/>
        <v>13</v>
      </c>
      <c r="AA38" s="25" t="s">
        <v>681</v>
      </c>
      <c r="AB38" s="21" t="s">
        <v>105</v>
      </c>
      <c r="AC38" s="21"/>
      <c r="AE38" s="90" t="s">
        <v>373</v>
      </c>
      <c r="AF38" s="82"/>
      <c r="CP38" s="19" t="str">
        <f t="shared" si="2"/>
        <v>Raupp Daniela</v>
      </c>
      <c r="CR38" s="19">
        <f t="shared" si="3"/>
        <v>13</v>
      </c>
      <c r="CS38" s="19" t="str">
        <f t="shared" si="4"/>
        <v>C</v>
      </c>
      <c r="CT38" s="154">
        <v>3204</v>
      </c>
      <c r="CU38" s="126"/>
      <c r="CV38" s="125">
        <v>772</v>
      </c>
      <c r="CW38" s="33">
        <f t="shared" si="9"/>
        <v>8</v>
      </c>
      <c r="CX38" s="83" t="str">
        <f t="shared" si="10"/>
        <v>Projektingenieur 2</v>
      </c>
      <c r="CY38" s="125">
        <v>772</v>
      </c>
      <c r="CZ38" s="33">
        <f t="shared" si="11"/>
        <v>8</v>
      </c>
      <c r="DA38" s="83" t="str">
        <f t="shared" si="12"/>
        <v>Projektingenieur 2</v>
      </c>
      <c r="DB38" s="20"/>
      <c r="DC38" s="33">
        <v>772</v>
      </c>
      <c r="DD38" s="33">
        <f t="shared" si="7"/>
        <v>8</v>
      </c>
      <c r="DE38" s="83" t="str">
        <f t="shared" si="8"/>
        <v>Projektingenieur 2</v>
      </c>
    </row>
    <row r="39" spans="1:109" s="19" customFormat="1" x14ac:dyDescent="0.2">
      <c r="A39" s="53">
        <v>0</v>
      </c>
      <c r="B39" s="53"/>
      <c r="C39" s="53">
        <f t="shared" si="0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1"/>
        <v>12</v>
      </c>
      <c r="AA39" s="25" t="s">
        <v>97</v>
      </c>
      <c r="AB39" s="21" t="s">
        <v>105</v>
      </c>
      <c r="AC39" s="21"/>
      <c r="AE39" s="90" t="s">
        <v>373</v>
      </c>
      <c r="AF39" s="82"/>
      <c r="CP39" s="19" t="str">
        <f t="shared" si="2"/>
        <v>Albrecht Stefan</v>
      </c>
      <c r="CR39" s="19">
        <f t="shared" si="3"/>
        <v>12</v>
      </c>
      <c r="CS39" s="19" t="str">
        <f t="shared" si="4"/>
        <v>C</v>
      </c>
      <c r="CT39" s="154">
        <v>4900</v>
      </c>
      <c r="CU39" s="126"/>
      <c r="CV39" s="125">
        <v>772</v>
      </c>
      <c r="CW39" s="33">
        <f t="shared" si="9"/>
        <v>8</v>
      </c>
      <c r="CX39" s="83" t="str">
        <f t="shared" si="10"/>
        <v>Projektingenieur 2</v>
      </c>
      <c r="CY39" s="125">
        <v>772</v>
      </c>
      <c r="CZ39" s="33">
        <f t="shared" si="11"/>
        <v>8</v>
      </c>
      <c r="DA39" s="83" t="str">
        <f t="shared" si="12"/>
        <v>Projektingenieur 2</v>
      </c>
      <c r="DB39" s="20"/>
      <c r="DC39" s="33">
        <v>772</v>
      </c>
      <c r="DD39" s="33">
        <f t="shared" si="7"/>
        <v>8</v>
      </c>
      <c r="DE39" s="83" t="str">
        <f t="shared" si="8"/>
        <v>Projektingenieur 2</v>
      </c>
    </row>
    <row r="40" spans="1:109" s="19" customFormat="1" x14ac:dyDescent="0.2">
      <c r="A40" s="53">
        <v>0</v>
      </c>
      <c r="B40" s="53"/>
      <c r="C40" s="53">
        <f t="shared" si="0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1"/>
        <v>12</v>
      </c>
      <c r="AA40" s="25" t="s">
        <v>97</v>
      </c>
      <c r="AB40" s="21" t="s">
        <v>105</v>
      </c>
      <c r="AC40" s="21"/>
      <c r="AE40" s="90" t="s">
        <v>620</v>
      </c>
      <c r="AF40" s="82"/>
      <c r="CP40" s="19" t="str">
        <f t="shared" si="2"/>
        <v>Trouillet Jean-Georges</v>
      </c>
      <c r="CR40" s="19">
        <f t="shared" si="3"/>
        <v>12</v>
      </c>
      <c r="CS40" s="19" t="str">
        <f t="shared" si="4"/>
        <v>C</v>
      </c>
      <c r="CT40" s="154">
        <v>3206</v>
      </c>
      <c r="CU40" s="126"/>
      <c r="CV40" s="125">
        <v>772</v>
      </c>
      <c r="CW40" s="33">
        <f t="shared" si="9"/>
        <v>8</v>
      </c>
      <c r="CX40" s="83" t="str">
        <f t="shared" si="10"/>
        <v>Projektingenieur 2</v>
      </c>
      <c r="CY40" s="125">
        <v>772</v>
      </c>
      <c r="CZ40" s="33">
        <f t="shared" si="11"/>
        <v>8</v>
      </c>
      <c r="DA40" s="83" t="str">
        <f t="shared" si="12"/>
        <v>Projektingenieur 2</v>
      </c>
      <c r="DB40" s="20"/>
      <c r="DC40" s="33">
        <v>772</v>
      </c>
      <c r="DD40" s="33">
        <f t="shared" si="7"/>
        <v>8</v>
      </c>
      <c r="DE40" s="83" t="str">
        <f t="shared" si="8"/>
        <v>Projektingenieur 2</v>
      </c>
    </row>
    <row r="41" spans="1:109" s="19" customFormat="1" x14ac:dyDescent="0.2">
      <c r="A41" s="53">
        <v>0</v>
      </c>
      <c r="B41" s="53">
        <v>1</v>
      </c>
      <c r="C41" s="53">
        <f t="shared" si="0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359</v>
      </c>
      <c r="P41" s="15" t="s">
        <v>470</v>
      </c>
      <c r="Q41" s="15">
        <v>37</v>
      </c>
      <c r="R41" s="42"/>
      <c r="S41" s="27" t="s">
        <v>227</v>
      </c>
      <c r="T41" s="21">
        <v>1976</v>
      </c>
      <c r="U41" s="28" t="s">
        <v>604</v>
      </c>
      <c r="V41" s="21">
        <v>2001</v>
      </c>
      <c r="W41" s="25"/>
      <c r="X41" s="21"/>
      <c r="Y41" s="28" t="s">
        <v>106</v>
      </c>
      <c r="Z41" s="21">
        <f t="shared" si="1"/>
        <v>11</v>
      </c>
      <c r="AA41" s="25" t="s">
        <v>605</v>
      </c>
      <c r="AB41" s="21" t="s">
        <v>105</v>
      </c>
      <c r="AC41" s="21"/>
      <c r="AE41" s="157" t="s">
        <v>891</v>
      </c>
      <c r="AF41" s="82"/>
      <c r="CP41" s="19" t="str">
        <f t="shared" si="2"/>
        <v>Chroust Steffi</v>
      </c>
      <c r="CR41" s="19">
        <f t="shared" si="3"/>
        <v>11</v>
      </c>
      <c r="CS41" s="19" t="str">
        <f t="shared" si="4"/>
        <v>C</v>
      </c>
      <c r="CT41" s="154">
        <v>4275</v>
      </c>
      <c r="CU41" s="126"/>
      <c r="CV41" s="125">
        <v>782</v>
      </c>
      <c r="CW41" s="33">
        <f t="shared" si="9"/>
        <v>8</v>
      </c>
      <c r="CX41" s="83" t="str">
        <f t="shared" si="10"/>
        <v>Projektingenieur 2</v>
      </c>
      <c r="CY41" s="125">
        <v>782</v>
      </c>
      <c r="CZ41" s="33">
        <f t="shared" si="11"/>
        <v>8</v>
      </c>
      <c r="DA41" s="83" t="str">
        <f t="shared" si="12"/>
        <v>Projektingenieur 2</v>
      </c>
      <c r="DB41" s="20"/>
      <c r="DC41" s="33">
        <v>781</v>
      </c>
      <c r="DD41" s="33">
        <f t="shared" si="7"/>
        <v>7</v>
      </c>
      <c r="DE41" s="83" t="str">
        <f t="shared" si="8"/>
        <v>Projektingenieur 1</v>
      </c>
    </row>
    <row r="42" spans="1:109" s="19" customFormat="1" x14ac:dyDescent="0.2">
      <c r="A42" s="53">
        <v>0</v>
      </c>
      <c r="B42" s="53"/>
      <c r="C42" s="53">
        <f t="shared" si="0"/>
        <v>1</v>
      </c>
      <c r="D42" s="55">
        <v>1</v>
      </c>
      <c r="E42" s="55"/>
      <c r="F42" s="56"/>
      <c r="G42" s="54"/>
      <c r="H42" s="54"/>
      <c r="I42" s="56"/>
      <c r="J42" s="54"/>
      <c r="K42" s="56"/>
      <c r="L42" s="56"/>
      <c r="M42" s="56"/>
      <c r="N42" s="58"/>
      <c r="O42" s="52" t="s">
        <v>359</v>
      </c>
      <c r="P42" s="15" t="s">
        <v>471</v>
      </c>
      <c r="Q42" s="15">
        <v>38</v>
      </c>
      <c r="R42" s="42"/>
      <c r="S42" s="27" t="s">
        <v>229</v>
      </c>
      <c r="T42" s="21">
        <v>1976</v>
      </c>
      <c r="U42" s="28" t="s">
        <v>241</v>
      </c>
      <c r="V42" s="21">
        <v>2001</v>
      </c>
      <c r="W42" s="25"/>
      <c r="X42" s="21"/>
      <c r="Y42" s="28" t="s">
        <v>337</v>
      </c>
      <c r="Z42" s="21">
        <f t="shared" si="1"/>
        <v>11</v>
      </c>
      <c r="AA42" s="25" t="s">
        <v>683</v>
      </c>
      <c r="AB42" s="21" t="s">
        <v>105</v>
      </c>
      <c r="AC42" s="21"/>
      <c r="AE42" s="90" t="s">
        <v>373</v>
      </c>
      <c r="AF42" s="82"/>
      <c r="CP42" s="19" t="str">
        <f t="shared" si="2"/>
        <v>Falzone Lorenzo</v>
      </c>
      <c r="CR42" s="19">
        <f t="shared" si="3"/>
        <v>11</v>
      </c>
      <c r="CS42" s="19" t="str">
        <f t="shared" si="4"/>
        <v>C</v>
      </c>
      <c r="CT42" s="154">
        <v>7695</v>
      </c>
      <c r="CU42" s="126"/>
      <c r="CV42" s="125">
        <v>772</v>
      </c>
      <c r="CW42" s="33">
        <f t="shared" si="9"/>
        <v>8</v>
      </c>
      <c r="CX42" s="83" t="str">
        <f t="shared" si="10"/>
        <v>Projektingenieur 2</v>
      </c>
      <c r="CY42" s="125">
        <v>772</v>
      </c>
      <c r="CZ42" s="33">
        <f t="shared" si="11"/>
        <v>8</v>
      </c>
      <c r="DA42" s="83" t="str">
        <f t="shared" si="12"/>
        <v>Projektingenieur 2</v>
      </c>
      <c r="DB42" s="20"/>
      <c r="DC42" s="33">
        <v>771</v>
      </c>
      <c r="DD42" s="33">
        <f t="shared" si="7"/>
        <v>7</v>
      </c>
      <c r="DE42" s="83" t="str">
        <f t="shared" si="8"/>
        <v>Projektingenieur 1</v>
      </c>
    </row>
    <row r="43" spans="1:109" s="19" customFormat="1" x14ac:dyDescent="0.2">
      <c r="A43" s="53">
        <v>0</v>
      </c>
      <c r="B43" s="53">
        <v>1</v>
      </c>
      <c r="C43" s="53">
        <f t="shared" si="0"/>
        <v>1</v>
      </c>
      <c r="D43" s="55">
        <v>1</v>
      </c>
      <c r="E43" s="55"/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360</v>
      </c>
      <c r="P43" s="15" t="s">
        <v>588</v>
      </c>
      <c r="Q43" s="15">
        <v>39</v>
      </c>
      <c r="R43" s="42"/>
      <c r="S43" s="27" t="s">
        <v>589</v>
      </c>
      <c r="T43" s="21">
        <v>1976</v>
      </c>
      <c r="U43" s="28" t="s">
        <v>194</v>
      </c>
      <c r="V43" s="21">
        <v>2001</v>
      </c>
      <c r="W43" s="25"/>
      <c r="X43" s="21"/>
      <c r="Y43" s="28"/>
      <c r="Z43" s="21">
        <f t="shared" si="1"/>
        <v>11</v>
      </c>
      <c r="AA43" s="25" t="s">
        <v>684</v>
      </c>
      <c r="AB43" s="21" t="s">
        <v>105</v>
      </c>
      <c r="AC43" s="21"/>
      <c r="AE43" s="90" t="s">
        <v>373</v>
      </c>
      <c r="AF43" s="82"/>
      <c r="CP43" s="19" t="str">
        <f t="shared" si="2"/>
        <v>Weber Madeleine</v>
      </c>
      <c r="CR43" s="19">
        <f t="shared" si="3"/>
        <v>11</v>
      </c>
      <c r="CS43" s="19" t="str">
        <f t="shared" si="4"/>
        <v>C</v>
      </c>
      <c r="CT43" s="154">
        <v>4350</v>
      </c>
      <c r="CU43" s="126"/>
      <c r="CV43" s="125">
        <v>772</v>
      </c>
      <c r="CW43" s="33">
        <f t="shared" si="9"/>
        <v>8</v>
      </c>
      <c r="CX43" s="83" t="str">
        <f t="shared" si="10"/>
        <v>Projektingenieur 2</v>
      </c>
      <c r="CY43" s="125">
        <v>772</v>
      </c>
      <c r="CZ43" s="33">
        <f t="shared" si="11"/>
        <v>8</v>
      </c>
      <c r="DA43" s="83" t="str">
        <f t="shared" si="12"/>
        <v>Projektingenieur 2</v>
      </c>
      <c r="DB43" s="20"/>
      <c r="DC43" s="33">
        <v>771</v>
      </c>
      <c r="DD43" s="33">
        <f t="shared" si="7"/>
        <v>7</v>
      </c>
      <c r="DE43" s="83" t="str">
        <f t="shared" si="8"/>
        <v>Projektingenieur 1</v>
      </c>
    </row>
    <row r="44" spans="1:109" s="19" customFormat="1" ht="25.5" customHeight="1" x14ac:dyDescent="0.2">
      <c r="A44" s="53">
        <v>0</v>
      </c>
      <c r="B44" s="53"/>
      <c r="C44" s="53">
        <f t="shared" si="0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361</v>
      </c>
      <c r="P44" s="15" t="s">
        <v>469</v>
      </c>
      <c r="Q44" s="15">
        <v>40</v>
      </c>
      <c r="R44" s="42"/>
      <c r="S44" s="27" t="s">
        <v>301</v>
      </c>
      <c r="T44" s="21">
        <v>1975</v>
      </c>
      <c r="U44" s="28" t="s">
        <v>302</v>
      </c>
      <c r="V44" s="21">
        <v>2001</v>
      </c>
      <c r="W44" s="25"/>
      <c r="X44" s="21"/>
      <c r="Y44" s="28" t="s">
        <v>303</v>
      </c>
      <c r="Z44" s="21">
        <f t="shared" si="1"/>
        <v>11</v>
      </c>
      <c r="AA44" s="25" t="s">
        <v>682</v>
      </c>
      <c r="AB44" s="21" t="s">
        <v>878</v>
      </c>
      <c r="AC44" s="21"/>
      <c r="AE44" s="90" t="s">
        <v>373</v>
      </c>
      <c r="AF44" s="82"/>
      <c r="CP44" s="19" t="str">
        <f t="shared" si="2"/>
        <v>Rey Lionel</v>
      </c>
      <c r="CR44" s="19">
        <f t="shared" si="3"/>
        <v>11</v>
      </c>
      <c r="CS44" s="19" t="str">
        <f t="shared" si="4"/>
        <v xml:space="preserve"> C/D 1)</v>
      </c>
      <c r="CT44" s="154">
        <v>4299</v>
      </c>
      <c r="CU44" s="126"/>
      <c r="CV44" s="125">
        <v>782</v>
      </c>
      <c r="CW44" s="33">
        <f t="shared" ref="CW44:CW78" si="13">VLOOKUP($CV44,Funktionsbezeichnungen,3,0)</f>
        <v>8</v>
      </c>
      <c r="CX44" s="83" t="str">
        <f t="shared" ref="CX44:CX78" si="14">VLOOKUP($CV44,Funktionsbezeichnungen,2,0)</f>
        <v>Projektingenieur 2</v>
      </c>
      <c r="CY44" s="125">
        <v>782</v>
      </c>
      <c r="CZ44" s="33">
        <f t="shared" si="11"/>
        <v>8</v>
      </c>
      <c r="DA44" s="83" t="str">
        <f t="shared" si="12"/>
        <v>Projektingenieur 2</v>
      </c>
      <c r="DB44" s="20"/>
      <c r="DC44" s="33">
        <v>782</v>
      </c>
      <c r="DD44" s="33">
        <f t="shared" si="7"/>
        <v>8</v>
      </c>
      <c r="DE44" s="83" t="str">
        <f t="shared" si="8"/>
        <v>Projektingenieur 2</v>
      </c>
    </row>
    <row r="45" spans="1:109" s="19" customFormat="1" ht="25.5" customHeight="1" x14ac:dyDescent="0.2">
      <c r="A45" s="53">
        <v>0</v>
      </c>
      <c r="B45" s="53">
        <v>1</v>
      </c>
      <c r="C45" s="53"/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361</v>
      </c>
      <c r="P45" s="15" t="s">
        <v>918</v>
      </c>
      <c r="Q45" s="15">
        <v>41</v>
      </c>
      <c r="R45" s="42"/>
      <c r="S45" s="27" t="s">
        <v>919</v>
      </c>
      <c r="T45" s="21">
        <v>1962</v>
      </c>
      <c r="U45" s="28" t="s">
        <v>920</v>
      </c>
      <c r="V45" s="21">
        <v>1992</v>
      </c>
      <c r="W45" s="25" t="s">
        <v>921</v>
      </c>
      <c r="X45" s="21">
        <v>2002</v>
      </c>
      <c r="Y45" s="28" t="s">
        <v>922</v>
      </c>
      <c r="Z45" s="21">
        <f>$AD$3-V45</f>
        <v>20</v>
      </c>
      <c r="AA45" s="25" t="s">
        <v>923</v>
      </c>
      <c r="AB45" s="21" t="s">
        <v>121</v>
      </c>
      <c r="AC45" s="21"/>
      <c r="AE45" s="157" t="s">
        <v>375</v>
      </c>
      <c r="AF45" s="82"/>
      <c r="CP45" s="19" t="str">
        <f>+S45</f>
        <v>Niedermeyer Friederike</v>
      </c>
      <c r="CR45" s="19">
        <f>+Z45</f>
        <v>20</v>
      </c>
      <c r="CS45" s="19" t="str">
        <f>+AB45</f>
        <v>D</v>
      </c>
      <c r="CT45" s="154">
        <v>4307</v>
      </c>
      <c r="CU45" s="126"/>
      <c r="CV45" s="125">
        <v>782</v>
      </c>
      <c r="CW45" s="33">
        <f t="shared" si="13"/>
        <v>8</v>
      </c>
      <c r="CX45" s="83" t="str">
        <f t="shared" si="14"/>
        <v>Projektingenieur 2</v>
      </c>
      <c r="CY45" s="125">
        <v>782</v>
      </c>
      <c r="CZ45" s="33">
        <f t="shared" ref="CZ45:CZ80" si="15">VLOOKUP($CY45,Funktionsbezeichnungen,3,0)</f>
        <v>8</v>
      </c>
      <c r="DA45" s="83" t="str">
        <f t="shared" ref="DA45:DA80" si="16">VLOOKUP($CY45,Funktionsbezeichnungen,2,0)</f>
        <v>Projektingenieur 2</v>
      </c>
      <c r="DB45" s="20"/>
      <c r="DC45" s="33">
        <v>781</v>
      </c>
      <c r="DD45" s="33">
        <f t="shared" ref="DD45:DD80" si="17">VLOOKUP($DC45,Funktionsbezeichnungen,3,0)</f>
        <v>7</v>
      </c>
      <c r="DE45" s="83" t="str">
        <f t="shared" ref="DE45:DE80" si="18">VLOOKUP($DC45,Funktionsbezeichnungen,2,0)</f>
        <v>Projektingenieur 1</v>
      </c>
    </row>
    <row r="46" spans="1:109" s="19" customFormat="1" ht="25.5" customHeight="1" x14ac:dyDescent="0.2">
      <c r="A46" s="53">
        <v>0</v>
      </c>
      <c r="B46" s="53"/>
      <c r="C46" s="53">
        <f t="shared" si="0"/>
        <v>1</v>
      </c>
      <c r="D46" s="55"/>
      <c r="E46" s="55">
        <v>1</v>
      </c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865</v>
      </c>
      <c r="Q46" s="15">
        <v>42</v>
      </c>
      <c r="R46" s="42"/>
      <c r="S46" s="27" t="s">
        <v>866</v>
      </c>
      <c r="T46" s="21">
        <v>1969</v>
      </c>
      <c r="U46" s="28" t="s">
        <v>869</v>
      </c>
      <c r="V46" s="21">
        <v>1999</v>
      </c>
      <c r="W46" s="25" t="s">
        <v>867</v>
      </c>
      <c r="X46" s="21">
        <v>2011</v>
      </c>
      <c r="Y46" s="28" t="s">
        <v>868</v>
      </c>
      <c r="Z46" s="21">
        <f t="shared" si="1"/>
        <v>13</v>
      </c>
      <c r="AA46" s="25" t="s">
        <v>565</v>
      </c>
      <c r="AB46" s="21" t="s">
        <v>121</v>
      </c>
      <c r="AC46" s="21"/>
      <c r="AE46" s="157" t="s">
        <v>373</v>
      </c>
      <c r="AF46" s="82"/>
      <c r="CP46" s="19" t="str">
        <f t="shared" si="2"/>
        <v>Betzold Alexander</v>
      </c>
      <c r="CR46" s="19">
        <f t="shared" si="3"/>
        <v>13</v>
      </c>
      <c r="CS46" s="19" t="str">
        <f t="shared" si="4"/>
        <v>D</v>
      </c>
      <c r="CT46" s="154">
        <v>4306</v>
      </c>
      <c r="CU46" s="126"/>
      <c r="CV46" s="125">
        <v>782</v>
      </c>
      <c r="CW46" s="33">
        <f t="shared" si="13"/>
        <v>8</v>
      </c>
      <c r="CX46" s="83" t="str">
        <f t="shared" si="14"/>
        <v>Projektingenieur 2</v>
      </c>
      <c r="CY46" s="125">
        <v>782</v>
      </c>
      <c r="CZ46" s="33">
        <f t="shared" si="15"/>
        <v>8</v>
      </c>
      <c r="DA46" s="83" t="str">
        <f t="shared" si="16"/>
        <v>Projektingenieur 2</v>
      </c>
      <c r="DB46" s="20"/>
      <c r="DC46" s="33">
        <v>781</v>
      </c>
      <c r="DD46" s="33">
        <f t="shared" si="17"/>
        <v>7</v>
      </c>
      <c r="DE46" s="83" t="str">
        <f t="shared" si="18"/>
        <v>Projektingenieur 1</v>
      </c>
    </row>
    <row r="47" spans="1:109" s="19" customFormat="1" ht="23.85" customHeight="1" x14ac:dyDescent="0.2">
      <c r="A47" s="53">
        <v>0</v>
      </c>
      <c r="B47" s="53">
        <v>1</v>
      </c>
      <c r="C47" s="53">
        <f t="shared" si="0"/>
        <v>1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361</v>
      </c>
      <c r="P47" s="15" t="s">
        <v>644</v>
      </c>
      <c r="Q47" s="15">
        <v>43</v>
      </c>
      <c r="R47" s="42"/>
      <c r="S47" s="27" t="s">
        <v>645</v>
      </c>
      <c r="T47" s="21">
        <v>1973</v>
      </c>
      <c r="U47" s="28" t="s">
        <v>646</v>
      </c>
      <c r="V47" s="21">
        <v>1999</v>
      </c>
      <c r="W47" s="25"/>
      <c r="X47" s="21"/>
      <c r="Y47" s="28" t="s">
        <v>647</v>
      </c>
      <c r="Z47" s="21">
        <f t="shared" si="1"/>
        <v>13</v>
      </c>
      <c r="AA47" s="25" t="s">
        <v>269</v>
      </c>
      <c r="AB47" s="21" t="s">
        <v>121</v>
      </c>
      <c r="AC47" s="21"/>
      <c r="AE47" s="157" t="s">
        <v>373</v>
      </c>
      <c r="AF47" s="82"/>
      <c r="CP47" s="19" t="str">
        <f t="shared" si="2"/>
        <v>Luible Judith</v>
      </c>
      <c r="CR47" s="19">
        <f t="shared" si="3"/>
        <v>13</v>
      </c>
      <c r="CS47" s="19" t="str">
        <f t="shared" si="4"/>
        <v>D</v>
      </c>
      <c r="CT47" s="154">
        <v>4355</v>
      </c>
      <c r="CU47" s="126"/>
      <c r="CV47" s="125">
        <v>772</v>
      </c>
      <c r="CW47" s="33">
        <f t="shared" si="13"/>
        <v>8</v>
      </c>
      <c r="CX47" s="83" t="str">
        <f t="shared" si="14"/>
        <v>Projektingenieur 2</v>
      </c>
      <c r="CY47" s="125">
        <v>772</v>
      </c>
      <c r="CZ47" s="33">
        <f t="shared" si="15"/>
        <v>8</v>
      </c>
      <c r="DA47" s="83" t="str">
        <f t="shared" si="16"/>
        <v>Projektingenieur 2</v>
      </c>
      <c r="DB47" s="20"/>
      <c r="DC47" s="33">
        <v>771</v>
      </c>
      <c r="DD47" s="33">
        <f t="shared" si="17"/>
        <v>7</v>
      </c>
      <c r="DE47" s="83" t="str">
        <f t="shared" si="18"/>
        <v>Projektingenieur 1</v>
      </c>
    </row>
    <row r="48" spans="1:109" s="19" customFormat="1" ht="24.95" customHeight="1" x14ac:dyDescent="0.2">
      <c r="A48" s="53">
        <v>0</v>
      </c>
      <c r="B48" s="53"/>
      <c r="C48" s="53">
        <f t="shared" si="0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1"/>
        <v>8</v>
      </c>
      <c r="AA48" s="25" t="s">
        <v>565</v>
      </c>
      <c r="AB48" s="21" t="s">
        <v>121</v>
      </c>
      <c r="AC48" s="21"/>
      <c r="AE48" s="90" t="s">
        <v>373</v>
      </c>
      <c r="AF48" s="82"/>
      <c r="CP48" s="19" t="str">
        <f t="shared" si="2"/>
        <v>That Pueng</v>
      </c>
      <c r="CR48" s="19">
        <f t="shared" si="3"/>
        <v>8</v>
      </c>
      <c r="CS48" s="19" t="str">
        <f t="shared" si="4"/>
        <v>D</v>
      </c>
      <c r="CT48" s="154">
        <v>4345</v>
      </c>
      <c r="CU48" s="126"/>
      <c r="CV48" s="125">
        <v>782</v>
      </c>
      <c r="CW48" s="33">
        <f t="shared" si="13"/>
        <v>8</v>
      </c>
      <c r="CX48" s="83" t="str">
        <f t="shared" si="14"/>
        <v>Projektingenieur 2</v>
      </c>
      <c r="CY48" s="125">
        <v>782</v>
      </c>
      <c r="CZ48" s="33">
        <f t="shared" si="15"/>
        <v>8</v>
      </c>
      <c r="DA48" s="83" t="str">
        <f t="shared" si="16"/>
        <v>Projektingenieur 2</v>
      </c>
      <c r="DB48" s="20"/>
      <c r="DC48" s="33">
        <v>781</v>
      </c>
      <c r="DD48" s="33">
        <f t="shared" si="17"/>
        <v>7</v>
      </c>
      <c r="DE48" s="83" t="str">
        <f t="shared" si="18"/>
        <v>Projektingenieur 1</v>
      </c>
    </row>
    <row r="49" spans="1:109" s="19" customFormat="1" x14ac:dyDescent="0.2">
      <c r="A49" s="53">
        <v>0</v>
      </c>
      <c r="B49" s="53"/>
      <c r="C49" s="53">
        <f t="shared" si="0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1"/>
        <v>8</v>
      </c>
      <c r="AA49" s="25" t="s">
        <v>671</v>
      </c>
      <c r="AB49" s="21" t="s">
        <v>121</v>
      </c>
      <c r="AC49" s="21"/>
      <c r="AE49" s="90" t="s">
        <v>373</v>
      </c>
      <c r="AF49" s="82"/>
      <c r="CP49" s="19" t="str">
        <f t="shared" si="2"/>
        <v>Hausammann Cédric</v>
      </c>
      <c r="CR49" s="19">
        <f t="shared" si="3"/>
        <v>8</v>
      </c>
      <c r="CS49" s="19" t="str">
        <f t="shared" si="4"/>
        <v>D</v>
      </c>
      <c r="CT49" s="154">
        <v>9648</v>
      </c>
      <c r="CU49" s="126"/>
      <c r="CV49" s="125">
        <v>772</v>
      </c>
      <c r="CW49" s="33">
        <f t="shared" si="13"/>
        <v>8</v>
      </c>
      <c r="CX49" s="83" t="str">
        <f t="shared" si="14"/>
        <v>Projektingenieur 2</v>
      </c>
      <c r="CY49" s="125">
        <v>772</v>
      </c>
      <c r="CZ49" s="33">
        <f t="shared" si="15"/>
        <v>8</v>
      </c>
      <c r="DA49" s="83" t="str">
        <f t="shared" si="16"/>
        <v>Projektingenieur 2</v>
      </c>
      <c r="DB49" s="20"/>
      <c r="DC49" s="33">
        <v>771</v>
      </c>
      <c r="DD49" s="33">
        <f t="shared" si="17"/>
        <v>7</v>
      </c>
      <c r="DE49" s="83" t="str">
        <f t="shared" si="18"/>
        <v>Projektingenieur 1</v>
      </c>
    </row>
    <row r="50" spans="1:109" s="19" customFormat="1" x14ac:dyDescent="0.2">
      <c r="A50" s="53">
        <v>0</v>
      </c>
      <c r="B50" s="53"/>
      <c r="C50" s="53">
        <f t="shared" si="0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1"/>
        <v>7</v>
      </c>
      <c r="AA50" s="25" t="s">
        <v>671</v>
      </c>
      <c r="AB50" s="21" t="s">
        <v>121</v>
      </c>
      <c r="AC50" s="21"/>
      <c r="AE50" s="90" t="s">
        <v>373</v>
      </c>
      <c r="AF50" s="82"/>
      <c r="CP50" s="19" t="str">
        <f t="shared" si="2"/>
        <v>Baier Boris</v>
      </c>
      <c r="CR50" s="19">
        <f t="shared" si="3"/>
        <v>7</v>
      </c>
      <c r="CS50" s="19" t="str">
        <f t="shared" si="4"/>
        <v>D</v>
      </c>
      <c r="CT50" s="154">
        <v>4294</v>
      </c>
      <c r="CU50" s="126"/>
      <c r="CV50" s="125">
        <v>772</v>
      </c>
      <c r="CW50" s="33">
        <f t="shared" si="13"/>
        <v>8</v>
      </c>
      <c r="CX50" s="83" t="str">
        <f t="shared" si="14"/>
        <v>Projektingenieur 2</v>
      </c>
      <c r="CY50" s="125">
        <v>772</v>
      </c>
      <c r="CZ50" s="33">
        <f t="shared" si="15"/>
        <v>8</v>
      </c>
      <c r="DA50" s="83" t="str">
        <f t="shared" si="16"/>
        <v>Projektingenieur 2</v>
      </c>
      <c r="DB50" s="20"/>
      <c r="DC50" s="33">
        <v>771</v>
      </c>
      <c r="DD50" s="33">
        <f t="shared" si="17"/>
        <v>7</v>
      </c>
      <c r="DE50" s="83" t="str">
        <f t="shared" si="18"/>
        <v>Projektingenieur 1</v>
      </c>
    </row>
    <row r="51" spans="1:109" s="19" customFormat="1" x14ac:dyDescent="0.2">
      <c r="A51" s="53">
        <v>0</v>
      </c>
      <c r="B51" s="53">
        <v>1</v>
      </c>
      <c r="C51" s="53">
        <f t="shared" si="0"/>
        <v>0</v>
      </c>
      <c r="D51" s="55"/>
      <c r="E51" s="55">
        <v>1</v>
      </c>
      <c r="F51" s="56"/>
      <c r="G51" s="54"/>
      <c r="H51" s="54">
        <v>1</v>
      </c>
      <c r="I51" s="56"/>
      <c r="J51" s="54"/>
      <c r="K51" s="56"/>
      <c r="L51" s="56"/>
      <c r="M51" s="56"/>
      <c r="N51" s="58"/>
      <c r="O51" s="52" t="s">
        <v>360</v>
      </c>
      <c r="P51" s="15" t="s">
        <v>612</v>
      </c>
      <c r="Q51" s="15">
        <v>47</v>
      </c>
      <c r="R51" s="42"/>
      <c r="S51" s="27" t="s">
        <v>613</v>
      </c>
      <c r="T51" s="21">
        <v>1980</v>
      </c>
      <c r="U51" s="28" t="s">
        <v>198</v>
      </c>
      <c r="V51" s="21">
        <v>2005</v>
      </c>
      <c r="W51" s="25"/>
      <c r="X51" s="21"/>
      <c r="Y51" s="28"/>
      <c r="Z51" s="21">
        <f t="shared" si="1"/>
        <v>7</v>
      </c>
      <c r="AA51" s="25" t="s">
        <v>685</v>
      </c>
      <c r="AB51" s="21" t="s">
        <v>121</v>
      </c>
      <c r="AC51" s="21"/>
      <c r="AE51" s="90" t="s">
        <v>376</v>
      </c>
      <c r="AF51" s="82"/>
      <c r="CP51" s="19" t="str">
        <f t="shared" si="2"/>
        <v>Penning Rebecca</v>
      </c>
      <c r="CR51" s="19">
        <f t="shared" si="3"/>
        <v>7</v>
      </c>
      <c r="CS51" s="19" t="str">
        <f t="shared" si="4"/>
        <v>D</v>
      </c>
      <c r="CT51" s="154">
        <v>4353</v>
      </c>
      <c r="CU51" s="126"/>
      <c r="CV51" s="125">
        <v>772</v>
      </c>
      <c r="CW51" s="33">
        <f t="shared" si="13"/>
        <v>8</v>
      </c>
      <c r="CX51" s="83" t="str">
        <f t="shared" si="14"/>
        <v>Projektingenieur 2</v>
      </c>
      <c r="CY51" s="125">
        <v>771</v>
      </c>
      <c r="CZ51" s="33">
        <f t="shared" si="15"/>
        <v>7</v>
      </c>
      <c r="DA51" s="83" t="str">
        <f t="shared" si="16"/>
        <v>Projektingenieur 1</v>
      </c>
      <c r="DB51" s="20"/>
      <c r="DC51" s="33">
        <v>771</v>
      </c>
      <c r="DD51" s="33">
        <f t="shared" si="17"/>
        <v>7</v>
      </c>
      <c r="DE51" s="83" t="str">
        <f t="shared" si="18"/>
        <v>Projektingenieur 1</v>
      </c>
    </row>
    <row r="52" spans="1:109" s="19" customFormat="1" x14ac:dyDescent="0.2">
      <c r="A52" s="53">
        <v>0</v>
      </c>
      <c r="B52" s="53"/>
      <c r="C52" s="53">
        <f t="shared" si="0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361</v>
      </c>
      <c r="P52" s="15" t="s">
        <v>473</v>
      </c>
      <c r="Q52" s="15">
        <v>48</v>
      </c>
      <c r="R52" s="42"/>
      <c r="S52" s="27" t="s">
        <v>284</v>
      </c>
      <c r="T52" s="21">
        <v>1980</v>
      </c>
      <c r="U52" s="28" t="s">
        <v>198</v>
      </c>
      <c r="V52" s="21">
        <v>2006</v>
      </c>
      <c r="W52" s="25"/>
      <c r="X52" s="21"/>
      <c r="Y52" s="28"/>
      <c r="Z52" s="21">
        <f t="shared" si="1"/>
        <v>6</v>
      </c>
      <c r="AA52" s="25" t="s">
        <v>108</v>
      </c>
      <c r="AB52" s="21" t="s">
        <v>121</v>
      </c>
      <c r="AC52" s="21"/>
      <c r="AE52" s="157" t="s">
        <v>373</v>
      </c>
      <c r="AF52" s="82"/>
      <c r="CP52" s="19" t="str">
        <f t="shared" si="2"/>
        <v>Akdeniz Veysel</v>
      </c>
      <c r="CR52" s="19">
        <f t="shared" si="3"/>
        <v>6</v>
      </c>
      <c r="CS52" s="19" t="str">
        <f t="shared" si="4"/>
        <v>D</v>
      </c>
      <c r="CT52" s="154">
        <v>4293</v>
      </c>
      <c r="CU52" s="126"/>
      <c r="CV52" s="125">
        <v>772</v>
      </c>
      <c r="CW52" s="33">
        <f t="shared" si="13"/>
        <v>8</v>
      </c>
      <c r="CX52" s="83" t="str">
        <f t="shared" si="14"/>
        <v>Projektingenieur 2</v>
      </c>
      <c r="CY52" s="125">
        <v>772</v>
      </c>
      <c r="CZ52" s="33">
        <f t="shared" si="15"/>
        <v>8</v>
      </c>
      <c r="DA52" s="83" t="str">
        <f t="shared" si="16"/>
        <v>Projektingenieur 2</v>
      </c>
      <c r="DB52" s="20"/>
      <c r="DC52" s="33">
        <v>771</v>
      </c>
      <c r="DD52" s="33">
        <f t="shared" si="17"/>
        <v>7</v>
      </c>
      <c r="DE52" s="83" t="str">
        <f t="shared" si="18"/>
        <v>Projektingenieur 1</v>
      </c>
    </row>
    <row r="53" spans="1:109" s="19" customFormat="1" x14ac:dyDescent="0.2">
      <c r="A53" s="53">
        <v>0</v>
      </c>
      <c r="B53" s="53">
        <v>1</v>
      </c>
      <c r="C53" s="53">
        <f t="shared" si="0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908</v>
      </c>
      <c r="V53" s="21">
        <v>2006</v>
      </c>
      <c r="W53" s="25" t="s">
        <v>907</v>
      </c>
      <c r="X53" s="21">
        <v>2007</v>
      </c>
      <c r="Y53" s="28"/>
      <c r="Z53" s="21">
        <f t="shared" si="1"/>
        <v>6</v>
      </c>
      <c r="AA53" s="25" t="s">
        <v>861</v>
      </c>
      <c r="AB53" s="21" t="s">
        <v>121</v>
      </c>
      <c r="AC53" s="21"/>
      <c r="AE53" s="147" t="s">
        <v>373</v>
      </c>
      <c r="AF53" s="82"/>
      <c r="CP53" s="19" t="str">
        <f t="shared" si="2"/>
        <v>Lange Stephanie</v>
      </c>
      <c r="CR53" s="19">
        <f t="shared" si="3"/>
        <v>6</v>
      </c>
      <c r="CS53" s="19" t="str">
        <f t="shared" si="4"/>
        <v>D</v>
      </c>
      <c r="CT53" s="154">
        <v>4296</v>
      </c>
      <c r="CU53" s="126"/>
      <c r="CV53" s="125">
        <v>772</v>
      </c>
      <c r="CW53" s="33">
        <f t="shared" si="13"/>
        <v>8</v>
      </c>
      <c r="CX53" s="83" t="str">
        <f t="shared" si="14"/>
        <v>Projektingenieur 2</v>
      </c>
      <c r="CY53" s="125">
        <v>772</v>
      </c>
      <c r="CZ53" s="33">
        <f t="shared" si="15"/>
        <v>8</v>
      </c>
      <c r="DA53" s="83" t="str">
        <f t="shared" si="16"/>
        <v>Projektingenieur 2</v>
      </c>
      <c r="DB53" s="20"/>
      <c r="DC53" s="33">
        <v>771</v>
      </c>
      <c r="DD53" s="33">
        <f t="shared" si="17"/>
        <v>7</v>
      </c>
      <c r="DE53" s="83" t="str">
        <f t="shared" si="18"/>
        <v>Projektingenieur 1</v>
      </c>
    </row>
    <row r="54" spans="1:109" s="19" customFormat="1" x14ac:dyDescent="0.2">
      <c r="A54" s="53">
        <v>0</v>
      </c>
      <c r="B54" s="53"/>
      <c r="C54" s="53">
        <f t="shared" si="0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586</v>
      </c>
      <c r="Q54" s="15">
        <v>50</v>
      </c>
      <c r="R54" s="42"/>
      <c r="S54" s="27" t="s">
        <v>587</v>
      </c>
      <c r="T54" s="21">
        <v>1981</v>
      </c>
      <c r="U54" s="28" t="s">
        <v>908</v>
      </c>
      <c r="V54" s="21">
        <v>2007</v>
      </c>
      <c r="W54" s="25" t="s">
        <v>907</v>
      </c>
      <c r="X54" s="21">
        <v>2008</v>
      </c>
      <c r="Y54" s="28"/>
      <c r="Z54" s="21">
        <f t="shared" si="1"/>
        <v>5</v>
      </c>
      <c r="AA54" s="25" t="s">
        <v>108</v>
      </c>
      <c r="AB54" s="21" t="s">
        <v>121</v>
      </c>
      <c r="AC54" s="21"/>
      <c r="AE54" s="90" t="s">
        <v>375</v>
      </c>
      <c r="AF54" s="82"/>
      <c r="CP54" s="19" t="str">
        <f t="shared" si="2"/>
        <v>Fuhl Waldemar</v>
      </c>
      <c r="CR54" s="152">
        <f t="shared" si="3"/>
        <v>5</v>
      </c>
      <c r="CS54" s="19" t="str">
        <f t="shared" si="4"/>
        <v>D</v>
      </c>
      <c r="CT54" s="154">
        <v>4349</v>
      </c>
      <c r="CU54" s="126"/>
      <c r="CV54" s="125">
        <v>772</v>
      </c>
      <c r="CW54" s="33">
        <f t="shared" si="13"/>
        <v>8</v>
      </c>
      <c r="CX54" s="83" t="str">
        <f t="shared" si="14"/>
        <v>Projektingenieur 2</v>
      </c>
      <c r="CY54" s="125">
        <v>771</v>
      </c>
      <c r="CZ54" s="33">
        <f t="shared" si="15"/>
        <v>7</v>
      </c>
      <c r="DA54" s="83" t="str">
        <f t="shared" si="16"/>
        <v>Projektingenieur 1</v>
      </c>
      <c r="DB54" s="20"/>
      <c r="DC54" s="33">
        <v>771</v>
      </c>
      <c r="DD54" s="33">
        <f t="shared" si="17"/>
        <v>7</v>
      </c>
      <c r="DE54" s="83" t="str">
        <f t="shared" si="18"/>
        <v>Projektingenieur 1</v>
      </c>
    </row>
    <row r="55" spans="1:109" s="19" customFormat="1" x14ac:dyDescent="0.2">
      <c r="A55" s="53">
        <v>0</v>
      </c>
      <c r="B55" s="53"/>
      <c r="C55" s="53">
        <f t="shared" si="0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5"/>
      <c r="X55" s="21"/>
      <c r="Y55" s="28"/>
      <c r="Z55" s="21">
        <f t="shared" si="1"/>
        <v>4</v>
      </c>
      <c r="AA55" s="25" t="s">
        <v>108</v>
      </c>
      <c r="AB55" s="21" t="s">
        <v>121</v>
      </c>
      <c r="AC55" s="21"/>
      <c r="AE55" s="90" t="s">
        <v>375</v>
      </c>
      <c r="AF55" s="82"/>
      <c r="CP55" s="19" t="str">
        <f t="shared" si="2"/>
        <v>Budry Marcel</v>
      </c>
      <c r="CR55" s="152">
        <f t="shared" si="3"/>
        <v>4</v>
      </c>
      <c r="CS55" s="19" t="str">
        <f t="shared" si="4"/>
        <v>D</v>
      </c>
      <c r="CT55" s="154">
        <v>4298</v>
      </c>
      <c r="CU55" s="126"/>
      <c r="CV55" s="125">
        <v>772</v>
      </c>
      <c r="CW55" s="33">
        <f t="shared" si="13"/>
        <v>8</v>
      </c>
      <c r="CX55" s="83" t="str">
        <f t="shared" si="14"/>
        <v>Projektingenieur 2</v>
      </c>
      <c r="CY55" s="125">
        <v>771</v>
      </c>
      <c r="CZ55" s="33">
        <f t="shared" si="15"/>
        <v>7</v>
      </c>
      <c r="DA55" s="83" t="str">
        <f t="shared" si="16"/>
        <v>Projektingenieur 1</v>
      </c>
      <c r="DB55" s="20"/>
      <c r="DC55" s="33">
        <v>771</v>
      </c>
      <c r="DD55" s="33">
        <f t="shared" si="17"/>
        <v>7</v>
      </c>
      <c r="DE55" s="83" t="str">
        <f t="shared" si="18"/>
        <v>Projektingenieur 1</v>
      </c>
    </row>
    <row r="56" spans="1:109" s="19" customFormat="1" x14ac:dyDescent="0.2">
      <c r="A56" s="53">
        <v>0</v>
      </c>
      <c r="B56" s="53"/>
      <c r="C56" s="53">
        <f t="shared" si="0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5"/>
      <c r="X56" s="21"/>
      <c r="Y56" s="28"/>
      <c r="Z56" s="21">
        <f t="shared" si="1"/>
        <v>4</v>
      </c>
      <c r="AA56" s="25" t="s">
        <v>108</v>
      </c>
      <c r="AB56" s="21" t="s">
        <v>121</v>
      </c>
      <c r="AC56" s="21"/>
      <c r="AE56" s="90" t="s">
        <v>375</v>
      </c>
      <c r="AF56" s="82"/>
      <c r="CP56" s="19" t="str">
        <f t="shared" si="2"/>
        <v>Breitenmoser Pascal</v>
      </c>
      <c r="CR56" s="152">
        <f t="shared" si="3"/>
        <v>4</v>
      </c>
      <c r="CS56" s="19" t="str">
        <f t="shared" si="4"/>
        <v>D</v>
      </c>
      <c r="CT56" s="154">
        <v>4343</v>
      </c>
      <c r="CU56" s="126"/>
      <c r="CV56" s="125">
        <v>772</v>
      </c>
      <c r="CW56" s="33">
        <f t="shared" si="13"/>
        <v>8</v>
      </c>
      <c r="CX56" s="83" t="str">
        <f t="shared" si="14"/>
        <v>Projektingenieur 2</v>
      </c>
      <c r="CY56" s="125">
        <v>771</v>
      </c>
      <c r="CZ56" s="33">
        <f t="shared" si="15"/>
        <v>7</v>
      </c>
      <c r="DA56" s="83" t="str">
        <f t="shared" si="16"/>
        <v>Projektingenieur 1</v>
      </c>
      <c r="DB56" s="20"/>
      <c r="DC56" s="33">
        <v>771</v>
      </c>
      <c r="DD56" s="33">
        <f t="shared" si="17"/>
        <v>7</v>
      </c>
      <c r="DE56" s="83" t="str">
        <f t="shared" si="18"/>
        <v>Projektingenieur 1</v>
      </c>
    </row>
    <row r="57" spans="1:109" s="19" customFormat="1" ht="27" x14ac:dyDescent="0.2">
      <c r="A57" s="53">
        <v>0</v>
      </c>
      <c r="B57" s="53"/>
      <c r="C57" s="53">
        <f t="shared" si="0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5"/>
      <c r="X57" s="21"/>
      <c r="Y57" s="28"/>
      <c r="Z57" s="21">
        <f t="shared" si="1"/>
        <v>4</v>
      </c>
      <c r="AA57" s="25" t="s">
        <v>108</v>
      </c>
      <c r="AB57" s="21" t="s">
        <v>121</v>
      </c>
      <c r="AC57" s="21"/>
      <c r="AE57" s="90" t="s">
        <v>375</v>
      </c>
      <c r="AF57" s="82"/>
      <c r="CP57" s="19" t="str">
        <f t="shared" si="2"/>
        <v>Imesch Reto</v>
      </c>
      <c r="CR57" s="152">
        <f t="shared" si="3"/>
        <v>4</v>
      </c>
      <c r="CS57" s="19" t="str">
        <f t="shared" si="4"/>
        <v>D</v>
      </c>
      <c r="CT57" s="154">
        <v>9677</v>
      </c>
      <c r="CU57" s="126"/>
      <c r="CV57" s="125">
        <v>772</v>
      </c>
      <c r="CW57" s="33">
        <f t="shared" si="13"/>
        <v>8</v>
      </c>
      <c r="CX57" s="83" t="str">
        <f t="shared" si="14"/>
        <v>Projektingenieur 2</v>
      </c>
      <c r="CY57" s="125">
        <v>771</v>
      </c>
      <c r="CZ57" s="33">
        <f t="shared" si="15"/>
        <v>7</v>
      </c>
      <c r="DA57" s="83" t="str">
        <f t="shared" si="16"/>
        <v>Projektingenieur 1</v>
      </c>
      <c r="DB57" s="20"/>
      <c r="DC57" s="33">
        <v>771</v>
      </c>
      <c r="DD57" s="33">
        <f t="shared" si="17"/>
        <v>7</v>
      </c>
      <c r="DE57" s="83" t="str">
        <f t="shared" si="18"/>
        <v>Projektingenieur 1</v>
      </c>
    </row>
    <row r="58" spans="1:109" s="19" customFormat="1" x14ac:dyDescent="0.2">
      <c r="A58" s="53">
        <v>0</v>
      </c>
      <c r="B58" s="53"/>
      <c r="C58" s="53">
        <f t="shared" si="0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908</v>
      </c>
      <c r="V58" s="21">
        <v>2008</v>
      </c>
      <c r="W58" s="25" t="s">
        <v>907</v>
      </c>
      <c r="X58" s="21">
        <v>2009</v>
      </c>
      <c r="Y58" s="28"/>
      <c r="Z58" s="21">
        <f t="shared" si="1"/>
        <v>4</v>
      </c>
      <c r="AA58" s="25" t="s">
        <v>108</v>
      </c>
      <c r="AB58" s="21" t="s">
        <v>121</v>
      </c>
      <c r="AC58" s="21"/>
      <c r="AE58" s="157" t="s">
        <v>895</v>
      </c>
      <c r="AF58" s="82"/>
      <c r="CP58" s="19" t="str">
        <f t="shared" si="2"/>
        <v>Wieland Manuel</v>
      </c>
      <c r="CR58" s="19">
        <f t="shared" si="3"/>
        <v>4</v>
      </c>
      <c r="CS58" s="19" t="str">
        <f t="shared" si="4"/>
        <v>D</v>
      </c>
      <c r="CT58" s="154">
        <v>9698</v>
      </c>
      <c r="CU58" s="126"/>
      <c r="CV58" s="125">
        <v>771</v>
      </c>
      <c r="CW58" s="33">
        <f t="shared" si="13"/>
        <v>7</v>
      </c>
      <c r="CX58" s="83" t="str">
        <f t="shared" si="14"/>
        <v>Projektingenieur 1</v>
      </c>
      <c r="CY58" s="125">
        <v>771</v>
      </c>
      <c r="CZ58" s="33">
        <f t="shared" si="15"/>
        <v>7</v>
      </c>
      <c r="DA58" s="83" t="str">
        <f t="shared" si="16"/>
        <v>Projektingenieur 1</v>
      </c>
      <c r="DB58" s="20"/>
      <c r="DC58" s="33">
        <v>771</v>
      </c>
      <c r="DD58" s="33">
        <f t="shared" si="17"/>
        <v>7</v>
      </c>
      <c r="DE58" s="83" t="str">
        <f t="shared" si="18"/>
        <v>Projektingenieur 1</v>
      </c>
    </row>
    <row r="59" spans="1:109" s="19" customFormat="1" ht="27" x14ac:dyDescent="0.2">
      <c r="A59" s="53">
        <v>0</v>
      </c>
      <c r="B59" s="53"/>
      <c r="C59" s="53">
        <f t="shared" si="0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5"/>
      <c r="X59" s="21"/>
      <c r="Y59" s="28"/>
      <c r="Z59" s="21">
        <f t="shared" si="1"/>
        <v>3</v>
      </c>
      <c r="AA59" s="25" t="s">
        <v>108</v>
      </c>
      <c r="AB59" s="21" t="s">
        <v>121</v>
      </c>
      <c r="AC59" s="21"/>
      <c r="AE59" s="90" t="s">
        <v>375</v>
      </c>
      <c r="AF59" s="82"/>
      <c r="CP59" s="19" t="str">
        <f t="shared" si="2"/>
        <v>Jung Roman</v>
      </c>
      <c r="CR59" s="19">
        <f t="shared" si="3"/>
        <v>3</v>
      </c>
      <c r="CS59" s="19" t="str">
        <f t="shared" si="4"/>
        <v>D</v>
      </c>
      <c r="CT59" s="154">
        <v>8565</v>
      </c>
      <c r="CU59" s="126"/>
      <c r="CV59" s="125">
        <v>771</v>
      </c>
      <c r="CW59" s="33">
        <f t="shared" si="13"/>
        <v>7</v>
      </c>
      <c r="CX59" s="83" t="str">
        <f t="shared" si="14"/>
        <v>Projektingenieur 1</v>
      </c>
      <c r="CY59" s="125">
        <v>771</v>
      </c>
      <c r="CZ59" s="33">
        <f t="shared" si="15"/>
        <v>7</v>
      </c>
      <c r="DA59" s="83" t="str">
        <f t="shared" si="16"/>
        <v>Projektingenieur 1</v>
      </c>
      <c r="DB59" s="20"/>
      <c r="DC59" s="33">
        <v>771</v>
      </c>
      <c r="DD59" s="33">
        <f t="shared" si="17"/>
        <v>7</v>
      </c>
      <c r="DE59" s="83" t="str">
        <f t="shared" si="18"/>
        <v>Projektingenieur 1</v>
      </c>
    </row>
    <row r="60" spans="1:109" s="19" customFormat="1" x14ac:dyDescent="0.2">
      <c r="A60" s="53">
        <v>0</v>
      </c>
      <c r="B60" s="53"/>
      <c r="C60" s="53">
        <f t="shared" si="0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5"/>
      <c r="X60" s="21"/>
      <c r="Y60" s="28"/>
      <c r="Z60" s="21">
        <f t="shared" si="1"/>
        <v>3</v>
      </c>
      <c r="AA60" s="25" t="s">
        <v>108</v>
      </c>
      <c r="AB60" s="21" t="s">
        <v>121</v>
      </c>
      <c r="AC60" s="21"/>
      <c r="AE60" s="90" t="s">
        <v>375</v>
      </c>
      <c r="AF60" s="82"/>
      <c r="CP60" s="19" t="str">
        <f t="shared" si="2"/>
        <v>Schoeffel Daniel</v>
      </c>
      <c r="CR60" s="19">
        <f t="shared" si="3"/>
        <v>3</v>
      </c>
      <c r="CS60" s="19" t="str">
        <f t="shared" si="4"/>
        <v>D</v>
      </c>
      <c r="CT60" s="154">
        <v>8569</v>
      </c>
      <c r="CU60" s="126"/>
      <c r="CV60" s="125">
        <v>771</v>
      </c>
      <c r="CW60" s="33">
        <f t="shared" si="13"/>
        <v>7</v>
      </c>
      <c r="CX60" s="83" t="str">
        <f t="shared" si="14"/>
        <v>Projektingenieur 1</v>
      </c>
      <c r="CY60" s="125">
        <v>771</v>
      </c>
      <c r="CZ60" s="33">
        <f t="shared" si="15"/>
        <v>7</v>
      </c>
      <c r="DA60" s="83" t="str">
        <f t="shared" si="16"/>
        <v>Projektingenieur 1</v>
      </c>
      <c r="DB60" s="20"/>
      <c r="DC60" s="33">
        <v>771</v>
      </c>
      <c r="DD60" s="33">
        <f t="shared" si="17"/>
        <v>7</v>
      </c>
      <c r="DE60" s="83" t="str">
        <f t="shared" si="18"/>
        <v>Projektingenieur 1</v>
      </c>
    </row>
    <row r="61" spans="1:109" s="19" customFormat="1" ht="27" x14ac:dyDescent="0.2">
      <c r="A61" s="53">
        <v>0</v>
      </c>
      <c r="B61" s="53">
        <v>1</v>
      </c>
      <c r="C61" s="53">
        <f t="shared" si="0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5"/>
      <c r="X61" s="21"/>
      <c r="Y61" s="28"/>
      <c r="Z61" s="21">
        <f t="shared" si="1"/>
        <v>2</v>
      </c>
      <c r="AA61" s="25" t="s">
        <v>269</v>
      </c>
      <c r="AB61" s="21" t="s">
        <v>121</v>
      </c>
      <c r="AC61" s="21"/>
      <c r="AE61" s="90" t="s">
        <v>375</v>
      </c>
      <c r="AF61" s="82"/>
      <c r="CP61" s="19" t="str">
        <f t="shared" si="2"/>
        <v>Bianchi Emmanuelle</v>
      </c>
      <c r="CR61" s="152">
        <f t="shared" si="3"/>
        <v>2</v>
      </c>
      <c r="CS61" s="153" t="str">
        <f t="shared" si="4"/>
        <v>D</v>
      </c>
      <c r="CT61" s="154">
        <v>7706</v>
      </c>
      <c r="CU61" s="126"/>
      <c r="CV61" s="125">
        <v>771</v>
      </c>
      <c r="CW61" s="33">
        <f t="shared" si="13"/>
        <v>7</v>
      </c>
      <c r="CX61" s="83" t="str">
        <f t="shared" si="14"/>
        <v>Projektingenieur 1</v>
      </c>
      <c r="CY61" s="125">
        <v>770</v>
      </c>
      <c r="CZ61" s="33">
        <f t="shared" si="15"/>
        <v>6</v>
      </c>
      <c r="DA61" s="83" t="str">
        <f t="shared" si="16"/>
        <v>Vorstufe Projektingenieur</v>
      </c>
      <c r="DB61" s="20"/>
      <c r="DC61" s="33">
        <v>771</v>
      </c>
      <c r="DD61" s="33">
        <f t="shared" si="17"/>
        <v>7</v>
      </c>
      <c r="DE61" s="83" t="str">
        <f t="shared" si="18"/>
        <v>Projektingenieur 1</v>
      </c>
    </row>
    <row r="62" spans="1:109" s="19" customFormat="1" ht="24.95" customHeight="1" x14ac:dyDescent="0.2">
      <c r="A62" s="53">
        <v>0</v>
      </c>
      <c r="B62" s="53"/>
      <c r="C62" s="53">
        <f t="shared" si="0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361</v>
      </c>
      <c r="P62" s="15" t="s">
        <v>637</v>
      </c>
      <c r="Q62" s="15">
        <v>58</v>
      </c>
      <c r="R62" s="42"/>
      <c r="S62" s="27" t="s">
        <v>638</v>
      </c>
      <c r="T62" s="21">
        <v>1981</v>
      </c>
      <c r="U62" s="28" t="s">
        <v>639</v>
      </c>
      <c r="V62" s="21">
        <v>2010</v>
      </c>
      <c r="W62" s="119" t="s">
        <v>706</v>
      </c>
      <c r="X62" s="118">
        <v>2011</v>
      </c>
      <c r="Y62" s="28"/>
      <c r="Z62" s="21">
        <f t="shared" si="1"/>
        <v>2</v>
      </c>
      <c r="AA62" s="25" t="s">
        <v>565</v>
      </c>
      <c r="AB62" s="21" t="s">
        <v>121</v>
      </c>
      <c r="AC62" s="21"/>
      <c r="AE62" s="90" t="s">
        <v>375</v>
      </c>
      <c r="AF62" s="82"/>
      <c r="CP62" s="19" t="str">
        <f t="shared" si="2"/>
        <v>Vischer David</v>
      </c>
      <c r="CR62" s="152">
        <f t="shared" si="3"/>
        <v>2</v>
      </c>
      <c r="CS62" s="19" t="str">
        <f t="shared" si="4"/>
        <v>D</v>
      </c>
      <c r="CT62" s="154">
        <v>4303</v>
      </c>
      <c r="CU62" s="126"/>
      <c r="CV62" s="125">
        <v>781</v>
      </c>
      <c r="CW62" s="33">
        <f t="shared" si="13"/>
        <v>7</v>
      </c>
      <c r="CX62" s="83" t="str">
        <f t="shared" si="14"/>
        <v>Projektingenieur 1</v>
      </c>
      <c r="CY62" s="125">
        <v>780</v>
      </c>
      <c r="CZ62" s="33">
        <f t="shared" si="15"/>
        <v>6</v>
      </c>
      <c r="DA62" s="83" t="str">
        <f t="shared" si="16"/>
        <v>Vorstufe Projektingenieur</v>
      </c>
      <c r="DB62" s="20"/>
      <c r="DC62" s="33">
        <v>781</v>
      </c>
      <c r="DD62" s="33">
        <f t="shared" si="17"/>
        <v>7</v>
      </c>
      <c r="DE62" s="83" t="str">
        <f t="shared" si="18"/>
        <v>Projektingenieur 1</v>
      </c>
    </row>
    <row r="63" spans="1:109" s="19" customFormat="1" ht="25.5" customHeight="1" x14ac:dyDescent="0.2">
      <c r="A63" s="53">
        <v>0</v>
      </c>
      <c r="B63" s="53"/>
      <c r="C63" s="53">
        <f>IF(Z63&gt;=10,1,0)</f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358</v>
      </c>
      <c r="P63" s="15" t="s">
        <v>699</v>
      </c>
      <c r="Q63" s="15">
        <v>59</v>
      </c>
      <c r="R63" s="42"/>
      <c r="S63" s="27" t="s">
        <v>697</v>
      </c>
      <c r="T63" s="21">
        <v>1984</v>
      </c>
      <c r="U63" s="28" t="s">
        <v>570</v>
      </c>
      <c r="V63" s="21">
        <v>2010</v>
      </c>
      <c r="W63" s="25"/>
      <c r="X63" s="21"/>
      <c r="Y63" s="28"/>
      <c r="Z63" s="21">
        <f>$AD$3-V63</f>
        <v>2</v>
      </c>
      <c r="AA63" s="25" t="s">
        <v>698</v>
      </c>
      <c r="AB63" s="21" t="s">
        <v>121</v>
      </c>
      <c r="AC63" s="21"/>
      <c r="AE63" s="90" t="s">
        <v>375</v>
      </c>
      <c r="AF63" s="82"/>
      <c r="CP63" s="19" t="str">
        <f>+S63</f>
        <v>Indermitte Martin</v>
      </c>
      <c r="CR63" s="152">
        <f>+Z63</f>
        <v>2</v>
      </c>
      <c r="CS63" s="153" t="str">
        <f>+AB63</f>
        <v>D</v>
      </c>
      <c r="CT63" s="154">
        <v>4901</v>
      </c>
      <c r="CU63" s="126"/>
      <c r="CV63" s="125">
        <v>771</v>
      </c>
      <c r="CW63" s="33">
        <f t="shared" si="13"/>
        <v>7</v>
      </c>
      <c r="CX63" s="83" t="str">
        <f t="shared" si="14"/>
        <v>Projektingenieur 1</v>
      </c>
      <c r="CY63" s="125">
        <v>770</v>
      </c>
      <c r="CZ63" s="33">
        <f t="shared" si="15"/>
        <v>6</v>
      </c>
      <c r="DA63" s="83" t="str">
        <f t="shared" si="16"/>
        <v>Vorstufe Projektingenieur</v>
      </c>
      <c r="DB63" s="20"/>
      <c r="DC63" s="33">
        <v>771</v>
      </c>
      <c r="DD63" s="33">
        <f t="shared" si="17"/>
        <v>7</v>
      </c>
      <c r="DE63" s="83" t="str">
        <f t="shared" si="18"/>
        <v>Projektingenieur 1</v>
      </c>
    </row>
    <row r="64" spans="1:109" s="19" customFormat="1" ht="25.5" customHeight="1" x14ac:dyDescent="0.2">
      <c r="A64" s="53">
        <v>0</v>
      </c>
      <c r="B64" s="53"/>
      <c r="C64" s="53">
        <f>IF(Z64&gt;=10,1,0)</f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909</v>
      </c>
      <c r="Q64" s="15">
        <v>60</v>
      </c>
      <c r="R64" s="42"/>
      <c r="S64" s="27" t="s">
        <v>910</v>
      </c>
      <c r="T64" s="21">
        <v>1987</v>
      </c>
      <c r="U64" s="28" t="s">
        <v>570</v>
      </c>
      <c r="V64" s="21">
        <v>2012</v>
      </c>
      <c r="W64" s="25"/>
      <c r="X64" s="21"/>
      <c r="Y64" s="28"/>
      <c r="Z64" s="21">
        <f>$AD$3-V64</f>
        <v>0</v>
      </c>
      <c r="AA64" s="25" t="s">
        <v>698</v>
      </c>
      <c r="AB64" s="21" t="s">
        <v>121</v>
      </c>
      <c r="AC64" s="21"/>
      <c r="AE64" s="90" t="s">
        <v>375</v>
      </c>
      <c r="AF64" s="82"/>
      <c r="CP64" s="19" t="str">
        <f>+S64</f>
        <v>Frei Lukas</v>
      </c>
      <c r="CR64" s="152">
        <f>+Z64</f>
        <v>0</v>
      </c>
      <c r="CS64" s="153" t="str">
        <f>+AB64</f>
        <v>D</v>
      </c>
      <c r="CT64" s="154">
        <v>4308</v>
      </c>
      <c r="CU64" s="126"/>
      <c r="CV64" s="125">
        <v>771</v>
      </c>
      <c r="CW64" s="33">
        <f t="shared" si="13"/>
        <v>7</v>
      </c>
      <c r="CX64" s="83" t="str">
        <f t="shared" si="14"/>
        <v>Projektingenieur 1</v>
      </c>
      <c r="CY64" s="125">
        <v>770</v>
      </c>
      <c r="CZ64" s="33">
        <f t="shared" si="15"/>
        <v>6</v>
      </c>
      <c r="DA64" s="83" t="str">
        <f t="shared" si="16"/>
        <v>Vorstufe Projektingenieur</v>
      </c>
      <c r="DB64" s="20"/>
      <c r="DC64" s="33">
        <v>771</v>
      </c>
      <c r="DD64" s="33">
        <f t="shared" si="17"/>
        <v>7</v>
      </c>
      <c r="DE64" s="83" t="str">
        <f t="shared" si="18"/>
        <v>Projektingenieur 1</v>
      </c>
    </row>
    <row r="65" spans="1:109" s="19" customFormat="1" ht="25.5" customHeight="1" x14ac:dyDescent="0.2">
      <c r="A65" s="53">
        <v>0</v>
      </c>
      <c r="B65" s="53"/>
      <c r="C65" s="53">
        <f>IF(Z65&gt;=10,1,0)</f>
        <v>0</v>
      </c>
      <c r="D65" s="55"/>
      <c r="E65" s="55">
        <v>1</v>
      </c>
      <c r="F65" s="56"/>
      <c r="G65" s="54"/>
      <c r="H65" s="54"/>
      <c r="I65" s="56"/>
      <c r="J65" s="54"/>
      <c r="K65" s="56"/>
      <c r="L65" s="56"/>
      <c r="M65" s="56"/>
      <c r="N65" s="58"/>
      <c r="O65" s="52" t="s">
        <v>360</v>
      </c>
      <c r="P65" s="15" t="s">
        <v>912</v>
      </c>
      <c r="Q65" s="15">
        <v>61</v>
      </c>
      <c r="R65" s="42"/>
      <c r="S65" s="27" t="s">
        <v>913</v>
      </c>
      <c r="T65" s="21">
        <v>1987</v>
      </c>
      <c r="U65" s="28" t="s">
        <v>570</v>
      </c>
      <c r="V65" s="21">
        <v>2012</v>
      </c>
      <c r="W65" s="25"/>
      <c r="X65" s="21"/>
      <c r="Y65" s="28"/>
      <c r="Z65" s="21">
        <f>$AD$3-V65</f>
        <v>0</v>
      </c>
      <c r="AA65" s="25" t="s">
        <v>698</v>
      </c>
      <c r="AB65" s="21" t="s">
        <v>121</v>
      </c>
      <c r="AC65" s="21"/>
      <c r="AE65" s="90" t="s">
        <v>375</v>
      </c>
      <c r="AF65" s="82"/>
      <c r="CP65" s="19" t="str">
        <f>+S65</f>
        <v>D'Arco Marcel</v>
      </c>
      <c r="CR65" s="152">
        <f>+Z65</f>
        <v>0</v>
      </c>
      <c r="CS65" s="153" t="str">
        <f>+AB65</f>
        <v>D</v>
      </c>
      <c r="CT65" s="154">
        <v>4310</v>
      </c>
      <c r="CU65" s="126"/>
      <c r="CV65" s="125">
        <v>771</v>
      </c>
      <c r="CW65" s="33">
        <f t="shared" si="13"/>
        <v>7</v>
      </c>
      <c r="CX65" s="83" t="str">
        <f t="shared" si="14"/>
        <v>Projektingenieur 1</v>
      </c>
      <c r="CY65" s="125">
        <v>770</v>
      </c>
      <c r="CZ65" s="33">
        <f t="shared" si="15"/>
        <v>6</v>
      </c>
      <c r="DA65" s="83" t="str">
        <f t="shared" si="16"/>
        <v>Vorstufe Projektingenieur</v>
      </c>
      <c r="DB65" s="20"/>
      <c r="DC65" s="33">
        <v>771</v>
      </c>
      <c r="DD65" s="33">
        <f t="shared" si="17"/>
        <v>7</v>
      </c>
      <c r="DE65" s="83" t="str">
        <f t="shared" si="18"/>
        <v>Projektingenieur 1</v>
      </c>
    </row>
    <row r="66" spans="1:109" s="19" customFormat="1" ht="25.5" customHeight="1" x14ac:dyDescent="0.2">
      <c r="A66" s="53">
        <v>0</v>
      </c>
      <c r="B66" s="53">
        <v>1</v>
      </c>
      <c r="C66" s="53">
        <f t="shared" si="0"/>
        <v>0</v>
      </c>
      <c r="D66" s="55"/>
      <c r="E66" s="55">
        <v>1</v>
      </c>
      <c r="F66" s="56"/>
      <c r="G66" s="54"/>
      <c r="H66" s="54"/>
      <c r="I66" s="56"/>
      <c r="J66" s="54"/>
      <c r="K66" s="56"/>
      <c r="L66" s="56"/>
      <c r="M66" s="56"/>
      <c r="N66" s="58"/>
      <c r="O66" s="52" t="s">
        <v>360</v>
      </c>
      <c r="P66" s="15" t="s">
        <v>914</v>
      </c>
      <c r="Q66" s="15">
        <v>62</v>
      </c>
      <c r="R66" s="42"/>
      <c r="S66" s="27" t="s">
        <v>915</v>
      </c>
      <c r="T66" s="21">
        <v>1989</v>
      </c>
      <c r="U66" s="28" t="s">
        <v>570</v>
      </c>
      <c r="V66" s="21">
        <v>2012</v>
      </c>
      <c r="W66" s="25"/>
      <c r="X66" s="21"/>
      <c r="Y66" s="28"/>
      <c r="Z66" s="21">
        <f t="shared" si="1"/>
        <v>0</v>
      </c>
      <c r="AA66" s="25" t="s">
        <v>916</v>
      </c>
      <c r="AB66" s="21" t="s">
        <v>121</v>
      </c>
      <c r="AC66" s="21"/>
      <c r="AE66" s="90" t="s">
        <v>375</v>
      </c>
      <c r="AF66" s="82"/>
      <c r="CP66" s="19" t="str">
        <f t="shared" si="2"/>
        <v>Vögtli Jöelle</v>
      </c>
      <c r="CR66" s="152">
        <f t="shared" si="3"/>
        <v>0</v>
      </c>
      <c r="CS66" s="153" t="str">
        <f t="shared" si="4"/>
        <v>D</v>
      </c>
      <c r="CT66" s="154">
        <v>4309</v>
      </c>
      <c r="CU66" s="126"/>
      <c r="CV66" s="125">
        <v>771</v>
      </c>
      <c r="CW66" s="33">
        <f t="shared" si="13"/>
        <v>7</v>
      </c>
      <c r="CX66" s="83" t="str">
        <f t="shared" si="14"/>
        <v>Projektingenieur 1</v>
      </c>
      <c r="CY66" s="125">
        <v>770</v>
      </c>
      <c r="CZ66" s="33">
        <f t="shared" si="15"/>
        <v>6</v>
      </c>
      <c r="DA66" s="83" t="str">
        <f t="shared" si="16"/>
        <v>Vorstufe Projektingenieur</v>
      </c>
      <c r="DB66" s="20"/>
      <c r="DC66" s="33">
        <v>771</v>
      </c>
      <c r="DD66" s="33">
        <f t="shared" si="17"/>
        <v>7</v>
      </c>
      <c r="DE66" s="83" t="str">
        <f t="shared" si="18"/>
        <v>Projektingenieur 1</v>
      </c>
    </row>
    <row r="67" spans="1:109" s="19" customFormat="1" ht="15.75" x14ac:dyDescent="0.2">
      <c r="A67" s="53">
        <v>0</v>
      </c>
      <c r="B67" s="53"/>
      <c r="C67" s="53">
        <f t="shared" si="0"/>
        <v>1</v>
      </c>
      <c r="D67" s="55"/>
      <c r="E67" s="55"/>
      <c r="F67" s="56"/>
      <c r="G67" s="54"/>
      <c r="H67" s="54"/>
      <c r="I67" s="56">
        <v>1</v>
      </c>
      <c r="J67" s="54"/>
      <c r="K67" s="56"/>
      <c r="L67" s="56"/>
      <c r="M67" s="56"/>
      <c r="N67" s="58"/>
      <c r="O67" s="52" t="s">
        <v>361</v>
      </c>
      <c r="P67" s="15" t="s">
        <v>476</v>
      </c>
      <c r="Q67" s="15">
        <v>63</v>
      </c>
      <c r="R67" s="43" t="s">
        <v>370</v>
      </c>
      <c r="S67" s="29" t="s">
        <v>127</v>
      </c>
      <c r="T67" s="21">
        <v>1956</v>
      </c>
      <c r="U67" s="28" t="s">
        <v>126</v>
      </c>
      <c r="V67" s="21">
        <v>1976</v>
      </c>
      <c r="W67" s="25"/>
      <c r="X67" s="21"/>
      <c r="Y67" s="28" t="s">
        <v>242</v>
      </c>
      <c r="Z67" s="21">
        <f t="shared" si="1"/>
        <v>36</v>
      </c>
      <c r="AA67" s="25" t="s">
        <v>686</v>
      </c>
      <c r="AB67" s="21" t="s">
        <v>878</v>
      </c>
      <c r="AC67" s="21"/>
      <c r="AE67" s="90" t="s">
        <v>423</v>
      </c>
      <c r="AF67" s="82"/>
      <c r="CP67" s="19" t="str">
        <f t="shared" si="2"/>
        <v>Aebi Roger</v>
      </c>
      <c r="CR67" s="19">
        <f t="shared" si="3"/>
        <v>36</v>
      </c>
      <c r="CS67" s="19" t="str">
        <f t="shared" si="4"/>
        <v xml:space="preserve"> C/D 1)</v>
      </c>
      <c r="CT67" s="154">
        <v>6622</v>
      </c>
      <c r="CU67" s="126"/>
      <c r="CV67" s="125">
        <v>772</v>
      </c>
      <c r="CW67" s="33">
        <f t="shared" si="13"/>
        <v>8</v>
      </c>
      <c r="CX67" s="83" t="str">
        <f t="shared" si="14"/>
        <v>Projektingenieur 2</v>
      </c>
      <c r="CY67" s="125">
        <v>772</v>
      </c>
      <c r="CZ67" s="33">
        <f t="shared" si="15"/>
        <v>8</v>
      </c>
      <c r="DA67" s="83" t="str">
        <f t="shared" si="16"/>
        <v>Projektingenieur 2</v>
      </c>
      <c r="DB67" s="20"/>
      <c r="DC67" s="33">
        <v>772</v>
      </c>
      <c r="DD67" s="33">
        <f t="shared" si="17"/>
        <v>8</v>
      </c>
      <c r="DE67" s="83" t="str">
        <f t="shared" si="18"/>
        <v>Projektingenieur 2</v>
      </c>
    </row>
    <row r="68" spans="1:109" s="19" customFormat="1" ht="15.75" x14ac:dyDescent="0.2">
      <c r="A68" s="53">
        <v>0</v>
      </c>
      <c r="B68" s="53"/>
      <c r="C68" s="53">
        <f t="shared" si="0"/>
        <v>1</v>
      </c>
      <c r="D68" s="55"/>
      <c r="E68" s="55"/>
      <c r="F68" s="56"/>
      <c r="G68" s="54"/>
      <c r="H68" s="54">
        <v>1</v>
      </c>
      <c r="I68" s="56">
        <v>1</v>
      </c>
      <c r="J68" s="54"/>
      <c r="K68" s="56"/>
      <c r="L68" s="56"/>
      <c r="M68" s="56"/>
      <c r="N68" s="58"/>
      <c r="O68" s="52" t="s">
        <v>358</v>
      </c>
      <c r="P68" s="15" t="s">
        <v>477</v>
      </c>
      <c r="Q68" s="15">
        <v>64</v>
      </c>
      <c r="R68" s="16"/>
      <c r="S68" s="20" t="s">
        <v>134</v>
      </c>
      <c r="T68" s="21">
        <v>1954</v>
      </c>
      <c r="U68" s="28" t="s">
        <v>126</v>
      </c>
      <c r="V68" s="21">
        <v>1974</v>
      </c>
      <c r="W68" s="25"/>
      <c r="X68" s="21"/>
      <c r="Y68" s="28" t="s">
        <v>135</v>
      </c>
      <c r="Z68" s="21">
        <f t="shared" si="1"/>
        <v>38</v>
      </c>
      <c r="AA68" s="25" t="s">
        <v>110</v>
      </c>
      <c r="AB68" s="21" t="s">
        <v>879</v>
      </c>
      <c r="AC68" s="21"/>
      <c r="AE68" s="90" t="s">
        <v>404</v>
      </c>
      <c r="AF68" s="82"/>
      <c r="CP68" s="19" t="str">
        <f t="shared" si="2"/>
        <v>Imesch Robert</v>
      </c>
      <c r="CR68" s="19">
        <f t="shared" si="3"/>
        <v>38</v>
      </c>
      <c r="CS68" s="19" t="str">
        <f t="shared" si="4"/>
        <v xml:space="preserve"> D/C 3)</v>
      </c>
      <c r="CT68" s="154">
        <v>4249</v>
      </c>
      <c r="CU68" s="126"/>
      <c r="CV68" s="125">
        <v>772</v>
      </c>
      <c r="CW68" s="33">
        <f t="shared" si="13"/>
        <v>8</v>
      </c>
      <c r="CX68" s="83" t="str">
        <f t="shared" si="14"/>
        <v>Projektingenieur 2</v>
      </c>
      <c r="CY68" s="125">
        <v>772</v>
      </c>
      <c r="CZ68" s="33">
        <f t="shared" si="15"/>
        <v>8</v>
      </c>
      <c r="DA68" s="83" t="str">
        <f t="shared" si="16"/>
        <v>Projektingenieur 2</v>
      </c>
      <c r="DB68" s="20"/>
      <c r="DC68" s="33">
        <v>772</v>
      </c>
      <c r="DD68" s="33">
        <f t="shared" si="17"/>
        <v>8</v>
      </c>
      <c r="DE68" s="83" t="str">
        <f t="shared" si="18"/>
        <v>Projektingenieur 2</v>
      </c>
    </row>
    <row r="69" spans="1:109" s="19" customFormat="1" ht="15.75" x14ac:dyDescent="0.2">
      <c r="A69" s="53">
        <v>0</v>
      </c>
      <c r="B69" s="53"/>
      <c r="C69" s="53">
        <f t="shared" si="0"/>
        <v>1</v>
      </c>
      <c r="D69" s="55"/>
      <c r="E69" s="55"/>
      <c r="F69" s="56"/>
      <c r="G69" s="54"/>
      <c r="H69" s="54">
        <v>1</v>
      </c>
      <c r="I69" s="56">
        <v>1</v>
      </c>
      <c r="J69" s="54">
        <v>1</v>
      </c>
      <c r="K69" s="56"/>
      <c r="L69" s="56"/>
      <c r="M69" s="56"/>
      <c r="N69" s="58"/>
      <c r="O69" s="52" t="s">
        <v>358</v>
      </c>
      <c r="P69" s="15" t="s">
        <v>478</v>
      </c>
      <c r="Q69" s="15">
        <v>65</v>
      </c>
      <c r="R69" s="16"/>
      <c r="S69" s="20" t="s">
        <v>136</v>
      </c>
      <c r="T69" s="21">
        <v>1955</v>
      </c>
      <c r="U69" s="28" t="s">
        <v>126</v>
      </c>
      <c r="V69" s="21">
        <v>1975</v>
      </c>
      <c r="W69" s="25"/>
      <c r="X69" s="21"/>
      <c r="Y69" s="28" t="s">
        <v>135</v>
      </c>
      <c r="Z69" s="21">
        <f t="shared" si="1"/>
        <v>37</v>
      </c>
      <c r="AA69" s="25" t="s">
        <v>110</v>
      </c>
      <c r="AB69" s="21" t="s">
        <v>879</v>
      </c>
      <c r="AC69" s="21"/>
      <c r="AE69" s="90" t="s">
        <v>404</v>
      </c>
      <c r="AF69" s="82"/>
      <c r="CP69" s="19" t="str">
        <f t="shared" si="2"/>
        <v>Flückiger Hans Peter</v>
      </c>
      <c r="CR69" s="19">
        <f t="shared" si="3"/>
        <v>37</v>
      </c>
      <c r="CS69" s="19" t="str">
        <f t="shared" si="4"/>
        <v xml:space="preserve"> D/C 3)</v>
      </c>
      <c r="CT69" s="154">
        <v>4250</v>
      </c>
      <c r="CU69" s="126"/>
      <c r="CV69" s="125">
        <v>772</v>
      </c>
      <c r="CW69" s="33">
        <f t="shared" si="13"/>
        <v>8</v>
      </c>
      <c r="CX69" s="83" t="str">
        <f t="shared" si="14"/>
        <v>Projektingenieur 2</v>
      </c>
      <c r="CY69" s="125">
        <v>772</v>
      </c>
      <c r="CZ69" s="33">
        <f t="shared" si="15"/>
        <v>8</v>
      </c>
      <c r="DA69" s="83" t="str">
        <f t="shared" si="16"/>
        <v>Projektingenieur 2</v>
      </c>
      <c r="DB69" s="20"/>
      <c r="DC69" s="33">
        <v>772</v>
      </c>
      <c r="DD69" s="33">
        <f t="shared" si="17"/>
        <v>8</v>
      </c>
      <c r="DE69" s="83" t="str">
        <f t="shared" si="18"/>
        <v>Projektingenieur 2</v>
      </c>
    </row>
    <row r="70" spans="1:109" s="19" customFormat="1" x14ac:dyDescent="0.2">
      <c r="A70" s="53">
        <v>0</v>
      </c>
      <c r="B70" s="53"/>
      <c r="C70" s="53">
        <f t="shared" si="0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359</v>
      </c>
      <c r="P70" s="15" t="s">
        <v>479</v>
      </c>
      <c r="Q70" s="15">
        <v>66</v>
      </c>
      <c r="R70" s="16"/>
      <c r="S70" s="20" t="s">
        <v>130</v>
      </c>
      <c r="T70" s="21">
        <v>1949</v>
      </c>
      <c r="U70" s="28" t="s">
        <v>126</v>
      </c>
      <c r="V70" s="21">
        <v>1969</v>
      </c>
      <c r="W70" s="25"/>
      <c r="X70" s="21"/>
      <c r="Y70" s="28"/>
      <c r="Z70" s="21">
        <f t="shared" si="1"/>
        <v>43</v>
      </c>
      <c r="AA70" s="25" t="s">
        <v>687</v>
      </c>
      <c r="AB70" s="21" t="s">
        <v>121</v>
      </c>
      <c r="AC70" s="21"/>
      <c r="AE70" s="90" t="s">
        <v>422</v>
      </c>
      <c r="AF70" s="82"/>
      <c r="CP70" s="19" t="str">
        <f t="shared" si="2"/>
        <v>Ziegler Bruno</v>
      </c>
      <c r="CR70" s="19">
        <f t="shared" si="3"/>
        <v>43</v>
      </c>
      <c r="CS70" s="19" t="str">
        <f t="shared" si="4"/>
        <v>D</v>
      </c>
      <c r="CT70" s="154">
        <v>4147</v>
      </c>
      <c r="CU70" s="126"/>
      <c r="CV70" s="125">
        <v>742</v>
      </c>
      <c r="CW70" s="33">
        <f t="shared" si="13"/>
        <v>8</v>
      </c>
      <c r="CX70" s="83" t="str">
        <f t="shared" si="14"/>
        <v>Konstrukteur 5  / Fachplaner 5 / Gruppenchef 3</v>
      </c>
      <c r="CY70" s="125">
        <v>742</v>
      </c>
      <c r="CZ70" s="33">
        <f t="shared" si="15"/>
        <v>8</v>
      </c>
      <c r="DA70" s="83" t="str">
        <f t="shared" si="16"/>
        <v>Konstrukteur 5  / Fachplaner 5 / Gruppenchef 3</v>
      </c>
      <c r="DB70" s="20"/>
      <c r="DC70" s="33">
        <v>742</v>
      </c>
      <c r="DD70" s="33">
        <f t="shared" si="17"/>
        <v>8</v>
      </c>
      <c r="DE70" s="83" t="str">
        <f t="shared" si="18"/>
        <v>Konstrukteur 5  / Fachplaner 5 / Gruppenchef 3</v>
      </c>
    </row>
    <row r="71" spans="1:109" s="19" customFormat="1" x14ac:dyDescent="0.2">
      <c r="A71" s="53">
        <v>0</v>
      </c>
      <c r="B71" s="53"/>
      <c r="C71" s="53">
        <f t="shared" si="0"/>
        <v>1</v>
      </c>
      <c r="D71" s="55"/>
      <c r="E71" s="55"/>
      <c r="F71" s="56"/>
      <c r="G71" s="54">
        <v>1</v>
      </c>
      <c r="H71" s="54">
        <v>1</v>
      </c>
      <c r="I71" s="56">
        <v>1</v>
      </c>
      <c r="J71" s="54"/>
      <c r="K71" s="56"/>
      <c r="L71" s="56"/>
      <c r="M71" s="56"/>
      <c r="N71" s="58"/>
      <c r="O71" s="52" t="s">
        <v>359</v>
      </c>
      <c r="P71" s="15" t="s">
        <v>481</v>
      </c>
      <c r="Q71" s="15">
        <v>67</v>
      </c>
      <c r="R71" s="16"/>
      <c r="S71" s="20" t="s">
        <v>132</v>
      </c>
      <c r="T71" s="21">
        <v>1951</v>
      </c>
      <c r="U71" s="28" t="s">
        <v>107</v>
      </c>
      <c r="V71" s="21">
        <v>1973</v>
      </c>
      <c r="W71" s="25"/>
      <c r="X71" s="21"/>
      <c r="Y71" s="28" t="s">
        <v>372</v>
      </c>
      <c r="Z71" s="21">
        <f t="shared" si="1"/>
        <v>39</v>
      </c>
      <c r="AA71" s="25" t="s">
        <v>689</v>
      </c>
      <c r="AB71" s="21" t="s">
        <v>121</v>
      </c>
      <c r="AC71" s="21"/>
      <c r="AE71" s="90" t="s">
        <v>393</v>
      </c>
      <c r="AF71" s="82"/>
      <c r="CP71" s="19" t="str">
        <f t="shared" si="2"/>
        <v>Benda Raymond</v>
      </c>
      <c r="CR71" s="19">
        <f t="shared" si="3"/>
        <v>39</v>
      </c>
      <c r="CS71" s="19" t="str">
        <f t="shared" si="4"/>
        <v>D</v>
      </c>
      <c r="CT71" s="154">
        <v>6601</v>
      </c>
      <c r="CU71" s="126"/>
      <c r="CV71" s="125">
        <v>771</v>
      </c>
      <c r="CW71" s="33">
        <f t="shared" si="13"/>
        <v>7</v>
      </c>
      <c r="CX71" s="83" t="str">
        <f t="shared" si="14"/>
        <v>Projektingenieur 1</v>
      </c>
      <c r="CY71" s="125">
        <v>771</v>
      </c>
      <c r="CZ71" s="33">
        <f t="shared" si="15"/>
        <v>7</v>
      </c>
      <c r="DA71" s="83" t="str">
        <f t="shared" si="16"/>
        <v>Projektingenieur 1</v>
      </c>
      <c r="DB71" s="20"/>
      <c r="DC71" s="33">
        <v>771</v>
      </c>
      <c r="DD71" s="33">
        <f t="shared" si="17"/>
        <v>7</v>
      </c>
      <c r="DE71" s="83" t="str">
        <f t="shared" si="18"/>
        <v>Projektingenieur 1</v>
      </c>
    </row>
    <row r="72" spans="1:109" s="19" customFormat="1" x14ac:dyDescent="0.2">
      <c r="A72" s="53">
        <v>0</v>
      </c>
      <c r="B72" s="53"/>
      <c r="C72" s="53">
        <f t="shared" ref="C72:C140" si="19">IF(Z72&gt;=10,1,0)</f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358</v>
      </c>
      <c r="P72" s="15" t="s">
        <v>482</v>
      </c>
      <c r="Q72" s="15">
        <v>68</v>
      </c>
      <c r="R72" s="16"/>
      <c r="S72" s="20" t="s">
        <v>260</v>
      </c>
      <c r="T72" s="21">
        <v>1956</v>
      </c>
      <c r="U72" s="28" t="s">
        <v>126</v>
      </c>
      <c r="V72" s="21">
        <v>1973</v>
      </c>
      <c r="W72" s="25"/>
      <c r="X72" s="21"/>
      <c r="Y72" s="28"/>
      <c r="Z72" s="21">
        <f t="shared" ref="Z72:Z128" si="20">$AD$3-V72</f>
        <v>39</v>
      </c>
      <c r="AA72" s="25" t="s">
        <v>139</v>
      </c>
      <c r="AB72" s="21" t="s">
        <v>121</v>
      </c>
      <c r="AC72" s="21"/>
      <c r="AE72" s="90" t="s">
        <v>377</v>
      </c>
      <c r="AF72" s="82"/>
      <c r="CP72" s="19" t="str">
        <f t="shared" ref="CP72:CP128" si="21">+S72</f>
        <v>Allemann  Bertrand</v>
      </c>
      <c r="CR72" s="19">
        <f t="shared" ref="CR72:CR128" si="22">+Z72</f>
        <v>39</v>
      </c>
      <c r="CS72" s="19" t="str">
        <f t="shared" ref="CS72:CS128" si="23">+AB72</f>
        <v>D</v>
      </c>
      <c r="CT72" s="154">
        <v>5631</v>
      </c>
      <c r="CU72" s="126"/>
      <c r="CV72" s="125">
        <v>741</v>
      </c>
      <c r="CW72" s="33">
        <f t="shared" si="13"/>
        <v>7</v>
      </c>
      <c r="CX72" s="83" t="str">
        <f t="shared" si="14"/>
        <v>Konstrukteur 4 / Fachplaner 4 / Gruppenchef 2</v>
      </c>
      <c r="CY72" s="125">
        <v>741</v>
      </c>
      <c r="CZ72" s="33">
        <f t="shared" si="15"/>
        <v>7</v>
      </c>
      <c r="DA72" s="83" t="str">
        <f t="shared" si="16"/>
        <v>Konstrukteur 4 / Fachplaner 4 / Gruppenchef 2</v>
      </c>
      <c r="DB72" s="20"/>
      <c r="DC72" s="33">
        <v>742</v>
      </c>
      <c r="DD72" s="33">
        <f t="shared" si="17"/>
        <v>8</v>
      </c>
      <c r="DE72" s="83" t="str">
        <f t="shared" si="18"/>
        <v>Konstrukteur 5  / Fachplaner 5 / Gruppenchef 3</v>
      </c>
    </row>
    <row r="73" spans="1:109" s="19" customFormat="1" x14ac:dyDescent="0.2">
      <c r="A73" s="53">
        <v>0</v>
      </c>
      <c r="B73" s="53"/>
      <c r="C73" s="53">
        <f t="shared" si="19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360</v>
      </c>
      <c r="P73" s="15" t="s">
        <v>483</v>
      </c>
      <c r="Q73" s="15">
        <v>69</v>
      </c>
      <c r="R73" s="16"/>
      <c r="S73" s="20" t="s">
        <v>137</v>
      </c>
      <c r="T73" s="21">
        <v>1958</v>
      </c>
      <c r="U73" s="28" t="s">
        <v>126</v>
      </c>
      <c r="V73" s="21">
        <v>1977</v>
      </c>
      <c r="W73" s="25"/>
      <c r="X73" s="21"/>
      <c r="Y73" s="28"/>
      <c r="Z73" s="21">
        <f t="shared" si="20"/>
        <v>35</v>
      </c>
      <c r="AA73" s="25" t="s">
        <v>129</v>
      </c>
      <c r="AB73" s="21" t="s">
        <v>121</v>
      </c>
      <c r="AC73" s="21"/>
      <c r="AE73" s="90" t="s">
        <v>377</v>
      </c>
      <c r="AF73" s="82"/>
      <c r="CP73" s="19" t="str">
        <f t="shared" si="21"/>
        <v>Lenherr Paul</v>
      </c>
      <c r="CR73" s="19">
        <f t="shared" si="22"/>
        <v>35</v>
      </c>
      <c r="CS73" s="19" t="str">
        <f t="shared" si="23"/>
        <v>D</v>
      </c>
      <c r="CT73" s="154">
        <v>6628</v>
      </c>
      <c r="CU73" s="126"/>
      <c r="CV73" s="125">
        <v>741</v>
      </c>
      <c r="CW73" s="33">
        <f t="shared" si="13"/>
        <v>7</v>
      </c>
      <c r="CX73" s="83" t="str">
        <f t="shared" si="14"/>
        <v>Konstrukteur 4 / Fachplaner 4 / Gruppenchef 2</v>
      </c>
      <c r="CY73" s="125">
        <v>741</v>
      </c>
      <c r="CZ73" s="33">
        <f t="shared" si="15"/>
        <v>7</v>
      </c>
      <c r="DA73" s="83" t="str">
        <f t="shared" si="16"/>
        <v>Konstrukteur 4 / Fachplaner 4 / Gruppenchef 2</v>
      </c>
      <c r="DB73" s="20"/>
      <c r="DC73" s="33">
        <v>742</v>
      </c>
      <c r="DD73" s="33">
        <f t="shared" si="17"/>
        <v>8</v>
      </c>
      <c r="DE73" s="83" t="str">
        <f t="shared" si="18"/>
        <v>Konstrukteur 5  / Fachplaner 5 / Gruppenchef 3</v>
      </c>
    </row>
    <row r="74" spans="1:109" s="19" customFormat="1" x14ac:dyDescent="0.2">
      <c r="A74" s="53">
        <v>0</v>
      </c>
      <c r="B74" s="53"/>
      <c r="C74" s="53">
        <f t="shared" si="19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358</v>
      </c>
      <c r="P74" s="15" t="s">
        <v>484</v>
      </c>
      <c r="Q74" s="15">
        <v>70</v>
      </c>
      <c r="R74" s="16"/>
      <c r="S74" s="20" t="s">
        <v>271</v>
      </c>
      <c r="T74" s="21">
        <v>1958</v>
      </c>
      <c r="U74" s="28" t="s">
        <v>126</v>
      </c>
      <c r="V74" s="21">
        <v>1978</v>
      </c>
      <c r="W74" s="25"/>
      <c r="X74" s="21"/>
      <c r="Y74" s="28"/>
      <c r="Z74" s="21">
        <f t="shared" si="20"/>
        <v>34</v>
      </c>
      <c r="AA74" s="25" t="s">
        <v>687</v>
      </c>
      <c r="AB74" s="21" t="s">
        <v>121</v>
      </c>
      <c r="AC74" s="21"/>
      <c r="AE74" s="90" t="s">
        <v>420</v>
      </c>
      <c r="AF74" s="82"/>
      <c r="CP74" s="19" t="str">
        <f t="shared" si="21"/>
        <v>von Schallen Urs</v>
      </c>
      <c r="CR74" s="19">
        <f t="shared" si="22"/>
        <v>34</v>
      </c>
      <c r="CS74" s="19" t="str">
        <f t="shared" si="23"/>
        <v>D</v>
      </c>
      <c r="CT74" s="154">
        <v>6659</v>
      </c>
      <c r="CU74" s="126"/>
      <c r="CV74" s="125">
        <v>742</v>
      </c>
      <c r="CW74" s="33">
        <f t="shared" si="13"/>
        <v>8</v>
      </c>
      <c r="CX74" s="83" t="str">
        <f t="shared" si="14"/>
        <v>Konstrukteur 5  / Fachplaner 5 / Gruppenchef 3</v>
      </c>
      <c r="CY74" s="125">
        <v>742</v>
      </c>
      <c r="CZ74" s="33">
        <f t="shared" si="15"/>
        <v>8</v>
      </c>
      <c r="DA74" s="83" t="str">
        <f t="shared" si="16"/>
        <v>Konstrukteur 5  / Fachplaner 5 / Gruppenchef 3</v>
      </c>
      <c r="DB74" s="20"/>
      <c r="DC74" s="33">
        <v>742</v>
      </c>
      <c r="DD74" s="33">
        <f t="shared" si="17"/>
        <v>8</v>
      </c>
      <c r="DE74" s="83" t="str">
        <f t="shared" si="18"/>
        <v>Konstrukteur 5  / Fachplaner 5 / Gruppenchef 3</v>
      </c>
    </row>
    <row r="75" spans="1:109" s="19" customFormat="1" x14ac:dyDescent="0.2">
      <c r="A75" s="53">
        <v>0</v>
      </c>
      <c r="B75" s="53"/>
      <c r="C75" s="53">
        <f t="shared" si="19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632</v>
      </c>
      <c r="Q75" s="15">
        <v>71</v>
      </c>
      <c r="R75" s="16"/>
      <c r="S75" s="20" t="s">
        <v>633</v>
      </c>
      <c r="T75" s="21">
        <v>1958</v>
      </c>
      <c r="U75" s="28" t="s">
        <v>634</v>
      </c>
      <c r="V75" s="21">
        <v>1980</v>
      </c>
      <c r="W75" s="25"/>
      <c r="X75" s="21"/>
      <c r="Y75" s="28"/>
      <c r="Z75" s="21">
        <f t="shared" si="20"/>
        <v>32</v>
      </c>
      <c r="AA75" s="25" t="s">
        <v>107</v>
      </c>
      <c r="AB75" s="21" t="s">
        <v>121</v>
      </c>
      <c r="AC75" s="21"/>
      <c r="AE75" s="157" t="s">
        <v>892</v>
      </c>
      <c r="AF75" s="82"/>
      <c r="CP75" s="19" t="str">
        <f t="shared" si="21"/>
        <v>Schneider Martin</v>
      </c>
      <c r="CR75" s="19">
        <f t="shared" si="22"/>
        <v>32</v>
      </c>
      <c r="CS75" s="19" t="str">
        <f t="shared" si="23"/>
        <v>D</v>
      </c>
      <c r="CT75" s="154">
        <v>4354</v>
      </c>
      <c r="CU75" s="126"/>
      <c r="CV75" s="125">
        <v>741</v>
      </c>
      <c r="CW75" s="33">
        <f t="shared" si="13"/>
        <v>7</v>
      </c>
      <c r="CX75" s="83" t="str">
        <f t="shared" si="14"/>
        <v>Konstrukteur 4 / Fachplaner 4 / Gruppenchef 2</v>
      </c>
      <c r="CY75" s="125">
        <v>741</v>
      </c>
      <c r="CZ75" s="33">
        <f t="shared" si="15"/>
        <v>7</v>
      </c>
      <c r="DA75" s="83" t="str">
        <f t="shared" si="16"/>
        <v>Konstrukteur 4 / Fachplaner 4 / Gruppenchef 2</v>
      </c>
      <c r="DB75" s="20"/>
      <c r="DC75" s="33">
        <v>742</v>
      </c>
      <c r="DD75" s="33">
        <f t="shared" si="17"/>
        <v>8</v>
      </c>
      <c r="DE75" s="83" t="str">
        <f t="shared" si="18"/>
        <v>Konstrukteur 5  / Fachplaner 5 / Gruppenchef 3</v>
      </c>
    </row>
    <row r="76" spans="1:109" s="19" customFormat="1" x14ac:dyDescent="0.2">
      <c r="A76" s="53">
        <v>0</v>
      </c>
      <c r="B76" s="53"/>
      <c r="C76" s="53">
        <f t="shared" si="19"/>
        <v>1</v>
      </c>
      <c r="D76" s="55"/>
      <c r="E76" s="55"/>
      <c r="F76" s="56"/>
      <c r="G76" s="54"/>
      <c r="H76" s="54">
        <v>1</v>
      </c>
      <c r="I76" s="56">
        <v>1</v>
      </c>
      <c r="J76" s="54">
        <v>1</v>
      </c>
      <c r="K76" s="56"/>
      <c r="L76" s="56"/>
      <c r="M76" s="56"/>
      <c r="N76" s="58"/>
      <c r="O76" s="52" t="s">
        <v>359</v>
      </c>
      <c r="P76" s="15" t="s">
        <v>485</v>
      </c>
      <c r="Q76" s="15">
        <v>72</v>
      </c>
      <c r="R76" s="16"/>
      <c r="S76" s="20" t="s">
        <v>261</v>
      </c>
      <c r="T76" s="21">
        <v>1959</v>
      </c>
      <c r="U76" s="28" t="s">
        <v>126</v>
      </c>
      <c r="V76" s="21">
        <v>1981</v>
      </c>
      <c r="W76" s="25"/>
      <c r="X76" s="21"/>
      <c r="Y76" s="28"/>
      <c r="Z76" s="21">
        <f t="shared" si="20"/>
        <v>31</v>
      </c>
      <c r="AA76" s="25" t="s">
        <v>110</v>
      </c>
      <c r="AB76" s="21" t="s">
        <v>121</v>
      </c>
      <c r="AC76" s="21"/>
      <c r="AE76" s="157" t="s">
        <v>893</v>
      </c>
      <c r="AF76" s="82"/>
      <c r="CP76" s="19" t="str">
        <f t="shared" si="21"/>
        <v>Ortlieb Hans-Rudi</v>
      </c>
      <c r="CR76" s="19">
        <f t="shared" si="22"/>
        <v>31</v>
      </c>
      <c r="CS76" s="19" t="str">
        <f t="shared" si="23"/>
        <v>D</v>
      </c>
      <c r="CT76" s="154">
        <v>5630</v>
      </c>
      <c r="CU76" s="126"/>
      <c r="CV76" s="125">
        <v>771</v>
      </c>
      <c r="CW76" s="33">
        <f t="shared" si="13"/>
        <v>7</v>
      </c>
      <c r="CX76" s="83" t="str">
        <f t="shared" si="14"/>
        <v>Projektingenieur 1</v>
      </c>
      <c r="CY76" s="125">
        <v>741</v>
      </c>
      <c r="CZ76" s="33">
        <f t="shared" si="15"/>
        <v>7</v>
      </c>
      <c r="DA76" s="83" t="str">
        <f t="shared" si="16"/>
        <v>Konstrukteur 4 / Fachplaner 4 / Gruppenchef 2</v>
      </c>
      <c r="DB76" s="20"/>
      <c r="DC76" s="33">
        <v>742</v>
      </c>
      <c r="DD76" s="33">
        <f t="shared" si="17"/>
        <v>8</v>
      </c>
      <c r="DE76" s="83" t="str">
        <f t="shared" si="18"/>
        <v>Konstrukteur 5  / Fachplaner 5 / Gruppenchef 3</v>
      </c>
    </row>
    <row r="77" spans="1:109" s="19" customFormat="1" x14ac:dyDescent="0.2">
      <c r="A77" s="53">
        <v>0</v>
      </c>
      <c r="B77" s="53">
        <v>1</v>
      </c>
      <c r="C77" s="53">
        <f t="shared" si="19"/>
        <v>1</v>
      </c>
      <c r="D77" s="55"/>
      <c r="E77" s="55"/>
      <c r="F77" s="56"/>
      <c r="G77" s="54"/>
      <c r="H77" s="54"/>
      <c r="I77" s="56">
        <v>1</v>
      </c>
      <c r="J77" s="54">
        <v>1</v>
      </c>
      <c r="K77" s="56"/>
      <c r="L77" s="56"/>
      <c r="M77" s="56"/>
      <c r="N77" s="58"/>
      <c r="O77" s="52" t="s">
        <v>358</v>
      </c>
      <c r="P77" s="15" t="s">
        <v>552</v>
      </c>
      <c r="Q77" s="15">
        <v>73</v>
      </c>
      <c r="R77" s="16"/>
      <c r="S77" s="20" t="s">
        <v>553</v>
      </c>
      <c r="T77" s="21">
        <v>1959</v>
      </c>
      <c r="U77" s="28" t="s">
        <v>239</v>
      </c>
      <c r="V77" s="21">
        <v>1983</v>
      </c>
      <c r="W77" s="25"/>
      <c r="X77" s="21"/>
      <c r="Y77" s="28" t="s">
        <v>555</v>
      </c>
      <c r="Z77" s="21">
        <f t="shared" si="20"/>
        <v>29</v>
      </c>
      <c r="AA77" s="25" t="s">
        <v>554</v>
      </c>
      <c r="AB77" s="21" t="s">
        <v>121</v>
      </c>
      <c r="AC77" s="21"/>
      <c r="AE77" s="90" t="s">
        <v>377</v>
      </c>
      <c r="AF77" s="82"/>
      <c r="CP77" s="19" t="str">
        <f t="shared" si="21"/>
        <v>Bollhalder Angelika</v>
      </c>
      <c r="CR77" s="19">
        <f t="shared" si="22"/>
        <v>29</v>
      </c>
      <c r="CS77" s="19" t="str">
        <f t="shared" si="23"/>
        <v>D</v>
      </c>
      <c r="CT77" s="154">
        <v>4344</v>
      </c>
      <c r="CU77" s="126"/>
      <c r="CV77" s="125">
        <v>741</v>
      </c>
      <c r="CW77" s="33">
        <f t="shared" si="13"/>
        <v>7</v>
      </c>
      <c r="CX77" s="83" t="str">
        <f t="shared" si="14"/>
        <v>Konstrukteur 4 / Fachplaner 4 / Gruppenchef 2</v>
      </c>
      <c r="CY77" s="125">
        <v>741</v>
      </c>
      <c r="CZ77" s="33">
        <f t="shared" si="15"/>
        <v>7</v>
      </c>
      <c r="DA77" s="83" t="str">
        <f t="shared" si="16"/>
        <v>Konstrukteur 4 / Fachplaner 4 / Gruppenchef 2</v>
      </c>
      <c r="DB77" s="20"/>
      <c r="DC77" s="33">
        <v>742</v>
      </c>
      <c r="DD77" s="33">
        <f t="shared" si="17"/>
        <v>8</v>
      </c>
      <c r="DE77" s="83" t="str">
        <f t="shared" si="18"/>
        <v>Konstrukteur 5  / Fachplaner 5 / Gruppenchef 3</v>
      </c>
    </row>
    <row r="78" spans="1:109" s="19" customFormat="1" x14ac:dyDescent="0.2">
      <c r="A78" s="53">
        <v>0</v>
      </c>
      <c r="B78" s="53"/>
      <c r="C78" s="53">
        <f t="shared" si="19"/>
        <v>1</v>
      </c>
      <c r="D78" s="55"/>
      <c r="E78" s="55"/>
      <c r="F78" s="56"/>
      <c r="G78" s="54"/>
      <c r="H78" s="54">
        <v>1</v>
      </c>
      <c r="I78" s="56">
        <v>1</v>
      </c>
      <c r="J78" s="54"/>
      <c r="K78" s="56"/>
      <c r="L78" s="56"/>
      <c r="M78" s="56"/>
      <c r="N78" s="58"/>
      <c r="O78" s="52" t="s">
        <v>358</v>
      </c>
      <c r="P78" s="15" t="s">
        <v>486</v>
      </c>
      <c r="Q78" s="15">
        <v>74</v>
      </c>
      <c r="R78" s="16"/>
      <c r="S78" s="20" t="s">
        <v>138</v>
      </c>
      <c r="T78" s="21">
        <v>1964</v>
      </c>
      <c r="U78" s="28" t="s">
        <v>126</v>
      </c>
      <c r="V78" s="21">
        <v>1985</v>
      </c>
      <c r="W78" s="25"/>
      <c r="X78" s="21"/>
      <c r="Y78" s="28" t="s">
        <v>203</v>
      </c>
      <c r="Z78" s="21">
        <f t="shared" si="20"/>
        <v>27</v>
      </c>
      <c r="AA78" s="25" t="s">
        <v>110</v>
      </c>
      <c r="AB78" s="21" t="s">
        <v>121</v>
      </c>
      <c r="AC78" s="21"/>
      <c r="AE78" s="157" t="s">
        <v>376</v>
      </c>
      <c r="AF78" s="82"/>
      <c r="CP78" s="19" t="str">
        <f t="shared" si="21"/>
        <v>Oehen Beat</v>
      </c>
      <c r="CR78" s="19">
        <f t="shared" si="22"/>
        <v>27</v>
      </c>
      <c r="CS78" s="19" t="str">
        <f t="shared" si="23"/>
        <v>D</v>
      </c>
      <c r="CT78" s="154">
        <v>7622</v>
      </c>
      <c r="CU78" s="126"/>
      <c r="CV78" s="125">
        <v>772</v>
      </c>
      <c r="CW78" s="33">
        <f t="shared" si="13"/>
        <v>8</v>
      </c>
      <c r="CX78" s="83" t="str">
        <f t="shared" si="14"/>
        <v>Projektingenieur 2</v>
      </c>
      <c r="CY78" s="125">
        <v>772</v>
      </c>
      <c r="CZ78" s="33">
        <f t="shared" si="15"/>
        <v>8</v>
      </c>
      <c r="DA78" s="83" t="str">
        <f t="shared" si="16"/>
        <v>Projektingenieur 2</v>
      </c>
      <c r="DB78" s="20"/>
      <c r="DC78" s="125">
        <v>772</v>
      </c>
      <c r="DD78" s="33">
        <f t="shared" si="17"/>
        <v>8</v>
      </c>
      <c r="DE78" s="83" t="str">
        <f t="shared" si="18"/>
        <v>Projektingenieur 2</v>
      </c>
    </row>
    <row r="79" spans="1:109" s="19" customFormat="1" x14ac:dyDescent="0.2">
      <c r="A79" s="53">
        <v>0</v>
      </c>
      <c r="B79" s="53"/>
      <c r="C79" s="53">
        <f t="shared" si="19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487</v>
      </c>
      <c r="Q79" s="15">
        <v>75</v>
      </c>
      <c r="R79" s="16"/>
      <c r="S79" s="20" t="s">
        <v>145</v>
      </c>
      <c r="T79" s="21">
        <v>1970</v>
      </c>
      <c r="U79" s="28" t="s">
        <v>126</v>
      </c>
      <c r="V79" s="21">
        <v>1988</v>
      </c>
      <c r="W79" s="25"/>
      <c r="X79" s="21"/>
      <c r="Y79" s="28"/>
      <c r="Z79" s="21">
        <f t="shared" si="20"/>
        <v>24</v>
      </c>
      <c r="AA79" s="25" t="s">
        <v>129</v>
      </c>
      <c r="AB79" s="21" t="s">
        <v>121</v>
      </c>
      <c r="AC79" s="21"/>
      <c r="AE79" s="90" t="s">
        <v>377</v>
      </c>
      <c r="AF79" s="82"/>
      <c r="CP79" s="19" t="str">
        <f t="shared" si="21"/>
        <v>Bucher Oliver</v>
      </c>
      <c r="CR79" s="19">
        <f t="shared" si="22"/>
        <v>24</v>
      </c>
      <c r="CS79" s="19" t="str">
        <f t="shared" si="23"/>
        <v>D</v>
      </c>
      <c r="CT79" s="154">
        <v>7641</v>
      </c>
      <c r="CU79" s="126"/>
      <c r="CV79" s="125">
        <v>741</v>
      </c>
      <c r="CW79" s="33">
        <f t="shared" ref="CW79:CW114" si="24">VLOOKUP($CV79,Funktionsbezeichnungen,3,0)</f>
        <v>7</v>
      </c>
      <c r="CX79" s="83" t="str">
        <f t="shared" ref="CX79:CX114" si="25">VLOOKUP($CV79,Funktionsbezeichnungen,2,0)</f>
        <v>Konstrukteur 4 / Fachplaner 4 / Gruppenchef 2</v>
      </c>
      <c r="CY79" s="125">
        <v>741</v>
      </c>
      <c r="CZ79" s="33">
        <f t="shared" si="15"/>
        <v>7</v>
      </c>
      <c r="DA79" s="83" t="str">
        <f t="shared" si="16"/>
        <v>Konstrukteur 4 / Fachplaner 4 / Gruppenchef 2</v>
      </c>
      <c r="DB79" s="20"/>
      <c r="DC79" s="125">
        <v>742</v>
      </c>
      <c r="DD79" s="33">
        <f t="shared" si="17"/>
        <v>8</v>
      </c>
      <c r="DE79" s="83" t="str">
        <f t="shared" si="18"/>
        <v>Konstrukteur 5  / Fachplaner 5 / Gruppenchef 3</v>
      </c>
    </row>
    <row r="80" spans="1:109" s="19" customFormat="1" x14ac:dyDescent="0.2">
      <c r="A80" s="53">
        <v>0</v>
      </c>
      <c r="B80" s="53"/>
      <c r="C80" s="53">
        <f t="shared" si="19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361</v>
      </c>
      <c r="P80" s="15" t="s">
        <v>488</v>
      </c>
      <c r="Q80" s="15">
        <v>76</v>
      </c>
      <c r="R80" s="16"/>
      <c r="S80" s="20" t="s">
        <v>144</v>
      </c>
      <c r="T80" s="21">
        <v>1968</v>
      </c>
      <c r="U80" s="28" t="s">
        <v>126</v>
      </c>
      <c r="V80" s="21">
        <v>1989</v>
      </c>
      <c r="W80" s="25"/>
      <c r="X80" s="21"/>
      <c r="Y80" s="28" t="s">
        <v>287</v>
      </c>
      <c r="Z80" s="21">
        <f t="shared" si="20"/>
        <v>23</v>
      </c>
      <c r="AA80" s="25" t="s">
        <v>288</v>
      </c>
      <c r="AB80" s="21" t="s">
        <v>121</v>
      </c>
      <c r="AC80" s="21"/>
      <c r="AE80" s="90" t="s">
        <v>375</v>
      </c>
      <c r="AF80" s="82"/>
      <c r="CP80" s="19" t="str">
        <f t="shared" si="21"/>
        <v>Hagen Stefan</v>
      </c>
      <c r="CR80" s="19">
        <f t="shared" si="22"/>
        <v>23</v>
      </c>
      <c r="CS80" s="19" t="str">
        <f t="shared" si="23"/>
        <v>D</v>
      </c>
      <c r="CT80" s="154">
        <v>6741</v>
      </c>
      <c r="CU80" s="126"/>
      <c r="CV80" s="125">
        <v>741</v>
      </c>
      <c r="CW80" s="33">
        <f t="shared" si="24"/>
        <v>7</v>
      </c>
      <c r="CX80" s="83" t="str">
        <f t="shared" si="25"/>
        <v>Konstrukteur 4 / Fachplaner 4 / Gruppenchef 2</v>
      </c>
      <c r="CY80" s="125">
        <v>741</v>
      </c>
      <c r="CZ80" s="33">
        <f t="shared" si="15"/>
        <v>7</v>
      </c>
      <c r="DA80" s="83" t="str">
        <f t="shared" si="16"/>
        <v>Konstrukteur 4 / Fachplaner 4 / Gruppenchef 2</v>
      </c>
      <c r="DB80" s="20"/>
      <c r="DC80" s="125">
        <v>742</v>
      </c>
      <c r="DD80" s="33">
        <f t="shared" si="17"/>
        <v>8</v>
      </c>
      <c r="DE80" s="83" t="str">
        <f t="shared" si="18"/>
        <v>Konstrukteur 5  / Fachplaner 5 / Gruppenchef 3</v>
      </c>
    </row>
    <row r="81" spans="1:109" s="19" customFormat="1" x14ac:dyDescent="0.2">
      <c r="A81" s="53">
        <v>0</v>
      </c>
      <c r="B81" s="53"/>
      <c r="C81" s="53">
        <f t="shared" si="19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359</v>
      </c>
      <c r="P81" s="15" t="s">
        <v>489</v>
      </c>
      <c r="Q81" s="15">
        <v>77</v>
      </c>
      <c r="R81" s="16"/>
      <c r="S81" s="20" t="s">
        <v>146</v>
      </c>
      <c r="T81" s="21">
        <v>1970</v>
      </c>
      <c r="U81" s="28" t="s">
        <v>126</v>
      </c>
      <c r="V81" s="21">
        <v>1991</v>
      </c>
      <c r="W81" s="25"/>
      <c r="X81" s="21"/>
      <c r="Y81" s="28"/>
      <c r="Z81" s="21">
        <f t="shared" si="20"/>
        <v>21</v>
      </c>
      <c r="AA81" s="25" t="s">
        <v>129</v>
      </c>
      <c r="AB81" s="21" t="s">
        <v>121</v>
      </c>
      <c r="AC81" s="21"/>
      <c r="AE81" s="90" t="s">
        <v>377</v>
      </c>
      <c r="AF81" s="82"/>
      <c r="CP81" s="19" t="str">
        <f t="shared" si="21"/>
        <v>Hardmeyer Christian</v>
      </c>
      <c r="CR81" s="19">
        <f t="shared" si="22"/>
        <v>21</v>
      </c>
      <c r="CS81" s="19" t="str">
        <f t="shared" si="23"/>
        <v>D</v>
      </c>
      <c r="CT81" s="154">
        <v>9618</v>
      </c>
      <c r="CU81" s="126"/>
      <c r="CV81" s="125">
        <v>741</v>
      </c>
      <c r="CW81" s="33">
        <f t="shared" si="24"/>
        <v>7</v>
      </c>
      <c r="CX81" s="83" t="str">
        <f t="shared" si="25"/>
        <v>Konstrukteur 4 / Fachplaner 4 / Gruppenchef 2</v>
      </c>
      <c r="CY81" s="125">
        <v>741</v>
      </c>
      <c r="CZ81" s="33">
        <f t="shared" ref="CZ81:CZ98" si="26">VLOOKUP($CY81,Funktionsbezeichnungen,3,0)</f>
        <v>7</v>
      </c>
      <c r="DA81" s="83" t="str">
        <f t="shared" ref="DA81:DA98" si="27">VLOOKUP($CY81,Funktionsbezeichnungen,2,0)</f>
        <v>Konstrukteur 4 / Fachplaner 4 / Gruppenchef 2</v>
      </c>
      <c r="DB81" s="20"/>
      <c r="DC81" s="125">
        <v>742</v>
      </c>
      <c r="DD81" s="33">
        <f t="shared" ref="DD81:DD116" si="28">VLOOKUP($DC81,Funktionsbezeichnungen,3,0)</f>
        <v>8</v>
      </c>
      <c r="DE81" s="83" t="str">
        <f t="shared" ref="DE81:DE116" si="29">VLOOKUP($DC81,Funktionsbezeichnungen,2,0)</f>
        <v>Konstrukteur 5  / Fachplaner 5 / Gruppenchef 3</v>
      </c>
    </row>
    <row r="82" spans="1:109" s="19" customFormat="1" x14ac:dyDescent="0.2">
      <c r="A82" s="53">
        <v>0</v>
      </c>
      <c r="B82" s="53"/>
      <c r="C82" s="53">
        <f t="shared" si="19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490</v>
      </c>
      <c r="Q82" s="15">
        <v>78</v>
      </c>
      <c r="R82" s="16"/>
      <c r="S82" s="20" t="s">
        <v>148</v>
      </c>
      <c r="T82" s="21">
        <v>1970</v>
      </c>
      <c r="U82" s="28" t="s">
        <v>126</v>
      </c>
      <c r="V82" s="21">
        <v>1992</v>
      </c>
      <c r="W82" s="25"/>
      <c r="X82" s="21"/>
      <c r="Y82" s="28"/>
      <c r="Z82" s="21">
        <f t="shared" si="20"/>
        <v>20</v>
      </c>
      <c r="AA82" s="25" t="s">
        <v>129</v>
      </c>
      <c r="AB82" s="21" t="s">
        <v>121</v>
      </c>
      <c r="AC82" s="21"/>
      <c r="AE82" s="90" t="s">
        <v>421</v>
      </c>
      <c r="AF82" s="82"/>
      <c r="CP82" s="19" t="str">
        <f t="shared" si="21"/>
        <v>Wira Stephane</v>
      </c>
      <c r="CR82" s="19">
        <f t="shared" si="22"/>
        <v>20</v>
      </c>
      <c r="CS82" s="19" t="str">
        <f t="shared" si="23"/>
        <v>D</v>
      </c>
      <c r="CT82" s="154">
        <v>9623</v>
      </c>
      <c r="CU82" s="126"/>
      <c r="CV82" s="125">
        <v>742</v>
      </c>
      <c r="CW82" s="33">
        <f t="shared" si="24"/>
        <v>8</v>
      </c>
      <c r="CX82" s="83" t="str">
        <f t="shared" si="25"/>
        <v>Konstrukteur 5  / Fachplaner 5 / Gruppenchef 3</v>
      </c>
      <c r="CY82" s="125">
        <v>742</v>
      </c>
      <c r="CZ82" s="33">
        <f t="shared" si="26"/>
        <v>8</v>
      </c>
      <c r="DA82" s="83" t="str">
        <f t="shared" si="27"/>
        <v>Konstrukteur 5  / Fachplaner 5 / Gruppenchef 3</v>
      </c>
      <c r="DB82" s="20"/>
      <c r="DC82" s="125">
        <v>742</v>
      </c>
      <c r="DD82" s="33">
        <f t="shared" si="28"/>
        <v>8</v>
      </c>
      <c r="DE82" s="83" t="str">
        <f t="shared" si="29"/>
        <v>Konstrukteur 5  / Fachplaner 5 / Gruppenchef 3</v>
      </c>
    </row>
    <row r="83" spans="1:109" s="19" customFormat="1" x14ac:dyDescent="0.2">
      <c r="A83" s="53">
        <v>0</v>
      </c>
      <c r="B83" s="53"/>
      <c r="C83" s="53">
        <f t="shared" si="19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568</v>
      </c>
      <c r="Q83" s="15">
        <v>79</v>
      </c>
      <c r="R83" s="16"/>
      <c r="S83" s="20" t="s">
        <v>569</v>
      </c>
      <c r="T83" s="21">
        <v>1973</v>
      </c>
      <c r="U83" s="28" t="s">
        <v>126</v>
      </c>
      <c r="V83" s="21">
        <v>1993</v>
      </c>
      <c r="W83" s="25"/>
      <c r="X83" s="21"/>
      <c r="Y83" s="28"/>
      <c r="Z83" s="21">
        <f t="shared" si="20"/>
        <v>19</v>
      </c>
      <c r="AA83" s="25" t="s">
        <v>129</v>
      </c>
      <c r="AB83" s="21" t="s">
        <v>121</v>
      </c>
      <c r="AC83" s="21"/>
      <c r="AE83" s="90" t="s">
        <v>377</v>
      </c>
      <c r="AF83" s="82"/>
      <c r="CP83" s="19" t="str">
        <f t="shared" si="21"/>
        <v>Heiniger Christoph</v>
      </c>
      <c r="CR83" s="19">
        <f t="shared" si="22"/>
        <v>19</v>
      </c>
      <c r="CS83" s="19" t="str">
        <f t="shared" si="23"/>
        <v>D</v>
      </c>
      <c r="CT83" s="154">
        <v>4346</v>
      </c>
      <c r="CU83" s="126"/>
      <c r="CV83" s="125">
        <v>741</v>
      </c>
      <c r="CW83" s="33">
        <f t="shared" si="24"/>
        <v>7</v>
      </c>
      <c r="CX83" s="83" t="str">
        <f t="shared" si="25"/>
        <v>Konstrukteur 4 / Fachplaner 4 / Gruppenchef 2</v>
      </c>
      <c r="CY83" s="125">
        <v>741</v>
      </c>
      <c r="CZ83" s="33">
        <f t="shared" si="26"/>
        <v>7</v>
      </c>
      <c r="DA83" s="83" t="str">
        <f t="shared" si="27"/>
        <v>Konstrukteur 4 / Fachplaner 4 / Gruppenchef 2</v>
      </c>
      <c r="DB83" s="20"/>
      <c r="DC83" s="125">
        <v>742</v>
      </c>
      <c r="DD83" s="33">
        <f t="shared" si="28"/>
        <v>8</v>
      </c>
      <c r="DE83" s="83" t="str">
        <f t="shared" si="29"/>
        <v>Konstrukteur 5  / Fachplaner 5 / Gruppenchef 3</v>
      </c>
    </row>
    <row r="84" spans="1:109" s="19" customFormat="1" x14ac:dyDescent="0.2">
      <c r="A84" s="53">
        <v>0</v>
      </c>
      <c r="B84" s="53"/>
      <c r="C84" s="53">
        <f t="shared" si="19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5"/>
      <c r="X84" s="21"/>
      <c r="Y84" s="28"/>
      <c r="Z84" s="21">
        <f t="shared" si="20"/>
        <v>14</v>
      </c>
      <c r="AA84" s="25" t="s">
        <v>129</v>
      </c>
      <c r="AB84" s="21" t="s">
        <v>121</v>
      </c>
      <c r="AC84" s="21"/>
      <c r="AE84" s="90" t="s">
        <v>377</v>
      </c>
      <c r="AF84" s="82"/>
      <c r="CP84" s="19" t="str">
        <f t="shared" si="21"/>
        <v>Humbel Sven</v>
      </c>
      <c r="CR84" s="19">
        <f t="shared" si="22"/>
        <v>14</v>
      </c>
      <c r="CS84" s="19" t="str">
        <f t="shared" si="23"/>
        <v>D</v>
      </c>
      <c r="CT84" s="154">
        <v>9654</v>
      </c>
      <c r="CU84" s="126"/>
      <c r="CV84" s="125">
        <v>741</v>
      </c>
      <c r="CW84" s="33">
        <f t="shared" si="24"/>
        <v>7</v>
      </c>
      <c r="CX84" s="83" t="str">
        <f t="shared" si="25"/>
        <v>Konstrukteur 4 / Fachplaner 4 / Gruppenchef 2</v>
      </c>
      <c r="CY84" s="125">
        <v>741</v>
      </c>
      <c r="CZ84" s="33">
        <f t="shared" si="26"/>
        <v>7</v>
      </c>
      <c r="DA84" s="83" t="str">
        <f t="shared" si="27"/>
        <v>Konstrukteur 4 / Fachplaner 4 / Gruppenchef 2</v>
      </c>
      <c r="DB84" s="20"/>
      <c r="DC84" s="125">
        <v>742</v>
      </c>
      <c r="DD84" s="33">
        <f t="shared" si="28"/>
        <v>8</v>
      </c>
      <c r="DE84" s="83" t="str">
        <f t="shared" si="29"/>
        <v>Konstrukteur 5  / Fachplaner 5 / Gruppenchef 3</v>
      </c>
    </row>
    <row r="85" spans="1:109" s="19" customFormat="1" x14ac:dyDescent="0.2">
      <c r="A85" s="53">
        <v>0</v>
      </c>
      <c r="B85" s="53"/>
      <c r="C85" s="53">
        <f t="shared" si="19"/>
        <v>1</v>
      </c>
      <c r="D85" s="55"/>
      <c r="E85" s="55"/>
      <c r="F85" s="56"/>
      <c r="G85" s="54"/>
      <c r="H85" s="54">
        <v>1</v>
      </c>
      <c r="I85" s="56">
        <v>1</v>
      </c>
      <c r="J85" s="54">
        <v>1</v>
      </c>
      <c r="K85" s="56"/>
      <c r="L85" s="56"/>
      <c r="M85" s="56"/>
      <c r="N85" s="58"/>
      <c r="O85" s="52" t="s">
        <v>358</v>
      </c>
      <c r="P85" s="15" t="s">
        <v>531</v>
      </c>
      <c r="Q85" s="15">
        <v>81</v>
      </c>
      <c r="R85" s="42"/>
      <c r="S85" s="27" t="s">
        <v>254</v>
      </c>
      <c r="T85" s="21">
        <v>1979</v>
      </c>
      <c r="U85" s="28" t="s">
        <v>126</v>
      </c>
      <c r="V85" s="21">
        <v>1999</v>
      </c>
      <c r="W85" s="119" t="s">
        <v>530</v>
      </c>
      <c r="X85" s="118">
        <v>2008</v>
      </c>
      <c r="Y85" s="25"/>
      <c r="Z85" s="21">
        <f t="shared" si="20"/>
        <v>13</v>
      </c>
      <c r="AA85" s="25" t="s">
        <v>110</v>
      </c>
      <c r="AB85" s="21" t="s">
        <v>121</v>
      </c>
      <c r="AC85" s="21"/>
      <c r="AE85" s="90" t="s">
        <v>376</v>
      </c>
      <c r="AF85" s="82"/>
      <c r="CP85" s="19" t="str">
        <f t="shared" si="21"/>
        <v>Sigrist Dominik</v>
      </c>
      <c r="CR85" s="19">
        <f t="shared" si="22"/>
        <v>13</v>
      </c>
      <c r="CS85" s="19" t="str">
        <f t="shared" si="23"/>
        <v>D</v>
      </c>
      <c r="CT85" s="154">
        <v>6759</v>
      </c>
      <c r="CU85" s="126"/>
      <c r="CV85" s="125">
        <v>771</v>
      </c>
      <c r="CW85" s="33">
        <f t="shared" si="24"/>
        <v>7</v>
      </c>
      <c r="CX85" s="83" t="str">
        <f t="shared" si="25"/>
        <v>Projektingenieur 1</v>
      </c>
      <c r="CY85" s="125">
        <v>771</v>
      </c>
      <c r="CZ85" s="33">
        <f t="shared" si="26"/>
        <v>7</v>
      </c>
      <c r="DA85" s="83" t="str">
        <f t="shared" si="27"/>
        <v>Projektingenieur 1</v>
      </c>
      <c r="DB85" s="20"/>
      <c r="DC85" s="125">
        <v>771</v>
      </c>
      <c r="DD85" s="33">
        <f t="shared" si="28"/>
        <v>7</v>
      </c>
      <c r="DE85" s="83" t="str">
        <f t="shared" si="29"/>
        <v>Projektingenieur 1</v>
      </c>
    </row>
    <row r="86" spans="1:109" s="19" customFormat="1" x14ac:dyDescent="0.2">
      <c r="A86" s="53">
        <v>0</v>
      </c>
      <c r="B86" s="53"/>
      <c r="C86" s="53">
        <f t="shared" si="19"/>
        <v>1</v>
      </c>
      <c r="D86" s="55"/>
      <c r="E86" s="55"/>
      <c r="F86" s="56"/>
      <c r="G86" s="54"/>
      <c r="H86" s="54">
        <v>1</v>
      </c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494</v>
      </c>
      <c r="Q86" s="15">
        <v>82</v>
      </c>
      <c r="R86" s="42"/>
      <c r="S86" s="27" t="s">
        <v>178</v>
      </c>
      <c r="T86" s="21">
        <v>1978</v>
      </c>
      <c r="U86" s="28" t="s">
        <v>235</v>
      </c>
      <c r="V86" s="21">
        <v>2001</v>
      </c>
      <c r="W86" s="25"/>
      <c r="X86" s="21"/>
      <c r="Y86" s="25" t="s">
        <v>289</v>
      </c>
      <c r="Z86" s="21">
        <f t="shared" si="20"/>
        <v>11</v>
      </c>
      <c r="AA86" s="25" t="s">
        <v>110</v>
      </c>
      <c r="AB86" s="21" t="s">
        <v>121</v>
      </c>
      <c r="AC86" s="21"/>
      <c r="AE86" s="90" t="s">
        <v>376</v>
      </c>
      <c r="AF86" s="82"/>
      <c r="CP86" s="19" t="str">
        <f t="shared" si="21"/>
        <v>Thalmann Patric</v>
      </c>
      <c r="CR86" s="19">
        <f t="shared" si="22"/>
        <v>11</v>
      </c>
      <c r="CS86" s="19" t="str">
        <f t="shared" si="23"/>
        <v>D</v>
      </c>
      <c r="CT86" s="154">
        <v>9658</v>
      </c>
      <c r="CU86" s="126"/>
      <c r="CV86" s="125">
        <v>771</v>
      </c>
      <c r="CW86" s="33">
        <f t="shared" si="24"/>
        <v>7</v>
      </c>
      <c r="CX86" s="83" t="str">
        <f t="shared" si="25"/>
        <v>Projektingenieur 1</v>
      </c>
      <c r="CY86" s="125">
        <v>771</v>
      </c>
      <c r="CZ86" s="33">
        <f t="shared" si="26"/>
        <v>7</v>
      </c>
      <c r="DA86" s="83" t="str">
        <f t="shared" si="27"/>
        <v>Projektingenieur 1</v>
      </c>
      <c r="DB86" s="20"/>
      <c r="DC86" s="125">
        <v>771</v>
      </c>
      <c r="DD86" s="33">
        <f t="shared" si="28"/>
        <v>7</v>
      </c>
      <c r="DE86" s="83" t="str">
        <f t="shared" si="29"/>
        <v>Projektingenieur 1</v>
      </c>
    </row>
    <row r="87" spans="1:109" s="19" customFormat="1" ht="15.75" x14ac:dyDescent="0.2">
      <c r="A87" s="53">
        <v>0</v>
      </c>
      <c r="B87" s="53"/>
      <c r="C87" s="53">
        <f t="shared" si="19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491</v>
      </c>
      <c r="Q87" s="15">
        <v>83</v>
      </c>
      <c r="R87" s="16"/>
      <c r="S87" s="20" t="s">
        <v>140</v>
      </c>
      <c r="T87" s="21">
        <v>1955</v>
      </c>
      <c r="U87" s="28" t="s">
        <v>126</v>
      </c>
      <c r="V87" s="21">
        <v>1973</v>
      </c>
      <c r="W87" s="25"/>
      <c r="X87" s="21"/>
      <c r="Y87" s="28"/>
      <c r="Z87" s="21">
        <f t="shared" si="20"/>
        <v>39</v>
      </c>
      <c r="AA87" s="25" t="s">
        <v>129</v>
      </c>
      <c r="AB87" s="21" t="s">
        <v>880</v>
      </c>
      <c r="AC87" s="21"/>
      <c r="AE87" s="90" t="s">
        <v>377</v>
      </c>
      <c r="AF87" s="82"/>
      <c r="CP87" s="19" t="str">
        <f t="shared" si="21"/>
        <v>Wespiser Charles</v>
      </c>
      <c r="CR87" s="19">
        <f t="shared" si="22"/>
        <v>39</v>
      </c>
      <c r="CS87" s="19" t="str">
        <f t="shared" si="23"/>
        <v xml:space="preserve"> E/D 1)</v>
      </c>
      <c r="CT87" s="154">
        <v>5545</v>
      </c>
      <c r="CU87" s="126"/>
      <c r="CV87" s="125">
        <v>741</v>
      </c>
      <c r="CW87" s="33">
        <f t="shared" si="24"/>
        <v>7</v>
      </c>
      <c r="CX87" s="83" t="str">
        <f t="shared" si="25"/>
        <v>Konstrukteur 4 / Fachplaner 4 / Gruppenchef 2</v>
      </c>
      <c r="CY87" s="125">
        <v>741</v>
      </c>
      <c r="CZ87" s="33">
        <f t="shared" si="26"/>
        <v>7</v>
      </c>
      <c r="DA87" s="83" t="str">
        <f t="shared" si="27"/>
        <v>Konstrukteur 4 / Fachplaner 4 / Gruppenchef 2</v>
      </c>
      <c r="DB87" s="20"/>
      <c r="DC87" s="125">
        <v>741</v>
      </c>
      <c r="DD87" s="33">
        <f t="shared" si="28"/>
        <v>7</v>
      </c>
      <c r="DE87" s="83" t="str">
        <f t="shared" si="29"/>
        <v>Konstrukteur 4 / Fachplaner 4 / Gruppenchef 2</v>
      </c>
    </row>
    <row r="88" spans="1:109" s="19" customFormat="1" ht="15.75" x14ac:dyDescent="0.2">
      <c r="A88" s="53">
        <v>0</v>
      </c>
      <c r="B88" s="53">
        <v>1</v>
      </c>
      <c r="C88" s="53">
        <f t="shared" si="19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361</v>
      </c>
      <c r="P88" s="15" t="s">
        <v>492</v>
      </c>
      <c r="Q88" s="15">
        <v>84</v>
      </c>
      <c r="R88" s="16"/>
      <c r="S88" s="20" t="s">
        <v>143</v>
      </c>
      <c r="T88" s="21">
        <v>1968</v>
      </c>
      <c r="U88" s="28" t="s">
        <v>128</v>
      </c>
      <c r="V88" s="21">
        <v>1989</v>
      </c>
      <c r="W88" s="25"/>
      <c r="X88" s="21"/>
      <c r="Y88" s="28"/>
      <c r="Z88" s="21">
        <f t="shared" si="20"/>
        <v>23</v>
      </c>
      <c r="AA88" s="25" t="s">
        <v>710</v>
      </c>
      <c r="AB88" s="21" t="s">
        <v>880</v>
      </c>
      <c r="AC88" s="21"/>
      <c r="AE88" s="90" t="s">
        <v>377</v>
      </c>
      <c r="AF88" s="82"/>
      <c r="CP88" s="19" t="str">
        <f t="shared" si="21"/>
        <v>Nicolosi Lucia</v>
      </c>
      <c r="CR88" s="19">
        <f t="shared" si="22"/>
        <v>23</v>
      </c>
      <c r="CS88" s="19" t="str">
        <f t="shared" si="23"/>
        <v xml:space="preserve"> E/D 1)</v>
      </c>
      <c r="CT88" s="154">
        <v>7637</v>
      </c>
      <c r="CU88" s="126"/>
      <c r="CV88" s="125">
        <v>741</v>
      </c>
      <c r="CW88" s="33">
        <f t="shared" si="24"/>
        <v>7</v>
      </c>
      <c r="CX88" s="83" t="str">
        <f t="shared" si="25"/>
        <v>Konstrukteur 4 / Fachplaner 4 / Gruppenchef 2</v>
      </c>
      <c r="CY88" s="125">
        <v>741</v>
      </c>
      <c r="CZ88" s="33">
        <f t="shared" si="26"/>
        <v>7</v>
      </c>
      <c r="DA88" s="83" t="str">
        <f t="shared" si="27"/>
        <v>Konstrukteur 4 / Fachplaner 4 / Gruppenchef 2</v>
      </c>
      <c r="DB88" s="20"/>
      <c r="DC88" s="125">
        <v>741</v>
      </c>
      <c r="DD88" s="33">
        <f t="shared" si="28"/>
        <v>7</v>
      </c>
      <c r="DE88" s="83" t="str">
        <f t="shared" si="29"/>
        <v>Konstrukteur 4 / Fachplaner 4 / Gruppenchef 2</v>
      </c>
    </row>
    <row r="89" spans="1:109" s="19" customFormat="1" x14ac:dyDescent="0.2">
      <c r="A89" s="53">
        <v>0</v>
      </c>
      <c r="B89" s="53"/>
      <c r="C89" s="53">
        <f t="shared" si="19"/>
        <v>1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358</v>
      </c>
      <c r="P89" s="15" t="s">
        <v>652</v>
      </c>
      <c r="Q89" s="15">
        <v>85</v>
      </c>
      <c r="R89" s="16"/>
      <c r="S89" s="20" t="s">
        <v>651</v>
      </c>
      <c r="T89" s="21">
        <v>1967</v>
      </c>
      <c r="U89" s="28" t="s">
        <v>653</v>
      </c>
      <c r="V89" s="21">
        <v>1988</v>
      </c>
      <c r="W89" s="25"/>
      <c r="X89" s="21"/>
      <c r="Y89" s="28"/>
      <c r="Z89" s="21">
        <f t="shared" si="20"/>
        <v>24</v>
      </c>
      <c r="AA89" s="25" t="s">
        <v>653</v>
      </c>
      <c r="AB89" s="21" t="s">
        <v>142</v>
      </c>
      <c r="AC89" s="21"/>
      <c r="AE89" s="90" t="s">
        <v>378</v>
      </c>
      <c r="AF89" s="82"/>
      <c r="CP89" s="19" t="str">
        <f t="shared" si="21"/>
        <v>Dettwiler Markus</v>
      </c>
      <c r="CR89" s="19">
        <f t="shared" si="22"/>
        <v>24</v>
      </c>
      <c r="CS89" s="19" t="str">
        <f t="shared" si="23"/>
        <v>E</v>
      </c>
      <c r="CT89" s="154">
        <v>5639</v>
      </c>
      <c r="CU89" s="126"/>
      <c r="CV89" s="125">
        <v>741</v>
      </c>
      <c r="CW89" s="33">
        <f t="shared" si="24"/>
        <v>7</v>
      </c>
      <c r="CX89" s="83" t="str">
        <f t="shared" si="25"/>
        <v>Konstrukteur 4 / Fachplaner 4 / Gruppenchef 2</v>
      </c>
      <c r="CY89" s="125">
        <v>741</v>
      </c>
      <c r="CZ89" s="33">
        <f t="shared" si="26"/>
        <v>7</v>
      </c>
      <c r="DA89" s="83" t="str">
        <f t="shared" si="27"/>
        <v>Konstrukteur 4 / Fachplaner 4 / Gruppenchef 2</v>
      </c>
      <c r="DB89" s="20"/>
      <c r="DC89" s="125">
        <v>741</v>
      </c>
      <c r="DD89" s="33">
        <f t="shared" si="28"/>
        <v>7</v>
      </c>
      <c r="DE89" s="83" t="str">
        <f t="shared" si="29"/>
        <v>Konstrukteur 4 / Fachplaner 4 / Gruppenchef 2</v>
      </c>
    </row>
    <row r="90" spans="1:109" s="19" customFormat="1" x14ac:dyDescent="0.2">
      <c r="A90" s="53">
        <v>0</v>
      </c>
      <c r="B90" s="53"/>
      <c r="C90" s="53">
        <f t="shared" si="19"/>
        <v>1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358</v>
      </c>
      <c r="P90" s="15" t="s">
        <v>558</v>
      </c>
      <c r="Q90" s="15">
        <v>86</v>
      </c>
      <c r="R90" s="16"/>
      <c r="S90" s="20" t="s">
        <v>559</v>
      </c>
      <c r="T90" s="21">
        <v>1973</v>
      </c>
      <c r="U90" s="28" t="s">
        <v>560</v>
      </c>
      <c r="V90" s="21">
        <v>1994</v>
      </c>
      <c r="W90" s="25"/>
      <c r="X90" s="21"/>
      <c r="Y90" s="28"/>
      <c r="Z90" s="21">
        <f t="shared" si="20"/>
        <v>18</v>
      </c>
      <c r="AA90" s="25" t="s">
        <v>235</v>
      </c>
      <c r="AB90" s="21" t="s">
        <v>142</v>
      </c>
      <c r="AC90" s="21"/>
      <c r="AE90" s="90" t="s">
        <v>378</v>
      </c>
      <c r="AF90" s="82"/>
      <c r="CP90" s="19" t="str">
        <f t="shared" si="21"/>
        <v>Enderlen Francois</v>
      </c>
      <c r="CR90" s="19">
        <f t="shared" si="22"/>
        <v>18</v>
      </c>
      <c r="CS90" s="19" t="str">
        <f t="shared" si="23"/>
        <v>E</v>
      </c>
      <c r="CT90" s="154">
        <v>5636</v>
      </c>
      <c r="CU90" s="126"/>
      <c r="CV90" s="125">
        <v>741</v>
      </c>
      <c r="CW90" s="33">
        <f t="shared" si="24"/>
        <v>7</v>
      </c>
      <c r="CX90" s="83" t="str">
        <f t="shared" si="25"/>
        <v>Konstrukteur 4 / Fachplaner 4 / Gruppenchef 2</v>
      </c>
      <c r="CY90" s="125">
        <v>741</v>
      </c>
      <c r="CZ90" s="33">
        <f t="shared" si="26"/>
        <v>7</v>
      </c>
      <c r="DA90" s="83" t="str">
        <f t="shared" si="27"/>
        <v>Konstrukteur 4 / Fachplaner 4 / Gruppenchef 2</v>
      </c>
      <c r="DB90" s="20"/>
      <c r="DC90" s="125">
        <v>741</v>
      </c>
      <c r="DD90" s="33">
        <f t="shared" si="28"/>
        <v>7</v>
      </c>
      <c r="DE90" s="83" t="str">
        <f t="shared" si="29"/>
        <v>Konstrukteur 4 / Fachplaner 4 / Gruppenchef 2</v>
      </c>
    </row>
    <row r="91" spans="1:109" s="19" customFormat="1" x14ac:dyDescent="0.2">
      <c r="A91" s="53">
        <v>0</v>
      </c>
      <c r="B91" s="53"/>
      <c r="C91" s="53">
        <f t="shared" si="19"/>
        <v>1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20"/>
        <v>10</v>
      </c>
      <c r="AA91" s="25" t="s">
        <v>129</v>
      </c>
      <c r="AB91" s="21" t="s">
        <v>142</v>
      </c>
      <c r="AC91" s="21"/>
      <c r="AE91" s="157" t="s">
        <v>894</v>
      </c>
      <c r="AF91" s="82"/>
      <c r="CP91" s="19" t="str">
        <f t="shared" si="21"/>
        <v>Delmas Marc</v>
      </c>
      <c r="CR91" s="19">
        <f t="shared" si="22"/>
        <v>10</v>
      </c>
      <c r="CS91" s="19" t="str">
        <f t="shared" si="23"/>
        <v>E</v>
      </c>
      <c r="CT91" s="154">
        <v>9660</v>
      </c>
      <c r="CU91" s="126"/>
      <c r="CV91" s="125">
        <v>741</v>
      </c>
      <c r="CW91" s="33">
        <f t="shared" si="24"/>
        <v>7</v>
      </c>
      <c r="CX91" s="83" t="str">
        <f t="shared" si="25"/>
        <v>Konstrukteur 4 / Fachplaner 4 / Gruppenchef 2</v>
      </c>
      <c r="CY91" s="125">
        <v>733</v>
      </c>
      <c r="CZ91" s="33">
        <f t="shared" si="26"/>
        <v>6</v>
      </c>
      <c r="DA91" s="83" t="str">
        <f t="shared" si="27"/>
        <v>Konstrukteur 3 / -planer 3 / Gruppenchef 1</v>
      </c>
      <c r="DB91" s="20"/>
      <c r="DC91" s="125">
        <v>733</v>
      </c>
      <c r="DD91" s="125">
        <f t="shared" si="28"/>
        <v>6</v>
      </c>
      <c r="DE91" s="83" t="str">
        <f t="shared" si="29"/>
        <v>Konstrukteur 3 / -planer 3 / Gruppenchef 1</v>
      </c>
    </row>
    <row r="92" spans="1:109" s="19" customFormat="1" ht="15" x14ac:dyDescent="0.2">
      <c r="A92" s="53">
        <v>0</v>
      </c>
      <c r="B92" s="53"/>
      <c r="C92" s="53">
        <f t="shared" si="19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523</v>
      </c>
      <c r="Q92" s="15">
        <v>88</v>
      </c>
      <c r="R92" s="42"/>
      <c r="S92" s="27" t="s">
        <v>258</v>
      </c>
      <c r="T92" s="21">
        <v>1988</v>
      </c>
      <c r="U92" s="28" t="s">
        <v>235</v>
      </c>
      <c r="V92" s="21">
        <v>2008</v>
      </c>
      <c r="W92" s="25"/>
      <c r="X92" s="21"/>
      <c r="Y92" s="25"/>
      <c r="Z92" s="21">
        <f t="shared" si="20"/>
        <v>4</v>
      </c>
      <c r="AA92" s="25" t="s">
        <v>862</v>
      </c>
      <c r="AB92" s="21" t="s">
        <v>881</v>
      </c>
      <c r="AC92" s="21"/>
      <c r="AE92" s="90" t="s">
        <v>860</v>
      </c>
      <c r="AF92" s="82"/>
      <c r="CP92" s="19" t="str">
        <f t="shared" si="21"/>
        <v>Räuchle Tobias</v>
      </c>
      <c r="CR92" s="19">
        <f t="shared" si="22"/>
        <v>4</v>
      </c>
      <c r="CS92" s="19" t="str">
        <f t="shared" si="23"/>
        <v>F/E 4)</v>
      </c>
      <c r="CT92" s="154">
        <v>9691</v>
      </c>
      <c r="CU92" s="126"/>
      <c r="CV92" s="125">
        <v>732</v>
      </c>
      <c r="CW92" s="33">
        <f t="shared" si="24"/>
        <v>5</v>
      </c>
      <c r="CX92" s="83" t="str">
        <f t="shared" si="25"/>
        <v>Konstrukteur 2 / -planer 2</v>
      </c>
      <c r="CY92" s="125">
        <v>732</v>
      </c>
      <c r="CZ92" s="33">
        <f t="shared" si="26"/>
        <v>5</v>
      </c>
      <c r="DA92" s="83" t="str">
        <f t="shared" si="27"/>
        <v>Konstrukteur 2 / -planer 2</v>
      </c>
      <c r="DB92" s="20"/>
      <c r="DC92" s="33">
        <v>732</v>
      </c>
      <c r="DD92" s="33">
        <f t="shared" si="28"/>
        <v>5</v>
      </c>
      <c r="DE92" s="83" t="str">
        <f t="shared" si="29"/>
        <v>Konstrukteur 2 / -planer 2</v>
      </c>
    </row>
    <row r="93" spans="1:109" s="19" customFormat="1" x14ac:dyDescent="0.2">
      <c r="A93" s="53">
        <v>0</v>
      </c>
      <c r="B93" s="53"/>
      <c r="C93" s="53">
        <f t="shared" si="19"/>
        <v>0</v>
      </c>
      <c r="D93" s="55"/>
      <c r="E93" s="55"/>
      <c r="F93" s="56"/>
      <c r="G93" s="54"/>
      <c r="H93" s="54"/>
      <c r="I93" s="56">
        <v>1</v>
      </c>
      <c r="J93" s="54"/>
      <c r="K93" s="56"/>
      <c r="L93" s="56"/>
      <c r="M93" s="56"/>
      <c r="N93" s="58"/>
      <c r="O93" s="52" t="s">
        <v>358</v>
      </c>
      <c r="P93" s="15" t="s">
        <v>617</v>
      </c>
      <c r="Q93" s="15">
        <v>89</v>
      </c>
      <c r="R93" s="42"/>
      <c r="S93" s="27" t="s">
        <v>618</v>
      </c>
      <c r="T93" s="21">
        <v>1985</v>
      </c>
      <c r="U93" s="28" t="s">
        <v>235</v>
      </c>
      <c r="V93" s="21">
        <v>2006</v>
      </c>
      <c r="W93" s="25"/>
      <c r="X93" s="21"/>
      <c r="Y93" s="25"/>
      <c r="Z93" s="21">
        <f t="shared" si="20"/>
        <v>6</v>
      </c>
      <c r="AA93" s="25" t="s">
        <v>235</v>
      </c>
      <c r="AB93" s="21" t="s">
        <v>147</v>
      </c>
      <c r="AC93" s="21"/>
      <c r="AE93" s="90" t="s">
        <v>378</v>
      </c>
      <c r="AF93" s="82"/>
      <c r="CP93" s="19" t="str">
        <f t="shared" si="21"/>
        <v>Zeltner Viktor</v>
      </c>
      <c r="CR93" s="19">
        <f t="shared" si="22"/>
        <v>6</v>
      </c>
      <c r="CS93" s="19" t="str">
        <f t="shared" si="23"/>
        <v>F</v>
      </c>
      <c r="CT93" s="154">
        <v>6765</v>
      </c>
      <c r="CU93" s="126"/>
      <c r="CV93" s="125">
        <v>733</v>
      </c>
      <c r="CW93" s="33">
        <f t="shared" si="24"/>
        <v>6</v>
      </c>
      <c r="CX93" s="83" t="str">
        <f t="shared" si="25"/>
        <v>Konstrukteur 3 / -planer 3 / Gruppenchef 1</v>
      </c>
      <c r="CY93" s="125">
        <v>732</v>
      </c>
      <c r="CZ93" s="33">
        <f t="shared" si="26"/>
        <v>5</v>
      </c>
      <c r="DA93" s="83" t="str">
        <f t="shared" si="27"/>
        <v>Konstrukteur 2 / -planer 2</v>
      </c>
      <c r="DB93" s="20"/>
      <c r="DC93" s="33">
        <v>732</v>
      </c>
      <c r="DD93" s="33">
        <f t="shared" si="28"/>
        <v>5</v>
      </c>
      <c r="DE93" s="83" t="str">
        <f t="shared" si="29"/>
        <v>Konstrukteur 2 / -planer 2</v>
      </c>
    </row>
    <row r="94" spans="1:109" s="19" customFormat="1" x14ac:dyDescent="0.2">
      <c r="A94" s="53">
        <v>0</v>
      </c>
      <c r="B94" s="53"/>
      <c r="C94" s="53">
        <f t="shared" si="19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20"/>
        <v>5</v>
      </c>
      <c r="AA94" s="25" t="s">
        <v>235</v>
      </c>
      <c r="AB94" s="21" t="s">
        <v>147</v>
      </c>
      <c r="AC94" s="21"/>
      <c r="AE94" s="157" t="s">
        <v>377</v>
      </c>
      <c r="AF94" s="82"/>
      <c r="CP94" s="19" t="str">
        <f t="shared" si="21"/>
        <v>Will Cédric</v>
      </c>
      <c r="CR94" s="19">
        <f t="shared" si="22"/>
        <v>5</v>
      </c>
      <c r="CS94" s="19" t="str">
        <f t="shared" si="23"/>
        <v>F</v>
      </c>
      <c r="CT94" s="154">
        <v>9688</v>
      </c>
      <c r="CU94" s="126"/>
      <c r="CV94" s="125">
        <v>732</v>
      </c>
      <c r="CW94" s="33">
        <f t="shared" si="24"/>
        <v>5</v>
      </c>
      <c r="CX94" s="83" t="str">
        <f t="shared" si="25"/>
        <v>Konstrukteur 2 / -planer 2</v>
      </c>
      <c r="CY94" s="125">
        <v>732</v>
      </c>
      <c r="CZ94" s="33">
        <f t="shared" si="26"/>
        <v>5</v>
      </c>
      <c r="DA94" s="83" t="str">
        <f t="shared" si="27"/>
        <v>Konstrukteur 2 / -planer 2</v>
      </c>
      <c r="DB94" s="20"/>
      <c r="DC94" s="33">
        <v>732</v>
      </c>
      <c r="DD94" s="33">
        <f t="shared" si="28"/>
        <v>5</v>
      </c>
      <c r="DE94" s="83" t="str">
        <f t="shared" si="29"/>
        <v>Konstrukteur 2 / -planer 2</v>
      </c>
    </row>
    <row r="95" spans="1:109" s="19" customFormat="1" x14ac:dyDescent="0.2">
      <c r="A95" s="53">
        <v>0</v>
      </c>
      <c r="B95" s="53"/>
      <c r="C95" s="53">
        <f t="shared" si="19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20"/>
        <v>5</v>
      </c>
      <c r="AA95" s="25" t="s">
        <v>235</v>
      </c>
      <c r="AB95" s="21" t="s">
        <v>147</v>
      </c>
      <c r="AC95" s="21"/>
      <c r="AE95" s="90" t="s">
        <v>378</v>
      </c>
      <c r="AF95" s="82"/>
      <c r="CP95" s="19" t="str">
        <f t="shared" si="21"/>
        <v>Wernli Sebastian</v>
      </c>
      <c r="CR95" s="19">
        <f t="shared" si="22"/>
        <v>5</v>
      </c>
      <c r="CS95" s="19" t="str">
        <f t="shared" si="23"/>
        <v>F</v>
      </c>
      <c r="CT95" s="154">
        <v>9687</v>
      </c>
      <c r="CU95" s="126"/>
      <c r="CV95" s="125">
        <v>732</v>
      </c>
      <c r="CW95" s="33">
        <f t="shared" si="24"/>
        <v>5</v>
      </c>
      <c r="CX95" s="83" t="str">
        <f t="shared" si="25"/>
        <v>Konstrukteur 2 / -planer 2</v>
      </c>
      <c r="CY95" s="125">
        <v>732</v>
      </c>
      <c r="CZ95" s="33">
        <f t="shared" si="26"/>
        <v>5</v>
      </c>
      <c r="DA95" s="83" t="str">
        <f t="shared" si="27"/>
        <v>Konstrukteur 2 / -planer 2</v>
      </c>
      <c r="DB95" s="20"/>
      <c r="DC95" s="33">
        <v>732</v>
      </c>
      <c r="DD95" s="33">
        <f t="shared" si="28"/>
        <v>5</v>
      </c>
      <c r="DE95" s="83" t="str">
        <f t="shared" si="29"/>
        <v>Konstrukteur 2 / -planer 2</v>
      </c>
    </row>
    <row r="96" spans="1:109" s="19" customFormat="1" x14ac:dyDescent="0.2">
      <c r="A96" s="53">
        <v>0</v>
      </c>
      <c r="B96" s="53"/>
      <c r="C96" s="53">
        <f t="shared" si="19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5"/>
      <c r="X96" s="21"/>
      <c r="Y96" s="25"/>
      <c r="Z96" s="21">
        <f t="shared" si="20"/>
        <v>4</v>
      </c>
      <c r="AA96" s="25" t="s">
        <v>235</v>
      </c>
      <c r="AB96" s="21" t="s">
        <v>147</v>
      </c>
      <c r="AC96" s="21"/>
      <c r="AE96" s="90" t="s">
        <v>378</v>
      </c>
      <c r="AF96" s="82"/>
      <c r="CP96" s="19" t="str">
        <f t="shared" si="21"/>
        <v>Breiter Michael</v>
      </c>
      <c r="CR96" s="19">
        <f t="shared" si="22"/>
        <v>4</v>
      </c>
      <c r="CS96" s="19" t="str">
        <f t="shared" si="23"/>
        <v>F</v>
      </c>
      <c r="CT96" s="154">
        <v>7702</v>
      </c>
      <c r="CU96" s="126"/>
      <c r="CV96" s="125">
        <v>732</v>
      </c>
      <c r="CW96" s="33">
        <f t="shared" si="24"/>
        <v>5</v>
      </c>
      <c r="CX96" s="83" t="str">
        <f t="shared" si="25"/>
        <v>Konstrukteur 2 / -planer 2</v>
      </c>
      <c r="CY96" s="125">
        <v>732</v>
      </c>
      <c r="CZ96" s="33">
        <f t="shared" si="26"/>
        <v>5</v>
      </c>
      <c r="DA96" s="83" t="str">
        <f t="shared" si="27"/>
        <v>Konstrukteur 2 / -planer 2</v>
      </c>
      <c r="DB96" s="20"/>
      <c r="DC96" s="33">
        <v>732</v>
      </c>
      <c r="DD96" s="33">
        <f t="shared" si="28"/>
        <v>5</v>
      </c>
      <c r="DE96" s="83" t="str">
        <f t="shared" si="29"/>
        <v>Konstrukteur 2 / -planer 2</v>
      </c>
    </row>
    <row r="97" spans="1:109" s="19" customFormat="1" x14ac:dyDescent="0.2">
      <c r="A97" s="53">
        <v>0</v>
      </c>
      <c r="B97" s="53"/>
      <c r="C97" s="53">
        <f t="shared" si="19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5"/>
      <c r="X97" s="21"/>
      <c r="Y97" s="25"/>
      <c r="Z97" s="21">
        <f t="shared" si="20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CP97" s="19" t="str">
        <f t="shared" si="21"/>
        <v>Charmillot Stéphane</v>
      </c>
      <c r="CR97" s="19">
        <f t="shared" si="22"/>
        <v>3</v>
      </c>
      <c r="CS97" s="19" t="str">
        <f t="shared" si="23"/>
        <v>F</v>
      </c>
      <c r="CT97" s="154">
        <v>9710</v>
      </c>
      <c r="CU97" s="126"/>
      <c r="CV97" s="125">
        <v>732</v>
      </c>
      <c r="CW97" s="33">
        <f t="shared" si="24"/>
        <v>5</v>
      </c>
      <c r="CX97" s="83" t="str">
        <f t="shared" si="25"/>
        <v>Konstrukteur 2 / -planer 2</v>
      </c>
      <c r="CY97" s="125">
        <v>731</v>
      </c>
      <c r="CZ97" s="33">
        <f t="shared" si="26"/>
        <v>4</v>
      </c>
      <c r="DA97" s="83" t="str">
        <f t="shared" si="27"/>
        <v>Konstrukteur 1 / -planer 1</v>
      </c>
      <c r="DB97" s="20"/>
      <c r="DC97" s="33">
        <v>732</v>
      </c>
      <c r="DD97" s="33">
        <f t="shared" si="28"/>
        <v>5</v>
      </c>
      <c r="DE97" s="83" t="str">
        <f t="shared" si="29"/>
        <v>Konstrukteur 2 / -planer 2</v>
      </c>
    </row>
    <row r="98" spans="1:109" s="19" customFormat="1" x14ac:dyDescent="0.2">
      <c r="A98" s="53">
        <v>0</v>
      </c>
      <c r="B98" s="53"/>
      <c r="C98" s="53">
        <f t="shared" si="19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5"/>
      <c r="X98" s="21"/>
      <c r="Y98" s="25"/>
      <c r="Z98" s="21">
        <f t="shared" si="20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CP98" s="19" t="str">
        <f t="shared" si="21"/>
        <v>Niederberger Benjamin</v>
      </c>
      <c r="CR98" s="19">
        <f t="shared" si="22"/>
        <v>2</v>
      </c>
      <c r="CS98" s="19" t="str">
        <f t="shared" si="23"/>
        <v>F</v>
      </c>
      <c r="CT98" s="154">
        <v>9701</v>
      </c>
      <c r="CU98" s="126"/>
      <c r="CV98" s="125">
        <v>731</v>
      </c>
      <c r="CW98" s="33">
        <f t="shared" si="24"/>
        <v>4</v>
      </c>
      <c r="CX98" s="83" t="str">
        <f t="shared" si="25"/>
        <v>Konstrukteur 1 / -planer 1</v>
      </c>
      <c r="CY98" s="125">
        <v>731</v>
      </c>
      <c r="CZ98" s="33">
        <f t="shared" si="26"/>
        <v>4</v>
      </c>
      <c r="DA98" s="83" t="str">
        <f t="shared" si="27"/>
        <v>Konstrukteur 1 / -planer 1</v>
      </c>
      <c r="DB98" s="20"/>
      <c r="DC98" s="33">
        <v>731</v>
      </c>
      <c r="DD98" s="33">
        <f t="shared" si="28"/>
        <v>4</v>
      </c>
      <c r="DE98" s="83" t="str">
        <f t="shared" si="29"/>
        <v>Konstrukteur 1 / -planer 1</v>
      </c>
    </row>
    <row r="99" spans="1:109" s="19" customForma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361</v>
      </c>
      <c r="P99" s="15" t="s">
        <v>527</v>
      </c>
      <c r="Q99" s="15">
        <v>95</v>
      </c>
      <c r="R99" s="42"/>
      <c r="S99" s="27" t="s">
        <v>297</v>
      </c>
      <c r="T99" s="21">
        <v>1988</v>
      </c>
      <c r="U99" s="28" t="s">
        <v>235</v>
      </c>
      <c r="V99" s="21">
        <v>2011</v>
      </c>
      <c r="W99" s="25"/>
      <c r="X99" s="21"/>
      <c r="Y99" s="25"/>
      <c r="Z99" s="21">
        <f>$AD$3-V99</f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CP99" s="19" t="str">
        <f>+S99</f>
        <v>Schneider Alexander</v>
      </c>
      <c r="CR99" s="19">
        <f>+Z99</f>
        <v>1</v>
      </c>
      <c r="CS99" s="19" t="str">
        <f>+AB99</f>
        <v>G</v>
      </c>
      <c r="CT99" s="155">
        <v>8571</v>
      </c>
      <c r="CU99" s="156"/>
      <c r="CV99" s="125">
        <v>731</v>
      </c>
      <c r="CW99" s="33">
        <f t="shared" si="24"/>
        <v>4</v>
      </c>
      <c r="CX99" s="83" t="str">
        <f t="shared" si="25"/>
        <v>Konstrukteur 1 / -planer 1</v>
      </c>
      <c r="CY99" s="125"/>
      <c r="CZ99" s="33"/>
      <c r="DA99" s="83"/>
      <c r="DB99" s="20"/>
      <c r="DC99" s="33">
        <v>731</v>
      </c>
      <c r="DD99" s="33">
        <f t="shared" si="28"/>
        <v>4</v>
      </c>
      <c r="DE99" s="83" t="str">
        <f t="shared" si="29"/>
        <v>Konstrukteur 1 / -planer 1</v>
      </c>
    </row>
    <row r="100" spans="1:109" s="19" customFormat="1" x14ac:dyDescent="0.2">
      <c r="A100" s="53">
        <v>0</v>
      </c>
      <c r="B100" s="53"/>
      <c r="C100" s="53">
        <f>IF(Z100&gt;=10,1,0)</f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358</v>
      </c>
      <c r="P100" s="15" t="s">
        <v>526</v>
      </c>
      <c r="Q100" s="15">
        <v>96</v>
      </c>
      <c r="R100" s="42"/>
      <c r="S100" s="27" t="s">
        <v>296</v>
      </c>
      <c r="T100" s="21">
        <v>1991</v>
      </c>
      <c r="U100" s="28" t="s">
        <v>235</v>
      </c>
      <c r="V100" s="21">
        <v>2011</v>
      </c>
      <c r="W100" s="25"/>
      <c r="X100" s="21"/>
      <c r="Y100" s="25"/>
      <c r="Z100" s="21">
        <f>$AD$3-V100</f>
        <v>1</v>
      </c>
      <c r="AA100" s="25" t="s">
        <v>235</v>
      </c>
      <c r="AB100" s="21" t="s">
        <v>149</v>
      </c>
      <c r="AC100" s="21"/>
      <c r="AE100" s="90" t="s">
        <v>378</v>
      </c>
      <c r="AF100" s="82"/>
      <c r="CP100" s="19" t="str">
        <f>+S100</f>
        <v>Barth Yanick</v>
      </c>
      <c r="CR100" s="19">
        <f>+Z100</f>
        <v>1</v>
      </c>
      <c r="CS100" s="19" t="str">
        <f>+AB100</f>
        <v>G</v>
      </c>
      <c r="CT100" s="155">
        <v>8571</v>
      </c>
      <c r="CU100" s="156"/>
      <c r="CV100" s="125">
        <v>731</v>
      </c>
      <c r="CW100" s="33">
        <f t="shared" si="24"/>
        <v>4</v>
      </c>
      <c r="CX100" s="83" t="str">
        <f t="shared" si="25"/>
        <v>Konstrukteur 1 / -planer 1</v>
      </c>
      <c r="CY100" s="125"/>
      <c r="CZ100" s="33"/>
      <c r="DA100" s="83"/>
      <c r="DB100" s="20"/>
      <c r="DC100" s="33">
        <v>731</v>
      </c>
      <c r="DD100" s="33">
        <f t="shared" si="28"/>
        <v>4</v>
      </c>
      <c r="DE100" s="83" t="str">
        <f t="shared" si="29"/>
        <v>Konstrukteur 1 / -planer 1</v>
      </c>
    </row>
    <row r="101" spans="1:109" s="19" customFormat="1" x14ac:dyDescent="0.2">
      <c r="A101" s="53">
        <v>0</v>
      </c>
      <c r="B101" s="53">
        <v>1</v>
      </c>
      <c r="C101" s="53">
        <f>IF(Z101&gt;=10,1,0)</f>
        <v>0</v>
      </c>
      <c r="D101" s="55"/>
      <c r="E101" s="55"/>
      <c r="F101" s="55"/>
      <c r="G101" s="53"/>
      <c r="H101" s="53"/>
      <c r="I101" s="55">
        <v>1</v>
      </c>
      <c r="J101" s="53"/>
      <c r="K101" s="55"/>
      <c r="L101" s="55"/>
      <c r="M101" s="55"/>
      <c r="N101" s="59"/>
      <c r="O101" s="19" t="s">
        <v>358</v>
      </c>
      <c r="P101" s="15" t="s">
        <v>905</v>
      </c>
      <c r="Q101" s="15">
        <v>97</v>
      </c>
      <c r="R101" s="42"/>
      <c r="S101" s="27" t="s">
        <v>906</v>
      </c>
      <c r="T101" s="21">
        <v>1990</v>
      </c>
      <c r="U101" s="28" t="s">
        <v>239</v>
      </c>
      <c r="V101" s="21">
        <v>2012</v>
      </c>
      <c r="W101" s="25"/>
      <c r="X101" s="21"/>
      <c r="Y101" s="25"/>
      <c r="Z101" s="21">
        <f>$AD$3-V101</f>
        <v>0</v>
      </c>
      <c r="AA101" s="25" t="s">
        <v>239</v>
      </c>
      <c r="AB101" s="21" t="s">
        <v>149</v>
      </c>
      <c r="AC101" s="21"/>
      <c r="AE101" s="90" t="s">
        <v>378</v>
      </c>
      <c r="AF101" s="82"/>
      <c r="CP101" s="160" t="str">
        <f>+S101</f>
        <v>Zymeri Shaha</v>
      </c>
      <c r="CR101" s="19">
        <f>+Z101</f>
        <v>0</v>
      </c>
      <c r="CS101" s="19" t="str">
        <f>+AB101</f>
        <v>G</v>
      </c>
      <c r="CT101" s="159">
        <v>9733</v>
      </c>
      <c r="CU101" s="156"/>
      <c r="CV101" s="158">
        <v>731</v>
      </c>
      <c r="CW101" s="33">
        <f t="shared" si="24"/>
        <v>4</v>
      </c>
      <c r="CX101" s="83" t="str">
        <f t="shared" si="25"/>
        <v>Konstrukteur 1 / -planer 1</v>
      </c>
      <c r="CY101" s="125"/>
      <c r="CZ101" s="33"/>
      <c r="DA101" s="83"/>
      <c r="DB101" s="20"/>
      <c r="DC101" s="33">
        <v>731</v>
      </c>
      <c r="DD101" s="33">
        <f t="shared" si="28"/>
        <v>4</v>
      </c>
      <c r="DE101" s="83" t="str">
        <f t="shared" si="29"/>
        <v>Konstrukteur 1 / -planer 1</v>
      </c>
    </row>
    <row r="102" spans="1:109" s="19" customFormat="1" x14ac:dyDescent="0.2">
      <c r="A102" s="53">
        <v>0</v>
      </c>
      <c r="B102" s="53"/>
      <c r="C102" s="53">
        <f>IF(Z102&gt;=10,1,0)</f>
        <v>0</v>
      </c>
      <c r="D102" s="55"/>
      <c r="E102" s="55"/>
      <c r="F102" s="55"/>
      <c r="G102" s="53"/>
      <c r="H102" s="53"/>
      <c r="I102" s="55">
        <v>1</v>
      </c>
      <c r="J102" s="53"/>
      <c r="K102" s="55"/>
      <c r="L102" s="55"/>
      <c r="M102" s="55"/>
      <c r="N102" s="59"/>
      <c r="O102" s="19" t="s">
        <v>361</v>
      </c>
      <c r="P102" s="15" t="s">
        <v>542</v>
      </c>
      <c r="Q102" s="15">
        <v>98</v>
      </c>
      <c r="R102" s="42"/>
      <c r="S102" s="27" t="s">
        <v>538</v>
      </c>
      <c r="T102" s="21">
        <v>1992</v>
      </c>
      <c r="U102" s="28" t="s">
        <v>235</v>
      </c>
      <c r="V102" s="21">
        <v>2012</v>
      </c>
      <c r="W102" s="25"/>
      <c r="X102" s="21"/>
      <c r="Y102" s="25"/>
      <c r="Z102" s="21">
        <f>$AD$3-V102</f>
        <v>0</v>
      </c>
      <c r="AA102" s="25" t="s">
        <v>235</v>
      </c>
      <c r="AB102" s="21" t="s">
        <v>149</v>
      </c>
      <c r="AC102" s="21"/>
      <c r="AE102" s="90" t="s">
        <v>378</v>
      </c>
      <c r="AF102" s="82"/>
      <c r="CP102" s="19" t="str">
        <f>+S102</f>
        <v>Rüegsegger Stefan</v>
      </c>
      <c r="CR102" s="19">
        <f>+Z102</f>
        <v>0</v>
      </c>
      <c r="CS102" s="19" t="str">
        <f>+AB102</f>
        <v>G</v>
      </c>
      <c r="CT102" s="155"/>
      <c r="CU102" s="156"/>
      <c r="CV102" s="125">
        <v>731</v>
      </c>
      <c r="CW102" s="33">
        <f t="shared" si="24"/>
        <v>4</v>
      </c>
      <c r="CX102" s="83" t="str">
        <f t="shared" si="25"/>
        <v>Konstrukteur 1 / -planer 1</v>
      </c>
      <c r="CY102" s="125"/>
      <c r="CZ102" s="33"/>
      <c r="DA102" s="83"/>
      <c r="DB102" s="20"/>
      <c r="DC102" s="33">
        <v>731</v>
      </c>
      <c r="DD102" s="33">
        <f t="shared" si="28"/>
        <v>4</v>
      </c>
      <c r="DE102" s="83" t="str">
        <f t="shared" si="29"/>
        <v>Konstrukteur 1 / -planer 1</v>
      </c>
    </row>
    <row r="103" spans="1:109" s="19" customFormat="1" x14ac:dyDescent="0.2">
      <c r="A103" s="53">
        <v>0</v>
      </c>
      <c r="B103" s="53"/>
      <c r="C103" s="53">
        <f>IF(Z103&gt;=10,1,0)</f>
        <v>0</v>
      </c>
      <c r="D103" s="55"/>
      <c r="E103" s="55"/>
      <c r="F103" s="55"/>
      <c r="G103" s="53"/>
      <c r="H103" s="53"/>
      <c r="I103" s="55">
        <v>1</v>
      </c>
      <c r="J103" s="53"/>
      <c r="K103" s="55"/>
      <c r="L103" s="55"/>
      <c r="M103" s="55"/>
      <c r="N103" s="59"/>
      <c r="O103" s="19" t="s">
        <v>359</v>
      </c>
      <c r="P103" s="15" t="s">
        <v>543</v>
      </c>
      <c r="Q103" s="15">
        <v>99</v>
      </c>
      <c r="R103" s="42"/>
      <c r="S103" s="27" t="s">
        <v>539</v>
      </c>
      <c r="T103" s="21">
        <v>1992</v>
      </c>
      <c r="U103" s="28" t="s">
        <v>235</v>
      </c>
      <c r="V103" s="21">
        <v>2012</v>
      </c>
      <c r="W103" s="25"/>
      <c r="X103" s="21"/>
      <c r="Y103" s="25"/>
      <c r="Z103" s="21">
        <f>$AD$3-V103</f>
        <v>0</v>
      </c>
      <c r="AA103" s="25" t="s">
        <v>235</v>
      </c>
      <c r="AB103" s="21" t="s">
        <v>149</v>
      </c>
      <c r="AC103" s="21"/>
      <c r="AE103" s="90" t="s">
        <v>378</v>
      </c>
      <c r="AF103" s="82"/>
      <c r="CP103" s="19" t="str">
        <f>+S103</f>
        <v>Schwyn Timm</v>
      </c>
      <c r="CR103" s="19">
        <f>+Z103</f>
        <v>0</v>
      </c>
      <c r="CS103" s="19" t="str">
        <f>+AB103</f>
        <v>G</v>
      </c>
      <c r="CT103" s="155"/>
      <c r="CU103" s="156"/>
      <c r="CV103" s="125">
        <v>731</v>
      </c>
      <c r="CW103" s="33">
        <f t="shared" si="24"/>
        <v>4</v>
      </c>
      <c r="CX103" s="83" t="str">
        <f t="shared" si="25"/>
        <v>Konstrukteur 1 / -planer 1</v>
      </c>
      <c r="CY103" s="125"/>
      <c r="CZ103" s="33"/>
      <c r="DA103" s="83"/>
      <c r="DB103" s="20"/>
      <c r="DC103" s="33">
        <v>731</v>
      </c>
      <c r="DD103" s="33">
        <f t="shared" si="28"/>
        <v>4</v>
      </c>
      <c r="DE103" s="83" t="str">
        <f t="shared" si="29"/>
        <v>Konstrukteur 1 / -planer 1</v>
      </c>
    </row>
    <row r="104" spans="1:109" s="19" customFormat="1" x14ac:dyDescent="0.2">
      <c r="A104" s="53">
        <v>0</v>
      </c>
      <c r="B104" s="53">
        <v>1</v>
      </c>
      <c r="C104" s="53">
        <f t="shared" si="19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500</v>
      </c>
      <c r="Q104" s="15">
        <v>100</v>
      </c>
      <c r="R104" s="42" t="s">
        <v>343</v>
      </c>
      <c r="S104" s="27" t="s">
        <v>152</v>
      </c>
      <c r="T104" s="21">
        <v>1952</v>
      </c>
      <c r="U104" s="28" t="s">
        <v>151</v>
      </c>
      <c r="V104" s="21">
        <v>1971</v>
      </c>
      <c r="W104" s="25"/>
      <c r="X104" s="21"/>
      <c r="Y104" s="25"/>
      <c r="Z104" s="21">
        <f t="shared" si="20"/>
        <v>41</v>
      </c>
      <c r="AA104" s="25" t="s">
        <v>696</v>
      </c>
      <c r="AB104" s="21" t="s">
        <v>121</v>
      </c>
      <c r="AC104" s="21"/>
      <c r="AE104" s="90" t="s">
        <v>425</v>
      </c>
      <c r="AF104" s="82"/>
      <c r="CP104" s="19" t="str">
        <f t="shared" si="21"/>
        <v>Meister Christine</v>
      </c>
      <c r="CR104" s="19">
        <f t="shared" si="22"/>
        <v>41</v>
      </c>
      <c r="CS104" s="19" t="str">
        <f t="shared" si="23"/>
        <v>D</v>
      </c>
      <c r="CT104" s="154">
        <v>4245</v>
      </c>
      <c r="CU104" s="126"/>
      <c r="CV104" s="125">
        <v>134</v>
      </c>
      <c r="CW104" s="33">
        <f t="shared" si="24"/>
        <v>7</v>
      </c>
      <c r="CX104" s="83" t="str">
        <f t="shared" si="25"/>
        <v>Kaufmännischer Mitarbeiter 4 / Gruppenchef 2</v>
      </c>
      <c r="CY104" s="125">
        <v>134</v>
      </c>
      <c r="CZ104" s="33">
        <f t="shared" ref="CZ104:CZ128" si="30">VLOOKUP($CY104,Funktionsbezeichnungen,3,0)</f>
        <v>7</v>
      </c>
      <c r="DA104" s="83" t="str">
        <f t="shared" ref="DA104:DA128" si="31">VLOOKUP($CY104,Funktionsbezeichnungen,2,0)</f>
        <v>Kaufmännischer Mitarbeiter 4 / Gruppenchef 2</v>
      </c>
      <c r="DB104" s="20"/>
      <c r="DC104" s="125">
        <v>134</v>
      </c>
      <c r="DD104" s="33">
        <f t="shared" si="28"/>
        <v>7</v>
      </c>
      <c r="DE104" s="83" t="str">
        <f t="shared" si="29"/>
        <v>Kaufmännischer Mitarbeiter 4 / Gruppenchef 2</v>
      </c>
    </row>
    <row r="105" spans="1:109" s="19" customFormat="1" ht="25.5" customHeight="1" x14ac:dyDescent="0.2">
      <c r="A105" s="53">
        <v>0</v>
      </c>
      <c r="B105" s="53">
        <v>1</v>
      </c>
      <c r="C105" s="53">
        <f t="shared" si="19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357</v>
      </c>
      <c r="P105" s="15" t="s">
        <v>501</v>
      </c>
      <c r="Q105" s="15">
        <v>101</v>
      </c>
      <c r="R105" s="42"/>
      <c r="S105" s="27" t="s">
        <v>207</v>
      </c>
      <c r="T105" s="21">
        <v>1954</v>
      </c>
      <c r="U105" s="28" t="s">
        <v>210</v>
      </c>
      <c r="V105" s="21">
        <v>1971</v>
      </c>
      <c r="W105" s="25"/>
      <c r="X105" s="21"/>
      <c r="Y105" s="25"/>
      <c r="Z105" s="21">
        <f t="shared" si="20"/>
        <v>41</v>
      </c>
      <c r="AA105" s="25" t="s">
        <v>209</v>
      </c>
      <c r="AB105" s="21" t="s">
        <v>121</v>
      </c>
      <c r="AC105" s="21"/>
      <c r="AE105" s="90" t="s">
        <v>453</v>
      </c>
      <c r="AF105" s="82"/>
      <c r="CP105" s="19" t="str">
        <f t="shared" si="21"/>
        <v>Derezynski Françoise</v>
      </c>
      <c r="CR105" s="19">
        <f t="shared" si="22"/>
        <v>41</v>
      </c>
      <c r="CS105" s="19" t="str">
        <f t="shared" si="23"/>
        <v>D</v>
      </c>
      <c r="CT105" s="154">
        <v>4266</v>
      </c>
      <c r="CU105" s="126"/>
      <c r="CV105" s="125">
        <v>134</v>
      </c>
      <c r="CW105" s="33">
        <f t="shared" si="24"/>
        <v>7</v>
      </c>
      <c r="CX105" s="83" t="str">
        <f t="shared" si="25"/>
        <v>Kaufmännischer Mitarbeiter 4 / Gruppenchef 2</v>
      </c>
      <c r="CY105" s="125">
        <v>134</v>
      </c>
      <c r="CZ105" s="33">
        <f t="shared" si="30"/>
        <v>7</v>
      </c>
      <c r="DA105" s="83" t="str">
        <f t="shared" si="31"/>
        <v>Kaufmännischer Mitarbeiter 4 / Gruppenchef 2</v>
      </c>
      <c r="DB105" s="20"/>
      <c r="DC105" s="125">
        <v>134</v>
      </c>
      <c r="DD105" s="33">
        <f t="shared" si="28"/>
        <v>7</v>
      </c>
      <c r="DE105" s="83" t="str">
        <f t="shared" si="29"/>
        <v>Kaufmännischer Mitarbeiter 4 / Gruppenchef 2</v>
      </c>
    </row>
    <row r="106" spans="1:109" s="19" customFormat="1" x14ac:dyDescent="0.2">
      <c r="A106" s="53">
        <v>0</v>
      </c>
      <c r="B106" s="53">
        <v>1</v>
      </c>
      <c r="C106" s="53">
        <f t="shared" si="19"/>
        <v>1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502</v>
      </c>
      <c r="Q106" s="15">
        <v>102</v>
      </c>
      <c r="R106" s="16"/>
      <c r="S106" s="20" t="s">
        <v>153</v>
      </c>
      <c r="T106" s="21">
        <v>1953</v>
      </c>
      <c r="U106" s="28" t="s">
        <v>215</v>
      </c>
      <c r="V106" s="21">
        <v>1977</v>
      </c>
      <c r="W106" s="25" t="s">
        <v>318</v>
      </c>
      <c r="X106" s="21">
        <v>2000</v>
      </c>
      <c r="Y106" s="28" t="s">
        <v>319</v>
      </c>
      <c r="Z106" s="21">
        <f t="shared" si="20"/>
        <v>35</v>
      </c>
      <c r="AA106" s="25" t="s">
        <v>695</v>
      </c>
      <c r="AB106" s="21" t="s">
        <v>121</v>
      </c>
      <c r="AC106" s="21"/>
      <c r="AE106" s="90" t="s">
        <v>456</v>
      </c>
      <c r="AF106" s="82"/>
      <c r="CP106" s="19" t="str">
        <f t="shared" si="21"/>
        <v>Szirt Madeleine</v>
      </c>
      <c r="CR106" s="19">
        <f t="shared" si="22"/>
        <v>35</v>
      </c>
      <c r="CS106" s="19" t="str">
        <f t="shared" si="23"/>
        <v>D</v>
      </c>
      <c r="CT106" s="154">
        <v>4216</v>
      </c>
      <c r="CU106" s="126"/>
      <c r="CV106" s="125">
        <v>162</v>
      </c>
      <c r="CW106" s="33">
        <f t="shared" si="24"/>
        <v>9</v>
      </c>
      <c r="CX106" s="83" t="str">
        <f t="shared" si="25"/>
        <v>Personal-Fachspezialist 2</v>
      </c>
      <c r="CY106" s="125">
        <v>162</v>
      </c>
      <c r="CZ106" s="33">
        <f t="shared" si="30"/>
        <v>9</v>
      </c>
      <c r="DA106" s="83" t="str">
        <f t="shared" si="31"/>
        <v>Personal-Fachspezialist 2</v>
      </c>
      <c r="DB106" s="20"/>
      <c r="DC106" s="125">
        <v>162</v>
      </c>
      <c r="DD106" s="33">
        <f t="shared" si="28"/>
        <v>9</v>
      </c>
      <c r="DE106" s="83" t="str">
        <f t="shared" si="29"/>
        <v>Personal-Fachspezialist 2</v>
      </c>
    </row>
    <row r="107" spans="1:109" s="19" customFormat="1" x14ac:dyDescent="0.2">
      <c r="A107" s="53">
        <v>0</v>
      </c>
      <c r="B107" s="53">
        <v>1</v>
      </c>
      <c r="C107" s="53">
        <f t="shared" si="19"/>
        <v>1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359</v>
      </c>
      <c r="P107" s="15" t="s">
        <v>503</v>
      </c>
      <c r="Q107" s="15">
        <v>103</v>
      </c>
      <c r="R107" s="42"/>
      <c r="S107" s="27" t="s">
        <v>650</v>
      </c>
      <c r="T107" s="21">
        <v>1961</v>
      </c>
      <c r="U107" s="28" t="s">
        <v>155</v>
      </c>
      <c r="V107" s="21">
        <v>1982</v>
      </c>
      <c r="W107" s="25"/>
      <c r="X107" s="21"/>
      <c r="Y107" s="25" t="s">
        <v>323</v>
      </c>
      <c r="Z107" s="21">
        <f t="shared" si="20"/>
        <v>30</v>
      </c>
      <c r="AA107" s="25" t="s">
        <v>696</v>
      </c>
      <c r="AB107" s="21" t="s">
        <v>121</v>
      </c>
      <c r="AC107" s="21"/>
      <c r="AE107" s="90" t="s">
        <v>425</v>
      </c>
      <c r="AF107" s="82"/>
      <c r="CP107" s="19" t="str">
        <f t="shared" si="21"/>
        <v>Peier Doris</v>
      </c>
      <c r="CR107" s="19">
        <f t="shared" si="22"/>
        <v>30</v>
      </c>
      <c r="CS107" s="19" t="str">
        <f t="shared" si="23"/>
        <v>D</v>
      </c>
      <c r="CT107" s="154">
        <v>5581</v>
      </c>
      <c r="CU107" s="126"/>
      <c r="CV107" s="125">
        <v>134</v>
      </c>
      <c r="CW107" s="33">
        <f t="shared" si="24"/>
        <v>7</v>
      </c>
      <c r="CX107" s="83" t="str">
        <f t="shared" si="25"/>
        <v>Kaufmännischer Mitarbeiter 4 / Gruppenchef 2</v>
      </c>
      <c r="CY107" s="125">
        <v>134</v>
      </c>
      <c r="CZ107" s="33">
        <f t="shared" si="30"/>
        <v>7</v>
      </c>
      <c r="DA107" s="83" t="str">
        <f t="shared" si="31"/>
        <v>Kaufmännischer Mitarbeiter 4 / Gruppenchef 2</v>
      </c>
      <c r="DB107" s="20"/>
      <c r="DC107" s="125">
        <v>134</v>
      </c>
      <c r="DD107" s="33">
        <f t="shared" si="28"/>
        <v>7</v>
      </c>
      <c r="DE107" s="83" t="str">
        <f t="shared" si="29"/>
        <v>Kaufmännischer Mitarbeiter 4 / Gruppenchef 2</v>
      </c>
    </row>
    <row r="108" spans="1:109" s="19" customFormat="1" x14ac:dyDescent="0.2">
      <c r="A108" s="53">
        <v>0</v>
      </c>
      <c r="B108" s="53">
        <v>1</v>
      </c>
      <c r="C108" s="53">
        <f t="shared" si="19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359</v>
      </c>
      <c r="P108" s="15" t="s">
        <v>607</v>
      </c>
      <c r="Q108" s="15">
        <v>104</v>
      </c>
      <c r="R108" s="42"/>
      <c r="S108" s="27" t="s">
        <v>608</v>
      </c>
      <c r="T108" s="21">
        <v>1966</v>
      </c>
      <c r="U108" s="28" t="s">
        <v>151</v>
      </c>
      <c r="V108" s="21">
        <v>1985</v>
      </c>
      <c r="W108" s="25"/>
      <c r="X108" s="21"/>
      <c r="Y108" s="25"/>
      <c r="Z108" s="21">
        <f t="shared" si="20"/>
        <v>27</v>
      </c>
      <c r="AA108" s="25" t="s">
        <v>696</v>
      </c>
      <c r="AB108" s="21" t="s">
        <v>121</v>
      </c>
      <c r="AC108" s="21"/>
      <c r="AE108" s="90" t="s">
        <v>425</v>
      </c>
      <c r="AF108" s="82"/>
      <c r="CP108" s="19" t="str">
        <f t="shared" si="21"/>
        <v>Beuret Agnès</v>
      </c>
      <c r="CR108" s="19">
        <f t="shared" si="22"/>
        <v>27</v>
      </c>
      <c r="CS108" s="19" t="str">
        <f t="shared" si="23"/>
        <v>D</v>
      </c>
      <c r="CT108" s="154">
        <v>4352</v>
      </c>
      <c r="CU108" s="126"/>
      <c r="CV108" s="125">
        <v>134</v>
      </c>
      <c r="CW108" s="33">
        <f t="shared" si="24"/>
        <v>7</v>
      </c>
      <c r="CX108" s="83" t="str">
        <f t="shared" si="25"/>
        <v>Kaufmännischer Mitarbeiter 4 / Gruppenchef 2</v>
      </c>
      <c r="CY108" s="125">
        <v>134</v>
      </c>
      <c r="CZ108" s="33">
        <f t="shared" si="30"/>
        <v>7</v>
      </c>
      <c r="DA108" s="83" t="str">
        <f t="shared" si="31"/>
        <v>Kaufmännischer Mitarbeiter 4 / Gruppenchef 2</v>
      </c>
      <c r="DB108" s="20"/>
      <c r="DC108" s="125">
        <v>134</v>
      </c>
      <c r="DD108" s="33">
        <f t="shared" si="28"/>
        <v>7</v>
      </c>
      <c r="DE108" s="83" t="str">
        <f t="shared" si="29"/>
        <v>Kaufmännischer Mitarbeiter 4 / Gruppenchef 2</v>
      </c>
    </row>
    <row r="109" spans="1:109" s="19" customFormat="1" x14ac:dyDescent="0.2">
      <c r="A109" s="53">
        <v>0</v>
      </c>
      <c r="B109" s="53">
        <v>1</v>
      </c>
      <c r="C109" s="53">
        <f t="shared" si="19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359</v>
      </c>
      <c r="P109" s="15" t="s">
        <v>508</v>
      </c>
      <c r="Q109" s="15">
        <v>105</v>
      </c>
      <c r="R109" s="42"/>
      <c r="S109" s="27" t="s">
        <v>164</v>
      </c>
      <c r="T109" s="21">
        <v>1970</v>
      </c>
      <c r="U109" s="28" t="s">
        <v>165</v>
      </c>
      <c r="V109" s="21">
        <v>1990</v>
      </c>
      <c r="W109" s="25"/>
      <c r="X109" s="21"/>
      <c r="Y109" s="25"/>
      <c r="Z109" s="21">
        <f t="shared" si="20"/>
        <v>22</v>
      </c>
      <c r="AA109" s="25" t="s">
        <v>696</v>
      </c>
      <c r="AB109" s="21" t="s">
        <v>121</v>
      </c>
      <c r="AC109" s="21"/>
      <c r="AE109" s="90" t="s">
        <v>425</v>
      </c>
      <c r="AF109" s="82"/>
      <c r="CP109" s="19" t="str">
        <f t="shared" si="21"/>
        <v>Weider Noelle</v>
      </c>
      <c r="CR109" s="19">
        <f t="shared" si="22"/>
        <v>22</v>
      </c>
      <c r="CS109" s="19" t="str">
        <f t="shared" si="23"/>
        <v>D</v>
      </c>
      <c r="CT109" s="154">
        <v>5604</v>
      </c>
      <c r="CU109" s="126"/>
      <c r="CV109" s="125">
        <v>134</v>
      </c>
      <c r="CW109" s="33">
        <f t="shared" si="24"/>
        <v>7</v>
      </c>
      <c r="CX109" s="83" t="str">
        <f t="shared" si="25"/>
        <v>Kaufmännischer Mitarbeiter 4 / Gruppenchef 2</v>
      </c>
      <c r="CY109" s="125">
        <v>134</v>
      </c>
      <c r="CZ109" s="33">
        <f t="shared" si="30"/>
        <v>7</v>
      </c>
      <c r="DA109" s="83" t="str">
        <f t="shared" si="31"/>
        <v>Kaufmännischer Mitarbeiter 4 / Gruppenchef 2</v>
      </c>
      <c r="DB109" s="20"/>
      <c r="DC109" s="125">
        <v>134</v>
      </c>
      <c r="DD109" s="33">
        <f t="shared" si="28"/>
        <v>7</v>
      </c>
      <c r="DE109" s="83" t="str">
        <f t="shared" si="29"/>
        <v>Kaufmännischer Mitarbeiter 4 / Gruppenchef 2</v>
      </c>
    </row>
    <row r="110" spans="1:109" s="19" customFormat="1" ht="38.25" customHeight="1" x14ac:dyDescent="0.2">
      <c r="A110" s="53">
        <v>0</v>
      </c>
      <c r="B110" s="53"/>
      <c r="C110" s="53">
        <f t="shared" si="19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504</v>
      </c>
      <c r="Q110" s="15">
        <v>106</v>
      </c>
      <c r="R110" s="42"/>
      <c r="S110" s="27" t="s">
        <v>157</v>
      </c>
      <c r="T110" s="21">
        <v>1976</v>
      </c>
      <c r="U110" s="28" t="s">
        <v>320</v>
      </c>
      <c r="V110" s="21">
        <v>2002</v>
      </c>
      <c r="W110" s="25" t="s">
        <v>321</v>
      </c>
      <c r="X110" s="21">
        <v>2005</v>
      </c>
      <c r="Y110" s="25"/>
      <c r="Z110" s="21">
        <f t="shared" si="20"/>
        <v>10</v>
      </c>
      <c r="AA110" s="25" t="s">
        <v>694</v>
      </c>
      <c r="AB110" s="21" t="s">
        <v>121</v>
      </c>
      <c r="AC110" s="21"/>
      <c r="AE110" s="90" t="s">
        <v>455</v>
      </c>
      <c r="AF110" s="82"/>
      <c r="CP110" s="19" t="str">
        <f t="shared" si="21"/>
        <v>Kiefer Patrick</v>
      </c>
      <c r="CR110" s="19">
        <f t="shared" si="22"/>
        <v>10</v>
      </c>
      <c r="CS110" s="19" t="str">
        <f t="shared" si="23"/>
        <v>D</v>
      </c>
      <c r="CT110" s="154">
        <v>6753</v>
      </c>
      <c r="CU110" s="126"/>
      <c r="CV110" s="125">
        <v>223</v>
      </c>
      <c r="CW110" s="33">
        <f t="shared" si="24"/>
        <v>10</v>
      </c>
      <c r="CX110" s="83" t="str">
        <f t="shared" si="25"/>
        <v>Finanz-Fachspezialist / Controller 3</v>
      </c>
      <c r="CY110" s="125">
        <v>223</v>
      </c>
      <c r="CZ110" s="33">
        <f t="shared" si="30"/>
        <v>10</v>
      </c>
      <c r="DA110" s="83" t="str">
        <f t="shared" si="31"/>
        <v>Finanz-Fachspezialist / Controller 3</v>
      </c>
      <c r="DB110" s="20"/>
      <c r="DC110" s="125">
        <v>223</v>
      </c>
      <c r="DD110" s="33">
        <f t="shared" si="28"/>
        <v>10</v>
      </c>
      <c r="DE110" s="83" t="str">
        <f t="shared" si="29"/>
        <v>Finanz-Fachspezialist / Controller 3</v>
      </c>
    </row>
    <row r="111" spans="1:109" s="19" customFormat="1" ht="25.5" customHeight="1" x14ac:dyDescent="0.2">
      <c r="A111" s="53">
        <v>0</v>
      </c>
      <c r="B111" s="53"/>
      <c r="C111" s="53">
        <f t="shared" si="19"/>
        <v>1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20"/>
        <v>10</v>
      </c>
      <c r="AA111" s="25" t="s">
        <v>326</v>
      </c>
      <c r="AB111" s="21" t="s">
        <v>121</v>
      </c>
      <c r="AC111" s="21"/>
      <c r="AE111" s="90" t="s">
        <v>375</v>
      </c>
      <c r="AF111" s="82"/>
      <c r="CP111" s="19" t="str">
        <f t="shared" si="21"/>
        <v>Fischer Michel</v>
      </c>
      <c r="CR111" s="19">
        <f t="shared" si="22"/>
        <v>10</v>
      </c>
      <c r="CS111" s="19" t="str">
        <f t="shared" si="23"/>
        <v>D</v>
      </c>
      <c r="CT111" s="154">
        <v>8655</v>
      </c>
      <c r="CU111" s="126"/>
      <c r="CV111" s="125">
        <v>542</v>
      </c>
      <c r="CW111" s="33">
        <f t="shared" si="24"/>
        <v>7</v>
      </c>
      <c r="CX111" s="83" t="str">
        <f t="shared" si="25"/>
        <v>Technischer Sachbearbeiter 2</v>
      </c>
      <c r="CY111" s="125">
        <v>541</v>
      </c>
      <c r="CZ111" s="33">
        <f t="shared" si="30"/>
        <v>6</v>
      </c>
      <c r="DA111" s="83" t="str">
        <f t="shared" si="31"/>
        <v>Technischer Sachbearbeiter 1</v>
      </c>
      <c r="DB111" s="20"/>
      <c r="DC111" s="125">
        <v>351</v>
      </c>
      <c r="DD111" s="33">
        <f t="shared" si="28"/>
        <v>7</v>
      </c>
      <c r="DE111" s="83" t="str">
        <f t="shared" si="29"/>
        <v>Marketing - / Product - Manager 1</v>
      </c>
    </row>
    <row r="112" spans="1:109" s="19" customFormat="1" x14ac:dyDescent="0.2">
      <c r="A112" s="53">
        <v>0</v>
      </c>
      <c r="B112" s="53">
        <v>1</v>
      </c>
      <c r="C112" s="53">
        <f t="shared" si="19"/>
        <v>1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360</v>
      </c>
      <c r="P112" s="15" t="s">
        <v>582</v>
      </c>
      <c r="Q112" s="15">
        <v>108</v>
      </c>
      <c r="R112" s="42"/>
      <c r="S112" s="27" t="s">
        <v>583</v>
      </c>
      <c r="T112" s="21">
        <v>1959</v>
      </c>
      <c r="U112" s="28" t="s">
        <v>397</v>
      </c>
      <c r="V112" s="21">
        <v>1976</v>
      </c>
      <c r="W112" s="25"/>
      <c r="X112" s="21"/>
      <c r="Y112" s="25"/>
      <c r="Z112" s="21">
        <f t="shared" si="20"/>
        <v>36</v>
      </c>
      <c r="AA112" s="25" t="s">
        <v>584</v>
      </c>
      <c r="AB112" s="21" t="s">
        <v>142</v>
      </c>
      <c r="AC112" s="21"/>
      <c r="AE112" s="90" t="s">
        <v>585</v>
      </c>
      <c r="AF112" s="82"/>
      <c r="CP112" s="19" t="str">
        <f t="shared" si="21"/>
        <v>Willig Martine</v>
      </c>
      <c r="CR112" s="19">
        <f t="shared" si="22"/>
        <v>36</v>
      </c>
      <c r="CS112" s="19" t="str">
        <f t="shared" si="23"/>
        <v>E</v>
      </c>
      <c r="CT112" s="154">
        <v>5637</v>
      </c>
      <c r="CU112" s="126"/>
      <c r="CV112" s="125">
        <v>133</v>
      </c>
      <c r="CW112" s="33">
        <f t="shared" si="24"/>
        <v>6</v>
      </c>
      <c r="CX112" s="83" t="str">
        <f t="shared" si="25"/>
        <v>Kaufmännischer Mitarbeiter 3 / Gruppenchef 1</v>
      </c>
      <c r="CY112" s="125">
        <v>133</v>
      </c>
      <c r="CZ112" s="33">
        <f t="shared" si="30"/>
        <v>6</v>
      </c>
      <c r="DA112" s="83" t="str">
        <f t="shared" si="31"/>
        <v>Kaufmännischer Mitarbeiter 3 / Gruppenchef 1</v>
      </c>
      <c r="DB112" s="20"/>
      <c r="DC112" s="125">
        <v>133</v>
      </c>
      <c r="DD112" s="33">
        <f t="shared" si="28"/>
        <v>6</v>
      </c>
      <c r="DE112" s="83" t="str">
        <f t="shared" si="29"/>
        <v>Kaufmännischer Mitarbeiter 3 / Gruppenchef 1</v>
      </c>
    </row>
    <row r="113" spans="1:109" s="19" customFormat="1" x14ac:dyDescent="0.2">
      <c r="A113" s="53">
        <v>0</v>
      </c>
      <c r="B113" s="53">
        <v>1</v>
      </c>
      <c r="C113" s="53">
        <f t="shared" si="19"/>
        <v>1</v>
      </c>
      <c r="D113" s="55"/>
      <c r="E113" s="55"/>
      <c r="F113" s="55"/>
      <c r="G113" s="53"/>
      <c r="H113" s="53"/>
      <c r="I113" s="55"/>
      <c r="J113" s="53"/>
      <c r="K113" s="55"/>
      <c r="L113" s="55">
        <v>1</v>
      </c>
      <c r="M113" s="55"/>
      <c r="N113" s="59"/>
      <c r="O113" s="19" t="s">
        <v>357</v>
      </c>
      <c r="P113" s="15" t="s">
        <v>507</v>
      </c>
      <c r="Q113" s="15">
        <v>109</v>
      </c>
      <c r="R113" s="42"/>
      <c r="S113" s="27" t="s">
        <v>259</v>
      </c>
      <c r="T113" s="21">
        <v>1957</v>
      </c>
      <c r="U113" s="28" t="s">
        <v>151</v>
      </c>
      <c r="V113" s="21">
        <v>1977</v>
      </c>
      <c r="W113" s="25"/>
      <c r="X113" s="21"/>
      <c r="Y113" s="25"/>
      <c r="Z113" s="21">
        <f t="shared" si="20"/>
        <v>35</v>
      </c>
      <c r="AA113" s="25" t="s">
        <v>156</v>
      </c>
      <c r="AB113" s="21" t="s">
        <v>142</v>
      </c>
      <c r="AC113" s="21"/>
      <c r="AE113" s="90" t="s">
        <v>457</v>
      </c>
      <c r="AF113" s="82"/>
      <c r="CP113" s="19" t="str">
        <f t="shared" si="21"/>
        <v>Meichtry Anna</v>
      </c>
      <c r="CR113" s="19">
        <f t="shared" si="22"/>
        <v>35</v>
      </c>
      <c r="CS113" s="19" t="str">
        <f t="shared" si="23"/>
        <v>E</v>
      </c>
      <c r="CT113" s="154">
        <v>5629</v>
      </c>
      <c r="CU113" s="126"/>
      <c r="CV113" s="125">
        <v>133</v>
      </c>
      <c r="CW113" s="33">
        <f t="shared" si="24"/>
        <v>6</v>
      </c>
      <c r="CX113" s="83" t="str">
        <f t="shared" si="25"/>
        <v>Kaufmännischer Mitarbeiter 3 / Gruppenchef 1</v>
      </c>
      <c r="CY113" s="125">
        <v>133</v>
      </c>
      <c r="CZ113" s="33">
        <f t="shared" si="30"/>
        <v>6</v>
      </c>
      <c r="DA113" s="83" t="str">
        <f t="shared" si="31"/>
        <v>Kaufmännischer Mitarbeiter 3 / Gruppenchef 1</v>
      </c>
      <c r="DB113" s="20"/>
      <c r="DC113" s="125">
        <v>133</v>
      </c>
      <c r="DD113" s="33">
        <f t="shared" si="28"/>
        <v>6</v>
      </c>
      <c r="DE113" s="83" t="str">
        <f t="shared" si="29"/>
        <v>Kaufmännischer Mitarbeiter 3 / Gruppenchef 1</v>
      </c>
    </row>
    <row r="114" spans="1:109" s="19" customFormat="1" x14ac:dyDescent="0.2">
      <c r="A114" s="53">
        <v>0</v>
      </c>
      <c r="B114" s="53">
        <v>1</v>
      </c>
      <c r="C114" s="53">
        <f t="shared" si="19"/>
        <v>1</v>
      </c>
      <c r="D114" s="55"/>
      <c r="E114" s="55"/>
      <c r="F114" s="55"/>
      <c r="G114" s="53"/>
      <c r="H114" s="53"/>
      <c r="I114" s="55"/>
      <c r="J114" s="53"/>
      <c r="K114" s="55"/>
      <c r="L114" s="55">
        <v>1</v>
      </c>
      <c r="M114" s="55"/>
      <c r="N114" s="59"/>
      <c r="O114" s="19" t="s">
        <v>357</v>
      </c>
      <c r="P114" s="15" t="s">
        <v>506</v>
      </c>
      <c r="Q114" s="15">
        <v>110</v>
      </c>
      <c r="R114" s="42"/>
      <c r="S114" s="27" t="s">
        <v>291</v>
      </c>
      <c r="T114" s="21">
        <v>1967</v>
      </c>
      <c r="U114" s="28" t="s">
        <v>151</v>
      </c>
      <c r="V114" s="21">
        <v>1987</v>
      </c>
      <c r="W114" s="25"/>
      <c r="X114" s="21"/>
      <c r="Y114" s="25"/>
      <c r="Z114" s="21">
        <f t="shared" si="20"/>
        <v>25</v>
      </c>
      <c r="AA114" s="25" t="s">
        <v>691</v>
      </c>
      <c r="AB114" s="21" t="s">
        <v>142</v>
      </c>
      <c r="AC114" s="21"/>
      <c r="AE114" s="90" t="s">
        <v>457</v>
      </c>
      <c r="AF114" s="82"/>
      <c r="CP114" s="19" t="str">
        <f t="shared" si="21"/>
        <v>Bader Jacqueline</v>
      </c>
      <c r="CR114" s="19">
        <f t="shared" si="22"/>
        <v>25</v>
      </c>
      <c r="CS114" s="19" t="str">
        <f t="shared" si="23"/>
        <v>E</v>
      </c>
      <c r="CT114" s="154">
        <v>7700</v>
      </c>
      <c r="CU114" s="126"/>
      <c r="CV114" s="125">
        <v>212</v>
      </c>
      <c r="CW114" s="33">
        <f t="shared" si="24"/>
        <v>5</v>
      </c>
      <c r="CX114" s="83" t="str">
        <f t="shared" si="25"/>
        <v>Buchhalter 2</v>
      </c>
      <c r="CY114" s="125">
        <v>212</v>
      </c>
      <c r="CZ114" s="33">
        <f t="shared" si="30"/>
        <v>5</v>
      </c>
      <c r="DA114" s="83" t="str">
        <f t="shared" si="31"/>
        <v>Buchhalter 2</v>
      </c>
      <c r="DB114" s="20"/>
      <c r="DC114" s="125">
        <v>212</v>
      </c>
      <c r="DD114" s="33">
        <f t="shared" si="28"/>
        <v>5</v>
      </c>
      <c r="DE114" s="83" t="str">
        <f t="shared" si="29"/>
        <v>Buchhalter 2</v>
      </c>
    </row>
    <row r="115" spans="1:109" s="19" customFormat="1" x14ac:dyDescent="0.2">
      <c r="A115" s="53">
        <v>0</v>
      </c>
      <c r="B115" s="53">
        <v>1</v>
      </c>
      <c r="C115" s="53">
        <f t="shared" si="19"/>
        <v>0</v>
      </c>
      <c r="D115" s="55"/>
      <c r="E115" s="55"/>
      <c r="F115" s="55"/>
      <c r="G115" s="53"/>
      <c r="H115" s="53"/>
      <c r="I115" s="55"/>
      <c r="J115" s="53"/>
      <c r="K115" s="55"/>
      <c r="L115" s="55">
        <v>1</v>
      </c>
      <c r="M115" s="55"/>
      <c r="N115" s="59"/>
      <c r="O115" s="19" t="s">
        <v>357</v>
      </c>
      <c r="P115" s="15" t="s">
        <v>510</v>
      </c>
      <c r="Q115" s="15">
        <v>111</v>
      </c>
      <c r="R115" s="42"/>
      <c r="S115" s="27" t="s">
        <v>278</v>
      </c>
      <c r="T115" s="21">
        <v>1985</v>
      </c>
      <c r="U115" s="28" t="s">
        <v>279</v>
      </c>
      <c r="V115" s="21">
        <v>2005</v>
      </c>
      <c r="W115" s="25"/>
      <c r="X115" s="21"/>
      <c r="Y115" s="25"/>
      <c r="Z115" s="21">
        <f t="shared" si="20"/>
        <v>7</v>
      </c>
      <c r="AA115" s="25" t="s">
        <v>691</v>
      </c>
      <c r="AB115" s="21" t="s">
        <v>142</v>
      </c>
      <c r="AC115" s="21"/>
      <c r="AE115" s="90" t="s">
        <v>457</v>
      </c>
      <c r="AF115" s="82"/>
      <c r="CP115" s="19" t="str">
        <f t="shared" si="21"/>
        <v>Oruk Makbule</v>
      </c>
      <c r="CR115" s="19">
        <f t="shared" si="22"/>
        <v>7</v>
      </c>
      <c r="CS115" s="19" t="str">
        <f t="shared" si="23"/>
        <v>E</v>
      </c>
      <c r="CT115" s="154">
        <v>6762</v>
      </c>
      <c r="CU115" s="126"/>
      <c r="CV115" s="125">
        <v>212</v>
      </c>
      <c r="CW115" s="33">
        <f t="shared" ref="CW115:CW128" si="32">VLOOKUP($CV115,Funktionsbezeichnungen,3,0)</f>
        <v>5</v>
      </c>
      <c r="CX115" s="83" t="str">
        <f t="shared" ref="CX115:CX128" si="33">VLOOKUP($CV115,Funktionsbezeichnungen,2,0)</f>
        <v>Buchhalter 2</v>
      </c>
      <c r="CY115" s="125">
        <v>212</v>
      </c>
      <c r="CZ115" s="33">
        <f t="shared" si="30"/>
        <v>5</v>
      </c>
      <c r="DA115" s="83" t="str">
        <f t="shared" si="31"/>
        <v>Buchhalter 2</v>
      </c>
      <c r="DB115" s="20"/>
      <c r="DC115" s="125">
        <v>212</v>
      </c>
      <c r="DD115" s="33">
        <f t="shared" si="28"/>
        <v>5</v>
      </c>
      <c r="DE115" s="83" t="str">
        <f t="shared" si="29"/>
        <v>Buchhalter 2</v>
      </c>
    </row>
    <row r="116" spans="1:109" s="19" customFormat="1" x14ac:dyDescent="0.2">
      <c r="A116" s="53">
        <v>0</v>
      </c>
      <c r="B116" s="53"/>
      <c r="C116" s="53">
        <f t="shared" si="19"/>
        <v>1</v>
      </c>
      <c r="D116" s="55"/>
      <c r="E116" s="55"/>
      <c r="F116" s="55"/>
      <c r="G116" s="53"/>
      <c r="H116" s="53"/>
      <c r="I116" s="55"/>
      <c r="J116" s="53"/>
      <c r="K116" s="55"/>
      <c r="L116" s="55"/>
      <c r="M116" s="55">
        <v>1</v>
      </c>
      <c r="N116" s="59"/>
      <c r="O116" s="19" t="s">
        <v>361</v>
      </c>
      <c r="P116" s="15" t="s">
        <v>511</v>
      </c>
      <c r="Q116" s="15">
        <v>112</v>
      </c>
      <c r="R116" s="42" t="s">
        <v>341</v>
      </c>
      <c r="S116" s="27" t="s">
        <v>159</v>
      </c>
      <c r="T116" s="21">
        <v>1959</v>
      </c>
      <c r="U116" s="28" t="s">
        <v>126</v>
      </c>
      <c r="V116" s="21">
        <v>1979</v>
      </c>
      <c r="W116" s="25"/>
      <c r="X116" s="21"/>
      <c r="Y116" s="25" t="s">
        <v>340</v>
      </c>
      <c r="Z116" s="21">
        <f t="shared" si="20"/>
        <v>33</v>
      </c>
      <c r="AA116" s="25" t="s">
        <v>160</v>
      </c>
      <c r="AB116" s="21" t="s">
        <v>105</v>
      </c>
      <c r="AC116" s="21"/>
      <c r="AE116" s="90" t="s">
        <v>426</v>
      </c>
      <c r="AF116" s="82"/>
      <c r="CP116" s="19" t="str">
        <f t="shared" si="21"/>
        <v>Steg Günther</v>
      </c>
      <c r="CR116" s="19">
        <f t="shared" si="22"/>
        <v>33</v>
      </c>
      <c r="CS116" s="19" t="str">
        <f t="shared" si="23"/>
        <v>C</v>
      </c>
      <c r="CT116" s="154">
        <v>4226</v>
      </c>
      <c r="CU116" s="126"/>
      <c r="CV116" s="125">
        <v>413</v>
      </c>
      <c r="CW116" s="33">
        <f t="shared" si="32"/>
        <v>8</v>
      </c>
      <c r="CX116" s="83" t="str">
        <f t="shared" si="33"/>
        <v>Senior System-Controller</v>
      </c>
      <c r="CY116" s="125">
        <v>413</v>
      </c>
      <c r="CZ116" s="33">
        <f t="shared" si="30"/>
        <v>8</v>
      </c>
      <c r="DA116" s="83" t="str">
        <f t="shared" si="31"/>
        <v>Senior System-Controller</v>
      </c>
      <c r="DB116" s="20"/>
      <c r="DC116" s="125">
        <v>413</v>
      </c>
      <c r="DD116" s="33">
        <f t="shared" si="28"/>
        <v>8</v>
      </c>
      <c r="DE116" s="83" t="str">
        <f t="shared" si="29"/>
        <v>Senior System-Controller</v>
      </c>
    </row>
    <row r="117" spans="1:109" s="19" customFormat="1" ht="25.5" customHeight="1" x14ac:dyDescent="0.2">
      <c r="A117" s="53">
        <v>0</v>
      </c>
      <c r="B117" s="53"/>
      <c r="C117" s="53">
        <f t="shared" si="19"/>
        <v>1</v>
      </c>
      <c r="D117" s="55"/>
      <c r="E117" s="55"/>
      <c r="F117" s="55"/>
      <c r="G117" s="53">
        <v>1</v>
      </c>
      <c r="H117" s="53"/>
      <c r="I117" s="55"/>
      <c r="J117" s="53"/>
      <c r="K117" s="55"/>
      <c r="L117" s="55"/>
      <c r="M117" s="55">
        <v>1</v>
      </c>
      <c r="N117" s="59"/>
      <c r="O117" s="19" t="s">
        <v>361</v>
      </c>
      <c r="P117" s="15" t="s">
        <v>533</v>
      </c>
      <c r="Q117" s="15">
        <v>113</v>
      </c>
      <c r="R117" s="42"/>
      <c r="S117" s="27" t="s">
        <v>532</v>
      </c>
      <c r="T117" s="21">
        <v>1966</v>
      </c>
      <c r="U117" s="28" t="s">
        <v>534</v>
      </c>
      <c r="V117" s="21">
        <v>1992</v>
      </c>
      <c r="W117" s="25" t="s">
        <v>535</v>
      </c>
      <c r="X117" s="21">
        <v>1995</v>
      </c>
      <c r="Y117" s="25" t="s">
        <v>211</v>
      </c>
      <c r="Z117" s="21">
        <f t="shared" si="20"/>
        <v>20</v>
      </c>
      <c r="AA117" s="25" t="s">
        <v>692</v>
      </c>
      <c r="AB117" s="21" t="s">
        <v>105</v>
      </c>
      <c r="AC117" s="21"/>
      <c r="AE117" s="90" t="s">
        <v>537</v>
      </c>
      <c r="AF117" s="82"/>
      <c r="CP117" s="19" t="str">
        <f t="shared" si="21"/>
        <v>Grimm Stephan</v>
      </c>
      <c r="CR117" s="19">
        <f t="shared" si="22"/>
        <v>20</v>
      </c>
      <c r="CS117" s="19" t="str">
        <f t="shared" si="23"/>
        <v>C</v>
      </c>
      <c r="CT117" s="154">
        <v>3203</v>
      </c>
      <c r="CU117" s="126"/>
      <c r="CV117" s="125">
        <v>443</v>
      </c>
      <c r="CW117" s="33">
        <f t="shared" si="32"/>
        <v>9</v>
      </c>
      <c r="CX117" s="83" t="str">
        <f t="shared" si="33"/>
        <v>System-Spezialist 3</v>
      </c>
      <c r="CY117" s="125">
        <v>443</v>
      </c>
      <c r="CZ117" s="33">
        <f t="shared" si="30"/>
        <v>9</v>
      </c>
      <c r="DA117" s="83" t="str">
        <f t="shared" si="31"/>
        <v>System-Spezialist 3</v>
      </c>
      <c r="DB117" s="20"/>
      <c r="DC117" s="125">
        <v>413</v>
      </c>
      <c r="DD117" s="33">
        <f t="shared" ref="DD117:DD128" si="34">VLOOKUP($DC117,Funktionsbezeichnungen,3,0)</f>
        <v>8</v>
      </c>
      <c r="DE117" s="83" t="str">
        <f t="shared" ref="DE117:DE128" si="35">VLOOKUP($DC117,Funktionsbezeichnungen,2,0)</f>
        <v>Senior System-Controller</v>
      </c>
    </row>
    <row r="118" spans="1:109" s="19" customFormat="1" x14ac:dyDescent="0.2">
      <c r="A118" s="53">
        <v>0</v>
      </c>
      <c r="B118" s="53"/>
      <c r="C118" s="53">
        <f t="shared" si="19"/>
        <v>1</v>
      </c>
      <c r="D118" s="55"/>
      <c r="E118" s="55"/>
      <c r="F118" s="55"/>
      <c r="G118" s="53"/>
      <c r="H118" s="53"/>
      <c r="I118" s="55"/>
      <c r="J118" s="53"/>
      <c r="K118" s="55"/>
      <c r="L118" s="55"/>
      <c r="M118" s="55">
        <v>1</v>
      </c>
      <c r="N118" s="59"/>
      <c r="O118" s="19" t="s">
        <v>361</v>
      </c>
      <c r="P118" s="15" t="s">
        <v>512</v>
      </c>
      <c r="Q118" s="15">
        <v>114</v>
      </c>
      <c r="R118" s="42"/>
      <c r="S118" s="27" t="s">
        <v>204</v>
      </c>
      <c r="T118" s="21">
        <v>1978</v>
      </c>
      <c r="U118" s="28" t="s">
        <v>277</v>
      </c>
      <c r="V118" s="21">
        <v>1999</v>
      </c>
      <c r="W118" s="25"/>
      <c r="X118" s="21"/>
      <c r="Y118" s="25" t="s">
        <v>316</v>
      </c>
      <c r="Z118" s="21">
        <f t="shared" si="20"/>
        <v>13</v>
      </c>
      <c r="AA118" s="25" t="s">
        <v>205</v>
      </c>
      <c r="AB118" s="21" t="s">
        <v>121</v>
      </c>
      <c r="AC118" s="21"/>
      <c r="AE118" s="90" t="s">
        <v>427</v>
      </c>
      <c r="AF118" s="82"/>
      <c r="CP118" s="19" t="str">
        <f t="shared" si="21"/>
        <v>Hänni Alexander</v>
      </c>
      <c r="CR118" s="19">
        <f t="shared" si="22"/>
        <v>13</v>
      </c>
      <c r="CS118" s="19" t="str">
        <f t="shared" si="23"/>
        <v>D</v>
      </c>
      <c r="CT118" s="154">
        <v>6755</v>
      </c>
      <c r="CU118" s="126"/>
      <c r="CV118" s="125">
        <v>423</v>
      </c>
      <c r="CW118" s="33">
        <f t="shared" si="32"/>
        <v>7</v>
      </c>
      <c r="CX118" s="83" t="str">
        <f t="shared" si="33"/>
        <v>IC-Berater / -Techniker 3 / LAN-Supporter</v>
      </c>
      <c r="CY118" s="125">
        <v>422</v>
      </c>
      <c r="CZ118" s="33">
        <f t="shared" si="30"/>
        <v>6</v>
      </c>
      <c r="DA118" s="83" t="str">
        <f t="shared" si="31"/>
        <v>IC-Berater / -Techniker 2 / LAN-Grundstufe</v>
      </c>
      <c r="DB118" s="20"/>
      <c r="DC118" s="125">
        <v>422</v>
      </c>
      <c r="DD118" s="33">
        <f t="shared" si="34"/>
        <v>6</v>
      </c>
      <c r="DE118" s="83" t="str">
        <f t="shared" si="35"/>
        <v>IC-Berater / -Techniker 2 / LAN-Grundstufe</v>
      </c>
    </row>
    <row r="119" spans="1:109" s="19" customFormat="1" x14ac:dyDescent="0.2">
      <c r="A119" s="53">
        <v>0</v>
      </c>
      <c r="B119" s="53">
        <v>1</v>
      </c>
      <c r="C119" s="53">
        <f t="shared" si="19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513</v>
      </c>
      <c r="Q119" s="15">
        <v>115</v>
      </c>
      <c r="R119" s="42" t="s">
        <v>344</v>
      </c>
      <c r="S119" s="27" t="s">
        <v>272</v>
      </c>
      <c r="T119" s="21">
        <v>1967</v>
      </c>
      <c r="U119" s="28" t="s">
        <v>274</v>
      </c>
      <c r="V119" s="21">
        <v>1986</v>
      </c>
      <c r="W119" s="25"/>
      <c r="X119" s="21"/>
      <c r="Y119" s="25"/>
      <c r="Z119" s="21">
        <f t="shared" si="20"/>
        <v>26</v>
      </c>
      <c r="AA119" s="25" t="s">
        <v>693</v>
      </c>
      <c r="AB119" s="21" t="s">
        <v>121</v>
      </c>
      <c r="AC119" s="21"/>
      <c r="AE119" s="90" t="s">
        <v>454</v>
      </c>
      <c r="AF119" s="82"/>
      <c r="CP119" s="19" t="str">
        <f t="shared" si="21"/>
        <v>Gerber Beatrice</v>
      </c>
      <c r="CR119" s="19">
        <f t="shared" si="22"/>
        <v>26</v>
      </c>
      <c r="CS119" s="19" t="str">
        <f t="shared" si="23"/>
        <v>D</v>
      </c>
      <c r="CT119" s="154">
        <v>4289</v>
      </c>
      <c r="CU119" s="126"/>
      <c r="CV119" s="125">
        <v>141</v>
      </c>
      <c r="CW119" s="33">
        <f t="shared" si="32"/>
        <v>8</v>
      </c>
      <c r="CX119" s="83" t="str">
        <f t="shared" si="33"/>
        <v>Kaufmännischer Fachspezialist 1</v>
      </c>
      <c r="CY119" s="125">
        <v>141</v>
      </c>
      <c r="CZ119" s="33">
        <f t="shared" si="30"/>
        <v>8</v>
      </c>
      <c r="DA119" s="83" t="str">
        <f t="shared" si="31"/>
        <v>Kaufmännischer Fachspezialist 1</v>
      </c>
      <c r="DB119" s="20"/>
      <c r="DC119" s="125">
        <v>141</v>
      </c>
      <c r="DD119" s="33">
        <f t="shared" si="34"/>
        <v>8</v>
      </c>
      <c r="DE119" s="83" t="str">
        <f t="shared" si="35"/>
        <v>Kaufmännischer Fachspezialist 1</v>
      </c>
    </row>
    <row r="120" spans="1:109" s="19" customFormat="1" x14ac:dyDescent="0.2">
      <c r="A120" s="53">
        <v>0</v>
      </c>
      <c r="B120" s="53">
        <v>1</v>
      </c>
      <c r="C120" s="53">
        <f t="shared" si="19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358</v>
      </c>
      <c r="P120" s="15" t="s">
        <v>514</v>
      </c>
      <c r="Q120" s="15">
        <v>116</v>
      </c>
      <c r="R120" s="42"/>
      <c r="S120" s="27" t="s">
        <v>230</v>
      </c>
      <c r="T120" s="21">
        <v>1965</v>
      </c>
      <c r="U120" s="28" t="s">
        <v>151</v>
      </c>
      <c r="V120" s="21">
        <v>1984</v>
      </c>
      <c r="W120" s="25"/>
      <c r="X120" s="21"/>
      <c r="Y120" s="25"/>
      <c r="Z120" s="21">
        <f t="shared" si="20"/>
        <v>28</v>
      </c>
      <c r="AA120" s="25" t="s">
        <v>339</v>
      </c>
      <c r="AB120" s="21" t="s">
        <v>121</v>
      </c>
      <c r="AC120" s="21"/>
      <c r="AE120" s="90" t="s">
        <v>425</v>
      </c>
      <c r="AF120" s="82"/>
      <c r="CP120" s="19" t="str">
        <f t="shared" si="21"/>
        <v>Eichenberger Sylvia</v>
      </c>
      <c r="CR120" s="19">
        <f t="shared" si="22"/>
        <v>28</v>
      </c>
      <c r="CS120" s="19" t="str">
        <f t="shared" si="23"/>
        <v>D</v>
      </c>
      <c r="CT120" s="154">
        <v>5626</v>
      </c>
      <c r="CU120" s="126"/>
      <c r="CV120" s="125">
        <v>134</v>
      </c>
      <c r="CW120" s="33">
        <f t="shared" si="32"/>
        <v>7</v>
      </c>
      <c r="CX120" s="83" t="str">
        <f t="shared" si="33"/>
        <v>Kaufmännischer Mitarbeiter 4 / Gruppenchef 2</v>
      </c>
      <c r="CY120" s="125">
        <v>134</v>
      </c>
      <c r="CZ120" s="33">
        <f t="shared" si="30"/>
        <v>7</v>
      </c>
      <c r="DA120" s="83" t="str">
        <f t="shared" si="31"/>
        <v>Kaufmännischer Mitarbeiter 4 / Gruppenchef 2</v>
      </c>
      <c r="DB120" s="20"/>
      <c r="DC120" s="125">
        <v>134</v>
      </c>
      <c r="DD120" s="33">
        <f t="shared" si="34"/>
        <v>7</v>
      </c>
      <c r="DE120" s="83" t="str">
        <f t="shared" si="35"/>
        <v>Kaufmännischer Mitarbeiter 4 / Gruppenchef 2</v>
      </c>
    </row>
    <row r="121" spans="1:109" s="19" customFormat="1" x14ac:dyDescent="0.2">
      <c r="A121" s="53">
        <v>0</v>
      </c>
      <c r="B121" s="53">
        <v>1</v>
      </c>
      <c r="C121" s="53">
        <f t="shared" si="19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360</v>
      </c>
      <c r="P121" s="15" t="s">
        <v>505</v>
      </c>
      <c r="Q121" s="15">
        <v>117</v>
      </c>
      <c r="R121" s="42"/>
      <c r="S121" s="27" t="s">
        <v>396</v>
      </c>
      <c r="T121" s="21">
        <v>1965</v>
      </c>
      <c r="U121" s="28" t="s">
        <v>397</v>
      </c>
      <c r="V121" s="21">
        <v>1985</v>
      </c>
      <c r="W121" s="25"/>
      <c r="X121" s="21"/>
      <c r="Y121" s="25"/>
      <c r="Z121" s="21">
        <f t="shared" si="20"/>
        <v>27</v>
      </c>
      <c r="AA121" s="25" t="s">
        <v>339</v>
      </c>
      <c r="AB121" s="21" t="s">
        <v>121</v>
      </c>
      <c r="AC121" s="21"/>
      <c r="AE121" s="90" t="s">
        <v>425</v>
      </c>
      <c r="AF121" s="82"/>
      <c r="CP121" s="19" t="str">
        <f t="shared" si="21"/>
        <v>Ehret-Kreutz Elke</v>
      </c>
      <c r="CR121" s="19">
        <f t="shared" si="22"/>
        <v>27</v>
      </c>
      <c r="CS121" s="19" t="str">
        <f t="shared" si="23"/>
        <v>D</v>
      </c>
      <c r="CT121" s="154">
        <v>5633</v>
      </c>
      <c r="CU121" s="126"/>
      <c r="CV121" s="125">
        <v>134</v>
      </c>
      <c r="CW121" s="33">
        <f t="shared" si="32"/>
        <v>7</v>
      </c>
      <c r="CX121" s="83" t="str">
        <f t="shared" si="33"/>
        <v>Kaufmännischer Mitarbeiter 4 / Gruppenchef 2</v>
      </c>
      <c r="CY121" s="125">
        <v>134</v>
      </c>
      <c r="CZ121" s="33">
        <f t="shared" si="30"/>
        <v>7</v>
      </c>
      <c r="DA121" s="83" t="str">
        <f t="shared" si="31"/>
        <v>Kaufmännischer Mitarbeiter 4 / Gruppenchef 2</v>
      </c>
      <c r="DB121" s="20"/>
      <c r="DC121" s="125">
        <v>134</v>
      </c>
      <c r="DD121" s="33">
        <f t="shared" si="34"/>
        <v>7</v>
      </c>
      <c r="DE121" s="83" t="str">
        <f t="shared" si="35"/>
        <v>Kaufmännischer Mitarbeiter 4 / Gruppenchef 2</v>
      </c>
    </row>
    <row r="122" spans="1:109" s="19" customFormat="1" x14ac:dyDescent="0.2">
      <c r="A122" s="53">
        <v>0</v>
      </c>
      <c r="B122" s="53">
        <v>1</v>
      </c>
      <c r="C122" s="53">
        <f t="shared" si="19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357</v>
      </c>
      <c r="P122" s="15" t="s">
        <v>579</v>
      </c>
      <c r="Q122" s="15">
        <v>118</v>
      </c>
      <c r="R122" s="42"/>
      <c r="S122" s="27" t="s">
        <v>580</v>
      </c>
      <c r="T122" s="21">
        <v>1965</v>
      </c>
      <c r="U122" s="28" t="s">
        <v>581</v>
      </c>
      <c r="V122" s="21">
        <v>1985</v>
      </c>
      <c r="W122" s="25"/>
      <c r="X122" s="21"/>
      <c r="Y122" s="25"/>
      <c r="Z122" s="21">
        <f t="shared" si="20"/>
        <v>27</v>
      </c>
      <c r="AA122" s="25" t="s">
        <v>414</v>
      </c>
      <c r="AB122" s="21" t="s">
        <v>142</v>
      </c>
      <c r="AC122" s="21"/>
      <c r="AE122" s="90" t="s">
        <v>428</v>
      </c>
      <c r="AF122" s="82"/>
      <c r="CP122" s="19" t="str">
        <f t="shared" si="21"/>
        <v>Boschung Brigitte</v>
      </c>
      <c r="CR122" s="19">
        <f t="shared" si="22"/>
        <v>27</v>
      </c>
      <c r="CS122" s="19" t="str">
        <f t="shared" si="23"/>
        <v>E</v>
      </c>
      <c r="CT122" s="154">
        <v>7703</v>
      </c>
      <c r="CU122" s="126"/>
      <c r="CV122" s="125">
        <v>112</v>
      </c>
      <c r="CW122" s="33">
        <f t="shared" si="32"/>
        <v>5</v>
      </c>
      <c r="CX122" s="83" t="str">
        <f t="shared" si="33"/>
        <v>Réceptionist / Telefonist / Service-Disponent 2</v>
      </c>
      <c r="CY122" s="125">
        <v>112</v>
      </c>
      <c r="CZ122" s="33">
        <f t="shared" si="30"/>
        <v>5</v>
      </c>
      <c r="DA122" s="83" t="str">
        <f t="shared" si="31"/>
        <v>Réceptionist / Telefonist / Service-Disponent 2</v>
      </c>
      <c r="DB122" s="20"/>
      <c r="DC122" s="125">
        <v>112</v>
      </c>
      <c r="DD122" s="33">
        <f t="shared" si="34"/>
        <v>5</v>
      </c>
      <c r="DE122" s="83" t="str">
        <f t="shared" si="35"/>
        <v>Réceptionist / Telefonist / Service-Disponent 2</v>
      </c>
    </row>
    <row r="123" spans="1:109" s="19" customFormat="1" x14ac:dyDescent="0.2">
      <c r="A123" s="53">
        <v>0</v>
      </c>
      <c r="B123" s="53">
        <v>1</v>
      </c>
      <c r="C123" s="53">
        <f t="shared" si="19"/>
        <v>1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357</v>
      </c>
      <c r="P123" s="15" t="s">
        <v>884</v>
      </c>
      <c r="Q123" s="15">
        <v>119</v>
      </c>
      <c r="R123" s="42"/>
      <c r="S123" s="27" t="s">
        <v>883</v>
      </c>
      <c r="T123" s="21">
        <v>1970</v>
      </c>
      <c r="U123" s="28" t="s">
        <v>264</v>
      </c>
      <c r="V123" s="21">
        <v>1987</v>
      </c>
      <c r="W123" s="25"/>
      <c r="X123" s="21"/>
      <c r="Y123" s="25"/>
      <c r="Z123" s="21">
        <f t="shared" si="20"/>
        <v>25</v>
      </c>
      <c r="AA123" s="25" t="s">
        <v>414</v>
      </c>
      <c r="AB123" s="21" t="s">
        <v>142</v>
      </c>
      <c r="AC123" s="21"/>
      <c r="AE123" s="90" t="s">
        <v>428</v>
      </c>
      <c r="AF123" s="82"/>
      <c r="CP123" s="19" t="str">
        <f t="shared" si="21"/>
        <v>Wirtz Christine</v>
      </c>
      <c r="CR123" s="19">
        <f t="shared" si="22"/>
        <v>25</v>
      </c>
      <c r="CS123" s="19" t="str">
        <f t="shared" si="23"/>
        <v>E</v>
      </c>
      <c r="CT123" s="154">
        <v>5627</v>
      </c>
      <c r="CU123" s="126"/>
      <c r="CV123" s="125">
        <v>112</v>
      </c>
      <c r="CW123" s="33">
        <f t="shared" si="32"/>
        <v>5</v>
      </c>
      <c r="CX123" s="83" t="str">
        <f t="shared" si="33"/>
        <v>Réceptionist / Telefonist / Service-Disponent 2</v>
      </c>
      <c r="CY123" s="125">
        <v>112</v>
      </c>
      <c r="CZ123" s="33">
        <f t="shared" si="30"/>
        <v>5</v>
      </c>
      <c r="DA123" s="83" t="str">
        <f t="shared" si="31"/>
        <v>Réceptionist / Telefonist / Service-Disponent 2</v>
      </c>
      <c r="DB123" s="20"/>
      <c r="DC123" s="125">
        <v>112</v>
      </c>
      <c r="DD123" s="33">
        <f t="shared" si="34"/>
        <v>5</v>
      </c>
      <c r="DE123" s="83" t="str">
        <f t="shared" si="35"/>
        <v>Réceptionist / Telefonist / Service-Disponent 2</v>
      </c>
    </row>
    <row r="124" spans="1:109" s="19" customFormat="1" x14ac:dyDescent="0.2">
      <c r="A124" s="53">
        <v>0</v>
      </c>
      <c r="B124" s="53">
        <v>1</v>
      </c>
      <c r="C124" s="53">
        <f t="shared" si="19"/>
        <v>1</v>
      </c>
      <c r="D124" s="55"/>
      <c r="E124" s="55"/>
      <c r="F124" s="55"/>
      <c r="G124" s="53"/>
      <c r="H124" s="53"/>
      <c r="I124" s="55"/>
      <c r="J124" s="53"/>
      <c r="K124" s="55"/>
      <c r="L124" s="55">
        <v>1</v>
      </c>
      <c r="M124" s="55"/>
      <c r="N124" s="59"/>
      <c r="O124" s="19" t="s">
        <v>358</v>
      </c>
      <c r="P124" s="15" t="s">
        <v>515</v>
      </c>
      <c r="Q124" s="15">
        <v>120</v>
      </c>
      <c r="R124" s="42"/>
      <c r="S124" s="27" t="s">
        <v>163</v>
      </c>
      <c r="T124" s="21">
        <v>1956</v>
      </c>
      <c r="U124" s="28"/>
      <c r="V124" s="21">
        <v>1989</v>
      </c>
      <c r="W124" s="25"/>
      <c r="X124" s="21"/>
      <c r="Y124" s="25"/>
      <c r="Z124" s="21">
        <f t="shared" si="20"/>
        <v>23</v>
      </c>
      <c r="AA124" s="25" t="s">
        <v>339</v>
      </c>
      <c r="AB124" s="21" t="s">
        <v>142</v>
      </c>
      <c r="AC124" s="21"/>
      <c r="AE124" s="90" t="s">
        <v>425</v>
      </c>
      <c r="AF124" s="82"/>
      <c r="CP124" s="19" t="str">
        <f t="shared" si="21"/>
        <v>Körkel Agnes</v>
      </c>
      <c r="CR124" s="19">
        <f t="shared" si="22"/>
        <v>23</v>
      </c>
      <c r="CS124" s="19" t="str">
        <f t="shared" si="23"/>
        <v>E</v>
      </c>
      <c r="CT124" s="154">
        <v>5605</v>
      </c>
      <c r="CU124" s="126"/>
      <c r="CV124" s="125">
        <v>132</v>
      </c>
      <c r="CW124" s="33">
        <f t="shared" si="32"/>
        <v>5</v>
      </c>
      <c r="CX124" s="83" t="str">
        <f t="shared" si="33"/>
        <v>Kaufmännischer Mitarbeiter 2</v>
      </c>
      <c r="CY124" s="125">
        <v>132</v>
      </c>
      <c r="CZ124" s="33">
        <f t="shared" si="30"/>
        <v>5</v>
      </c>
      <c r="DA124" s="83" t="str">
        <f t="shared" si="31"/>
        <v>Kaufmännischer Mitarbeiter 2</v>
      </c>
      <c r="DB124" s="20"/>
      <c r="DC124" s="125">
        <v>132</v>
      </c>
      <c r="DD124" s="33">
        <f t="shared" si="34"/>
        <v>5</v>
      </c>
      <c r="DE124" s="83" t="str">
        <f t="shared" si="35"/>
        <v>Kaufmännischer Mitarbeiter 2</v>
      </c>
    </row>
    <row r="125" spans="1:109" s="19" customFormat="1" x14ac:dyDescent="0.2">
      <c r="A125" s="53">
        <v>0</v>
      </c>
      <c r="B125" s="53">
        <v>1</v>
      </c>
      <c r="C125" s="53">
        <f t="shared" si="19"/>
        <v>0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518</v>
      </c>
      <c r="Q125" s="15">
        <v>121</v>
      </c>
      <c r="R125" s="42"/>
      <c r="S125" s="27" t="s">
        <v>257</v>
      </c>
      <c r="T125" s="21">
        <v>1953</v>
      </c>
      <c r="U125" s="28" t="s">
        <v>256</v>
      </c>
      <c r="V125" s="21">
        <v>2004</v>
      </c>
      <c r="W125" s="25"/>
      <c r="X125" s="21"/>
      <c r="Y125" s="25"/>
      <c r="Z125" s="21">
        <f t="shared" si="20"/>
        <v>8</v>
      </c>
      <c r="AA125" s="25" t="s">
        <v>339</v>
      </c>
      <c r="AB125" s="21" t="s">
        <v>142</v>
      </c>
      <c r="AC125" s="21"/>
      <c r="AE125" s="90" t="s">
        <v>425</v>
      </c>
      <c r="AF125" s="82"/>
      <c r="CP125" s="19" t="str">
        <f t="shared" si="21"/>
        <v>Kalt Susanne</v>
      </c>
      <c r="CR125" s="19">
        <f t="shared" si="22"/>
        <v>8</v>
      </c>
      <c r="CS125" s="19" t="str">
        <f t="shared" si="23"/>
        <v>E</v>
      </c>
      <c r="CT125" s="154">
        <v>6758</v>
      </c>
      <c r="CU125" s="126"/>
      <c r="CV125" s="125">
        <v>132</v>
      </c>
      <c r="CW125" s="33">
        <f t="shared" si="32"/>
        <v>5</v>
      </c>
      <c r="CX125" s="83" t="str">
        <f t="shared" si="33"/>
        <v>Kaufmännischer Mitarbeiter 2</v>
      </c>
      <c r="CY125" s="125">
        <v>132</v>
      </c>
      <c r="CZ125" s="33">
        <f t="shared" si="30"/>
        <v>5</v>
      </c>
      <c r="DA125" s="83" t="str">
        <f t="shared" si="31"/>
        <v>Kaufmännischer Mitarbeiter 2</v>
      </c>
      <c r="DB125" s="20"/>
      <c r="DC125" s="125">
        <v>132</v>
      </c>
      <c r="DD125" s="33">
        <f t="shared" si="34"/>
        <v>5</v>
      </c>
      <c r="DE125" s="83" t="str">
        <f t="shared" si="35"/>
        <v>Kaufmännischer Mitarbeiter 2</v>
      </c>
    </row>
    <row r="126" spans="1:109" s="19" customFormat="1" x14ac:dyDescent="0.2">
      <c r="A126" s="53">
        <v>0</v>
      </c>
      <c r="B126" s="53">
        <v>1</v>
      </c>
      <c r="C126" s="53">
        <f t="shared" si="19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361</v>
      </c>
      <c r="P126" s="15" t="s">
        <v>521</v>
      </c>
      <c r="Q126" s="15">
        <v>122</v>
      </c>
      <c r="R126" s="42" t="s">
        <v>345</v>
      </c>
      <c r="S126" s="27" t="s">
        <v>170</v>
      </c>
      <c r="T126" s="21">
        <v>1961</v>
      </c>
      <c r="U126" s="28" t="s">
        <v>169</v>
      </c>
      <c r="V126" s="21">
        <v>1980</v>
      </c>
      <c r="W126" s="25"/>
      <c r="X126" s="21"/>
      <c r="Y126" s="25"/>
      <c r="Z126" s="21">
        <f t="shared" si="20"/>
        <v>32</v>
      </c>
      <c r="AA126" s="25" t="s">
        <v>169</v>
      </c>
      <c r="AB126" s="21" t="s">
        <v>142</v>
      </c>
      <c r="AC126" s="21"/>
      <c r="AE126" s="90" t="s">
        <v>429</v>
      </c>
      <c r="AF126" s="82"/>
      <c r="CP126" s="19" t="str">
        <f t="shared" si="21"/>
        <v>Eilers Brigitte</v>
      </c>
      <c r="CR126" s="19">
        <f t="shared" si="22"/>
        <v>32</v>
      </c>
      <c r="CS126" s="19" t="str">
        <f t="shared" si="23"/>
        <v>E</v>
      </c>
      <c r="CT126" s="154">
        <v>6740</v>
      </c>
      <c r="CU126" s="126"/>
      <c r="CV126" s="125">
        <v>133</v>
      </c>
      <c r="CW126" s="33">
        <f t="shared" si="32"/>
        <v>6</v>
      </c>
      <c r="CX126" s="83" t="str">
        <f t="shared" si="33"/>
        <v>Kaufmännischer Mitarbeiter 3 / Gruppenchef 1</v>
      </c>
      <c r="CY126" s="125">
        <v>133</v>
      </c>
      <c r="CZ126" s="33">
        <f t="shared" si="30"/>
        <v>6</v>
      </c>
      <c r="DA126" s="83" t="str">
        <f t="shared" si="31"/>
        <v>Kaufmännischer Mitarbeiter 3 / Gruppenchef 1</v>
      </c>
      <c r="DB126" s="20"/>
      <c r="DC126" s="125">
        <v>133</v>
      </c>
      <c r="DD126" s="33">
        <f t="shared" si="34"/>
        <v>6</v>
      </c>
      <c r="DE126" s="83" t="str">
        <f t="shared" si="35"/>
        <v>Kaufmännischer Mitarbeiter 3 / Gruppenchef 1</v>
      </c>
    </row>
    <row r="127" spans="1:109" s="19" customFormat="1" x14ac:dyDescent="0.2">
      <c r="A127" s="53">
        <v>0</v>
      </c>
      <c r="B127" s="53">
        <v>1</v>
      </c>
      <c r="C127" s="53">
        <f t="shared" si="19"/>
        <v>1</v>
      </c>
      <c r="D127" s="55"/>
      <c r="E127" s="55"/>
      <c r="F127" s="55"/>
      <c r="G127" s="53"/>
      <c r="H127" s="53"/>
      <c r="I127" s="55"/>
      <c r="J127" s="53"/>
      <c r="K127" s="55"/>
      <c r="L127" s="55">
        <v>1</v>
      </c>
      <c r="M127" s="55"/>
      <c r="N127" s="59"/>
      <c r="O127" s="19" t="s">
        <v>361</v>
      </c>
      <c r="P127" s="15" t="s">
        <v>519</v>
      </c>
      <c r="Q127" s="15">
        <v>123</v>
      </c>
      <c r="R127" s="42"/>
      <c r="S127" s="27" t="s">
        <v>911</v>
      </c>
      <c r="T127" s="21">
        <v>1969</v>
      </c>
      <c r="U127" s="28" t="s">
        <v>245</v>
      </c>
      <c r="V127" s="21">
        <v>1988</v>
      </c>
      <c r="W127" s="25"/>
      <c r="X127" s="21"/>
      <c r="Y127" s="25"/>
      <c r="Z127" s="21">
        <f t="shared" si="20"/>
        <v>24</v>
      </c>
      <c r="AA127" s="25" t="s">
        <v>169</v>
      </c>
      <c r="AB127" s="21" t="s">
        <v>142</v>
      </c>
      <c r="AC127" s="21"/>
      <c r="AE127" s="90" t="s">
        <v>429</v>
      </c>
      <c r="AF127" s="82"/>
      <c r="CP127" s="19" t="str">
        <f t="shared" si="21"/>
        <v>Barth Sandra</v>
      </c>
      <c r="CR127" s="19">
        <f t="shared" si="22"/>
        <v>24</v>
      </c>
      <c r="CS127" s="19" t="str">
        <f t="shared" si="23"/>
        <v>E</v>
      </c>
      <c r="CT127" s="154">
        <v>7701</v>
      </c>
      <c r="CU127" s="126"/>
      <c r="CV127" s="125">
        <v>132</v>
      </c>
      <c r="CW127" s="33">
        <f t="shared" si="32"/>
        <v>5</v>
      </c>
      <c r="CX127" s="83" t="str">
        <f t="shared" si="33"/>
        <v>Kaufmännischer Mitarbeiter 2</v>
      </c>
      <c r="CY127" s="125">
        <v>132</v>
      </c>
      <c r="CZ127" s="33">
        <f t="shared" si="30"/>
        <v>5</v>
      </c>
      <c r="DA127" s="83" t="str">
        <f t="shared" si="31"/>
        <v>Kaufmännischer Mitarbeiter 2</v>
      </c>
      <c r="DB127" s="20"/>
      <c r="DC127" s="125">
        <v>132</v>
      </c>
      <c r="DD127" s="33">
        <f t="shared" si="34"/>
        <v>5</v>
      </c>
      <c r="DE127" s="83" t="str">
        <f t="shared" si="35"/>
        <v>Kaufmännischer Mitarbeiter 2</v>
      </c>
    </row>
    <row r="128" spans="1:109" s="19" customFormat="1" x14ac:dyDescent="0.2">
      <c r="A128" s="53">
        <v>0</v>
      </c>
      <c r="B128" s="53"/>
      <c r="C128" s="53">
        <f t="shared" si="19"/>
        <v>1</v>
      </c>
      <c r="D128" s="55"/>
      <c r="E128" s="55"/>
      <c r="F128" s="55"/>
      <c r="G128" s="53"/>
      <c r="H128" s="53"/>
      <c r="I128" s="55"/>
      <c r="J128" s="53"/>
      <c r="K128" s="55"/>
      <c r="L128" s="55"/>
      <c r="M128" s="55">
        <v>1</v>
      </c>
      <c r="N128" s="59"/>
      <c r="O128" s="19" t="s">
        <v>359</v>
      </c>
      <c r="P128" s="15" t="s">
        <v>522</v>
      </c>
      <c r="Q128" s="15">
        <v>124</v>
      </c>
      <c r="R128" s="42"/>
      <c r="S128" s="27" t="s">
        <v>171</v>
      </c>
      <c r="T128" s="21">
        <v>1960</v>
      </c>
      <c r="U128" s="28"/>
      <c r="V128" s="21">
        <v>1984</v>
      </c>
      <c r="W128" s="25"/>
      <c r="X128" s="21"/>
      <c r="Y128" s="25"/>
      <c r="Z128" s="21">
        <f t="shared" si="20"/>
        <v>28</v>
      </c>
      <c r="AA128" s="25" t="s">
        <v>172</v>
      </c>
      <c r="AB128" s="21" t="s">
        <v>147</v>
      </c>
      <c r="AC128" s="21"/>
      <c r="AE128" s="90" t="s">
        <v>430</v>
      </c>
      <c r="AF128" s="82"/>
      <c r="CP128" s="19" t="str">
        <f t="shared" si="21"/>
        <v>Schurrer Gabriel</v>
      </c>
      <c r="CR128" s="19">
        <f t="shared" si="22"/>
        <v>28</v>
      </c>
      <c r="CS128" s="19" t="str">
        <f t="shared" si="23"/>
        <v>F</v>
      </c>
      <c r="CT128" s="154">
        <v>7654</v>
      </c>
      <c r="CU128" s="126"/>
      <c r="CV128" s="125">
        <v>614</v>
      </c>
      <c r="CW128" s="33">
        <f t="shared" si="32"/>
        <v>4</v>
      </c>
      <c r="CX128" s="83" t="str">
        <f t="shared" si="33"/>
        <v>Laborassistenz 2</v>
      </c>
      <c r="CY128" s="125">
        <v>614</v>
      </c>
      <c r="CZ128" s="33">
        <f t="shared" si="30"/>
        <v>4</v>
      </c>
      <c r="DA128" s="83" t="str">
        <f t="shared" si="31"/>
        <v>Laborassistenz 2</v>
      </c>
      <c r="DB128" s="20"/>
      <c r="DC128" s="125">
        <v>614</v>
      </c>
      <c r="DD128" s="33">
        <f t="shared" si="34"/>
        <v>4</v>
      </c>
      <c r="DE128" s="83" t="str">
        <f t="shared" si="35"/>
        <v>Laborassistenz 2</v>
      </c>
    </row>
    <row r="129" spans="1:114" s="19" customFormat="1" x14ac:dyDescent="0.2">
      <c r="A129" s="53">
        <v>0</v>
      </c>
      <c r="B129" s="53"/>
      <c r="C129" s="53">
        <f>IF(Z129&gt;=10,1,0)</f>
        <v>0</v>
      </c>
      <c r="D129" s="55"/>
      <c r="E129" s="55"/>
      <c r="F129" s="55"/>
      <c r="G129" s="53"/>
      <c r="H129" s="53"/>
      <c r="I129" s="55"/>
      <c r="J129" s="53"/>
      <c r="K129" s="55"/>
      <c r="L129" s="55"/>
      <c r="M129" s="55"/>
      <c r="N129" s="59">
        <v>1</v>
      </c>
      <c r="O129" s="19" t="s">
        <v>361</v>
      </c>
      <c r="P129" s="15" t="s">
        <v>897</v>
      </c>
      <c r="Q129" s="15">
        <v>125</v>
      </c>
      <c r="R129" s="161" t="s">
        <v>365</v>
      </c>
      <c r="S129" s="27" t="s">
        <v>896</v>
      </c>
      <c r="T129" s="21">
        <v>1990</v>
      </c>
      <c r="U129" s="28" t="s">
        <v>265</v>
      </c>
      <c r="V129" s="21"/>
      <c r="W129" s="25"/>
      <c r="X129" s="21"/>
      <c r="Y129" s="25"/>
      <c r="Z129" s="21"/>
      <c r="AA129" s="25" t="s">
        <v>265</v>
      </c>
      <c r="AB129" s="21" t="s">
        <v>149</v>
      </c>
      <c r="AC129" s="21"/>
      <c r="AE129" s="90" t="s">
        <v>380</v>
      </c>
      <c r="AF129" s="82"/>
      <c r="CT129" s="154"/>
      <c r="CU129" s="126"/>
      <c r="CV129" s="125"/>
      <c r="CW129" s="33"/>
      <c r="CX129" s="83"/>
      <c r="CY129" s="125"/>
      <c r="CZ129" s="33"/>
      <c r="DA129" s="83"/>
      <c r="DB129" s="20"/>
      <c r="DC129" s="33"/>
      <c r="DD129" s="33"/>
      <c r="DE129" s="83"/>
    </row>
    <row r="130" spans="1:114" s="19" customFormat="1" x14ac:dyDescent="0.2">
      <c r="A130" s="53">
        <v>0</v>
      </c>
      <c r="B130" s="53"/>
      <c r="C130" s="53">
        <f>IF(Z130&gt;=10,1,0)</f>
        <v>0</v>
      </c>
      <c r="D130" s="55"/>
      <c r="E130" s="55"/>
      <c r="F130" s="55"/>
      <c r="G130" s="53"/>
      <c r="H130" s="53"/>
      <c r="I130" s="55"/>
      <c r="J130" s="53"/>
      <c r="K130" s="55"/>
      <c r="L130" s="55"/>
      <c r="M130" s="55"/>
      <c r="N130" s="59">
        <v>1</v>
      </c>
      <c r="O130" s="19" t="s">
        <v>358</v>
      </c>
      <c r="P130" s="15" t="s">
        <v>925</v>
      </c>
      <c r="Q130" s="15">
        <v>126</v>
      </c>
      <c r="R130" s="161"/>
      <c r="S130" s="27" t="s">
        <v>924</v>
      </c>
      <c r="T130" s="21">
        <v>1993</v>
      </c>
      <c r="U130" s="28" t="s">
        <v>248</v>
      </c>
      <c r="V130" s="21"/>
      <c r="W130" s="25"/>
      <c r="X130" s="21"/>
      <c r="Y130" s="25"/>
      <c r="Z130" s="21"/>
      <c r="AA130" s="25" t="s">
        <v>248</v>
      </c>
      <c r="AB130" s="21" t="s">
        <v>149</v>
      </c>
      <c r="AC130" s="21"/>
      <c r="AE130" s="90" t="s">
        <v>380</v>
      </c>
      <c r="AF130" s="82"/>
      <c r="CT130" s="154"/>
      <c r="CU130" s="126"/>
      <c r="CV130" s="125"/>
      <c r="CW130" s="33"/>
      <c r="CX130" s="83"/>
      <c r="CY130" s="125"/>
      <c r="CZ130" s="33"/>
      <c r="DA130" s="83"/>
      <c r="DB130" s="20"/>
      <c r="DC130" s="33"/>
      <c r="DD130" s="33"/>
      <c r="DE130" s="83"/>
    </row>
    <row r="131" spans="1:114" s="19" customFormat="1" x14ac:dyDescent="0.2">
      <c r="A131" s="53">
        <v>0</v>
      </c>
      <c r="B131" s="53"/>
      <c r="C131" s="53">
        <f t="shared" si="19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360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173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CT131" s="154"/>
      <c r="CU131" s="126"/>
      <c r="CV131" s="125"/>
      <c r="CW131" s="33"/>
      <c r="CX131" s="83"/>
      <c r="CY131" s="125"/>
      <c r="CZ131" s="33"/>
      <c r="DA131" s="83"/>
      <c r="DB131" s="20"/>
      <c r="DC131" s="33"/>
      <c r="DD131" s="33"/>
      <c r="DE131" s="83"/>
    </row>
    <row r="132" spans="1:114" s="19" customFormat="1" x14ac:dyDescent="0.2">
      <c r="A132" s="53">
        <v>0</v>
      </c>
      <c r="B132" s="53"/>
      <c r="C132" s="53">
        <f t="shared" si="19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358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173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CT132" s="154"/>
      <c r="CU132" s="126"/>
      <c r="CV132" s="125"/>
      <c r="CW132" s="33"/>
      <c r="CX132" s="83"/>
      <c r="CY132" s="125"/>
      <c r="CZ132" s="33"/>
      <c r="DA132" s="83"/>
      <c r="DB132" s="20"/>
      <c r="DC132" s="33"/>
      <c r="DD132" s="33"/>
      <c r="DE132" s="83"/>
    </row>
    <row r="133" spans="1:114" s="19" customFormat="1" x14ac:dyDescent="0.2">
      <c r="A133" s="53">
        <v>0</v>
      </c>
      <c r="B133" s="53"/>
      <c r="C133" s="53">
        <f t="shared" si="19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360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173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CT133" s="154"/>
      <c r="CU133" s="126"/>
      <c r="CV133" s="125"/>
      <c r="CW133" s="33"/>
      <c r="CX133" s="83"/>
      <c r="CY133" s="125"/>
      <c r="CZ133" s="33"/>
      <c r="DA133" s="83"/>
      <c r="DB133" s="20"/>
      <c r="DC133" s="33"/>
      <c r="DD133" s="33"/>
      <c r="DE133" s="83"/>
    </row>
    <row r="134" spans="1:114" s="19" customFormat="1" x14ac:dyDescent="0.2">
      <c r="A134" s="53">
        <v>0</v>
      </c>
      <c r="B134" s="53"/>
      <c r="C134" s="53">
        <f t="shared" si="19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361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176</v>
      </c>
      <c r="Z134" s="21"/>
      <c r="AA134" s="25" t="s">
        <v>174</v>
      </c>
      <c r="AB134" s="21" t="s">
        <v>175</v>
      </c>
      <c r="AC134" s="21"/>
      <c r="AE134" s="90" t="s">
        <v>381</v>
      </c>
      <c r="AF134" s="82"/>
      <c r="CT134" s="154"/>
      <c r="CU134" s="126"/>
      <c r="CV134" s="125"/>
      <c r="CW134" s="33"/>
      <c r="CX134" s="83"/>
      <c r="CY134" s="125"/>
      <c r="CZ134" s="33"/>
      <c r="DA134" s="83"/>
      <c r="DB134" s="20"/>
      <c r="DC134" s="33"/>
      <c r="DD134" s="33"/>
      <c r="DE134" s="83"/>
    </row>
    <row r="135" spans="1:114" s="19" customFormat="1" x14ac:dyDescent="0.2">
      <c r="A135" s="53">
        <v>0</v>
      </c>
      <c r="B135" s="53"/>
      <c r="C135" s="53">
        <f t="shared" si="19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358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176</v>
      </c>
      <c r="Z135" s="21"/>
      <c r="AA135" s="25" t="s">
        <v>174</v>
      </c>
      <c r="AB135" s="21" t="s">
        <v>175</v>
      </c>
      <c r="AC135" s="21"/>
      <c r="AE135" s="90" t="s">
        <v>381</v>
      </c>
      <c r="AF135" s="82"/>
      <c r="CT135" s="154"/>
      <c r="CU135" s="126"/>
      <c r="CV135" s="125"/>
      <c r="CW135" s="33"/>
      <c r="CX135" s="83"/>
      <c r="CY135" s="125"/>
      <c r="CZ135" s="33"/>
      <c r="DA135" s="83"/>
      <c r="DB135" s="20"/>
      <c r="DC135" s="33"/>
      <c r="DD135" s="33"/>
      <c r="DE135" s="83"/>
    </row>
    <row r="136" spans="1:114" s="19" customFormat="1" x14ac:dyDescent="0.2">
      <c r="A136" s="53">
        <v>0</v>
      </c>
      <c r="B136" s="53"/>
      <c r="C136" s="53">
        <f t="shared" si="19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176</v>
      </c>
      <c r="Z136" s="21"/>
      <c r="AA136" s="25" t="s">
        <v>174</v>
      </c>
      <c r="AB136" s="21" t="s">
        <v>175</v>
      </c>
      <c r="AC136" s="21"/>
      <c r="AE136" s="90" t="s">
        <v>381</v>
      </c>
      <c r="AF136" s="82"/>
      <c r="CT136" s="154"/>
      <c r="CU136" s="126"/>
      <c r="CV136" s="125"/>
      <c r="CW136" s="33"/>
      <c r="CX136" s="83"/>
      <c r="CY136" s="125"/>
      <c r="CZ136" s="33"/>
      <c r="DA136" s="83"/>
      <c r="DB136" s="20"/>
      <c r="DC136" s="33"/>
      <c r="DD136" s="33"/>
      <c r="DE136" s="83"/>
    </row>
    <row r="137" spans="1:114" s="19" customFormat="1" x14ac:dyDescent="0.2">
      <c r="A137" s="53">
        <v>0</v>
      </c>
      <c r="B137" s="53"/>
      <c r="C137" s="53">
        <f>IF(Z137&gt;=10,1,0)</f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359</v>
      </c>
      <c r="Q137" s="15">
        <v>133</v>
      </c>
      <c r="R137" s="42"/>
      <c r="S137" s="27" t="s">
        <v>882</v>
      </c>
      <c r="T137" s="21">
        <v>1995</v>
      </c>
      <c r="U137" s="28" t="s">
        <v>628</v>
      </c>
      <c r="V137" s="21"/>
      <c r="W137" s="25"/>
      <c r="X137" s="21"/>
      <c r="Y137" s="25" t="s">
        <v>180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CT137" s="154"/>
      <c r="CU137" s="126"/>
      <c r="CV137" s="125"/>
      <c r="CW137" s="33"/>
      <c r="CX137" s="83"/>
      <c r="CY137" s="125"/>
      <c r="CZ137" s="33"/>
      <c r="DA137" s="83"/>
      <c r="DB137" s="20"/>
      <c r="DC137" s="33"/>
      <c r="DD137" s="33"/>
      <c r="DE137" s="83"/>
    </row>
    <row r="138" spans="1:114" s="19" customFormat="1" x14ac:dyDescent="0.2">
      <c r="A138" s="53">
        <v>0</v>
      </c>
      <c r="B138" s="53"/>
      <c r="C138" s="53">
        <f>IF(Z138&gt;=10,1,0)</f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904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180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CT138" s="154"/>
      <c r="CU138" s="126"/>
      <c r="CV138" s="125"/>
      <c r="CW138" s="33"/>
      <c r="CX138" s="83"/>
      <c r="CY138" s="125"/>
      <c r="CZ138" s="33"/>
      <c r="DA138" s="83"/>
      <c r="DB138" s="20"/>
      <c r="DC138" s="33"/>
      <c r="DD138" s="33"/>
      <c r="DE138" s="83"/>
    </row>
    <row r="139" spans="1:114" s="19" customFormat="1" x14ac:dyDescent="0.2">
      <c r="A139" s="53">
        <v>0</v>
      </c>
      <c r="B139" s="53"/>
      <c r="C139" s="53">
        <f>IF(Z139&gt;=10,1,0)</f>
        <v>0</v>
      </c>
      <c r="D139" s="55"/>
      <c r="E139" s="55"/>
      <c r="F139" s="55"/>
      <c r="G139" s="53"/>
      <c r="H139" s="53"/>
      <c r="I139" s="55"/>
      <c r="J139" s="53"/>
      <c r="K139" s="55">
        <v>1</v>
      </c>
      <c r="L139" s="55"/>
      <c r="M139" s="55"/>
      <c r="N139" s="59"/>
      <c r="O139" s="19" t="s">
        <v>361</v>
      </c>
      <c r="P139" s="15" t="s">
        <v>903</v>
      </c>
      <c r="Q139" s="15">
        <v>135</v>
      </c>
      <c r="R139" s="42"/>
      <c r="S139" s="27" t="s">
        <v>900</v>
      </c>
      <c r="T139" s="21">
        <v>1996</v>
      </c>
      <c r="U139" s="28" t="s">
        <v>628</v>
      </c>
      <c r="V139" s="21"/>
      <c r="W139" s="25"/>
      <c r="X139" s="21"/>
      <c r="Y139" s="25" t="s">
        <v>182</v>
      </c>
      <c r="Z139" s="21"/>
      <c r="AA139" s="25" t="s">
        <v>174</v>
      </c>
      <c r="AB139" s="21" t="s">
        <v>177</v>
      </c>
      <c r="AC139" s="21"/>
      <c r="AE139" s="90" t="s">
        <v>381</v>
      </c>
      <c r="AF139" s="82"/>
      <c r="CT139" s="154"/>
      <c r="CU139" s="126"/>
      <c r="CV139" s="125"/>
      <c r="CW139" s="33"/>
      <c r="CX139" s="83"/>
      <c r="CY139" s="125"/>
      <c r="CZ139" s="33"/>
      <c r="DA139" s="83"/>
      <c r="DB139" s="20"/>
      <c r="DC139" s="33"/>
      <c r="DD139" s="33"/>
      <c r="DE139" s="83"/>
    </row>
    <row r="140" spans="1:114" s="19" customFormat="1" x14ac:dyDescent="0.2">
      <c r="A140" s="53">
        <v>0</v>
      </c>
      <c r="B140" s="53"/>
      <c r="C140" s="53">
        <f t="shared" si="19"/>
        <v>0</v>
      </c>
      <c r="D140" s="55"/>
      <c r="E140" s="55"/>
      <c r="F140" s="55"/>
      <c r="G140" s="53"/>
      <c r="H140" s="53"/>
      <c r="I140" s="55"/>
      <c r="J140" s="53"/>
      <c r="K140" s="55">
        <v>1</v>
      </c>
      <c r="L140" s="55"/>
      <c r="M140" s="55"/>
      <c r="N140" s="59"/>
      <c r="O140" s="19" t="s">
        <v>361</v>
      </c>
      <c r="P140" s="15" t="s">
        <v>902</v>
      </c>
      <c r="Q140" s="15">
        <v>136</v>
      </c>
      <c r="R140" s="42"/>
      <c r="S140" s="27" t="s">
        <v>899</v>
      </c>
      <c r="T140" s="21">
        <v>1995</v>
      </c>
      <c r="U140" s="28" t="s">
        <v>628</v>
      </c>
      <c r="V140" s="21"/>
      <c r="W140" s="25"/>
      <c r="X140" s="21"/>
      <c r="Y140" s="25" t="s">
        <v>182</v>
      </c>
      <c r="Z140" s="21"/>
      <c r="AA140" s="25" t="s">
        <v>174</v>
      </c>
      <c r="AB140" s="21" t="s">
        <v>177</v>
      </c>
      <c r="AC140" s="21"/>
      <c r="AE140" s="90" t="s">
        <v>381</v>
      </c>
      <c r="AF140" s="82"/>
      <c r="CT140" s="154"/>
      <c r="CU140" s="126"/>
      <c r="CV140" s="125"/>
      <c r="CW140" s="33"/>
      <c r="CX140" s="83"/>
      <c r="CY140" s="125"/>
      <c r="CZ140" s="33"/>
      <c r="DA140" s="83"/>
      <c r="DB140" s="20"/>
      <c r="DC140" s="33"/>
      <c r="DD140" s="33"/>
      <c r="DE140" s="83"/>
    </row>
    <row r="141" spans="1:114" s="19" customFormat="1" x14ac:dyDescent="0.2">
      <c r="A141" s="53">
        <v>0</v>
      </c>
      <c r="B141" s="53"/>
      <c r="C141" s="53">
        <f>IF(Z141&gt;=10,1,0)</f>
        <v>0</v>
      </c>
      <c r="D141" s="55"/>
      <c r="E141" s="55"/>
      <c r="F141" s="55"/>
      <c r="G141" s="53"/>
      <c r="H141" s="53"/>
      <c r="I141" s="55"/>
      <c r="J141" s="53"/>
      <c r="K141" s="55">
        <v>1</v>
      </c>
      <c r="L141" s="55"/>
      <c r="M141" s="55"/>
      <c r="N141" s="59"/>
      <c r="O141" s="19" t="s">
        <v>358</v>
      </c>
      <c r="P141" s="15" t="s">
        <v>901</v>
      </c>
      <c r="Q141" s="15">
        <v>137</v>
      </c>
      <c r="R141" s="42"/>
      <c r="S141" s="27" t="s">
        <v>898</v>
      </c>
      <c r="T141" s="21">
        <v>1996</v>
      </c>
      <c r="U141" s="28" t="s">
        <v>628</v>
      </c>
      <c r="V141" s="21"/>
      <c r="W141" s="25"/>
      <c r="X141" s="21"/>
      <c r="Y141" s="25" t="s">
        <v>182</v>
      </c>
      <c r="Z141" s="21"/>
      <c r="AA141" s="25" t="s">
        <v>174</v>
      </c>
      <c r="AB141" s="21" t="s">
        <v>177</v>
      </c>
      <c r="AC141" s="21"/>
      <c r="AE141" s="90" t="s">
        <v>381</v>
      </c>
      <c r="AF141" s="82"/>
      <c r="CT141" s="154"/>
      <c r="CU141" s="126"/>
      <c r="CV141" s="125"/>
      <c r="CW141" s="33"/>
      <c r="CX141" s="83"/>
      <c r="CY141" s="125"/>
      <c r="CZ141" s="33"/>
      <c r="DA141" s="83"/>
      <c r="DB141" s="20"/>
      <c r="DC141" s="33"/>
      <c r="DD141" s="33"/>
      <c r="DE141" s="83"/>
    </row>
    <row r="142" spans="1:114" s="19" customFormat="1" x14ac:dyDescent="0.25">
      <c r="A142" s="66"/>
      <c r="B142" s="66"/>
      <c r="C142" s="66"/>
      <c r="D142" s="66"/>
      <c r="E142" s="66"/>
      <c r="F142" s="60"/>
      <c r="G142" s="60"/>
      <c r="H142" s="60"/>
      <c r="I142" s="60"/>
      <c r="J142" s="60"/>
      <c r="K142" s="60"/>
      <c r="L142" s="60"/>
      <c r="M142" s="60"/>
      <c r="N142" s="60"/>
      <c r="O142" s="67"/>
      <c r="P142" s="68"/>
      <c r="Q142" s="68"/>
      <c r="R142" s="44"/>
      <c r="S142" s="30" t="s">
        <v>183</v>
      </c>
      <c r="T142" s="31">
        <f>+Q141</f>
        <v>137</v>
      </c>
      <c r="U142" s="65" t="s">
        <v>700</v>
      </c>
      <c r="V142" s="32"/>
      <c r="W142" s="34"/>
      <c r="X142" s="32"/>
      <c r="Y142" s="40"/>
      <c r="Z142" s="33"/>
      <c r="AA142" s="34"/>
      <c r="AB142" s="33"/>
      <c r="AC142" s="35"/>
      <c r="AE142" s="84"/>
      <c r="AF142" s="83"/>
      <c r="CT142" s="126"/>
      <c r="CU142" s="126"/>
      <c r="CV142" s="141"/>
      <c r="CW142" s="141"/>
      <c r="CX142" s="126"/>
      <c r="CY142" s="141"/>
      <c r="CZ142" s="141"/>
      <c r="DA142" s="126"/>
      <c r="DB142" s="126"/>
      <c r="DC142" s="138"/>
      <c r="DD142" s="138"/>
    </row>
    <row r="143" spans="1:114" customFormat="1" x14ac:dyDescent="0.25">
      <c r="A143" s="48">
        <f t="shared" ref="A143:N143" si="36">SUM(A5:A141)</f>
        <v>9</v>
      </c>
      <c r="B143" s="48">
        <f t="shared" si="36"/>
        <v>34</v>
      </c>
      <c r="C143" s="48">
        <f t="shared" si="36"/>
        <v>90</v>
      </c>
      <c r="D143" s="48">
        <f t="shared" si="36"/>
        <v>27</v>
      </c>
      <c r="E143" s="48">
        <f t="shared" si="36"/>
        <v>34</v>
      </c>
      <c r="F143" s="48">
        <f t="shared" si="36"/>
        <v>1</v>
      </c>
      <c r="G143" s="48">
        <f t="shared" si="36"/>
        <v>2</v>
      </c>
      <c r="H143" s="48">
        <f t="shared" si="36"/>
        <v>36</v>
      </c>
      <c r="I143" s="48">
        <f t="shared" si="36"/>
        <v>37</v>
      </c>
      <c r="J143" s="48">
        <f t="shared" si="36"/>
        <v>13</v>
      </c>
      <c r="K143" s="48">
        <f t="shared" si="36"/>
        <v>11</v>
      </c>
      <c r="L143" s="48">
        <f t="shared" si="36"/>
        <v>20</v>
      </c>
      <c r="M143" s="48">
        <f t="shared" si="36"/>
        <v>5</v>
      </c>
      <c r="N143" s="48">
        <f t="shared" si="36"/>
        <v>2</v>
      </c>
      <c r="O143" s="64">
        <f>SUM(D143+E143+F143+I143+K143+L143+M143)</f>
        <v>135</v>
      </c>
      <c r="P143" s="12"/>
      <c r="Q143" s="12" t="s">
        <v>224</v>
      </c>
      <c r="R143" s="45" t="s">
        <v>342</v>
      </c>
      <c r="S143" s="11" t="s">
        <v>88</v>
      </c>
      <c r="T143" s="13"/>
      <c r="U143" s="37"/>
      <c r="V143" s="13"/>
      <c r="W143" s="123"/>
      <c r="X143" s="13"/>
      <c r="Y143" s="37"/>
      <c r="Z143" s="13" t="s">
        <v>185</v>
      </c>
      <c r="AA143" s="14" t="s">
        <v>290</v>
      </c>
      <c r="AB143" s="13"/>
      <c r="AC143" s="13"/>
      <c r="AD143" s="11"/>
      <c r="AE143" s="87" t="s">
        <v>382</v>
      </c>
      <c r="AF143" s="88" t="s">
        <v>385</v>
      </c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5"/>
      <c r="CV143" s="49"/>
      <c r="CW143" s="49"/>
      <c r="CX143" s="11"/>
      <c r="CY143" s="49"/>
      <c r="CZ143" s="49"/>
      <c r="DA143" s="11"/>
      <c r="DB143" s="115"/>
      <c r="DC143" s="13"/>
      <c r="DD143" s="13"/>
      <c r="DE143" s="11"/>
      <c r="DH143" s="11"/>
      <c r="DI143" s="11"/>
      <c r="DJ143" s="11"/>
    </row>
    <row r="144" spans="1:114" customFormat="1" x14ac:dyDescent="0.25">
      <c r="A144" s="11">
        <f t="shared" ref="A144:N144" si="37">SUBTOTAL(9,A5:A141)</f>
        <v>9</v>
      </c>
      <c r="B144" s="11">
        <f t="shared" si="37"/>
        <v>34</v>
      </c>
      <c r="C144" s="11">
        <f t="shared" si="37"/>
        <v>90</v>
      </c>
      <c r="D144" s="11">
        <f t="shared" si="37"/>
        <v>27</v>
      </c>
      <c r="E144" s="11">
        <f t="shared" si="37"/>
        <v>34</v>
      </c>
      <c r="F144" s="11">
        <f t="shared" si="37"/>
        <v>1</v>
      </c>
      <c r="G144" s="11">
        <f t="shared" si="37"/>
        <v>2</v>
      </c>
      <c r="H144" s="11">
        <f t="shared" si="37"/>
        <v>36</v>
      </c>
      <c r="I144" s="11">
        <f t="shared" si="37"/>
        <v>37</v>
      </c>
      <c r="J144" s="11">
        <f t="shared" si="37"/>
        <v>13</v>
      </c>
      <c r="K144" s="11">
        <f t="shared" si="37"/>
        <v>11</v>
      </c>
      <c r="L144" s="11">
        <f t="shared" si="37"/>
        <v>20</v>
      </c>
      <c r="M144" s="11">
        <f t="shared" si="37"/>
        <v>5</v>
      </c>
      <c r="N144" s="11">
        <f t="shared" si="37"/>
        <v>2</v>
      </c>
      <c r="O144" s="64">
        <f>SUM(D144+E144+F144+I144+K144+L144+M144)</f>
        <v>135</v>
      </c>
      <c r="P144" s="12"/>
      <c r="Q144" s="12" t="s">
        <v>224</v>
      </c>
      <c r="R144" s="45" t="s">
        <v>370</v>
      </c>
      <c r="S144" s="11" t="s">
        <v>371</v>
      </c>
      <c r="T144" s="13"/>
      <c r="U144" s="37"/>
      <c r="V144" s="13"/>
      <c r="W144" s="123"/>
      <c r="X144" s="13"/>
      <c r="Y144" s="37"/>
      <c r="Z144" s="13" t="s">
        <v>186</v>
      </c>
      <c r="AA144" s="14" t="s">
        <v>886</v>
      </c>
      <c r="AB144" s="13"/>
      <c r="AC144" s="13"/>
      <c r="AD144" s="11"/>
      <c r="AE144" s="87" t="s">
        <v>373</v>
      </c>
      <c r="AF144" s="88" t="s">
        <v>97</v>
      </c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5"/>
      <c r="CV144" s="49"/>
      <c r="CW144" s="49"/>
      <c r="CX144" s="11"/>
      <c r="CY144" s="49"/>
      <c r="CZ144" s="49"/>
      <c r="DA144" s="11"/>
      <c r="DB144" s="115"/>
      <c r="DC144" s="13"/>
      <c r="DD144" s="13"/>
      <c r="DE144" s="11"/>
      <c r="DH144" s="11"/>
      <c r="DI144" s="11"/>
      <c r="DJ144" s="11"/>
    </row>
    <row r="145" spans="1:114" customFormat="1" x14ac:dyDescent="0.25">
      <c r="A145" s="11"/>
      <c r="B145" s="11"/>
      <c r="C145" s="11"/>
      <c r="D145" s="49"/>
      <c r="E145" s="49"/>
      <c r="F145" s="50"/>
      <c r="G145" s="51"/>
      <c r="H145" s="51"/>
      <c r="I145" s="50"/>
      <c r="J145" s="51"/>
      <c r="K145" s="50"/>
      <c r="L145" s="50"/>
      <c r="M145" s="50"/>
      <c r="N145" s="50"/>
      <c r="O145" s="48"/>
      <c r="P145" s="12"/>
      <c r="Q145" s="12"/>
      <c r="R145" s="45" t="s">
        <v>369</v>
      </c>
      <c r="S145" s="11" t="s">
        <v>150</v>
      </c>
      <c r="T145" s="13"/>
      <c r="U145" s="37"/>
      <c r="V145" s="13"/>
      <c r="W145" s="123"/>
      <c r="X145" s="13"/>
      <c r="Y145" s="37"/>
      <c r="Z145" s="13" t="s">
        <v>189</v>
      </c>
      <c r="AA145" s="14" t="s">
        <v>187</v>
      </c>
      <c r="AB145" s="13"/>
      <c r="AC145" s="13"/>
      <c r="AD145" s="11"/>
      <c r="AE145" s="87" t="s">
        <v>375</v>
      </c>
      <c r="AF145" s="88" t="s">
        <v>386</v>
      </c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5"/>
      <c r="CV145" s="49"/>
      <c r="CW145" s="49"/>
      <c r="CX145" s="11"/>
      <c r="CY145" s="49"/>
      <c r="CZ145" s="49"/>
      <c r="DA145" s="11"/>
      <c r="DB145" s="115"/>
      <c r="DC145" s="13"/>
      <c r="DD145" s="13"/>
      <c r="DE145" s="11"/>
      <c r="DH145" s="11"/>
      <c r="DI145" s="11"/>
      <c r="DJ145" s="11"/>
    </row>
    <row r="146" spans="1:114" customFormat="1" x14ac:dyDescent="0.25">
      <c r="A146" s="11"/>
      <c r="B146" s="11"/>
      <c r="C146" s="11"/>
      <c r="D146" s="49"/>
      <c r="E146" s="49"/>
      <c r="F146" s="50"/>
      <c r="G146" s="51"/>
      <c r="H146" s="51"/>
      <c r="I146" s="50"/>
      <c r="J146" s="11"/>
      <c r="K146" s="50"/>
      <c r="L146" s="50"/>
      <c r="M146" s="50"/>
      <c r="N146" s="50"/>
      <c r="O146" s="48"/>
      <c r="P146" s="69" t="s">
        <v>366</v>
      </c>
      <c r="Q146" s="69" t="s">
        <v>366</v>
      </c>
      <c r="R146" s="45" t="s">
        <v>341</v>
      </c>
      <c r="S146" s="11" t="s">
        <v>158</v>
      </c>
      <c r="T146" s="13"/>
      <c r="U146" s="37"/>
      <c r="V146" s="13"/>
      <c r="W146" s="123"/>
      <c r="X146" s="13"/>
      <c r="Y146" s="37"/>
      <c r="Z146" s="13" t="s">
        <v>876</v>
      </c>
      <c r="AA146" s="14" t="s">
        <v>877</v>
      </c>
      <c r="AB146" s="13"/>
      <c r="AC146" s="13"/>
      <c r="AD146" s="11"/>
      <c r="AE146" s="87" t="s">
        <v>376</v>
      </c>
      <c r="AF146" s="88" t="s">
        <v>110</v>
      </c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5"/>
      <c r="CV146" s="49"/>
      <c r="CW146" s="49"/>
      <c r="CX146" s="11"/>
      <c r="CY146" s="49"/>
      <c r="CZ146" s="49"/>
      <c r="DA146" s="11"/>
      <c r="DB146" s="115"/>
      <c r="DC146" s="13"/>
      <c r="DD146" s="13"/>
      <c r="DE146" s="11"/>
      <c r="DH146" s="11"/>
      <c r="DI146" s="11"/>
      <c r="DJ146" s="11"/>
    </row>
    <row r="147" spans="1:114" customFormat="1" x14ac:dyDescent="0.25">
      <c r="A147" s="11"/>
      <c r="B147" s="11"/>
      <c r="C147" s="11"/>
      <c r="D147" s="49"/>
      <c r="E147" s="49"/>
      <c r="F147" s="50"/>
      <c r="G147" s="51"/>
      <c r="H147" s="51"/>
      <c r="I147" s="50"/>
      <c r="J147" s="11"/>
      <c r="K147" s="50"/>
      <c r="L147" s="50"/>
      <c r="M147" s="50"/>
      <c r="N147" s="50"/>
      <c r="O147" s="48"/>
      <c r="P147" s="12"/>
      <c r="Q147" s="12"/>
      <c r="R147" s="45" t="s">
        <v>368</v>
      </c>
      <c r="S147" s="11" t="s">
        <v>161</v>
      </c>
      <c r="T147" s="13"/>
      <c r="U147" s="37"/>
      <c r="V147" s="13"/>
      <c r="W147" s="123"/>
      <c r="X147" s="13"/>
      <c r="Y147" s="37"/>
      <c r="Z147" s="13" t="s">
        <v>887</v>
      </c>
      <c r="AA147" s="14" t="s">
        <v>888</v>
      </c>
      <c r="AB147" s="13"/>
      <c r="AC147" s="13"/>
      <c r="AD147" s="11"/>
      <c r="AE147" s="87" t="s">
        <v>379</v>
      </c>
      <c r="AF147" s="88" t="s">
        <v>387</v>
      </c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5"/>
      <c r="CV147" s="49"/>
      <c r="CW147" s="49"/>
      <c r="CX147" s="11"/>
      <c r="CY147" s="49"/>
      <c r="CZ147" s="49"/>
      <c r="DA147" s="11"/>
      <c r="DB147" s="115"/>
      <c r="DC147" s="13"/>
      <c r="DD147" s="13"/>
      <c r="DE147" s="11"/>
      <c r="DH147" s="11"/>
      <c r="DI147" s="11"/>
      <c r="DJ147" s="11"/>
    </row>
    <row r="148" spans="1:114" x14ac:dyDescent="0.25">
      <c r="R148" s="45" t="s">
        <v>367</v>
      </c>
      <c r="S148" s="11" t="s">
        <v>166</v>
      </c>
      <c r="AE148" s="87" t="s">
        <v>394</v>
      </c>
      <c r="AF148" s="88" t="s">
        <v>395</v>
      </c>
    </row>
    <row r="149" spans="1:114" x14ac:dyDescent="0.25">
      <c r="R149" s="45" t="s">
        <v>365</v>
      </c>
      <c r="S149" s="11" t="s">
        <v>249</v>
      </c>
      <c r="AE149" s="87" t="s">
        <v>383</v>
      </c>
      <c r="AF149" s="88" t="s">
        <v>388</v>
      </c>
    </row>
    <row r="150" spans="1:114" x14ac:dyDescent="0.25">
      <c r="AE150" s="91" t="s">
        <v>365</v>
      </c>
      <c r="AF150" s="89" t="s">
        <v>249</v>
      </c>
    </row>
    <row r="151" spans="1:114" x14ac:dyDescent="0.25">
      <c r="AE151" s="80"/>
    </row>
    <row r="152" spans="1:114" x14ac:dyDescent="0.25">
      <c r="AE152" s="80" t="s">
        <v>408</v>
      </c>
    </row>
    <row r="153" spans="1:114" x14ac:dyDescent="0.25">
      <c r="O153" s="109"/>
      <c r="P153" s="110"/>
      <c r="Q153" s="111"/>
      <c r="R153" s="112"/>
      <c r="S153" s="113"/>
      <c r="AE153" s="80" t="s">
        <v>410</v>
      </c>
    </row>
    <row r="154" spans="1:114" x14ac:dyDescent="0.25">
      <c r="O154" s="109"/>
      <c r="P154" s="110"/>
      <c r="Q154" s="111"/>
      <c r="R154" s="112"/>
      <c r="S154" s="113"/>
      <c r="AE154" s="80" t="s">
        <v>409</v>
      </c>
    </row>
    <row r="155" spans="1:114" x14ac:dyDescent="0.25">
      <c r="O155" s="109"/>
      <c r="P155" s="110"/>
      <c r="Q155" s="111"/>
      <c r="R155" s="112"/>
      <c r="S155" s="113"/>
      <c r="AE155" s="80"/>
    </row>
    <row r="156" spans="1:114" x14ac:dyDescent="0.25">
      <c r="O156" s="114"/>
      <c r="P156" s="111"/>
      <c r="Q156" s="111"/>
      <c r="R156" s="112"/>
      <c r="S156" s="115"/>
      <c r="AE156" s="80" t="s">
        <v>411</v>
      </c>
    </row>
    <row r="157" spans="1:114" x14ac:dyDescent="0.25">
      <c r="AE157" s="80" t="s">
        <v>413</v>
      </c>
    </row>
    <row r="158" spans="1:114" x14ac:dyDescent="0.25">
      <c r="AE158" s="80" t="s">
        <v>412</v>
      </c>
    </row>
    <row r="159" spans="1:114" x14ac:dyDescent="0.25">
      <c r="AE159" s="80"/>
    </row>
    <row r="160" spans="1:114" x14ac:dyDescent="0.25">
      <c r="AE160" s="80"/>
    </row>
    <row r="161" spans="31:114" x14ac:dyDescent="0.25">
      <c r="AE161" s="80"/>
    </row>
    <row r="162" spans="31:114" x14ac:dyDescent="0.25">
      <c r="AE162" s="80"/>
    </row>
    <row r="163" spans="31:114" x14ac:dyDescent="0.25">
      <c r="AE163" s="80"/>
    </row>
    <row r="164" spans="31:114" x14ac:dyDescent="0.25">
      <c r="AE164" s="80"/>
    </row>
    <row r="165" spans="31:114" x14ac:dyDescent="0.25">
      <c r="AE165" s="80"/>
    </row>
    <row r="166" spans="31:114" x14ac:dyDescent="0.25">
      <c r="AE166" s="80"/>
      <c r="DH166" s="872" t="s">
        <v>78</v>
      </c>
      <c r="DI166" s="873"/>
      <c r="DJ166" s="874"/>
    </row>
    <row r="167" spans="31:114" x14ac:dyDescent="0.25">
      <c r="AE167" s="80"/>
      <c r="DH167" s="127" t="s">
        <v>76</v>
      </c>
      <c r="DI167" s="128" t="s">
        <v>77</v>
      </c>
      <c r="DJ167" s="129" t="s">
        <v>701</v>
      </c>
    </row>
    <row r="168" spans="31:114" x14ac:dyDescent="0.25">
      <c r="AE168" s="80"/>
      <c r="DH168" s="130">
        <v>101</v>
      </c>
      <c r="DI168" s="131" t="s">
        <v>712</v>
      </c>
      <c r="DJ168" s="135">
        <v>2</v>
      </c>
    </row>
    <row r="169" spans="31:114" x14ac:dyDescent="0.25">
      <c r="AE169" s="80"/>
      <c r="DH169" s="130">
        <v>102</v>
      </c>
      <c r="DI169" s="131" t="s">
        <v>713</v>
      </c>
      <c r="DJ169" s="135">
        <v>3</v>
      </c>
    </row>
    <row r="170" spans="31:114" x14ac:dyDescent="0.25">
      <c r="AE170" s="80"/>
      <c r="DH170" s="130">
        <v>103</v>
      </c>
      <c r="DI170" s="131" t="s">
        <v>714</v>
      </c>
      <c r="DJ170" s="135">
        <v>4</v>
      </c>
    </row>
    <row r="171" spans="31:114" x14ac:dyDescent="0.25">
      <c r="AE171" s="80"/>
      <c r="DH171" s="130">
        <v>104</v>
      </c>
      <c r="DI171" s="131" t="s">
        <v>715</v>
      </c>
      <c r="DJ171" s="135">
        <v>5</v>
      </c>
    </row>
    <row r="172" spans="31:114" x14ac:dyDescent="0.25">
      <c r="AE172" s="80"/>
      <c r="DH172" s="130">
        <v>111</v>
      </c>
      <c r="DI172" s="131" t="s">
        <v>716</v>
      </c>
      <c r="DJ172" s="135">
        <v>4</v>
      </c>
    </row>
    <row r="173" spans="31:114" x14ac:dyDescent="0.25">
      <c r="AE173" s="80"/>
      <c r="DH173" s="130">
        <v>112</v>
      </c>
      <c r="DI173" s="131" t="s">
        <v>717</v>
      </c>
      <c r="DJ173" s="135">
        <v>5</v>
      </c>
    </row>
    <row r="174" spans="31:114" x14ac:dyDescent="0.25">
      <c r="AE174" s="80"/>
      <c r="DH174" s="130">
        <v>121</v>
      </c>
      <c r="DI174" s="131" t="s">
        <v>718</v>
      </c>
      <c r="DJ174" s="135">
        <v>4</v>
      </c>
    </row>
    <row r="175" spans="31:114" x14ac:dyDescent="0.25">
      <c r="AE175" s="80"/>
      <c r="DH175" s="130">
        <v>122</v>
      </c>
      <c r="DI175" s="131" t="s">
        <v>719</v>
      </c>
      <c r="DJ175" s="135">
        <v>5</v>
      </c>
    </row>
    <row r="176" spans="31:114" x14ac:dyDescent="0.25">
      <c r="DH176" s="130">
        <v>123</v>
      </c>
      <c r="DI176" s="131" t="s">
        <v>720</v>
      </c>
      <c r="DJ176" s="135">
        <v>6</v>
      </c>
    </row>
    <row r="177" spans="112:114" x14ac:dyDescent="0.25">
      <c r="DH177" s="130">
        <v>124</v>
      </c>
      <c r="DI177" s="131" t="s">
        <v>721</v>
      </c>
      <c r="DJ177" s="135">
        <v>7</v>
      </c>
    </row>
    <row r="178" spans="112:114" x14ac:dyDescent="0.25">
      <c r="DH178" s="130">
        <v>131</v>
      </c>
      <c r="DI178" s="131" t="s">
        <v>722</v>
      </c>
      <c r="DJ178" s="135">
        <v>4</v>
      </c>
    </row>
    <row r="179" spans="112:114" x14ac:dyDescent="0.25">
      <c r="DH179" s="130">
        <v>132</v>
      </c>
      <c r="DI179" s="131" t="s">
        <v>723</v>
      </c>
      <c r="DJ179" s="135">
        <v>5</v>
      </c>
    </row>
    <row r="180" spans="112:114" x14ac:dyDescent="0.25">
      <c r="DH180" s="130">
        <v>133</v>
      </c>
      <c r="DI180" s="131" t="s">
        <v>724</v>
      </c>
      <c r="DJ180" s="135">
        <v>6</v>
      </c>
    </row>
    <row r="181" spans="112:114" x14ac:dyDescent="0.25">
      <c r="DH181" s="130">
        <v>134</v>
      </c>
      <c r="DI181" s="131" t="s">
        <v>725</v>
      </c>
      <c r="DJ181" s="135">
        <v>7</v>
      </c>
    </row>
    <row r="182" spans="112:114" x14ac:dyDescent="0.25">
      <c r="DH182" s="130">
        <v>138</v>
      </c>
      <c r="DI182" s="131" t="s">
        <v>726</v>
      </c>
      <c r="DJ182" s="135">
        <v>6</v>
      </c>
    </row>
    <row r="183" spans="112:114" x14ac:dyDescent="0.25">
      <c r="DH183" s="130">
        <v>139</v>
      </c>
      <c r="DI183" s="131" t="s">
        <v>727</v>
      </c>
      <c r="DJ183" s="135">
        <v>7</v>
      </c>
    </row>
    <row r="184" spans="112:114" x14ac:dyDescent="0.25">
      <c r="DH184" s="130">
        <v>141</v>
      </c>
      <c r="DI184" s="131" t="s">
        <v>728</v>
      </c>
      <c r="DJ184" s="135">
        <v>8</v>
      </c>
    </row>
    <row r="185" spans="112:114" x14ac:dyDescent="0.25">
      <c r="DH185" s="130">
        <v>142</v>
      </c>
      <c r="DI185" s="131" t="s">
        <v>729</v>
      </c>
      <c r="DJ185" s="135">
        <v>9</v>
      </c>
    </row>
    <row r="186" spans="112:114" x14ac:dyDescent="0.25">
      <c r="DH186" s="130">
        <v>143</v>
      </c>
      <c r="DI186" s="131" t="s">
        <v>730</v>
      </c>
      <c r="DJ186" s="135">
        <v>10</v>
      </c>
    </row>
    <row r="187" spans="112:114" x14ac:dyDescent="0.25">
      <c r="DH187" s="130">
        <v>144</v>
      </c>
      <c r="DI187" s="131" t="s">
        <v>731</v>
      </c>
      <c r="DJ187" s="135">
        <v>11</v>
      </c>
    </row>
    <row r="188" spans="112:114" x14ac:dyDescent="0.25">
      <c r="DH188" s="130">
        <v>150</v>
      </c>
      <c r="DI188" s="131" t="s">
        <v>732</v>
      </c>
      <c r="DJ188" s="135">
        <v>8</v>
      </c>
    </row>
    <row r="189" spans="112:114" x14ac:dyDescent="0.25">
      <c r="DH189" s="130">
        <v>151</v>
      </c>
      <c r="DI189" s="131" t="s">
        <v>733</v>
      </c>
      <c r="DJ189" s="135">
        <v>9</v>
      </c>
    </row>
    <row r="190" spans="112:114" x14ac:dyDescent="0.25">
      <c r="DH190" s="130">
        <v>152</v>
      </c>
      <c r="DI190" s="131" t="s">
        <v>734</v>
      </c>
      <c r="DJ190" s="135">
        <v>10</v>
      </c>
    </row>
    <row r="191" spans="112:114" x14ac:dyDescent="0.25">
      <c r="DH191" s="130">
        <v>153</v>
      </c>
      <c r="DI191" s="131" t="s">
        <v>735</v>
      </c>
      <c r="DJ191" s="135">
        <v>11</v>
      </c>
    </row>
    <row r="192" spans="112:114" x14ac:dyDescent="0.25">
      <c r="DH192" s="130">
        <v>154</v>
      </c>
      <c r="DI192" s="131" t="s">
        <v>736</v>
      </c>
      <c r="DJ192" s="135">
        <v>12</v>
      </c>
    </row>
    <row r="193" spans="112:114" x14ac:dyDescent="0.25">
      <c r="DH193" s="130">
        <v>161</v>
      </c>
      <c r="DI193" s="131" t="s">
        <v>737</v>
      </c>
      <c r="DJ193" s="135">
        <v>8</v>
      </c>
    </row>
    <row r="194" spans="112:114" x14ac:dyDescent="0.25">
      <c r="DH194" s="130">
        <v>162</v>
      </c>
      <c r="DI194" s="131" t="s">
        <v>738</v>
      </c>
      <c r="DJ194" s="135">
        <v>9</v>
      </c>
    </row>
    <row r="195" spans="112:114" x14ac:dyDescent="0.25">
      <c r="DH195" s="130">
        <v>163</v>
      </c>
      <c r="DI195" s="131" t="s">
        <v>739</v>
      </c>
      <c r="DJ195" s="135">
        <v>10</v>
      </c>
    </row>
    <row r="196" spans="112:114" x14ac:dyDescent="0.25">
      <c r="DH196" s="130">
        <v>164</v>
      </c>
      <c r="DI196" s="131" t="s">
        <v>740</v>
      </c>
      <c r="DJ196" s="135">
        <v>11</v>
      </c>
    </row>
    <row r="197" spans="112:114" x14ac:dyDescent="0.25">
      <c r="DH197" s="130">
        <v>171</v>
      </c>
      <c r="DI197" s="131" t="s">
        <v>741</v>
      </c>
      <c r="DJ197" s="135">
        <v>9</v>
      </c>
    </row>
    <row r="198" spans="112:114" x14ac:dyDescent="0.25">
      <c r="DH198" s="130">
        <v>172</v>
      </c>
      <c r="DI198" s="131" t="s">
        <v>742</v>
      </c>
      <c r="DJ198" s="135">
        <v>10</v>
      </c>
    </row>
    <row r="199" spans="112:114" x14ac:dyDescent="0.25">
      <c r="DH199" s="130">
        <v>173</v>
      </c>
      <c r="DI199" s="131" t="s">
        <v>743</v>
      </c>
      <c r="DJ199" s="135">
        <v>11</v>
      </c>
    </row>
    <row r="200" spans="112:114" x14ac:dyDescent="0.25">
      <c r="DH200" s="130">
        <v>174</v>
      </c>
      <c r="DI200" s="131" t="s">
        <v>744</v>
      </c>
      <c r="DJ200" s="135">
        <v>12</v>
      </c>
    </row>
    <row r="201" spans="112:114" x14ac:dyDescent="0.25">
      <c r="DH201" s="130">
        <v>181</v>
      </c>
      <c r="DI201" s="131" t="s">
        <v>745</v>
      </c>
      <c r="DJ201" s="135">
        <v>10</v>
      </c>
    </row>
    <row r="202" spans="112:114" x14ac:dyDescent="0.25">
      <c r="DH202" s="130">
        <v>183</v>
      </c>
      <c r="DI202" s="131" t="s">
        <v>746</v>
      </c>
      <c r="DJ202" s="135">
        <v>12</v>
      </c>
    </row>
    <row r="203" spans="112:114" x14ac:dyDescent="0.25">
      <c r="DH203" s="130">
        <v>191</v>
      </c>
      <c r="DI203" s="131" t="s">
        <v>747</v>
      </c>
      <c r="DJ203" s="135">
        <v>7</v>
      </c>
    </row>
    <row r="204" spans="112:114" x14ac:dyDescent="0.25">
      <c r="DH204" s="130">
        <v>192</v>
      </c>
      <c r="DI204" s="131" t="s">
        <v>748</v>
      </c>
      <c r="DJ204" s="135">
        <v>8</v>
      </c>
    </row>
    <row r="205" spans="112:114" x14ac:dyDescent="0.25">
      <c r="DH205" s="130">
        <v>193</v>
      </c>
      <c r="DI205" s="131" t="s">
        <v>749</v>
      </c>
      <c r="DJ205" s="135">
        <v>9</v>
      </c>
    </row>
    <row r="206" spans="112:114" x14ac:dyDescent="0.25">
      <c r="DH206" s="130">
        <v>201</v>
      </c>
      <c r="DI206" s="131" t="s">
        <v>750</v>
      </c>
      <c r="DJ206" s="135">
        <v>2</v>
      </c>
    </row>
    <row r="207" spans="112:114" x14ac:dyDescent="0.25">
      <c r="DH207" s="130">
        <v>202</v>
      </c>
      <c r="DI207" s="131" t="s">
        <v>751</v>
      </c>
      <c r="DJ207" s="135">
        <v>3</v>
      </c>
    </row>
    <row r="208" spans="112:114" x14ac:dyDescent="0.25">
      <c r="DH208" s="130">
        <v>211</v>
      </c>
      <c r="DI208" s="131" t="s">
        <v>752</v>
      </c>
      <c r="DJ208" s="135">
        <v>4</v>
      </c>
    </row>
    <row r="209" spans="112:114" x14ac:dyDescent="0.25">
      <c r="DH209" s="130">
        <v>212</v>
      </c>
      <c r="DI209" s="131" t="s">
        <v>753</v>
      </c>
      <c r="DJ209" s="135">
        <v>5</v>
      </c>
    </row>
    <row r="210" spans="112:114" x14ac:dyDescent="0.25">
      <c r="DH210" s="130">
        <v>213</v>
      </c>
      <c r="DI210" s="131" t="s">
        <v>754</v>
      </c>
      <c r="DJ210" s="135">
        <v>6</v>
      </c>
    </row>
    <row r="211" spans="112:114" x14ac:dyDescent="0.25">
      <c r="DH211" s="130">
        <v>214</v>
      </c>
      <c r="DI211" s="131" t="s">
        <v>755</v>
      </c>
      <c r="DJ211" s="135">
        <v>7</v>
      </c>
    </row>
    <row r="212" spans="112:114" x14ac:dyDescent="0.25">
      <c r="DH212" s="130">
        <v>221</v>
      </c>
      <c r="DI212" s="131" t="s">
        <v>756</v>
      </c>
      <c r="DJ212" s="135">
        <v>8</v>
      </c>
    </row>
    <row r="213" spans="112:114" x14ac:dyDescent="0.25">
      <c r="DH213" s="130">
        <v>222</v>
      </c>
      <c r="DI213" s="131" t="s">
        <v>757</v>
      </c>
      <c r="DJ213" s="135">
        <v>9</v>
      </c>
    </row>
    <row r="214" spans="112:114" x14ac:dyDescent="0.25">
      <c r="DH214" s="130">
        <v>223</v>
      </c>
      <c r="DI214" s="131" t="s">
        <v>758</v>
      </c>
      <c r="DJ214" s="135">
        <v>10</v>
      </c>
    </row>
    <row r="215" spans="112:114" x14ac:dyDescent="0.25">
      <c r="DH215" s="130">
        <v>224</v>
      </c>
      <c r="DI215" s="131" t="s">
        <v>759</v>
      </c>
      <c r="DJ215" s="135">
        <v>11</v>
      </c>
    </row>
    <row r="216" spans="112:114" x14ac:dyDescent="0.25">
      <c r="DH216" s="130">
        <v>241</v>
      </c>
      <c r="DI216" s="131" t="s">
        <v>760</v>
      </c>
      <c r="DJ216" s="135">
        <v>8</v>
      </c>
    </row>
    <row r="217" spans="112:114" x14ac:dyDescent="0.25">
      <c r="DH217" s="130">
        <v>242</v>
      </c>
      <c r="DI217" s="131" t="s">
        <v>761</v>
      </c>
      <c r="DJ217" s="135">
        <v>9</v>
      </c>
    </row>
    <row r="218" spans="112:114" x14ac:dyDescent="0.25">
      <c r="DH218" s="130">
        <v>243</v>
      </c>
      <c r="DI218" s="131" t="s">
        <v>762</v>
      </c>
      <c r="DJ218" s="135">
        <v>10</v>
      </c>
    </row>
    <row r="219" spans="112:114" x14ac:dyDescent="0.25">
      <c r="DH219" s="130">
        <v>244</v>
      </c>
      <c r="DI219" s="131" t="s">
        <v>763</v>
      </c>
      <c r="DJ219" s="135">
        <v>11</v>
      </c>
    </row>
    <row r="220" spans="112:114" x14ac:dyDescent="0.25">
      <c r="DH220" s="130">
        <v>250</v>
      </c>
      <c r="DI220" s="131" t="s">
        <v>764</v>
      </c>
      <c r="DJ220" s="135">
        <v>8</v>
      </c>
    </row>
    <row r="221" spans="112:114" x14ac:dyDescent="0.25">
      <c r="DH221" s="130">
        <v>251</v>
      </c>
      <c r="DI221" s="131" t="s">
        <v>765</v>
      </c>
      <c r="DJ221" s="135">
        <v>9</v>
      </c>
    </row>
    <row r="222" spans="112:114" x14ac:dyDescent="0.25">
      <c r="DH222" s="130">
        <v>252</v>
      </c>
      <c r="DI222" s="131" t="s">
        <v>766</v>
      </c>
      <c r="DJ222" s="135">
        <v>10</v>
      </c>
    </row>
    <row r="223" spans="112:114" x14ac:dyDescent="0.25">
      <c r="DH223" s="130">
        <v>253</v>
      </c>
      <c r="DI223" s="131" t="s">
        <v>767</v>
      </c>
      <c r="DJ223" s="135">
        <v>11</v>
      </c>
    </row>
    <row r="224" spans="112:114" x14ac:dyDescent="0.25">
      <c r="DH224" s="130">
        <v>254</v>
      </c>
      <c r="DI224" s="131" t="s">
        <v>768</v>
      </c>
      <c r="DJ224" s="135">
        <v>12</v>
      </c>
    </row>
    <row r="225" spans="112:114" x14ac:dyDescent="0.25">
      <c r="DH225" s="130">
        <v>351</v>
      </c>
      <c r="DI225" s="131" t="s">
        <v>769</v>
      </c>
      <c r="DJ225" s="135">
        <v>7</v>
      </c>
    </row>
    <row r="226" spans="112:114" x14ac:dyDescent="0.25">
      <c r="DH226" s="130">
        <v>352</v>
      </c>
      <c r="DI226" s="131" t="s">
        <v>770</v>
      </c>
      <c r="DJ226" s="135">
        <v>8</v>
      </c>
    </row>
    <row r="227" spans="112:114" x14ac:dyDescent="0.25">
      <c r="DH227" s="130">
        <v>353</v>
      </c>
      <c r="DI227" s="131" t="s">
        <v>771</v>
      </c>
      <c r="DJ227" s="135">
        <v>9</v>
      </c>
    </row>
    <row r="228" spans="112:114" x14ac:dyDescent="0.25">
      <c r="DH228" s="130">
        <v>354</v>
      </c>
      <c r="DI228" s="131" t="s">
        <v>772</v>
      </c>
      <c r="DJ228" s="135">
        <v>10</v>
      </c>
    </row>
    <row r="229" spans="112:114" x14ac:dyDescent="0.25">
      <c r="DH229" s="130">
        <v>355</v>
      </c>
      <c r="DI229" s="131" t="s">
        <v>773</v>
      </c>
      <c r="DJ229" s="135">
        <v>11</v>
      </c>
    </row>
    <row r="230" spans="112:114" x14ac:dyDescent="0.25">
      <c r="DH230" s="130">
        <v>356</v>
      </c>
      <c r="DI230" s="131" t="s">
        <v>774</v>
      </c>
      <c r="DJ230" s="135">
        <v>12</v>
      </c>
    </row>
    <row r="231" spans="112:114" x14ac:dyDescent="0.25">
      <c r="DH231" s="130">
        <v>361</v>
      </c>
      <c r="DI231" s="131" t="s">
        <v>775</v>
      </c>
      <c r="DJ231" s="135">
        <v>6</v>
      </c>
    </row>
    <row r="232" spans="112:114" x14ac:dyDescent="0.25">
      <c r="DH232" s="130">
        <v>362</v>
      </c>
      <c r="DI232" s="131" t="s">
        <v>776</v>
      </c>
      <c r="DJ232" s="135">
        <v>7</v>
      </c>
    </row>
    <row r="233" spans="112:114" x14ac:dyDescent="0.25">
      <c r="DH233" s="130">
        <v>363</v>
      </c>
      <c r="DI233" s="131" t="s">
        <v>777</v>
      </c>
      <c r="DJ233" s="135">
        <v>8</v>
      </c>
    </row>
    <row r="234" spans="112:114" x14ac:dyDescent="0.25">
      <c r="DH234" s="130">
        <v>364</v>
      </c>
      <c r="DI234" s="131" t="s">
        <v>778</v>
      </c>
      <c r="DJ234" s="135">
        <v>9</v>
      </c>
    </row>
    <row r="235" spans="112:114" x14ac:dyDescent="0.25">
      <c r="DH235" s="130">
        <v>366</v>
      </c>
      <c r="DI235" s="131" t="s">
        <v>779</v>
      </c>
      <c r="DJ235" s="135">
        <v>8</v>
      </c>
    </row>
    <row r="236" spans="112:114" x14ac:dyDescent="0.25">
      <c r="DH236" s="130">
        <v>367</v>
      </c>
      <c r="DI236" s="131" t="s">
        <v>780</v>
      </c>
      <c r="DJ236" s="135">
        <v>9</v>
      </c>
    </row>
    <row r="237" spans="112:114" x14ac:dyDescent="0.25">
      <c r="DH237" s="130">
        <v>368</v>
      </c>
      <c r="DI237" s="131" t="s">
        <v>781</v>
      </c>
      <c r="DJ237" s="135">
        <v>10</v>
      </c>
    </row>
    <row r="238" spans="112:114" x14ac:dyDescent="0.25">
      <c r="DH238" s="130">
        <v>371</v>
      </c>
      <c r="DI238" s="131" t="s">
        <v>782</v>
      </c>
      <c r="DJ238" s="135">
        <v>7</v>
      </c>
    </row>
    <row r="239" spans="112:114" x14ac:dyDescent="0.25">
      <c r="DH239" s="130">
        <v>372</v>
      </c>
      <c r="DI239" s="131" t="s">
        <v>783</v>
      </c>
      <c r="DJ239" s="135">
        <v>8</v>
      </c>
    </row>
    <row r="240" spans="112:114" x14ac:dyDescent="0.25">
      <c r="DH240" s="130">
        <v>373</v>
      </c>
      <c r="DI240" s="131" t="s">
        <v>784</v>
      </c>
      <c r="DJ240" s="135">
        <v>9</v>
      </c>
    </row>
    <row r="241" spans="112:114" x14ac:dyDescent="0.25">
      <c r="DH241" s="130">
        <v>374</v>
      </c>
      <c r="DI241" s="131" t="s">
        <v>785</v>
      </c>
      <c r="DJ241" s="135">
        <v>10</v>
      </c>
    </row>
    <row r="242" spans="112:114" x14ac:dyDescent="0.25">
      <c r="DH242" s="130">
        <v>375</v>
      </c>
      <c r="DI242" s="131" t="s">
        <v>786</v>
      </c>
      <c r="DJ242" s="135">
        <v>11</v>
      </c>
    </row>
    <row r="243" spans="112:114" x14ac:dyDescent="0.25">
      <c r="DH243" s="130">
        <v>376</v>
      </c>
      <c r="DI243" s="131" t="s">
        <v>787</v>
      </c>
      <c r="DJ243" s="135">
        <v>8</v>
      </c>
    </row>
    <row r="244" spans="112:114" x14ac:dyDescent="0.25">
      <c r="DH244" s="130">
        <v>377</v>
      </c>
      <c r="DI244" s="131" t="s">
        <v>788</v>
      </c>
      <c r="DJ244" s="135">
        <v>9</v>
      </c>
    </row>
    <row r="245" spans="112:114" x14ac:dyDescent="0.25">
      <c r="DH245" s="130">
        <v>378</v>
      </c>
      <c r="DI245" s="131" t="s">
        <v>789</v>
      </c>
      <c r="DJ245" s="135">
        <v>11</v>
      </c>
    </row>
    <row r="246" spans="112:114" x14ac:dyDescent="0.25">
      <c r="DH246" s="130">
        <v>381</v>
      </c>
      <c r="DI246" s="131" t="s">
        <v>732</v>
      </c>
      <c r="DJ246" s="135">
        <v>10</v>
      </c>
    </row>
    <row r="247" spans="112:114" x14ac:dyDescent="0.25">
      <c r="DH247" s="130">
        <v>382</v>
      </c>
      <c r="DI247" s="131" t="s">
        <v>733</v>
      </c>
      <c r="DJ247" s="135">
        <v>11</v>
      </c>
    </row>
    <row r="248" spans="112:114" x14ac:dyDescent="0.25">
      <c r="DH248" s="130">
        <v>383</v>
      </c>
      <c r="DI248" s="131" t="s">
        <v>734</v>
      </c>
      <c r="DJ248" s="135">
        <v>12</v>
      </c>
    </row>
    <row r="249" spans="112:114" x14ac:dyDescent="0.25">
      <c r="DH249" s="130">
        <v>410</v>
      </c>
      <c r="DI249" s="131" t="s">
        <v>790</v>
      </c>
      <c r="DJ249" s="135">
        <v>5</v>
      </c>
    </row>
    <row r="250" spans="112:114" x14ac:dyDescent="0.25">
      <c r="DH250" s="130">
        <v>411</v>
      </c>
      <c r="DI250" s="131" t="s">
        <v>791</v>
      </c>
      <c r="DJ250" s="135">
        <v>6</v>
      </c>
    </row>
    <row r="251" spans="112:114" x14ac:dyDescent="0.25">
      <c r="DH251" s="130">
        <v>412</v>
      </c>
      <c r="DI251" s="131" t="s">
        <v>792</v>
      </c>
      <c r="DJ251" s="135">
        <v>7</v>
      </c>
    </row>
    <row r="252" spans="112:114" x14ac:dyDescent="0.25">
      <c r="DH252" s="130">
        <v>413</v>
      </c>
      <c r="DI252" s="131" t="s">
        <v>793</v>
      </c>
      <c r="DJ252" s="135">
        <v>8</v>
      </c>
    </row>
    <row r="253" spans="112:114" x14ac:dyDescent="0.25">
      <c r="DH253" s="130">
        <v>420</v>
      </c>
      <c r="DI253" s="131" t="s">
        <v>794</v>
      </c>
      <c r="DJ253" s="135">
        <v>4</v>
      </c>
    </row>
    <row r="254" spans="112:114" x14ac:dyDescent="0.25">
      <c r="DH254" s="130">
        <v>421</v>
      </c>
      <c r="DI254" s="131" t="s">
        <v>795</v>
      </c>
      <c r="DJ254" s="135">
        <v>5</v>
      </c>
    </row>
    <row r="255" spans="112:114" x14ac:dyDescent="0.25">
      <c r="DH255" s="130">
        <v>422</v>
      </c>
      <c r="DI255" s="131" t="s">
        <v>796</v>
      </c>
      <c r="DJ255" s="135">
        <v>6</v>
      </c>
    </row>
    <row r="256" spans="112:114" x14ac:dyDescent="0.25">
      <c r="DH256" s="130">
        <v>423</v>
      </c>
      <c r="DI256" s="131" t="s">
        <v>797</v>
      </c>
      <c r="DJ256" s="135">
        <v>7</v>
      </c>
    </row>
    <row r="257" spans="112:114" x14ac:dyDescent="0.25">
      <c r="DH257" s="130">
        <v>424</v>
      </c>
      <c r="DI257" s="131" t="s">
        <v>798</v>
      </c>
      <c r="DJ257" s="135">
        <v>8</v>
      </c>
    </row>
    <row r="258" spans="112:114" x14ac:dyDescent="0.25">
      <c r="DH258" s="130">
        <v>430</v>
      </c>
      <c r="DI258" s="131" t="s">
        <v>799</v>
      </c>
      <c r="DJ258" s="135">
        <v>6</v>
      </c>
    </row>
    <row r="259" spans="112:114" x14ac:dyDescent="0.25">
      <c r="DH259" s="130">
        <v>431</v>
      </c>
      <c r="DI259" s="131" t="s">
        <v>800</v>
      </c>
      <c r="DJ259" s="135">
        <v>7</v>
      </c>
    </row>
    <row r="260" spans="112:114" x14ac:dyDescent="0.25">
      <c r="DH260" s="130">
        <v>432</v>
      </c>
      <c r="DI260" s="131" t="s">
        <v>801</v>
      </c>
      <c r="DJ260" s="135">
        <v>8</v>
      </c>
    </row>
    <row r="261" spans="112:114" x14ac:dyDescent="0.25">
      <c r="DH261" s="130">
        <v>433</v>
      </c>
      <c r="DI261" s="131" t="s">
        <v>802</v>
      </c>
      <c r="DJ261" s="135">
        <v>9</v>
      </c>
    </row>
    <row r="262" spans="112:114" x14ac:dyDescent="0.25">
      <c r="DH262" s="130">
        <v>434</v>
      </c>
      <c r="DI262" s="131" t="s">
        <v>803</v>
      </c>
      <c r="DJ262" s="135">
        <v>10</v>
      </c>
    </row>
    <row r="263" spans="112:114" x14ac:dyDescent="0.25">
      <c r="DH263" s="130">
        <v>441</v>
      </c>
      <c r="DI263" s="131" t="s">
        <v>804</v>
      </c>
      <c r="DJ263" s="135">
        <v>7</v>
      </c>
    </row>
    <row r="264" spans="112:114" x14ac:dyDescent="0.25">
      <c r="DH264" s="130">
        <v>442</v>
      </c>
      <c r="DI264" s="131" t="s">
        <v>805</v>
      </c>
      <c r="DJ264" s="135">
        <v>8</v>
      </c>
    </row>
    <row r="265" spans="112:114" x14ac:dyDescent="0.25">
      <c r="DH265" s="130">
        <v>443</v>
      </c>
      <c r="DI265" s="131" t="s">
        <v>806</v>
      </c>
      <c r="DJ265" s="135">
        <v>9</v>
      </c>
    </row>
    <row r="266" spans="112:114" x14ac:dyDescent="0.25">
      <c r="DH266" s="130">
        <v>444</v>
      </c>
      <c r="DI266" s="131" t="s">
        <v>807</v>
      </c>
      <c r="DJ266" s="135">
        <v>10</v>
      </c>
    </row>
    <row r="267" spans="112:114" x14ac:dyDescent="0.25">
      <c r="DH267" s="130">
        <v>451</v>
      </c>
      <c r="DI267" s="131" t="s">
        <v>808</v>
      </c>
      <c r="DJ267" s="135">
        <v>7</v>
      </c>
    </row>
    <row r="268" spans="112:114" x14ac:dyDescent="0.25">
      <c r="DH268" s="130">
        <v>452</v>
      </c>
      <c r="DI268" s="131" t="s">
        <v>809</v>
      </c>
      <c r="DJ268" s="135">
        <v>8</v>
      </c>
    </row>
    <row r="269" spans="112:114" x14ac:dyDescent="0.25">
      <c r="DH269" s="130">
        <v>453</v>
      </c>
      <c r="DI269" s="131" t="s">
        <v>810</v>
      </c>
      <c r="DJ269" s="135">
        <v>9</v>
      </c>
    </row>
    <row r="270" spans="112:114" x14ac:dyDescent="0.25">
      <c r="DH270" s="130">
        <v>454</v>
      </c>
      <c r="DI270" s="131" t="s">
        <v>811</v>
      </c>
      <c r="DJ270" s="135">
        <v>10</v>
      </c>
    </row>
    <row r="271" spans="112:114" x14ac:dyDescent="0.25">
      <c r="DH271" s="130">
        <v>460</v>
      </c>
      <c r="DI271" s="131" t="s">
        <v>812</v>
      </c>
      <c r="DJ271" s="135">
        <v>6</v>
      </c>
    </row>
    <row r="272" spans="112:114" x14ac:dyDescent="0.25">
      <c r="DH272" s="130">
        <v>461</v>
      </c>
      <c r="DI272" s="131" t="s">
        <v>813</v>
      </c>
      <c r="DJ272" s="135">
        <v>7</v>
      </c>
    </row>
    <row r="273" spans="112:114" x14ac:dyDescent="0.25">
      <c r="DH273" s="130">
        <v>462</v>
      </c>
      <c r="DI273" s="131" t="s">
        <v>814</v>
      </c>
      <c r="DJ273" s="135">
        <v>8</v>
      </c>
    </row>
    <row r="274" spans="112:114" x14ac:dyDescent="0.25">
      <c r="DH274" s="130">
        <v>463</v>
      </c>
      <c r="DI274" s="131" t="s">
        <v>815</v>
      </c>
      <c r="DJ274" s="135">
        <v>9</v>
      </c>
    </row>
    <row r="275" spans="112:114" x14ac:dyDescent="0.25">
      <c r="DH275" s="130">
        <v>464</v>
      </c>
      <c r="DI275" s="131" t="s">
        <v>816</v>
      </c>
      <c r="DJ275" s="135">
        <v>10</v>
      </c>
    </row>
    <row r="276" spans="112:114" x14ac:dyDescent="0.25">
      <c r="DH276" s="130">
        <v>490</v>
      </c>
      <c r="DI276" s="131" t="s">
        <v>732</v>
      </c>
      <c r="DJ276" s="135">
        <v>8</v>
      </c>
    </row>
    <row r="277" spans="112:114" x14ac:dyDescent="0.25">
      <c r="DH277" s="130">
        <v>491</v>
      </c>
      <c r="DI277" s="131" t="s">
        <v>733</v>
      </c>
      <c r="DJ277" s="135">
        <v>9</v>
      </c>
    </row>
    <row r="278" spans="112:114" x14ac:dyDescent="0.25">
      <c r="DH278" s="130">
        <v>492</v>
      </c>
      <c r="DI278" s="131" t="s">
        <v>734</v>
      </c>
      <c r="DJ278" s="135">
        <v>10</v>
      </c>
    </row>
    <row r="279" spans="112:114" x14ac:dyDescent="0.25">
      <c r="DH279" s="130">
        <v>493</v>
      </c>
      <c r="DI279" s="131" t="s">
        <v>817</v>
      </c>
      <c r="DJ279" s="135">
        <v>11</v>
      </c>
    </row>
    <row r="280" spans="112:114" x14ac:dyDescent="0.25">
      <c r="DH280" s="130">
        <v>494</v>
      </c>
      <c r="DI280" s="131" t="s">
        <v>736</v>
      </c>
      <c r="DJ280" s="135">
        <v>12</v>
      </c>
    </row>
    <row r="281" spans="112:114" x14ac:dyDescent="0.25">
      <c r="DH281" s="130">
        <v>501</v>
      </c>
      <c r="DI281" s="131" t="s">
        <v>818</v>
      </c>
      <c r="DJ281" s="135">
        <v>1</v>
      </c>
    </row>
    <row r="282" spans="112:114" x14ac:dyDescent="0.25">
      <c r="DH282" s="130">
        <v>502</v>
      </c>
      <c r="DI282" s="131" t="s">
        <v>819</v>
      </c>
      <c r="DJ282" s="135">
        <v>2</v>
      </c>
    </row>
    <row r="283" spans="112:114" x14ac:dyDescent="0.25">
      <c r="DH283" s="130">
        <v>504</v>
      </c>
      <c r="DI283" s="131" t="s">
        <v>821</v>
      </c>
      <c r="DJ283" s="135">
        <v>4</v>
      </c>
    </row>
    <row r="284" spans="112:114" x14ac:dyDescent="0.25">
      <c r="DH284" s="130">
        <v>506</v>
      </c>
      <c r="DI284" s="131" t="s">
        <v>822</v>
      </c>
      <c r="DJ284" s="135">
        <v>3</v>
      </c>
    </row>
    <row r="285" spans="112:114" x14ac:dyDescent="0.25">
      <c r="DH285" s="130">
        <v>507</v>
      </c>
      <c r="DI285" s="131" t="s">
        <v>823</v>
      </c>
      <c r="DJ285" s="135">
        <v>4</v>
      </c>
    </row>
    <row r="286" spans="112:114" x14ac:dyDescent="0.25">
      <c r="DH286" s="130">
        <v>503</v>
      </c>
      <c r="DI286" s="131" t="s">
        <v>820</v>
      </c>
      <c r="DJ286" s="135">
        <v>3</v>
      </c>
    </row>
    <row r="287" spans="112:114" x14ac:dyDescent="0.25">
      <c r="DH287" s="130">
        <v>508</v>
      </c>
      <c r="DI287" s="131" t="s">
        <v>824</v>
      </c>
      <c r="DJ287" s="135">
        <v>5</v>
      </c>
    </row>
    <row r="288" spans="112:114" x14ac:dyDescent="0.25">
      <c r="DH288" s="130">
        <v>509</v>
      </c>
      <c r="DI288" s="131" t="s">
        <v>825</v>
      </c>
      <c r="DJ288" s="135">
        <v>6</v>
      </c>
    </row>
    <row r="289" spans="112:114" x14ac:dyDescent="0.25">
      <c r="DH289" s="130">
        <v>511</v>
      </c>
      <c r="DI289" s="131" t="s">
        <v>826</v>
      </c>
      <c r="DJ289" s="135">
        <v>4</v>
      </c>
    </row>
    <row r="290" spans="112:114" x14ac:dyDescent="0.25">
      <c r="DH290" s="130">
        <v>512</v>
      </c>
      <c r="DI290" s="131" t="s">
        <v>827</v>
      </c>
      <c r="DJ290" s="135">
        <v>5</v>
      </c>
    </row>
    <row r="291" spans="112:114" x14ac:dyDescent="0.25">
      <c r="DH291" s="130">
        <v>513</v>
      </c>
      <c r="DI291" s="131" t="s">
        <v>828</v>
      </c>
      <c r="DJ291" s="135">
        <v>6</v>
      </c>
    </row>
    <row r="292" spans="112:114" x14ac:dyDescent="0.25">
      <c r="DH292" s="130">
        <v>514</v>
      </c>
      <c r="DI292" s="131" t="s">
        <v>829</v>
      </c>
      <c r="DJ292" s="135">
        <v>7</v>
      </c>
    </row>
    <row r="293" spans="112:114" x14ac:dyDescent="0.25">
      <c r="DH293" s="130">
        <v>516</v>
      </c>
      <c r="DI293" s="131" t="s">
        <v>830</v>
      </c>
      <c r="DJ293" s="135">
        <v>4</v>
      </c>
    </row>
    <row r="294" spans="112:114" x14ac:dyDescent="0.25">
      <c r="DH294" s="130">
        <v>517</v>
      </c>
      <c r="DI294" s="131" t="s">
        <v>831</v>
      </c>
      <c r="DJ294" s="135">
        <v>5</v>
      </c>
    </row>
    <row r="295" spans="112:114" x14ac:dyDescent="0.25">
      <c r="DH295" s="130">
        <v>518</v>
      </c>
      <c r="DI295" s="131" t="s">
        <v>832</v>
      </c>
      <c r="DJ295" s="135">
        <v>6</v>
      </c>
    </row>
    <row r="296" spans="112:114" x14ac:dyDescent="0.25">
      <c r="DH296" s="130">
        <v>521</v>
      </c>
      <c r="DI296" s="131" t="s">
        <v>833</v>
      </c>
      <c r="DJ296" s="135">
        <v>4</v>
      </c>
    </row>
    <row r="297" spans="112:114" x14ac:dyDescent="0.25">
      <c r="DH297" s="130">
        <v>522</v>
      </c>
      <c r="DI297" s="131" t="s">
        <v>834</v>
      </c>
      <c r="DJ297" s="135">
        <v>5</v>
      </c>
    </row>
    <row r="298" spans="112:114" x14ac:dyDescent="0.25">
      <c r="DH298" s="130">
        <v>523</v>
      </c>
      <c r="DI298" s="131" t="s">
        <v>835</v>
      </c>
      <c r="DJ298" s="135">
        <v>6</v>
      </c>
    </row>
    <row r="299" spans="112:114" x14ac:dyDescent="0.25">
      <c r="DH299" s="130">
        <v>524</v>
      </c>
      <c r="DI299" s="131" t="s">
        <v>836</v>
      </c>
      <c r="DJ299" s="135">
        <v>7</v>
      </c>
    </row>
    <row r="300" spans="112:114" x14ac:dyDescent="0.25">
      <c r="DH300" s="130">
        <v>531</v>
      </c>
      <c r="DI300" s="131" t="s">
        <v>837</v>
      </c>
      <c r="DJ300" s="135">
        <v>5</v>
      </c>
    </row>
    <row r="301" spans="112:114" x14ac:dyDescent="0.25">
      <c r="DH301" s="130">
        <v>532</v>
      </c>
      <c r="DI301" s="131" t="s">
        <v>838</v>
      </c>
      <c r="DJ301" s="135">
        <v>6</v>
      </c>
    </row>
    <row r="302" spans="112:114" x14ac:dyDescent="0.25">
      <c r="DH302" s="130">
        <v>533</v>
      </c>
      <c r="DI302" s="131" t="s">
        <v>839</v>
      </c>
      <c r="DJ302" s="135">
        <v>6</v>
      </c>
    </row>
    <row r="303" spans="112:114" x14ac:dyDescent="0.25">
      <c r="DH303" s="130">
        <v>534</v>
      </c>
      <c r="DI303" s="131" t="s">
        <v>840</v>
      </c>
      <c r="DJ303" s="135">
        <v>7</v>
      </c>
    </row>
    <row r="304" spans="112:114" x14ac:dyDescent="0.25">
      <c r="DH304" s="130">
        <v>541</v>
      </c>
      <c r="DI304" s="131" t="s">
        <v>841</v>
      </c>
      <c r="DJ304" s="135">
        <v>6</v>
      </c>
    </row>
    <row r="305" spans="112:114" x14ac:dyDescent="0.25">
      <c r="DH305" s="130">
        <v>542</v>
      </c>
      <c r="DI305" s="131" t="s">
        <v>842</v>
      </c>
      <c r="DJ305" s="135">
        <v>7</v>
      </c>
    </row>
    <row r="306" spans="112:114" x14ac:dyDescent="0.25">
      <c r="DH306" s="130">
        <v>543</v>
      </c>
      <c r="DI306" s="131" t="s">
        <v>843</v>
      </c>
      <c r="DJ306" s="135">
        <v>8</v>
      </c>
    </row>
    <row r="307" spans="112:114" x14ac:dyDescent="0.25">
      <c r="DH307" s="130">
        <v>544</v>
      </c>
      <c r="DI307" s="131" t="s">
        <v>844</v>
      </c>
      <c r="DJ307" s="135">
        <v>9</v>
      </c>
    </row>
    <row r="308" spans="112:114" x14ac:dyDescent="0.25">
      <c r="DH308" s="130">
        <v>545</v>
      </c>
      <c r="DI308" s="131" t="s">
        <v>845</v>
      </c>
      <c r="DJ308" s="135">
        <v>10</v>
      </c>
    </row>
    <row r="309" spans="112:114" x14ac:dyDescent="0.25">
      <c r="DH309" s="130">
        <v>550</v>
      </c>
      <c r="DI309" s="131" t="s">
        <v>846</v>
      </c>
      <c r="DJ309" s="135">
        <v>7</v>
      </c>
    </row>
    <row r="310" spans="112:114" x14ac:dyDescent="0.25">
      <c r="DH310" s="130">
        <v>551</v>
      </c>
      <c r="DI310" s="131" t="s">
        <v>732</v>
      </c>
      <c r="DJ310" s="135">
        <v>8</v>
      </c>
    </row>
    <row r="311" spans="112:114" x14ac:dyDescent="0.25">
      <c r="DH311" s="130">
        <v>552</v>
      </c>
      <c r="DI311" s="131" t="s">
        <v>733</v>
      </c>
      <c r="DJ311" s="135">
        <v>9</v>
      </c>
    </row>
    <row r="312" spans="112:114" x14ac:dyDescent="0.25">
      <c r="DH312" s="130">
        <v>553</v>
      </c>
      <c r="DI312" s="131" t="s">
        <v>734</v>
      </c>
      <c r="DJ312" s="135">
        <v>10</v>
      </c>
    </row>
    <row r="313" spans="112:114" x14ac:dyDescent="0.25">
      <c r="DH313" s="130">
        <v>554</v>
      </c>
      <c r="DI313" s="131" t="s">
        <v>817</v>
      </c>
      <c r="DJ313" s="135">
        <v>11</v>
      </c>
    </row>
    <row r="314" spans="112:114" x14ac:dyDescent="0.25">
      <c r="DH314" s="130">
        <v>555</v>
      </c>
      <c r="DI314" s="132" t="s">
        <v>736</v>
      </c>
      <c r="DJ314" s="135">
        <v>12</v>
      </c>
    </row>
    <row r="315" spans="112:114" x14ac:dyDescent="0.25">
      <c r="DH315" s="130">
        <v>561</v>
      </c>
      <c r="DI315" s="131" t="s">
        <v>847</v>
      </c>
      <c r="DJ315" s="135">
        <v>3</v>
      </c>
    </row>
    <row r="316" spans="112:114" x14ac:dyDescent="0.25">
      <c r="DH316" s="130">
        <v>562</v>
      </c>
      <c r="DI316" s="131" t="s">
        <v>848</v>
      </c>
      <c r="DJ316" s="135">
        <v>4</v>
      </c>
    </row>
    <row r="317" spans="112:114" x14ac:dyDescent="0.25">
      <c r="DH317" s="130">
        <v>563</v>
      </c>
      <c r="DI317" s="131" t="s">
        <v>849</v>
      </c>
      <c r="DJ317" s="135">
        <v>5</v>
      </c>
    </row>
    <row r="318" spans="112:114" x14ac:dyDescent="0.25">
      <c r="DH318" s="130">
        <v>564</v>
      </c>
      <c r="DI318" s="131" t="s">
        <v>850</v>
      </c>
      <c r="DJ318" s="135">
        <v>6</v>
      </c>
    </row>
    <row r="319" spans="112:114" x14ac:dyDescent="0.25">
      <c r="DH319" s="130">
        <v>565</v>
      </c>
      <c r="DI319" s="131" t="s">
        <v>851</v>
      </c>
      <c r="DJ319" s="135">
        <v>7</v>
      </c>
    </row>
    <row r="320" spans="112:114" x14ac:dyDescent="0.25">
      <c r="DH320" s="130">
        <v>566</v>
      </c>
      <c r="DI320" s="131" t="s">
        <v>0</v>
      </c>
      <c r="DJ320" s="135">
        <v>8</v>
      </c>
    </row>
    <row r="321" spans="112:114" x14ac:dyDescent="0.25">
      <c r="DH321" s="130">
        <v>571</v>
      </c>
      <c r="DI321" s="131" t="s">
        <v>1</v>
      </c>
      <c r="DJ321" s="135">
        <v>3</v>
      </c>
    </row>
    <row r="322" spans="112:114" x14ac:dyDescent="0.25">
      <c r="DH322" s="130">
        <v>572</v>
      </c>
      <c r="DI322" s="131" t="s">
        <v>2</v>
      </c>
      <c r="DJ322" s="135">
        <v>4</v>
      </c>
    </row>
    <row r="323" spans="112:114" x14ac:dyDescent="0.25">
      <c r="DH323" s="130">
        <v>573</v>
      </c>
      <c r="DI323" s="131" t="s">
        <v>3</v>
      </c>
      <c r="DJ323" s="135">
        <v>5</v>
      </c>
    </row>
    <row r="324" spans="112:114" x14ac:dyDescent="0.25">
      <c r="DH324" s="130">
        <v>574</v>
      </c>
      <c r="DI324" s="131" t="s">
        <v>4</v>
      </c>
      <c r="DJ324" s="135">
        <v>6</v>
      </c>
    </row>
    <row r="325" spans="112:114" x14ac:dyDescent="0.25">
      <c r="DH325" s="130">
        <v>575</v>
      </c>
      <c r="DI325" s="131" t="s">
        <v>5</v>
      </c>
      <c r="DJ325" s="135">
        <v>7</v>
      </c>
    </row>
    <row r="326" spans="112:114" x14ac:dyDescent="0.25">
      <c r="DH326" s="130">
        <v>576</v>
      </c>
      <c r="DI326" s="131" t="s">
        <v>6</v>
      </c>
      <c r="DJ326" s="135">
        <v>8</v>
      </c>
    </row>
    <row r="327" spans="112:114" x14ac:dyDescent="0.25">
      <c r="DH327" s="130">
        <v>577</v>
      </c>
      <c r="DI327" s="131" t="s">
        <v>7</v>
      </c>
      <c r="DJ327" s="136"/>
    </row>
    <row r="328" spans="112:114" x14ac:dyDescent="0.25">
      <c r="DH328" s="130">
        <v>578</v>
      </c>
      <c r="DI328" s="131" t="s">
        <v>8</v>
      </c>
      <c r="DJ328" s="135">
        <v>7</v>
      </c>
    </row>
    <row r="329" spans="112:114" x14ac:dyDescent="0.25">
      <c r="DH329" s="130">
        <v>580</v>
      </c>
      <c r="DI329" s="131" t="s">
        <v>9</v>
      </c>
      <c r="DJ329" s="135">
        <v>2</v>
      </c>
    </row>
    <row r="330" spans="112:114" x14ac:dyDescent="0.25">
      <c r="DH330" s="130">
        <v>581</v>
      </c>
      <c r="DI330" s="131" t="s">
        <v>10</v>
      </c>
      <c r="DJ330" s="135">
        <v>3</v>
      </c>
    </row>
    <row r="331" spans="112:114" x14ac:dyDescent="0.25">
      <c r="DH331" s="130">
        <v>582</v>
      </c>
      <c r="DI331" s="131" t="s">
        <v>11</v>
      </c>
      <c r="DJ331" s="135">
        <v>4</v>
      </c>
    </row>
    <row r="332" spans="112:114" x14ac:dyDescent="0.25">
      <c r="DH332" s="130">
        <v>583</v>
      </c>
      <c r="DI332" s="131" t="s">
        <v>12</v>
      </c>
      <c r="DJ332" s="135">
        <v>4</v>
      </c>
    </row>
    <row r="333" spans="112:114" x14ac:dyDescent="0.25">
      <c r="DH333" s="130">
        <v>584</v>
      </c>
      <c r="DI333" s="131" t="s">
        <v>13</v>
      </c>
      <c r="DJ333" s="135">
        <v>5</v>
      </c>
    </row>
    <row r="334" spans="112:114" x14ac:dyDescent="0.25">
      <c r="DH334" s="130">
        <v>585</v>
      </c>
      <c r="DI334" s="131" t="s">
        <v>14</v>
      </c>
      <c r="DJ334" s="135">
        <v>6</v>
      </c>
    </row>
    <row r="335" spans="112:114" x14ac:dyDescent="0.25">
      <c r="DH335" s="130">
        <v>586</v>
      </c>
      <c r="DI335" s="131" t="s">
        <v>15</v>
      </c>
      <c r="DJ335" s="135">
        <v>7</v>
      </c>
    </row>
    <row r="336" spans="112:114" x14ac:dyDescent="0.25">
      <c r="DH336" s="130">
        <v>587</v>
      </c>
      <c r="DI336" s="131" t="s">
        <v>16</v>
      </c>
      <c r="DJ336" s="135">
        <v>8</v>
      </c>
    </row>
    <row r="337" spans="112:114" x14ac:dyDescent="0.25">
      <c r="DH337" s="130">
        <v>590</v>
      </c>
      <c r="DI337" s="131" t="s">
        <v>846</v>
      </c>
      <c r="DJ337" s="135">
        <v>7</v>
      </c>
    </row>
    <row r="338" spans="112:114" x14ac:dyDescent="0.25">
      <c r="DH338" s="130">
        <v>591</v>
      </c>
      <c r="DI338" s="131" t="s">
        <v>17</v>
      </c>
      <c r="DJ338" s="135">
        <v>8</v>
      </c>
    </row>
    <row r="339" spans="112:114" x14ac:dyDescent="0.25">
      <c r="DH339" s="130">
        <v>592</v>
      </c>
      <c r="DI339" s="131" t="s">
        <v>18</v>
      </c>
      <c r="DJ339" s="135">
        <v>9</v>
      </c>
    </row>
    <row r="340" spans="112:114" x14ac:dyDescent="0.25">
      <c r="DH340" s="130">
        <v>593</v>
      </c>
      <c r="DI340" s="131" t="s">
        <v>19</v>
      </c>
      <c r="DJ340" s="135">
        <v>10</v>
      </c>
    </row>
    <row r="341" spans="112:114" x14ac:dyDescent="0.25">
      <c r="DH341" s="130">
        <v>594</v>
      </c>
      <c r="DI341" s="131" t="s">
        <v>20</v>
      </c>
      <c r="DJ341" s="135">
        <v>11</v>
      </c>
    </row>
    <row r="342" spans="112:114" x14ac:dyDescent="0.25">
      <c r="DH342" s="130">
        <v>601</v>
      </c>
      <c r="DI342" s="131" t="s">
        <v>21</v>
      </c>
      <c r="DJ342" s="135">
        <v>4</v>
      </c>
    </row>
    <row r="343" spans="112:114" x14ac:dyDescent="0.25">
      <c r="DH343" s="130">
        <v>602</v>
      </c>
      <c r="DI343" s="131" t="s">
        <v>22</v>
      </c>
      <c r="DJ343" s="135">
        <v>5</v>
      </c>
    </row>
    <row r="344" spans="112:114" x14ac:dyDescent="0.25">
      <c r="DH344" s="130">
        <v>603</v>
      </c>
      <c r="DI344" s="131" t="s">
        <v>23</v>
      </c>
      <c r="DJ344" s="135">
        <v>6</v>
      </c>
    </row>
    <row r="345" spans="112:114" x14ac:dyDescent="0.25">
      <c r="DH345" s="130">
        <v>604</v>
      </c>
      <c r="DI345" s="131" t="s">
        <v>24</v>
      </c>
      <c r="DJ345" s="135">
        <v>7</v>
      </c>
    </row>
    <row r="346" spans="112:114" x14ac:dyDescent="0.25">
      <c r="DH346" s="130">
        <v>611</v>
      </c>
      <c r="DI346" s="131" t="s">
        <v>25</v>
      </c>
      <c r="DJ346" s="135">
        <v>1</v>
      </c>
    </row>
    <row r="347" spans="112:114" x14ac:dyDescent="0.25">
      <c r="DH347" s="130">
        <v>612</v>
      </c>
      <c r="DI347" s="131" t="s">
        <v>26</v>
      </c>
      <c r="DJ347" s="135">
        <v>2</v>
      </c>
    </row>
    <row r="348" spans="112:114" x14ac:dyDescent="0.25">
      <c r="DH348" s="130">
        <v>613</v>
      </c>
      <c r="DI348" s="131" t="s">
        <v>27</v>
      </c>
      <c r="DJ348" s="135">
        <v>3</v>
      </c>
    </row>
    <row r="349" spans="112:114" x14ac:dyDescent="0.25">
      <c r="DH349" s="130">
        <v>614</v>
      </c>
      <c r="DI349" s="131" t="s">
        <v>28</v>
      </c>
      <c r="DJ349" s="135">
        <v>4</v>
      </c>
    </row>
    <row r="350" spans="112:114" x14ac:dyDescent="0.25">
      <c r="DH350" s="130">
        <v>631</v>
      </c>
      <c r="DI350" s="131" t="s">
        <v>29</v>
      </c>
      <c r="DJ350" s="135">
        <v>8</v>
      </c>
    </row>
    <row r="351" spans="112:114" x14ac:dyDescent="0.25">
      <c r="DH351" s="130">
        <v>632</v>
      </c>
      <c r="DI351" s="131" t="s">
        <v>30</v>
      </c>
      <c r="DJ351" s="135">
        <v>9</v>
      </c>
    </row>
    <row r="352" spans="112:114" x14ac:dyDescent="0.25">
      <c r="DH352" s="130">
        <v>633</v>
      </c>
      <c r="DI352" s="131" t="s">
        <v>31</v>
      </c>
      <c r="DJ352" s="135">
        <v>10</v>
      </c>
    </row>
    <row r="353" spans="112:114" x14ac:dyDescent="0.25">
      <c r="DH353" s="130">
        <v>634</v>
      </c>
      <c r="DI353" s="131" t="s">
        <v>32</v>
      </c>
      <c r="DJ353" s="135">
        <v>11</v>
      </c>
    </row>
    <row r="354" spans="112:114" x14ac:dyDescent="0.25">
      <c r="DH354" s="130">
        <v>690</v>
      </c>
      <c r="DI354" s="131" t="s">
        <v>732</v>
      </c>
      <c r="DJ354" s="135">
        <v>8</v>
      </c>
    </row>
    <row r="355" spans="112:114" x14ac:dyDescent="0.25">
      <c r="DH355" s="130">
        <v>691</v>
      </c>
      <c r="DI355" s="131" t="s">
        <v>733</v>
      </c>
      <c r="DJ355" s="135">
        <v>9</v>
      </c>
    </row>
    <row r="356" spans="112:114" x14ac:dyDescent="0.25">
      <c r="DH356" s="130">
        <v>692</v>
      </c>
      <c r="DI356" s="131" t="s">
        <v>734</v>
      </c>
      <c r="DJ356" s="135">
        <v>10</v>
      </c>
    </row>
    <row r="357" spans="112:114" x14ac:dyDescent="0.25">
      <c r="DH357" s="130">
        <v>693</v>
      </c>
      <c r="DI357" s="131" t="s">
        <v>817</v>
      </c>
      <c r="DJ357" s="135">
        <v>11</v>
      </c>
    </row>
    <row r="358" spans="112:114" x14ac:dyDescent="0.25">
      <c r="DH358" s="130">
        <v>694</v>
      </c>
      <c r="DI358" s="131" t="s">
        <v>736</v>
      </c>
      <c r="DJ358" s="135">
        <v>12</v>
      </c>
    </row>
    <row r="359" spans="112:114" x14ac:dyDescent="0.25">
      <c r="DH359" s="130">
        <v>706</v>
      </c>
      <c r="DI359" s="131" t="s">
        <v>33</v>
      </c>
      <c r="DJ359" s="135">
        <v>4</v>
      </c>
    </row>
    <row r="360" spans="112:114" x14ac:dyDescent="0.25">
      <c r="DH360" s="130">
        <v>707</v>
      </c>
      <c r="DI360" s="131" t="s">
        <v>34</v>
      </c>
      <c r="DJ360" s="135">
        <v>5</v>
      </c>
    </row>
    <row r="361" spans="112:114" x14ac:dyDescent="0.25">
      <c r="DH361" s="130">
        <v>708</v>
      </c>
      <c r="DI361" s="131" t="s">
        <v>35</v>
      </c>
      <c r="DJ361" s="135">
        <v>6</v>
      </c>
    </row>
    <row r="362" spans="112:114" x14ac:dyDescent="0.25">
      <c r="DH362" s="130">
        <v>709</v>
      </c>
      <c r="DI362" s="131" t="s">
        <v>36</v>
      </c>
      <c r="DJ362" s="135">
        <v>7</v>
      </c>
    </row>
    <row r="363" spans="112:114" x14ac:dyDescent="0.25">
      <c r="DH363" s="130">
        <v>710</v>
      </c>
      <c r="DI363" s="131" t="s">
        <v>37</v>
      </c>
      <c r="DJ363" s="135">
        <v>6</v>
      </c>
    </row>
    <row r="364" spans="112:114" x14ac:dyDescent="0.25">
      <c r="DH364" s="130">
        <v>711</v>
      </c>
      <c r="DI364" s="131" t="s">
        <v>38</v>
      </c>
      <c r="DJ364" s="135">
        <v>7</v>
      </c>
    </row>
    <row r="365" spans="112:114" x14ac:dyDescent="0.25">
      <c r="DH365" s="130">
        <v>712</v>
      </c>
      <c r="DI365" s="131" t="s">
        <v>39</v>
      </c>
      <c r="DJ365" s="135">
        <v>8</v>
      </c>
    </row>
    <row r="366" spans="112:114" x14ac:dyDescent="0.25">
      <c r="DH366" s="130">
        <v>713</v>
      </c>
      <c r="DI366" s="131" t="s">
        <v>40</v>
      </c>
      <c r="DJ366" s="135">
        <v>9</v>
      </c>
    </row>
    <row r="367" spans="112:114" x14ac:dyDescent="0.25">
      <c r="DH367" s="130">
        <v>714</v>
      </c>
      <c r="DI367" s="131" t="s">
        <v>41</v>
      </c>
      <c r="DJ367" s="135">
        <v>10</v>
      </c>
    </row>
    <row r="368" spans="112:114" x14ac:dyDescent="0.25">
      <c r="DH368" s="130">
        <v>720</v>
      </c>
      <c r="DI368" s="131" t="s">
        <v>42</v>
      </c>
      <c r="DJ368" s="135">
        <v>6</v>
      </c>
    </row>
    <row r="369" spans="112:114" x14ac:dyDescent="0.25">
      <c r="DH369" s="130">
        <v>721</v>
      </c>
      <c r="DI369" s="131" t="s">
        <v>43</v>
      </c>
      <c r="DJ369" s="135">
        <v>7</v>
      </c>
    </row>
    <row r="370" spans="112:114" x14ac:dyDescent="0.25">
      <c r="DH370" s="130">
        <v>722</v>
      </c>
      <c r="DI370" s="131" t="s">
        <v>44</v>
      </c>
      <c r="DJ370" s="135">
        <v>8</v>
      </c>
    </row>
    <row r="371" spans="112:114" x14ac:dyDescent="0.25">
      <c r="DH371" s="130">
        <v>723</v>
      </c>
      <c r="DI371" s="131" t="s">
        <v>45</v>
      </c>
      <c r="DJ371" s="135">
        <v>9</v>
      </c>
    </row>
    <row r="372" spans="112:114" x14ac:dyDescent="0.25">
      <c r="DH372" s="130">
        <v>724</v>
      </c>
      <c r="DI372" s="131" t="s">
        <v>46</v>
      </c>
      <c r="DJ372" s="135">
        <v>10</v>
      </c>
    </row>
    <row r="373" spans="112:114" x14ac:dyDescent="0.25">
      <c r="DH373" s="130">
        <v>731</v>
      </c>
      <c r="DI373" s="131" t="s">
        <v>47</v>
      </c>
      <c r="DJ373" s="135">
        <v>4</v>
      </c>
    </row>
    <row r="374" spans="112:114" x14ac:dyDescent="0.25">
      <c r="DH374" s="130">
        <v>732</v>
      </c>
      <c r="DI374" s="131" t="s">
        <v>48</v>
      </c>
      <c r="DJ374" s="135">
        <v>5</v>
      </c>
    </row>
    <row r="375" spans="112:114" x14ac:dyDescent="0.25">
      <c r="DH375" s="130">
        <v>733</v>
      </c>
      <c r="DI375" s="131" t="s">
        <v>49</v>
      </c>
      <c r="DJ375" s="135">
        <v>6</v>
      </c>
    </row>
    <row r="376" spans="112:114" x14ac:dyDescent="0.25">
      <c r="DH376" s="130">
        <v>741</v>
      </c>
      <c r="DI376" s="131" t="s">
        <v>50</v>
      </c>
      <c r="DJ376" s="135">
        <v>7</v>
      </c>
    </row>
    <row r="377" spans="112:114" x14ac:dyDescent="0.25">
      <c r="DH377" s="130">
        <v>742</v>
      </c>
      <c r="DI377" s="131" t="s">
        <v>51</v>
      </c>
      <c r="DJ377" s="135">
        <v>8</v>
      </c>
    </row>
    <row r="378" spans="112:114" x14ac:dyDescent="0.25">
      <c r="DH378" s="130">
        <v>743</v>
      </c>
      <c r="DI378" s="131" t="s">
        <v>52</v>
      </c>
      <c r="DJ378" s="135">
        <v>9</v>
      </c>
    </row>
    <row r="379" spans="112:114" x14ac:dyDescent="0.25">
      <c r="DH379" s="130">
        <v>750</v>
      </c>
      <c r="DI379" s="131" t="s">
        <v>732</v>
      </c>
      <c r="DJ379" s="135">
        <v>9</v>
      </c>
    </row>
    <row r="380" spans="112:114" x14ac:dyDescent="0.25">
      <c r="DH380" s="130">
        <v>751</v>
      </c>
      <c r="DI380" s="131" t="s">
        <v>733</v>
      </c>
      <c r="DJ380" s="135">
        <v>10</v>
      </c>
    </row>
    <row r="381" spans="112:114" x14ac:dyDescent="0.25">
      <c r="DH381" s="130">
        <v>752</v>
      </c>
      <c r="DI381" s="131" t="s">
        <v>734</v>
      </c>
      <c r="DJ381" s="135">
        <v>11</v>
      </c>
    </row>
    <row r="382" spans="112:114" x14ac:dyDescent="0.25">
      <c r="DH382" s="130">
        <v>753</v>
      </c>
      <c r="DI382" s="131" t="s">
        <v>735</v>
      </c>
      <c r="DJ382" s="135">
        <v>12</v>
      </c>
    </row>
    <row r="383" spans="112:114" x14ac:dyDescent="0.25">
      <c r="DH383" s="130">
        <v>760</v>
      </c>
      <c r="DI383" s="131" t="s">
        <v>53</v>
      </c>
      <c r="DJ383" s="135">
        <v>6</v>
      </c>
    </row>
    <row r="384" spans="112:114" x14ac:dyDescent="0.25">
      <c r="DH384" s="130">
        <v>761</v>
      </c>
      <c r="DI384" s="131" t="s">
        <v>54</v>
      </c>
      <c r="DJ384" s="135">
        <v>7</v>
      </c>
    </row>
    <row r="385" spans="112:114" x14ac:dyDescent="0.25">
      <c r="DH385" s="130">
        <v>762</v>
      </c>
      <c r="DI385" s="131" t="s">
        <v>55</v>
      </c>
      <c r="DJ385" s="135">
        <v>8</v>
      </c>
    </row>
    <row r="386" spans="112:114" x14ac:dyDescent="0.25">
      <c r="DH386" s="130">
        <v>763</v>
      </c>
      <c r="DI386" s="131" t="s">
        <v>56</v>
      </c>
      <c r="DJ386" s="135">
        <v>9</v>
      </c>
    </row>
    <row r="387" spans="112:114" x14ac:dyDescent="0.25">
      <c r="DH387" s="130">
        <v>764</v>
      </c>
      <c r="DI387" s="131" t="s">
        <v>57</v>
      </c>
      <c r="DJ387" s="135">
        <v>10</v>
      </c>
    </row>
    <row r="388" spans="112:114" x14ac:dyDescent="0.25">
      <c r="DH388" s="130">
        <v>770</v>
      </c>
      <c r="DI388" s="131" t="s">
        <v>53</v>
      </c>
      <c r="DJ388" s="135">
        <v>6</v>
      </c>
    </row>
    <row r="389" spans="112:114" x14ac:dyDescent="0.25">
      <c r="DH389" s="130">
        <v>771</v>
      </c>
      <c r="DI389" s="131" t="s">
        <v>54</v>
      </c>
      <c r="DJ389" s="135">
        <v>7</v>
      </c>
    </row>
    <row r="390" spans="112:114" x14ac:dyDescent="0.25">
      <c r="DH390" s="130">
        <v>772</v>
      </c>
      <c r="DI390" s="131" t="s">
        <v>55</v>
      </c>
      <c r="DJ390" s="135">
        <v>8</v>
      </c>
    </row>
    <row r="391" spans="112:114" x14ac:dyDescent="0.25">
      <c r="DH391" s="130">
        <v>773</v>
      </c>
      <c r="DI391" s="131" t="s">
        <v>56</v>
      </c>
      <c r="DJ391" s="135">
        <v>9</v>
      </c>
    </row>
    <row r="392" spans="112:114" x14ac:dyDescent="0.25">
      <c r="DH392" s="130">
        <v>774</v>
      </c>
      <c r="DI392" s="131" t="s">
        <v>57</v>
      </c>
      <c r="DJ392" s="135">
        <v>10</v>
      </c>
    </row>
    <row r="393" spans="112:114" x14ac:dyDescent="0.25">
      <c r="DH393" s="130">
        <v>780</v>
      </c>
      <c r="DI393" s="131" t="s">
        <v>53</v>
      </c>
      <c r="DJ393" s="135">
        <v>6</v>
      </c>
    </row>
    <row r="394" spans="112:114" x14ac:dyDescent="0.25">
      <c r="DH394" s="130">
        <v>780</v>
      </c>
      <c r="DI394" s="131" t="s">
        <v>53</v>
      </c>
      <c r="DJ394" s="135">
        <v>6</v>
      </c>
    </row>
    <row r="395" spans="112:114" x14ac:dyDescent="0.25">
      <c r="DH395" s="130">
        <v>781</v>
      </c>
      <c r="DI395" s="131" t="s">
        <v>54</v>
      </c>
      <c r="DJ395" s="135">
        <v>7</v>
      </c>
    </row>
    <row r="396" spans="112:114" x14ac:dyDescent="0.25">
      <c r="DH396" s="130">
        <v>781</v>
      </c>
      <c r="DI396" s="131" t="s">
        <v>54</v>
      </c>
      <c r="DJ396" s="135">
        <v>7</v>
      </c>
    </row>
    <row r="397" spans="112:114" x14ac:dyDescent="0.25">
      <c r="DH397" s="130">
        <v>782</v>
      </c>
      <c r="DI397" s="131" t="s">
        <v>55</v>
      </c>
      <c r="DJ397" s="135">
        <v>8</v>
      </c>
    </row>
    <row r="398" spans="112:114" x14ac:dyDescent="0.25">
      <c r="DH398" s="130">
        <v>782</v>
      </c>
      <c r="DI398" s="131" t="s">
        <v>55</v>
      </c>
      <c r="DJ398" s="135">
        <v>8</v>
      </c>
    </row>
    <row r="399" spans="112:114" x14ac:dyDescent="0.25">
      <c r="DH399" s="130">
        <v>783</v>
      </c>
      <c r="DI399" s="131" t="s">
        <v>56</v>
      </c>
      <c r="DJ399" s="135">
        <v>9</v>
      </c>
    </row>
    <row r="400" spans="112:114" x14ac:dyDescent="0.25">
      <c r="DH400" s="130">
        <v>783</v>
      </c>
      <c r="DI400" s="131" t="s">
        <v>56</v>
      </c>
      <c r="DJ400" s="135">
        <v>9</v>
      </c>
    </row>
    <row r="401" spans="112:114" x14ac:dyDescent="0.25">
      <c r="DH401" s="130">
        <v>784</v>
      </c>
      <c r="DI401" s="131" t="s">
        <v>57</v>
      </c>
      <c r="DJ401" s="135">
        <v>10</v>
      </c>
    </row>
    <row r="402" spans="112:114" x14ac:dyDescent="0.25">
      <c r="DH402" s="130">
        <v>784</v>
      </c>
      <c r="DI402" s="131" t="s">
        <v>57</v>
      </c>
      <c r="DJ402" s="135">
        <v>10</v>
      </c>
    </row>
    <row r="403" spans="112:114" x14ac:dyDescent="0.25">
      <c r="DH403" s="130">
        <v>811</v>
      </c>
      <c r="DI403" s="131" t="s">
        <v>58</v>
      </c>
      <c r="DJ403" s="135">
        <v>4</v>
      </c>
    </row>
    <row r="404" spans="112:114" x14ac:dyDescent="0.25">
      <c r="DH404" s="130">
        <v>812</v>
      </c>
      <c r="DI404" s="131" t="s">
        <v>59</v>
      </c>
      <c r="DJ404" s="135">
        <v>5</v>
      </c>
    </row>
    <row r="405" spans="112:114" x14ac:dyDescent="0.25">
      <c r="DH405" s="130">
        <v>813</v>
      </c>
      <c r="DI405" s="131" t="s">
        <v>60</v>
      </c>
      <c r="DJ405" s="135">
        <v>6</v>
      </c>
    </row>
    <row r="406" spans="112:114" x14ac:dyDescent="0.25">
      <c r="DH406" s="130">
        <v>814</v>
      </c>
      <c r="DI406" s="131" t="s">
        <v>61</v>
      </c>
      <c r="DJ406" s="135">
        <v>7</v>
      </c>
    </row>
    <row r="407" spans="112:114" x14ac:dyDescent="0.25">
      <c r="DH407" s="130">
        <v>821</v>
      </c>
      <c r="DI407" s="131" t="s">
        <v>62</v>
      </c>
      <c r="DJ407" s="135">
        <v>7</v>
      </c>
    </row>
    <row r="408" spans="112:114" x14ac:dyDescent="0.25">
      <c r="DH408" s="130">
        <v>822</v>
      </c>
      <c r="DI408" s="131" t="s">
        <v>63</v>
      </c>
      <c r="DJ408" s="135">
        <v>8</v>
      </c>
    </row>
    <row r="409" spans="112:114" x14ac:dyDescent="0.25">
      <c r="DH409" s="130">
        <v>823</v>
      </c>
      <c r="DI409" s="131" t="s">
        <v>64</v>
      </c>
      <c r="DJ409" s="135">
        <v>9</v>
      </c>
    </row>
    <row r="410" spans="112:114" x14ac:dyDescent="0.25">
      <c r="DH410" s="130">
        <v>824</v>
      </c>
      <c r="DI410" s="131" t="s">
        <v>65</v>
      </c>
      <c r="DJ410" s="135">
        <v>10</v>
      </c>
    </row>
    <row r="411" spans="112:114" x14ac:dyDescent="0.25">
      <c r="DH411" s="130">
        <v>850</v>
      </c>
      <c r="DI411" s="131" t="s">
        <v>732</v>
      </c>
      <c r="DJ411" s="135">
        <v>8</v>
      </c>
    </row>
    <row r="412" spans="112:114" x14ac:dyDescent="0.25">
      <c r="DH412" s="130">
        <v>851</v>
      </c>
      <c r="DI412" s="131" t="s">
        <v>733</v>
      </c>
      <c r="DJ412" s="135">
        <v>9</v>
      </c>
    </row>
    <row r="413" spans="112:114" x14ac:dyDescent="0.25">
      <c r="DH413" s="130">
        <v>852</v>
      </c>
      <c r="DI413" s="131" t="s">
        <v>734</v>
      </c>
      <c r="DJ413" s="135">
        <v>10</v>
      </c>
    </row>
    <row r="414" spans="112:114" x14ac:dyDescent="0.25">
      <c r="DH414" s="130">
        <v>853</v>
      </c>
      <c r="DI414" s="131" t="s">
        <v>735</v>
      </c>
      <c r="DJ414" s="135">
        <v>11</v>
      </c>
    </row>
    <row r="415" spans="112:114" x14ac:dyDescent="0.25">
      <c r="DH415" s="130">
        <v>951</v>
      </c>
      <c r="DI415" s="131" t="s">
        <v>66</v>
      </c>
      <c r="DJ415" s="135">
        <v>6</v>
      </c>
    </row>
    <row r="416" spans="112:114" x14ac:dyDescent="0.25">
      <c r="DH416" s="130">
        <v>952</v>
      </c>
      <c r="DI416" s="131" t="s">
        <v>67</v>
      </c>
      <c r="DJ416" s="135">
        <v>7</v>
      </c>
    </row>
    <row r="417" spans="112:114" x14ac:dyDescent="0.25">
      <c r="DH417" s="130">
        <v>953</v>
      </c>
      <c r="DI417" s="131" t="s">
        <v>68</v>
      </c>
      <c r="DJ417" s="135">
        <v>8</v>
      </c>
    </row>
    <row r="418" spans="112:114" x14ac:dyDescent="0.25">
      <c r="DH418" s="130">
        <v>954</v>
      </c>
      <c r="DI418" s="131" t="s">
        <v>69</v>
      </c>
      <c r="DJ418" s="135">
        <v>8</v>
      </c>
    </row>
    <row r="419" spans="112:114" x14ac:dyDescent="0.25">
      <c r="DH419" s="130">
        <v>955</v>
      </c>
      <c r="DI419" s="131" t="s">
        <v>70</v>
      </c>
      <c r="DJ419" s="135">
        <v>9</v>
      </c>
    </row>
    <row r="420" spans="112:114" x14ac:dyDescent="0.25">
      <c r="DH420" s="130">
        <v>961</v>
      </c>
      <c r="DI420" s="131" t="s">
        <v>71</v>
      </c>
      <c r="DJ420" s="135">
        <v>6</v>
      </c>
    </row>
    <row r="421" spans="112:114" x14ac:dyDescent="0.25">
      <c r="DH421" s="130">
        <v>962</v>
      </c>
      <c r="DI421" s="131" t="s">
        <v>72</v>
      </c>
      <c r="DJ421" s="135">
        <v>7</v>
      </c>
    </row>
    <row r="422" spans="112:114" x14ac:dyDescent="0.25">
      <c r="DH422" s="130">
        <v>963</v>
      </c>
      <c r="DI422" s="131" t="s">
        <v>73</v>
      </c>
      <c r="DJ422" s="135">
        <v>8</v>
      </c>
    </row>
    <row r="423" spans="112:114" x14ac:dyDescent="0.25">
      <c r="DH423" s="130">
        <v>971</v>
      </c>
      <c r="DI423" s="131" t="s">
        <v>74</v>
      </c>
      <c r="DJ423" s="135">
        <v>6</v>
      </c>
    </row>
    <row r="424" spans="112:114" x14ac:dyDescent="0.25">
      <c r="DH424" s="133">
        <v>972</v>
      </c>
      <c r="DI424" s="134" t="s">
        <v>75</v>
      </c>
      <c r="DJ424" s="137">
        <v>7</v>
      </c>
    </row>
  </sheetData>
  <autoFilter ref="A4:DJ150"/>
  <mergeCells count="18"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P3:P4"/>
    <mergeCell ref="Q3:Q4"/>
    <mergeCell ref="DH166:DJ166"/>
    <mergeCell ref="K3:K4"/>
    <mergeCell ref="L3:L4"/>
    <mergeCell ref="M3:M4"/>
    <mergeCell ref="N3:N4"/>
    <mergeCell ref="O3:O4"/>
  </mergeCells>
  <conditionalFormatting sqref="CY10:CY21 CV10 CY23:CY44 CV140:CV141 CY140:CY141 CY66:CY99 CV129 CY104:CY129 CY47:CY62 CY131:CY136 CV131:CV136">
    <cfRule type="cellIs" dxfId="18" priority="19" stopIfTrue="1" operator="notEqual">
      <formula>$DC10</formula>
    </cfRule>
  </conditionalFormatting>
  <conditionalFormatting sqref="CV11:CV44 CV104:CV128 CV66:CV99 CV46:CV62">
    <cfRule type="cellIs" dxfId="17" priority="20" stopIfTrue="1" operator="notEqual">
      <formula>$CY11</formula>
    </cfRule>
  </conditionalFormatting>
  <conditionalFormatting sqref="CV137:CV139 CY137:CY139">
    <cfRule type="cellIs" dxfId="16" priority="17" stopIfTrue="1" operator="notEqual">
      <formula>$DC137</formula>
    </cfRule>
  </conditionalFormatting>
  <conditionalFormatting sqref="CY100">
    <cfRule type="cellIs" dxfId="15" priority="15" stopIfTrue="1" operator="notEqual">
      <formula>$DC100</formula>
    </cfRule>
  </conditionalFormatting>
  <conditionalFormatting sqref="CV100">
    <cfRule type="cellIs" dxfId="14" priority="16" stopIfTrue="1" operator="notEqual">
      <formula>$CY100</formula>
    </cfRule>
  </conditionalFormatting>
  <conditionalFormatting sqref="CY101">
    <cfRule type="cellIs" dxfId="13" priority="13" stopIfTrue="1" operator="notEqual">
      <formula>$DC101</formula>
    </cfRule>
  </conditionalFormatting>
  <conditionalFormatting sqref="CV101">
    <cfRule type="cellIs" dxfId="12" priority="14" stopIfTrue="1" operator="notEqual">
      <formula>$CY101</formula>
    </cfRule>
  </conditionalFormatting>
  <conditionalFormatting sqref="CY102:CY103">
    <cfRule type="cellIs" dxfId="11" priority="11" stopIfTrue="1" operator="notEqual">
      <formula>$DC102</formula>
    </cfRule>
  </conditionalFormatting>
  <conditionalFormatting sqref="CY63">
    <cfRule type="cellIs" dxfId="10" priority="9" stopIfTrue="1" operator="notEqual">
      <formula>$DC63</formula>
    </cfRule>
  </conditionalFormatting>
  <conditionalFormatting sqref="CV102:CV103">
    <cfRule type="cellIs" dxfId="9" priority="12" stopIfTrue="1" operator="notEqual">
      <formula>$CY102</formula>
    </cfRule>
  </conditionalFormatting>
  <conditionalFormatting sqref="CV63">
    <cfRule type="cellIs" dxfId="8" priority="10" stopIfTrue="1" operator="notEqual">
      <formula>$CY63</formula>
    </cfRule>
  </conditionalFormatting>
  <conditionalFormatting sqref="CY64">
    <cfRule type="cellIs" dxfId="7" priority="7" stopIfTrue="1" operator="notEqual">
      <formula>$DC64</formula>
    </cfRule>
  </conditionalFormatting>
  <conditionalFormatting sqref="CV64">
    <cfRule type="cellIs" dxfId="6" priority="8" stopIfTrue="1" operator="notEqual">
      <formula>$CY64</formula>
    </cfRule>
  </conditionalFormatting>
  <conditionalFormatting sqref="CY65">
    <cfRule type="cellIs" dxfId="5" priority="5" stopIfTrue="1" operator="notEqual">
      <formula>$DC65</formula>
    </cfRule>
  </conditionalFormatting>
  <conditionalFormatting sqref="CV65">
    <cfRule type="cellIs" dxfId="4" priority="6" stopIfTrue="1" operator="notEqual">
      <formula>$CY65</formula>
    </cfRule>
  </conditionalFormatting>
  <conditionalFormatting sqref="CY45:CY46">
    <cfRule type="cellIs" dxfId="3" priority="2" stopIfTrue="1" operator="notEqual">
      <formula>$DC45</formula>
    </cfRule>
  </conditionalFormatting>
  <conditionalFormatting sqref="CV45">
    <cfRule type="cellIs" dxfId="2" priority="4" stopIfTrue="1" operator="notEqual">
      <formula>$CY45</formula>
    </cfRule>
  </conditionalFormatting>
  <conditionalFormatting sqref="CV130 CY130">
    <cfRule type="cellIs" dxfId="1" priority="1" stopIfTrue="1" operator="notEqual">
      <formula>$DC130</formula>
    </cfRule>
  </conditionalFormatting>
  <printOptions horizontalCentered="1"/>
  <pageMargins left="0.19685039370078741" right="0.19685039370078741" top="0.6692913385826772" bottom="0.39370078740157483" header="0.23622047244094491" footer="0.1968503937007874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45.0 / Gültig ab: 01.11.12 / Seite &amp;P (&amp;N)</oddFooter>
  </headerFooter>
  <drawing r:id="rId2"/>
  <legacyDrawingHF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21"/>
  <sheetViews>
    <sheetView zoomScaleNormal="100" zoomScaleSheetLayoutView="75" workbookViewId="0">
      <pane ySplit="4" topLeftCell="A42" activePane="bottomLeft" state="frozen"/>
      <selection pane="bottomLeft" activeCell="V55" sqref="V55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1" style="37" customWidth="1"/>
    <col min="22" max="22" width="6.85546875" style="13" customWidth="1"/>
    <col min="23" max="23" width="17.140625" style="123" customWidth="1"/>
    <col min="24" max="24" width="5.5703125" style="13" customWidth="1"/>
    <col min="25" max="25" width="29.85546875" style="37" customWidth="1"/>
    <col min="26" max="26" width="6.140625" style="13" customWidth="1"/>
    <col min="27" max="27" width="32.8554687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68" width="5.42578125" style="11" customWidth="1"/>
    <col min="69" max="69" width="8.5703125" style="11" customWidth="1"/>
    <col min="70" max="70" width="9.28515625" style="49" customWidth="1"/>
    <col min="71" max="71" width="4.7109375" style="49" customWidth="1"/>
    <col min="72" max="72" width="29.85546875" style="11" customWidth="1"/>
    <col min="73" max="73" width="1.5703125" style="115" customWidth="1"/>
    <col min="74" max="74" width="9.28515625" style="13" customWidth="1"/>
    <col min="75" max="75" width="4.7109375" style="13" customWidth="1"/>
    <col min="76" max="76" width="29.85546875" style="11" customWidth="1"/>
    <col min="77" max="78" width="11.42578125" customWidth="1"/>
    <col min="79" max="79" width="3.7109375" style="11" customWidth="1"/>
    <col min="80" max="80" width="34.7109375" style="11" customWidth="1"/>
    <col min="81" max="81" width="7.140625" style="11" customWidth="1"/>
    <col min="82" max="16384" width="3.7109375" style="11"/>
  </cols>
  <sheetData>
    <row r="1" spans="1:76" ht="24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121"/>
      <c r="X1" s="10"/>
      <c r="Y1" s="39"/>
      <c r="Z1" s="9"/>
      <c r="AA1" s="9"/>
      <c r="AB1" s="9"/>
      <c r="AC1" s="9"/>
      <c r="BR1" s="142" t="s">
        <v>856</v>
      </c>
      <c r="BS1" s="143"/>
      <c r="BT1" s="144"/>
      <c r="BV1" s="142" t="s">
        <v>857</v>
      </c>
      <c r="BW1" s="143"/>
      <c r="BX1" s="144"/>
    </row>
    <row r="2" spans="1:76" s="1" customFormat="1" ht="12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122"/>
      <c r="X2" s="70"/>
      <c r="Y2" s="70"/>
      <c r="Z2" s="70"/>
      <c r="AA2" s="70"/>
      <c r="AB2" s="71" t="s">
        <v>871</v>
      </c>
      <c r="AC2" s="70"/>
      <c r="BR2" s="140"/>
      <c r="BS2" s="140"/>
      <c r="BU2" s="145"/>
      <c r="BV2" s="2"/>
      <c r="BW2" s="2"/>
    </row>
    <row r="3" spans="1:76" s="19" customFormat="1" ht="15.75" x14ac:dyDescent="0.2">
      <c r="A3" s="899" t="s">
        <v>346</v>
      </c>
      <c r="B3" s="899" t="s">
        <v>347</v>
      </c>
      <c r="C3" s="899" t="s">
        <v>348</v>
      </c>
      <c r="D3" s="901" t="s">
        <v>349</v>
      </c>
      <c r="E3" s="901" t="s">
        <v>350</v>
      </c>
      <c r="F3" s="901" t="s">
        <v>351</v>
      </c>
      <c r="G3" s="899" t="s">
        <v>352</v>
      </c>
      <c r="H3" s="899" t="s">
        <v>110</v>
      </c>
      <c r="I3" s="901" t="s">
        <v>141</v>
      </c>
      <c r="J3" s="899" t="s">
        <v>353</v>
      </c>
      <c r="K3" s="900" t="s">
        <v>354</v>
      </c>
      <c r="L3" s="900" t="s">
        <v>355</v>
      </c>
      <c r="M3" s="900" t="s">
        <v>356</v>
      </c>
      <c r="N3" s="902" t="s">
        <v>398</v>
      </c>
      <c r="O3" s="899" t="s">
        <v>363</v>
      </c>
      <c r="P3" s="899" t="s">
        <v>431</v>
      </c>
      <c r="Q3" s="89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93" t="s">
        <v>304</v>
      </c>
      <c r="X3" s="75" t="s">
        <v>82</v>
      </c>
      <c r="Y3" s="76" t="s">
        <v>83</v>
      </c>
      <c r="Z3" s="77"/>
      <c r="AA3" s="116" t="s">
        <v>654</v>
      </c>
      <c r="AB3" s="75" t="s">
        <v>325</v>
      </c>
      <c r="AC3" s="79" t="s">
        <v>84</v>
      </c>
      <c r="AD3" s="19">
        <v>2011</v>
      </c>
      <c r="AE3" s="81" t="s">
        <v>384</v>
      </c>
      <c r="AF3" s="83"/>
      <c r="BQ3" s="83" t="s">
        <v>703</v>
      </c>
      <c r="BR3" s="33" t="s">
        <v>702</v>
      </c>
      <c r="BS3" s="33" t="s">
        <v>701</v>
      </c>
      <c r="BT3" s="139" t="s">
        <v>78</v>
      </c>
      <c r="BU3" s="146"/>
      <c r="BV3" s="33" t="s">
        <v>702</v>
      </c>
      <c r="BW3" s="33" t="s">
        <v>701</v>
      </c>
      <c r="BX3" s="139" t="s">
        <v>78</v>
      </c>
    </row>
    <row r="4" spans="1:76" s="19" customFormat="1" ht="39.200000000000003" customHeight="1" x14ac:dyDescent="0.2">
      <c r="A4" s="899"/>
      <c r="B4" s="899"/>
      <c r="C4" s="899"/>
      <c r="D4" s="901"/>
      <c r="E4" s="901"/>
      <c r="F4" s="901"/>
      <c r="G4" s="899"/>
      <c r="H4" s="899"/>
      <c r="I4" s="901"/>
      <c r="J4" s="899"/>
      <c r="K4" s="900"/>
      <c r="L4" s="900"/>
      <c r="M4" s="900"/>
      <c r="N4" s="902"/>
      <c r="O4" s="899"/>
      <c r="P4" s="899"/>
      <c r="Q4" s="899"/>
      <c r="R4" s="41"/>
      <c r="S4" s="23"/>
      <c r="T4" s="18"/>
      <c r="U4" s="38" t="s">
        <v>311</v>
      </c>
      <c r="V4" s="46" t="s">
        <v>312</v>
      </c>
      <c r="W4" s="117" t="s">
        <v>310</v>
      </c>
      <c r="X4" s="18" t="s">
        <v>87</v>
      </c>
      <c r="Y4" s="38" t="s">
        <v>85</v>
      </c>
      <c r="Z4" s="46" t="s">
        <v>313</v>
      </c>
      <c r="AA4" s="117" t="s">
        <v>690</v>
      </c>
      <c r="AB4" s="47"/>
      <c r="AC4" s="18"/>
      <c r="AE4" s="93" t="s">
        <v>407</v>
      </c>
      <c r="AF4" s="92"/>
      <c r="BQ4" s="83"/>
      <c r="BR4" s="125"/>
      <c r="BS4" s="125"/>
      <c r="BT4" s="83"/>
      <c r="BU4" s="20"/>
      <c r="BV4" s="33"/>
      <c r="BW4" s="33"/>
      <c r="BX4" s="83"/>
    </row>
    <row r="5" spans="1:76" s="19" customFormat="1" ht="40.5" x14ac:dyDescent="0.2">
      <c r="A5" s="53">
        <v>1</v>
      </c>
      <c r="B5" s="53"/>
      <c r="C5" s="53">
        <f t="shared" ref="C5:C37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5"/>
      <c r="X5" s="21"/>
      <c r="Y5" s="28" t="s">
        <v>330</v>
      </c>
      <c r="Z5" s="21">
        <f t="shared" ref="Z5:Z37" si="1">$AD$3-V5</f>
        <v>34</v>
      </c>
      <c r="AA5" s="25" t="s">
        <v>655</v>
      </c>
      <c r="AB5" s="21" t="s">
        <v>89</v>
      </c>
      <c r="AC5" s="21"/>
      <c r="AE5" s="90" t="s">
        <v>399</v>
      </c>
      <c r="AF5" s="82"/>
      <c r="BQ5" s="83">
        <v>2139</v>
      </c>
      <c r="BR5" s="124">
        <v>753</v>
      </c>
      <c r="BS5" s="33">
        <f>VLOOKUP($BR5,Funktionsbezeichnungen,3,0)</f>
        <v>12</v>
      </c>
      <c r="BT5" s="83" t="str">
        <f>VLOOKUP($BR5,Funktionsbezeichnungen,2,0)</f>
        <v>Vorgesetzter  -  4 . Stufe</v>
      </c>
      <c r="BU5" s="20"/>
      <c r="BV5" s="124">
        <v>753</v>
      </c>
      <c r="BW5" s="33">
        <f>VLOOKUP($BV5,Funktionsbezeichnungen,3,0)</f>
        <v>12</v>
      </c>
      <c r="BX5" s="83" t="str">
        <f>VLOOKUP($BV5,Funktionsbezeichnungen,2,0)</f>
        <v>Vorgesetzter  -  4 . Stufe</v>
      </c>
    </row>
    <row r="6" spans="1:76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5"/>
      <c r="X6" s="21"/>
      <c r="Y6" s="28" t="s">
        <v>332</v>
      </c>
      <c r="Z6" s="21">
        <f t="shared" si="1"/>
        <v>29</v>
      </c>
      <c r="AA6" s="25" t="s">
        <v>656</v>
      </c>
      <c r="AB6" s="21" t="s">
        <v>89</v>
      </c>
      <c r="AC6" s="21"/>
      <c r="AE6" s="90" t="s">
        <v>399</v>
      </c>
      <c r="AF6" s="82"/>
      <c r="BQ6" s="83">
        <v>5558</v>
      </c>
      <c r="BR6" s="124">
        <v>753</v>
      </c>
      <c r="BS6" s="33">
        <f>VLOOKUP($BR6,Funktionsbezeichnungen,3,0)</f>
        <v>12</v>
      </c>
      <c r="BT6" s="83" t="str">
        <f>VLOOKUP($BR6,Funktionsbezeichnungen,2,0)</f>
        <v>Vorgesetzter  -  4 . Stufe</v>
      </c>
      <c r="BU6" s="20"/>
      <c r="BV6" s="124">
        <v>753</v>
      </c>
      <c r="BW6" s="33">
        <f>VLOOKUP($BV6,Funktionsbezeichnungen,3,0)</f>
        <v>12</v>
      </c>
      <c r="BX6" s="83" t="str">
        <f>VLOOKUP($BV6,Funktionsbezeichnungen,2,0)</f>
        <v>Vorgesetzter  -  4 . Stufe</v>
      </c>
    </row>
    <row r="7" spans="1:76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5"/>
      <c r="X7" s="21"/>
      <c r="Y7" s="28" t="s">
        <v>331</v>
      </c>
      <c r="Z7" s="21">
        <f t="shared" si="1"/>
        <v>28</v>
      </c>
      <c r="AA7" s="25" t="s">
        <v>657</v>
      </c>
      <c r="AB7" s="21" t="s">
        <v>89</v>
      </c>
      <c r="AC7" s="21"/>
      <c r="AE7" s="90" t="s">
        <v>399</v>
      </c>
      <c r="AF7" s="82"/>
      <c r="BQ7" s="83">
        <v>4155</v>
      </c>
      <c r="BR7" s="124">
        <v>753</v>
      </c>
      <c r="BS7" s="33">
        <f>VLOOKUP($BR7,Funktionsbezeichnungen,3,0)</f>
        <v>12</v>
      </c>
      <c r="BT7" s="83" t="str">
        <f>VLOOKUP($BR7,Funktionsbezeichnungen,2,0)</f>
        <v>Vorgesetzter  -  4 . Stufe</v>
      </c>
      <c r="BU7" s="20"/>
      <c r="BV7" s="124">
        <v>753</v>
      </c>
      <c r="BW7" s="33">
        <f>VLOOKUP($BV7,Funktionsbezeichnungen,3,0)</f>
        <v>12</v>
      </c>
      <c r="BX7" s="83" t="str">
        <f>VLOOKUP($BV7,Funktionsbezeichnungen,2,0)</f>
        <v>Vorgesetzter  -  4 . Stufe</v>
      </c>
    </row>
    <row r="8" spans="1:76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120" t="s">
        <v>314</v>
      </c>
      <c r="X8" s="118">
        <v>2000</v>
      </c>
      <c r="Y8" s="28" t="s">
        <v>333</v>
      </c>
      <c r="Z8" s="21">
        <f t="shared" si="1"/>
        <v>24</v>
      </c>
      <c r="AA8" s="25" t="s">
        <v>667</v>
      </c>
      <c r="AB8" s="21" t="s">
        <v>89</v>
      </c>
      <c r="AC8" s="21"/>
      <c r="AE8" s="90" t="s">
        <v>400</v>
      </c>
      <c r="AF8" s="82"/>
      <c r="BQ8" s="83">
        <v>5574</v>
      </c>
      <c r="BR8" s="124">
        <v>753</v>
      </c>
      <c r="BS8" s="33">
        <f>VLOOKUP($BR8,Funktionsbezeichnungen,3,0)</f>
        <v>12</v>
      </c>
      <c r="BT8" s="83" t="str">
        <f>VLOOKUP($BR8,Funktionsbezeichnungen,2,0)</f>
        <v>Vorgesetzter  -  4 . Stufe</v>
      </c>
      <c r="BU8" s="20"/>
      <c r="BV8" s="124">
        <v>753</v>
      </c>
      <c r="BW8" s="33">
        <f>VLOOKUP($BV8,Funktionsbezeichnungen,3,0)</f>
        <v>12</v>
      </c>
      <c r="BX8" s="83" t="str">
        <f>VLOOKUP($BV8,Funktionsbezeichnungen,2,0)</f>
        <v>Vorgesetzter  -  4 . Stufe</v>
      </c>
    </row>
    <row r="9" spans="1:76" s="19" customFormat="1" ht="27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5"/>
      <c r="X9" s="21"/>
      <c r="Y9" s="28" t="s">
        <v>102</v>
      </c>
      <c r="Z9" s="21">
        <f t="shared" si="1"/>
        <v>24</v>
      </c>
      <c r="AA9" s="25" t="s">
        <v>658</v>
      </c>
      <c r="AB9" s="21" t="s">
        <v>306</v>
      </c>
      <c r="AC9" s="21"/>
      <c r="AE9" s="90" t="s">
        <v>401</v>
      </c>
      <c r="AF9" s="82"/>
      <c r="BQ9" s="83">
        <v>4182</v>
      </c>
      <c r="BR9" s="124">
        <v>753</v>
      </c>
      <c r="BS9" s="33">
        <f>VLOOKUP($BR9,Funktionsbezeichnungen,3,0)</f>
        <v>12</v>
      </c>
      <c r="BT9" s="83" t="str">
        <f>VLOOKUP($BR9,Funktionsbezeichnungen,2,0)</f>
        <v>Vorgesetzter  -  4 . Stufe</v>
      </c>
      <c r="BU9" s="20"/>
      <c r="BV9" s="124">
        <v>753</v>
      </c>
      <c r="BW9" s="33">
        <f>VLOOKUP($BV9,Funktionsbezeichnungen,3,0)</f>
        <v>12</v>
      </c>
      <c r="BX9" s="83" t="str">
        <f>VLOOKUP($BV9,Funktionsbezeichnungen,2,0)</f>
        <v>Vorgesetzter  -  4 . Stufe</v>
      </c>
    </row>
    <row r="10" spans="1:76" s="19" customFormat="1" ht="15.75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5"/>
      <c r="X10" s="21"/>
      <c r="Y10" s="26" t="s">
        <v>91</v>
      </c>
      <c r="Z10" s="21">
        <f t="shared" si="1"/>
        <v>42</v>
      </c>
      <c r="AA10" s="25" t="s">
        <v>659</v>
      </c>
      <c r="AB10" s="21" t="s">
        <v>307</v>
      </c>
      <c r="AC10" s="21"/>
      <c r="AE10" s="90" t="s">
        <v>373</v>
      </c>
      <c r="AF10" s="82"/>
      <c r="BQ10" s="83">
        <v>3136</v>
      </c>
      <c r="BR10" s="125" t="s">
        <v>711</v>
      </c>
      <c r="BS10" s="33"/>
      <c r="BT10" s="83"/>
      <c r="BU10" s="20"/>
      <c r="BV10" s="125" t="s">
        <v>711</v>
      </c>
      <c r="BW10" s="125" t="s">
        <v>711</v>
      </c>
      <c r="BX10" s="83"/>
    </row>
    <row r="11" spans="1:76" s="19" customForma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5"/>
      <c r="X11" s="21"/>
      <c r="Y11" s="26" t="s">
        <v>668</v>
      </c>
      <c r="Z11" s="21">
        <f t="shared" si="1"/>
        <v>37</v>
      </c>
      <c r="AA11" s="25" t="s">
        <v>97</v>
      </c>
      <c r="AB11" s="21" t="s">
        <v>95</v>
      </c>
      <c r="AC11" s="21"/>
      <c r="AE11" s="90" t="s">
        <v>402</v>
      </c>
      <c r="AF11" s="82"/>
      <c r="BQ11" s="83">
        <v>3148</v>
      </c>
      <c r="BR11" s="125">
        <v>774</v>
      </c>
      <c r="BS11" s="33">
        <f t="shared" ref="BS11:BS43" si="2">VLOOKUP($BR11,Funktionsbezeichnungen,3,0)</f>
        <v>10</v>
      </c>
      <c r="BT11" s="83" t="str">
        <f t="shared" ref="BT11:BT43" si="3">VLOOKUP($BR11,Funktionsbezeichnungen,2,0)</f>
        <v>Senior Projektingenieur</v>
      </c>
      <c r="BU11" s="20"/>
      <c r="BV11" s="125">
        <v>773</v>
      </c>
      <c r="BW11" s="33">
        <f t="shared" ref="BW11:BW41" si="4">VLOOKUP($BV11,Funktionsbezeichnungen,3,0)</f>
        <v>9</v>
      </c>
      <c r="BX11" s="83" t="str">
        <f t="shared" ref="BX11:BX41" si="5">VLOOKUP($BV11,Funktionsbezeichnungen,2,0)</f>
        <v>Projektingenieur 3</v>
      </c>
    </row>
    <row r="12" spans="1:76" s="19" customFormat="1" ht="27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5"/>
      <c r="X12" s="21"/>
      <c r="Y12" s="28" t="s">
        <v>335</v>
      </c>
      <c r="Z12" s="21">
        <f t="shared" si="1"/>
        <v>26</v>
      </c>
      <c r="AA12" s="25" t="s">
        <v>660</v>
      </c>
      <c r="AB12" s="21" t="s">
        <v>95</v>
      </c>
      <c r="AC12" s="21"/>
      <c r="AE12" s="90" t="s">
        <v>373</v>
      </c>
      <c r="AF12" s="82"/>
      <c r="BQ12" s="83">
        <v>5625</v>
      </c>
      <c r="BR12" s="125">
        <v>784</v>
      </c>
      <c r="BS12" s="33">
        <f t="shared" si="2"/>
        <v>10</v>
      </c>
      <c r="BT12" s="83" t="str">
        <f t="shared" si="3"/>
        <v>Senior Projektingenieur</v>
      </c>
      <c r="BU12" s="20"/>
      <c r="BV12" s="33">
        <v>783</v>
      </c>
      <c r="BW12" s="33">
        <f t="shared" si="4"/>
        <v>9</v>
      </c>
      <c r="BX12" s="83" t="str">
        <f t="shared" si="5"/>
        <v>Projektingenieur 3</v>
      </c>
    </row>
    <row r="13" spans="1:76" s="19" customFormat="1" ht="27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23</v>
      </c>
      <c r="AA13" s="25" t="s">
        <v>661</v>
      </c>
      <c r="AB13" s="21" t="s">
        <v>95</v>
      </c>
      <c r="AC13" s="21"/>
      <c r="AE13" s="90" t="s">
        <v>418</v>
      </c>
      <c r="AF13" s="82"/>
      <c r="BQ13" s="83">
        <v>4168</v>
      </c>
      <c r="BR13" s="125">
        <v>774</v>
      </c>
      <c r="BS13" s="33">
        <f t="shared" si="2"/>
        <v>10</v>
      </c>
      <c r="BT13" s="83" t="str">
        <f t="shared" si="3"/>
        <v>Senior Projektingenieur</v>
      </c>
      <c r="BU13" s="20"/>
      <c r="BV13" s="33">
        <v>773</v>
      </c>
      <c r="BW13" s="33">
        <f t="shared" si="4"/>
        <v>9</v>
      </c>
      <c r="BX13" s="83" t="str">
        <f t="shared" si="5"/>
        <v>Projektingenieur 3</v>
      </c>
    </row>
    <row r="14" spans="1:76" s="19" customForma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5"/>
      <c r="X14" s="21"/>
      <c r="Y14" s="28" t="s">
        <v>91</v>
      </c>
      <c r="Z14" s="21">
        <f t="shared" si="1"/>
        <v>23</v>
      </c>
      <c r="AA14" s="25" t="s">
        <v>669</v>
      </c>
      <c r="AB14" s="21" t="s">
        <v>95</v>
      </c>
      <c r="AC14" s="21"/>
      <c r="AE14" s="90" t="s">
        <v>373</v>
      </c>
      <c r="AF14" s="82"/>
      <c r="BQ14" s="83">
        <v>4176</v>
      </c>
      <c r="BR14" s="125">
        <v>773</v>
      </c>
      <c r="BS14" s="33">
        <f t="shared" si="2"/>
        <v>9</v>
      </c>
      <c r="BT14" s="83" t="str">
        <f t="shared" si="3"/>
        <v>Projektingenieur 3</v>
      </c>
      <c r="BU14" s="20"/>
      <c r="BV14" s="33">
        <v>773</v>
      </c>
      <c r="BW14" s="33">
        <f t="shared" si="4"/>
        <v>9</v>
      </c>
      <c r="BX14" s="83" t="str">
        <f t="shared" si="5"/>
        <v>Projektingenieur 3</v>
      </c>
    </row>
    <row r="15" spans="1:76" s="19" customFormat="1" ht="15.75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5"/>
      <c r="X15" s="21"/>
      <c r="Y15" s="28" t="s">
        <v>222</v>
      </c>
      <c r="Z15" s="21">
        <f t="shared" si="1"/>
        <v>30</v>
      </c>
      <c r="AA15" s="25" t="s">
        <v>662</v>
      </c>
      <c r="AB15" s="21" t="s">
        <v>308</v>
      </c>
      <c r="AC15" s="21"/>
      <c r="AE15" s="90" t="s">
        <v>373</v>
      </c>
      <c r="AF15" s="82"/>
      <c r="BQ15" s="83">
        <v>5557</v>
      </c>
      <c r="BR15" s="125">
        <v>773</v>
      </c>
      <c r="BS15" s="33">
        <f t="shared" si="2"/>
        <v>9</v>
      </c>
      <c r="BT15" s="83" t="str">
        <f t="shared" si="3"/>
        <v>Projektingenieur 3</v>
      </c>
      <c r="BU15" s="20"/>
      <c r="BV15" s="33">
        <v>773</v>
      </c>
      <c r="BW15" s="33">
        <f t="shared" si="4"/>
        <v>9</v>
      </c>
      <c r="BX15" s="83" t="str">
        <f t="shared" si="5"/>
        <v>Projektingenieur 3</v>
      </c>
    </row>
    <row r="16" spans="1:76" s="19" customFormat="1" ht="15.75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5"/>
      <c r="X16" s="21"/>
      <c r="Y16" s="25" t="s">
        <v>90</v>
      </c>
      <c r="Z16" s="21">
        <f t="shared" si="1"/>
        <v>27</v>
      </c>
      <c r="AA16" s="25" t="s">
        <v>663</v>
      </c>
      <c r="AB16" s="21" t="s">
        <v>308</v>
      </c>
      <c r="AC16" s="21"/>
      <c r="AE16" s="90" t="s">
        <v>390</v>
      </c>
      <c r="AF16" s="82"/>
      <c r="BQ16" s="83">
        <v>4209</v>
      </c>
      <c r="BR16" s="125">
        <v>773</v>
      </c>
      <c r="BS16" s="33">
        <f t="shared" si="2"/>
        <v>9</v>
      </c>
      <c r="BT16" s="83" t="str">
        <f t="shared" si="3"/>
        <v>Projektingenieur 3</v>
      </c>
      <c r="BU16" s="20"/>
      <c r="BV16" s="33">
        <v>773</v>
      </c>
      <c r="BW16" s="33">
        <f t="shared" si="4"/>
        <v>9</v>
      </c>
      <c r="BX16" s="83" t="str">
        <f t="shared" si="5"/>
        <v>Projektingenieur 3</v>
      </c>
    </row>
    <row r="17" spans="1:76" s="19" customFormat="1" ht="15.75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5"/>
      <c r="X17" s="21"/>
      <c r="Y17" s="28" t="s">
        <v>222</v>
      </c>
      <c r="Z17" s="21">
        <f t="shared" si="1"/>
        <v>24</v>
      </c>
      <c r="AA17" s="25" t="s">
        <v>664</v>
      </c>
      <c r="AB17" s="21" t="s">
        <v>308</v>
      </c>
      <c r="AC17" s="21"/>
      <c r="AE17" s="90" t="s">
        <v>373</v>
      </c>
      <c r="AF17" s="82"/>
      <c r="BQ17" s="83">
        <v>4187</v>
      </c>
      <c r="BR17" s="125">
        <v>773</v>
      </c>
      <c r="BS17" s="33">
        <f t="shared" si="2"/>
        <v>9</v>
      </c>
      <c r="BT17" s="83" t="str">
        <f t="shared" si="3"/>
        <v>Projektingenieur 3</v>
      </c>
      <c r="BU17" s="20"/>
      <c r="BV17" s="33">
        <v>773</v>
      </c>
      <c r="BW17" s="33">
        <f t="shared" si="4"/>
        <v>9</v>
      </c>
      <c r="BX17" s="83" t="str">
        <f t="shared" si="5"/>
        <v>Projektingenieur 3</v>
      </c>
    </row>
    <row r="18" spans="1:76" s="19" customFormat="1" ht="15.75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120" t="s">
        <v>314</v>
      </c>
      <c r="X18" s="118">
        <v>1999</v>
      </c>
      <c r="Y18" s="26" t="s">
        <v>315</v>
      </c>
      <c r="Z18" s="21">
        <f t="shared" si="1"/>
        <v>19</v>
      </c>
      <c r="AA18" s="25" t="s">
        <v>665</v>
      </c>
      <c r="AB18" s="21" t="s">
        <v>308</v>
      </c>
      <c r="AC18" s="21"/>
      <c r="AE18" s="90" t="s">
        <v>619</v>
      </c>
      <c r="AF18" s="82"/>
      <c r="BQ18" s="83">
        <v>3201</v>
      </c>
      <c r="BR18" s="125">
        <v>774</v>
      </c>
      <c r="BS18" s="33">
        <f t="shared" si="2"/>
        <v>10</v>
      </c>
      <c r="BT18" s="83" t="str">
        <f t="shared" si="3"/>
        <v>Senior Projektingenieur</v>
      </c>
      <c r="BU18" s="20"/>
      <c r="BV18" s="33">
        <v>773</v>
      </c>
      <c r="BW18" s="33">
        <f t="shared" si="4"/>
        <v>9</v>
      </c>
      <c r="BX18" s="83" t="str">
        <f t="shared" si="5"/>
        <v>Projektingenieur 3</v>
      </c>
    </row>
    <row r="19" spans="1:76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5"/>
      <c r="X19" s="21"/>
      <c r="Y19" s="28" t="s">
        <v>104</v>
      </c>
      <c r="Z19" s="21">
        <f t="shared" si="1"/>
        <v>35</v>
      </c>
      <c r="AA19" s="25" t="s">
        <v>666</v>
      </c>
      <c r="AB19" s="21" t="s">
        <v>309</v>
      </c>
      <c r="AC19" s="21"/>
      <c r="AE19" s="90" t="s">
        <v>373</v>
      </c>
      <c r="AF19" s="82"/>
      <c r="BQ19" s="83">
        <v>2143</v>
      </c>
      <c r="BR19" s="124">
        <v>751</v>
      </c>
      <c r="BS19" s="33">
        <f t="shared" si="2"/>
        <v>10</v>
      </c>
      <c r="BT19" s="83" t="str">
        <f t="shared" si="3"/>
        <v>Vorgesetzter  -  2. Stufe</v>
      </c>
      <c r="BU19" s="20"/>
      <c r="BV19" s="124">
        <v>751</v>
      </c>
      <c r="BW19" s="33">
        <f t="shared" si="4"/>
        <v>10</v>
      </c>
      <c r="BX19" s="83" t="str">
        <f t="shared" si="5"/>
        <v>Vorgesetzter  -  2. Stufe</v>
      </c>
    </row>
    <row r="20" spans="1:76" s="19" customFormat="1" ht="30.75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5"/>
      <c r="X20" s="21"/>
      <c r="Y20" s="28" t="s">
        <v>223</v>
      </c>
      <c r="Z20" s="21">
        <f t="shared" si="1"/>
        <v>24</v>
      </c>
      <c r="AA20" s="25" t="s">
        <v>704</v>
      </c>
      <c r="AB20" s="22" t="s">
        <v>267</v>
      </c>
      <c r="AC20" s="21"/>
      <c r="AE20" s="90" t="s">
        <v>373</v>
      </c>
      <c r="AF20" s="82"/>
      <c r="BQ20" s="83">
        <v>4179</v>
      </c>
      <c r="BR20" s="125">
        <v>773</v>
      </c>
      <c r="BS20" s="33">
        <f t="shared" si="2"/>
        <v>9</v>
      </c>
      <c r="BT20" s="83" t="str">
        <f t="shared" si="3"/>
        <v>Projektingenieur 3</v>
      </c>
      <c r="BU20" s="20"/>
      <c r="BV20" s="33">
        <v>772</v>
      </c>
      <c r="BW20" s="33">
        <f t="shared" si="4"/>
        <v>8</v>
      </c>
      <c r="BX20" s="83" t="str">
        <f t="shared" si="5"/>
        <v>Projektingenieur 2</v>
      </c>
    </row>
    <row r="21" spans="1:76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120" t="s">
        <v>324</v>
      </c>
      <c r="X21" s="118">
        <v>2007</v>
      </c>
      <c r="Y21" s="28" t="s">
        <v>317</v>
      </c>
      <c r="Z21" s="21">
        <f t="shared" si="1"/>
        <v>14</v>
      </c>
      <c r="AA21" s="25" t="s">
        <v>705</v>
      </c>
      <c r="AB21" s="21" t="s">
        <v>267</v>
      </c>
      <c r="AC21" s="21"/>
      <c r="AE21" s="90" t="s">
        <v>373</v>
      </c>
      <c r="AF21" s="82"/>
      <c r="BQ21" s="83">
        <v>7679</v>
      </c>
      <c r="BR21" s="125">
        <v>773</v>
      </c>
      <c r="BS21" s="33">
        <f t="shared" si="2"/>
        <v>9</v>
      </c>
      <c r="BT21" s="83" t="str">
        <f t="shared" si="3"/>
        <v>Projektingenieur 3</v>
      </c>
      <c r="BU21" s="20"/>
      <c r="BV21" s="33">
        <v>772</v>
      </c>
      <c r="BW21" s="33">
        <f t="shared" si="4"/>
        <v>8</v>
      </c>
      <c r="BX21" s="83" t="str">
        <f t="shared" si="5"/>
        <v>Projektingenieur 2</v>
      </c>
    </row>
    <row r="22" spans="1:76" s="19" customForma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40</v>
      </c>
      <c r="AA22" s="25" t="s">
        <v>670</v>
      </c>
      <c r="AB22" s="21" t="s">
        <v>105</v>
      </c>
      <c r="AC22" s="21"/>
      <c r="AE22" s="90" t="s">
        <v>373</v>
      </c>
      <c r="AF22" s="82"/>
      <c r="BQ22" s="83">
        <v>4162</v>
      </c>
      <c r="BR22" s="125">
        <v>772</v>
      </c>
      <c r="BS22" s="33">
        <f t="shared" si="2"/>
        <v>8</v>
      </c>
      <c r="BT22" s="83" t="str">
        <f t="shared" si="3"/>
        <v>Projektingenieur 2</v>
      </c>
      <c r="BU22" s="20"/>
      <c r="BV22" s="33">
        <v>772</v>
      </c>
      <c r="BW22" s="33">
        <f t="shared" si="4"/>
        <v>8</v>
      </c>
      <c r="BX22" s="83" t="str">
        <f t="shared" si="5"/>
        <v>Projektingenieur 2</v>
      </c>
    </row>
    <row r="23" spans="1:76" s="19" customForma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5"/>
      <c r="X23" s="21"/>
      <c r="Y23" s="28" t="s">
        <v>547</v>
      </c>
      <c r="Z23" s="21">
        <f t="shared" si="1"/>
        <v>35</v>
      </c>
      <c r="AA23" s="25" t="s">
        <v>671</v>
      </c>
      <c r="AB23" s="21" t="s">
        <v>105</v>
      </c>
      <c r="AC23" s="21"/>
      <c r="AE23" s="90" t="s">
        <v>415</v>
      </c>
      <c r="AF23" s="82"/>
      <c r="BQ23" s="83">
        <v>3160</v>
      </c>
      <c r="BR23" s="125">
        <v>772</v>
      </c>
      <c r="BS23" s="33">
        <f t="shared" si="2"/>
        <v>8</v>
      </c>
      <c r="BT23" s="83" t="str">
        <f t="shared" si="3"/>
        <v>Projektingenieur 2</v>
      </c>
      <c r="BU23" s="20"/>
      <c r="BV23" s="33">
        <v>772</v>
      </c>
      <c r="BW23" s="33">
        <f t="shared" si="4"/>
        <v>8</v>
      </c>
      <c r="BX23" s="83" t="str">
        <f t="shared" si="5"/>
        <v>Projektingenieur 2</v>
      </c>
    </row>
    <row r="24" spans="1:76" s="19" customForma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33</v>
      </c>
      <c r="AA24" s="25" t="s">
        <v>97</v>
      </c>
      <c r="AB24" s="21" t="s">
        <v>105</v>
      </c>
      <c r="AC24" s="21"/>
      <c r="AE24" s="90" t="s">
        <v>373</v>
      </c>
      <c r="AF24" s="82"/>
      <c r="BQ24" s="83">
        <v>3205</v>
      </c>
      <c r="BR24" s="125">
        <v>773</v>
      </c>
      <c r="BS24" s="33">
        <f t="shared" si="2"/>
        <v>9</v>
      </c>
      <c r="BT24" s="83" t="str">
        <f t="shared" si="3"/>
        <v>Projektingenieur 3</v>
      </c>
      <c r="BU24" s="20"/>
      <c r="BV24" s="33">
        <v>772</v>
      </c>
      <c r="BW24" s="33">
        <f t="shared" si="4"/>
        <v>8</v>
      </c>
      <c r="BX24" s="83" t="str">
        <f t="shared" si="5"/>
        <v>Projektingenieur 2</v>
      </c>
    </row>
    <row r="25" spans="1:76" s="19" customForma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6" t="s">
        <v>854</v>
      </c>
      <c r="V25" s="21">
        <v>1981</v>
      </c>
      <c r="W25" s="25" t="s">
        <v>855</v>
      </c>
      <c r="X25" s="21">
        <v>1990</v>
      </c>
      <c r="Y25" s="28" t="s">
        <v>329</v>
      </c>
      <c r="Z25" s="21">
        <f t="shared" si="1"/>
        <v>30</v>
      </c>
      <c r="AA25" s="25" t="s">
        <v>671</v>
      </c>
      <c r="AB25" s="21" t="s">
        <v>105</v>
      </c>
      <c r="AC25" s="21"/>
      <c r="AE25" s="90" t="s">
        <v>389</v>
      </c>
      <c r="AF25" s="82"/>
      <c r="BQ25" s="83">
        <v>4185</v>
      </c>
      <c r="BR25" s="125">
        <v>772</v>
      </c>
      <c r="BS25" s="33">
        <f>VLOOKUP($BR25,Funktionsbezeichnungen,3,0)</f>
        <v>8</v>
      </c>
      <c r="BT25" s="83" t="str">
        <f>VLOOKUP($BR25,Funktionsbezeichnungen,2,0)</f>
        <v>Projektingenieur 2</v>
      </c>
      <c r="BU25" s="20"/>
      <c r="BV25" s="33">
        <v>772</v>
      </c>
      <c r="BW25" s="33">
        <f>VLOOKUP($BV25,Funktionsbezeichnungen,3,0)</f>
        <v>8</v>
      </c>
      <c r="BX25" s="83" t="str">
        <f>VLOOKUP($BV25,Funktionsbezeichnungen,2,0)</f>
        <v>Projektingenieur 2</v>
      </c>
    </row>
    <row r="26" spans="1:76" s="19" customForma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5"/>
      <c r="X26" s="21"/>
      <c r="Y26" s="28" t="s">
        <v>228</v>
      </c>
      <c r="Z26" s="21">
        <f t="shared" si="1"/>
        <v>25</v>
      </c>
      <c r="AA26" s="25" t="s">
        <v>672</v>
      </c>
      <c r="AB26" s="21" t="s">
        <v>105</v>
      </c>
      <c r="AC26" s="21"/>
      <c r="AE26" s="90" t="s">
        <v>373</v>
      </c>
      <c r="AF26" s="82"/>
      <c r="BQ26" s="83">
        <v>4269</v>
      </c>
      <c r="BR26" s="125">
        <v>772</v>
      </c>
      <c r="BS26" s="33">
        <f t="shared" si="2"/>
        <v>8</v>
      </c>
      <c r="BT26" s="83" t="str">
        <f t="shared" si="3"/>
        <v>Projektingenieur 2</v>
      </c>
      <c r="BU26" s="20"/>
      <c r="BV26" s="33">
        <v>772</v>
      </c>
      <c r="BW26" s="33">
        <f t="shared" si="4"/>
        <v>8</v>
      </c>
      <c r="BX26" s="83" t="str">
        <f t="shared" si="5"/>
        <v>Projektingenieur 2</v>
      </c>
    </row>
    <row r="27" spans="1:76" s="19" customFormat="1" x14ac:dyDescent="0.2">
      <c r="A27" s="53">
        <v>0</v>
      </c>
      <c r="B27" s="53"/>
      <c r="C27" s="53">
        <f>IF(Z27&gt;=10,1,0)</f>
        <v>1</v>
      </c>
      <c r="D27" s="55"/>
      <c r="E27" s="55">
        <v>1</v>
      </c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361</v>
      </c>
      <c r="P27" s="15" t="s">
        <v>873</v>
      </c>
      <c r="Q27" s="15">
        <v>23</v>
      </c>
      <c r="R27" s="16"/>
      <c r="S27" s="20" t="s">
        <v>874</v>
      </c>
      <c r="T27" s="21">
        <v>1959</v>
      </c>
      <c r="U27" s="26" t="s">
        <v>198</v>
      </c>
      <c r="V27" s="21">
        <v>1990</v>
      </c>
      <c r="W27" s="25"/>
      <c r="X27" s="21"/>
      <c r="Y27" s="28" t="s">
        <v>875</v>
      </c>
      <c r="Z27" s="21">
        <f>$AD$3-V27</f>
        <v>21</v>
      </c>
      <c r="AA27" s="25" t="s">
        <v>671</v>
      </c>
      <c r="AB27" s="21" t="s">
        <v>105</v>
      </c>
      <c r="AC27" s="21"/>
      <c r="AE27" s="90" t="s">
        <v>389</v>
      </c>
      <c r="AF27" s="82"/>
      <c r="BQ27" s="83">
        <v>3208</v>
      </c>
      <c r="BR27" s="125">
        <v>772</v>
      </c>
      <c r="BS27" s="33">
        <f>VLOOKUP($BR27,Funktionsbezeichnungen,3,0)</f>
        <v>8</v>
      </c>
      <c r="BT27" s="83" t="str">
        <f>VLOOKUP($BR27,Funktionsbezeichnungen,2,0)</f>
        <v>Projektingenieur 2</v>
      </c>
      <c r="BU27" s="20"/>
      <c r="BV27" s="33">
        <v>772</v>
      </c>
      <c r="BW27" s="33">
        <f>VLOOKUP($BV27,Funktionsbezeichnungen,3,0)</f>
        <v>8</v>
      </c>
      <c r="BX27" s="83" t="str">
        <f>VLOOKUP($BV27,Funktionsbezeichnungen,2,0)</f>
        <v>Projektingenieur 2</v>
      </c>
    </row>
    <row r="28" spans="1:76" s="19" customFormat="1" x14ac:dyDescent="0.2">
      <c r="A28" s="53">
        <v>1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359</v>
      </c>
      <c r="P28" s="15" t="s">
        <v>452</v>
      </c>
      <c r="Q28" s="15">
        <v>24</v>
      </c>
      <c r="R28" s="42"/>
      <c r="S28" s="27" t="s">
        <v>122</v>
      </c>
      <c r="T28" s="21">
        <v>1968</v>
      </c>
      <c r="U28" s="28" t="s">
        <v>201</v>
      </c>
      <c r="V28" s="21">
        <v>1994</v>
      </c>
      <c r="W28" s="25"/>
      <c r="X28" s="21"/>
      <c r="Y28" s="26" t="s">
        <v>123</v>
      </c>
      <c r="Z28" s="21">
        <f t="shared" si="1"/>
        <v>17</v>
      </c>
      <c r="AA28" s="25" t="s">
        <v>673</v>
      </c>
      <c r="AB28" s="21" t="s">
        <v>105</v>
      </c>
      <c r="AC28" s="21"/>
      <c r="AE28" s="90" t="s">
        <v>373</v>
      </c>
      <c r="AF28" s="82"/>
      <c r="BQ28" s="83">
        <v>4246</v>
      </c>
      <c r="BR28" s="125">
        <v>772</v>
      </c>
      <c r="BS28" s="33">
        <f t="shared" si="2"/>
        <v>8</v>
      </c>
      <c r="BT28" s="83" t="str">
        <f t="shared" si="3"/>
        <v>Projektingenieur 2</v>
      </c>
      <c r="BU28" s="20"/>
      <c r="BV28" s="33">
        <v>772</v>
      </c>
      <c r="BW28" s="33">
        <f t="shared" si="4"/>
        <v>8</v>
      </c>
      <c r="BX28" s="83" t="str">
        <f t="shared" si="5"/>
        <v>Projektingenieur 2</v>
      </c>
    </row>
    <row r="29" spans="1:76" s="19" customForma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4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458</v>
      </c>
      <c r="Q29" s="15">
        <v>25</v>
      </c>
      <c r="R29" s="16"/>
      <c r="S29" s="20" t="s">
        <v>275</v>
      </c>
      <c r="T29" s="21">
        <v>1969</v>
      </c>
      <c r="U29" s="28" t="s">
        <v>299</v>
      </c>
      <c r="V29" s="21">
        <v>1996</v>
      </c>
      <c r="W29" s="25"/>
      <c r="X29" s="21"/>
      <c r="Y29" s="25" t="s">
        <v>276</v>
      </c>
      <c r="Z29" s="21">
        <f t="shared" si="1"/>
        <v>15</v>
      </c>
      <c r="AA29" s="25" t="s">
        <v>110</v>
      </c>
      <c r="AB29" s="21" t="s">
        <v>105</v>
      </c>
      <c r="AC29" s="21"/>
      <c r="AE29" s="90" t="s">
        <v>376</v>
      </c>
      <c r="AF29" s="82"/>
      <c r="BQ29" s="83">
        <v>4291</v>
      </c>
      <c r="BR29" s="125">
        <v>772</v>
      </c>
      <c r="BS29" s="33">
        <f t="shared" si="2"/>
        <v>8</v>
      </c>
      <c r="BT29" s="83" t="str">
        <f t="shared" si="3"/>
        <v>Projektingenieur 2</v>
      </c>
      <c r="BU29" s="20"/>
      <c r="BV29" s="33">
        <v>772</v>
      </c>
      <c r="BW29" s="33">
        <f t="shared" si="4"/>
        <v>8</v>
      </c>
      <c r="BX29" s="83" t="str">
        <f t="shared" si="5"/>
        <v>Projektingenieur 2</v>
      </c>
    </row>
    <row r="30" spans="1:76" s="19" customFormat="1" x14ac:dyDescent="0.2">
      <c r="A30" s="53">
        <v>0</v>
      </c>
      <c r="B30" s="53"/>
      <c r="C30" s="53">
        <f t="shared" si="0"/>
        <v>1</v>
      </c>
      <c r="D30" s="55">
        <v>1</v>
      </c>
      <c r="E30" s="55"/>
      <c r="F30" s="56"/>
      <c r="G30" s="54"/>
      <c r="H30" s="57">
        <v>1</v>
      </c>
      <c r="I30" s="56"/>
      <c r="J30" s="54"/>
      <c r="K30" s="56"/>
      <c r="L30" s="56"/>
      <c r="M30" s="56"/>
      <c r="N30" s="58"/>
      <c r="O30" s="52" t="s">
        <v>360</v>
      </c>
      <c r="P30" s="15" t="s">
        <v>459</v>
      </c>
      <c r="Q30" s="15">
        <v>26</v>
      </c>
      <c r="R30" s="42"/>
      <c r="S30" s="27" t="s">
        <v>184</v>
      </c>
      <c r="T30" s="21">
        <v>1971</v>
      </c>
      <c r="U30" s="28" t="s">
        <v>194</v>
      </c>
      <c r="V30" s="21">
        <v>1996</v>
      </c>
      <c r="W30" s="25"/>
      <c r="X30" s="21"/>
      <c r="Y30" s="28" t="s">
        <v>91</v>
      </c>
      <c r="Z30" s="21">
        <f t="shared" si="1"/>
        <v>15</v>
      </c>
      <c r="AA30" s="25" t="s">
        <v>674</v>
      </c>
      <c r="AB30" s="21" t="s">
        <v>105</v>
      </c>
      <c r="AC30" s="21"/>
      <c r="AE30" s="90" t="s">
        <v>373</v>
      </c>
      <c r="AF30" s="82"/>
      <c r="BQ30" s="83">
        <v>4255</v>
      </c>
      <c r="BR30" s="125">
        <v>773</v>
      </c>
      <c r="BS30" s="33">
        <f t="shared" si="2"/>
        <v>9</v>
      </c>
      <c r="BT30" s="83" t="str">
        <f t="shared" si="3"/>
        <v>Projektingenieur 3</v>
      </c>
      <c r="BU30" s="20"/>
      <c r="BV30" s="33">
        <v>772</v>
      </c>
      <c r="BW30" s="33">
        <f t="shared" si="4"/>
        <v>8</v>
      </c>
      <c r="BX30" s="83" t="str">
        <f t="shared" si="5"/>
        <v>Projektingenieur 2</v>
      </c>
    </row>
    <row r="31" spans="1:76" s="19" customFormat="1" ht="24.95" customHeight="1" x14ac:dyDescent="0.2">
      <c r="A31" s="53">
        <v>0</v>
      </c>
      <c r="B31" s="53">
        <v>1</v>
      </c>
      <c r="C31" s="53">
        <f t="shared" si="0"/>
        <v>1</v>
      </c>
      <c r="D31" s="55"/>
      <c r="E31" s="55"/>
      <c r="F31" s="56">
        <v>1</v>
      </c>
      <c r="G31" s="54"/>
      <c r="H31" s="54"/>
      <c r="I31" s="56"/>
      <c r="J31" s="54"/>
      <c r="K31" s="56"/>
      <c r="L31" s="56"/>
      <c r="M31" s="56"/>
      <c r="N31" s="58"/>
      <c r="O31" s="52" t="s">
        <v>359</v>
      </c>
      <c r="P31" s="15" t="s">
        <v>460</v>
      </c>
      <c r="Q31" s="15">
        <v>27</v>
      </c>
      <c r="R31" s="42"/>
      <c r="S31" s="27" t="s">
        <v>231</v>
      </c>
      <c r="T31" s="21">
        <v>1967</v>
      </c>
      <c r="U31" s="28" t="s">
        <v>232</v>
      </c>
      <c r="V31" s="21">
        <v>1996</v>
      </c>
      <c r="W31" s="25"/>
      <c r="X31" s="21"/>
      <c r="Y31" s="28" t="s">
        <v>233</v>
      </c>
      <c r="Z31" s="21">
        <f t="shared" si="1"/>
        <v>15</v>
      </c>
      <c r="AA31" s="25" t="s">
        <v>675</v>
      </c>
      <c r="AB31" s="21" t="s">
        <v>105</v>
      </c>
      <c r="AC31" s="21"/>
      <c r="AE31" s="90" t="s">
        <v>373</v>
      </c>
      <c r="AF31" s="82"/>
      <c r="BQ31" s="83">
        <v>4277</v>
      </c>
      <c r="BR31" s="125">
        <v>782</v>
      </c>
      <c r="BS31" s="33">
        <f t="shared" si="2"/>
        <v>8</v>
      </c>
      <c r="BT31" s="83" t="str">
        <f t="shared" si="3"/>
        <v>Projektingenieur 2</v>
      </c>
      <c r="BU31" s="20"/>
      <c r="BV31" s="33">
        <v>782</v>
      </c>
      <c r="BW31" s="33">
        <f t="shared" si="4"/>
        <v>8</v>
      </c>
      <c r="BX31" s="83" t="str">
        <f t="shared" si="5"/>
        <v>Projektingenieur 2</v>
      </c>
    </row>
    <row r="32" spans="1:76" s="19" customFormat="1" ht="27" x14ac:dyDescent="0.2">
      <c r="A32" s="53">
        <v>0</v>
      </c>
      <c r="B32" s="53"/>
      <c r="C32" s="53">
        <f t="shared" si="0"/>
        <v>1</v>
      </c>
      <c r="D32" s="55"/>
      <c r="E32" s="55">
        <v>1</v>
      </c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461</v>
      </c>
      <c r="Q32" s="15">
        <v>28</v>
      </c>
      <c r="R32" s="42"/>
      <c r="S32" s="27" t="s">
        <v>234</v>
      </c>
      <c r="T32" s="21">
        <v>1972</v>
      </c>
      <c r="U32" s="28" t="s">
        <v>195</v>
      </c>
      <c r="V32" s="21">
        <v>1996</v>
      </c>
      <c r="W32" s="120" t="s">
        <v>314</v>
      </c>
      <c r="X32" s="118">
        <v>2002</v>
      </c>
      <c r="Y32" s="28" t="s">
        <v>547</v>
      </c>
      <c r="Z32" s="21">
        <f t="shared" si="1"/>
        <v>15</v>
      </c>
      <c r="AA32" s="25" t="s">
        <v>676</v>
      </c>
      <c r="AB32" s="21" t="s">
        <v>105</v>
      </c>
      <c r="AC32" s="21"/>
      <c r="AE32" s="90" t="s">
        <v>373</v>
      </c>
      <c r="AF32" s="82"/>
      <c r="BQ32" s="83">
        <v>4276</v>
      </c>
      <c r="BR32" s="125">
        <v>773</v>
      </c>
      <c r="BS32" s="33">
        <f t="shared" si="2"/>
        <v>9</v>
      </c>
      <c r="BT32" s="83" t="str">
        <f t="shared" si="3"/>
        <v>Projektingenieur 3</v>
      </c>
      <c r="BU32" s="20"/>
      <c r="BV32" s="33">
        <v>772</v>
      </c>
      <c r="BW32" s="33">
        <f t="shared" si="4"/>
        <v>8</v>
      </c>
      <c r="BX32" s="83" t="str">
        <f t="shared" si="5"/>
        <v>Projektingenieur 2</v>
      </c>
    </row>
    <row r="33" spans="1:76" s="19" customFormat="1" ht="27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358</v>
      </c>
      <c r="P33" s="15" t="s">
        <v>462</v>
      </c>
      <c r="Q33" s="15">
        <v>29</v>
      </c>
      <c r="R33" s="42"/>
      <c r="S33" s="27" t="s">
        <v>125</v>
      </c>
      <c r="T33" s="21">
        <v>1969</v>
      </c>
      <c r="U33" s="28" t="s">
        <v>194</v>
      </c>
      <c r="V33" s="21">
        <v>1997</v>
      </c>
      <c r="W33" s="25"/>
      <c r="X33" s="21"/>
      <c r="Y33" s="28" t="s">
        <v>336</v>
      </c>
      <c r="Z33" s="21">
        <f t="shared" si="1"/>
        <v>14</v>
      </c>
      <c r="AA33" s="25" t="s">
        <v>677</v>
      </c>
      <c r="AB33" s="21" t="s">
        <v>105</v>
      </c>
      <c r="AC33" s="21"/>
      <c r="AE33" s="90" t="s">
        <v>373</v>
      </c>
      <c r="AF33" s="82"/>
      <c r="BQ33" s="83">
        <v>4254</v>
      </c>
      <c r="BR33" s="125">
        <v>773</v>
      </c>
      <c r="BS33" s="33">
        <f t="shared" si="2"/>
        <v>9</v>
      </c>
      <c r="BT33" s="83" t="str">
        <f t="shared" si="3"/>
        <v>Projektingenieur 3</v>
      </c>
      <c r="BU33" s="20"/>
      <c r="BV33" s="33">
        <v>772</v>
      </c>
      <c r="BW33" s="33">
        <f t="shared" si="4"/>
        <v>8</v>
      </c>
      <c r="BX33" s="83" t="str">
        <f t="shared" si="5"/>
        <v>Projektingenieur 2</v>
      </c>
    </row>
    <row r="34" spans="1:76" s="19" customFormat="1" ht="27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>
        <v>1</v>
      </c>
      <c r="I34" s="56"/>
      <c r="J34" s="54"/>
      <c r="K34" s="56"/>
      <c r="L34" s="56"/>
      <c r="M34" s="56"/>
      <c r="N34" s="58"/>
      <c r="O34" s="52" t="s">
        <v>360</v>
      </c>
      <c r="P34" s="15" t="s">
        <v>463</v>
      </c>
      <c r="Q34" s="15">
        <v>30</v>
      </c>
      <c r="R34" s="42"/>
      <c r="S34" s="27" t="s">
        <v>190</v>
      </c>
      <c r="T34" s="21">
        <v>1972</v>
      </c>
      <c r="U34" s="28" t="s">
        <v>194</v>
      </c>
      <c r="V34" s="21">
        <v>1997</v>
      </c>
      <c r="W34" s="25"/>
      <c r="X34" s="21"/>
      <c r="Y34" s="28" t="s">
        <v>202</v>
      </c>
      <c r="Z34" s="21">
        <f t="shared" si="1"/>
        <v>14</v>
      </c>
      <c r="AA34" s="25" t="s">
        <v>678</v>
      </c>
      <c r="AB34" s="21" t="s">
        <v>105</v>
      </c>
      <c r="AC34" s="21"/>
      <c r="AE34" s="90" t="s">
        <v>402</v>
      </c>
      <c r="AF34" s="82"/>
      <c r="BQ34" s="83">
        <v>4258</v>
      </c>
      <c r="BR34" s="125">
        <v>773</v>
      </c>
      <c r="BS34" s="33">
        <f t="shared" si="2"/>
        <v>9</v>
      </c>
      <c r="BT34" s="83" t="str">
        <f t="shared" si="3"/>
        <v>Projektingenieur 3</v>
      </c>
      <c r="BU34" s="20"/>
      <c r="BV34" s="33">
        <v>772</v>
      </c>
      <c r="BW34" s="33">
        <f t="shared" si="4"/>
        <v>8</v>
      </c>
      <c r="BX34" s="83" t="str">
        <f t="shared" si="5"/>
        <v>Projektingenieur 2</v>
      </c>
    </row>
    <row r="35" spans="1:76" s="19" customFormat="1" ht="27" x14ac:dyDescent="0.2">
      <c r="A35" s="53">
        <v>0</v>
      </c>
      <c r="B35" s="53"/>
      <c r="C35" s="53">
        <f t="shared" si="0"/>
        <v>1</v>
      </c>
      <c r="D35" s="55">
        <v>1</v>
      </c>
      <c r="E35" s="55"/>
      <c r="F35" s="56"/>
      <c r="G35" s="54"/>
      <c r="H35" s="54"/>
      <c r="I35" s="56"/>
      <c r="J35" s="54"/>
      <c r="K35" s="56"/>
      <c r="L35" s="56"/>
      <c r="M35" s="56"/>
      <c r="N35" s="58"/>
      <c r="O35" s="52" t="s">
        <v>359</v>
      </c>
      <c r="P35" s="15" t="s">
        <v>464</v>
      </c>
      <c r="Q35" s="15">
        <v>31</v>
      </c>
      <c r="R35" s="42"/>
      <c r="S35" s="27" t="s">
        <v>206</v>
      </c>
      <c r="T35" s="21">
        <v>1969</v>
      </c>
      <c r="U35" s="28" t="s">
        <v>221</v>
      </c>
      <c r="V35" s="21">
        <v>1998</v>
      </c>
      <c r="W35" s="25"/>
      <c r="X35" s="21"/>
      <c r="Y35" s="28" t="s">
        <v>548</v>
      </c>
      <c r="Z35" s="21">
        <f t="shared" si="1"/>
        <v>13</v>
      </c>
      <c r="AA35" s="25" t="s">
        <v>679</v>
      </c>
      <c r="AB35" s="21" t="s">
        <v>105</v>
      </c>
      <c r="AC35" s="21"/>
      <c r="AE35" s="90" t="s">
        <v>402</v>
      </c>
      <c r="AF35" s="82"/>
      <c r="BQ35" s="83">
        <v>4263</v>
      </c>
      <c r="BR35" s="125">
        <v>773</v>
      </c>
      <c r="BS35" s="33">
        <f t="shared" si="2"/>
        <v>9</v>
      </c>
      <c r="BT35" s="83" t="str">
        <f t="shared" si="3"/>
        <v>Projektingenieur 3</v>
      </c>
      <c r="BU35" s="20"/>
      <c r="BV35" s="33">
        <v>772</v>
      </c>
      <c r="BW35" s="33">
        <f t="shared" si="4"/>
        <v>8</v>
      </c>
      <c r="BX35" s="83" t="str">
        <f t="shared" si="5"/>
        <v>Projektingenieur 2</v>
      </c>
    </row>
    <row r="36" spans="1:76" s="19" customFormat="1" x14ac:dyDescent="0.2">
      <c r="A36" s="53">
        <v>0</v>
      </c>
      <c r="B36" s="53">
        <v>1</v>
      </c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361</v>
      </c>
      <c r="P36" s="15" t="s">
        <v>465</v>
      </c>
      <c r="Q36" s="15">
        <v>32</v>
      </c>
      <c r="R36" s="42"/>
      <c r="S36" s="27" t="s">
        <v>262</v>
      </c>
      <c r="T36" s="21">
        <v>1969</v>
      </c>
      <c r="U36" s="28" t="s">
        <v>117</v>
      </c>
      <c r="V36" s="21">
        <v>1998</v>
      </c>
      <c r="W36" s="25"/>
      <c r="X36" s="21"/>
      <c r="Y36" s="28" t="s">
        <v>263</v>
      </c>
      <c r="Z36" s="21">
        <f t="shared" si="1"/>
        <v>13</v>
      </c>
      <c r="AA36" s="25" t="s">
        <v>680</v>
      </c>
      <c r="AB36" s="21" t="s">
        <v>105</v>
      </c>
      <c r="AC36" s="21"/>
      <c r="AE36" s="90" t="s">
        <v>403</v>
      </c>
      <c r="AF36" s="82"/>
      <c r="BQ36" s="83">
        <v>4288</v>
      </c>
      <c r="BR36" s="125">
        <v>772</v>
      </c>
      <c r="BS36" s="33">
        <f t="shared" si="2"/>
        <v>8</v>
      </c>
      <c r="BT36" s="83" t="str">
        <f t="shared" si="3"/>
        <v>Projektingenieur 2</v>
      </c>
      <c r="BU36" s="20"/>
      <c r="BV36" s="33">
        <v>772</v>
      </c>
      <c r="BW36" s="33">
        <f t="shared" si="4"/>
        <v>8</v>
      </c>
      <c r="BX36" s="83" t="str">
        <f t="shared" si="5"/>
        <v>Projektingenieur 2</v>
      </c>
    </row>
    <row r="37" spans="1:76" s="19" customFormat="1" x14ac:dyDescent="0.2">
      <c r="A37" s="53">
        <v>0</v>
      </c>
      <c r="B37" s="53"/>
      <c r="C37" s="53">
        <f t="shared" si="0"/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5"/>
      <c r="X37" s="21"/>
      <c r="Y37" s="28" t="s">
        <v>247</v>
      </c>
      <c r="Z37" s="21">
        <f t="shared" si="1"/>
        <v>13</v>
      </c>
      <c r="AA37" s="25" t="s">
        <v>392</v>
      </c>
      <c r="AB37" s="21" t="s">
        <v>105</v>
      </c>
      <c r="AC37" s="21"/>
      <c r="AE37" s="90" t="s">
        <v>404</v>
      </c>
      <c r="AF37" s="82"/>
      <c r="BQ37" s="83">
        <v>7696</v>
      </c>
      <c r="BR37" s="125">
        <v>772</v>
      </c>
      <c r="BS37" s="33">
        <f t="shared" si="2"/>
        <v>8</v>
      </c>
      <c r="BT37" s="83" t="str">
        <f t="shared" si="3"/>
        <v>Projektingenieur 2</v>
      </c>
      <c r="BU37" s="20"/>
      <c r="BV37" s="33">
        <v>772</v>
      </c>
      <c r="BW37" s="33">
        <f t="shared" si="4"/>
        <v>8</v>
      </c>
      <c r="BX37" s="83" t="str">
        <f t="shared" si="5"/>
        <v>Projektingenieur 2</v>
      </c>
    </row>
    <row r="38" spans="1:76" s="19" customFormat="1" x14ac:dyDescent="0.2">
      <c r="A38" s="53">
        <v>0</v>
      </c>
      <c r="B38" s="53">
        <v>1</v>
      </c>
      <c r="C38" s="53">
        <f t="shared" ref="C38:C69" si="6">IF(Z38&gt;=10,1,0)</f>
        <v>1</v>
      </c>
      <c r="D38" s="55">
        <v>1</v>
      </c>
      <c r="E38" s="55"/>
      <c r="F38" s="56"/>
      <c r="G38" s="54"/>
      <c r="H38" s="54"/>
      <c r="I38" s="56"/>
      <c r="J38" s="54"/>
      <c r="K38" s="56"/>
      <c r="L38" s="56"/>
      <c r="M38" s="56"/>
      <c r="N38" s="58"/>
      <c r="O38" s="52" t="s">
        <v>360</v>
      </c>
      <c r="P38" s="15" t="s">
        <v>549</v>
      </c>
      <c r="Q38" s="15">
        <v>34</v>
      </c>
      <c r="R38" s="42"/>
      <c r="S38" s="27" t="s">
        <v>550</v>
      </c>
      <c r="T38" s="21">
        <v>1974</v>
      </c>
      <c r="U38" s="28" t="s">
        <v>197</v>
      </c>
      <c r="V38" s="21">
        <v>1999</v>
      </c>
      <c r="W38" s="120" t="s">
        <v>616</v>
      </c>
      <c r="X38" s="118">
        <v>2009</v>
      </c>
      <c r="Y38" s="28"/>
      <c r="Z38" s="21">
        <f t="shared" ref="Z38:Z69" si="7">$AD$3-V38</f>
        <v>12</v>
      </c>
      <c r="AA38" s="25" t="s">
        <v>681</v>
      </c>
      <c r="AB38" s="21" t="s">
        <v>105</v>
      </c>
      <c r="AC38" s="21"/>
      <c r="AE38" s="90" t="s">
        <v>373</v>
      </c>
      <c r="AF38" s="82"/>
      <c r="BQ38" s="83">
        <v>3204</v>
      </c>
      <c r="BR38" s="125">
        <v>772</v>
      </c>
      <c r="BS38" s="33">
        <f t="shared" si="2"/>
        <v>8</v>
      </c>
      <c r="BT38" s="83" t="str">
        <f t="shared" si="3"/>
        <v>Projektingenieur 2</v>
      </c>
      <c r="BU38" s="20"/>
      <c r="BV38" s="33">
        <v>772</v>
      </c>
      <c r="BW38" s="33">
        <f t="shared" si="4"/>
        <v>8</v>
      </c>
      <c r="BX38" s="83" t="str">
        <f t="shared" si="5"/>
        <v>Projektingenieur 2</v>
      </c>
    </row>
    <row r="39" spans="1:76" s="19" customFormat="1" x14ac:dyDescent="0.2">
      <c r="A39" s="53">
        <v>0</v>
      </c>
      <c r="B39" s="53"/>
      <c r="C39" s="53">
        <f t="shared" si="6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640</v>
      </c>
      <c r="Q39" s="15">
        <v>35</v>
      </c>
      <c r="R39" s="42"/>
      <c r="S39" s="27" t="s">
        <v>641</v>
      </c>
      <c r="T39" s="21">
        <v>1971</v>
      </c>
      <c r="U39" s="28" t="s">
        <v>709</v>
      </c>
      <c r="V39" s="21">
        <v>2000</v>
      </c>
      <c r="W39" s="25"/>
      <c r="X39" s="21"/>
      <c r="Y39" s="28" t="s">
        <v>643</v>
      </c>
      <c r="Z39" s="21">
        <f t="shared" si="7"/>
        <v>11</v>
      </c>
      <c r="AA39" s="25" t="s">
        <v>97</v>
      </c>
      <c r="AB39" s="21" t="s">
        <v>105</v>
      </c>
      <c r="AC39" s="21"/>
      <c r="AE39" s="90" t="s">
        <v>373</v>
      </c>
      <c r="AF39" s="82"/>
      <c r="BQ39" s="83">
        <v>4900</v>
      </c>
      <c r="BR39" s="125">
        <v>772</v>
      </c>
      <c r="BS39" s="33">
        <f t="shared" si="2"/>
        <v>8</v>
      </c>
      <c r="BT39" s="83" t="str">
        <f t="shared" si="3"/>
        <v>Projektingenieur 2</v>
      </c>
      <c r="BU39" s="20"/>
      <c r="BV39" s="33">
        <v>772</v>
      </c>
      <c r="BW39" s="33">
        <f t="shared" si="4"/>
        <v>8</v>
      </c>
      <c r="BX39" s="83" t="str">
        <f t="shared" si="5"/>
        <v>Projektingenieur 2</v>
      </c>
    </row>
    <row r="40" spans="1:76" s="19" customFormat="1" x14ac:dyDescent="0.2">
      <c r="A40" s="53">
        <v>0</v>
      </c>
      <c r="B40" s="53"/>
      <c r="C40" s="53">
        <f t="shared" si="6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5"/>
      <c r="X40" s="21"/>
      <c r="Y40" s="28" t="s">
        <v>601</v>
      </c>
      <c r="Z40" s="21">
        <f t="shared" si="7"/>
        <v>11</v>
      </c>
      <c r="AA40" s="25" t="s">
        <v>97</v>
      </c>
      <c r="AB40" s="21" t="s">
        <v>105</v>
      </c>
      <c r="AC40" s="21"/>
      <c r="AE40" s="90" t="s">
        <v>620</v>
      </c>
      <c r="AF40" s="82"/>
      <c r="BQ40" s="83">
        <v>3206</v>
      </c>
      <c r="BR40" s="125">
        <v>772</v>
      </c>
      <c r="BS40" s="33">
        <f t="shared" si="2"/>
        <v>8</v>
      </c>
      <c r="BT40" s="83" t="str">
        <f t="shared" si="3"/>
        <v>Projektingenieur 2</v>
      </c>
      <c r="BU40" s="20"/>
      <c r="BV40" s="33">
        <v>772</v>
      </c>
      <c r="BW40" s="33">
        <f t="shared" si="4"/>
        <v>8</v>
      </c>
      <c r="BX40" s="83" t="str">
        <f t="shared" si="5"/>
        <v>Projektingenieur 2</v>
      </c>
    </row>
    <row r="41" spans="1:76" s="19" customFormat="1" ht="25.5" customHeight="1" x14ac:dyDescent="0.2">
      <c r="A41" s="53">
        <v>0</v>
      </c>
      <c r="B41" s="53"/>
      <c r="C41" s="53">
        <f t="shared" si="6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469</v>
      </c>
      <c r="Q41" s="15">
        <v>37</v>
      </c>
      <c r="R41" s="42"/>
      <c r="S41" s="27" t="s">
        <v>301</v>
      </c>
      <c r="T41" s="21">
        <v>1975</v>
      </c>
      <c r="U41" s="28" t="s">
        <v>302</v>
      </c>
      <c r="V41" s="21">
        <v>2001</v>
      </c>
      <c r="W41" s="25"/>
      <c r="X41" s="21"/>
      <c r="Y41" s="28" t="s">
        <v>303</v>
      </c>
      <c r="Z41" s="21">
        <f t="shared" si="7"/>
        <v>10</v>
      </c>
      <c r="AA41" s="25" t="s">
        <v>682</v>
      </c>
      <c r="AB41" s="21" t="s">
        <v>192</v>
      </c>
      <c r="AC41" s="21"/>
      <c r="AE41" s="90" t="s">
        <v>373</v>
      </c>
      <c r="AF41" s="82"/>
      <c r="BQ41" s="83">
        <v>4299</v>
      </c>
      <c r="BR41" s="125">
        <v>782</v>
      </c>
      <c r="BS41" s="33">
        <f t="shared" si="2"/>
        <v>8</v>
      </c>
      <c r="BT41" s="83" t="str">
        <f t="shared" si="3"/>
        <v>Projektingenieur 2</v>
      </c>
      <c r="BU41" s="20"/>
      <c r="BV41" s="33">
        <v>782</v>
      </c>
      <c r="BW41" s="33">
        <f t="shared" si="4"/>
        <v>8</v>
      </c>
      <c r="BX41" s="83" t="str">
        <f t="shared" si="5"/>
        <v>Projektingenieur 2</v>
      </c>
    </row>
    <row r="42" spans="1:76" s="19" customFormat="1" ht="25.5" customHeight="1" x14ac:dyDescent="0.2">
      <c r="A42" s="53">
        <v>0</v>
      </c>
      <c r="B42" s="53"/>
      <c r="C42" s="53">
        <f t="shared" si="6"/>
        <v>1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865</v>
      </c>
      <c r="Q42" s="15">
        <v>38</v>
      </c>
      <c r="R42" s="42"/>
      <c r="S42" s="27" t="s">
        <v>866</v>
      </c>
      <c r="T42" s="21">
        <v>1969</v>
      </c>
      <c r="U42" s="28" t="s">
        <v>869</v>
      </c>
      <c r="V42" s="21">
        <v>1999</v>
      </c>
      <c r="W42" s="25" t="s">
        <v>867</v>
      </c>
      <c r="X42" s="21">
        <v>2011</v>
      </c>
      <c r="Y42" s="28" t="s">
        <v>868</v>
      </c>
      <c r="Z42" s="21">
        <f t="shared" si="7"/>
        <v>12</v>
      </c>
      <c r="AA42" s="25" t="s">
        <v>565</v>
      </c>
      <c r="AB42" s="21" t="s">
        <v>121</v>
      </c>
      <c r="AC42" s="21"/>
      <c r="AE42" s="90" t="s">
        <v>375</v>
      </c>
      <c r="AF42" s="82"/>
      <c r="BQ42" s="148">
        <v>4306</v>
      </c>
      <c r="BR42" s="149">
        <v>781</v>
      </c>
      <c r="BS42" s="150">
        <f t="shared" si="2"/>
        <v>7</v>
      </c>
      <c r="BT42" s="148" t="str">
        <f t="shared" si="3"/>
        <v>Projektingenieur 1</v>
      </c>
      <c r="BU42" s="151"/>
      <c r="BV42" s="150"/>
      <c r="BW42" s="150"/>
      <c r="BX42" s="148"/>
    </row>
    <row r="43" spans="1:76" s="19" customFormat="1" ht="23.85" customHeight="1" x14ac:dyDescent="0.2">
      <c r="A43" s="53">
        <v>0</v>
      </c>
      <c r="B43" s="53">
        <v>1</v>
      </c>
      <c r="C43" s="53">
        <f t="shared" si="6"/>
        <v>1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361</v>
      </c>
      <c r="P43" s="15" t="s">
        <v>644</v>
      </c>
      <c r="Q43" s="15">
        <v>39</v>
      </c>
      <c r="R43" s="42"/>
      <c r="S43" s="27" t="s">
        <v>645</v>
      </c>
      <c r="T43" s="21">
        <v>1973</v>
      </c>
      <c r="U43" s="28" t="s">
        <v>646</v>
      </c>
      <c r="V43" s="21">
        <v>1999</v>
      </c>
      <c r="W43" s="25"/>
      <c r="X43" s="21"/>
      <c r="Y43" s="28" t="s">
        <v>647</v>
      </c>
      <c r="Z43" s="21">
        <f t="shared" si="7"/>
        <v>12</v>
      </c>
      <c r="AA43" s="25" t="s">
        <v>269</v>
      </c>
      <c r="AB43" s="21" t="s">
        <v>121</v>
      </c>
      <c r="AC43" s="21"/>
      <c r="AE43" s="90" t="s">
        <v>375</v>
      </c>
      <c r="AF43" s="82"/>
      <c r="BQ43" s="83">
        <v>4355</v>
      </c>
      <c r="BR43" s="125">
        <v>772</v>
      </c>
      <c r="BS43" s="33">
        <f t="shared" si="2"/>
        <v>8</v>
      </c>
      <c r="BT43" s="83" t="str">
        <f t="shared" si="3"/>
        <v>Projektingenieur 2</v>
      </c>
      <c r="BU43" s="20"/>
      <c r="BV43" s="33">
        <v>771</v>
      </c>
      <c r="BW43" s="33">
        <f t="shared" ref="BW43:BW74" si="8">VLOOKUP($BV43,Funktionsbezeichnungen,3,0)</f>
        <v>7</v>
      </c>
      <c r="BX43" s="83" t="str">
        <f t="shared" ref="BX43:BX74" si="9">VLOOKUP($BV43,Funktionsbezeichnungen,2,0)</f>
        <v>Projektingenieur 1</v>
      </c>
    </row>
    <row r="44" spans="1:76" s="19" customFormat="1" x14ac:dyDescent="0.2">
      <c r="A44" s="53">
        <v>0</v>
      </c>
      <c r="B44" s="53">
        <v>1</v>
      </c>
      <c r="C44" s="53">
        <f t="shared" si="6"/>
        <v>1</v>
      </c>
      <c r="D44" s="55"/>
      <c r="E44" s="55">
        <v>1</v>
      </c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470</v>
      </c>
      <c r="Q44" s="15">
        <v>40</v>
      </c>
      <c r="R44" s="42"/>
      <c r="S44" s="27" t="s">
        <v>227</v>
      </c>
      <c r="T44" s="21">
        <v>1976</v>
      </c>
      <c r="U44" s="28" t="s">
        <v>604</v>
      </c>
      <c r="V44" s="21">
        <v>2001</v>
      </c>
      <c r="W44" s="25"/>
      <c r="X44" s="21"/>
      <c r="Y44" s="28" t="s">
        <v>106</v>
      </c>
      <c r="Z44" s="21">
        <f t="shared" si="7"/>
        <v>10</v>
      </c>
      <c r="AA44" s="25" t="s">
        <v>605</v>
      </c>
      <c r="AB44" s="21" t="s">
        <v>121</v>
      </c>
      <c r="AC44" s="21"/>
      <c r="AE44" s="90" t="s">
        <v>374</v>
      </c>
      <c r="AF44" s="82"/>
      <c r="BQ44" s="83">
        <v>4275</v>
      </c>
      <c r="BR44" s="125">
        <v>782</v>
      </c>
      <c r="BS44" s="33">
        <f t="shared" ref="BS44:BS75" si="10">VLOOKUP($BR44,Funktionsbezeichnungen,3,0)</f>
        <v>8</v>
      </c>
      <c r="BT44" s="83" t="str">
        <f t="shared" ref="BT44:BT75" si="11">VLOOKUP($BR44,Funktionsbezeichnungen,2,0)</f>
        <v>Projektingenieur 2</v>
      </c>
      <c r="BU44" s="20"/>
      <c r="BV44" s="33">
        <v>781</v>
      </c>
      <c r="BW44" s="33">
        <f t="shared" si="8"/>
        <v>7</v>
      </c>
      <c r="BX44" s="83" t="str">
        <f t="shared" si="9"/>
        <v>Projektingenieur 1</v>
      </c>
    </row>
    <row r="45" spans="1:76" s="19" customFormat="1" x14ac:dyDescent="0.2">
      <c r="A45" s="53">
        <v>0</v>
      </c>
      <c r="B45" s="53"/>
      <c r="C45" s="53">
        <f t="shared" si="6"/>
        <v>1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359</v>
      </c>
      <c r="P45" s="15" t="s">
        <v>471</v>
      </c>
      <c r="Q45" s="15">
        <v>41</v>
      </c>
      <c r="R45" s="42"/>
      <c r="S45" s="27" t="s">
        <v>229</v>
      </c>
      <c r="T45" s="21">
        <v>1976</v>
      </c>
      <c r="U45" s="28" t="s">
        <v>241</v>
      </c>
      <c r="V45" s="21">
        <v>2001</v>
      </c>
      <c r="W45" s="25"/>
      <c r="X45" s="21"/>
      <c r="Y45" s="28" t="s">
        <v>337</v>
      </c>
      <c r="Z45" s="21">
        <f t="shared" si="7"/>
        <v>10</v>
      </c>
      <c r="AA45" s="25" t="s">
        <v>683</v>
      </c>
      <c r="AB45" s="21" t="s">
        <v>121</v>
      </c>
      <c r="AC45" s="21"/>
      <c r="AE45" s="90" t="s">
        <v>373</v>
      </c>
      <c r="AF45" s="82"/>
      <c r="BQ45" s="83">
        <v>7695</v>
      </c>
      <c r="BR45" s="125">
        <v>772</v>
      </c>
      <c r="BS45" s="33">
        <f t="shared" si="10"/>
        <v>8</v>
      </c>
      <c r="BT45" s="83" t="str">
        <f t="shared" si="11"/>
        <v>Projektingenieur 2</v>
      </c>
      <c r="BU45" s="20"/>
      <c r="BV45" s="33">
        <v>771</v>
      </c>
      <c r="BW45" s="33">
        <f t="shared" si="8"/>
        <v>7</v>
      </c>
      <c r="BX45" s="83" t="str">
        <f t="shared" si="9"/>
        <v>Projektingenieur 1</v>
      </c>
    </row>
    <row r="46" spans="1:76" s="19" customFormat="1" x14ac:dyDescent="0.2">
      <c r="A46" s="53">
        <v>0</v>
      </c>
      <c r="B46" s="53">
        <v>1</v>
      </c>
      <c r="C46" s="53">
        <f t="shared" si="6"/>
        <v>1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360</v>
      </c>
      <c r="P46" s="15" t="s">
        <v>588</v>
      </c>
      <c r="Q46" s="15">
        <v>42</v>
      </c>
      <c r="R46" s="42"/>
      <c r="S46" s="27" t="s">
        <v>589</v>
      </c>
      <c r="T46" s="21">
        <v>1976</v>
      </c>
      <c r="U46" s="28" t="s">
        <v>194</v>
      </c>
      <c r="V46" s="21">
        <v>2001</v>
      </c>
      <c r="W46" s="25"/>
      <c r="X46" s="21"/>
      <c r="Y46" s="28"/>
      <c r="Z46" s="21">
        <f t="shared" si="7"/>
        <v>10</v>
      </c>
      <c r="AA46" s="25" t="s">
        <v>684</v>
      </c>
      <c r="AB46" s="21" t="s">
        <v>121</v>
      </c>
      <c r="AC46" s="21"/>
      <c r="AE46" s="90" t="s">
        <v>373</v>
      </c>
      <c r="AF46" s="82"/>
      <c r="BQ46" s="83">
        <v>4350</v>
      </c>
      <c r="BR46" s="125">
        <v>772</v>
      </c>
      <c r="BS46" s="33">
        <f t="shared" si="10"/>
        <v>8</v>
      </c>
      <c r="BT46" s="83" t="str">
        <f t="shared" si="11"/>
        <v>Projektingenieur 2</v>
      </c>
      <c r="BU46" s="20"/>
      <c r="BV46" s="33">
        <v>771</v>
      </c>
      <c r="BW46" s="33">
        <f t="shared" si="8"/>
        <v>7</v>
      </c>
      <c r="BX46" s="83" t="str">
        <f t="shared" si="9"/>
        <v>Projektingenieur 1</v>
      </c>
    </row>
    <row r="47" spans="1:76" s="19" customFormat="1" x14ac:dyDescent="0.2">
      <c r="A47" s="53">
        <v>0</v>
      </c>
      <c r="B47" s="53"/>
      <c r="C47" s="53">
        <f t="shared" si="6"/>
        <v>0</v>
      </c>
      <c r="D47" s="55"/>
      <c r="E47" s="55">
        <v>1</v>
      </c>
      <c r="F47" s="56"/>
      <c r="G47" s="54"/>
      <c r="H47" s="54"/>
      <c r="I47" s="56"/>
      <c r="J47" s="54"/>
      <c r="K47" s="56"/>
      <c r="L47" s="56"/>
      <c r="M47" s="56"/>
      <c r="N47" s="58"/>
      <c r="O47" s="52" t="s">
        <v>359</v>
      </c>
      <c r="P47" s="15" t="s">
        <v>707</v>
      </c>
      <c r="Q47" s="15">
        <v>43</v>
      </c>
      <c r="R47" s="42"/>
      <c r="S47" s="27" t="s">
        <v>708</v>
      </c>
      <c r="T47" s="21">
        <v>1974</v>
      </c>
      <c r="U47" s="28" t="s">
        <v>198</v>
      </c>
      <c r="V47" s="21">
        <v>2003</v>
      </c>
      <c r="W47" s="25"/>
      <c r="X47" s="21"/>
      <c r="Y47" s="28"/>
      <c r="Z47" s="21">
        <f t="shared" si="7"/>
        <v>8</v>
      </c>
      <c r="AA47" s="25" t="s">
        <v>698</v>
      </c>
      <c r="AB47" s="21" t="s">
        <v>121</v>
      </c>
      <c r="AC47" s="21"/>
      <c r="AE47" s="90" t="s">
        <v>375</v>
      </c>
      <c r="AF47" s="82"/>
      <c r="BQ47" s="83">
        <v>4305</v>
      </c>
      <c r="BR47" s="125">
        <v>772</v>
      </c>
      <c r="BS47" s="33">
        <f t="shared" si="10"/>
        <v>8</v>
      </c>
      <c r="BT47" s="83" t="str">
        <f t="shared" si="11"/>
        <v>Projektingenieur 2</v>
      </c>
      <c r="BU47" s="20"/>
      <c r="BV47" s="33">
        <v>771</v>
      </c>
      <c r="BW47" s="33">
        <f t="shared" si="8"/>
        <v>7</v>
      </c>
      <c r="BX47" s="83" t="str">
        <f t="shared" si="9"/>
        <v>Projektingenieur 1</v>
      </c>
    </row>
    <row r="48" spans="1:76" s="19" customFormat="1" ht="24.95" customHeight="1" x14ac:dyDescent="0.2">
      <c r="A48" s="53">
        <v>0</v>
      </c>
      <c r="B48" s="53"/>
      <c r="C48" s="53">
        <f t="shared" si="6"/>
        <v>0</v>
      </c>
      <c r="D48" s="55">
        <v>1</v>
      </c>
      <c r="E48" s="55"/>
      <c r="F48" s="56"/>
      <c r="G48" s="54"/>
      <c r="H48" s="54"/>
      <c r="I48" s="56"/>
      <c r="J48" s="54"/>
      <c r="K48" s="56"/>
      <c r="L48" s="56"/>
      <c r="M48" s="56"/>
      <c r="N48" s="58"/>
      <c r="O48" s="52" t="s">
        <v>361</v>
      </c>
      <c r="P48" s="15" t="s">
        <v>566</v>
      </c>
      <c r="Q48" s="15">
        <v>44</v>
      </c>
      <c r="R48" s="42"/>
      <c r="S48" s="27" t="s">
        <v>561</v>
      </c>
      <c r="T48" s="21">
        <v>1975</v>
      </c>
      <c r="U48" s="28" t="s">
        <v>562</v>
      </c>
      <c r="V48" s="21">
        <v>2004</v>
      </c>
      <c r="W48" s="25"/>
      <c r="X48" s="21"/>
      <c r="Y48" s="28" t="s">
        <v>564</v>
      </c>
      <c r="Z48" s="21">
        <f t="shared" si="7"/>
        <v>7</v>
      </c>
      <c r="AA48" s="25" t="s">
        <v>565</v>
      </c>
      <c r="AB48" s="21" t="s">
        <v>121</v>
      </c>
      <c r="AC48" s="21"/>
      <c r="AE48" s="90" t="s">
        <v>373</v>
      </c>
      <c r="AF48" s="82"/>
      <c r="BQ48" s="83">
        <v>4345</v>
      </c>
      <c r="BR48" s="125">
        <v>782</v>
      </c>
      <c r="BS48" s="33">
        <f t="shared" si="10"/>
        <v>8</v>
      </c>
      <c r="BT48" s="83" t="str">
        <f t="shared" si="11"/>
        <v>Projektingenieur 2</v>
      </c>
      <c r="BU48" s="20"/>
      <c r="BV48" s="33">
        <v>781</v>
      </c>
      <c r="BW48" s="33">
        <f t="shared" si="8"/>
        <v>7</v>
      </c>
      <c r="BX48" s="83" t="str">
        <f t="shared" si="9"/>
        <v>Projektingenieur 1</v>
      </c>
    </row>
    <row r="49" spans="1:76" s="19" customFormat="1" x14ac:dyDescent="0.2">
      <c r="A49" s="53">
        <v>0</v>
      </c>
      <c r="B49" s="53"/>
      <c r="C49" s="53">
        <f t="shared" si="6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358</v>
      </c>
      <c r="P49" s="15" t="s">
        <v>852</v>
      </c>
      <c r="Q49" s="15">
        <v>45</v>
      </c>
      <c r="R49" s="42"/>
      <c r="S49" s="27" t="s">
        <v>870</v>
      </c>
      <c r="T49" s="21">
        <v>1978</v>
      </c>
      <c r="U49" s="28" t="s">
        <v>198</v>
      </c>
      <c r="V49" s="21">
        <v>2004</v>
      </c>
      <c r="W49" s="25"/>
      <c r="X49" s="21"/>
      <c r="Y49" s="28" t="s">
        <v>853</v>
      </c>
      <c r="Z49" s="21">
        <f t="shared" si="7"/>
        <v>7</v>
      </c>
      <c r="AA49" s="25" t="s">
        <v>671</v>
      </c>
      <c r="AB49" s="21" t="s">
        <v>121</v>
      </c>
      <c r="AC49" s="21"/>
      <c r="AE49" s="147" t="s">
        <v>373</v>
      </c>
      <c r="AF49" s="82"/>
      <c r="BQ49" s="83">
        <v>9648</v>
      </c>
      <c r="BR49" s="125">
        <v>772</v>
      </c>
      <c r="BS49" s="33">
        <f t="shared" si="10"/>
        <v>8</v>
      </c>
      <c r="BT49" s="83" t="str">
        <f t="shared" si="11"/>
        <v>Projektingenieur 2</v>
      </c>
      <c r="BU49" s="20"/>
      <c r="BV49" s="33">
        <v>771</v>
      </c>
      <c r="BW49" s="33">
        <f t="shared" si="8"/>
        <v>7</v>
      </c>
      <c r="BX49" s="83" t="str">
        <f t="shared" si="9"/>
        <v>Projektingenieur 1</v>
      </c>
    </row>
    <row r="50" spans="1:76" s="19" customFormat="1" x14ac:dyDescent="0.2">
      <c r="A50" s="53">
        <v>0</v>
      </c>
      <c r="B50" s="53"/>
      <c r="C50" s="53">
        <f t="shared" si="6"/>
        <v>0</v>
      </c>
      <c r="D50" s="55">
        <v>1</v>
      </c>
      <c r="E50" s="55"/>
      <c r="F50" s="56"/>
      <c r="G50" s="54"/>
      <c r="H50" s="54">
        <v>1</v>
      </c>
      <c r="I50" s="56"/>
      <c r="J50" s="54"/>
      <c r="K50" s="56"/>
      <c r="L50" s="56"/>
      <c r="M50" s="56"/>
      <c r="N50" s="58"/>
      <c r="O50" s="52" t="s">
        <v>358</v>
      </c>
      <c r="P50" s="15" t="s">
        <v>472</v>
      </c>
      <c r="Q50" s="15">
        <v>46</v>
      </c>
      <c r="R50" s="42"/>
      <c r="S50" s="27" t="s">
        <v>285</v>
      </c>
      <c r="T50" s="21">
        <v>1977</v>
      </c>
      <c r="U50" s="28" t="s">
        <v>286</v>
      </c>
      <c r="V50" s="21">
        <v>2005</v>
      </c>
      <c r="W50" s="25"/>
      <c r="X50" s="21"/>
      <c r="Y50" s="28"/>
      <c r="Z50" s="21">
        <f t="shared" si="7"/>
        <v>6</v>
      </c>
      <c r="AA50" s="25" t="s">
        <v>671</v>
      </c>
      <c r="AB50" s="21" t="s">
        <v>121</v>
      </c>
      <c r="AC50" s="21"/>
      <c r="AE50" s="90" t="s">
        <v>373</v>
      </c>
      <c r="AF50" s="82"/>
      <c r="BQ50" s="83">
        <v>4294</v>
      </c>
      <c r="BR50" s="125">
        <v>772</v>
      </c>
      <c r="BS50" s="33">
        <f t="shared" si="10"/>
        <v>8</v>
      </c>
      <c r="BT50" s="83" t="str">
        <f t="shared" si="11"/>
        <v>Projektingenieur 2</v>
      </c>
      <c r="BU50" s="20"/>
      <c r="BV50" s="33">
        <v>771</v>
      </c>
      <c r="BW50" s="33">
        <f t="shared" si="8"/>
        <v>7</v>
      </c>
      <c r="BX50" s="83" t="str">
        <f t="shared" si="9"/>
        <v>Projektingenieur 1</v>
      </c>
    </row>
    <row r="51" spans="1:76" s="19" customFormat="1" x14ac:dyDescent="0.2">
      <c r="A51" s="53">
        <v>0</v>
      </c>
      <c r="B51" s="53">
        <v>1</v>
      </c>
      <c r="C51" s="53">
        <f t="shared" si="6"/>
        <v>0</v>
      </c>
      <c r="D51" s="55"/>
      <c r="E51" s="55"/>
      <c r="F51" s="56">
        <v>1</v>
      </c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596</v>
      </c>
      <c r="Q51" s="15">
        <v>47</v>
      </c>
      <c r="R51" s="42"/>
      <c r="S51" s="27" t="s">
        <v>597</v>
      </c>
      <c r="T51" s="21">
        <v>1978</v>
      </c>
      <c r="U51" s="28" t="s">
        <v>225</v>
      </c>
      <c r="V51" s="21">
        <v>2005</v>
      </c>
      <c r="W51" s="25"/>
      <c r="X51" s="21"/>
      <c r="Y51" s="28"/>
      <c r="Z51" s="21">
        <f t="shared" si="7"/>
        <v>6</v>
      </c>
      <c r="AA51" s="25" t="s">
        <v>208</v>
      </c>
      <c r="AB51" s="21" t="s">
        <v>121</v>
      </c>
      <c r="AC51" s="21"/>
      <c r="AE51" s="90" t="s">
        <v>375</v>
      </c>
      <c r="AF51" s="82"/>
      <c r="BQ51" s="83">
        <v>4351</v>
      </c>
      <c r="BR51" s="125">
        <v>782</v>
      </c>
      <c r="BS51" s="33">
        <f t="shared" si="10"/>
        <v>8</v>
      </c>
      <c r="BT51" s="83" t="str">
        <f t="shared" si="11"/>
        <v>Projektingenieur 2</v>
      </c>
      <c r="BU51" s="20"/>
      <c r="BV51" s="33">
        <v>781</v>
      </c>
      <c r="BW51" s="33">
        <f t="shared" si="8"/>
        <v>7</v>
      </c>
      <c r="BX51" s="83" t="str">
        <f t="shared" si="9"/>
        <v>Projektingenieur 1</v>
      </c>
    </row>
    <row r="52" spans="1:76" s="19" customFormat="1" x14ac:dyDescent="0.2">
      <c r="A52" s="53">
        <v>0</v>
      </c>
      <c r="B52" s="53">
        <v>1</v>
      </c>
      <c r="C52" s="53">
        <f t="shared" si="6"/>
        <v>0</v>
      </c>
      <c r="D52" s="55"/>
      <c r="E52" s="55">
        <v>1</v>
      </c>
      <c r="F52" s="56"/>
      <c r="G52" s="54"/>
      <c r="H52" s="54">
        <v>1</v>
      </c>
      <c r="I52" s="56"/>
      <c r="J52" s="54"/>
      <c r="K52" s="56"/>
      <c r="L52" s="56"/>
      <c r="M52" s="56"/>
      <c r="N52" s="58"/>
      <c r="O52" s="52" t="s">
        <v>360</v>
      </c>
      <c r="P52" s="15" t="s">
        <v>612</v>
      </c>
      <c r="Q52" s="15">
        <v>48</v>
      </c>
      <c r="R52" s="42"/>
      <c r="S52" s="27" t="s">
        <v>613</v>
      </c>
      <c r="T52" s="21">
        <v>1980</v>
      </c>
      <c r="U52" s="28" t="s">
        <v>198</v>
      </c>
      <c r="V52" s="21">
        <v>2005</v>
      </c>
      <c r="W52" s="25"/>
      <c r="X52" s="21"/>
      <c r="Y52" s="28"/>
      <c r="Z52" s="21">
        <f t="shared" si="7"/>
        <v>6</v>
      </c>
      <c r="AA52" s="25" t="s">
        <v>685</v>
      </c>
      <c r="AB52" s="21" t="s">
        <v>121</v>
      </c>
      <c r="AC52" s="21"/>
      <c r="AE52" s="147" t="s">
        <v>376</v>
      </c>
      <c r="AF52" s="82"/>
      <c r="BQ52" s="83">
        <v>4353</v>
      </c>
      <c r="BR52" s="125">
        <v>771</v>
      </c>
      <c r="BS52" s="33">
        <f t="shared" si="10"/>
        <v>7</v>
      </c>
      <c r="BT52" s="83" t="str">
        <f t="shared" si="11"/>
        <v>Projektingenieur 1</v>
      </c>
      <c r="BU52" s="20"/>
      <c r="BV52" s="33">
        <v>771</v>
      </c>
      <c r="BW52" s="33">
        <f t="shared" si="8"/>
        <v>7</v>
      </c>
      <c r="BX52" s="83" t="str">
        <f t="shared" si="9"/>
        <v>Projektingenieur 1</v>
      </c>
    </row>
    <row r="53" spans="1:76" s="19" customFormat="1" x14ac:dyDescent="0.2">
      <c r="A53" s="53">
        <v>0</v>
      </c>
      <c r="B53" s="53"/>
      <c r="C53" s="53">
        <f t="shared" si="6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361</v>
      </c>
      <c r="P53" s="15" t="s">
        <v>473</v>
      </c>
      <c r="Q53" s="15">
        <v>49</v>
      </c>
      <c r="R53" s="42"/>
      <c r="S53" s="27" t="s">
        <v>284</v>
      </c>
      <c r="T53" s="21">
        <v>1980</v>
      </c>
      <c r="U53" s="28" t="s">
        <v>198</v>
      </c>
      <c r="V53" s="21">
        <v>2006</v>
      </c>
      <c r="W53" s="25"/>
      <c r="X53" s="21"/>
      <c r="Y53" s="28"/>
      <c r="Z53" s="21">
        <f t="shared" si="7"/>
        <v>5</v>
      </c>
      <c r="AA53" s="25" t="s">
        <v>108</v>
      </c>
      <c r="AB53" s="21" t="s">
        <v>121</v>
      </c>
      <c r="AC53" s="21"/>
      <c r="AE53" s="90" t="s">
        <v>375</v>
      </c>
      <c r="AF53" s="82"/>
      <c r="BQ53" s="83">
        <v>4293</v>
      </c>
      <c r="BR53" s="125">
        <v>772</v>
      </c>
      <c r="BS53" s="33">
        <f t="shared" si="10"/>
        <v>8</v>
      </c>
      <c r="BT53" s="83" t="str">
        <f t="shared" si="11"/>
        <v>Projektingenieur 2</v>
      </c>
      <c r="BU53" s="20"/>
      <c r="BV53" s="33">
        <v>771</v>
      </c>
      <c r="BW53" s="33">
        <f t="shared" si="8"/>
        <v>7</v>
      </c>
      <c r="BX53" s="83" t="str">
        <f t="shared" si="9"/>
        <v>Projektingenieur 1</v>
      </c>
    </row>
    <row r="54" spans="1:76" s="19" customFormat="1" x14ac:dyDescent="0.2">
      <c r="A54" s="53">
        <v>0</v>
      </c>
      <c r="B54" s="53">
        <v>1</v>
      </c>
      <c r="C54" s="53">
        <f t="shared" si="6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358</v>
      </c>
      <c r="P54" s="15" t="s">
        <v>475</v>
      </c>
      <c r="Q54" s="15">
        <v>50</v>
      </c>
      <c r="R54" s="42"/>
      <c r="S54" s="27" t="s">
        <v>298</v>
      </c>
      <c r="T54" s="21">
        <v>1982</v>
      </c>
      <c r="U54" s="28" t="s">
        <v>603</v>
      </c>
      <c r="V54" s="21">
        <v>2007</v>
      </c>
      <c r="W54" s="25"/>
      <c r="X54" s="21"/>
      <c r="Y54" s="28"/>
      <c r="Z54" s="21">
        <f t="shared" si="7"/>
        <v>4</v>
      </c>
      <c r="AA54" s="25" t="s">
        <v>861</v>
      </c>
      <c r="AB54" s="21" t="s">
        <v>121</v>
      </c>
      <c r="AC54" s="21"/>
      <c r="AE54" s="147" t="s">
        <v>859</v>
      </c>
      <c r="AF54" s="82"/>
      <c r="BQ54" s="83">
        <v>4296</v>
      </c>
      <c r="BR54" s="125">
        <v>772</v>
      </c>
      <c r="BS54" s="33">
        <f t="shared" si="10"/>
        <v>8</v>
      </c>
      <c r="BT54" s="83" t="str">
        <f t="shared" si="11"/>
        <v>Projektingenieur 2</v>
      </c>
      <c r="BU54" s="20"/>
      <c r="BV54" s="33">
        <v>771</v>
      </c>
      <c r="BW54" s="33">
        <f t="shared" si="8"/>
        <v>7</v>
      </c>
      <c r="BX54" s="83" t="str">
        <f t="shared" si="9"/>
        <v>Projektingenieur 1</v>
      </c>
    </row>
    <row r="55" spans="1:76" s="19" customFormat="1" x14ac:dyDescent="0.2">
      <c r="A55" s="53">
        <v>0</v>
      </c>
      <c r="B55" s="53"/>
      <c r="C55" s="53">
        <f t="shared" si="6"/>
        <v>0</v>
      </c>
      <c r="D55" s="55"/>
      <c r="E55" s="55">
        <v>1</v>
      </c>
      <c r="F55" s="56"/>
      <c r="G55" s="54"/>
      <c r="H55" s="54"/>
      <c r="I55" s="56"/>
      <c r="J55" s="54"/>
      <c r="K55" s="56"/>
      <c r="L55" s="56"/>
      <c r="M55" s="56"/>
      <c r="N55" s="58"/>
      <c r="O55" s="52" t="s">
        <v>359</v>
      </c>
      <c r="P55" s="15" t="s">
        <v>586</v>
      </c>
      <c r="Q55" s="15">
        <v>51</v>
      </c>
      <c r="R55" s="42"/>
      <c r="S55" s="27" t="s">
        <v>587</v>
      </c>
      <c r="T55" s="21">
        <v>1981</v>
      </c>
      <c r="U55" s="28" t="s">
        <v>603</v>
      </c>
      <c r="V55" s="21">
        <v>2008</v>
      </c>
      <c r="W55" s="25"/>
      <c r="X55" s="21"/>
      <c r="Y55" s="28"/>
      <c r="Z55" s="21">
        <f t="shared" si="7"/>
        <v>3</v>
      </c>
      <c r="AA55" s="25" t="s">
        <v>108</v>
      </c>
      <c r="AB55" s="21" t="s">
        <v>121</v>
      </c>
      <c r="AC55" s="21"/>
      <c r="AE55" s="90" t="s">
        <v>375</v>
      </c>
      <c r="AF55" s="82"/>
      <c r="BQ55" s="83">
        <v>4349</v>
      </c>
      <c r="BR55" s="125">
        <v>771</v>
      </c>
      <c r="BS55" s="33">
        <f t="shared" si="10"/>
        <v>7</v>
      </c>
      <c r="BT55" s="83" t="str">
        <f t="shared" si="11"/>
        <v>Projektingenieur 1</v>
      </c>
      <c r="BU55" s="20"/>
      <c r="BV55" s="33">
        <v>771</v>
      </c>
      <c r="BW55" s="33">
        <f t="shared" si="8"/>
        <v>7</v>
      </c>
      <c r="BX55" s="83" t="str">
        <f t="shared" si="9"/>
        <v>Projektingenieur 1</v>
      </c>
    </row>
    <row r="56" spans="1:76" s="19" customFormat="1" x14ac:dyDescent="0.2">
      <c r="A56" s="53">
        <v>0</v>
      </c>
      <c r="B56" s="53"/>
      <c r="C56" s="53">
        <f t="shared" si="6"/>
        <v>0</v>
      </c>
      <c r="D56" s="55"/>
      <c r="E56" s="55">
        <v>1</v>
      </c>
      <c r="F56" s="56"/>
      <c r="G56" s="54"/>
      <c r="H56" s="54">
        <v>1</v>
      </c>
      <c r="I56" s="56"/>
      <c r="J56" s="54"/>
      <c r="K56" s="56"/>
      <c r="L56" s="56"/>
      <c r="M56" s="56"/>
      <c r="N56" s="58"/>
      <c r="O56" s="52" t="s">
        <v>358</v>
      </c>
      <c r="P56" s="15" t="s">
        <v>474</v>
      </c>
      <c r="Q56" s="15">
        <v>52</v>
      </c>
      <c r="R56" s="42"/>
      <c r="S56" s="27" t="s">
        <v>300</v>
      </c>
      <c r="T56" s="21">
        <v>1980</v>
      </c>
      <c r="U56" s="28" t="s">
        <v>198</v>
      </c>
      <c r="V56" s="21">
        <v>2008</v>
      </c>
      <c r="W56" s="25"/>
      <c r="X56" s="21"/>
      <c r="Y56" s="28"/>
      <c r="Z56" s="21">
        <f t="shared" si="7"/>
        <v>3</v>
      </c>
      <c r="AA56" s="25" t="s">
        <v>108</v>
      </c>
      <c r="AB56" s="21" t="s">
        <v>121</v>
      </c>
      <c r="AC56" s="21"/>
      <c r="AE56" s="90" t="s">
        <v>375</v>
      </c>
      <c r="AF56" s="82"/>
      <c r="BQ56" s="83">
        <v>4298</v>
      </c>
      <c r="BR56" s="125">
        <v>771</v>
      </c>
      <c r="BS56" s="33">
        <f t="shared" si="10"/>
        <v>7</v>
      </c>
      <c r="BT56" s="83" t="str">
        <f t="shared" si="11"/>
        <v>Projektingenieur 1</v>
      </c>
      <c r="BU56" s="20"/>
      <c r="BV56" s="33">
        <v>771</v>
      </c>
      <c r="BW56" s="33">
        <f t="shared" si="8"/>
        <v>7</v>
      </c>
      <c r="BX56" s="83" t="str">
        <f t="shared" si="9"/>
        <v>Projektingenieur 1</v>
      </c>
    </row>
    <row r="57" spans="1:76" s="19" customFormat="1" x14ac:dyDescent="0.2">
      <c r="A57" s="53">
        <v>0</v>
      </c>
      <c r="B57" s="53"/>
      <c r="C57" s="53">
        <f t="shared" si="6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358</v>
      </c>
      <c r="P57" s="15" t="s">
        <v>551</v>
      </c>
      <c r="Q57" s="15">
        <v>53</v>
      </c>
      <c r="R57" s="42"/>
      <c r="S57" s="27" t="s">
        <v>563</v>
      </c>
      <c r="T57" s="21">
        <v>1985</v>
      </c>
      <c r="U57" s="28" t="s">
        <v>240</v>
      </c>
      <c r="V57" s="21">
        <v>2008</v>
      </c>
      <c r="W57" s="25"/>
      <c r="X57" s="21"/>
      <c r="Y57" s="28"/>
      <c r="Z57" s="21">
        <f t="shared" si="7"/>
        <v>3</v>
      </c>
      <c r="AA57" s="25" t="s">
        <v>108</v>
      </c>
      <c r="AB57" s="21" t="s">
        <v>121</v>
      </c>
      <c r="AC57" s="21"/>
      <c r="AE57" s="90" t="s">
        <v>375</v>
      </c>
      <c r="AF57" s="82"/>
      <c r="BQ57" s="83">
        <v>4343</v>
      </c>
      <c r="BR57" s="125">
        <v>771</v>
      </c>
      <c r="BS57" s="33">
        <f t="shared" si="10"/>
        <v>7</v>
      </c>
      <c r="BT57" s="83" t="str">
        <f t="shared" si="11"/>
        <v>Projektingenieur 1</v>
      </c>
      <c r="BU57" s="20"/>
      <c r="BV57" s="33">
        <v>771</v>
      </c>
      <c r="BW57" s="33">
        <f t="shared" si="8"/>
        <v>7</v>
      </c>
      <c r="BX57" s="83" t="str">
        <f t="shared" si="9"/>
        <v>Projektingenieur 1</v>
      </c>
    </row>
    <row r="58" spans="1:76" s="19" customFormat="1" ht="27" x14ac:dyDescent="0.2">
      <c r="A58" s="53">
        <v>0</v>
      </c>
      <c r="B58" s="53"/>
      <c r="C58" s="53">
        <f t="shared" si="6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567</v>
      </c>
      <c r="Q58" s="15">
        <v>54</v>
      </c>
      <c r="R58" s="42"/>
      <c r="S58" s="27" t="s">
        <v>213</v>
      </c>
      <c r="T58" s="21">
        <v>1985</v>
      </c>
      <c r="U58" s="28" t="s">
        <v>570</v>
      </c>
      <c r="V58" s="21">
        <v>2008</v>
      </c>
      <c r="W58" s="25"/>
      <c r="X58" s="21"/>
      <c r="Y58" s="28"/>
      <c r="Z58" s="21">
        <f t="shared" si="7"/>
        <v>3</v>
      </c>
      <c r="AA58" s="25" t="s">
        <v>108</v>
      </c>
      <c r="AB58" s="21" t="s">
        <v>121</v>
      </c>
      <c r="AC58" s="21"/>
      <c r="AE58" s="90" t="s">
        <v>375</v>
      </c>
      <c r="AF58" s="82"/>
      <c r="BQ58" s="83">
        <v>9677</v>
      </c>
      <c r="BR58" s="125">
        <v>771</v>
      </c>
      <c r="BS58" s="33">
        <f t="shared" si="10"/>
        <v>7</v>
      </c>
      <c r="BT58" s="83" t="str">
        <f t="shared" si="11"/>
        <v>Projektingenieur 1</v>
      </c>
      <c r="BU58" s="20"/>
      <c r="BV58" s="33">
        <v>771</v>
      </c>
      <c r="BW58" s="33">
        <f t="shared" si="8"/>
        <v>7</v>
      </c>
      <c r="BX58" s="83" t="str">
        <f t="shared" si="9"/>
        <v>Projektingenieur 1</v>
      </c>
    </row>
    <row r="59" spans="1:76" s="19" customFormat="1" x14ac:dyDescent="0.2">
      <c r="A59" s="53">
        <v>0</v>
      </c>
      <c r="B59" s="53"/>
      <c r="C59" s="53">
        <f t="shared" si="6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360</v>
      </c>
      <c r="P59" s="15" t="s">
        <v>598</v>
      </c>
      <c r="Q59" s="15">
        <v>55</v>
      </c>
      <c r="R59" s="42"/>
      <c r="S59" s="27" t="s">
        <v>281</v>
      </c>
      <c r="T59" s="21">
        <v>1983</v>
      </c>
      <c r="U59" s="28" t="s">
        <v>603</v>
      </c>
      <c r="V59" s="21">
        <v>2009</v>
      </c>
      <c r="W59" s="25"/>
      <c r="X59" s="21"/>
      <c r="Y59" s="28"/>
      <c r="Z59" s="21">
        <f t="shared" si="7"/>
        <v>2</v>
      </c>
      <c r="AA59" s="25" t="s">
        <v>108</v>
      </c>
      <c r="AB59" s="21" t="s">
        <v>121</v>
      </c>
      <c r="AC59" s="21"/>
      <c r="AE59" s="90" t="s">
        <v>375</v>
      </c>
      <c r="AF59" s="82"/>
      <c r="BQ59" s="83">
        <v>9698</v>
      </c>
      <c r="BR59" s="125">
        <v>771</v>
      </c>
      <c r="BS59" s="33">
        <f t="shared" si="10"/>
        <v>7</v>
      </c>
      <c r="BT59" s="83" t="str">
        <f t="shared" si="11"/>
        <v>Projektingenieur 1</v>
      </c>
      <c r="BU59" s="20"/>
      <c r="BV59" s="33">
        <v>771</v>
      </c>
      <c r="BW59" s="33">
        <f t="shared" si="8"/>
        <v>7</v>
      </c>
      <c r="BX59" s="83" t="str">
        <f t="shared" si="9"/>
        <v>Projektingenieur 1</v>
      </c>
    </row>
    <row r="60" spans="1:76" s="19" customFormat="1" ht="27" x14ac:dyDescent="0.2">
      <c r="A60" s="53">
        <v>0</v>
      </c>
      <c r="B60" s="53"/>
      <c r="C60" s="53">
        <f t="shared" si="6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358</v>
      </c>
      <c r="P60" s="15" t="s">
        <v>528</v>
      </c>
      <c r="Q60" s="15">
        <v>56</v>
      </c>
      <c r="R60" s="42"/>
      <c r="S60" s="27" t="s">
        <v>529</v>
      </c>
      <c r="T60" s="21">
        <v>1984</v>
      </c>
      <c r="U60" s="28" t="s">
        <v>570</v>
      </c>
      <c r="V60" s="21">
        <v>2009</v>
      </c>
      <c r="W60" s="25"/>
      <c r="X60" s="21"/>
      <c r="Y60" s="28"/>
      <c r="Z60" s="21">
        <f t="shared" si="7"/>
        <v>2</v>
      </c>
      <c r="AA60" s="25" t="s">
        <v>108</v>
      </c>
      <c r="AB60" s="21" t="s">
        <v>121</v>
      </c>
      <c r="AC60" s="21"/>
      <c r="AE60" s="90" t="s">
        <v>375</v>
      </c>
      <c r="AF60" s="82"/>
      <c r="BQ60" s="83">
        <v>8565</v>
      </c>
      <c r="BR60" s="125">
        <v>771</v>
      </c>
      <c r="BS60" s="33">
        <f t="shared" si="10"/>
        <v>7</v>
      </c>
      <c r="BT60" s="83" t="str">
        <f t="shared" si="11"/>
        <v>Projektingenieur 1</v>
      </c>
      <c r="BU60" s="20"/>
      <c r="BV60" s="33">
        <v>771</v>
      </c>
      <c r="BW60" s="33">
        <f t="shared" si="8"/>
        <v>7</v>
      </c>
      <c r="BX60" s="83" t="str">
        <f t="shared" si="9"/>
        <v>Projektingenieur 1</v>
      </c>
    </row>
    <row r="61" spans="1:76" s="19" customFormat="1" x14ac:dyDescent="0.2">
      <c r="A61" s="53">
        <v>0</v>
      </c>
      <c r="B61" s="53"/>
      <c r="C61" s="53">
        <f t="shared" si="6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361</v>
      </c>
      <c r="P61" s="15" t="s">
        <v>546</v>
      </c>
      <c r="Q61" s="15">
        <v>57</v>
      </c>
      <c r="R61" s="42"/>
      <c r="S61" s="27" t="s">
        <v>295</v>
      </c>
      <c r="T61" s="21">
        <v>1987</v>
      </c>
      <c r="U61" s="28" t="s">
        <v>198</v>
      </c>
      <c r="V61" s="21">
        <v>2009</v>
      </c>
      <c r="W61" s="25"/>
      <c r="X61" s="21"/>
      <c r="Y61" s="28"/>
      <c r="Z61" s="21">
        <f t="shared" si="7"/>
        <v>2</v>
      </c>
      <c r="AA61" s="25" t="s">
        <v>108</v>
      </c>
      <c r="AB61" s="21" t="s">
        <v>121</v>
      </c>
      <c r="AC61" s="21"/>
      <c r="AE61" s="90" t="s">
        <v>375</v>
      </c>
      <c r="AF61" s="82"/>
      <c r="BQ61" s="83">
        <v>8569</v>
      </c>
      <c r="BR61" s="125">
        <v>771</v>
      </c>
      <c r="BS61" s="33">
        <f t="shared" si="10"/>
        <v>7</v>
      </c>
      <c r="BT61" s="83" t="str">
        <f t="shared" si="11"/>
        <v>Projektingenieur 1</v>
      </c>
      <c r="BU61" s="20"/>
      <c r="BV61" s="33">
        <v>771</v>
      </c>
      <c r="BW61" s="33">
        <f t="shared" si="8"/>
        <v>7</v>
      </c>
      <c r="BX61" s="83" t="str">
        <f t="shared" si="9"/>
        <v>Projektingenieur 1</v>
      </c>
    </row>
    <row r="62" spans="1:76" s="19" customFormat="1" ht="27" x14ac:dyDescent="0.2">
      <c r="A62" s="53">
        <v>0</v>
      </c>
      <c r="B62" s="53">
        <v>1</v>
      </c>
      <c r="C62" s="53">
        <f t="shared" si="6"/>
        <v>0</v>
      </c>
      <c r="D62" s="55"/>
      <c r="E62" s="55">
        <v>1</v>
      </c>
      <c r="F62" s="56"/>
      <c r="G62" s="54"/>
      <c r="H62" s="54"/>
      <c r="I62" s="56"/>
      <c r="J62" s="54"/>
      <c r="K62" s="56"/>
      <c r="L62" s="56"/>
      <c r="M62" s="56"/>
      <c r="N62" s="58"/>
      <c r="O62" s="52" t="s">
        <v>360</v>
      </c>
      <c r="P62" s="15" t="s">
        <v>635</v>
      </c>
      <c r="Q62" s="15">
        <v>58</v>
      </c>
      <c r="R62" s="42"/>
      <c r="S62" s="27" t="s">
        <v>636</v>
      </c>
      <c r="T62" s="21">
        <v>1986</v>
      </c>
      <c r="U62" s="28" t="s">
        <v>570</v>
      </c>
      <c r="V62" s="21">
        <v>2010</v>
      </c>
      <c r="W62" s="25"/>
      <c r="X62" s="21"/>
      <c r="Y62" s="28"/>
      <c r="Z62" s="21">
        <f t="shared" si="7"/>
        <v>1</v>
      </c>
      <c r="AA62" s="25" t="s">
        <v>269</v>
      </c>
      <c r="AB62" s="21" t="s">
        <v>121</v>
      </c>
      <c r="AC62" s="21"/>
      <c r="AE62" s="90" t="s">
        <v>375</v>
      </c>
      <c r="AF62" s="82"/>
      <c r="BQ62" s="83">
        <v>7706</v>
      </c>
      <c r="BR62" s="125">
        <v>770</v>
      </c>
      <c r="BS62" s="33">
        <f t="shared" si="10"/>
        <v>6</v>
      </c>
      <c r="BT62" s="83" t="str">
        <f t="shared" si="11"/>
        <v>Vorstufe Projektingenieur</v>
      </c>
      <c r="BU62" s="20"/>
      <c r="BV62" s="33">
        <v>771</v>
      </c>
      <c r="BW62" s="33">
        <f t="shared" si="8"/>
        <v>7</v>
      </c>
      <c r="BX62" s="83" t="str">
        <f t="shared" si="9"/>
        <v>Projektingenieur 1</v>
      </c>
    </row>
    <row r="63" spans="1:76" s="19" customFormat="1" ht="24.95" customHeight="1" x14ac:dyDescent="0.2">
      <c r="A63" s="53">
        <v>0</v>
      </c>
      <c r="B63" s="53"/>
      <c r="C63" s="53">
        <f t="shared" si="6"/>
        <v>0</v>
      </c>
      <c r="D63" s="55"/>
      <c r="E63" s="55">
        <v>1</v>
      </c>
      <c r="F63" s="56"/>
      <c r="G63" s="54"/>
      <c r="H63" s="54"/>
      <c r="I63" s="56"/>
      <c r="J63" s="54"/>
      <c r="K63" s="56"/>
      <c r="L63" s="56"/>
      <c r="M63" s="56"/>
      <c r="N63" s="58"/>
      <c r="O63" s="52" t="s">
        <v>361</v>
      </c>
      <c r="P63" s="15" t="s">
        <v>637</v>
      </c>
      <c r="Q63" s="15">
        <v>59</v>
      </c>
      <c r="R63" s="42"/>
      <c r="S63" s="27" t="s">
        <v>638</v>
      </c>
      <c r="T63" s="21">
        <v>1981</v>
      </c>
      <c r="U63" s="28" t="s">
        <v>639</v>
      </c>
      <c r="V63" s="21">
        <v>2010</v>
      </c>
      <c r="W63" s="119" t="s">
        <v>706</v>
      </c>
      <c r="X63" s="118">
        <v>2011</v>
      </c>
      <c r="Y63" s="28"/>
      <c r="Z63" s="21">
        <f t="shared" si="7"/>
        <v>1</v>
      </c>
      <c r="AA63" s="25" t="s">
        <v>565</v>
      </c>
      <c r="AB63" s="21" t="s">
        <v>121</v>
      </c>
      <c r="AC63" s="21"/>
      <c r="AE63" s="90" t="s">
        <v>375</v>
      </c>
      <c r="AF63" s="82"/>
      <c r="BQ63" s="83">
        <v>4303</v>
      </c>
      <c r="BR63" s="125">
        <v>780</v>
      </c>
      <c r="BS63" s="33">
        <f t="shared" si="10"/>
        <v>6</v>
      </c>
      <c r="BT63" s="83" t="str">
        <f t="shared" si="11"/>
        <v>Vorstufe Projektingenieur</v>
      </c>
      <c r="BU63" s="20"/>
      <c r="BV63" s="33">
        <v>781</v>
      </c>
      <c r="BW63" s="33">
        <f t="shared" si="8"/>
        <v>7</v>
      </c>
      <c r="BX63" s="83" t="str">
        <f t="shared" si="9"/>
        <v>Projektingenieur 1</v>
      </c>
    </row>
    <row r="64" spans="1:76" s="19" customFormat="1" ht="25.5" customHeight="1" x14ac:dyDescent="0.2">
      <c r="A64" s="53">
        <v>0</v>
      </c>
      <c r="B64" s="53"/>
      <c r="C64" s="53">
        <f t="shared" si="6"/>
        <v>0</v>
      </c>
      <c r="D64" s="55"/>
      <c r="E64" s="55">
        <v>1</v>
      </c>
      <c r="F64" s="56"/>
      <c r="G64" s="54"/>
      <c r="H64" s="54"/>
      <c r="I64" s="56"/>
      <c r="J64" s="54"/>
      <c r="K64" s="56"/>
      <c r="L64" s="56"/>
      <c r="M64" s="56"/>
      <c r="N64" s="58"/>
      <c r="O64" s="52" t="s">
        <v>358</v>
      </c>
      <c r="P64" s="15" t="s">
        <v>699</v>
      </c>
      <c r="Q64" s="15">
        <v>60</v>
      </c>
      <c r="R64" s="42"/>
      <c r="S64" s="27" t="s">
        <v>697</v>
      </c>
      <c r="T64" s="21">
        <v>1984</v>
      </c>
      <c r="U64" s="28" t="s">
        <v>570</v>
      </c>
      <c r="V64" s="21">
        <v>2010</v>
      </c>
      <c r="W64" s="25"/>
      <c r="X64" s="21"/>
      <c r="Y64" s="28"/>
      <c r="Z64" s="21">
        <f t="shared" si="7"/>
        <v>1</v>
      </c>
      <c r="AA64" s="25" t="s">
        <v>698</v>
      </c>
      <c r="AB64" s="21" t="s">
        <v>121</v>
      </c>
      <c r="AC64" s="21"/>
      <c r="AE64" s="90" t="s">
        <v>375</v>
      </c>
      <c r="AF64" s="82"/>
      <c r="BQ64" s="83">
        <v>4901</v>
      </c>
      <c r="BR64" s="125">
        <v>770</v>
      </c>
      <c r="BS64" s="33">
        <f t="shared" si="10"/>
        <v>6</v>
      </c>
      <c r="BT64" s="83" t="str">
        <f t="shared" si="11"/>
        <v>Vorstufe Projektingenieur</v>
      </c>
      <c r="BU64" s="20"/>
      <c r="BV64" s="33">
        <v>771</v>
      </c>
      <c r="BW64" s="33">
        <f t="shared" si="8"/>
        <v>7</v>
      </c>
      <c r="BX64" s="83" t="str">
        <f t="shared" si="9"/>
        <v>Projektingenieur 1</v>
      </c>
    </row>
    <row r="65" spans="1:76" s="19" customFormat="1" x14ac:dyDescent="0.2">
      <c r="A65" s="53">
        <v>0</v>
      </c>
      <c r="B65" s="53"/>
      <c r="C65" s="53">
        <f t="shared" si="6"/>
        <v>1</v>
      </c>
      <c r="D65" s="55"/>
      <c r="E65" s="55"/>
      <c r="F65" s="56"/>
      <c r="G65" s="54"/>
      <c r="H65" s="54"/>
      <c r="I65" s="56">
        <v>1</v>
      </c>
      <c r="J65" s="54"/>
      <c r="K65" s="56"/>
      <c r="L65" s="56"/>
      <c r="M65" s="56"/>
      <c r="N65" s="58"/>
      <c r="O65" s="52" t="s">
        <v>361</v>
      </c>
      <c r="P65" s="15" t="s">
        <v>476</v>
      </c>
      <c r="Q65" s="15">
        <v>61</v>
      </c>
      <c r="R65" s="43" t="s">
        <v>370</v>
      </c>
      <c r="S65" s="29" t="s">
        <v>127</v>
      </c>
      <c r="T65" s="21">
        <v>1956</v>
      </c>
      <c r="U65" s="28" t="s">
        <v>126</v>
      </c>
      <c r="V65" s="21">
        <v>1976</v>
      </c>
      <c r="W65" s="25"/>
      <c r="X65" s="21"/>
      <c r="Y65" s="28" t="s">
        <v>242</v>
      </c>
      <c r="Z65" s="21">
        <f t="shared" si="7"/>
        <v>35</v>
      </c>
      <c r="AA65" s="25" t="s">
        <v>686</v>
      </c>
      <c r="AB65" s="21" t="s">
        <v>192</v>
      </c>
      <c r="AC65" s="21"/>
      <c r="AE65" s="90" t="s">
        <v>423</v>
      </c>
      <c r="AF65" s="82"/>
      <c r="BQ65" s="83">
        <v>6622</v>
      </c>
      <c r="BR65" s="125">
        <v>772</v>
      </c>
      <c r="BS65" s="33">
        <f t="shared" si="10"/>
        <v>8</v>
      </c>
      <c r="BT65" s="83" t="str">
        <f t="shared" si="11"/>
        <v>Projektingenieur 2</v>
      </c>
      <c r="BU65" s="20"/>
      <c r="BV65" s="33">
        <v>772</v>
      </c>
      <c r="BW65" s="33">
        <f t="shared" si="8"/>
        <v>8</v>
      </c>
      <c r="BX65" s="83" t="str">
        <f t="shared" si="9"/>
        <v>Projektingenieur 2</v>
      </c>
    </row>
    <row r="66" spans="1:76" s="19" customFormat="1" x14ac:dyDescent="0.2">
      <c r="A66" s="53">
        <v>0</v>
      </c>
      <c r="B66" s="53"/>
      <c r="C66" s="53">
        <f t="shared" si="6"/>
        <v>1</v>
      </c>
      <c r="D66" s="55"/>
      <c r="E66" s="55"/>
      <c r="F66" s="56"/>
      <c r="G66" s="54"/>
      <c r="H66" s="54">
        <v>1</v>
      </c>
      <c r="I66" s="56">
        <v>1</v>
      </c>
      <c r="J66" s="54"/>
      <c r="K66" s="56"/>
      <c r="L66" s="56"/>
      <c r="M66" s="56"/>
      <c r="N66" s="58"/>
      <c r="O66" s="52" t="s">
        <v>358</v>
      </c>
      <c r="P66" s="15" t="s">
        <v>477</v>
      </c>
      <c r="Q66" s="15">
        <v>62</v>
      </c>
      <c r="R66" s="16"/>
      <c r="S66" s="20" t="s">
        <v>134</v>
      </c>
      <c r="T66" s="21">
        <v>1954</v>
      </c>
      <c r="U66" s="28" t="s">
        <v>126</v>
      </c>
      <c r="V66" s="21">
        <v>1974</v>
      </c>
      <c r="W66" s="25"/>
      <c r="X66" s="21"/>
      <c r="Y66" s="28" t="s">
        <v>135</v>
      </c>
      <c r="Z66" s="21">
        <f t="shared" si="7"/>
        <v>37</v>
      </c>
      <c r="AA66" s="25" t="s">
        <v>110</v>
      </c>
      <c r="AB66" s="21" t="s">
        <v>268</v>
      </c>
      <c r="AC66" s="21"/>
      <c r="AE66" s="147" t="s">
        <v>404</v>
      </c>
      <c r="AF66" s="82"/>
      <c r="BQ66" s="83">
        <v>4249</v>
      </c>
      <c r="BR66" s="125">
        <v>772</v>
      </c>
      <c r="BS66" s="33">
        <f t="shared" si="10"/>
        <v>8</v>
      </c>
      <c r="BT66" s="83" t="str">
        <f t="shared" si="11"/>
        <v>Projektingenieur 2</v>
      </c>
      <c r="BU66" s="20"/>
      <c r="BV66" s="33">
        <v>772</v>
      </c>
      <c r="BW66" s="33">
        <f t="shared" si="8"/>
        <v>8</v>
      </c>
      <c r="BX66" s="83" t="str">
        <f t="shared" si="9"/>
        <v>Projektingenieur 2</v>
      </c>
    </row>
    <row r="67" spans="1:76" s="19" customFormat="1" x14ac:dyDescent="0.2">
      <c r="A67" s="53">
        <v>0</v>
      </c>
      <c r="B67" s="53"/>
      <c r="C67" s="53">
        <f t="shared" si="6"/>
        <v>1</v>
      </c>
      <c r="D67" s="55"/>
      <c r="E67" s="55"/>
      <c r="F67" s="56"/>
      <c r="G67" s="54"/>
      <c r="H67" s="54">
        <v>1</v>
      </c>
      <c r="I67" s="56">
        <v>1</v>
      </c>
      <c r="J67" s="54">
        <v>1</v>
      </c>
      <c r="K67" s="56"/>
      <c r="L67" s="56"/>
      <c r="M67" s="56"/>
      <c r="N67" s="58"/>
      <c r="O67" s="52" t="s">
        <v>358</v>
      </c>
      <c r="P67" s="15" t="s">
        <v>478</v>
      </c>
      <c r="Q67" s="15">
        <v>63</v>
      </c>
      <c r="R67" s="16"/>
      <c r="S67" s="20" t="s">
        <v>136</v>
      </c>
      <c r="T67" s="21">
        <v>1955</v>
      </c>
      <c r="U67" s="28" t="s">
        <v>126</v>
      </c>
      <c r="V67" s="21">
        <v>1975</v>
      </c>
      <c r="W67" s="25"/>
      <c r="X67" s="21"/>
      <c r="Y67" s="28" t="s">
        <v>135</v>
      </c>
      <c r="Z67" s="21">
        <f t="shared" si="7"/>
        <v>36</v>
      </c>
      <c r="AA67" s="25" t="s">
        <v>110</v>
      </c>
      <c r="AB67" s="21" t="s">
        <v>268</v>
      </c>
      <c r="AC67" s="21"/>
      <c r="AE67" s="147" t="s">
        <v>404</v>
      </c>
      <c r="AF67" s="82"/>
      <c r="BQ67" s="83">
        <v>4250</v>
      </c>
      <c r="BR67" s="125">
        <v>772</v>
      </c>
      <c r="BS67" s="33">
        <f t="shared" si="10"/>
        <v>8</v>
      </c>
      <c r="BT67" s="83" t="str">
        <f t="shared" si="11"/>
        <v>Projektingenieur 2</v>
      </c>
      <c r="BU67" s="20"/>
      <c r="BV67" s="33">
        <v>772</v>
      </c>
      <c r="BW67" s="33">
        <f t="shared" si="8"/>
        <v>8</v>
      </c>
      <c r="BX67" s="83" t="str">
        <f t="shared" si="9"/>
        <v>Projektingenieur 2</v>
      </c>
    </row>
    <row r="68" spans="1:76" s="19" customFormat="1" x14ac:dyDescent="0.2">
      <c r="A68" s="53">
        <v>0</v>
      </c>
      <c r="B68" s="53"/>
      <c r="C68" s="53">
        <f t="shared" si="6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359</v>
      </c>
      <c r="P68" s="15" t="s">
        <v>479</v>
      </c>
      <c r="Q68" s="15">
        <v>64</v>
      </c>
      <c r="R68" s="16"/>
      <c r="S68" s="20" t="s">
        <v>130</v>
      </c>
      <c r="T68" s="21">
        <v>1949</v>
      </c>
      <c r="U68" s="28" t="s">
        <v>126</v>
      </c>
      <c r="V68" s="21">
        <v>1969</v>
      </c>
      <c r="W68" s="25"/>
      <c r="X68" s="21"/>
      <c r="Y68" s="28"/>
      <c r="Z68" s="21">
        <f t="shared" si="7"/>
        <v>42</v>
      </c>
      <c r="AA68" s="25" t="s">
        <v>687</v>
      </c>
      <c r="AB68" s="21" t="s">
        <v>121</v>
      </c>
      <c r="AC68" s="21"/>
      <c r="AE68" s="90" t="s">
        <v>422</v>
      </c>
      <c r="AF68" s="82"/>
      <c r="BQ68" s="83">
        <v>4147</v>
      </c>
      <c r="BR68" s="125">
        <v>742</v>
      </c>
      <c r="BS68" s="33">
        <f t="shared" si="10"/>
        <v>8</v>
      </c>
      <c r="BT68" s="83" t="str">
        <f t="shared" si="11"/>
        <v>Konstrukteur 5  / Fachplaner 5 / Gruppenchef 3</v>
      </c>
      <c r="BU68" s="20"/>
      <c r="BV68" s="33">
        <v>742</v>
      </c>
      <c r="BW68" s="33">
        <f t="shared" si="8"/>
        <v>8</v>
      </c>
      <c r="BX68" s="83" t="str">
        <f t="shared" si="9"/>
        <v>Konstrukteur 5  / Fachplaner 5 / Gruppenchef 3</v>
      </c>
    </row>
    <row r="69" spans="1:76" s="19" customFormat="1" x14ac:dyDescent="0.2">
      <c r="A69" s="53">
        <v>0</v>
      </c>
      <c r="B69" s="53"/>
      <c r="C69" s="53">
        <f t="shared" si="6"/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361</v>
      </c>
      <c r="P69" s="15" t="s">
        <v>480</v>
      </c>
      <c r="Q69" s="15">
        <v>65</v>
      </c>
      <c r="R69" s="16"/>
      <c r="S69" s="20" t="s">
        <v>131</v>
      </c>
      <c r="T69" s="21">
        <v>1952</v>
      </c>
      <c r="U69" s="28" t="s">
        <v>126</v>
      </c>
      <c r="V69" s="21">
        <v>1973</v>
      </c>
      <c r="W69" s="25"/>
      <c r="X69" s="21"/>
      <c r="Y69" s="28"/>
      <c r="Z69" s="21">
        <f t="shared" si="7"/>
        <v>38</v>
      </c>
      <c r="AA69" s="25" t="s">
        <v>688</v>
      </c>
      <c r="AB69" s="21" t="s">
        <v>121</v>
      </c>
      <c r="AC69" s="21"/>
      <c r="AE69" s="90" t="s">
        <v>416</v>
      </c>
      <c r="AF69" s="82"/>
      <c r="BQ69" s="83">
        <v>6699</v>
      </c>
      <c r="BR69" s="125">
        <v>742</v>
      </c>
      <c r="BS69" s="33">
        <f t="shared" si="10"/>
        <v>8</v>
      </c>
      <c r="BT69" s="83" t="str">
        <f t="shared" si="11"/>
        <v>Konstrukteur 5  / Fachplaner 5 / Gruppenchef 3</v>
      </c>
      <c r="BU69" s="20"/>
      <c r="BV69" s="33">
        <v>742</v>
      </c>
      <c r="BW69" s="33">
        <f t="shared" si="8"/>
        <v>8</v>
      </c>
      <c r="BX69" s="83" t="str">
        <f t="shared" si="9"/>
        <v>Konstrukteur 5  / Fachplaner 5 / Gruppenchef 3</v>
      </c>
    </row>
    <row r="70" spans="1:76" s="19" customFormat="1" x14ac:dyDescent="0.2">
      <c r="A70" s="53">
        <v>0</v>
      </c>
      <c r="B70" s="53"/>
      <c r="C70" s="53">
        <f t="shared" ref="C70:C101" si="12">IF(Z70&gt;=10,1,0)</f>
        <v>1</v>
      </c>
      <c r="D70" s="55"/>
      <c r="E70" s="55"/>
      <c r="F70" s="56"/>
      <c r="G70" s="54">
        <v>1</v>
      </c>
      <c r="H70" s="54">
        <v>1</v>
      </c>
      <c r="I70" s="56">
        <v>1</v>
      </c>
      <c r="J70" s="54"/>
      <c r="K70" s="56"/>
      <c r="L70" s="56"/>
      <c r="M70" s="56"/>
      <c r="N70" s="58"/>
      <c r="O70" s="52" t="s">
        <v>359</v>
      </c>
      <c r="P70" s="15" t="s">
        <v>481</v>
      </c>
      <c r="Q70" s="15">
        <v>66</v>
      </c>
      <c r="R70" s="16"/>
      <c r="S70" s="20" t="s">
        <v>132</v>
      </c>
      <c r="T70" s="21">
        <v>1951</v>
      </c>
      <c r="U70" s="28" t="s">
        <v>107</v>
      </c>
      <c r="V70" s="21">
        <v>1973</v>
      </c>
      <c r="W70" s="25"/>
      <c r="X70" s="21"/>
      <c r="Y70" s="28" t="s">
        <v>372</v>
      </c>
      <c r="Z70" s="21">
        <f t="shared" ref="Z70:Z101" si="13">$AD$3-V70</f>
        <v>38</v>
      </c>
      <c r="AA70" s="25" t="s">
        <v>689</v>
      </c>
      <c r="AB70" s="21" t="s">
        <v>121</v>
      </c>
      <c r="AC70" s="21"/>
      <c r="AE70" s="90" t="s">
        <v>393</v>
      </c>
      <c r="AF70" s="82"/>
      <c r="BQ70" s="83">
        <v>6601</v>
      </c>
      <c r="BR70" s="125">
        <v>771</v>
      </c>
      <c r="BS70" s="33">
        <f t="shared" si="10"/>
        <v>7</v>
      </c>
      <c r="BT70" s="83" t="str">
        <f t="shared" si="11"/>
        <v>Projektingenieur 1</v>
      </c>
      <c r="BU70" s="20"/>
      <c r="BV70" s="33">
        <v>771</v>
      </c>
      <c r="BW70" s="33">
        <f t="shared" si="8"/>
        <v>7</v>
      </c>
      <c r="BX70" s="83" t="str">
        <f t="shared" si="9"/>
        <v>Projektingenieur 1</v>
      </c>
    </row>
    <row r="71" spans="1:76" s="19" customFormat="1" x14ac:dyDescent="0.2">
      <c r="A71" s="53">
        <v>0</v>
      </c>
      <c r="B71" s="53"/>
      <c r="C71" s="53">
        <f t="shared" si="12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358</v>
      </c>
      <c r="P71" s="15" t="s">
        <v>482</v>
      </c>
      <c r="Q71" s="15">
        <v>67</v>
      </c>
      <c r="R71" s="16"/>
      <c r="S71" s="20" t="s">
        <v>260</v>
      </c>
      <c r="T71" s="21">
        <v>1956</v>
      </c>
      <c r="U71" s="28" t="s">
        <v>126</v>
      </c>
      <c r="V71" s="21">
        <v>1973</v>
      </c>
      <c r="W71" s="25"/>
      <c r="X71" s="21"/>
      <c r="Y71" s="28"/>
      <c r="Z71" s="21">
        <f t="shared" si="13"/>
        <v>38</v>
      </c>
      <c r="AA71" s="25" t="s">
        <v>139</v>
      </c>
      <c r="AB71" s="21" t="s">
        <v>121</v>
      </c>
      <c r="AC71" s="21"/>
      <c r="AE71" s="90" t="s">
        <v>377</v>
      </c>
      <c r="AF71" s="82"/>
      <c r="BQ71" s="83">
        <v>5631</v>
      </c>
      <c r="BR71" s="125">
        <v>741</v>
      </c>
      <c r="BS71" s="33">
        <f t="shared" si="10"/>
        <v>7</v>
      </c>
      <c r="BT71" s="83" t="str">
        <f t="shared" si="11"/>
        <v>Konstrukteur 4 / Fachplaner 4 / Gruppenchef 2</v>
      </c>
      <c r="BU71" s="20"/>
      <c r="BV71" s="33">
        <v>742</v>
      </c>
      <c r="BW71" s="33">
        <f t="shared" si="8"/>
        <v>8</v>
      </c>
      <c r="BX71" s="83" t="str">
        <f t="shared" si="9"/>
        <v>Konstrukteur 5  / Fachplaner 5 / Gruppenchef 3</v>
      </c>
    </row>
    <row r="72" spans="1:76" s="19" customFormat="1" x14ac:dyDescent="0.2">
      <c r="A72" s="53">
        <v>0</v>
      </c>
      <c r="B72" s="53"/>
      <c r="C72" s="53">
        <f t="shared" si="12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360</v>
      </c>
      <c r="P72" s="15" t="s">
        <v>483</v>
      </c>
      <c r="Q72" s="15">
        <v>68</v>
      </c>
      <c r="R72" s="16"/>
      <c r="S72" s="20" t="s">
        <v>137</v>
      </c>
      <c r="T72" s="21">
        <v>1958</v>
      </c>
      <c r="U72" s="28" t="s">
        <v>126</v>
      </c>
      <c r="V72" s="21">
        <v>1977</v>
      </c>
      <c r="W72" s="25"/>
      <c r="X72" s="21"/>
      <c r="Y72" s="28"/>
      <c r="Z72" s="21">
        <f t="shared" si="13"/>
        <v>34</v>
      </c>
      <c r="AA72" s="25" t="s">
        <v>129</v>
      </c>
      <c r="AB72" s="21" t="s">
        <v>121</v>
      </c>
      <c r="AC72" s="21"/>
      <c r="AE72" s="90" t="s">
        <v>377</v>
      </c>
      <c r="AF72" s="82"/>
      <c r="BQ72" s="83">
        <v>6628</v>
      </c>
      <c r="BR72" s="125">
        <v>741</v>
      </c>
      <c r="BS72" s="33">
        <f t="shared" si="10"/>
        <v>7</v>
      </c>
      <c r="BT72" s="83" t="str">
        <f t="shared" si="11"/>
        <v>Konstrukteur 4 / Fachplaner 4 / Gruppenchef 2</v>
      </c>
      <c r="BU72" s="20"/>
      <c r="BV72" s="33">
        <v>742</v>
      </c>
      <c r="BW72" s="33">
        <f t="shared" si="8"/>
        <v>8</v>
      </c>
      <c r="BX72" s="83" t="str">
        <f t="shared" si="9"/>
        <v>Konstrukteur 5  / Fachplaner 5 / Gruppenchef 3</v>
      </c>
    </row>
    <row r="73" spans="1:76" s="19" customFormat="1" x14ac:dyDescent="0.2">
      <c r="A73" s="53">
        <v>0</v>
      </c>
      <c r="B73" s="53"/>
      <c r="C73" s="53">
        <f t="shared" si="12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484</v>
      </c>
      <c r="Q73" s="15">
        <v>69</v>
      </c>
      <c r="R73" s="16"/>
      <c r="S73" s="20" t="s">
        <v>271</v>
      </c>
      <c r="T73" s="21">
        <v>1958</v>
      </c>
      <c r="U73" s="28" t="s">
        <v>126</v>
      </c>
      <c r="V73" s="21">
        <v>1978</v>
      </c>
      <c r="W73" s="25"/>
      <c r="X73" s="21"/>
      <c r="Y73" s="28"/>
      <c r="Z73" s="21">
        <f t="shared" si="13"/>
        <v>33</v>
      </c>
      <c r="AA73" s="25" t="s">
        <v>687</v>
      </c>
      <c r="AB73" s="21" t="s">
        <v>121</v>
      </c>
      <c r="AC73" s="21"/>
      <c r="AE73" s="90" t="s">
        <v>420</v>
      </c>
      <c r="AF73" s="82"/>
      <c r="BQ73" s="83">
        <v>6659</v>
      </c>
      <c r="BR73" s="125">
        <v>742</v>
      </c>
      <c r="BS73" s="33">
        <f t="shared" si="10"/>
        <v>8</v>
      </c>
      <c r="BT73" s="83" t="str">
        <f t="shared" si="11"/>
        <v>Konstrukteur 5  / Fachplaner 5 / Gruppenchef 3</v>
      </c>
      <c r="BU73" s="20"/>
      <c r="BV73" s="33">
        <v>742</v>
      </c>
      <c r="BW73" s="33">
        <f t="shared" si="8"/>
        <v>8</v>
      </c>
      <c r="BX73" s="83" t="str">
        <f t="shared" si="9"/>
        <v>Konstrukteur 5  / Fachplaner 5 / Gruppenchef 3</v>
      </c>
    </row>
    <row r="74" spans="1:76" s="19" customFormat="1" x14ac:dyDescent="0.2">
      <c r="A74" s="53">
        <v>0</v>
      </c>
      <c r="B74" s="53"/>
      <c r="C74" s="53">
        <f t="shared" si="12"/>
        <v>1</v>
      </c>
      <c r="D74" s="55"/>
      <c r="E74" s="55"/>
      <c r="F74" s="56"/>
      <c r="G74" s="54"/>
      <c r="H74" s="54"/>
      <c r="I74" s="56">
        <v>1</v>
      </c>
      <c r="J74" s="54">
        <v>1</v>
      </c>
      <c r="K74" s="56"/>
      <c r="L74" s="56"/>
      <c r="M74" s="56"/>
      <c r="N74" s="58"/>
      <c r="O74" s="52" t="s">
        <v>359</v>
      </c>
      <c r="P74" s="15" t="s">
        <v>632</v>
      </c>
      <c r="Q74" s="15">
        <v>70</v>
      </c>
      <c r="R74" s="16"/>
      <c r="S74" s="20" t="s">
        <v>633</v>
      </c>
      <c r="T74" s="21">
        <v>1958</v>
      </c>
      <c r="U74" s="28" t="s">
        <v>634</v>
      </c>
      <c r="V74" s="21">
        <v>1980</v>
      </c>
      <c r="W74" s="25"/>
      <c r="X74" s="21"/>
      <c r="Y74" s="28"/>
      <c r="Z74" s="21">
        <f t="shared" si="13"/>
        <v>31</v>
      </c>
      <c r="AA74" s="25" t="s">
        <v>129</v>
      </c>
      <c r="AB74" s="21" t="s">
        <v>121</v>
      </c>
      <c r="AC74" s="21"/>
      <c r="AE74" s="90" t="s">
        <v>420</v>
      </c>
      <c r="AF74" s="82"/>
      <c r="BQ74" s="83">
        <v>4354</v>
      </c>
      <c r="BR74" s="125">
        <v>741</v>
      </c>
      <c r="BS74" s="33">
        <f t="shared" si="10"/>
        <v>7</v>
      </c>
      <c r="BT74" s="83" t="str">
        <f t="shared" si="11"/>
        <v>Konstrukteur 4 / Fachplaner 4 / Gruppenchef 2</v>
      </c>
      <c r="BU74" s="20"/>
      <c r="BV74" s="33">
        <v>742</v>
      </c>
      <c r="BW74" s="33">
        <f t="shared" si="8"/>
        <v>8</v>
      </c>
      <c r="BX74" s="83" t="str">
        <f t="shared" si="9"/>
        <v>Konstrukteur 5  / Fachplaner 5 / Gruppenchef 3</v>
      </c>
    </row>
    <row r="75" spans="1:76" s="19" customFormat="1" x14ac:dyDescent="0.2">
      <c r="A75" s="53">
        <v>0</v>
      </c>
      <c r="B75" s="53"/>
      <c r="C75" s="53">
        <f t="shared" si="12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359</v>
      </c>
      <c r="P75" s="15" t="s">
        <v>485</v>
      </c>
      <c r="Q75" s="15">
        <v>71</v>
      </c>
      <c r="R75" s="16"/>
      <c r="S75" s="20" t="s">
        <v>261</v>
      </c>
      <c r="T75" s="21">
        <v>1959</v>
      </c>
      <c r="U75" s="28" t="s">
        <v>126</v>
      </c>
      <c r="V75" s="21">
        <v>1981</v>
      </c>
      <c r="W75" s="25"/>
      <c r="X75" s="21"/>
      <c r="Y75" s="28"/>
      <c r="Z75" s="21">
        <f t="shared" si="13"/>
        <v>30</v>
      </c>
      <c r="AA75" s="25" t="s">
        <v>139</v>
      </c>
      <c r="AB75" s="21" t="s">
        <v>121</v>
      </c>
      <c r="AC75" s="21"/>
      <c r="AE75" s="90" t="s">
        <v>377</v>
      </c>
      <c r="AF75" s="82"/>
      <c r="BQ75" s="83">
        <v>5630</v>
      </c>
      <c r="BR75" s="125">
        <v>741</v>
      </c>
      <c r="BS75" s="33">
        <f t="shared" si="10"/>
        <v>7</v>
      </c>
      <c r="BT75" s="83" t="str">
        <f t="shared" si="11"/>
        <v>Konstrukteur 4 / Fachplaner 4 / Gruppenchef 2</v>
      </c>
      <c r="BU75" s="20"/>
      <c r="BV75" s="33">
        <v>742</v>
      </c>
      <c r="BW75" s="33">
        <f t="shared" ref="BW75:BW106" si="14">VLOOKUP($BV75,Funktionsbezeichnungen,3,0)</f>
        <v>8</v>
      </c>
      <c r="BX75" s="83" t="str">
        <f t="shared" ref="BX75:BX106" si="15">VLOOKUP($BV75,Funktionsbezeichnungen,2,0)</f>
        <v>Konstrukteur 5  / Fachplaner 5 / Gruppenchef 3</v>
      </c>
    </row>
    <row r="76" spans="1:76" s="19" customFormat="1" x14ac:dyDescent="0.2">
      <c r="A76" s="53">
        <v>0</v>
      </c>
      <c r="B76" s="53">
        <v>1</v>
      </c>
      <c r="C76" s="53">
        <f t="shared" si="12"/>
        <v>1</v>
      </c>
      <c r="D76" s="55"/>
      <c r="E76" s="55"/>
      <c r="F76" s="56"/>
      <c r="G76" s="54"/>
      <c r="H76" s="54"/>
      <c r="I76" s="56">
        <v>1</v>
      </c>
      <c r="J76" s="54">
        <v>1</v>
      </c>
      <c r="K76" s="56"/>
      <c r="L76" s="56"/>
      <c r="M76" s="56"/>
      <c r="N76" s="58"/>
      <c r="O76" s="52" t="s">
        <v>358</v>
      </c>
      <c r="P76" s="15" t="s">
        <v>552</v>
      </c>
      <c r="Q76" s="15">
        <v>72</v>
      </c>
      <c r="R76" s="16"/>
      <c r="S76" s="20" t="s">
        <v>553</v>
      </c>
      <c r="T76" s="21">
        <v>1959</v>
      </c>
      <c r="U76" s="28" t="s">
        <v>239</v>
      </c>
      <c r="V76" s="21">
        <v>1983</v>
      </c>
      <c r="W76" s="25"/>
      <c r="X76" s="21"/>
      <c r="Y76" s="28" t="s">
        <v>555</v>
      </c>
      <c r="Z76" s="21">
        <f t="shared" si="13"/>
        <v>28</v>
      </c>
      <c r="AA76" s="25" t="s">
        <v>554</v>
      </c>
      <c r="AB76" s="21" t="s">
        <v>121</v>
      </c>
      <c r="AC76" s="21"/>
      <c r="AE76" s="90" t="s">
        <v>377</v>
      </c>
      <c r="AF76" s="82"/>
      <c r="BQ76" s="83">
        <v>4344</v>
      </c>
      <c r="BR76" s="125">
        <v>741</v>
      </c>
      <c r="BS76" s="33">
        <f t="shared" ref="BS76:BS107" si="16">VLOOKUP($BR76,Funktionsbezeichnungen,3,0)</f>
        <v>7</v>
      </c>
      <c r="BT76" s="83" t="str">
        <f t="shared" ref="BT76:BT107" si="17">VLOOKUP($BR76,Funktionsbezeichnungen,2,0)</f>
        <v>Konstrukteur 4 / Fachplaner 4 / Gruppenchef 2</v>
      </c>
      <c r="BU76" s="20"/>
      <c r="BV76" s="33">
        <v>742</v>
      </c>
      <c r="BW76" s="33">
        <f t="shared" si="14"/>
        <v>8</v>
      </c>
      <c r="BX76" s="83" t="str">
        <f t="shared" si="15"/>
        <v>Konstrukteur 5  / Fachplaner 5 / Gruppenchef 3</v>
      </c>
    </row>
    <row r="77" spans="1:76" s="19" customFormat="1" x14ac:dyDescent="0.2">
      <c r="A77" s="53">
        <v>0</v>
      </c>
      <c r="B77" s="53"/>
      <c r="C77" s="53">
        <f t="shared" si="12"/>
        <v>1</v>
      </c>
      <c r="D77" s="55"/>
      <c r="E77" s="55"/>
      <c r="F77" s="56"/>
      <c r="G77" s="54"/>
      <c r="H77" s="54">
        <v>1</v>
      </c>
      <c r="I77" s="56">
        <v>1</v>
      </c>
      <c r="J77" s="54"/>
      <c r="K77" s="56"/>
      <c r="L77" s="56"/>
      <c r="M77" s="56"/>
      <c r="N77" s="58"/>
      <c r="O77" s="52" t="s">
        <v>358</v>
      </c>
      <c r="P77" s="15" t="s">
        <v>486</v>
      </c>
      <c r="Q77" s="15">
        <v>73</v>
      </c>
      <c r="R77" s="16"/>
      <c r="S77" s="20" t="s">
        <v>138</v>
      </c>
      <c r="T77" s="21">
        <v>1964</v>
      </c>
      <c r="U77" s="28" t="s">
        <v>126</v>
      </c>
      <c r="V77" s="21">
        <v>1985</v>
      </c>
      <c r="W77" s="25"/>
      <c r="X77" s="21"/>
      <c r="Y77" s="28" t="s">
        <v>203</v>
      </c>
      <c r="Z77" s="21">
        <f t="shared" si="13"/>
        <v>26</v>
      </c>
      <c r="AA77" s="25" t="s">
        <v>110</v>
      </c>
      <c r="AB77" s="21" t="s">
        <v>121</v>
      </c>
      <c r="AC77" s="21"/>
      <c r="AE77" s="90" t="s">
        <v>405</v>
      </c>
      <c r="AF77" s="82"/>
      <c r="BQ77" s="83">
        <v>7622</v>
      </c>
      <c r="BR77" s="125">
        <v>772</v>
      </c>
      <c r="BS77" s="33">
        <f t="shared" si="16"/>
        <v>8</v>
      </c>
      <c r="BT77" s="83" t="str">
        <f t="shared" si="17"/>
        <v>Projektingenieur 2</v>
      </c>
      <c r="BU77" s="20"/>
      <c r="BV77" s="125">
        <v>772</v>
      </c>
      <c r="BW77" s="33">
        <f t="shared" si="14"/>
        <v>8</v>
      </c>
      <c r="BX77" s="83" t="str">
        <f t="shared" si="15"/>
        <v>Projektingenieur 2</v>
      </c>
    </row>
    <row r="78" spans="1:76" s="19" customFormat="1" x14ac:dyDescent="0.2">
      <c r="A78" s="53">
        <v>0</v>
      </c>
      <c r="B78" s="53"/>
      <c r="C78" s="53">
        <f t="shared" si="12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487</v>
      </c>
      <c r="Q78" s="15">
        <v>74</v>
      </c>
      <c r="R78" s="16"/>
      <c r="S78" s="20" t="s">
        <v>145</v>
      </c>
      <c r="T78" s="21">
        <v>1970</v>
      </c>
      <c r="U78" s="28" t="s">
        <v>126</v>
      </c>
      <c r="V78" s="21">
        <v>1988</v>
      </c>
      <c r="W78" s="25"/>
      <c r="X78" s="21"/>
      <c r="Y78" s="28"/>
      <c r="Z78" s="21">
        <f t="shared" si="13"/>
        <v>23</v>
      </c>
      <c r="AA78" s="25" t="s">
        <v>129</v>
      </c>
      <c r="AB78" s="21" t="s">
        <v>121</v>
      </c>
      <c r="AC78" s="21"/>
      <c r="AE78" s="90" t="s">
        <v>377</v>
      </c>
      <c r="AF78" s="82"/>
      <c r="BQ78" s="83">
        <v>7641</v>
      </c>
      <c r="BR78" s="125">
        <v>741</v>
      </c>
      <c r="BS78" s="33">
        <f t="shared" si="16"/>
        <v>7</v>
      </c>
      <c r="BT78" s="83" t="str">
        <f t="shared" si="17"/>
        <v>Konstrukteur 4 / Fachplaner 4 / Gruppenchef 2</v>
      </c>
      <c r="BU78" s="20"/>
      <c r="BV78" s="125">
        <v>742</v>
      </c>
      <c r="BW78" s="33">
        <f t="shared" si="14"/>
        <v>8</v>
      </c>
      <c r="BX78" s="83" t="str">
        <f t="shared" si="15"/>
        <v>Konstrukteur 5  / Fachplaner 5 / Gruppenchef 3</v>
      </c>
    </row>
    <row r="79" spans="1:76" s="19" customFormat="1" x14ac:dyDescent="0.2">
      <c r="A79" s="53">
        <v>0</v>
      </c>
      <c r="B79" s="53"/>
      <c r="C79" s="53">
        <f t="shared" si="12"/>
        <v>1</v>
      </c>
      <c r="D79" s="55"/>
      <c r="E79" s="55"/>
      <c r="F79" s="56"/>
      <c r="G79" s="54"/>
      <c r="H79" s="54"/>
      <c r="I79" s="56">
        <v>1</v>
      </c>
      <c r="J79" s="54"/>
      <c r="K79" s="56"/>
      <c r="L79" s="56"/>
      <c r="M79" s="56"/>
      <c r="N79" s="58"/>
      <c r="O79" s="52" t="s">
        <v>361</v>
      </c>
      <c r="P79" s="15" t="s">
        <v>488</v>
      </c>
      <c r="Q79" s="15">
        <v>75</v>
      </c>
      <c r="R79" s="16"/>
      <c r="S79" s="20" t="s">
        <v>144</v>
      </c>
      <c r="T79" s="21">
        <v>1968</v>
      </c>
      <c r="U79" s="28" t="s">
        <v>126</v>
      </c>
      <c r="V79" s="21">
        <v>1989</v>
      </c>
      <c r="W79" s="25"/>
      <c r="X79" s="21"/>
      <c r="Y79" s="28" t="s">
        <v>287</v>
      </c>
      <c r="Z79" s="21">
        <f t="shared" si="13"/>
        <v>22</v>
      </c>
      <c r="AA79" s="25" t="s">
        <v>288</v>
      </c>
      <c r="AB79" s="21" t="s">
        <v>121</v>
      </c>
      <c r="AC79" s="21"/>
      <c r="AE79" s="90" t="s">
        <v>375</v>
      </c>
      <c r="AF79" s="82"/>
      <c r="BQ79" s="83">
        <v>6741</v>
      </c>
      <c r="BR79" s="125">
        <v>741</v>
      </c>
      <c r="BS79" s="33">
        <f t="shared" si="16"/>
        <v>7</v>
      </c>
      <c r="BT79" s="83" t="str">
        <f t="shared" si="17"/>
        <v>Konstrukteur 4 / Fachplaner 4 / Gruppenchef 2</v>
      </c>
      <c r="BU79" s="20"/>
      <c r="BV79" s="125">
        <v>742</v>
      </c>
      <c r="BW79" s="33">
        <f t="shared" si="14"/>
        <v>8</v>
      </c>
      <c r="BX79" s="83" t="str">
        <f t="shared" si="15"/>
        <v>Konstrukteur 5  / Fachplaner 5 / Gruppenchef 3</v>
      </c>
    </row>
    <row r="80" spans="1:76" s="19" customFormat="1" x14ac:dyDescent="0.2">
      <c r="A80" s="53">
        <v>0</v>
      </c>
      <c r="B80" s="53"/>
      <c r="C80" s="53">
        <f t="shared" si="12"/>
        <v>1</v>
      </c>
      <c r="D80" s="55"/>
      <c r="E80" s="55"/>
      <c r="F80" s="56"/>
      <c r="G80" s="54"/>
      <c r="H80" s="54"/>
      <c r="I80" s="56">
        <v>1</v>
      </c>
      <c r="J80" s="54"/>
      <c r="K80" s="56"/>
      <c r="L80" s="56"/>
      <c r="M80" s="56"/>
      <c r="N80" s="58"/>
      <c r="O80" s="52" t="s">
        <v>359</v>
      </c>
      <c r="P80" s="15" t="s">
        <v>489</v>
      </c>
      <c r="Q80" s="15">
        <v>76</v>
      </c>
      <c r="R80" s="16"/>
      <c r="S80" s="20" t="s">
        <v>146</v>
      </c>
      <c r="T80" s="21">
        <v>1970</v>
      </c>
      <c r="U80" s="28" t="s">
        <v>126</v>
      </c>
      <c r="V80" s="21">
        <v>1991</v>
      </c>
      <c r="W80" s="25"/>
      <c r="X80" s="21"/>
      <c r="Y80" s="28"/>
      <c r="Z80" s="21">
        <f t="shared" si="13"/>
        <v>20</v>
      </c>
      <c r="AA80" s="25" t="s">
        <v>129</v>
      </c>
      <c r="AB80" s="21" t="s">
        <v>121</v>
      </c>
      <c r="AC80" s="21"/>
      <c r="AE80" s="90" t="s">
        <v>377</v>
      </c>
      <c r="AF80" s="82"/>
      <c r="BQ80" s="83">
        <v>9618</v>
      </c>
      <c r="BR80" s="125">
        <v>741</v>
      </c>
      <c r="BS80" s="33">
        <f t="shared" si="16"/>
        <v>7</v>
      </c>
      <c r="BT80" s="83" t="str">
        <f t="shared" si="17"/>
        <v>Konstrukteur 4 / Fachplaner 4 / Gruppenchef 2</v>
      </c>
      <c r="BU80" s="20"/>
      <c r="BV80" s="125">
        <v>742</v>
      </c>
      <c r="BW80" s="33">
        <f t="shared" si="14"/>
        <v>8</v>
      </c>
      <c r="BX80" s="83" t="str">
        <f t="shared" si="15"/>
        <v>Konstrukteur 5  / Fachplaner 5 / Gruppenchef 3</v>
      </c>
    </row>
    <row r="81" spans="1:76" s="19" customFormat="1" x14ac:dyDescent="0.2">
      <c r="A81" s="53">
        <v>0</v>
      </c>
      <c r="B81" s="53"/>
      <c r="C81" s="53">
        <f t="shared" si="12"/>
        <v>1</v>
      </c>
      <c r="D81" s="55"/>
      <c r="E81" s="55"/>
      <c r="F81" s="56"/>
      <c r="G81" s="54"/>
      <c r="H81" s="54"/>
      <c r="I81" s="56">
        <v>1</v>
      </c>
      <c r="J81" s="54">
        <v>1</v>
      </c>
      <c r="K81" s="56"/>
      <c r="L81" s="56"/>
      <c r="M81" s="56"/>
      <c r="N81" s="58"/>
      <c r="O81" s="52" t="s">
        <v>360</v>
      </c>
      <c r="P81" s="15" t="s">
        <v>490</v>
      </c>
      <c r="Q81" s="15">
        <v>77</v>
      </c>
      <c r="R81" s="16"/>
      <c r="S81" s="20" t="s">
        <v>148</v>
      </c>
      <c r="T81" s="21">
        <v>1970</v>
      </c>
      <c r="U81" s="28" t="s">
        <v>126</v>
      </c>
      <c r="V81" s="21">
        <v>1992</v>
      </c>
      <c r="W81" s="25"/>
      <c r="X81" s="21"/>
      <c r="Y81" s="28"/>
      <c r="Z81" s="21">
        <f t="shared" si="13"/>
        <v>19</v>
      </c>
      <c r="AA81" s="25" t="s">
        <v>129</v>
      </c>
      <c r="AB81" s="21" t="s">
        <v>121</v>
      </c>
      <c r="AC81" s="21"/>
      <c r="AE81" s="90" t="s">
        <v>421</v>
      </c>
      <c r="AF81" s="82"/>
      <c r="BQ81" s="83">
        <v>9623</v>
      </c>
      <c r="BR81" s="125">
        <v>742</v>
      </c>
      <c r="BS81" s="33">
        <f t="shared" si="16"/>
        <v>8</v>
      </c>
      <c r="BT81" s="83" t="str">
        <f t="shared" si="17"/>
        <v>Konstrukteur 5  / Fachplaner 5 / Gruppenchef 3</v>
      </c>
      <c r="BU81" s="20"/>
      <c r="BV81" s="125">
        <v>742</v>
      </c>
      <c r="BW81" s="33">
        <f t="shared" si="14"/>
        <v>8</v>
      </c>
      <c r="BX81" s="83" t="str">
        <f t="shared" si="15"/>
        <v>Konstrukteur 5  / Fachplaner 5 / Gruppenchef 3</v>
      </c>
    </row>
    <row r="82" spans="1:76" s="19" customFormat="1" x14ac:dyDescent="0.2">
      <c r="A82" s="53">
        <v>0</v>
      </c>
      <c r="B82" s="53"/>
      <c r="C82" s="53">
        <f t="shared" si="12"/>
        <v>1</v>
      </c>
      <c r="D82" s="55"/>
      <c r="E82" s="55"/>
      <c r="F82" s="56"/>
      <c r="G82" s="54"/>
      <c r="H82" s="54"/>
      <c r="I82" s="56">
        <v>1</v>
      </c>
      <c r="J82" s="54">
        <v>1</v>
      </c>
      <c r="K82" s="56"/>
      <c r="L82" s="56"/>
      <c r="M82" s="56"/>
      <c r="N82" s="58"/>
      <c r="O82" s="52" t="s">
        <v>360</v>
      </c>
      <c r="P82" s="15" t="s">
        <v>568</v>
      </c>
      <c r="Q82" s="15">
        <v>78</v>
      </c>
      <c r="R82" s="16"/>
      <c r="S82" s="20" t="s">
        <v>569</v>
      </c>
      <c r="T82" s="21">
        <v>1973</v>
      </c>
      <c r="U82" s="28" t="s">
        <v>126</v>
      </c>
      <c r="V82" s="21">
        <v>1993</v>
      </c>
      <c r="W82" s="25"/>
      <c r="X82" s="21"/>
      <c r="Y82" s="28"/>
      <c r="Z82" s="21">
        <f t="shared" si="13"/>
        <v>18</v>
      </c>
      <c r="AA82" s="25" t="s">
        <v>129</v>
      </c>
      <c r="AB82" s="21" t="s">
        <v>121</v>
      </c>
      <c r="AC82" s="21"/>
      <c r="AE82" s="90" t="s">
        <v>377</v>
      </c>
      <c r="AF82" s="82"/>
      <c r="BQ82" s="83">
        <v>4346</v>
      </c>
      <c r="BR82" s="125">
        <v>741</v>
      </c>
      <c r="BS82" s="33">
        <f t="shared" si="16"/>
        <v>7</v>
      </c>
      <c r="BT82" s="83" t="str">
        <f t="shared" si="17"/>
        <v>Konstrukteur 4 / Fachplaner 4 / Gruppenchef 2</v>
      </c>
      <c r="BU82" s="20"/>
      <c r="BV82" s="125">
        <v>742</v>
      </c>
      <c r="BW82" s="33">
        <f t="shared" si="14"/>
        <v>8</v>
      </c>
      <c r="BX82" s="83" t="str">
        <f t="shared" si="15"/>
        <v>Konstrukteur 5  / Fachplaner 5 / Gruppenchef 3</v>
      </c>
    </row>
    <row r="83" spans="1:76" s="19" customFormat="1" x14ac:dyDescent="0.2">
      <c r="A83" s="53">
        <v>0</v>
      </c>
      <c r="B83" s="53"/>
      <c r="C83" s="53">
        <f t="shared" si="12"/>
        <v>1</v>
      </c>
      <c r="D83" s="55"/>
      <c r="E83" s="55"/>
      <c r="F83" s="56"/>
      <c r="G83" s="54"/>
      <c r="H83" s="54"/>
      <c r="I83" s="56">
        <v>1</v>
      </c>
      <c r="J83" s="54">
        <v>1</v>
      </c>
      <c r="K83" s="56"/>
      <c r="L83" s="56"/>
      <c r="M83" s="56"/>
      <c r="N83" s="58"/>
      <c r="O83" s="52" t="s">
        <v>360</v>
      </c>
      <c r="P83" s="15" t="s">
        <v>493</v>
      </c>
      <c r="Q83" s="15">
        <v>79</v>
      </c>
      <c r="R83" s="16"/>
      <c r="S83" s="20" t="s">
        <v>294</v>
      </c>
      <c r="T83" s="21">
        <v>1976</v>
      </c>
      <c r="U83" s="28" t="s">
        <v>126</v>
      </c>
      <c r="V83" s="21">
        <v>1998</v>
      </c>
      <c r="W83" s="25"/>
      <c r="X83" s="21"/>
      <c r="Y83" s="28"/>
      <c r="Z83" s="21">
        <f t="shared" si="13"/>
        <v>13</v>
      </c>
      <c r="AA83" s="25" t="s">
        <v>129</v>
      </c>
      <c r="AB83" s="21" t="s">
        <v>121</v>
      </c>
      <c r="AC83" s="21"/>
      <c r="AE83" s="90" t="s">
        <v>377</v>
      </c>
      <c r="AF83" s="82"/>
      <c r="BQ83" s="83">
        <v>9654</v>
      </c>
      <c r="BR83" s="125">
        <v>741</v>
      </c>
      <c r="BS83" s="33">
        <f t="shared" si="16"/>
        <v>7</v>
      </c>
      <c r="BT83" s="83" t="str">
        <f t="shared" si="17"/>
        <v>Konstrukteur 4 / Fachplaner 4 / Gruppenchef 2</v>
      </c>
      <c r="BU83" s="20"/>
      <c r="BV83" s="125">
        <v>742</v>
      </c>
      <c r="BW83" s="33">
        <f t="shared" si="14"/>
        <v>8</v>
      </c>
      <c r="BX83" s="83" t="str">
        <f t="shared" si="15"/>
        <v>Konstrukteur 5  / Fachplaner 5 / Gruppenchef 3</v>
      </c>
    </row>
    <row r="84" spans="1:76" s="19" customFormat="1" x14ac:dyDescent="0.2">
      <c r="A84" s="53">
        <v>0</v>
      </c>
      <c r="B84" s="53"/>
      <c r="C84" s="53">
        <f t="shared" si="12"/>
        <v>1</v>
      </c>
      <c r="D84" s="55"/>
      <c r="E84" s="55"/>
      <c r="F84" s="56"/>
      <c r="G84" s="54"/>
      <c r="H84" s="54"/>
      <c r="I84" s="56">
        <v>1</v>
      </c>
      <c r="J84" s="54"/>
      <c r="K84" s="56"/>
      <c r="L84" s="56"/>
      <c r="M84" s="56"/>
      <c r="N84" s="58"/>
      <c r="O84" s="52" t="s">
        <v>361</v>
      </c>
      <c r="P84" s="15" t="s">
        <v>491</v>
      </c>
      <c r="Q84" s="15">
        <v>80</v>
      </c>
      <c r="R84" s="16"/>
      <c r="S84" s="20" t="s">
        <v>140</v>
      </c>
      <c r="T84" s="21">
        <v>1955</v>
      </c>
      <c r="U84" s="28" t="s">
        <v>126</v>
      </c>
      <c r="V84" s="21">
        <v>1973</v>
      </c>
      <c r="W84" s="25"/>
      <c r="X84" s="21"/>
      <c r="Y84" s="28"/>
      <c r="Z84" s="21">
        <f t="shared" si="13"/>
        <v>38</v>
      </c>
      <c r="AA84" s="25" t="s">
        <v>129</v>
      </c>
      <c r="AB84" s="21" t="s">
        <v>142</v>
      </c>
      <c r="AC84" s="21"/>
      <c r="AE84" s="90" t="s">
        <v>377</v>
      </c>
      <c r="AF84" s="82"/>
      <c r="BQ84" s="83">
        <v>5545</v>
      </c>
      <c r="BR84" s="125">
        <v>741</v>
      </c>
      <c r="BS84" s="33">
        <f t="shared" si="16"/>
        <v>7</v>
      </c>
      <c r="BT84" s="83" t="str">
        <f t="shared" si="17"/>
        <v>Konstrukteur 4 / Fachplaner 4 / Gruppenchef 2</v>
      </c>
      <c r="BU84" s="20"/>
      <c r="BV84" s="125">
        <v>741</v>
      </c>
      <c r="BW84" s="33">
        <f t="shared" si="14"/>
        <v>7</v>
      </c>
      <c r="BX84" s="83" t="str">
        <f t="shared" si="15"/>
        <v>Konstrukteur 4 / Fachplaner 4 / Gruppenchef 2</v>
      </c>
    </row>
    <row r="85" spans="1:76" s="19" customFormat="1" x14ac:dyDescent="0.2">
      <c r="A85" s="53">
        <v>0</v>
      </c>
      <c r="B85" s="53"/>
      <c r="C85" s="53">
        <f t="shared" si="12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652</v>
      </c>
      <c r="Q85" s="15">
        <v>81</v>
      </c>
      <c r="R85" s="16"/>
      <c r="S85" s="20" t="s">
        <v>651</v>
      </c>
      <c r="T85" s="21">
        <v>1967</v>
      </c>
      <c r="U85" s="28" t="s">
        <v>653</v>
      </c>
      <c r="V85" s="21">
        <v>1988</v>
      </c>
      <c r="W85" s="25"/>
      <c r="X85" s="21"/>
      <c r="Y85" s="28"/>
      <c r="Z85" s="21">
        <f t="shared" si="13"/>
        <v>23</v>
      </c>
      <c r="AA85" s="25" t="s">
        <v>653</v>
      </c>
      <c r="AB85" s="21" t="s">
        <v>142</v>
      </c>
      <c r="AC85" s="21"/>
      <c r="AE85" s="90" t="s">
        <v>378</v>
      </c>
      <c r="AF85" s="82"/>
      <c r="BQ85" s="83">
        <v>5639</v>
      </c>
      <c r="BR85" s="125">
        <v>741</v>
      </c>
      <c r="BS85" s="33">
        <f t="shared" si="16"/>
        <v>7</v>
      </c>
      <c r="BT85" s="83" t="str">
        <f t="shared" si="17"/>
        <v>Konstrukteur 4 / Fachplaner 4 / Gruppenchef 2</v>
      </c>
      <c r="BU85" s="20"/>
      <c r="BV85" s="125">
        <v>741</v>
      </c>
      <c r="BW85" s="33">
        <f t="shared" si="14"/>
        <v>7</v>
      </c>
      <c r="BX85" s="83" t="str">
        <f t="shared" si="15"/>
        <v>Konstrukteur 4 / Fachplaner 4 / Gruppenchef 2</v>
      </c>
    </row>
    <row r="86" spans="1:76" s="19" customFormat="1" x14ac:dyDescent="0.2">
      <c r="A86" s="53">
        <v>0</v>
      </c>
      <c r="B86" s="53">
        <v>1</v>
      </c>
      <c r="C86" s="53">
        <f t="shared" si="12"/>
        <v>1</v>
      </c>
      <c r="D86" s="55"/>
      <c r="E86" s="55"/>
      <c r="F86" s="56"/>
      <c r="G86" s="54"/>
      <c r="H86" s="54"/>
      <c r="I86" s="56">
        <v>1</v>
      </c>
      <c r="J86" s="54"/>
      <c r="K86" s="56"/>
      <c r="L86" s="56"/>
      <c r="M86" s="56"/>
      <c r="N86" s="58"/>
      <c r="O86" s="52" t="s">
        <v>361</v>
      </c>
      <c r="P86" s="15" t="s">
        <v>492</v>
      </c>
      <c r="Q86" s="15">
        <v>82</v>
      </c>
      <c r="R86" s="16"/>
      <c r="S86" s="20" t="s">
        <v>143</v>
      </c>
      <c r="T86" s="21">
        <v>1968</v>
      </c>
      <c r="U86" s="28" t="s">
        <v>128</v>
      </c>
      <c r="V86" s="21">
        <v>1989</v>
      </c>
      <c r="W86" s="25"/>
      <c r="X86" s="21"/>
      <c r="Y86" s="28"/>
      <c r="Z86" s="21">
        <f t="shared" si="13"/>
        <v>22</v>
      </c>
      <c r="AA86" s="25" t="s">
        <v>710</v>
      </c>
      <c r="AB86" s="21" t="s">
        <v>142</v>
      </c>
      <c r="AC86" s="21"/>
      <c r="AE86" s="90" t="s">
        <v>377</v>
      </c>
      <c r="AF86" s="82"/>
      <c r="BQ86" s="83">
        <v>7637</v>
      </c>
      <c r="BR86" s="125">
        <v>741</v>
      </c>
      <c r="BS86" s="33">
        <f t="shared" si="16"/>
        <v>7</v>
      </c>
      <c r="BT86" s="83" t="str">
        <f t="shared" si="17"/>
        <v>Konstrukteur 4 / Fachplaner 4 / Gruppenchef 2</v>
      </c>
      <c r="BU86" s="20"/>
      <c r="BV86" s="125">
        <v>741</v>
      </c>
      <c r="BW86" s="33">
        <f t="shared" si="14"/>
        <v>7</v>
      </c>
      <c r="BX86" s="83" t="str">
        <f t="shared" si="15"/>
        <v>Konstrukteur 4 / Fachplaner 4 / Gruppenchef 2</v>
      </c>
    </row>
    <row r="87" spans="1:76" s="19" customFormat="1" x14ac:dyDescent="0.2">
      <c r="A87" s="53">
        <v>0</v>
      </c>
      <c r="B87" s="53"/>
      <c r="C87" s="53">
        <f t="shared" si="12"/>
        <v>1</v>
      </c>
      <c r="D87" s="55"/>
      <c r="E87" s="55"/>
      <c r="F87" s="56"/>
      <c r="G87" s="54"/>
      <c r="H87" s="54"/>
      <c r="I87" s="56">
        <v>1</v>
      </c>
      <c r="J87" s="54"/>
      <c r="K87" s="56"/>
      <c r="L87" s="56"/>
      <c r="M87" s="56"/>
      <c r="N87" s="58"/>
      <c r="O87" s="52" t="s">
        <v>358</v>
      </c>
      <c r="P87" s="15" t="s">
        <v>558</v>
      </c>
      <c r="Q87" s="15">
        <v>83</v>
      </c>
      <c r="R87" s="16"/>
      <c r="S87" s="20" t="s">
        <v>559</v>
      </c>
      <c r="T87" s="21">
        <v>1973</v>
      </c>
      <c r="U87" s="28" t="s">
        <v>560</v>
      </c>
      <c r="V87" s="21">
        <v>1994</v>
      </c>
      <c r="W87" s="25"/>
      <c r="X87" s="21"/>
      <c r="Y87" s="28"/>
      <c r="Z87" s="21">
        <f t="shared" si="13"/>
        <v>17</v>
      </c>
      <c r="AA87" s="25" t="s">
        <v>235</v>
      </c>
      <c r="AB87" s="21" t="s">
        <v>142</v>
      </c>
      <c r="AC87" s="21"/>
      <c r="AE87" s="90" t="s">
        <v>378</v>
      </c>
      <c r="AF87" s="82"/>
      <c r="BQ87" s="83">
        <v>5636</v>
      </c>
      <c r="BR87" s="125">
        <v>741</v>
      </c>
      <c r="BS87" s="33">
        <f t="shared" si="16"/>
        <v>7</v>
      </c>
      <c r="BT87" s="83" t="str">
        <f t="shared" si="17"/>
        <v>Konstrukteur 4 / Fachplaner 4 / Gruppenchef 2</v>
      </c>
      <c r="BU87" s="20"/>
      <c r="BV87" s="125">
        <v>741</v>
      </c>
      <c r="BW87" s="33">
        <f t="shared" si="14"/>
        <v>7</v>
      </c>
      <c r="BX87" s="83" t="str">
        <f t="shared" si="15"/>
        <v>Konstrukteur 4 / Fachplaner 4 / Gruppenchef 2</v>
      </c>
    </row>
    <row r="88" spans="1:76" s="19" customFormat="1" x14ac:dyDescent="0.2">
      <c r="A88" s="53">
        <v>0</v>
      </c>
      <c r="B88" s="53">
        <v>1</v>
      </c>
      <c r="C88" s="53">
        <f t="shared" si="12"/>
        <v>1</v>
      </c>
      <c r="D88" s="55"/>
      <c r="E88" s="55"/>
      <c r="F88" s="56"/>
      <c r="G88" s="54"/>
      <c r="H88" s="54"/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495</v>
      </c>
      <c r="Q88" s="15">
        <v>84</v>
      </c>
      <c r="R88" s="16"/>
      <c r="S88" s="20" t="s">
        <v>282</v>
      </c>
      <c r="T88" s="21">
        <v>1979</v>
      </c>
      <c r="U88" s="28" t="s">
        <v>128</v>
      </c>
      <c r="V88" s="21">
        <v>1999</v>
      </c>
      <c r="W88" s="25"/>
      <c r="X88" s="21"/>
      <c r="Y88" s="26"/>
      <c r="Z88" s="21">
        <f t="shared" si="13"/>
        <v>12</v>
      </c>
      <c r="AA88" s="25" t="s">
        <v>554</v>
      </c>
      <c r="AB88" s="21" t="s">
        <v>142</v>
      </c>
      <c r="AC88" s="21"/>
      <c r="AE88" s="90" t="s">
        <v>377</v>
      </c>
      <c r="AF88" s="82"/>
      <c r="BQ88" s="83">
        <v>7694</v>
      </c>
      <c r="BR88" s="125">
        <v>733</v>
      </c>
      <c r="BS88" s="33">
        <f t="shared" si="16"/>
        <v>6</v>
      </c>
      <c r="BT88" s="83" t="str">
        <f t="shared" si="17"/>
        <v>Konstrukteur 3 / -planer 3 / Gruppenchef 1</v>
      </c>
      <c r="BU88" s="20"/>
      <c r="BV88" s="125">
        <v>741</v>
      </c>
      <c r="BW88" s="33">
        <f t="shared" si="14"/>
        <v>7</v>
      </c>
      <c r="BX88" s="83" t="str">
        <f t="shared" si="15"/>
        <v>Konstrukteur 4 / Fachplaner 4 / Gruppenchef 2</v>
      </c>
    </row>
    <row r="89" spans="1:76" s="19" customFormat="1" x14ac:dyDescent="0.2">
      <c r="A89" s="53">
        <v>0</v>
      </c>
      <c r="B89" s="53"/>
      <c r="C89" s="53">
        <f t="shared" si="12"/>
        <v>1</v>
      </c>
      <c r="D89" s="55"/>
      <c r="E89" s="55"/>
      <c r="F89" s="56"/>
      <c r="G89" s="54"/>
      <c r="H89" s="54">
        <v>1</v>
      </c>
      <c r="I89" s="56">
        <v>1</v>
      </c>
      <c r="J89" s="54">
        <v>1</v>
      </c>
      <c r="K89" s="56"/>
      <c r="L89" s="56"/>
      <c r="M89" s="56"/>
      <c r="N89" s="58"/>
      <c r="O89" s="52" t="s">
        <v>358</v>
      </c>
      <c r="P89" s="15" t="s">
        <v>531</v>
      </c>
      <c r="Q89" s="15">
        <v>85</v>
      </c>
      <c r="R89" s="42"/>
      <c r="S89" s="27" t="s">
        <v>254</v>
      </c>
      <c r="T89" s="21">
        <v>1979</v>
      </c>
      <c r="U89" s="28" t="s">
        <v>126</v>
      </c>
      <c r="V89" s="21">
        <v>1999</v>
      </c>
      <c r="W89" s="119" t="s">
        <v>530</v>
      </c>
      <c r="X89" s="118">
        <v>2008</v>
      </c>
      <c r="Y89" s="25"/>
      <c r="Z89" s="21">
        <f t="shared" si="13"/>
        <v>12</v>
      </c>
      <c r="AA89" s="25" t="s">
        <v>110</v>
      </c>
      <c r="AB89" s="21" t="s">
        <v>142</v>
      </c>
      <c r="AC89" s="21"/>
      <c r="AE89" s="90" t="s">
        <v>376</v>
      </c>
      <c r="AF89" s="82"/>
      <c r="BQ89" s="83">
        <v>6759</v>
      </c>
      <c r="BR89" s="125">
        <v>771</v>
      </c>
      <c r="BS89" s="33">
        <f t="shared" si="16"/>
        <v>7</v>
      </c>
      <c r="BT89" s="83" t="str">
        <f t="shared" si="17"/>
        <v>Projektingenieur 1</v>
      </c>
      <c r="BU89" s="20"/>
      <c r="BV89" s="125">
        <v>771</v>
      </c>
      <c r="BW89" s="33">
        <f t="shared" si="14"/>
        <v>7</v>
      </c>
      <c r="BX89" s="83" t="str">
        <f t="shared" si="15"/>
        <v>Projektingenieur 1</v>
      </c>
    </row>
    <row r="90" spans="1:76" s="19" customFormat="1" x14ac:dyDescent="0.2">
      <c r="A90" s="53">
        <v>0</v>
      </c>
      <c r="B90" s="53"/>
      <c r="C90" s="53">
        <f t="shared" si="12"/>
        <v>1</v>
      </c>
      <c r="D90" s="55"/>
      <c r="E90" s="55"/>
      <c r="F90" s="56"/>
      <c r="G90" s="54"/>
      <c r="H90" s="54">
        <v>1</v>
      </c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494</v>
      </c>
      <c r="Q90" s="15">
        <v>86</v>
      </c>
      <c r="R90" s="42"/>
      <c r="S90" s="27" t="s">
        <v>178</v>
      </c>
      <c r="T90" s="21">
        <v>1978</v>
      </c>
      <c r="U90" s="28" t="s">
        <v>235</v>
      </c>
      <c r="V90" s="21">
        <v>2001</v>
      </c>
      <c r="W90" s="25"/>
      <c r="X90" s="21"/>
      <c r="Y90" s="25" t="s">
        <v>289</v>
      </c>
      <c r="Z90" s="21">
        <f t="shared" si="13"/>
        <v>10</v>
      </c>
      <c r="AA90" s="25" t="s">
        <v>110</v>
      </c>
      <c r="AB90" s="21" t="s">
        <v>142</v>
      </c>
      <c r="AC90" s="21"/>
      <c r="AE90" s="90" t="s">
        <v>376</v>
      </c>
      <c r="AF90" s="82"/>
      <c r="BQ90" s="83">
        <v>9658</v>
      </c>
      <c r="BR90" s="125">
        <v>771</v>
      </c>
      <c r="BS90" s="33">
        <f t="shared" si="16"/>
        <v>7</v>
      </c>
      <c r="BT90" s="83" t="str">
        <f t="shared" si="17"/>
        <v>Projektingenieur 1</v>
      </c>
      <c r="BU90" s="20"/>
      <c r="BV90" s="125">
        <v>771</v>
      </c>
      <c r="BW90" s="33">
        <f t="shared" si="14"/>
        <v>7</v>
      </c>
      <c r="BX90" s="83" t="str">
        <f t="shared" si="15"/>
        <v>Projektingenieur 1</v>
      </c>
    </row>
    <row r="91" spans="1:76" s="19" customFormat="1" x14ac:dyDescent="0.2">
      <c r="A91" s="53">
        <v>0</v>
      </c>
      <c r="B91" s="53"/>
      <c r="C91" s="53">
        <f t="shared" si="12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361</v>
      </c>
      <c r="P91" s="15" t="s">
        <v>497</v>
      </c>
      <c r="Q91" s="15">
        <v>87</v>
      </c>
      <c r="R91" s="16"/>
      <c r="S91" s="20" t="s">
        <v>179</v>
      </c>
      <c r="T91" s="21">
        <v>1982</v>
      </c>
      <c r="U91" s="28" t="s">
        <v>235</v>
      </c>
      <c r="V91" s="21">
        <v>2002</v>
      </c>
      <c r="W91" s="25"/>
      <c r="X91" s="21"/>
      <c r="Y91" s="25"/>
      <c r="Z91" s="21">
        <f t="shared" si="13"/>
        <v>9</v>
      </c>
      <c r="AA91" s="25" t="s">
        <v>235</v>
      </c>
      <c r="AB91" s="21" t="s">
        <v>147</v>
      </c>
      <c r="AC91" s="21"/>
      <c r="AE91" s="90" t="s">
        <v>377</v>
      </c>
      <c r="AF91" s="82"/>
      <c r="BQ91" s="83">
        <v>9660</v>
      </c>
      <c r="BR91" s="125">
        <v>733</v>
      </c>
      <c r="BS91" s="33">
        <f t="shared" si="16"/>
        <v>6</v>
      </c>
      <c r="BT91" s="83" t="str">
        <f t="shared" si="17"/>
        <v>Konstrukteur 3 / -planer 3 / Gruppenchef 1</v>
      </c>
      <c r="BU91" s="20"/>
      <c r="BV91" s="125">
        <v>733</v>
      </c>
      <c r="BW91" s="125">
        <f t="shared" si="14"/>
        <v>6</v>
      </c>
      <c r="BX91" s="83" t="str">
        <f t="shared" si="15"/>
        <v>Konstrukteur 3 / -planer 3 / Gruppenchef 1</v>
      </c>
    </row>
    <row r="92" spans="1:76" s="19" customFormat="1" x14ac:dyDescent="0.2">
      <c r="A92" s="53">
        <v>0</v>
      </c>
      <c r="B92" s="53"/>
      <c r="C92" s="53">
        <f t="shared" si="12"/>
        <v>0</v>
      </c>
      <c r="D92" s="55"/>
      <c r="E92" s="55"/>
      <c r="F92" s="56"/>
      <c r="G92" s="54"/>
      <c r="H92" s="54"/>
      <c r="I92" s="56">
        <v>1</v>
      </c>
      <c r="J92" s="54"/>
      <c r="K92" s="56"/>
      <c r="L92" s="56"/>
      <c r="M92" s="56"/>
      <c r="N92" s="58"/>
      <c r="O92" s="52" t="s">
        <v>358</v>
      </c>
      <c r="P92" s="15" t="s">
        <v>617</v>
      </c>
      <c r="Q92" s="15">
        <v>88</v>
      </c>
      <c r="R92" s="42"/>
      <c r="S92" s="27" t="s">
        <v>618</v>
      </c>
      <c r="T92" s="21">
        <v>1985</v>
      </c>
      <c r="U92" s="28" t="s">
        <v>235</v>
      </c>
      <c r="V92" s="21">
        <v>2006</v>
      </c>
      <c r="W92" s="25"/>
      <c r="X92" s="21"/>
      <c r="Y92" s="25"/>
      <c r="Z92" s="21">
        <f t="shared" si="13"/>
        <v>5</v>
      </c>
      <c r="AA92" s="25" t="s">
        <v>235</v>
      </c>
      <c r="AB92" s="21" t="s">
        <v>147</v>
      </c>
      <c r="AC92" s="21"/>
      <c r="AE92" s="90" t="s">
        <v>378</v>
      </c>
      <c r="AF92" s="82"/>
      <c r="BQ92" s="83">
        <v>6765</v>
      </c>
      <c r="BR92" s="125">
        <v>732</v>
      </c>
      <c r="BS92" s="33">
        <f t="shared" si="16"/>
        <v>5</v>
      </c>
      <c r="BT92" s="83" t="str">
        <f t="shared" si="17"/>
        <v>Konstrukteur 2 / -planer 2</v>
      </c>
      <c r="BU92" s="20"/>
      <c r="BV92" s="33">
        <v>732</v>
      </c>
      <c r="BW92" s="33">
        <f t="shared" si="14"/>
        <v>5</v>
      </c>
      <c r="BX92" s="83" t="str">
        <f t="shared" si="15"/>
        <v>Konstrukteur 2 / -planer 2</v>
      </c>
    </row>
    <row r="93" spans="1:76" s="19" customFormat="1" x14ac:dyDescent="0.2">
      <c r="A93" s="53">
        <v>0</v>
      </c>
      <c r="B93" s="53"/>
      <c r="C93" s="53">
        <f t="shared" si="12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360</v>
      </c>
      <c r="P93" s="15" t="s">
        <v>629</v>
      </c>
      <c r="Q93" s="15">
        <v>89</v>
      </c>
      <c r="R93" s="42"/>
      <c r="S93" s="27" t="s">
        <v>630</v>
      </c>
      <c r="T93" s="21">
        <v>1986</v>
      </c>
      <c r="U93" s="28" t="s">
        <v>631</v>
      </c>
      <c r="V93" s="21">
        <v>2006</v>
      </c>
      <c r="W93" s="25"/>
      <c r="X93" s="21"/>
      <c r="Y93" s="25"/>
      <c r="Z93" s="21">
        <f t="shared" si="13"/>
        <v>5</v>
      </c>
      <c r="AA93" s="25" t="s">
        <v>631</v>
      </c>
      <c r="AB93" s="21" t="s">
        <v>147</v>
      </c>
      <c r="AC93" s="21"/>
      <c r="AE93" s="90" t="s">
        <v>378</v>
      </c>
      <c r="AF93" s="82"/>
      <c r="BQ93" s="83">
        <v>7705</v>
      </c>
      <c r="BR93" s="125">
        <v>732</v>
      </c>
      <c r="BS93" s="33">
        <f t="shared" si="16"/>
        <v>5</v>
      </c>
      <c r="BT93" s="83" t="str">
        <f t="shared" si="17"/>
        <v>Konstrukteur 2 / -planer 2</v>
      </c>
      <c r="BU93" s="20"/>
      <c r="BV93" s="33">
        <v>732</v>
      </c>
      <c r="BW93" s="33">
        <f t="shared" si="14"/>
        <v>5</v>
      </c>
      <c r="BX93" s="83" t="str">
        <f t="shared" si="15"/>
        <v>Konstrukteur 2 / -planer 2</v>
      </c>
    </row>
    <row r="94" spans="1:76" s="19" customFormat="1" x14ac:dyDescent="0.2">
      <c r="A94" s="53">
        <v>0</v>
      </c>
      <c r="B94" s="53"/>
      <c r="C94" s="53">
        <f t="shared" si="12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498</v>
      </c>
      <c r="Q94" s="15">
        <v>90</v>
      </c>
      <c r="R94" s="42"/>
      <c r="S94" s="27" t="s">
        <v>251</v>
      </c>
      <c r="T94" s="21">
        <v>1988</v>
      </c>
      <c r="U94" s="28" t="s">
        <v>235</v>
      </c>
      <c r="V94" s="21">
        <v>2007</v>
      </c>
      <c r="W94" s="25"/>
      <c r="X94" s="21"/>
      <c r="Y94" s="25"/>
      <c r="Z94" s="21">
        <f t="shared" si="13"/>
        <v>4</v>
      </c>
      <c r="AA94" s="25" t="s">
        <v>235</v>
      </c>
      <c r="AB94" s="21" t="s">
        <v>147</v>
      </c>
      <c r="AC94" s="21"/>
      <c r="AE94" s="90" t="s">
        <v>378</v>
      </c>
      <c r="AF94" s="82"/>
      <c r="BQ94" s="83">
        <v>9688</v>
      </c>
      <c r="BR94" s="125">
        <v>732</v>
      </c>
      <c r="BS94" s="33">
        <f t="shared" si="16"/>
        <v>5</v>
      </c>
      <c r="BT94" s="83" t="str">
        <f t="shared" si="17"/>
        <v>Konstrukteur 2 / -planer 2</v>
      </c>
      <c r="BU94" s="20"/>
      <c r="BV94" s="33">
        <v>732</v>
      </c>
      <c r="BW94" s="33">
        <f t="shared" si="14"/>
        <v>5</v>
      </c>
      <c r="BX94" s="83" t="str">
        <f t="shared" si="15"/>
        <v>Konstrukteur 2 / -planer 2</v>
      </c>
    </row>
    <row r="95" spans="1:76" s="19" customFormat="1" x14ac:dyDescent="0.2">
      <c r="A95" s="53">
        <v>0</v>
      </c>
      <c r="B95" s="53"/>
      <c r="C95" s="53">
        <f t="shared" si="12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358</v>
      </c>
      <c r="P95" s="15" t="s">
        <v>499</v>
      </c>
      <c r="Q95" s="15">
        <v>91</v>
      </c>
      <c r="R95" s="42"/>
      <c r="S95" s="27" t="s">
        <v>250</v>
      </c>
      <c r="T95" s="21">
        <v>1987</v>
      </c>
      <c r="U95" s="28" t="s">
        <v>235</v>
      </c>
      <c r="V95" s="21">
        <v>2007</v>
      </c>
      <c r="W95" s="25"/>
      <c r="X95" s="21"/>
      <c r="Y95" s="25"/>
      <c r="Z95" s="21">
        <f t="shared" si="13"/>
        <v>4</v>
      </c>
      <c r="AA95" s="25" t="s">
        <v>235</v>
      </c>
      <c r="AB95" s="21" t="s">
        <v>147</v>
      </c>
      <c r="AC95" s="21"/>
      <c r="AE95" s="90" t="s">
        <v>378</v>
      </c>
      <c r="AF95" s="82"/>
      <c r="BQ95" s="83">
        <v>9687</v>
      </c>
      <c r="BR95" s="125">
        <v>732</v>
      </c>
      <c r="BS95" s="33">
        <f t="shared" si="16"/>
        <v>5</v>
      </c>
      <c r="BT95" s="83" t="str">
        <f t="shared" si="17"/>
        <v>Konstrukteur 2 / -planer 2</v>
      </c>
      <c r="BU95" s="20"/>
      <c r="BV95" s="33">
        <v>732</v>
      </c>
      <c r="BW95" s="33">
        <f t="shared" si="14"/>
        <v>5</v>
      </c>
      <c r="BX95" s="83" t="str">
        <f t="shared" si="15"/>
        <v>Konstrukteur 2 / -planer 2</v>
      </c>
    </row>
    <row r="96" spans="1:76" s="19" customFormat="1" x14ac:dyDescent="0.2">
      <c r="A96" s="53">
        <v>0</v>
      </c>
      <c r="B96" s="53"/>
      <c r="C96" s="53">
        <f t="shared" si="12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358</v>
      </c>
      <c r="P96" s="15" t="s">
        <v>523</v>
      </c>
      <c r="Q96" s="15">
        <v>92</v>
      </c>
      <c r="R96" s="42"/>
      <c r="S96" s="27" t="s">
        <v>258</v>
      </c>
      <c r="T96" s="21">
        <v>1988</v>
      </c>
      <c r="U96" s="28" t="s">
        <v>235</v>
      </c>
      <c r="V96" s="21">
        <v>2008</v>
      </c>
      <c r="W96" s="25"/>
      <c r="X96" s="21"/>
      <c r="Y96" s="25"/>
      <c r="Z96" s="21">
        <f t="shared" si="13"/>
        <v>3</v>
      </c>
      <c r="AA96" s="25" t="s">
        <v>862</v>
      </c>
      <c r="AB96" s="21" t="s">
        <v>147</v>
      </c>
      <c r="AC96" s="21"/>
      <c r="AE96" s="147" t="s">
        <v>860</v>
      </c>
      <c r="AF96" s="82"/>
      <c r="BQ96" s="83">
        <v>9691</v>
      </c>
      <c r="BR96" s="125">
        <v>732</v>
      </c>
      <c r="BS96" s="33">
        <f t="shared" si="16"/>
        <v>5</v>
      </c>
      <c r="BT96" s="83" t="str">
        <f t="shared" si="17"/>
        <v>Konstrukteur 2 / -planer 2</v>
      </c>
      <c r="BU96" s="20"/>
      <c r="BV96" s="33">
        <v>732</v>
      </c>
      <c r="BW96" s="33">
        <f t="shared" si="14"/>
        <v>5</v>
      </c>
      <c r="BX96" s="83" t="str">
        <f t="shared" si="15"/>
        <v>Konstrukteur 2 / -planer 2</v>
      </c>
    </row>
    <row r="97" spans="1:76" s="19" customFormat="1" x14ac:dyDescent="0.2">
      <c r="A97" s="53">
        <v>0</v>
      </c>
      <c r="B97" s="53"/>
      <c r="C97" s="53">
        <f t="shared" si="12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556</v>
      </c>
      <c r="Q97" s="15">
        <v>93</v>
      </c>
      <c r="R97" s="42"/>
      <c r="S97" s="27" t="s">
        <v>557</v>
      </c>
      <c r="T97" s="21">
        <v>1987</v>
      </c>
      <c r="U97" s="28" t="s">
        <v>235</v>
      </c>
      <c r="V97" s="21">
        <v>2008</v>
      </c>
      <c r="W97" s="25"/>
      <c r="X97" s="21"/>
      <c r="Y97" s="25"/>
      <c r="Z97" s="21">
        <f t="shared" si="13"/>
        <v>3</v>
      </c>
      <c r="AA97" s="25" t="s">
        <v>235</v>
      </c>
      <c r="AB97" s="21" t="s">
        <v>147</v>
      </c>
      <c r="AC97" s="21"/>
      <c r="AE97" s="90" t="s">
        <v>378</v>
      </c>
      <c r="AF97" s="82"/>
      <c r="BQ97" s="83">
        <v>7702</v>
      </c>
      <c r="BR97" s="125">
        <v>732</v>
      </c>
      <c r="BS97" s="33">
        <f t="shared" si="16"/>
        <v>5</v>
      </c>
      <c r="BT97" s="83" t="str">
        <f t="shared" si="17"/>
        <v>Konstrukteur 2 / -planer 2</v>
      </c>
      <c r="BU97" s="20"/>
      <c r="BV97" s="33">
        <v>732</v>
      </c>
      <c r="BW97" s="33">
        <f t="shared" si="14"/>
        <v>5</v>
      </c>
      <c r="BX97" s="83" t="str">
        <f t="shared" si="15"/>
        <v>Konstrukteur 2 / -planer 2</v>
      </c>
    </row>
    <row r="98" spans="1:76" s="19" customFormat="1" x14ac:dyDescent="0.2">
      <c r="A98" s="53">
        <v>0</v>
      </c>
      <c r="B98" s="53"/>
      <c r="C98" s="53">
        <f t="shared" si="12"/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544</v>
      </c>
      <c r="Q98" s="15">
        <v>94</v>
      </c>
      <c r="R98" s="42"/>
      <c r="S98" s="27" t="s">
        <v>545</v>
      </c>
      <c r="T98" s="21">
        <v>1988</v>
      </c>
      <c r="U98" s="28" t="s">
        <v>235</v>
      </c>
      <c r="V98" s="21">
        <v>2009</v>
      </c>
      <c r="W98" s="25"/>
      <c r="X98" s="21"/>
      <c r="Y98" s="25"/>
      <c r="Z98" s="21">
        <f t="shared" si="13"/>
        <v>2</v>
      </c>
      <c r="AA98" s="25" t="s">
        <v>235</v>
      </c>
      <c r="AB98" s="21" t="s">
        <v>147</v>
      </c>
      <c r="AC98" s="21"/>
      <c r="AE98" s="90" t="s">
        <v>378</v>
      </c>
      <c r="AF98" s="82"/>
      <c r="BQ98" s="83">
        <v>9710</v>
      </c>
      <c r="BR98" s="125">
        <v>731</v>
      </c>
      <c r="BS98" s="33">
        <f t="shared" si="16"/>
        <v>4</v>
      </c>
      <c r="BT98" s="83" t="str">
        <f t="shared" si="17"/>
        <v>Konstrukteur 1 / -planer 1</v>
      </c>
      <c r="BU98" s="20"/>
      <c r="BV98" s="33">
        <v>732</v>
      </c>
      <c r="BW98" s="33">
        <f t="shared" si="14"/>
        <v>5</v>
      </c>
      <c r="BX98" s="83" t="str">
        <f t="shared" si="15"/>
        <v>Konstrukteur 2 / -planer 2</v>
      </c>
    </row>
    <row r="99" spans="1:76" s="19" customFormat="1" x14ac:dyDescent="0.2">
      <c r="A99" s="53">
        <v>0</v>
      </c>
      <c r="B99" s="53"/>
      <c r="C99" s="53">
        <f t="shared" si="12"/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524</v>
      </c>
      <c r="Q99" s="15">
        <v>95</v>
      </c>
      <c r="R99" s="42"/>
      <c r="S99" s="27" t="s">
        <v>283</v>
      </c>
      <c r="T99" s="21">
        <v>1988</v>
      </c>
      <c r="U99" s="28" t="s">
        <v>235</v>
      </c>
      <c r="V99" s="21">
        <v>2010</v>
      </c>
      <c r="W99" s="25"/>
      <c r="X99" s="21"/>
      <c r="Y99" s="25"/>
      <c r="Z99" s="21">
        <f t="shared" si="13"/>
        <v>1</v>
      </c>
      <c r="AA99" s="25" t="s">
        <v>235</v>
      </c>
      <c r="AB99" s="21" t="s">
        <v>149</v>
      </c>
      <c r="AC99" s="21"/>
      <c r="AE99" s="90" t="s">
        <v>378</v>
      </c>
      <c r="AF99" s="82"/>
      <c r="BQ99" s="83">
        <v>9701</v>
      </c>
      <c r="BR99" s="125">
        <v>731</v>
      </c>
      <c r="BS99" s="33">
        <f t="shared" si="16"/>
        <v>4</v>
      </c>
      <c r="BT99" s="83" t="str">
        <f t="shared" si="17"/>
        <v>Konstrukteur 1 / -planer 1</v>
      </c>
      <c r="BU99" s="20"/>
      <c r="BV99" s="33">
        <v>731</v>
      </c>
      <c r="BW99" s="33">
        <f t="shared" si="14"/>
        <v>4</v>
      </c>
      <c r="BX99" s="83" t="str">
        <f t="shared" si="15"/>
        <v>Konstrukteur 1 / -planer 1</v>
      </c>
    </row>
    <row r="100" spans="1:76" s="19" customFormat="1" x14ac:dyDescent="0.2">
      <c r="A100" s="53">
        <v>0</v>
      </c>
      <c r="B100" s="53"/>
      <c r="C100" s="53">
        <f t="shared" si="12"/>
        <v>0</v>
      </c>
      <c r="D100" s="55"/>
      <c r="E100" s="55"/>
      <c r="F100" s="55"/>
      <c r="G100" s="53"/>
      <c r="H100" s="53"/>
      <c r="I100" s="55">
        <v>1</v>
      </c>
      <c r="J100" s="53"/>
      <c r="K100" s="55"/>
      <c r="L100" s="55"/>
      <c r="M100" s="55"/>
      <c r="N100" s="59"/>
      <c r="O100" s="19" t="s">
        <v>361</v>
      </c>
      <c r="P100" s="15" t="s">
        <v>527</v>
      </c>
      <c r="Q100" s="15">
        <v>96</v>
      </c>
      <c r="R100" s="42"/>
      <c r="S100" s="27" t="s">
        <v>297</v>
      </c>
      <c r="T100" s="21">
        <v>1988</v>
      </c>
      <c r="U100" s="28" t="s">
        <v>235</v>
      </c>
      <c r="V100" s="21">
        <v>2011</v>
      </c>
      <c r="W100" s="25"/>
      <c r="X100" s="21"/>
      <c r="Y100" s="25"/>
      <c r="Z100" s="21">
        <f t="shared" si="13"/>
        <v>0</v>
      </c>
      <c r="AA100" s="25" t="s">
        <v>235</v>
      </c>
      <c r="AB100" s="21" t="s">
        <v>149</v>
      </c>
      <c r="AC100" s="21"/>
      <c r="AE100" s="90" t="s">
        <v>378</v>
      </c>
      <c r="AF100" s="82"/>
      <c r="BQ100" s="83">
        <v>8571</v>
      </c>
      <c r="BR100" s="125">
        <v>731</v>
      </c>
      <c r="BS100" s="33">
        <f t="shared" si="16"/>
        <v>4</v>
      </c>
      <c r="BT100" s="83" t="str">
        <f t="shared" si="17"/>
        <v>Konstrukteur 1 / -planer 1</v>
      </c>
      <c r="BU100" s="20"/>
      <c r="BV100" s="33">
        <v>731</v>
      </c>
      <c r="BW100" s="33">
        <f t="shared" si="14"/>
        <v>4</v>
      </c>
      <c r="BX100" s="83" t="str">
        <f t="shared" si="15"/>
        <v>Konstrukteur 1 / -planer 1</v>
      </c>
    </row>
    <row r="101" spans="1:76" s="19" customFormat="1" x14ac:dyDescent="0.2">
      <c r="A101" s="53">
        <v>0</v>
      </c>
      <c r="B101" s="53">
        <v>1</v>
      </c>
      <c r="C101" s="53">
        <f t="shared" si="12"/>
        <v>1</v>
      </c>
      <c r="D101" s="55"/>
      <c r="E101" s="55"/>
      <c r="F101" s="55"/>
      <c r="G101" s="53"/>
      <c r="H101" s="53"/>
      <c r="I101" s="55"/>
      <c r="J101" s="53"/>
      <c r="K101" s="55"/>
      <c r="L101" s="55">
        <v>1</v>
      </c>
      <c r="M101" s="55"/>
      <c r="N101" s="59"/>
      <c r="O101" s="19" t="s">
        <v>359</v>
      </c>
      <c r="P101" s="15" t="s">
        <v>500</v>
      </c>
      <c r="Q101" s="15">
        <v>97</v>
      </c>
      <c r="R101" s="42" t="s">
        <v>343</v>
      </c>
      <c r="S101" s="27" t="s">
        <v>152</v>
      </c>
      <c r="T101" s="21">
        <v>1952</v>
      </c>
      <c r="U101" s="28" t="s">
        <v>151</v>
      </c>
      <c r="V101" s="21">
        <v>1971</v>
      </c>
      <c r="W101" s="25"/>
      <c r="X101" s="21"/>
      <c r="Y101" s="25"/>
      <c r="Z101" s="21">
        <f t="shared" si="13"/>
        <v>40</v>
      </c>
      <c r="AA101" s="25" t="s">
        <v>696</v>
      </c>
      <c r="AB101" s="21" t="s">
        <v>121</v>
      </c>
      <c r="AC101" s="21"/>
      <c r="AE101" s="90" t="s">
        <v>425</v>
      </c>
      <c r="AF101" s="82"/>
      <c r="BQ101" s="83">
        <v>4245</v>
      </c>
      <c r="BR101" s="125">
        <v>134</v>
      </c>
      <c r="BS101" s="33">
        <f t="shared" si="16"/>
        <v>7</v>
      </c>
      <c r="BT101" s="83" t="str">
        <f t="shared" si="17"/>
        <v>Kaufmännischer Mitarbeiter 4 / Gruppenchef 2</v>
      </c>
      <c r="BU101" s="20"/>
      <c r="BV101" s="125">
        <v>134</v>
      </c>
      <c r="BW101" s="33">
        <f t="shared" si="14"/>
        <v>7</v>
      </c>
      <c r="BX101" s="83" t="str">
        <f t="shared" si="15"/>
        <v>Kaufmännischer Mitarbeiter 4 / Gruppenchef 2</v>
      </c>
    </row>
    <row r="102" spans="1:76" s="19" customFormat="1" ht="25.5" customHeight="1" x14ac:dyDescent="0.2">
      <c r="A102" s="53">
        <v>0</v>
      </c>
      <c r="B102" s="53">
        <v>1</v>
      </c>
      <c r="C102" s="53">
        <f t="shared" ref="C102:C138" si="18">IF(Z102&gt;=10,1,0)</f>
        <v>1</v>
      </c>
      <c r="D102" s="55"/>
      <c r="E102" s="55"/>
      <c r="F102" s="55"/>
      <c r="G102" s="53"/>
      <c r="H102" s="53"/>
      <c r="I102" s="55"/>
      <c r="J102" s="53"/>
      <c r="K102" s="55"/>
      <c r="L102" s="55">
        <v>1</v>
      </c>
      <c r="M102" s="55"/>
      <c r="N102" s="59"/>
      <c r="O102" s="19" t="s">
        <v>357</v>
      </c>
      <c r="P102" s="15" t="s">
        <v>501</v>
      </c>
      <c r="Q102" s="15">
        <v>98</v>
      </c>
      <c r="R102" s="42"/>
      <c r="S102" s="27" t="s">
        <v>207</v>
      </c>
      <c r="T102" s="21">
        <v>1954</v>
      </c>
      <c r="U102" s="28" t="s">
        <v>210</v>
      </c>
      <c r="V102" s="21">
        <v>1971</v>
      </c>
      <c r="W102" s="25"/>
      <c r="X102" s="21"/>
      <c r="Y102" s="25"/>
      <c r="Z102" s="21">
        <f t="shared" ref="Z102:Z126" si="19">$AD$3-V102</f>
        <v>40</v>
      </c>
      <c r="AA102" s="25" t="s">
        <v>209</v>
      </c>
      <c r="AB102" s="21" t="s">
        <v>121</v>
      </c>
      <c r="AC102" s="21"/>
      <c r="AE102" s="90" t="s">
        <v>453</v>
      </c>
      <c r="AF102" s="82"/>
      <c r="BQ102" s="83">
        <v>4266</v>
      </c>
      <c r="BR102" s="125">
        <v>134</v>
      </c>
      <c r="BS102" s="33">
        <f t="shared" si="16"/>
        <v>7</v>
      </c>
      <c r="BT102" s="83" t="str">
        <f t="shared" si="17"/>
        <v>Kaufmännischer Mitarbeiter 4 / Gruppenchef 2</v>
      </c>
      <c r="BU102" s="20"/>
      <c r="BV102" s="125">
        <v>134</v>
      </c>
      <c r="BW102" s="33">
        <f t="shared" si="14"/>
        <v>7</v>
      </c>
      <c r="BX102" s="83" t="str">
        <f t="shared" si="15"/>
        <v>Kaufmännischer Mitarbeiter 4 / Gruppenchef 2</v>
      </c>
    </row>
    <row r="103" spans="1:76" s="19" customFormat="1" x14ac:dyDescent="0.2">
      <c r="A103" s="53">
        <v>0</v>
      </c>
      <c r="B103" s="53">
        <v>1</v>
      </c>
      <c r="C103" s="53">
        <f t="shared" si="18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357</v>
      </c>
      <c r="P103" s="15" t="s">
        <v>502</v>
      </c>
      <c r="Q103" s="15">
        <v>99</v>
      </c>
      <c r="R103" s="16"/>
      <c r="S103" s="20" t="s">
        <v>153</v>
      </c>
      <c r="T103" s="21">
        <v>1953</v>
      </c>
      <c r="U103" s="28" t="s">
        <v>215</v>
      </c>
      <c r="V103" s="21">
        <v>1977</v>
      </c>
      <c r="W103" s="25" t="s">
        <v>318</v>
      </c>
      <c r="X103" s="21">
        <v>2000</v>
      </c>
      <c r="Y103" s="28" t="s">
        <v>319</v>
      </c>
      <c r="Z103" s="21">
        <f t="shared" si="19"/>
        <v>34</v>
      </c>
      <c r="AA103" s="25" t="s">
        <v>695</v>
      </c>
      <c r="AB103" s="21" t="s">
        <v>121</v>
      </c>
      <c r="AC103" s="21"/>
      <c r="AE103" s="90" t="s">
        <v>456</v>
      </c>
      <c r="AF103" s="82"/>
      <c r="BQ103" s="83">
        <v>4216</v>
      </c>
      <c r="BR103" s="125">
        <v>162</v>
      </c>
      <c r="BS103" s="33">
        <f t="shared" si="16"/>
        <v>9</v>
      </c>
      <c r="BT103" s="83" t="str">
        <f t="shared" si="17"/>
        <v>Personal-Fachspezialist 2</v>
      </c>
      <c r="BU103" s="20"/>
      <c r="BV103" s="125">
        <v>162</v>
      </c>
      <c r="BW103" s="33">
        <f t="shared" si="14"/>
        <v>9</v>
      </c>
      <c r="BX103" s="83" t="str">
        <f t="shared" si="15"/>
        <v>Personal-Fachspezialist 2</v>
      </c>
    </row>
    <row r="104" spans="1:76" s="19" customFormat="1" x14ac:dyDescent="0.2">
      <c r="A104" s="53">
        <v>0</v>
      </c>
      <c r="B104" s="53">
        <v>1</v>
      </c>
      <c r="C104" s="53">
        <f t="shared" si="18"/>
        <v>1</v>
      </c>
      <c r="D104" s="55"/>
      <c r="E104" s="55"/>
      <c r="F104" s="55"/>
      <c r="G104" s="53"/>
      <c r="H104" s="53"/>
      <c r="I104" s="55"/>
      <c r="J104" s="53"/>
      <c r="K104" s="55"/>
      <c r="L104" s="55">
        <v>1</v>
      </c>
      <c r="M104" s="55"/>
      <c r="N104" s="59"/>
      <c r="O104" s="19" t="s">
        <v>359</v>
      </c>
      <c r="P104" s="15" t="s">
        <v>503</v>
      </c>
      <c r="Q104" s="15">
        <v>100</v>
      </c>
      <c r="R104" s="42"/>
      <c r="S104" s="27" t="s">
        <v>650</v>
      </c>
      <c r="T104" s="21">
        <v>1961</v>
      </c>
      <c r="U104" s="28" t="s">
        <v>155</v>
      </c>
      <c r="V104" s="21">
        <v>1982</v>
      </c>
      <c r="W104" s="25"/>
      <c r="X104" s="21"/>
      <c r="Y104" s="25" t="s">
        <v>323</v>
      </c>
      <c r="Z104" s="21">
        <f t="shared" si="19"/>
        <v>29</v>
      </c>
      <c r="AA104" s="25" t="s">
        <v>696</v>
      </c>
      <c r="AB104" s="21" t="s">
        <v>121</v>
      </c>
      <c r="AC104" s="21"/>
      <c r="AE104" s="90" t="s">
        <v>425</v>
      </c>
      <c r="AF104" s="82"/>
      <c r="BQ104" s="83">
        <v>5581</v>
      </c>
      <c r="BR104" s="125">
        <v>134</v>
      </c>
      <c r="BS104" s="33">
        <f t="shared" si="16"/>
        <v>7</v>
      </c>
      <c r="BT104" s="83" t="str">
        <f t="shared" si="17"/>
        <v>Kaufmännischer Mitarbeiter 4 / Gruppenchef 2</v>
      </c>
      <c r="BU104" s="20"/>
      <c r="BV104" s="125">
        <v>134</v>
      </c>
      <c r="BW104" s="33">
        <f t="shared" si="14"/>
        <v>7</v>
      </c>
      <c r="BX104" s="83" t="str">
        <f t="shared" si="15"/>
        <v>Kaufmännischer Mitarbeiter 4 / Gruppenchef 2</v>
      </c>
    </row>
    <row r="105" spans="1:76" s="19" customFormat="1" x14ac:dyDescent="0.2">
      <c r="A105" s="53">
        <v>0</v>
      </c>
      <c r="B105" s="53">
        <v>1</v>
      </c>
      <c r="C105" s="53">
        <f t="shared" si="18"/>
        <v>1</v>
      </c>
      <c r="D105" s="55"/>
      <c r="E105" s="55"/>
      <c r="F105" s="55"/>
      <c r="G105" s="53"/>
      <c r="H105" s="53"/>
      <c r="I105" s="55"/>
      <c r="J105" s="53"/>
      <c r="K105" s="55"/>
      <c r="L105" s="55">
        <v>1</v>
      </c>
      <c r="M105" s="55"/>
      <c r="N105" s="59"/>
      <c r="O105" s="19" t="s">
        <v>359</v>
      </c>
      <c r="P105" s="15" t="s">
        <v>607</v>
      </c>
      <c r="Q105" s="15">
        <v>101</v>
      </c>
      <c r="R105" s="42"/>
      <c r="S105" s="27" t="s">
        <v>608</v>
      </c>
      <c r="T105" s="21">
        <v>1966</v>
      </c>
      <c r="U105" s="28" t="s">
        <v>151</v>
      </c>
      <c r="V105" s="21">
        <v>1985</v>
      </c>
      <c r="W105" s="25"/>
      <c r="X105" s="21"/>
      <c r="Y105" s="25"/>
      <c r="Z105" s="21">
        <f t="shared" si="19"/>
        <v>26</v>
      </c>
      <c r="AA105" s="25" t="s">
        <v>696</v>
      </c>
      <c r="AB105" s="21" t="s">
        <v>121</v>
      </c>
      <c r="AC105" s="21"/>
      <c r="AE105" s="90" t="s">
        <v>425</v>
      </c>
      <c r="AF105" s="82"/>
      <c r="BQ105" s="83">
        <v>4352</v>
      </c>
      <c r="BR105" s="125">
        <v>134</v>
      </c>
      <c r="BS105" s="33">
        <f t="shared" si="16"/>
        <v>7</v>
      </c>
      <c r="BT105" s="83" t="str">
        <f t="shared" si="17"/>
        <v>Kaufmännischer Mitarbeiter 4 / Gruppenchef 2</v>
      </c>
      <c r="BU105" s="20"/>
      <c r="BV105" s="125">
        <v>134</v>
      </c>
      <c r="BW105" s="33">
        <f t="shared" si="14"/>
        <v>7</v>
      </c>
      <c r="BX105" s="83" t="str">
        <f t="shared" si="15"/>
        <v>Kaufmännischer Mitarbeiter 4 / Gruppenchef 2</v>
      </c>
    </row>
    <row r="106" spans="1:76" s="19" customFormat="1" x14ac:dyDescent="0.2">
      <c r="A106" s="53">
        <v>0</v>
      </c>
      <c r="B106" s="53">
        <v>1</v>
      </c>
      <c r="C106" s="53">
        <f t="shared" si="18"/>
        <v>1</v>
      </c>
      <c r="D106" s="55"/>
      <c r="E106" s="55"/>
      <c r="F106" s="55"/>
      <c r="G106" s="53"/>
      <c r="H106" s="53"/>
      <c r="I106" s="55"/>
      <c r="J106" s="53"/>
      <c r="K106" s="55"/>
      <c r="L106" s="55">
        <v>1</v>
      </c>
      <c r="M106" s="55"/>
      <c r="N106" s="59"/>
      <c r="O106" s="19" t="s">
        <v>359</v>
      </c>
      <c r="P106" s="15" t="s">
        <v>508</v>
      </c>
      <c r="Q106" s="15">
        <v>102</v>
      </c>
      <c r="R106" s="42"/>
      <c r="S106" s="27" t="s">
        <v>164</v>
      </c>
      <c r="T106" s="21">
        <v>1970</v>
      </c>
      <c r="U106" s="28" t="s">
        <v>165</v>
      </c>
      <c r="V106" s="21">
        <v>1990</v>
      </c>
      <c r="W106" s="25"/>
      <c r="X106" s="21"/>
      <c r="Y106" s="25"/>
      <c r="Z106" s="21">
        <f t="shared" si="19"/>
        <v>21</v>
      </c>
      <c r="AA106" s="25" t="s">
        <v>696</v>
      </c>
      <c r="AB106" s="21" t="s">
        <v>121</v>
      </c>
      <c r="AC106" s="21"/>
      <c r="AE106" s="90" t="s">
        <v>425</v>
      </c>
      <c r="AF106" s="82"/>
      <c r="BQ106" s="83">
        <v>5604</v>
      </c>
      <c r="BR106" s="125">
        <v>134</v>
      </c>
      <c r="BS106" s="33">
        <f t="shared" si="16"/>
        <v>7</v>
      </c>
      <c r="BT106" s="83" t="str">
        <f t="shared" si="17"/>
        <v>Kaufmännischer Mitarbeiter 4 / Gruppenchef 2</v>
      </c>
      <c r="BU106" s="20"/>
      <c r="BV106" s="125">
        <v>134</v>
      </c>
      <c r="BW106" s="33">
        <f t="shared" si="14"/>
        <v>7</v>
      </c>
      <c r="BX106" s="83" t="str">
        <f t="shared" si="15"/>
        <v>Kaufmännischer Mitarbeiter 4 / Gruppenchef 2</v>
      </c>
    </row>
    <row r="107" spans="1:76" s="19" customFormat="1" ht="38.25" customHeight="1" x14ac:dyDescent="0.2">
      <c r="A107" s="53">
        <v>0</v>
      </c>
      <c r="B107" s="53"/>
      <c r="C107" s="53">
        <f t="shared" si="18"/>
        <v>0</v>
      </c>
      <c r="D107" s="55"/>
      <c r="E107" s="55"/>
      <c r="F107" s="55"/>
      <c r="G107" s="53"/>
      <c r="H107" s="53"/>
      <c r="I107" s="55"/>
      <c r="J107" s="53"/>
      <c r="K107" s="55"/>
      <c r="L107" s="55">
        <v>1</v>
      </c>
      <c r="M107" s="55"/>
      <c r="N107" s="59"/>
      <c r="O107" s="19" t="s">
        <v>357</v>
      </c>
      <c r="P107" s="15" t="s">
        <v>504</v>
      </c>
      <c r="Q107" s="15">
        <v>103</v>
      </c>
      <c r="R107" s="42"/>
      <c r="S107" s="27" t="s">
        <v>157</v>
      </c>
      <c r="T107" s="21">
        <v>1976</v>
      </c>
      <c r="U107" s="28" t="s">
        <v>320</v>
      </c>
      <c r="V107" s="21">
        <v>2002</v>
      </c>
      <c r="W107" s="25" t="s">
        <v>321</v>
      </c>
      <c r="X107" s="21">
        <v>2005</v>
      </c>
      <c r="Y107" s="25"/>
      <c r="Z107" s="21">
        <f t="shared" si="19"/>
        <v>9</v>
      </c>
      <c r="AA107" s="25" t="s">
        <v>694</v>
      </c>
      <c r="AB107" s="21" t="s">
        <v>121</v>
      </c>
      <c r="AC107" s="21"/>
      <c r="AE107" s="90" t="s">
        <v>455</v>
      </c>
      <c r="AF107" s="82"/>
      <c r="BQ107" s="83">
        <v>6753</v>
      </c>
      <c r="BR107" s="125">
        <v>223</v>
      </c>
      <c r="BS107" s="33">
        <f t="shared" si="16"/>
        <v>10</v>
      </c>
      <c r="BT107" s="83" t="str">
        <f t="shared" si="17"/>
        <v>Finanz-Fachspezialist / Controller 3</v>
      </c>
      <c r="BU107" s="20"/>
      <c r="BV107" s="125">
        <v>223</v>
      </c>
      <c r="BW107" s="33">
        <f t="shared" ref="BW107:BW126" si="20">VLOOKUP($BV107,Funktionsbezeichnungen,3,0)</f>
        <v>10</v>
      </c>
      <c r="BX107" s="83" t="str">
        <f t="shared" ref="BX107:BX126" si="21">VLOOKUP($BV107,Funktionsbezeichnungen,2,0)</f>
        <v>Finanz-Fachspezialist / Controller 3</v>
      </c>
    </row>
    <row r="108" spans="1:76" s="19" customFormat="1" x14ac:dyDescent="0.2">
      <c r="A108" s="53">
        <v>0</v>
      </c>
      <c r="B108" s="53">
        <v>1</v>
      </c>
      <c r="C108" s="53">
        <f t="shared" si="18"/>
        <v>1</v>
      </c>
      <c r="D108" s="55"/>
      <c r="E108" s="55"/>
      <c r="F108" s="55"/>
      <c r="G108" s="53"/>
      <c r="H108" s="53"/>
      <c r="I108" s="55"/>
      <c r="J108" s="53"/>
      <c r="K108" s="55"/>
      <c r="L108" s="55">
        <v>1</v>
      </c>
      <c r="M108" s="55"/>
      <c r="N108" s="59"/>
      <c r="O108" s="19" t="s">
        <v>360</v>
      </c>
      <c r="P108" s="15" t="s">
        <v>582</v>
      </c>
      <c r="Q108" s="15">
        <v>104</v>
      </c>
      <c r="R108" s="42"/>
      <c r="S108" s="27" t="s">
        <v>583</v>
      </c>
      <c r="T108" s="21">
        <v>1959</v>
      </c>
      <c r="U108" s="28" t="s">
        <v>397</v>
      </c>
      <c r="V108" s="21">
        <v>1976</v>
      </c>
      <c r="W108" s="25"/>
      <c r="X108" s="21"/>
      <c r="Y108" s="25"/>
      <c r="Z108" s="21">
        <f t="shared" si="19"/>
        <v>35</v>
      </c>
      <c r="AA108" s="25" t="s">
        <v>584</v>
      </c>
      <c r="AB108" s="21" t="s">
        <v>142</v>
      </c>
      <c r="AC108" s="21"/>
      <c r="AE108" s="90" t="s">
        <v>585</v>
      </c>
      <c r="AF108" s="82"/>
      <c r="BQ108" s="83">
        <v>5637</v>
      </c>
      <c r="BR108" s="125">
        <v>133</v>
      </c>
      <c r="BS108" s="33">
        <f t="shared" ref="BS108:BS126" si="22">VLOOKUP($BR108,Funktionsbezeichnungen,3,0)</f>
        <v>6</v>
      </c>
      <c r="BT108" s="83" t="str">
        <f t="shared" ref="BT108:BT126" si="23">VLOOKUP($BR108,Funktionsbezeichnungen,2,0)</f>
        <v>Kaufmännischer Mitarbeiter 3 / Gruppenchef 1</v>
      </c>
      <c r="BU108" s="20"/>
      <c r="BV108" s="125">
        <v>133</v>
      </c>
      <c r="BW108" s="33">
        <f t="shared" si="20"/>
        <v>6</v>
      </c>
      <c r="BX108" s="83" t="str">
        <f t="shared" si="21"/>
        <v>Kaufmännischer Mitarbeiter 3 / Gruppenchef 1</v>
      </c>
    </row>
    <row r="109" spans="1:76" s="19" customFormat="1" x14ac:dyDescent="0.2">
      <c r="A109" s="53">
        <v>0</v>
      </c>
      <c r="B109" s="53">
        <v>1</v>
      </c>
      <c r="C109" s="53">
        <f t="shared" si="18"/>
        <v>1</v>
      </c>
      <c r="D109" s="55"/>
      <c r="E109" s="55"/>
      <c r="F109" s="55"/>
      <c r="G109" s="53"/>
      <c r="H109" s="53"/>
      <c r="I109" s="55"/>
      <c r="J109" s="53"/>
      <c r="K109" s="55"/>
      <c r="L109" s="55">
        <v>1</v>
      </c>
      <c r="M109" s="55"/>
      <c r="N109" s="59"/>
      <c r="O109" s="19" t="s">
        <v>357</v>
      </c>
      <c r="P109" s="15" t="s">
        <v>507</v>
      </c>
      <c r="Q109" s="15">
        <v>105</v>
      </c>
      <c r="R109" s="42"/>
      <c r="S109" s="27" t="s">
        <v>259</v>
      </c>
      <c r="T109" s="21">
        <v>1957</v>
      </c>
      <c r="U109" s="28" t="s">
        <v>151</v>
      </c>
      <c r="V109" s="21">
        <v>1977</v>
      </c>
      <c r="W109" s="25"/>
      <c r="X109" s="21"/>
      <c r="Y109" s="25"/>
      <c r="Z109" s="21">
        <f t="shared" si="19"/>
        <v>34</v>
      </c>
      <c r="AA109" s="25" t="s">
        <v>156</v>
      </c>
      <c r="AB109" s="21" t="s">
        <v>142</v>
      </c>
      <c r="AC109" s="21"/>
      <c r="AE109" s="90" t="s">
        <v>457</v>
      </c>
      <c r="AF109" s="82"/>
      <c r="BQ109" s="83">
        <v>5629</v>
      </c>
      <c r="BR109" s="125">
        <v>133</v>
      </c>
      <c r="BS109" s="33">
        <f t="shared" si="22"/>
        <v>6</v>
      </c>
      <c r="BT109" s="83" t="str">
        <f t="shared" si="23"/>
        <v>Kaufmännischer Mitarbeiter 3 / Gruppenchef 1</v>
      </c>
      <c r="BU109" s="20"/>
      <c r="BV109" s="125">
        <v>133</v>
      </c>
      <c r="BW109" s="33">
        <f t="shared" si="20"/>
        <v>6</v>
      </c>
      <c r="BX109" s="83" t="str">
        <f t="shared" si="21"/>
        <v>Kaufmännischer Mitarbeiter 3 / Gruppenchef 1</v>
      </c>
    </row>
    <row r="110" spans="1:76" s="19" customFormat="1" x14ac:dyDescent="0.2">
      <c r="A110" s="53">
        <v>0</v>
      </c>
      <c r="B110" s="53">
        <v>1</v>
      </c>
      <c r="C110" s="53">
        <f t="shared" si="18"/>
        <v>1</v>
      </c>
      <c r="D110" s="55"/>
      <c r="E110" s="55"/>
      <c r="F110" s="55"/>
      <c r="G110" s="53"/>
      <c r="H110" s="53"/>
      <c r="I110" s="55"/>
      <c r="J110" s="53"/>
      <c r="K110" s="55"/>
      <c r="L110" s="55">
        <v>1</v>
      </c>
      <c r="M110" s="55"/>
      <c r="N110" s="59"/>
      <c r="O110" s="19" t="s">
        <v>357</v>
      </c>
      <c r="P110" s="15" t="s">
        <v>506</v>
      </c>
      <c r="Q110" s="15">
        <v>106</v>
      </c>
      <c r="R110" s="42"/>
      <c r="S110" s="27" t="s">
        <v>291</v>
      </c>
      <c r="T110" s="21">
        <v>1967</v>
      </c>
      <c r="U110" s="28" t="s">
        <v>151</v>
      </c>
      <c r="V110" s="21">
        <v>1987</v>
      </c>
      <c r="W110" s="25"/>
      <c r="X110" s="21"/>
      <c r="Y110" s="25"/>
      <c r="Z110" s="21">
        <f t="shared" si="19"/>
        <v>24</v>
      </c>
      <c r="AA110" s="25" t="s">
        <v>691</v>
      </c>
      <c r="AB110" s="21" t="s">
        <v>142</v>
      </c>
      <c r="AC110" s="21"/>
      <c r="AE110" s="90" t="s">
        <v>457</v>
      </c>
      <c r="AF110" s="82"/>
      <c r="BQ110" s="83">
        <v>7700</v>
      </c>
      <c r="BR110" s="125">
        <v>212</v>
      </c>
      <c r="BS110" s="33">
        <f t="shared" si="22"/>
        <v>5</v>
      </c>
      <c r="BT110" s="83" t="str">
        <f t="shared" si="23"/>
        <v>Buchhalter 2</v>
      </c>
      <c r="BU110" s="20"/>
      <c r="BV110" s="125">
        <v>212</v>
      </c>
      <c r="BW110" s="33">
        <f t="shared" si="20"/>
        <v>5</v>
      </c>
      <c r="BX110" s="83" t="str">
        <f t="shared" si="21"/>
        <v>Buchhalter 2</v>
      </c>
    </row>
    <row r="111" spans="1:76" s="19" customFormat="1" ht="25.5" customHeight="1" x14ac:dyDescent="0.2">
      <c r="A111" s="53">
        <v>0</v>
      </c>
      <c r="B111" s="53"/>
      <c r="C111" s="53">
        <f t="shared" si="18"/>
        <v>0</v>
      </c>
      <c r="D111" s="55"/>
      <c r="E111" s="55"/>
      <c r="F111" s="55"/>
      <c r="G111" s="53"/>
      <c r="H111" s="53"/>
      <c r="I111" s="55"/>
      <c r="J111" s="53"/>
      <c r="K111" s="55"/>
      <c r="L111" s="55">
        <v>1</v>
      </c>
      <c r="M111" s="55"/>
      <c r="N111" s="59"/>
      <c r="O111" s="19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5"/>
      <c r="X111" s="21"/>
      <c r="Y111" s="25" t="s">
        <v>327</v>
      </c>
      <c r="Z111" s="21">
        <f t="shared" si="19"/>
        <v>9</v>
      </c>
      <c r="AA111" s="25" t="s">
        <v>326</v>
      </c>
      <c r="AB111" s="21" t="s">
        <v>142</v>
      </c>
      <c r="AC111" s="21"/>
      <c r="AE111" s="90" t="s">
        <v>375</v>
      </c>
      <c r="AF111" s="82"/>
      <c r="BQ111" s="83">
        <v>8655</v>
      </c>
      <c r="BR111" s="125">
        <v>541</v>
      </c>
      <c r="BS111" s="33">
        <f t="shared" si="22"/>
        <v>6</v>
      </c>
      <c r="BT111" s="83" t="str">
        <f t="shared" si="23"/>
        <v>Technischer Sachbearbeiter 1</v>
      </c>
      <c r="BU111" s="20"/>
      <c r="BV111" s="125">
        <v>351</v>
      </c>
      <c r="BW111" s="33">
        <f t="shared" si="20"/>
        <v>7</v>
      </c>
      <c r="BX111" s="83" t="str">
        <f t="shared" si="21"/>
        <v>Marketing - / Product - Manager 1</v>
      </c>
    </row>
    <row r="112" spans="1:76" s="19" customFormat="1" x14ac:dyDescent="0.2">
      <c r="A112" s="53">
        <v>0</v>
      </c>
      <c r="B112" s="53">
        <v>1</v>
      </c>
      <c r="C112" s="53">
        <f t="shared" si="18"/>
        <v>0</v>
      </c>
      <c r="D112" s="55"/>
      <c r="E112" s="55"/>
      <c r="F112" s="55"/>
      <c r="G112" s="53"/>
      <c r="H112" s="53"/>
      <c r="I112" s="55"/>
      <c r="J112" s="53"/>
      <c r="K112" s="55"/>
      <c r="L112" s="55">
        <v>1</v>
      </c>
      <c r="M112" s="55"/>
      <c r="N112" s="59"/>
      <c r="O112" s="19" t="s">
        <v>357</v>
      </c>
      <c r="P112" s="15" t="s">
        <v>510</v>
      </c>
      <c r="Q112" s="15">
        <v>108</v>
      </c>
      <c r="R112" s="42"/>
      <c r="S112" s="27" t="s">
        <v>278</v>
      </c>
      <c r="T112" s="21">
        <v>1985</v>
      </c>
      <c r="U112" s="28" t="s">
        <v>279</v>
      </c>
      <c r="V112" s="21">
        <v>2005</v>
      </c>
      <c r="W112" s="25"/>
      <c r="X112" s="21"/>
      <c r="Y112" s="25"/>
      <c r="Z112" s="21">
        <f t="shared" si="19"/>
        <v>6</v>
      </c>
      <c r="AA112" s="25" t="s">
        <v>691</v>
      </c>
      <c r="AB112" s="21" t="s">
        <v>142</v>
      </c>
      <c r="AC112" s="21"/>
      <c r="AE112" s="90" t="s">
        <v>457</v>
      </c>
      <c r="AF112" s="82"/>
      <c r="BQ112" s="83">
        <v>6762</v>
      </c>
      <c r="BR112" s="125">
        <v>212</v>
      </c>
      <c r="BS112" s="33">
        <f t="shared" si="22"/>
        <v>5</v>
      </c>
      <c r="BT112" s="83" t="str">
        <f t="shared" si="23"/>
        <v>Buchhalter 2</v>
      </c>
      <c r="BU112" s="20"/>
      <c r="BV112" s="125">
        <v>212</v>
      </c>
      <c r="BW112" s="33">
        <f t="shared" si="20"/>
        <v>5</v>
      </c>
      <c r="BX112" s="83" t="str">
        <f t="shared" si="21"/>
        <v>Buchhalter 2</v>
      </c>
    </row>
    <row r="113" spans="1:76" s="19" customFormat="1" x14ac:dyDescent="0.2">
      <c r="A113" s="53">
        <v>0</v>
      </c>
      <c r="B113" s="53"/>
      <c r="C113" s="53">
        <f t="shared" si="18"/>
        <v>1</v>
      </c>
      <c r="D113" s="55"/>
      <c r="E113" s="55"/>
      <c r="F113" s="55"/>
      <c r="G113" s="53"/>
      <c r="H113" s="53"/>
      <c r="I113" s="55"/>
      <c r="J113" s="53"/>
      <c r="K113" s="55"/>
      <c r="L113" s="55"/>
      <c r="M113" s="55">
        <v>1</v>
      </c>
      <c r="N113" s="59"/>
      <c r="O113" s="19" t="s">
        <v>361</v>
      </c>
      <c r="P113" s="15" t="s">
        <v>511</v>
      </c>
      <c r="Q113" s="15">
        <v>109</v>
      </c>
      <c r="R113" s="42" t="s">
        <v>341</v>
      </c>
      <c r="S113" s="27" t="s">
        <v>159</v>
      </c>
      <c r="T113" s="21">
        <v>1959</v>
      </c>
      <c r="U113" s="28" t="s">
        <v>126</v>
      </c>
      <c r="V113" s="21">
        <v>1979</v>
      </c>
      <c r="W113" s="25"/>
      <c r="X113" s="21"/>
      <c r="Y113" s="25" t="s">
        <v>340</v>
      </c>
      <c r="Z113" s="21">
        <f t="shared" si="19"/>
        <v>32</v>
      </c>
      <c r="AA113" s="25" t="s">
        <v>160</v>
      </c>
      <c r="AB113" s="21" t="s">
        <v>105</v>
      </c>
      <c r="AC113" s="21"/>
      <c r="AE113" s="90" t="s">
        <v>426</v>
      </c>
      <c r="AF113" s="82"/>
      <c r="BQ113" s="83">
        <v>4226</v>
      </c>
      <c r="BR113" s="125">
        <v>413</v>
      </c>
      <c r="BS113" s="33">
        <f t="shared" si="22"/>
        <v>8</v>
      </c>
      <c r="BT113" s="83" t="str">
        <f t="shared" si="23"/>
        <v>Senior System-Controller</v>
      </c>
      <c r="BU113" s="20"/>
      <c r="BV113" s="125">
        <v>413</v>
      </c>
      <c r="BW113" s="33">
        <f t="shared" si="20"/>
        <v>8</v>
      </c>
      <c r="BX113" s="83" t="str">
        <f t="shared" si="21"/>
        <v>Senior System-Controller</v>
      </c>
    </row>
    <row r="114" spans="1:76" s="19" customFormat="1" ht="25.5" customHeight="1" x14ac:dyDescent="0.2">
      <c r="A114" s="53">
        <v>0</v>
      </c>
      <c r="B114" s="53"/>
      <c r="C114" s="53">
        <f t="shared" si="18"/>
        <v>1</v>
      </c>
      <c r="D114" s="55"/>
      <c r="E114" s="55"/>
      <c r="F114" s="55"/>
      <c r="G114" s="53">
        <v>1</v>
      </c>
      <c r="H114" s="53"/>
      <c r="I114" s="55"/>
      <c r="J114" s="53"/>
      <c r="K114" s="55"/>
      <c r="L114" s="55"/>
      <c r="M114" s="55">
        <v>1</v>
      </c>
      <c r="N114" s="59"/>
      <c r="O114" s="19" t="s">
        <v>361</v>
      </c>
      <c r="P114" s="15" t="s">
        <v>533</v>
      </c>
      <c r="Q114" s="15">
        <v>110</v>
      </c>
      <c r="R114" s="42"/>
      <c r="S114" s="27" t="s">
        <v>532</v>
      </c>
      <c r="T114" s="21">
        <v>1966</v>
      </c>
      <c r="U114" s="28" t="s">
        <v>534</v>
      </c>
      <c r="V114" s="21">
        <v>1992</v>
      </c>
      <c r="W114" s="25" t="s">
        <v>535</v>
      </c>
      <c r="X114" s="21">
        <v>1995</v>
      </c>
      <c r="Y114" s="25" t="s">
        <v>211</v>
      </c>
      <c r="Z114" s="21">
        <f t="shared" si="19"/>
        <v>19</v>
      </c>
      <c r="AA114" s="25" t="s">
        <v>692</v>
      </c>
      <c r="AB114" s="21" t="s">
        <v>105</v>
      </c>
      <c r="AC114" s="21"/>
      <c r="AE114" s="90" t="s">
        <v>537</v>
      </c>
      <c r="AF114" s="82"/>
      <c r="BQ114" s="83">
        <v>3203</v>
      </c>
      <c r="BR114" s="125">
        <v>443</v>
      </c>
      <c r="BS114" s="33">
        <f t="shared" si="22"/>
        <v>9</v>
      </c>
      <c r="BT114" s="83" t="str">
        <f t="shared" si="23"/>
        <v>System-Spezialist 3</v>
      </c>
      <c r="BU114" s="20"/>
      <c r="BV114" s="125">
        <v>413</v>
      </c>
      <c r="BW114" s="33">
        <f t="shared" si="20"/>
        <v>8</v>
      </c>
      <c r="BX114" s="83" t="str">
        <f t="shared" si="21"/>
        <v>Senior System-Controller</v>
      </c>
    </row>
    <row r="115" spans="1:76" s="19" customFormat="1" x14ac:dyDescent="0.2">
      <c r="A115" s="53">
        <v>0</v>
      </c>
      <c r="B115" s="53"/>
      <c r="C115" s="53">
        <f t="shared" si="18"/>
        <v>1</v>
      </c>
      <c r="D115" s="55"/>
      <c r="E115" s="55"/>
      <c r="F115" s="55"/>
      <c r="G115" s="53"/>
      <c r="H115" s="53"/>
      <c r="I115" s="55"/>
      <c r="J115" s="53"/>
      <c r="K115" s="55"/>
      <c r="L115" s="55"/>
      <c r="M115" s="55">
        <v>1</v>
      </c>
      <c r="N115" s="59"/>
      <c r="O115" s="19" t="s">
        <v>361</v>
      </c>
      <c r="P115" s="15" t="s">
        <v>512</v>
      </c>
      <c r="Q115" s="15">
        <v>111</v>
      </c>
      <c r="R115" s="42"/>
      <c r="S115" s="27" t="s">
        <v>204</v>
      </c>
      <c r="T115" s="21">
        <v>1978</v>
      </c>
      <c r="U115" s="28" t="s">
        <v>277</v>
      </c>
      <c r="V115" s="21">
        <v>1999</v>
      </c>
      <c r="W115" s="25"/>
      <c r="X115" s="21"/>
      <c r="Y115" s="25" t="s">
        <v>316</v>
      </c>
      <c r="Z115" s="21">
        <f t="shared" si="19"/>
        <v>12</v>
      </c>
      <c r="AA115" s="25" t="s">
        <v>205</v>
      </c>
      <c r="AB115" s="21" t="s">
        <v>121</v>
      </c>
      <c r="AC115" s="21"/>
      <c r="AE115" s="90" t="s">
        <v>427</v>
      </c>
      <c r="AF115" s="82"/>
      <c r="BQ115" s="83">
        <v>6755</v>
      </c>
      <c r="BR115" s="125">
        <v>422</v>
      </c>
      <c r="BS115" s="33">
        <f t="shared" si="22"/>
        <v>6</v>
      </c>
      <c r="BT115" s="83" t="str">
        <f t="shared" si="23"/>
        <v>IC-Berater / -Techniker 2 / LAN-Grundstufe</v>
      </c>
      <c r="BU115" s="20"/>
      <c r="BV115" s="125">
        <v>422</v>
      </c>
      <c r="BW115" s="33">
        <f t="shared" si="20"/>
        <v>6</v>
      </c>
      <c r="BX115" s="83" t="str">
        <f t="shared" si="21"/>
        <v>IC-Berater / -Techniker 2 / LAN-Grundstufe</v>
      </c>
    </row>
    <row r="116" spans="1:76" s="19" customFormat="1" x14ac:dyDescent="0.2">
      <c r="A116" s="53">
        <v>0</v>
      </c>
      <c r="B116" s="53">
        <v>1</v>
      </c>
      <c r="C116" s="53">
        <f t="shared" si="18"/>
        <v>1</v>
      </c>
      <c r="D116" s="55"/>
      <c r="E116" s="55"/>
      <c r="F116" s="55"/>
      <c r="G116" s="53"/>
      <c r="H116" s="53"/>
      <c r="I116" s="55"/>
      <c r="J116" s="53"/>
      <c r="K116" s="55"/>
      <c r="L116" s="55">
        <v>1</v>
      </c>
      <c r="M116" s="55"/>
      <c r="N116" s="59"/>
      <c r="O116" s="19" t="s">
        <v>357</v>
      </c>
      <c r="P116" s="15" t="s">
        <v>513</v>
      </c>
      <c r="Q116" s="15">
        <v>112</v>
      </c>
      <c r="R116" s="42" t="s">
        <v>344</v>
      </c>
      <c r="S116" s="27" t="s">
        <v>272</v>
      </c>
      <c r="T116" s="21">
        <v>1967</v>
      </c>
      <c r="U116" s="28" t="s">
        <v>274</v>
      </c>
      <c r="V116" s="21">
        <v>1986</v>
      </c>
      <c r="W116" s="25"/>
      <c r="X116" s="21"/>
      <c r="Y116" s="25"/>
      <c r="Z116" s="21">
        <f t="shared" si="19"/>
        <v>25</v>
      </c>
      <c r="AA116" s="25" t="s">
        <v>693</v>
      </c>
      <c r="AB116" s="21" t="s">
        <v>121</v>
      </c>
      <c r="AC116" s="21"/>
      <c r="AE116" s="90" t="s">
        <v>454</v>
      </c>
      <c r="AF116" s="82"/>
      <c r="BQ116" s="83">
        <v>4289</v>
      </c>
      <c r="BR116" s="125">
        <v>141</v>
      </c>
      <c r="BS116" s="33">
        <f t="shared" si="22"/>
        <v>8</v>
      </c>
      <c r="BT116" s="83" t="str">
        <f t="shared" si="23"/>
        <v>Kaufmännischer Fachspezialist 1</v>
      </c>
      <c r="BU116" s="20"/>
      <c r="BV116" s="125">
        <v>141</v>
      </c>
      <c r="BW116" s="33">
        <f t="shared" si="20"/>
        <v>8</v>
      </c>
      <c r="BX116" s="83" t="str">
        <f t="shared" si="21"/>
        <v>Kaufmännischer Fachspezialist 1</v>
      </c>
    </row>
    <row r="117" spans="1:76" s="19" customFormat="1" x14ac:dyDescent="0.2">
      <c r="A117" s="53">
        <v>0</v>
      </c>
      <c r="B117" s="53">
        <v>1</v>
      </c>
      <c r="C117" s="53">
        <f t="shared" si="18"/>
        <v>1</v>
      </c>
      <c r="D117" s="55"/>
      <c r="E117" s="55"/>
      <c r="F117" s="55"/>
      <c r="G117" s="53"/>
      <c r="H117" s="53"/>
      <c r="I117" s="55"/>
      <c r="J117" s="53"/>
      <c r="K117" s="55"/>
      <c r="L117" s="55">
        <v>1</v>
      </c>
      <c r="M117" s="55"/>
      <c r="N117" s="59"/>
      <c r="O117" s="19" t="s">
        <v>358</v>
      </c>
      <c r="P117" s="15" t="s">
        <v>514</v>
      </c>
      <c r="Q117" s="15">
        <v>113</v>
      </c>
      <c r="R117" s="42"/>
      <c r="S117" s="27" t="s">
        <v>230</v>
      </c>
      <c r="T117" s="21">
        <v>1965</v>
      </c>
      <c r="U117" s="28" t="s">
        <v>151</v>
      </c>
      <c r="V117" s="21">
        <v>1984</v>
      </c>
      <c r="W117" s="25"/>
      <c r="X117" s="21"/>
      <c r="Y117" s="25"/>
      <c r="Z117" s="21">
        <f t="shared" si="19"/>
        <v>27</v>
      </c>
      <c r="AA117" s="25" t="s">
        <v>339</v>
      </c>
      <c r="AB117" s="21" t="s">
        <v>121</v>
      </c>
      <c r="AC117" s="21"/>
      <c r="AE117" s="90" t="s">
        <v>425</v>
      </c>
      <c r="AF117" s="82"/>
      <c r="BQ117" s="83">
        <v>5626</v>
      </c>
      <c r="BR117" s="125">
        <v>134</v>
      </c>
      <c r="BS117" s="33">
        <f t="shared" si="22"/>
        <v>7</v>
      </c>
      <c r="BT117" s="83" t="str">
        <f t="shared" si="23"/>
        <v>Kaufmännischer Mitarbeiter 4 / Gruppenchef 2</v>
      </c>
      <c r="BU117" s="20"/>
      <c r="BV117" s="125">
        <v>134</v>
      </c>
      <c r="BW117" s="33">
        <f t="shared" si="20"/>
        <v>7</v>
      </c>
      <c r="BX117" s="83" t="str">
        <f t="shared" si="21"/>
        <v>Kaufmännischer Mitarbeiter 4 / Gruppenchef 2</v>
      </c>
    </row>
    <row r="118" spans="1:76" s="19" customFormat="1" x14ac:dyDescent="0.2">
      <c r="A118" s="53">
        <v>0</v>
      </c>
      <c r="B118" s="53">
        <v>1</v>
      </c>
      <c r="C118" s="53">
        <f t="shared" si="18"/>
        <v>1</v>
      </c>
      <c r="D118" s="55"/>
      <c r="E118" s="55"/>
      <c r="F118" s="55"/>
      <c r="G118" s="53"/>
      <c r="H118" s="53"/>
      <c r="I118" s="55"/>
      <c r="J118" s="53"/>
      <c r="K118" s="55"/>
      <c r="L118" s="55">
        <v>1</v>
      </c>
      <c r="M118" s="55"/>
      <c r="N118" s="59"/>
      <c r="O118" s="19" t="s">
        <v>360</v>
      </c>
      <c r="P118" s="15" t="s">
        <v>505</v>
      </c>
      <c r="Q118" s="15">
        <v>114</v>
      </c>
      <c r="R118" s="42"/>
      <c r="S118" s="27" t="s">
        <v>396</v>
      </c>
      <c r="T118" s="21">
        <v>1965</v>
      </c>
      <c r="U118" s="28" t="s">
        <v>397</v>
      </c>
      <c r="V118" s="21">
        <v>1985</v>
      </c>
      <c r="W118" s="25"/>
      <c r="X118" s="21"/>
      <c r="Y118" s="25"/>
      <c r="Z118" s="21">
        <f t="shared" si="19"/>
        <v>26</v>
      </c>
      <c r="AA118" s="25" t="s">
        <v>339</v>
      </c>
      <c r="AB118" s="21" t="s">
        <v>121</v>
      </c>
      <c r="AC118" s="21"/>
      <c r="AE118" s="90" t="s">
        <v>425</v>
      </c>
      <c r="AF118" s="82"/>
      <c r="BQ118" s="83">
        <v>5633</v>
      </c>
      <c r="BR118" s="125">
        <v>134</v>
      </c>
      <c r="BS118" s="33">
        <f t="shared" si="22"/>
        <v>7</v>
      </c>
      <c r="BT118" s="83" t="str">
        <f t="shared" si="23"/>
        <v>Kaufmännischer Mitarbeiter 4 / Gruppenchef 2</v>
      </c>
      <c r="BU118" s="20"/>
      <c r="BV118" s="125">
        <v>134</v>
      </c>
      <c r="BW118" s="33">
        <f t="shared" si="20"/>
        <v>7</v>
      </c>
      <c r="BX118" s="83" t="str">
        <f t="shared" si="21"/>
        <v>Kaufmännischer Mitarbeiter 4 / Gruppenchef 2</v>
      </c>
    </row>
    <row r="119" spans="1:76" s="19" customFormat="1" x14ac:dyDescent="0.2">
      <c r="A119" s="53">
        <v>0</v>
      </c>
      <c r="B119" s="53">
        <v>1</v>
      </c>
      <c r="C119" s="53">
        <f t="shared" si="18"/>
        <v>1</v>
      </c>
      <c r="D119" s="55"/>
      <c r="E119" s="55"/>
      <c r="F119" s="55"/>
      <c r="G119" s="53"/>
      <c r="H119" s="53"/>
      <c r="I119" s="55"/>
      <c r="J119" s="53"/>
      <c r="K119" s="55"/>
      <c r="L119" s="55">
        <v>1</v>
      </c>
      <c r="M119" s="55"/>
      <c r="N119" s="59"/>
      <c r="O119" s="19" t="s">
        <v>357</v>
      </c>
      <c r="P119" s="15" t="s">
        <v>516</v>
      </c>
      <c r="Q119" s="15">
        <v>115</v>
      </c>
      <c r="R119" s="42"/>
      <c r="S119" s="27" t="s">
        <v>191</v>
      </c>
      <c r="T119" s="21">
        <v>1948</v>
      </c>
      <c r="U119" s="28" t="s">
        <v>162</v>
      </c>
      <c r="V119" s="21">
        <v>1975</v>
      </c>
      <c r="W119" s="25"/>
      <c r="X119" s="21"/>
      <c r="Y119" s="25"/>
      <c r="Z119" s="21">
        <f t="shared" si="19"/>
        <v>36</v>
      </c>
      <c r="AA119" s="25" t="s">
        <v>414</v>
      </c>
      <c r="AB119" s="21" t="s">
        <v>142</v>
      </c>
      <c r="AC119" s="21"/>
      <c r="AE119" s="90" t="s">
        <v>428</v>
      </c>
      <c r="AF119" s="82"/>
      <c r="BQ119" s="83">
        <v>5618</v>
      </c>
      <c r="BR119" s="125">
        <v>112</v>
      </c>
      <c r="BS119" s="33">
        <f t="shared" si="22"/>
        <v>5</v>
      </c>
      <c r="BT119" s="83" t="str">
        <f t="shared" si="23"/>
        <v>Réceptionist / Telefonist / Service-Disponent 2</v>
      </c>
      <c r="BU119" s="20"/>
      <c r="BV119" s="125">
        <v>112</v>
      </c>
      <c r="BW119" s="33">
        <f t="shared" si="20"/>
        <v>5</v>
      </c>
      <c r="BX119" s="83" t="str">
        <f t="shared" si="21"/>
        <v>Réceptionist / Telefonist / Service-Disponent 2</v>
      </c>
    </row>
    <row r="120" spans="1:76" s="19" customFormat="1" x14ac:dyDescent="0.2">
      <c r="A120" s="53">
        <v>0</v>
      </c>
      <c r="B120" s="53">
        <v>1</v>
      </c>
      <c r="C120" s="53">
        <f t="shared" si="18"/>
        <v>1</v>
      </c>
      <c r="D120" s="55"/>
      <c r="E120" s="55"/>
      <c r="F120" s="55"/>
      <c r="G120" s="53"/>
      <c r="H120" s="53"/>
      <c r="I120" s="55"/>
      <c r="J120" s="53"/>
      <c r="K120" s="55"/>
      <c r="L120" s="55">
        <v>1</v>
      </c>
      <c r="M120" s="55"/>
      <c r="N120" s="59"/>
      <c r="O120" s="19" t="s">
        <v>357</v>
      </c>
      <c r="P120" s="15" t="s">
        <v>579</v>
      </c>
      <c r="Q120" s="15">
        <v>116</v>
      </c>
      <c r="R120" s="42"/>
      <c r="S120" s="27" t="s">
        <v>580</v>
      </c>
      <c r="T120" s="21">
        <v>1965</v>
      </c>
      <c r="U120" s="28" t="s">
        <v>581</v>
      </c>
      <c r="V120" s="21">
        <v>1985</v>
      </c>
      <c r="W120" s="25"/>
      <c r="X120" s="21"/>
      <c r="Y120" s="25"/>
      <c r="Z120" s="21">
        <f t="shared" si="19"/>
        <v>26</v>
      </c>
      <c r="AA120" s="25" t="s">
        <v>414</v>
      </c>
      <c r="AB120" s="21" t="s">
        <v>142</v>
      </c>
      <c r="AC120" s="21"/>
      <c r="AE120" s="90" t="s">
        <v>428</v>
      </c>
      <c r="AF120" s="82"/>
      <c r="BQ120" s="83">
        <v>7703</v>
      </c>
      <c r="BR120" s="125">
        <v>112</v>
      </c>
      <c r="BS120" s="33">
        <f t="shared" si="22"/>
        <v>5</v>
      </c>
      <c r="BT120" s="83" t="str">
        <f t="shared" si="23"/>
        <v>Réceptionist / Telefonist / Service-Disponent 2</v>
      </c>
      <c r="BU120" s="20"/>
      <c r="BV120" s="125">
        <v>112</v>
      </c>
      <c r="BW120" s="33">
        <f t="shared" si="20"/>
        <v>5</v>
      </c>
      <c r="BX120" s="83" t="str">
        <f t="shared" si="21"/>
        <v>Réceptionist / Telefonist / Service-Disponent 2</v>
      </c>
    </row>
    <row r="121" spans="1:76" s="19" customFormat="1" x14ac:dyDescent="0.2">
      <c r="A121" s="53">
        <v>0</v>
      </c>
      <c r="B121" s="53">
        <v>1</v>
      </c>
      <c r="C121" s="53">
        <f t="shared" si="18"/>
        <v>1</v>
      </c>
      <c r="D121" s="55"/>
      <c r="E121" s="55"/>
      <c r="F121" s="55"/>
      <c r="G121" s="53"/>
      <c r="H121" s="53"/>
      <c r="I121" s="55"/>
      <c r="J121" s="53"/>
      <c r="K121" s="55"/>
      <c r="L121" s="55">
        <v>1</v>
      </c>
      <c r="M121" s="55"/>
      <c r="N121" s="59"/>
      <c r="O121" s="19" t="s">
        <v>357</v>
      </c>
      <c r="P121" s="15" t="s">
        <v>517</v>
      </c>
      <c r="Q121" s="15">
        <v>117</v>
      </c>
      <c r="R121" s="42"/>
      <c r="S121" s="27" t="s">
        <v>236</v>
      </c>
      <c r="T121" s="21">
        <v>1970</v>
      </c>
      <c r="U121" s="28" t="s">
        <v>264</v>
      </c>
      <c r="V121" s="21">
        <v>1987</v>
      </c>
      <c r="W121" s="25"/>
      <c r="X121" s="21"/>
      <c r="Y121" s="25"/>
      <c r="Z121" s="21">
        <f t="shared" si="19"/>
        <v>24</v>
      </c>
      <c r="AA121" s="25" t="s">
        <v>414</v>
      </c>
      <c r="AB121" s="21" t="s">
        <v>142</v>
      </c>
      <c r="AC121" s="21"/>
      <c r="AE121" s="90" t="s">
        <v>428</v>
      </c>
      <c r="AF121" s="82"/>
      <c r="BQ121" s="83">
        <v>5627</v>
      </c>
      <c r="BR121" s="125">
        <v>112</v>
      </c>
      <c r="BS121" s="33">
        <f t="shared" si="22"/>
        <v>5</v>
      </c>
      <c r="BT121" s="83" t="str">
        <f t="shared" si="23"/>
        <v>Réceptionist / Telefonist / Service-Disponent 2</v>
      </c>
      <c r="BU121" s="20"/>
      <c r="BV121" s="125">
        <v>112</v>
      </c>
      <c r="BW121" s="33">
        <f t="shared" si="20"/>
        <v>5</v>
      </c>
      <c r="BX121" s="83" t="str">
        <f t="shared" si="21"/>
        <v>Réceptionist / Telefonist / Service-Disponent 2</v>
      </c>
    </row>
    <row r="122" spans="1:76" s="19" customFormat="1" x14ac:dyDescent="0.2">
      <c r="A122" s="53">
        <v>0</v>
      </c>
      <c r="B122" s="53">
        <v>1</v>
      </c>
      <c r="C122" s="53">
        <f t="shared" si="18"/>
        <v>1</v>
      </c>
      <c r="D122" s="55"/>
      <c r="E122" s="55"/>
      <c r="F122" s="55"/>
      <c r="G122" s="53"/>
      <c r="H122" s="53"/>
      <c r="I122" s="55"/>
      <c r="J122" s="53"/>
      <c r="K122" s="55"/>
      <c r="L122" s="55">
        <v>1</v>
      </c>
      <c r="M122" s="55"/>
      <c r="N122" s="59"/>
      <c r="O122" s="19" t="s">
        <v>358</v>
      </c>
      <c r="P122" s="15" t="s">
        <v>515</v>
      </c>
      <c r="Q122" s="15">
        <v>118</v>
      </c>
      <c r="R122" s="42"/>
      <c r="S122" s="27" t="s">
        <v>163</v>
      </c>
      <c r="T122" s="21">
        <v>1956</v>
      </c>
      <c r="U122" s="28"/>
      <c r="V122" s="21">
        <v>1989</v>
      </c>
      <c r="W122" s="25"/>
      <c r="X122" s="21"/>
      <c r="Y122" s="25"/>
      <c r="Z122" s="21">
        <f t="shared" si="19"/>
        <v>22</v>
      </c>
      <c r="AA122" s="25" t="s">
        <v>339</v>
      </c>
      <c r="AB122" s="21" t="s">
        <v>142</v>
      </c>
      <c r="AC122" s="21"/>
      <c r="AE122" s="90" t="s">
        <v>425</v>
      </c>
      <c r="AF122" s="82"/>
      <c r="BQ122" s="83">
        <v>5605</v>
      </c>
      <c r="BR122" s="125">
        <v>132</v>
      </c>
      <c r="BS122" s="33">
        <f t="shared" si="22"/>
        <v>5</v>
      </c>
      <c r="BT122" s="83" t="str">
        <f t="shared" si="23"/>
        <v>Kaufmännischer Mitarbeiter 2</v>
      </c>
      <c r="BU122" s="20"/>
      <c r="BV122" s="125">
        <v>132</v>
      </c>
      <c r="BW122" s="33">
        <f t="shared" si="20"/>
        <v>5</v>
      </c>
      <c r="BX122" s="83" t="str">
        <f t="shared" si="21"/>
        <v>Kaufmännischer Mitarbeiter 2</v>
      </c>
    </row>
    <row r="123" spans="1:76" s="19" customFormat="1" x14ac:dyDescent="0.2">
      <c r="A123" s="53">
        <v>0</v>
      </c>
      <c r="B123" s="53">
        <v>1</v>
      </c>
      <c r="C123" s="53">
        <f t="shared" si="18"/>
        <v>0</v>
      </c>
      <c r="D123" s="55"/>
      <c r="E123" s="55"/>
      <c r="F123" s="55"/>
      <c r="G123" s="53"/>
      <c r="H123" s="53"/>
      <c r="I123" s="55"/>
      <c r="J123" s="53"/>
      <c r="K123" s="55"/>
      <c r="L123" s="55">
        <v>1</v>
      </c>
      <c r="M123" s="55"/>
      <c r="N123" s="59"/>
      <c r="O123" s="19" t="s">
        <v>361</v>
      </c>
      <c r="P123" s="15" t="s">
        <v>518</v>
      </c>
      <c r="Q123" s="15">
        <v>119</v>
      </c>
      <c r="R123" s="42"/>
      <c r="S123" s="27" t="s">
        <v>257</v>
      </c>
      <c r="T123" s="21">
        <v>1953</v>
      </c>
      <c r="U123" s="28" t="s">
        <v>256</v>
      </c>
      <c r="V123" s="21">
        <v>2004</v>
      </c>
      <c r="W123" s="25"/>
      <c r="X123" s="21"/>
      <c r="Y123" s="25"/>
      <c r="Z123" s="21">
        <f t="shared" si="19"/>
        <v>7</v>
      </c>
      <c r="AA123" s="25" t="s">
        <v>339</v>
      </c>
      <c r="AB123" s="21" t="s">
        <v>142</v>
      </c>
      <c r="AC123" s="21"/>
      <c r="AE123" s="90" t="s">
        <v>425</v>
      </c>
      <c r="AF123" s="82"/>
      <c r="BQ123" s="83">
        <v>6758</v>
      </c>
      <c r="BR123" s="125">
        <v>132</v>
      </c>
      <c r="BS123" s="33">
        <f t="shared" si="22"/>
        <v>5</v>
      </c>
      <c r="BT123" s="83" t="str">
        <f t="shared" si="23"/>
        <v>Kaufmännischer Mitarbeiter 2</v>
      </c>
      <c r="BU123" s="20"/>
      <c r="BV123" s="125">
        <v>132</v>
      </c>
      <c r="BW123" s="33">
        <f t="shared" si="20"/>
        <v>5</v>
      </c>
      <c r="BX123" s="83" t="str">
        <f t="shared" si="21"/>
        <v>Kaufmännischer Mitarbeiter 2</v>
      </c>
    </row>
    <row r="124" spans="1:76" s="19" customFormat="1" x14ac:dyDescent="0.2">
      <c r="A124" s="53">
        <v>0</v>
      </c>
      <c r="B124" s="53">
        <v>1</v>
      </c>
      <c r="C124" s="53">
        <f t="shared" si="18"/>
        <v>1</v>
      </c>
      <c r="D124" s="55"/>
      <c r="E124" s="55"/>
      <c r="F124" s="55"/>
      <c r="G124" s="53"/>
      <c r="H124" s="53"/>
      <c r="I124" s="55"/>
      <c r="J124" s="53"/>
      <c r="K124" s="55"/>
      <c r="L124" s="55"/>
      <c r="M124" s="55">
        <v>1</v>
      </c>
      <c r="N124" s="59"/>
      <c r="O124" s="19" t="s">
        <v>361</v>
      </c>
      <c r="P124" s="15" t="s">
        <v>521</v>
      </c>
      <c r="Q124" s="15">
        <v>120</v>
      </c>
      <c r="R124" s="42" t="s">
        <v>345</v>
      </c>
      <c r="S124" s="27" t="s">
        <v>170</v>
      </c>
      <c r="T124" s="21">
        <v>1961</v>
      </c>
      <c r="U124" s="28" t="s">
        <v>169</v>
      </c>
      <c r="V124" s="21">
        <v>1980</v>
      </c>
      <c r="W124" s="25"/>
      <c r="X124" s="21"/>
      <c r="Y124" s="25"/>
      <c r="Z124" s="21">
        <f t="shared" si="19"/>
        <v>31</v>
      </c>
      <c r="AA124" s="25" t="s">
        <v>169</v>
      </c>
      <c r="AB124" s="21" t="s">
        <v>142</v>
      </c>
      <c r="AC124" s="21"/>
      <c r="AE124" s="90" t="s">
        <v>429</v>
      </c>
      <c r="AF124" s="82"/>
      <c r="BQ124" s="83">
        <v>6740</v>
      </c>
      <c r="BR124" s="125">
        <v>133</v>
      </c>
      <c r="BS124" s="33">
        <f t="shared" si="22"/>
        <v>6</v>
      </c>
      <c r="BT124" s="83" t="str">
        <f t="shared" si="23"/>
        <v>Kaufmännischer Mitarbeiter 3 / Gruppenchef 1</v>
      </c>
      <c r="BU124" s="20"/>
      <c r="BV124" s="125">
        <v>133</v>
      </c>
      <c r="BW124" s="33">
        <f t="shared" si="20"/>
        <v>6</v>
      </c>
      <c r="BX124" s="83" t="str">
        <f t="shared" si="21"/>
        <v>Kaufmännischer Mitarbeiter 3 / Gruppenchef 1</v>
      </c>
    </row>
    <row r="125" spans="1:76" s="19" customFormat="1" x14ac:dyDescent="0.2">
      <c r="A125" s="53">
        <v>0</v>
      </c>
      <c r="B125" s="53">
        <v>1</v>
      </c>
      <c r="C125" s="53">
        <f t="shared" si="18"/>
        <v>1</v>
      </c>
      <c r="D125" s="55"/>
      <c r="E125" s="55"/>
      <c r="F125" s="55"/>
      <c r="G125" s="53"/>
      <c r="H125" s="53"/>
      <c r="I125" s="55"/>
      <c r="J125" s="53"/>
      <c r="K125" s="55"/>
      <c r="L125" s="55">
        <v>1</v>
      </c>
      <c r="M125" s="55"/>
      <c r="N125" s="59"/>
      <c r="O125" s="19" t="s">
        <v>361</v>
      </c>
      <c r="P125" s="15" t="s">
        <v>519</v>
      </c>
      <c r="Q125" s="15">
        <v>121</v>
      </c>
      <c r="R125" s="42"/>
      <c r="S125" s="27" t="s">
        <v>293</v>
      </c>
      <c r="T125" s="21">
        <v>1969</v>
      </c>
      <c r="U125" s="28" t="s">
        <v>245</v>
      </c>
      <c r="V125" s="21">
        <v>1988</v>
      </c>
      <c r="W125" s="25"/>
      <c r="X125" s="21"/>
      <c r="Y125" s="25"/>
      <c r="Z125" s="21">
        <f t="shared" si="19"/>
        <v>23</v>
      </c>
      <c r="AA125" s="25" t="s">
        <v>169</v>
      </c>
      <c r="AB125" s="21" t="s">
        <v>142</v>
      </c>
      <c r="AC125" s="21"/>
      <c r="AE125" s="90" t="s">
        <v>429</v>
      </c>
      <c r="AF125" s="82"/>
      <c r="BQ125" s="83">
        <v>7701</v>
      </c>
      <c r="BR125" s="125">
        <v>132</v>
      </c>
      <c r="BS125" s="33">
        <f t="shared" si="22"/>
        <v>5</v>
      </c>
      <c r="BT125" s="83" t="str">
        <f t="shared" si="23"/>
        <v>Kaufmännischer Mitarbeiter 2</v>
      </c>
      <c r="BU125" s="20"/>
      <c r="BV125" s="125">
        <v>132</v>
      </c>
      <c r="BW125" s="33">
        <f t="shared" si="20"/>
        <v>5</v>
      </c>
      <c r="BX125" s="83" t="str">
        <f t="shared" si="21"/>
        <v>Kaufmännischer Mitarbeiter 2</v>
      </c>
    </row>
    <row r="126" spans="1:76" s="19" customFormat="1" x14ac:dyDescent="0.2">
      <c r="A126" s="53">
        <v>0</v>
      </c>
      <c r="B126" s="53"/>
      <c r="C126" s="53">
        <f t="shared" si="18"/>
        <v>1</v>
      </c>
      <c r="D126" s="55"/>
      <c r="E126" s="55"/>
      <c r="F126" s="55"/>
      <c r="G126" s="53"/>
      <c r="H126" s="53"/>
      <c r="I126" s="55"/>
      <c r="J126" s="53"/>
      <c r="K126" s="55"/>
      <c r="L126" s="55"/>
      <c r="M126" s="55">
        <v>1</v>
      </c>
      <c r="N126" s="59"/>
      <c r="O126" s="19" t="s">
        <v>359</v>
      </c>
      <c r="P126" s="15" t="s">
        <v>522</v>
      </c>
      <c r="Q126" s="15">
        <v>122</v>
      </c>
      <c r="R126" s="42"/>
      <c r="S126" s="27" t="s">
        <v>171</v>
      </c>
      <c r="T126" s="21">
        <v>1960</v>
      </c>
      <c r="U126" s="28"/>
      <c r="V126" s="21">
        <v>1984</v>
      </c>
      <c r="W126" s="25"/>
      <c r="X126" s="21"/>
      <c r="Y126" s="25"/>
      <c r="Z126" s="21">
        <f t="shared" si="19"/>
        <v>27</v>
      </c>
      <c r="AA126" s="25" t="s">
        <v>172</v>
      </c>
      <c r="AB126" s="21" t="s">
        <v>147</v>
      </c>
      <c r="AC126" s="21"/>
      <c r="AE126" s="90" t="s">
        <v>430</v>
      </c>
      <c r="AF126" s="82"/>
      <c r="BQ126" s="83">
        <v>7654</v>
      </c>
      <c r="BR126" s="125">
        <v>614</v>
      </c>
      <c r="BS126" s="33">
        <f t="shared" si="22"/>
        <v>4</v>
      </c>
      <c r="BT126" s="83" t="str">
        <f t="shared" si="23"/>
        <v>Laborassistenz 2</v>
      </c>
      <c r="BU126" s="20"/>
      <c r="BV126" s="125">
        <v>614</v>
      </c>
      <c r="BW126" s="33">
        <f t="shared" si="20"/>
        <v>4</v>
      </c>
      <c r="BX126" s="83" t="str">
        <f t="shared" si="21"/>
        <v>Laborassistenz 2</v>
      </c>
    </row>
    <row r="127" spans="1:76" s="19" customFormat="1" x14ac:dyDescent="0.2">
      <c r="A127" s="53">
        <v>0</v>
      </c>
      <c r="B127" s="53"/>
      <c r="C127" s="53">
        <f t="shared" si="18"/>
        <v>0</v>
      </c>
      <c r="D127" s="55"/>
      <c r="E127" s="55"/>
      <c r="F127" s="55"/>
      <c r="G127" s="53"/>
      <c r="H127" s="53"/>
      <c r="I127" s="55"/>
      <c r="J127" s="53"/>
      <c r="K127" s="55"/>
      <c r="L127" s="55"/>
      <c r="M127" s="55"/>
      <c r="N127" s="59">
        <v>1</v>
      </c>
      <c r="O127" s="19" t="s">
        <v>358</v>
      </c>
      <c r="P127" s="15" t="s">
        <v>858</v>
      </c>
      <c r="Q127" s="15">
        <v>123</v>
      </c>
      <c r="R127" s="42" t="s">
        <v>365</v>
      </c>
      <c r="S127" s="27" t="s">
        <v>872</v>
      </c>
      <c r="T127" s="21">
        <v>1992</v>
      </c>
      <c r="U127" s="28" t="s">
        <v>265</v>
      </c>
      <c r="V127" s="21"/>
      <c r="W127" s="25"/>
      <c r="X127" s="21"/>
      <c r="Y127" s="25"/>
      <c r="Z127" s="21"/>
      <c r="AA127" s="25" t="s">
        <v>265</v>
      </c>
      <c r="AB127" s="21" t="s">
        <v>149</v>
      </c>
      <c r="AC127" s="21"/>
      <c r="AE127" s="90" t="s">
        <v>380</v>
      </c>
      <c r="AF127" s="82"/>
      <c r="BQ127" s="83">
        <v>9734</v>
      </c>
      <c r="BR127" s="125"/>
      <c r="BS127" s="33"/>
      <c r="BT127" s="83"/>
      <c r="BU127" s="20"/>
      <c r="BV127" s="33"/>
      <c r="BW127" s="33"/>
      <c r="BX127" s="83"/>
    </row>
    <row r="128" spans="1:76" s="19" customFormat="1" x14ac:dyDescent="0.2">
      <c r="A128" s="53">
        <v>0</v>
      </c>
      <c r="B128" s="53"/>
      <c r="C128" s="53">
        <f t="shared" si="18"/>
        <v>0</v>
      </c>
      <c r="D128" s="55"/>
      <c r="E128" s="55"/>
      <c r="F128" s="55"/>
      <c r="G128" s="53"/>
      <c r="H128" s="53"/>
      <c r="I128" s="55"/>
      <c r="J128" s="53"/>
      <c r="K128" s="55">
        <v>1</v>
      </c>
      <c r="L128" s="55"/>
      <c r="M128" s="55"/>
      <c r="N128" s="59"/>
      <c r="O128" s="19" t="s">
        <v>360</v>
      </c>
      <c r="P128" s="15" t="s">
        <v>542</v>
      </c>
      <c r="Q128" s="15">
        <v>124</v>
      </c>
      <c r="R128" s="42"/>
      <c r="S128" s="27" t="s">
        <v>538</v>
      </c>
      <c r="T128" s="21">
        <v>1992</v>
      </c>
      <c r="U128" s="28" t="s">
        <v>235</v>
      </c>
      <c r="V128" s="21"/>
      <c r="W128" s="25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90" t="s">
        <v>381</v>
      </c>
      <c r="AF128" s="82"/>
      <c r="BQ128" s="83">
        <v>9707</v>
      </c>
      <c r="BR128" s="125"/>
      <c r="BS128" s="33"/>
      <c r="BT128" s="83"/>
      <c r="BU128" s="20"/>
      <c r="BV128" s="33"/>
      <c r="BW128" s="33"/>
      <c r="BX128" s="83"/>
    </row>
    <row r="129" spans="1:76" s="19" customFormat="1" x14ac:dyDescent="0.2">
      <c r="A129" s="53">
        <v>0</v>
      </c>
      <c r="B129" s="53"/>
      <c r="C129" s="53">
        <f t="shared" si="18"/>
        <v>0</v>
      </c>
      <c r="D129" s="55"/>
      <c r="E129" s="55"/>
      <c r="F129" s="55"/>
      <c r="G129" s="53"/>
      <c r="H129" s="53"/>
      <c r="I129" s="55"/>
      <c r="J129" s="53"/>
      <c r="K129" s="55">
        <v>1</v>
      </c>
      <c r="L129" s="55"/>
      <c r="M129" s="55"/>
      <c r="N129" s="59"/>
      <c r="O129" s="19" t="s">
        <v>360</v>
      </c>
      <c r="P129" s="15" t="s">
        <v>543</v>
      </c>
      <c r="Q129" s="15">
        <v>125</v>
      </c>
      <c r="R129" s="42"/>
      <c r="S129" s="27" t="s">
        <v>539</v>
      </c>
      <c r="T129" s="21">
        <v>1992</v>
      </c>
      <c r="U129" s="28" t="s">
        <v>235</v>
      </c>
      <c r="V129" s="21"/>
      <c r="W129" s="25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90" t="s">
        <v>381</v>
      </c>
      <c r="AF129" s="82"/>
      <c r="BQ129" s="83">
        <v>9706</v>
      </c>
      <c r="BR129" s="125"/>
      <c r="BS129" s="33"/>
      <c r="BT129" s="83"/>
      <c r="BU129" s="20"/>
      <c r="BV129" s="33"/>
      <c r="BW129" s="33"/>
      <c r="BX129" s="83"/>
    </row>
    <row r="130" spans="1:76" s="19" customFormat="1" x14ac:dyDescent="0.2">
      <c r="A130" s="53">
        <v>0</v>
      </c>
      <c r="B130" s="53"/>
      <c r="C130" s="53">
        <f t="shared" si="18"/>
        <v>0</v>
      </c>
      <c r="D130" s="55"/>
      <c r="E130" s="55"/>
      <c r="F130" s="55"/>
      <c r="G130" s="53"/>
      <c r="H130" s="53"/>
      <c r="I130" s="55"/>
      <c r="J130" s="53"/>
      <c r="K130" s="55">
        <v>1</v>
      </c>
      <c r="L130" s="55"/>
      <c r="M130" s="55"/>
      <c r="N130" s="59"/>
      <c r="O130" s="19" t="s">
        <v>358</v>
      </c>
      <c r="P130" s="15" t="s">
        <v>541</v>
      </c>
      <c r="Q130" s="15">
        <v>126</v>
      </c>
      <c r="R130" s="42"/>
      <c r="S130" s="27" t="s">
        <v>540</v>
      </c>
      <c r="T130" s="21">
        <v>1993</v>
      </c>
      <c r="U130" s="28" t="s">
        <v>235</v>
      </c>
      <c r="V130" s="21"/>
      <c r="W130" s="25"/>
      <c r="X130" s="21"/>
      <c r="Y130" s="25" t="s">
        <v>173</v>
      </c>
      <c r="Z130" s="21"/>
      <c r="AA130" s="25" t="s">
        <v>174</v>
      </c>
      <c r="AB130" s="21" t="s">
        <v>175</v>
      </c>
      <c r="AC130" s="21"/>
      <c r="AE130" s="90" t="s">
        <v>381</v>
      </c>
      <c r="AF130" s="82"/>
      <c r="BQ130" s="83">
        <v>9708</v>
      </c>
      <c r="BR130" s="125"/>
      <c r="BS130" s="33"/>
      <c r="BT130" s="83"/>
      <c r="BU130" s="20"/>
      <c r="BV130" s="33"/>
      <c r="BW130" s="33"/>
      <c r="BX130" s="83"/>
    </row>
    <row r="131" spans="1:76" s="19" customFormat="1" x14ac:dyDescent="0.2">
      <c r="A131" s="53">
        <v>0</v>
      </c>
      <c r="B131" s="53"/>
      <c r="C131" s="53">
        <f t="shared" si="18"/>
        <v>0</v>
      </c>
      <c r="D131" s="55"/>
      <c r="E131" s="55"/>
      <c r="F131" s="55"/>
      <c r="G131" s="53"/>
      <c r="H131" s="53"/>
      <c r="I131" s="55"/>
      <c r="J131" s="53"/>
      <c r="K131" s="55">
        <v>1</v>
      </c>
      <c r="L131" s="55"/>
      <c r="M131" s="55"/>
      <c r="N131" s="59"/>
      <c r="O131" s="19" t="s">
        <v>359</v>
      </c>
      <c r="P131" s="15" t="s">
        <v>590</v>
      </c>
      <c r="Q131" s="15">
        <v>127</v>
      </c>
      <c r="R131" s="42"/>
      <c r="S131" s="27" t="s">
        <v>591</v>
      </c>
      <c r="T131" s="21">
        <v>1992</v>
      </c>
      <c r="U131" s="28" t="s">
        <v>235</v>
      </c>
      <c r="V131" s="21"/>
      <c r="W131" s="25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90" t="s">
        <v>381</v>
      </c>
      <c r="AF131" s="82"/>
      <c r="BQ131" s="83">
        <v>9714</v>
      </c>
      <c r="BR131" s="125"/>
      <c r="BS131" s="33"/>
      <c r="BT131" s="83"/>
      <c r="BU131" s="20"/>
      <c r="BV131" s="33"/>
      <c r="BW131" s="33"/>
      <c r="BX131" s="83"/>
    </row>
    <row r="132" spans="1:76" s="19" customFormat="1" x14ac:dyDescent="0.2">
      <c r="A132" s="53">
        <v>0</v>
      </c>
      <c r="B132" s="53"/>
      <c r="C132" s="53">
        <f t="shared" si="18"/>
        <v>0</v>
      </c>
      <c r="D132" s="55"/>
      <c r="E132" s="55"/>
      <c r="F132" s="55"/>
      <c r="G132" s="53"/>
      <c r="H132" s="53"/>
      <c r="I132" s="55"/>
      <c r="J132" s="53"/>
      <c r="K132" s="55">
        <v>1</v>
      </c>
      <c r="L132" s="55"/>
      <c r="M132" s="55"/>
      <c r="N132" s="59"/>
      <c r="O132" s="19" t="s">
        <v>361</v>
      </c>
      <c r="P132" s="15" t="s">
        <v>594</v>
      </c>
      <c r="Q132" s="15">
        <v>128</v>
      </c>
      <c r="R132" s="42"/>
      <c r="S132" s="27" t="s">
        <v>595</v>
      </c>
      <c r="T132" s="21">
        <v>1992</v>
      </c>
      <c r="U132" s="28" t="s">
        <v>235</v>
      </c>
      <c r="V132" s="21"/>
      <c r="W132" s="25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90" t="s">
        <v>381</v>
      </c>
      <c r="AF132" s="82"/>
      <c r="BQ132" s="83">
        <v>9715</v>
      </c>
      <c r="BR132" s="125"/>
      <c r="BS132" s="33"/>
      <c r="BT132" s="83"/>
      <c r="BU132" s="20"/>
      <c r="BV132" s="33"/>
      <c r="BW132" s="33"/>
      <c r="BX132" s="83"/>
    </row>
    <row r="133" spans="1:76" s="19" customFormat="1" x14ac:dyDescent="0.2">
      <c r="A133" s="53">
        <v>0</v>
      </c>
      <c r="B133" s="53"/>
      <c r="C133" s="53">
        <f t="shared" si="18"/>
        <v>0</v>
      </c>
      <c r="D133" s="55"/>
      <c r="E133" s="55"/>
      <c r="F133" s="55"/>
      <c r="G133" s="53"/>
      <c r="H133" s="53"/>
      <c r="I133" s="55"/>
      <c r="J133" s="53"/>
      <c r="K133" s="55">
        <v>1</v>
      </c>
      <c r="L133" s="55"/>
      <c r="M133" s="55"/>
      <c r="N133" s="59"/>
      <c r="O133" s="19" t="s">
        <v>358</v>
      </c>
      <c r="P133" s="15" t="s">
        <v>593</v>
      </c>
      <c r="Q133" s="15">
        <v>129</v>
      </c>
      <c r="R133" s="42"/>
      <c r="S133" s="27" t="s">
        <v>592</v>
      </c>
      <c r="T133" s="21">
        <v>1993</v>
      </c>
      <c r="U133" s="28" t="s">
        <v>235</v>
      </c>
      <c r="V133" s="21"/>
      <c r="W133" s="25"/>
      <c r="X133" s="21"/>
      <c r="Y133" s="25" t="s">
        <v>176</v>
      </c>
      <c r="Z133" s="21"/>
      <c r="AA133" s="25" t="s">
        <v>174</v>
      </c>
      <c r="AB133" s="21" t="s">
        <v>175</v>
      </c>
      <c r="AC133" s="21"/>
      <c r="AE133" s="90" t="s">
        <v>381</v>
      </c>
      <c r="AF133" s="82"/>
      <c r="BQ133" s="83">
        <v>9713</v>
      </c>
      <c r="BR133" s="125"/>
      <c r="BS133" s="33"/>
      <c r="BT133" s="83"/>
      <c r="BU133" s="20"/>
      <c r="BV133" s="33"/>
      <c r="BW133" s="33"/>
      <c r="BX133" s="83"/>
    </row>
    <row r="134" spans="1:76" s="19" customFormat="1" x14ac:dyDescent="0.2">
      <c r="A134" s="53">
        <v>0</v>
      </c>
      <c r="B134" s="53"/>
      <c r="C134" s="53">
        <f t="shared" si="18"/>
        <v>0</v>
      </c>
      <c r="D134" s="55"/>
      <c r="E134" s="55"/>
      <c r="F134" s="55"/>
      <c r="G134" s="53"/>
      <c r="H134" s="53"/>
      <c r="I134" s="55"/>
      <c r="J134" s="53"/>
      <c r="K134" s="55">
        <v>1</v>
      </c>
      <c r="L134" s="55"/>
      <c r="M134" s="55"/>
      <c r="N134" s="59"/>
      <c r="O134" s="19" t="s">
        <v>358</v>
      </c>
      <c r="P134" s="15" t="s">
        <v>623</v>
      </c>
      <c r="Q134" s="15">
        <v>130</v>
      </c>
      <c r="R134" s="42"/>
      <c r="S134" s="27" t="s">
        <v>622</v>
      </c>
      <c r="T134" s="21">
        <v>1994</v>
      </c>
      <c r="U134" s="28" t="s">
        <v>628</v>
      </c>
      <c r="V134" s="21"/>
      <c r="W134" s="25"/>
      <c r="X134" s="21"/>
      <c r="Y134" s="25" t="s">
        <v>180</v>
      </c>
      <c r="Z134" s="21"/>
      <c r="AA134" s="25" t="s">
        <v>174</v>
      </c>
      <c r="AB134" s="21" t="s">
        <v>177</v>
      </c>
      <c r="AC134" s="21"/>
      <c r="AE134" s="90" t="s">
        <v>381</v>
      </c>
      <c r="AF134" s="82"/>
      <c r="BQ134" s="83">
        <v>9724</v>
      </c>
      <c r="BR134" s="125"/>
      <c r="BS134" s="33"/>
      <c r="BT134" s="83"/>
      <c r="BU134" s="20"/>
      <c r="BV134" s="33"/>
      <c r="BW134" s="33"/>
      <c r="BX134" s="83"/>
    </row>
    <row r="135" spans="1:76" s="19" customFormat="1" x14ac:dyDescent="0.2">
      <c r="A135" s="53">
        <v>0</v>
      </c>
      <c r="B135" s="53"/>
      <c r="C135" s="53">
        <f t="shared" si="18"/>
        <v>0</v>
      </c>
      <c r="D135" s="55"/>
      <c r="E135" s="55"/>
      <c r="F135" s="55"/>
      <c r="G135" s="53"/>
      <c r="H135" s="53"/>
      <c r="I135" s="55"/>
      <c r="J135" s="53"/>
      <c r="K135" s="55">
        <v>1</v>
      </c>
      <c r="L135" s="55"/>
      <c r="M135" s="55"/>
      <c r="N135" s="59"/>
      <c r="O135" s="19" t="s">
        <v>361</v>
      </c>
      <c r="P135" s="15" t="s">
        <v>625</v>
      </c>
      <c r="Q135" s="15">
        <v>131</v>
      </c>
      <c r="R135" s="42"/>
      <c r="S135" s="27" t="s">
        <v>624</v>
      </c>
      <c r="T135" s="21">
        <v>1995</v>
      </c>
      <c r="U135" s="28" t="s">
        <v>628</v>
      </c>
      <c r="V135" s="21"/>
      <c r="W135" s="25"/>
      <c r="X135" s="21"/>
      <c r="Y135" s="25" t="s">
        <v>180</v>
      </c>
      <c r="Z135" s="21"/>
      <c r="AA135" s="25" t="s">
        <v>174</v>
      </c>
      <c r="AB135" s="21" t="s">
        <v>177</v>
      </c>
      <c r="AC135" s="21"/>
      <c r="AE135" s="90" t="s">
        <v>381</v>
      </c>
      <c r="AF135" s="82"/>
      <c r="BQ135" s="83">
        <v>9725</v>
      </c>
      <c r="BR135" s="125"/>
      <c r="BS135" s="33"/>
      <c r="BT135" s="83"/>
      <c r="BU135" s="20"/>
      <c r="BV135" s="33"/>
      <c r="BW135" s="33"/>
      <c r="BX135" s="83"/>
    </row>
    <row r="136" spans="1:76" s="19" customFormat="1" x14ac:dyDescent="0.2">
      <c r="A136" s="53">
        <v>0</v>
      </c>
      <c r="B136" s="53"/>
      <c r="C136" s="53">
        <f t="shared" si="18"/>
        <v>0</v>
      </c>
      <c r="D136" s="55"/>
      <c r="E136" s="55"/>
      <c r="F136" s="55"/>
      <c r="G136" s="53"/>
      <c r="H136" s="53"/>
      <c r="I136" s="55"/>
      <c r="J136" s="53"/>
      <c r="K136" s="55">
        <v>1</v>
      </c>
      <c r="L136" s="55"/>
      <c r="M136" s="55"/>
      <c r="N136" s="59"/>
      <c r="O136" s="19" t="s">
        <v>358</v>
      </c>
      <c r="P136" s="15" t="s">
        <v>627</v>
      </c>
      <c r="Q136" s="15">
        <v>132</v>
      </c>
      <c r="R136" s="42"/>
      <c r="S136" s="27" t="s">
        <v>626</v>
      </c>
      <c r="T136" s="21">
        <v>1995</v>
      </c>
      <c r="U136" s="28" t="s">
        <v>628</v>
      </c>
      <c r="V136" s="21"/>
      <c r="W136" s="25"/>
      <c r="X136" s="21"/>
      <c r="Y136" s="25" t="s">
        <v>180</v>
      </c>
      <c r="Z136" s="21"/>
      <c r="AA136" s="25" t="s">
        <v>174</v>
      </c>
      <c r="AB136" s="21" t="s">
        <v>177</v>
      </c>
      <c r="AC136" s="21"/>
      <c r="AE136" s="90" t="s">
        <v>381</v>
      </c>
      <c r="AF136" s="82"/>
      <c r="BQ136" s="83">
        <v>9726</v>
      </c>
      <c r="BR136" s="125"/>
      <c r="BS136" s="33"/>
      <c r="BT136" s="83"/>
      <c r="BU136" s="20"/>
      <c r="BV136" s="33"/>
      <c r="BW136" s="33"/>
      <c r="BX136" s="83"/>
    </row>
    <row r="137" spans="1:76" s="19" customFormat="1" x14ac:dyDescent="0.2">
      <c r="A137" s="53">
        <v>0</v>
      </c>
      <c r="B137" s="53"/>
      <c r="C137" s="53">
        <f t="shared" si="18"/>
        <v>0</v>
      </c>
      <c r="D137" s="55"/>
      <c r="E137" s="55"/>
      <c r="F137" s="55"/>
      <c r="G137" s="53"/>
      <c r="H137" s="53"/>
      <c r="I137" s="55"/>
      <c r="J137" s="53"/>
      <c r="K137" s="55">
        <v>1</v>
      </c>
      <c r="L137" s="55"/>
      <c r="M137" s="55"/>
      <c r="N137" s="59"/>
      <c r="O137" s="19" t="s">
        <v>361</v>
      </c>
      <c r="P137" s="15" t="s">
        <v>627</v>
      </c>
      <c r="Q137" s="15">
        <v>133</v>
      </c>
      <c r="R137" s="42"/>
      <c r="S137" s="27" t="s">
        <v>864</v>
      </c>
      <c r="T137" s="21">
        <v>1995</v>
      </c>
      <c r="U137" s="28" t="s">
        <v>628</v>
      </c>
      <c r="V137" s="21"/>
      <c r="W137" s="25"/>
      <c r="X137" s="21"/>
      <c r="Y137" s="25" t="s">
        <v>182</v>
      </c>
      <c r="Z137" s="21"/>
      <c r="AA137" s="25" t="s">
        <v>174</v>
      </c>
      <c r="AB137" s="21" t="s">
        <v>177</v>
      </c>
      <c r="AC137" s="21"/>
      <c r="AE137" s="90" t="s">
        <v>381</v>
      </c>
      <c r="AF137" s="82"/>
      <c r="BQ137" s="83">
        <v>9726</v>
      </c>
      <c r="BR137" s="125"/>
      <c r="BS137" s="33"/>
      <c r="BT137" s="83"/>
      <c r="BU137" s="20"/>
      <c r="BV137" s="33"/>
      <c r="BW137" s="33"/>
      <c r="BX137" s="83"/>
    </row>
    <row r="138" spans="1:76" s="19" customFormat="1" x14ac:dyDescent="0.2">
      <c r="A138" s="53">
        <v>0</v>
      </c>
      <c r="B138" s="53"/>
      <c r="C138" s="53">
        <f t="shared" si="18"/>
        <v>0</v>
      </c>
      <c r="D138" s="55"/>
      <c r="E138" s="55"/>
      <c r="F138" s="55"/>
      <c r="G138" s="53"/>
      <c r="H138" s="53"/>
      <c r="I138" s="55"/>
      <c r="J138" s="53"/>
      <c r="K138" s="55">
        <v>1</v>
      </c>
      <c r="L138" s="55"/>
      <c r="M138" s="55"/>
      <c r="N138" s="59"/>
      <c r="O138" s="19" t="s">
        <v>361</v>
      </c>
      <c r="P138" s="15" t="s">
        <v>625</v>
      </c>
      <c r="Q138" s="15">
        <v>134</v>
      </c>
      <c r="R138" s="42"/>
      <c r="S138" s="27" t="s">
        <v>863</v>
      </c>
      <c r="T138" s="21">
        <v>1992</v>
      </c>
      <c r="U138" s="28" t="s">
        <v>628</v>
      </c>
      <c r="V138" s="21"/>
      <c r="W138" s="25"/>
      <c r="X138" s="21"/>
      <c r="Y138" s="25" t="s">
        <v>182</v>
      </c>
      <c r="Z138" s="21"/>
      <c r="AA138" s="25" t="s">
        <v>174</v>
      </c>
      <c r="AB138" s="21" t="s">
        <v>177</v>
      </c>
      <c r="AC138" s="21"/>
      <c r="AE138" s="90" t="s">
        <v>381</v>
      </c>
      <c r="AF138" s="82"/>
      <c r="BQ138" s="83">
        <v>9725</v>
      </c>
      <c r="BR138" s="125"/>
      <c r="BS138" s="33"/>
      <c r="BT138" s="83"/>
      <c r="BU138" s="20"/>
      <c r="BV138" s="33"/>
      <c r="BW138" s="33"/>
      <c r="BX138" s="83"/>
    </row>
    <row r="139" spans="1:76" s="19" customForma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700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  <c r="BQ139" s="126"/>
      <c r="BR139" s="141"/>
      <c r="BS139" s="141"/>
      <c r="BT139" s="126"/>
      <c r="BU139" s="126"/>
      <c r="BV139" s="138"/>
      <c r="BW139" s="138"/>
    </row>
    <row r="140" spans="1:76" x14ac:dyDescent="0.25">
      <c r="A140" s="48">
        <f t="shared" ref="A140:N140" si="24">SUM(A5:A138)</f>
        <v>9</v>
      </c>
      <c r="B140" s="48">
        <f t="shared" si="24"/>
        <v>34</v>
      </c>
      <c r="C140" s="48">
        <f t="shared" si="24"/>
        <v>90</v>
      </c>
      <c r="D140" s="48">
        <f t="shared" si="24"/>
        <v>26</v>
      </c>
      <c r="E140" s="48">
        <f t="shared" si="24"/>
        <v>32</v>
      </c>
      <c r="F140" s="48">
        <f t="shared" si="24"/>
        <v>2</v>
      </c>
      <c r="G140" s="48">
        <f t="shared" si="24"/>
        <v>2</v>
      </c>
      <c r="H140" s="48">
        <f t="shared" si="24"/>
        <v>35</v>
      </c>
      <c r="I140" s="48">
        <f t="shared" si="24"/>
        <v>36</v>
      </c>
      <c r="J140" s="48">
        <f t="shared" si="24"/>
        <v>14</v>
      </c>
      <c r="K140" s="48">
        <f t="shared" si="24"/>
        <v>11</v>
      </c>
      <c r="L140" s="48">
        <f t="shared" si="24"/>
        <v>21</v>
      </c>
      <c r="M140" s="48">
        <f t="shared" si="24"/>
        <v>5</v>
      </c>
      <c r="N140" s="48">
        <f t="shared" si="24"/>
        <v>1</v>
      </c>
      <c r="O140" s="64">
        <f>SUM(D140+E140+F140+I140+K140+L140+M140)</f>
        <v>133</v>
      </c>
      <c r="Q140" s="12" t="s">
        <v>224</v>
      </c>
      <c r="R140" s="45" t="s">
        <v>342</v>
      </c>
      <c r="S140" s="11" t="s">
        <v>88</v>
      </c>
      <c r="Z140" s="13" t="s">
        <v>185</v>
      </c>
      <c r="AA140" s="14" t="s">
        <v>290</v>
      </c>
      <c r="AE140" s="87" t="s">
        <v>382</v>
      </c>
      <c r="AF140" s="88" t="s">
        <v>385</v>
      </c>
    </row>
    <row r="141" spans="1:76" x14ac:dyDescent="0.25">
      <c r="A141" s="11">
        <f t="shared" ref="A141:N141" si="25">SUBTOTAL(9,A5:A138)</f>
        <v>9</v>
      </c>
      <c r="B141" s="11">
        <f t="shared" si="25"/>
        <v>34</v>
      </c>
      <c r="C141" s="11">
        <f t="shared" si="25"/>
        <v>90</v>
      </c>
      <c r="D141" s="11">
        <f t="shared" si="25"/>
        <v>26</v>
      </c>
      <c r="E141" s="11">
        <f t="shared" si="25"/>
        <v>32</v>
      </c>
      <c r="F141" s="11">
        <f t="shared" si="25"/>
        <v>2</v>
      </c>
      <c r="G141" s="11">
        <f t="shared" si="25"/>
        <v>2</v>
      </c>
      <c r="H141" s="11">
        <f t="shared" si="25"/>
        <v>35</v>
      </c>
      <c r="I141" s="11">
        <f t="shared" si="25"/>
        <v>36</v>
      </c>
      <c r="J141" s="11">
        <f t="shared" si="25"/>
        <v>14</v>
      </c>
      <c r="K141" s="11">
        <f t="shared" si="25"/>
        <v>11</v>
      </c>
      <c r="L141" s="11">
        <f t="shared" si="25"/>
        <v>21</v>
      </c>
      <c r="M141" s="11">
        <f t="shared" si="25"/>
        <v>5</v>
      </c>
      <c r="N141" s="11">
        <f t="shared" si="25"/>
        <v>1</v>
      </c>
      <c r="O141" s="64">
        <f>SUM(D141+E141+F141+I141+K141+L141+M141)</f>
        <v>133</v>
      </c>
      <c r="Q141" s="12" t="s">
        <v>224</v>
      </c>
      <c r="R141" s="45" t="s">
        <v>370</v>
      </c>
      <c r="S141" s="11" t="s">
        <v>371</v>
      </c>
      <c r="Z141" s="13" t="s">
        <v>186</v>
      </c>
      <c r="AA141" s="14" t="s">
        <v>188</v>
      </c>
      <c r="AE141" s="87" t="s">
        <v>373</v>
      </c>
      <c r="AF141" s="88" t="s">
        <v>97</v>
      </c>
    </row>
    <row r="142" spans="1:76" x14ac:dyDescent="0.25">
      <c r="R142" s="45" t="s">
        <v>369</v>
      </c>
      <c r="S142" s="11" t="s">
        <v>150</v>
      </c>
      <c r="Z142" s="13" t="s">
        <v>189</v>
      </c>
      <c r="AA142" s="14" t="s">
        <v>187</v>
      </c>
      <c r="AE142" s="87" t="s">
        <v>375</v>
      </c>
      <c r="AF142" s="88" t="s">
        <v>386</v>
      </c>
    </row>
    <row r="143" spans="1:76" x14ac:dyDescent="0.25">
      <c r="J143" s="11"/>
      <c r="P143" s="69" t="s">
        <v>366</v>
      </c>
      <c r="Q143" s="69" t="s">
        <v>366</v>
      </c>
      <c r="R143" s="45" t="s">
        <v>341</v>
      </c>
      <c r="S143" s="11" t="s">
        <v>158</v>
      </c>
      <c r="AE143" s="87" t="s">
        <v>376</v>
      </c>
      <c r="AF143" s="88" t="s">
        <v>110</v>
      </c>
    </row>
    <row r="144" spans="1:76" x14ac:dyDescent="0.25">
      <c r="J144" s="11"/>
      <c r="R144" s="45" t="s">
        <v>368</v>
      </c>
      <c r="S144" s="11" t="s">
        <v>161</v>
      </c>
      <c r="AE144" s="87" t="s">
        <v>379</v>
      </c>
      <c r="AF144" s="88" t="s">
        <v>387</v>
      </c>
    </row>
    <row r="145" spans="15:32" x14ac:dyDescent="0.25">
      <c r="R145" s="45" t="s">
        <v>367</v>
      </c>
      <c r="S145" s="11" t="s">
        <v>166</v>
      </c>
      <c r="AE145" s="87" t="s">
        <v>394</v>
      </c>
      <c r="AF145" s="88" t="s">
        <v>395</v>
      </c>
    </row>
    <row r="146" spans="15:32" x14ac:dyDescent="0.25">
      <c r="R146" s="45" t="s">
        <v>365</v>
      </c>
      <c r="S146" s="11" t="s">
        <v>249</v>
      </c>
      <c r="AE146" s="87" t="s">
        <v>383</v>
      </c>
      <c r="AF146" s="88" t="s">
        <v>388</v>
      </c>
    </row>
    <row r="147" spans="15:32" x14ac:dyDescent="0.25">
      <c r="AE147" s="91" t="s">
        <v>365</v>
      </c>
      <c r="AF147" s="89" t="s">
        <v>249</v>
      </c>
    </row>
    <row r="148" spans="15:32" x14ac:dyDescent="0.25">
      <c r="AE148" s="80"/>
    </row>
    <row r="149" spans="15:32" x14ac:dyDescent="0.25">
      <c r="AE149" s="80" t="s">
        <v>408</v>
      </c>
    </row>
    <row r="150" spans="15:32" x14ac:dyDescent="0.25">
      <c r="O150" s="109"/>
      <c r="P150" s="110"/>
      <c r="Q150" s="111"/>
      <c r="R150" s="112"/>
      <c r="S150" s="113"/>
      <c r="AE150" s="80" t="s">
        <v>410</v>
      </c>
    </row>
    <row r="151" spans="15:32" x14ac:dyDescent="0.25">
      <c r="O151" s="109"/>
      <c r="P151" s="110"/>
      <c r="Q151" s="111"/>
      <c r="R151" s="112"/>
      <c r="S151" s="113"/>
      <c r="AE151" s="80" t="s">
        <v>409</v>
      </c>
    </row>
    <row r="152" spans="15:32" x14ac:dyDescent="0.25">
      <c r="O152" s="109"/>
      <c r="P152" s="110"/>
      <c r="Q152" s="111"/>
      <c r="R152" s="112"/>
      <c r="S152" s="113"/>
      <c r="AE152" s="80"/>
    </row>
    <row r="153" spans="15:32" x14ac:dyDescent="0.25">
      <c r="O153" s="114"/>
      <c r="P153" s="111"/>
      <c r="Q153" s="111"/>
      <c r="R153" s="112"/>
      <c r="S153" s="115"/>
      <c r="AE153" s="80" t="s">
        <v>411</v>
      </c>
    </row>
    <row r="154" spans="15:32" x14ac:dyDescent="0.25">
      <c r="AE154" s="80" t="s">
        <v>413</v>
      </c>
    </row>
    <row r="155" spans="15:32" x14ac:dyDescent="0.25">
      <c r="AE155" s="80" t="s">
        <v>412</v>
      </c>
    </row>
    <row r="156" spans="15:32" x14ac:dyDescent="0.25">
      <c r="AE156" s="80"/>
    </row>
    <row r="157" spans="15:32" x14ac:dyDescent="0.25">
      <c r="AE157" s="80"/>
    </row>
    <row r="158" spans="15:32" x14ac:dyDescent="0.25">
      <c r="AE158" s="80"/>
    </row>
    <row r="159" spans="15:32" x14ac:dyDescent="0.25">
      <c r="AE159" s="80"/>
    </row>
    <row r="160" spans="15:32" x14ac:dyDescent="0.25">
      <c r="AE160" s="80"/>
    </row>
    <row r="161" spans="31:81" x14ac:dyDescent="0.25">
      <c r="AE161" s="80"/>
    </row>
    <row r="162" spans="31:81" x14ac:dyDescent="0.25">
      <c r="AE162" s="80"/>
    </row>
    <row r="163" spans="31:81" x14ac:dyDescent="0.25">
      <c r="AE163" s="80"/>
      <c r="CA163" s="872" t="s">
        <v>78</v>
      </c>
      <c r="CB163" s="873"/>
      <c r="CC163" s="874"/>
    </row>
    <row r="164" spans="31:81" x14ac:dyDescent="0.25">
      <c r="AE164" s="80"/>
      <c r="CA164" s="127" t="s">
        <v>76</v>
      </c>
      <c r="CB164" s="128" t="s">
        <v>77</v>
      </c>
      <c r="CC164" s="129" t="s">
        <v>701</v>
      </c>
    </row>
    <row r="165" spans="31:81" x14ac:dyDescent="0.25">
      <c r="AE165" s="80"/>
      <c r="CA165" s="130">
        <v>101</v>
      </c>
      <c r="CB165" s="131" t="s">
        <v>712</v>
      </c>
      <c r="CC165" s="135">
        <v>2</v>
      </c>
    </row>
    <row r="166" spans="31:81" x14ac:dyDescent="0.25">
      <c r="AE166" s="80"/>
      <c r="CA166" s="130">
        <v>102</v>
      </c>
      <c r="CB166" s="131" t="s">
        <v>713</v>
      </c>
      <c r="CC166" s="135">
        <v>3</v>
      </c>
    </row>
    <row r="167" spans="31:81" x14ac:dyDescent="0.25">
      <c r="AE167" s="80"/>
      <c r="CA167" s="130">
        <v>103</v>
      </c>
      <c r="CB167" s="131" t="s">
        <v>714</v>
      </c>
      <c r="CC167" s="135">
        <v>4</v>
      </c>
    </row>
    <row r="168" spans="31:81" x14ac:dyDescent="0.25">
      <c r="AE168" s="80"/>
      <c r="CA168" s="130">
        <v>104</v>
      </c>
      <c r="CB168" s="131" t="s">
        <v>715</v>
      </c>
      <c r="CC168" s="135">
        <v>5</v>
      </c>
    </row>
    <row r="169" spans="31:81" x14ac:dyDescent="0.25">
      <c r="AE169" s="80"/>
      <c r="CA169" s="130">
        <v>111</v>
      </c>
      <c r="CB169" s="131" t="s">
        <v>716</v>
      </c>
      <c r="CC169" s="135">
        <v>4</v>
      </c>
    </row>
    <row r="170" spans="31:81" x14ac:dyDescent="0.25">
      <c r="AE170" s="80"/>
      <c r="CA170" s="130">
        <v>112</v>
      </c>
      <c r="CB170" s="131" t="s">
        <v>717</v>
      </c>
      <c r="CC170" s="135">
        <v>5</v>
      </c>
    </row>
    <row r="171" spans="31:81" x14ac:dyDescent="0.25">
      <c r="AE171" s="80"/>
      <c r="CA171" s="130">
        <v>121</v>
      </c>
      <c r="CB171" s="131" t="s">
        <v>718</v>
      </c>
      <c r="CC171" s="135">
        <v>4</v>
      </c>
    </row>
    <row r="172" spans="31:81" x14ac:dyDescent="0.25">
      <c r="AE172" s="80"/>
      <c r="CA172" s="130">
        <v>122</v>
      </c>
      <c r="CB172" s="131" t="s">
        <v>719</v>
      </c>
      <c r="CC172" s="135">
        <v>5</v>
      </c>
    </row>
    <row r="173" spans="31:81" x14ac:dyDescent="0.25">
      <c r="CA173" s="130">
        <v>123</v>
      </c>
      <c r="CB173" s="131" t="s">
        <v>720</v>
      </c>
      <c r="CC173" s="135">
        <v>6</v>
      </c>
    </row>
    <row r="174" spans="31:81" x14ac:dyDescent="0.25">
      <c r="CA174" s="130">
        <v>124</v>
      </c>
      <c r="CB174" s="131" t="s">
        <v>721</v>
      </c>
      <c r="CC174" s="135">
        <v>7</v>
      </c>
    </row>
    <row r="175" spans="31:81" x14ac:dyDescent="0.25">
      <c r="CA175" s="130">
        <v>131</v>
      </c>
      <c r="CB175" s="131" t="s">
        <v>722</v>
      </c>
      <c r="CC175" s="135">
        <v>4</v>
      </c>
    </row>
    <row r="176" spans="31:81" x14ac:dyDescent="0.25">
      <c r="CA176" s="130">
        <v>132</v>
      </c>
      <c r="CB176" s="131" t="s">
        <v>723</v>
      </c>
      <c r="CC176" s="135">
        <v>5</v>
      </c>
    </row>
    <row r="177" spans="79:81" x14ac:dyDescent="0.25">
      <c r="CA177" s="130">
        <v>133</v>
      </c>
      <c r="CB177" s="131" t="s">
        <v>724</v>
      </c>
      <c r="CC177" s="135">
        <v>6</v>
      </c>
    </row>
    <row r="178" spans="79:81" x14ac:dyDescent="0.25">
      <c r="CA178" s="130">
        <v>134</v>
      </c>
      <c r="CB178" s="131" t="s">
        <v>725</v>
      </c>
      <c r="CC178" s="135">
        <v>7</v>
      </c>
    </row>
    <row r="179" spans="79:81" x14ac:dyDescent="0.25">
      <c r="CA179" s="130">
        <v>138</v>
      </c>
      <c r="CB179" s="131" t="s">
        <v>726</v>
      </c>
      <c r="CC179" s="135">
        <v>6</v>
      </c>
    </row>
    <row r="180" spans="79:81" x14ac:dyDescent="0.25">
      <c r="CA180" s="130">
        <v>139</v>
      </c>
      <c r="CB180" s="131" t="s">
        <v>727</v>
      </c>
      <c r="CC180" s="135">
        <v>7</v>
      </c>
    </row>
    <row r="181" spans="79:81" x14ac:dyDescent="0.25">
      <c r="CA181" s="130">
        <v>141</v>
      </c>
      <c r="CB181" s="131" t="s">
        <v>728</v>
      </c>
      <c r="CC181" s="135">
        <v>8</v>
      </c>
    </row>
    <row r="182" spans="79:81" x14ac:dyDescent="0.25">
      <c r="CA182" s="130">
        <v>142</v>
      </c>
      <c r="CB182" s="131" t="s">
        <v>729</v>
      </c>
      <c r="CC182" s="135">
        <v>9</v>
      </c>
    </row>
    <row r="183" spans="79:81" x14ac:dyDescent="0.25">
      <c r="CA183" s="130">
        <v>143</v>
      </c>
      <c r="CB183" s="131" t="s">
        <v>730</v>
      </c>
      <c r="CC183" s="135">
        <v>10</v>
      </c>
    </row>
    <row r="184" spans="79:81" x14ac:dyDescent="0.25">
      <c r="CA184" s="130">
        <v>144</v>
      </c>
      <c r="CB184" s="131" t="s">
        <v>731</v>
      </c>
      <c r="CC184" s="135">
        <v>11</v>
      </c>
    </row>
    <row r="185" spans="79:81" x14ac:dyDescent="0.25">
      <c r="CA185" s="130">
        <v>150</v>
      </c>
      <c r="CB185" s="131" t="s">
        <v>732</v>
      </c>
      <c r="CC185" s="135">
        <v>8</v>
      </c>
    </row>
    <row r="186" spans="79:81" x14ac:dyDescent="0.25">
      <c r="CA186" s="130">
        <v>151</v>
      </c>
      <c r="CB186" s="131" t="s">
        <v>733</v>
      </c>
      <c r="CC186" s="135">
        <v>9</v>
      </c>
    </row>
    <row r="187" spans="79:81" x14ac:dyDescent="0.25">
      <c r="CA187" s="130">
        <v>152</v>
      </c>
      <c r="CB187" s="131" t="s">
        <v>734</v>
      </c>
      <c r="CC187" s="135">
        <v>10</v>
      </c>
    </row>
    <row r="188" spans="79:81" x14ac:dyDescent="0.25">
      <c r="CA188" s="130">
        <v>153</v>
      </c>
      <c r="CB188" s="131" t="s">
        <v>735</v>
      </c>
      <c r="CC188" s="135">
        <v>11</v>
      </c>
    </row>
    <row r="189" spans="79:81" x14ac:dyDescent="0.25">
      <c r="CA189" s="130">
        <v>154</v>
      </c>
      <c r="CB189" s="131" t="s">
        <v>736</v>
      </c>
      <c r="CC189" s="135">
        <v>12</v>
      </c>
    </row>
    <row r="190" spans="79:81" x14ac:dyDescent="0.25">
      <c r="CA190" s="130">
        <v>161</v>
      </c>
      <c r="CB190" s="131" t="s">
        <v>737</v>
      </c>
      <c r="CC190" s="135">
        <v>8</v>
      </c>
    </row>
    <row r="191" spans="79:81" x14ac:dyDescent="0.25">
      <c r="CA191" s="130">
        <v>162</v>
      </c>
      <c r="CB191" s="131" t="s">
        <v>738</v>
      </c>
      <c r="CC191" s="135">
        <v>9</v>
      </c>
    </row>
    <row r="192" spans="79:81" x14ac:dyDescent="0.25">
      <c r="CA192" s="130">
        <v>163</v>
      </c>
      <c r="CB192" s="131" t="s">
        <v>739</v>
      </c>
      <c r="CC192" s="135">
        <v>10</v>
      </c>
    </row>
    <row r="193" spans="79:81" x14ac:dyDescent="0.25">
      <c r="CA193" s="130">
        <v>164</v>
      </c>
      <c r="CB193" s="131" t="s">
        <v>740</v>
      </c>
      <c r="CC193" s="135">
        <v>11</v>
      </c>
    </row>
    <row r="194" spans="79:81" x14ac:dyDescent="0.25">
      <c r="CA194" s="130">
        <v>171</v>
      </c>
      <c r="CB194" s="131" t="s">
        <v>741</v>
      </c>
      <c r="CC194" s="135">
        <v>9</v>
      </c>
    </row>
    <row r="195" spans="79:81" x14ac:dyDescent="0.25">
      <c r="CA195" s="130">
        <v>172</v>
      </c>
      <c r="CB195" s="131" t="s">
        <v>742</v>
      </c>
      <c r="CC195" s="135">
        <v>10</v>
      </c>
    </row>
    <row r="196" spans="79:81" x14ac:dyDescent="0.25">
      <c r="CA196" s="130">
        <v>173</v>
      </c>
      <c r="CB196" s="131" t="s">
        <v>743</v>
      </c>
      <c r="CC196" s="135">
        <v>11</v>
      </c>
    </row>
    <row r="197" spans="79:81" x14ac:dyDescent="0.25">
      <c r="CA197" s="130">
        <v>174</v>
      </c>
      <c r="CB197" s="131" t="s">
        <v>744</v>
      </c>
      <c r="CC197" s="135">
        <v>12</v>
      </c>
    </row>
    <row r="198" spans="79:81" x14ac:dyDescent="0.25">
      <c r="CA198" s="130">
        <v>181</v>
      </c>
      <c r="CB198" s="131" t="s">
        <v>745</v>
      </c>
      <c r="CC198" s="135">
        <v>10</v>
      </c>
    </row>
    <row r="199" spans="79:81" x14ac:dyDescent="0.25">
      <c r="CA199" s="130">
        <v>183</v>
      </c>
      <c r="CB199" s="131" t="s">
        <v>746</v>
      </c>
      <c r="CC199" s="135">
        <v>12</v>
      </c>
    </row>
    <row r="200" spans="79:81" x14ac:dyDescent="0.25">
      <c r="CA200" s="130">
        <v>191</v>
      </c>
      <c r="CB200" s="131" t="s">
        <v>747</v>
      </c>
      <c r="CC200" s="135">
        <v>7</v>
      </c>
    </row>
    <row r="201" spans="79:81" x14ac:dyDescent="0.25">
      <c r="CA201" s="130">
        <v>192</v>
      </c>
      <c r="CB201" s="131" t="s">
        <v>748</v>
      </c>
      <c r="CC201" s="135">
        <v>8</v>
      </c>
    </row>
    <row r="202" spans="79:81" x14ac:dyDescent="0.25">
      <c r="CA202" s="130">
        <v>193</v>
      </c>
      <c r="CB202" s="131" t="s">
        <v>749</v>
      </c>
      <c r="CC202" s="135">
        <v>9</v>
      </c>
    </row>
    <row r="203" spans="79:81" x14ac:dyDescent="0.25">
      <c r="CA203" s="130">
        <v>201</v>
      </c>
      <c r="CB203" s="131" t="s">
        <v>750</v>
      </c>
      <c r="CC203" s="135">
        <v>2</v>
      </c>
    </row>
    <row r="204" spans="79:81" x14ac:dyDescent="0.25">
      <c r="CA204" s="130">
        <v>202</v>
      </c>
      <c r="CB204" s="131" t="s">
        <v>751</v>
      </c>
      <c r="CC204" s="135">
        <v>3</v>
      </c>
    </row>
    <row r="205" spans="79:81" x14ac:dyDescent="0.25">
      <c r="CA205" s="130">
        <v>211</v>
      </c>
      <c r="CB205" s="131" t="s">
        <v>752</v>
      </c>
      <c r="CC205" s="135">
        <v>4</v>
      </c>
    </row>
    <row r="206" spans="79:81" x14ac:dyDescent="0.25">
      <c r="CA206" s="130">
        <v>212</v>
      </c>
      <c r="CB206" s="131" t="s">
        <v>753</v>
      </c>
      <c r="CC206" s="135">
        <v>5</v>
      </c>
    </row>
    <row r="207" spans="79:81" x14ac:dyDescent="0.25">
      <c r="CA207" s="130">
        <v>213</v>
      </c>
      <c r="CB207" s="131" t="s">
        <v>754</v>
      </c>
      <c r="CC207" s="135">
        <v>6</v>
      </c>
    </row>
    <row r="208" spans="79:81" x14ac:dyDescent="0.25">
      <c r="CA208" s="130">
        <v>214</v>
      </c>
      <c r="CB208" s="131" t="s">
        <v>755</v>
      </c>
      <c r="CC208" s="135">
        <v>7</v>
      </c>
    </row>
    <row r="209" spans="79:81" x14ac:dyDescent="0.25">
      <c r="CA209" s="130">
        <v>221</v>
      </c>
      <c r="CB209" s="131" t="s">
        <v>756</v>
      </c>
      <c r="CC209" s="135">
        <v>8</v>
      </c>
    </row>
    <row r="210" spans="79:81" x14ac:dyDescent="0.25">
      <c r="CA210" s="130">
        <v>222</v>
      </c>
      <c r="CB210" s="131" t="s">
        <v>757</v>
      </c>
      <c r="CC210" s="135">
        <v>9</v>
      </c>
    </row>
    <row r="211" spans="79:81" x14ac:dyDescent="0.25">
      <c r="CA211" s="130">
        <v>223</v>
      </c>
      <c r="CB211" s="131" t="s">
        <v>758</v>
      </c>
      <c r="CC211" s="135">
        <v>10</v>
      </c>
    </row>
    <row r="212" spans="79:81" x14ac:dyDescent="0.25">
      <c r="CA212" s="130">
        <v>224</v>
      </c>
      <c r="CB212" s="131" t="s">
        <v>759</v>
      </c>
      <c r="CC212" s="135">
        <v>11</v>
      </c>
    </row>
    <row r="213" spans="79:81" x14ac:dyDescent="0.25">
      <c r="CA213" s="130">
        <v>241</v>
      </c>
      <c r="CB213" s="131" t="s">
        <v>760</v>
      </c>
      <c r="CC213" s="135">
        <v>8</v>
      </c>
    </row>
    <row r="214" spans="79:81" x14ac:dyDescent="0.25">
      <c r="CA214" s="130">
        <v>242</v>
      </c>
      <c r="CB214" s="131" t="s">
        <v>761</v>
      </c>
      <c r="CC214" s="135">
        <v>9</v>
      </c>
    </row>
    <row r="215" spans="79:81" x14ac:dyDescent="0.25">
      <c r="CA215" s="130">
        <v>243</v>
      </c>
      <c r="CB215" s="131" t="s">
        <v>762</v>
      </c>
      <c r="CC215" s="135">
        <v>10</v>
      </c>
    </row>
    <row r="216" spans="79:81" x14ac:dyDescent="0.25">
      <c r="CA216" s="130">
        <v>244</v>
      </c>
      <c r="CB216" s="131" t="s">
        <v>763</v>
      </c>
      <c r="CC216" s="135">
        <v>11</v>
      </c>
    </row>
    <row r="217" spans="79:81" x14ac:dyDescent="0.25">
      <c r="CA217" s="130">
        <v>250</v>
      </c>
      <c r="CB217" s="131" t="s">
        <v>764</v>
      </c>
      <c r="CC217" s="135">
        <v>8</v>
      </c>
    </row>
    <row r="218" spans="79:81" x14ac:dyDescent="0.25">
      <c r="CA218" s="130">
        <v>251</v>
      </c>
      <c r="CB218" s="131" t="s">
        <v>765</v>
      </c>
      <c r="CC218" s="135">
        <v>9</v>
      </c>
    </row>
    <row r="219" spans="79:81" x14ac:dyDescent="0.25">
      <c r="CA219" s="130">
        <v>252</v>
      </c>
      <c r="CB219" s="131" t="s">
        <v>766</v>
      </c>
      <c r="CC219" s="135">
        <v>10</v>
      </c>
    </row>
    <row r="220" spans="79:81" x14ac:dyDescent="0.25">
      <c r="CA220" s="130">
        <v>253</v>
      </c>
      <c r="CB220" s="131" t="s">
        <v>767</v>
      </c>
      <c r="CC220" s="135">
        <v>11</v>
      </c>
    </row>
    <row r="221" spans="79:81" x14ac:dyDescent="0.25">
      <c r="CA221" s="130">
        <v>254</v>
      </c>
      <c r="CB221" s="131" t="s">
        <v>768</v>
      </c>
      <c r="CC221" s="135">
        <v>12</v>
      </c>
    </row>
    <row r="222" spans="79:81" x14ac:dyDescent="0.25">
      <c r="CA222" s="130">
        <v>351</v>
      </c>
      <c r="CB222" s="131" t="s">
        <v>769</v>
      </c>
      <c r="CC222" s="135">
        <v>7</v>
      </c>
    </row>
    <row r="223" spans="79:81" x14ac:dyDescent="0.25">
      <c r="CA223" s="130">
        <v>352</v>
      </c>
      <c r="CB223" s="131" t="s">
        <v>770</v>
      </c>
      <c r="CC223" s="135">
        <v>8</v>
      </c>
    </row>
    <row r="224" spans="79:81" x14ac:dyDescent="0.25">
      <c r="CA224" s="130">
        <v>353</v>
      </c>
      <c r="CB224" s="131" t="s">
        <v>771</v>
      </c>
      <c r="CC224" s="135">
        <v>9</v>
      </c>
    </row>
    <row r="225" spans="79:81" x14ac:dyDescent="0.25">
      <c r="CA225" s="130">
        <v>354</v>
      </c>
      <c r="CB225" s="131" t="s">
        <v>772</v>
      </c>
      <c r="CC225" s="135">
        <v>10</v>
      </c>
    </row>
    <row r="226" spans="79:81" x14ac:dyDescent="0.25">
      <c r="CA226" s="130">
        <v>355</v>
      </c>
      <c r="CB226" s="131" t="s">
        <v>773</v>
      </c>
      <c r="CC226" s="135">
        <v>11</v>
      </c>
    </row>
    <row r="227" spans="79:81" x14ac:dyDescent="0.25">
      <c r="CA227" s="130">
        <v>356</v>
      </c>
      <c r="CB227" s="131" t="s">
        <v>774</v>
      </c>
      <c r="CC227" s="135">
        <v>12</v>
      </c>
    </row>
    <row r="228" spans="79:81" x14ac:dyDescent="0.25">
      <c r="CA228" s="130">
        <v>361</v>
      </c>
      <c r="CB228" s="131" t="s">
        <v>775</v>
      </c>
      <c r="CC228" s="135">
        <v>6</v>
      </c>
    </row>
    <row r="229" spans="79:81" x14ac:dyDescent="0.25">
      <c r="CA229" s="130">
        <v>362</v>
      </c>
      <c r="CB229" s="131" t="s">
        <v>776</v>
      </c>
      <c r="CC229" s="135">
        <v>7</v>
      </c>
    </row>
    <row r="230" spans="79:81" x14ac:dyDescent="0.25">
      <c r="CA230" s="130">
        <v>363</v>
      </c>
      <c r="CB230" s="131" t="s">
        <v>777</v>
      </c>
      <c r="CC230" s="135">
        <v>8</v>
      </c>
    </row>
    <row r="231" spans="79:81" x14ac:dyDescent="0.25">
      <c r="CA231" s="130">
        <v>364</v>
      </c>
      <c r="CB231" s="131" t="s">
        <v>778</v>
      </c>
      <c r="CC231" s="135">
        <v>9</v>
      </c>
    </row>
    <row r="232" spans="79:81" x14ac:dyDescent="0.25">
      <c r="CA232" s="130">
        <v>366</v>
      </c>
      <c r="CB232" s="131" t="s">
        <v>779</v>
      </c>
      <c r="CC232" s="135">
        <v>8</v>
      </c>
    </row>
    <row r="233" spans="79:81" x14ac:dyDescent="0.25">
      <c r="CA233" s="130">
        <v>367</v>
      </c>
      <c r="CB233" s="131" t="s">
        <v>780</v>
      </c>
      <c r="CC233" s="135">
        <v>9</v>
      </c>
    </row>
    <row r="234" spans="79:81" x14ac:dyDescent="0.25">
      <c r="CA234" s="130">
        <v>368</v>
      </c>
      <c r="CB234" s="131" t="s">
        <v>781</v>
      </c>
      <c r="CC234" s="135">
        <v>10</v>
      </c>
    </row>
    <row r="235" spans="79:81" x14ac:dyDescent="0.25">
      <c r="CA235" s="130">
        <v>371</v>
      </c>
      <c r="CB235" s="131" t="s">
        <v>782</v>
      </c>
      <c r="CC235" s="135">
        <v>7</v>
      </c>
    </row>
    <row r="236" spans="79:81" x14ac:dyDescent="0.25">
      <c r="CA236" s="130">
        <v>372</v>
      </c>
      <c r="CB236" s="131" t="s">
        <v>783</v>
      </c>
      <c r="CC236" s="135">
        <v>8</v>
      </c>
    </row>
    <row r="237" spans="79:81" x14ac:dyDescent="0.25">
      <c r="CA237" s="130">
        <v>373</v>
      </c>
      <c r="CB237" s="131" t="s">
        <v>784</v>
      </c>
      <c r="CC237" s="135">
        <v>9</v>
      </c>
    </row>
    <row r="238" spans="79:81" x14ac:dyDescent="0.25">
      <c r="CA238" s="130">
        <v>374</v>
      </c>
      <c r="CB238" s="131" t="s">
        <v>785</v>
      </c>
      <c r="CC238" s="135">
        <v>10</v>
      </c>
    </row>
    <row r="239" spans="79:81" x14ac:dyDescent="0.25">
      <c r="CA239" s="130">
        <v>375</v>
      </c>
      <c r="CB239" s="131" t="s">
        <v>786</v>
      </c>
      <c r="CC239" s="135">
        <v>11</v>
      </c>
    </row>
    <row r="240" spans="79:81" x14ac:dyDescent="0.25">
      <c r="CA240" s="130">
        <v>376</v>
      </c>
      <c r="CB240" s="131" t="s">
        <v>787</v>
      </c>
      <c r="CC240" s="135">
        <v>8</v>
      </c>
    </row>
    <row r="241" spans="79:81" x14ac:dyDescent="0.25">
      <c r="CA241" s="130">
        <v>377</v>
      </c>
      <c r="CB241" s="131" t="s">
        <v>788</v>
      </c>
      <c r="CC241" s="135">
        <v>9</v>
      </c>
    </row>
    <row r="242" spans="79:81" x14ac:dyDescent="0.25">
      <c r="CA242" s="130">
        <v>378</v>
      </c>
      <c r="CB242" s="131" t="s">
        <v>789</v>
      </c>
      <c r="CC242" s="135">
        <v>11</v>
      </c>
    </row>
    <row r="243" spans="79:81" x14ac:dyDescent="0.25">
      <c r="CA243" s="130">
        <v>381</v>
      </c>
      <c r="CB243" s="131" t="s">
        <v>732</v>
      </c>
      <c r="CC243" s="135">
        <v>10</v>
      </c>
    </row>
    <row r="244" spans="79:81" x14ac:dyDescent="0.25">
      <c r="CA244" s="130">
        <v>382</v>
      </c>
      <c r="CB244" s="131" t="s">
        <v>733</v>
      </c>
      <c r="CC244" s="135">
        <v>11</v>
      </c>
    </row>
    <row r="245" spans="79:81" x14ac:dyDescent="0.25">
      <c r="CA245" s="130">
        <v>383</v>
      </c>
      <c r="CB245" s="131" t="s">
        <v>734</v>
      </c>
      <c r="CC245" s="135">
        <v>12</v>
      </c>
    </row>
    <row r="246" spans="79:81" x14ac:dyDescent="0.25">
      <c r="CA246" s="130">
        <v>410</v>
      </c>
      <c r="CB246" s="131" t="s">
        <v>790</v>
      </c>
      <c r="CC246" s="135">
        <v>5</v>
      </c>
    </row>
    <row r="247" spans="79:81" x14ac:dyDescent="0.25">
      <c r="CA247" s="130">
        <v>411</v>
      </c>
      <c r="CB247" s="131" t="s">
        <v>791</v>
      </c>
      <c r="CC247" s="135">
        <v>6</v>
      </c>
    </row>
    <row r="248" spans="79:81" x14ac:dyDescent="0.25">
      <c r="CA248" s="130">
        <v>412</v>
      </c>
      <c r="CB248" s="131" t="s">
        <v>792</v>
      </c>
      <c r="CC248" s="135">
        <v>7</v>
      </c>
    </row>
    <row r="249" spans="79:81" x14ac:dyDescent="0.25">
      <c r="CA249" s="130">
        <v>413</v>
      </c>
      <c r="CB249" s="131" t="s">
        <v>793</v>
      </c>
      <c r="CC249" s="135">
        <v>8</v>
      </c>
    </row>
    <row r="250" spans="79:81" x14ac:dyDescent="0.25">
      <c r="CA250" s="130">
        <v>420</v>
      </c>
      <c r="CB250" s="131" t="s">
        <v>794</v>
      </c>
      <c r="CC250" s="135">
        <v>4</v>
      </c>
    </row>
    <row r="251" spans="79:81" x14ac:dyDescent="0.25">
      <c r="CA251" s="130">
        <v>421</v>
      </c>
      <c r="CB251" s="131" t="s">
        <v>795</v>
      </c>
      <c r="CC251" s="135">
        <v>5</v>
      </c>
    </row>
    <row r="252" spans="79:81" x14ac:dyDescent="0.25">
      <c r="CA252" s="130">
        <v>422</v>
      </c>
      <c r="CB252" s="131" t="s">
        <v>796</v>
      </c>
      <c r="CC252" s="135">
        <v>6</v>
      </c>
    </row>
    <row r="253" spans="79:81" x14ac:dyDescent="0.25">
      <c r="CA253" s="130">
        <v>423</v>
      </c>
      <c r="CB253" s="131" t="s">
        <v>797</v>
      </c>
      <c r="CC253" s="135">
        <v>7</v>
      </c>
    </row>
    <row r="254" spans="79:81" x14ac:dyDescent="0.25">
      <c r="CA254" s="130">
        <v>424</v>
      </c>
      <c r="CB254" s="131" t="s">
        <v>798</v>
      </c>
      <c r="CC254" s="135">
        <v>8</v>
      </c>
    </row>
    <row r="255" spans="79:81" x14ac:dyDescent="0.25">
      <c r="CA255" s="130">
        <v>430</v>
      </c>
      <c r="CB255" s="131" t="s">
        <v>799</v>
      </c>
      <c r="CC255" s="135">
        <v>6</v>
      </c>
    </row>
    <row r="256" spans="79:81" x14ac:dyDescent="0.25">
      <c r="CA256" s="130">
        <v>431</v>
      </c>
      <c r="CB256" s="131" t="s">
        <v>800</v>
      </c>
      <c r="CC256" s="135">
        <v>7</v>
      </c>
    </row>
    <row r="257" spans="79:81" x14ac:dyDescent="0.25">
      <c r="CA257" s="130">
        <v>432</v>
      </c>
      <c r="CB257" s="131" t="s">
        <v>801</v>
      </c>
      <c r="CC257" s="135">
        <v>8</v>
      </c>
    </row>
    <row r="258" spans="79:81" x14ac:dyDescent="0.25">
      <c r="CA258" s="130">
        <v>433</v>
      </c>
      <c r="CB258" s="131" t="s">
        <v>802</v>
      </c>
      <c r="CC258" s="135">
        <v>9</v>
      </c>
    </row>
    <row r="259" spans="79:81" x14ac:dyDescent="0.25">
      <c r="CA259" s="130">
        <v>434</v>
      </c>
      <c r="CB259" s="131" t="s">
        <v>803</v>
      </c>
      <c r="CC259" s="135">
        <v>10</v>
      </c>
    </row>
    <row r="260" spans="79:81" x14ac:dyDescent="0.25">
      <c r="CA260" s="130">
        <v>441</v>
      </c>
      <c r="CB260" s="131" t="s">
        <v>804</v>
      </c>
      <c r="CC260" s="135">
        <v>7</v>
      </c>
    </row>
    <row r="261" spans="79:81" x14ac:dyDescent="0.25">
      <c r="CA261" s="130">
        <v>442</v>
      </c>
      <c r="CB261" s="131" t="s">
        <v>805</v>
      </c>
      <c r="CC261" s="135">
        <v>8</v>
      </c>
    </row>
    <row r="262" spans="79:81" x14ac:dyDescent="0.25">
      <c r="CA262" s="130">
        <v>443</v>
      </c>
      <c r="CB262" s="131" t="s">
        <v>806</v>
      </c>
      <c r="CC262" s="135">
        <v>9</v>
      </c>
    </row>
    <row r="263" spans="79:81" x14ac:dyDescent="0.25">
      <c r="CA263" s="130">
        <v>444</v>
      </c>
      <c r="CB263" s="131" t="s">
        <v>807</v>
      </c>
      <c r="CC263" s="135">
        <v>10</v>
      </c>
    </row>
    <row r="264" spans="79:81" x14ac:dyDescent="0.25">
      <c r="CA264" s="130">
        <v>451</v>
      </c>
      <c r="CB264" s="131" t="s">
        <v>808</v>
      </c>
      <c r="CC264" s="135">
        <v>7</v>
      </c>
    </row>
    <row r="265" spans="79:81" x14ac:dyDescent="0.25">
      <c r="CA265" s="130">
        <v>452</v>
      </c>
      <c r="CB265" s="131" t="s">
        <v>809</v>
      </c>
      <c r="CC265" s="135">
        <v>8</v>
      </c>
    </row>
    <row r="266" spans="79:81" x14ac:dyDescent="0.25">
      <c r="CA266" s="130">
        <v>453</v>
      </c>
      <c r="CB266" s="131" t="s">
        <v>810</v>
      </c>
      <c r="CC266" s="135">
        <v>9</v>
      </c>
    </row>
    <row r="267" spans="79:81" x14ac:dyDescent="0.25">
      <c r="CA267" s="130">
        <v>454</v>
      </c>
      <c r="CB267" s="131" t="s">
        <v>811</v>
      </c>
      <c r="CC267" s="135">
        <v>10</v>
      </c>
    </row>
    <row r="268" spans="79:81" x14ac:dyDescent="0.25">
      <c r="CA268" s="130">
        <v>460</v>
      </c>
      <c r="CB268" s="131" t="s">
        <v>812</v>
      </c>
      <c r="CC268" s="135">
        <v>6</v>
      </c>
    </row>
    <row r="269" spans="79:81" x14ac:dyDescent="0.25">
      <c r="CA269" s="130">
        <v>461</v>
      </c>
      <c r="CB269" s="131" t="s">
        <v>813</v>
      </c>
      <c r="CC269" s="135">
        <v>7</v>
      </c>
    </row>
    <row r="270" spans="79:81" x14ac:dyDescent="0.25">
      <c r="CA270" s="130">
        <v>462</v>
      </c>
      <c r="CB270" s="131" t="s">
        <v>814</v>
      </c>
      <c r="CC270" s="135">
        <v>8</v>
      </c>
    </row>
    <row r="271" spans="79:81" x14ac:dyDescent="0.25">
      <c r="CA271" s="130">
        <v>463</v>
      </c>
      <c r="CB271" s="131" t="s">
        <v>815</v>
      </c>
      <c r="CC271" s="135">
        <v>9</v>
      </c>
    </row>
    <row r="272" spans="79:81" x14ac:dyDescent="0.25">
      <c r="CA272" s="130">
        <v>464</v>
      </c>
      <c r="CB272" s="131" t="s">
        <v>816</v>
      </c>
      <c r="CC272" s="135">
        <v>10</v>
      </c>
    </row>
    <row r="273" spans="79:81" x14ac:dyDescent="0.25">
      <c r="CA273" s="130">
        <v>490</v>
      </c>
      <c r="CB273" s="131" t="s">
        <v>732</v>
      </c>
      <c r="CC273" s="135">
        <v>8</v>
      </c>
    </row>
    <row r="274" spans="79:81" x14ac:dyDescent="0.25">
      <c r="CA274" s="130">
        <v>491</v>
      </c>
      <c r="CB274" s="131" t="s">
        <v>733</v>
      </c>
      <c r="CC274" s="135">
        <v>9</v>
      </c>
    </row>
    <row r="275" spans="79:81" x14ac:dyDescent="0.25">
      <c r="CA275" s="130">
        <v>492</v>
      </c>
      <c r="CB275" s="131" t="s">
        <v>734</v>
      </c>
      <c r="CC275" s="135">
        <v>10</v>
      </c>
    </row>
    <row r="276" spans="79:81" x14ac:dyDescent="0.25">
      <c r="CA276" s="130">
        <v>493</v>
      </c>
      <c r="CB276" s="131" t="s">
        <v>817</v>
      </c>
      <c r="CC276" s="135">
        <v>11</v>
      </c>
    </row>
    <row r="277" spans="79:81" x14ac:dyDescent="0.25">
      <c r="CA277" s="130">
        <v>494</v>
      </c>
      <c r="CB277" s="131" t="s">
        <v>736</v>
      </c>
      <c r="CC277" s="135">
        <v>12</v>
      </c>
    </row>
    <row r="278" spans="79:81" x14ac:dyDescent="0.25">
      <c r="CA278" s="130">
        <v>501</v>
      </c>
      <c r="CB278" s="131" t="s">
        <v>818</v>
      </c>
      <c r="CC278" s="135">
        <v>1</v>
      </c>
    </row>
    <row r="279" spans="79:81" x14ac:dyDescent="0.25">
      <c r="CA279" s="130">
        <v>502</v>
      </c>
      <c r="CB279" s="131" t="s">
        <v>819</v>
      </c>
      <c r="CC279" s="135">
        <v>2</v>
      </c>
    </row>
    <row r="280" spans="79:81" x14ac:dyDescent="0.25">
      <c r="CA280" s="130">
        <v>504</v>
      </c>
      <c r="CB280" s="131" t="s">
        <v>821</v>
      </c>
      <c r="CC280" s="135">
        <v>4</v>
      </c>
    </row>
    <row r="281" spans="79:81" x14ac:dyDescent="0.25">
      <c r="CA281" s="130">
        <v>506</v>
      </c>
      <c r="CB281" s="131" t="s">
        <v>822</v>
      </c>
      <c r="CC281" s="135">
        <v>3</v>
      </c>
    </row>
    <row r="282" spans="79:81" x14ac:dyDescent="0.25">
      <c r="CA282" s="130">
        <v>507</v>
      </c>
      <c r="CB282" s="131" t="s">
        <v>823</v>
      </c>
      <c r="CC282" s="135">
        <v>4</v>
      </c>
    </row>
    <row r="283" spans="79:81" x14ac:dyDescent="0.25">
      <c r="CA283" s="130">
        <v>503</v>
      </c>
      <c r="CB283" s="131" t="s">
        <v>820</v>
      </c>
      <c r="CC283" s="135">
        <v>3</v>
      </c>
    </row>
    <row r="284" spans="79:81" x14ac:dyDescent="0.25">
      <c r="CA284" s="130">
        <v>508</v>
      </c>
      <c r="CB284" s="131" t="s">
        <v>824</v>
      </c>
      <c r="CC284" s="135">
        <v>5</v>
      </c>
    </row>
    <row r="285" spans="79:81" x14ac:dyDescent="0.25">
      <c r="CA285" s="130">
        <v>509</v>
      </c>
      <c r="CB285" s="131" t="s">
        <v>825</v>
      </c>
      <c r="CC285" s="135">
        <v>6</v>
      </c>
    </row>
    <row r="286" spans="79:81" x14ac:dyDescent="0.25">
      <c r="CA286" s="130">
        <v>511</v>
      </c>
      <c r="CB286" s="131" t="s">
        <v>826</v>
      </c>
      <c r="CC286" s="135">
        <v>4</v>
      </c>
    </row>
    <row r="287" spans="79:81" x14ac:dyDescent="0.25">
      <c r="CA287" s="130">
        <v>512</v>
      </c>
      <c r="CB287" s="131" t="s">
        <v>827</v>
      </c>
      <c r="CC287" s="135">
        <v>5</v>
      </c>
    </row>
    <row r="288" spans="79:81" x14ac:dyDescent="0.25">
      <c r="CA288" s="130">
        <v>513</v>
      </c>
      <c r="CB288" s="131" t="s">
        <v>828</v>
      </c>
      <c r="CC288" s="135">
        <v>6</v>
      </c>
    </row>
    <row r="289" spans="79:81" x14ac:dyDescent="0.25">
      <c r="CA289" s="130">
        <v>514</v>
      </c>
      <c r="CB289" s="131" t="s">
        <v>829</v>
      </c>
      <c r="CC289" s="135">
        <v>7</v>
      </c>
    </row>
    <row r="290" spans="79:81" x14ac:dyDescent="0.25">
      <c r="CA290" s="130">
        <v>516</v>
      </c>
      <c r="CB290" s="131" t="s">
        <v>830</v>
      </c>
      <c r="CC290" s="135">
        <v>4</v>
      </c>
    </row>
    <row r="291" spans="79:81" x14ac:dyDescent="0.25">
      <c r="CA291" s="130">
        <v>517</v>
      </c>
      <c r="CB291" s="131" t="s">
        <v>831</v>
      </c>
      <c r="CC291" s="135">
        <v>5</v>
      </c>
    </row>
    <row r="292" spans="79:81" x14ac:dyDescent="0.25">
      <c r="CA292" s="130">
        <v>518</v>
      </c>
      <c r="CB292" s="131" t="s">
        <v>832</v>
      </c>
      <c r="CC292" s="135">
        <v>6</v>
      </c>
    </row>
    <row r="293" spans="79:81" x14ac:dyDescent="0.25">
      <c r="CA293" s="130">
        <v>521</v>
      </c>
      <c r="CB293" s="131" t="s">
        <v>833</v>
      </c>
      <c r="CC293" s="135">
        <v>4</v>
      </c>
    </row>
    <row r="294" spans="79:81" x14ac:dyDescent="0.25">
      <c r="CA294" s="130">
        <v>522</v>
      </c>
      <c r="CB294" s="131" t="s">
        <v>834</v>
      </c>
      <c r="CC294" s="135">
        <v>5</v>
      </c>
    </row>
    <row r="295" spans="79:81" x14ac:dyDescent="0.25">
      <c r="CA295" s="130">
        <v>523</v>
      </c>
      <c r="CB295" s="131" t="s">
        <v>835</v>
      </c>
      <c r="CC295" s="135">
        <v>6</v>
      </c>
    </row>
    <row r="296" spans="79:81" x14ac:dyDescent="0.25">
      <c r="CA296" s="130">
        <v>524</v>
      </c>
      <c r="CB296" s="131" t="s">
        <v>836</v>
      </c>
      <c r="CC296" s="135">
        <v>7</v>
      </c>
    </row>
    <row r="297" spans="79:81" x14ac:dyDescent="0.25">
      <c r="CA297" s="130">
        <v>531</v>
      </c>
      <c r="CB297" s="131" t="s">
        <v>837</v>
      </c>
      <c r="CC297" s="135">
        <v>5</v>
      </c>
    </row>
    <row r="298" spans="79:81" x14ac:dyDescent="0.25">
      <c r="CA298" s="130">
        <v>532</v>
      </c>
      <c r="CB298" s="131" t="s">
        <v>838</v>
      </c>
      <c r="CC298" s="135">
        <v>6</v>
      </c>
    </row>
    <row r="299" spans="79:81" x14ac:dyDescent="0.25">
      <c r="CA299" s="130">
        <v>533</v>
      </c>
      <c r="CB299" s="131" t="s">
        <v>839</v>
      </c>
      <c r="CC299" s="135">
        <v>6</v>
      </c>
    </row>
    <row r="300" spans="79:81" x14ac:dyDescent="0.25">
      <c r="CA300" s="130">
        <v>534</v>
      </c>
      <c r="CB300" s="131" t="s">
        <v>840</v>
      </c>
      <c r="CC300" s="135">
        <v>7</v>
      </c>
    </row>
    <row r="301" spans="79:81" x14ac:dyDescent="0.25">
      <c r="CA301" s="130">
        <v>541</v>
      </c>
      <c r="CB301" s="131" t="s">
        <v>841</v>
      </c>
      <c r="CC301" s="135">
        <v>6</v>
      </c>
    </row>
    <row r="302" spans="79:81" x14ac:dyDescent="0.25">
      <c r="CA302" s="130">
        <v>542</v>
      </c>
      <c r="CB302" s="131" t="s">
        <v>842</v>
      </c>
      <c r="CC302" s="135">
        <v>7</v>
      </c>
    </row>
    <row r="303" spans="79:81" x14ac:dyDescent="0.25">
      <c r="CA303" s="130">
        <v>543</v>
      </c>
      <c r="CB303" s="131" t="s">
        <v>843</v>
      </c>
      <c r="CC303" s="135">
        <v>8</v>
      </c>
    </row>
    <row r="304" spans="79:81" x14ac:dyDescent="0.25">
      <c r="CA304" s="130">
        <v>544</v>
      </c>
      <c r="CB304" s="131" t="s">
        <v>844</v>
      </c>
      <c r="CC304" s="135">
        <v>9</v>
      </c>
    </row>
    <row r="305" spans="79:81" x14ac:dyDescent="0.25">
      <c r="CA305" s="130">
        <v>545</v>
      </c>
      <c r="CB305" s="131" t="s">
        <v>845</v>
      </c>
      <c r="CC305" s="135">
        <v>10</v>
      </c>
    </row>
    <row r="306" spans="79:81" x14ac:dyDescent="0.25">
      <c r="CA306" s="130">
        <v>550</v>
      </c>
      <c r="CB306" s="131" t="s">
        <v>846</v>
      </c>
      <c r="CC306" s="135">
        <v>7</v>
      </c>
    </row>
    <row r="307" spans="79:81" x14ac:dyDescent="0.25">
      <c r="CA307" s="130">
        <v>551</v>
      </c>
      <c r="CB307" s="131" t="s">
        <v>732</v>
      </c>
      <c r="CC307" s="135">
        <v>8</v>
      </c>
    </row>
    <row r="308" spans="79:81" x14ac:dyDescent="0.25">
      <c r="CA308" s="130">
        <v>552</v>
      </c>
      <c r="CB308" s="131" t="s">
        <v>733</v>
      </c>
      <c r="CC308" s="135">
        <v>9</v>
      </c>
    </row>
    <row r="309" spans="79:81" x14ac:dyDescent="0.25">
      <c r="CA309" s="130">
        <v>553</v>
      </c>
      <c r="CB309" s="131" t="s">
        <v>734</v>
      </c>
      <c r="CC309" s="135">
        <v>10</v>
      </c>
    </row>
    <row r="310" spans="79:81" x14ac:dyDescent="0.25">
      <c r="CA310" s="130">
        <v>554</v>
      </c>
      <c r="CB310" s="131" t="s">
        <v>817</v>
      </c>
      <c r="CC310" s="135">
        <v>11</v>
      </c>
    </row>
    <row r="311" spans="79:81" x14ac:dyDescent="0.25">
      <c r="CA311" s="130">
        <v>555</v>
      </c>
      <c r="CB311" s="132" t="s">
        <v>736</v>
      </c>
      <c r="CC311" s="135">
        <v>12</v>
      </c>
    </row>
    <row r="312" spans="79:81" x14ac:dyDescent="0.25">
      <c r="CA312" s="130">
        <v>561</v>
      </c>
      <c r="CB312" s="131" t="s">
        <v>847</v>
      </c>
      <c r="CC312" s="135">
        <v>3</v>
      </c>
    </row>
    <row r="313" spans="79:81" x14ac:dyDescent="0.25">
      <c r="CA313" s="130">
        <v>562</v>
      </c>
      <c r="CB313" s="131" t="s">
        <v>848</v>
      </c>
      <c r="CC313" s="135">
        <v>4</v>
      </c>
    </row>
    <row r="314" spans="79:81" x14ac:dyDescent="0.25">
      <c r="CA314" s="130">
        <v>563</v>
      </c>
      <c r="CB314" s="131" t="s">
        <v>849</v>
      </c>
      <c r="CC314" s="135">
        <v>5</v>
      </c>
    </row>
    <row r="315" spans="79:81" x14ac:dyDescent="0.25">
      <c r="CA315" s="130">
        <v>564</v>
      </c>
      <c r="CB315" s="131" t="s">
        <v>850</v>
      </c>
      <c r="CC315" s="135">
        <v>6</v>
      </c>
    </row>
    <row r="316" spans="79:81" x14ac:dyDescent="0.25">
      <c r="CA316" s="130">
        <v>565</v>
      </c>
      <c r="CB316" s="131" t="s">
        <v>851</v>
      </c>
      <c r="CC316" s="135">
        <v>7</v>
      </c>
    </row>
    <row r="317" spans="79:81" x14ac:dyDescent="0.25">
      <c r="CA317" s="130">
        <v>566</v>
      </c>
      <c r="CB317" s="131" t="s">
        <v>0</v>
      </c>
      <c r="CC317" s="135">
        <v>8</v>
      </c>
    </row>
    <row r="318" spans="79:81" x14ac:dyDescent="0.25">
      <c r="CA318" s="130">
        <v>571</v>
      </c>
      <c r="CB318" s="131" t="s">
        <v>1</v>
      </c>
      <c r="CC318" s="135">
        <v>3</v>
      </c>
    </row>
    <row r="319" spans="79:81" x14ac:dyDescent="0.25">
      <c r="CA319" s="130">
        <v>572</v>
      </c>
      <c r="CB319" s="131" t="s">
        <v>2</v>
      </c>
      <c r="CC319" s="135">
        <v>4</v>
      </c>
    </row>
    <row r="320" spans="79:81" x14ac:dyDescent="0.25">
      <c r="CA320" s="130">
        <v>573</v>
      </c>
      <c r="CB320" s="131" t="s">
        <v>3</v>
      </c>
      <c r="CC320" s="135">
        <v>5</v>
      </c>
    </row>
    <row r="321" spans="79:81" x14ac:dyDescent="0.25">
      <c r="CA321" s="130">
        <v>574</v>
      </c>
      <c r="CB321" s="131" t="s">
        <v>4</v>
      </c>
      <c r="CC321" s="135">
        <v>6</v>
      </c>
    </row>
    <row r="322" spans="79:81" x14ac:dyDescent="0.25">
      <c r="CA322" s="130">
        <v>575</v>
      </c>
      <c r="CB322" s="131" t="s">
        <v>5</v>
      </c>
      <c r="CC322" s="135">
        <v>7</v>
      </c>
    </row>
    <row r="323" spans="79:81" x14ac:dyDescent="0.25">
      <c r="CA323" s="130">
        <v>576</v>
      </c>
      <c r="CB323" s="131" t="s">
        <v>6</v>
      </c>
      <c r="CC323" s="135">
        <v>8</v>
      </c>
    </row>
    <row r="324" spans="79:81" x14ac:dyDescent="0.25">
      <c r="CA324" s="130">
        <v>577</v>
      </c>
      <c r="CB324" s="131" t="s">
        <v>7</v>
      </c>
      <c r="CC324" s="136"/>
    </row>
    <row r="325" spans="79:81" x14ac:dyDescent="0.25">
      <c r="CA325" s="130">
        <v>578</v>
      </c>
      <c r="CB325" s="131" t="s">
        <v>8</v>
      </c>
      <c r="CC325" s="135">
        <v>7</v>
      </c>
    </row>
    <row r="326" spans="79:81" x14ac:dyDescent="0.25">
      <c r="CA326" s="130">
        <v>580</v>
      </c>
      <c r="CB326" s="131" t="s">
        <v>9</v>
      </c>
      <c r="CC326" s="135">
        <v>2</v>
      </c>
    </row>
    <row r="327" spans="79:81" x14ac:dyDescent="0.25">
      <c r="CA327" s="130">
        <v>581</v>
      </c>
      <c r="CB327" s="131" t="s">
        <v>10</v>
      </c>
      <c r="CC327" s="135">
        <v>3</v>
      </c>
    </row>
    <row r="328" spans="79:81" x14ac:dyDescent="0.25">
      <c r="CA328" s="130">
        <v>582</v>
      </c>
      <c r="CB328" s="131" t="s">
        <v>11</v>
      </c>
      <c r="CC328" s="135">
        <v>4</v>
      </c>
    </row>
    <row r="329" spans="79:81" x14ac:dyDescent="0.25">
      <c r="CA329" s="130">
        <v>583</v>
      </c>
      <c r="CB329" s="131" t="s">
        <v>12</v>
      </c>
      <c r="CC329" s="135">
        <v>4</v>
      </c>
    </row>
    <row r="330" spans="79:81" x14ac:dyDescent="0.25">
      <c r="CA330" s="130">
        <v>584</v>
      </c>
      <c r="CB330" s="131" t="s">
        <v>13</v>
      </c>
      <c r="CC330" s="135">
        <v>5</v>
      </c>
    </row>
    <row r="331" spans="79:81" x14ac:dyDescent="0.25">
      <c r="CA331" s="130">
        <v>585</v>
      </c>
      <c r="CB331" s="131" t="s">
        <v>14</v>
      </c>
      <c r="CC331" s="135">
        <v>6</v>
      </c>
    </row>
    <row r="332" spans="79:81" x14ac:dyDescent="0.25">
      <c r="CA332" s="130">
        <v>586</v>
      </c>
      <c r="CB332" s="131" t="s">
        <v>15</v>
      </c>
      <c r="CC332" s="135">
        <v>7</v>
      </c>
    </row>
    <row r="333" spans="79:81" x14ac:dyDescent="0.25">
      <c r="CA333" s="130">
        <v>587</v>
      </c>
      <c r="CB333" s="131" t="s">
        <v>16</v>
      </c>
      <c r="CC333" s="135">
        <v>8</v>
      </c>
    </row>
    <row r="334" spans="79:81" x14ac:dyDescent="0.25">
      <c r="CA334" s="130">
        <v>590</v>
      </c>
      <c r="CB334" s="131" t="s">
        <v>846</v>
      </c>
      <c r="CC334" s="135">
        <v>7</v>
      </c>
    </row>
    <row r="335" spans="79:81" x14ac:dyDescent="0.25">
      <c r="CA335" s="130">
        <v>591</v>
      </c>
      <c r="CB335" s="131" t="s">
        <v>17</v>
      </c>
      <c r="CC335" s="135">
        <v>8</v>
      </c>
    </row>
    <row r="336" spans="79:81" x14ac:dyDescent="0.25">
      <c r="CA336" s="130">
        <v>592</v>
      </c>
      <c r="CB336" s="131" t="s">
        <v>18</v>
      </c>
      <c r="CC336" s="135">
        <v>9</v>
      </c>
    </row>
    <row r="337" spans="79:81" x14ac:dyDescent="0.25">
      <c r="CA337" s="130">
        <v>593</v>
      </c>
      <c r="CB337" s="131" t="s">
        <v>19</v>
      </c>
      <c r="CC337" s="135">
        <v>10</v>
      </c>
    </row>
    <row r="338" spans="79:81" x14ac:dyDescent="0.25">
      <c r="CA338" s="130">
        <v>594</v>
      </c>
      <c r="CB338" s="131" t="s">
        <v>20</v>
      </c>
      <c r="CC338" s="135">
        <v>11</v>
      </c>
    </row>
    <row r="339" spans="79:81" x14ac:dyDescent="0.25">
      <c r="CA339" s="130">
        <v>601</v>
      </c>
      <c r="CB339" s="131" t="s">
        <v>21</v>
      </c>
      <c r="CC339" s="135">
        <v>4</v>
      </c>
    </row>
    <row r="340" spans="79:81" x14ac:dyDescent="0.25">
      <c r="CA340" s="130">
        <v>602</v>
      </c>
      <c r="CB340" s="131" t="s">
        <v>22</v>
      </c>
      <c r="CC340" s="135">
        <v>5</v>
      </c>
    </row>
    <row r="341" spans="79:81" x14ac:dyDescent="0.25">
      <c r="CA341" s="130">
        <v>603</v>
      </c>
      <c r="CB341" s="131" t="s">
        <v>23</v>
      </c>
      <c r="CC341" s="135">
        <v>6</v>
      </c>
    </row>
    <row r="342" spans="79:81" x14ac:dyDescent="0.25">
      <c r="CA342" s="130">
        <v>604</v>
      </c>
      <c r="CB342" s="131" t="s">
        <v>24</v>
      </c>
      <c r="CC342" s="135">
        <v>7</v>
      </c>
    </row>
    <row r="343" spans="79:81" x14ac:dyDescent="0.25">
      <c r="CA343" s="130">
        <v>611</v>
      </c>
      <c r="CB343" s="131" t="s">
        <v>25</v>
      </c>
      <c r="CC343" s="135">
        <v>1</v>
      </c>
    </row>
    <row r="344" spans="79:81" x14ac:dyDescent="0.25">
      <c r="CA344" s="130">
        <v>612</v>
      </c>
      <c r="CB344" s="131" t="s">
        <v>26</v>
      </c>
      <c r="CC344" s="135">
        <v>2</v>
      </c>
    </row>
    <row r="345" spans="79:81" x14ac:dyDescent="0.25">
      <c r="CA345" s="130">
        <v>613</v>
      </c>
      <c r="CB345" s="131" t="s">
        <v>27</v>
      </c>
      <c r="CC345" s="135">
        <v>3</v>
      </c>
    </row>
    <row r="346" spans="79:81" x14ac:dyDescent="0.25">
      <c r="CA346" s="130">
        <v>614</v>
      </c>
      <c r="CB346" s="131" t="s">
        <v>28</v>
      </c>
      <c r="CC346" s="135">
        <v>4</v>
      </c>
    </row>
    <row r="347" spans="79:81" x14ac:dyDescent="0.25">
      <c r="CA347" s="130">
        <v>631</v>
      </c>
      <c r="CB347" s="131" t="s">
        <v>29</v>
      </c>
      <c r="CC347" s="135">
        <v>8</v>
      </c>
    </row>
    <row r="348" spans="79:81" x14ac:dyDescent="0.25">
      <c r="CA348" s="130">
        <v>632</v>
      </c>
      <c r="CB348" s="131" t="s">
        <v>30</v>
      </c>
      <c r="CC348" s="135">
        <v>9</v>
      </c>
    </row>
    <row r="349" spans="79:81" x14ac:dyDescent="0.25">
      <c r="CA349" s="130">
        <v>633</v>
      </c>
      <c r="CB349" s="131" t="s">
        <v>31</v>
      </c>
      <c r="CC349" s="135">
        <v>10</v>
      </c>
    </row>
    <row r="350" spans="79:81" x14ac:dyDescent="0.25">
      <c r="CA350" s="130">
        <v>634</v>
      </c>
      <c r="CB350" s="131" t="s">
        <v>32</v>
      </c>
      <c r="CC350" s="135">
        <v>11</v>
      </c>
    </row>
    <row r="351" spans="79:81" x14ac:dyDescent="0.25">
      <c r="CA351" s="130">
        <v>690</v>
      </c>
      <c r="CB351" s="131" t="s">
        <v>732</v>
      </c>
      <c r="CC351" s="135">
        <v>8</v>
      </c>
    </row>
    <row r="352" spans="79:81" x14ac:dyDescent="0.25">
      <c r="CA352" s="130">
        <v>691</v>
      </c>
      <c r="CB352" s="131" t="s">
        <v>733</v>
      </c>
      <c r="CC352" s="135">
        <v>9</v>
      </c>
    </row>
    <row r="353" spans="79:81" x14ac:dyDescent="0.25">
      <c r="CA353" s="130">
        <v>692</v>
      </c>
      <c r="CB353" s="131" t="s">
        <v>734</v>
      </c>
      <c r="CC353" s="135">
        <v>10</v>
      </c>
    </row>
    <row r="354" spans="79:81" x14ac:dyDescent="0.25">
      <c r="CA354" s="130">
        <v>693</v>
      </c>
      <c r="CB354" s="131" t="s">
        <v>817</v>
      </c>
      <c r="CC354" s="135">
        <v>11</v>
      </c>
    </row>
    <row r="355" spans="79:81" x14ac:dyDescent="0.25">
      <c r="CA355" s="130">
        <v>694</v>
      </c>
      <c r="CB355" s="131" t="s">
        <v>736</v>
      </c>
      <c r="CC355" s="135">
        <v>12</v>
      </c>
    </row>
    <row r="356" spans="79:81" x14ac:dyDescent="0.25">
      <c r="CA356" s="130">
        <v>706</v>
      </c>
      <c r="CB356" s="131" t="s">
        <v>33</v>
      </c>
      <c r="CC356" s="135">
        <v>4</v>
      </c>
    </row>
    <row r="357" spans="79:81" x14ac:dyDescent="0.25">
      <c r="CA357" s="130">
        <v>707</v>
      </c>
      <c r="CB357" s="131" t="s">
        <v>34</v>
      </c>
      <c r="CC357" s="135">
        <v>5</v>
      </c>
    </row>
    <row r="358" spans="79:81" x14ac:dyDescent="0.25">
      <c r="CA358" s="130">
        <v>708</v>
      </c>
      <c r="CB358" s="131" t="s">
        <v>35</v>
      </c>
      <c r="CC358" s="135">
        <v>6</v>
      </c>
    </row>
    <row r="359" spans="79:81" x14ac:dyDescent="0.25">
      <c r="CA359" s="130">
        <v>709</v>
      </c>
      <c r="CB359" s="131" t="s">
        <v>36</v>
      </c>
      <c r="CC359" s="135">
        <v>7</v>
      </c>
    </row>
    <row r="360" spans="79:81" x14ac:dyDescent="0.25">
      <c r="CA360" s="130">
        <v>710</v>
      </c>
      <c r="CB360" s="131" t="s">
        <v>37</v>
      </c>
      <c r="CC360" s="135">
        <v>6</v>
      </c>
    </row>
    <row r="361" spans="79:81" x14ac:dyDescent="0.25">
      <c r="CA361" s="130">
        <v>711</v>
      </c>
      <c r="CB361" s="131" t="s">
        <v>38</v>
      </c>
      <c r="CC361" s="135">
        <v>7</v>
      </c>
    </row>
    <row r="362" spans="79:81" x14ac:dyDescent="0.25">
      <c r="CA362" s="130">
        <v>712</v>
      </c>
      <c r="CB362" s="131" t="s">
        <v>39</v>
      </c>
      <c r="CC362" s="135">
        <v>8</v>
      </c>
    </row>
    <row r="363" spans="79:81" x14ac:dyDescent="0.25">
      <c r="CA363" s="130">
        <v>713</v>
      </c>
      <c r="CB363" s="131" t="s">
        <v>40</v>
      </c>
      <c r="CC363" s="135">
        <v>9</v>
      </c>
    </row>
    <row r="364" spans="79:81" x14ac:dyDescent="0.25">
      <c r="CA364" s="130">
        <v>714</v>
      </c>
      <c r="CB364" s="131" t="s">
        <v>41</v>
      </c>
      <c r="CC364" s="135">
        <v>10</v>
      </c>
    </row>
    <row r="365" spans="79:81" x14ac:dyDescent="0.25">
      <c r="CA365" s="130">
        <v>720</v>
      </c>
      <c r="CB365" s="131" t="s">
        <v>42</v>
      </c>
      <c r="CC365" s="135">
        <v>6</v>
      </c>
    </row>
    <row r="366" spans="79:81" x14ac:dyDescent="0.25">
      <c r="CA366" s="130">
        <v>721</v>
      </c>
      <c r="CB366" s="131" t="s">
        <v>43</v>
      </c>
      <c r="CC366" s="135">
        <v>7</v>
      </c>
    </row>
    <row r="367" spans="79:81" x14ac:dyDescent="0.25">
      <c r="CA367" s="130">
        <v>722</v>
      </c>
      <c r="CB367" s="131" t="s">
        <v>44</v>
      </c>
      <c r="CC367" s="135">
        <v>8</v>
      </c>
    </row>
    <row r="368" spans="79:81" x14ac:dyDescent="0.25">
      <c r="CA368" s="130">
        <v>723</v>
      </c>
      <c r="CB368" s="131" t="s">
        <v>45</v>
      </c>
      <c r="CC368" s="135">
        <v>9</v>
      </c>
    </row>
    <row r="369" spans="79:81" x14ac:dyDescent="0.25">
      <c r="CA369" s="130">
        <v>724</v>
      </c>
      <c r="CB369" s="131" t="s">
        <v>46</v>
      </c>
      <c r="CC369" s="135">
        <v>10</v>
      </c>
    </row>
    <row r="370" spans="79:81" x14ac:dyDescent="0.25">
      <c r="CA370" s="130">
        <v>731</v>
      </c>
      <c r="CB370" s="131" t="s">
        <v>47</v>
      </c>
      <c r="CC370" s="135">
        <v>4</v>
      </c>
    </row>
    <row r="371" spans="79:81" x14ac:dyDescent="0.25">
      <c r="CA371" s="130">
        <v>732</v>
      </c>
      <c r="CB371" s="131" t="s">
        <v>48</v>
      </c>
      <c r="CC371" s="135">
        <v>5</v>
      </c>
    </row>
    <row r="372" spans="79:81" x14ac:dyDescent="0.25">
      <c r="CA372" s="130">
        <v>733</v>
      </c>
      <c r="CB372" s="131" t="s">
        <v>49</v>
      </c>
      <c r="CC372" s="135">
        <v>6</v>
      </c>
    </row>
    <row r="373" spans="79:81" x14ac:dyDescent="0.25">
      <c r="CA373" s="130">
        <v>741</v>
      </c>
      <c r="CB373" s="131" t="s">
        <v>50</v>
      </c>
      <c r="CC373" s="135">
        <v>7</v>
      </c>
    </row>
    <row r="374" spans="79:81" x14ac:dyDescent="0.25">
      <c r="CA374" s="130">
        <v>742</v>
      </c>
      <c r="CB374" s="131" t="s">
        <v>51</v>
      </c>
      <c r="CC374" s="135">
        <v>8</v>
      </c>
    </row>
    <row r="375" spans="79:81" x14ac:dyDescent="0.25">
      <c r="CA375" s="130">
        <v>743</v>
      </c>
      <c r="CB375" s="131" t="s">
        <v>52</v>
      </c>
      <c r="CC375" s="135">
        <v>9</v>
      </c>
    </row>
    <row r="376" spans="79:81" x14ac:dyDescent="0.25">
      <c r="CA376" s="130">
        <v>750</v>
      </c>
      <c r="CB376" s="131" t="s">
        <v>732</v>
      </c>
      <c r="CC376" s="135">
        <v>9</v>
      </c>
    </row>
    <row r="377" spans="79:81" x14ac:dyDescent="0.25">
      <c r="CA377" s="130">
        <v>751</v>
      </c>
      <c r="CB377" s="131" t="s">
        <v>733</v>
      </c>
      <c r="CC377" s="135">
        <v>10</v>
      </c>
    </row>
    <row r="378" spans="79:81" x14ac:dyDescent="0.25">
      <c r="CA378" s="130">
        <v>752</v>
      </c>
      <c r="CB378" s="131" t="s">
        <v>734</v>
      </c>
      <c r="CC378" s="135">
        <v>11</v>
      </c>
    </row>
    <row r="379" spans="79:81" x14ac:dyDescent="0.25">
      <c r="CA379" s="130">
        <v>753</v>
      </c>
      <c r="CB379" s="131" t="s">
        <v>735</v>
      </c>
      <c r="CC379" s="135">
        <v>12</v>
      </c>
    </row>
    <row r="380" spans="79:81" x14ac:dyDescent="0.25">
      <c r="CA380" s="130">
        <v>760</v>
      </c>
      <c r="CB380" s="131" t="s">
        <v>53</v>
      </c>
      <c r="CC380" s="135">
        <v>6</v>
      </c>
    </row>
    <row r="381" spans="79:81" x14ac:dyDescent="0.25">
      <c r="CA381" s="130">
        <v>761</v>
      </c>
      <c r="CB381" s="131" t="s">
        <v>54</v>
      </c>
      <c r="CC381" s="135">
        <v>7</v>
      </c>
    </row>
    <row r="382" spans="79:81" x14ac:dyDescent="0.25">
      <c r="CA382" s="130">
        <v>762</v>
      </c>
      <c r="CB382" s="131" t="s">
        <v>55</v>
      </c>
      <c r="CC382" s="135">
        <v>8</v>
      </c>
    </row>
    <row r="383" spans="79:81" x14ac:dyDescent="0.25">
      <c r="CA383" s="130">
        <v>763</v>
      </c>
      <c r="CB383" s="131" t="s">
        <v>56</v>
      </c>
      <c r="CC383" s="135">
        <v>9</v>
      </c>
    </row>
    <row r="384" spans="79:81" x14ac:dyDescent="0.25">
      <c r="CA384" s="130">
        <v>764</v>
      </c>
      <c r="CB384" s="131" t="s">
        <v>57</v>
      </c>
      <c r="CC384" s="135">
        <v>10</v>
      </c>
    </row>
    <row r="385" spans="79:81" x14ac:dyDescent="0.25">
      <c r="CA385" s="130">
        <v>770</v>
      </c>
      <c r="CB385" s="131" t="s">
        <v>53</v>
      </c>
      <c r="CC385" s="135">
        <v>6</v>
      </c>
    </row>
    <row r="386" spans="79:81" x14ac:dyDescent="0.25">
      <c r="CA386" s="130">
        <v>771</v>
      </c>
      <c r="CB386" s="131" t="s">
        <v>54</v>
      </c>
      <c r="CC386" s="135">
        <v>7</v>
      </c>
    </row>
    <row r="387" spans="79:81" x14ac:dyDescent="0.25">
      <c r="CA387" s="130">
        <v>772</v>
      </c>
      <c r="CB387" s="131" t="s">
        <v>55</v>
      </c>
      <c r="CC387" s="135">
        <v>8</v>
      </c>
    </row>
    <row r="388" spans="79:81" x14ac:dyDescent="0.25">
      <c r="CA388" s="130">
        <v>773</v>
      </c>
      <c r="CB388" s="131" t="s">
        <v>56</v>
      </c>
      <c r="CC388" s="135">
        <v>9</v>
      </c>
    </row>
    <row r="389" spans="79:81" x14ac:dyDescent="0.25">
      <c r="CA389" s="130">
        <v>774</v>
      </c>
      <c r="CB389" s="131" t="s">
        <v>57</v>
      </c>
      <c r="CC389" s="135">
        <v>10</v>
      </c>
    </row>
    <row r="390" spans="79:81" x14ac:dyDescent="0.25">
      <c r="CA390" s="130">
        <v>780</v>
      </c>
      <c r="CB390" s="131" t="s">
        <v>53</v>
      </c>
      <c r="CC390" s="135">
        <v>6</v>
      </c>
    </row>
    <row r="391" spans="79:81" x14ac:dyDescent="0.25">
      <c r="CA391" s="130">
        <v>780</v>
      </c>
      <c r="CB391" s="131" t="s">
        <v>53</v>
      </c>
      <c r="CC391" s="135">
        <v>6</v>
      </c>
    </row>
    <row r="392" spans="79:81" x14ac:dyDescent="0.25">
      <c r="CA392" s="130">
        <v>781</v>
      </c>
      <c r="CB392" s="131" t="s">
        <v>54</v>
      </c>
      <c r="CC392" s="135">
        <v>7</v>
      </c>
    </row>
    <row r="393" spans="79:81" x14ac:dyDescent="0.25">
      <c r="CA393" s="130">
        <v>781</v>
      </c>
      <c r="CB393" s="131" t="s">
        <v>54</v>
      </c>
      <c r="CC393" s="135">
        <v>7</v>
      </c>
    </row>
    <row r="394" spans="79:81" x14ac:dyDescent="0.25">
      <c r="CA394" s="130">
        <v>782</v>
      </c>
      <c r="CB394" s="131" t="s">
        <v>55</v>
      </c>
      <c r="CC394" s="135">
        <v>8</v>
      </c>
    </row>
    <row r="395" spans="79:81" x14ac:dyDescent="0.25">
      <c r="CA395" s="130">
        <v>782</v>
      </c>
      <c r="CB395" s="131" t="s">
        <v>55</v>
      </c>
      <c r="CC395" s="135">
        <v>8</v>
      </c>
    </row>
    <row r="396" spans="79:81" x14ac:dyDescent="0.25">
      <c r="CA396" s="130">
        <v>783</v>
      </c>
      <c r="CB396" s="131" t="s">
        <v>56</v>
      </c>
      <c r="CC396" s="135">
        <v>9</v>
      </c>
    </row>
    <row r="397" spans="79:81" x14ac:dyDescent="0.25">
      <c r="CA397" s="130">
        <v>783</v>
      </c>
      <c r="CB397" s="131" t="s">
        <v>56</v>
      </c>
      <c r="CC397" s="135">
        <v>9</v>
      </c>
    </row>
    <row r="398" spans="79:81" x14ac:dyDescent="0.25">
      <c r="CA398" s="130">
        <v>784</v>
      </c>
      <c r="CB398" s="131" t="s">
        <v>57</v>
      </c>
      <c r="CC398" s="135">
        <v>10</v>
      </c>
    </row>
    <row r="399" spans="79:81" x14ac:dyDescent="0.25">
      <c r="CA399" s="130">
        <v>784</v>
      </c>
      <c r="CB399" s="131" t="s">
        <v>57</v>
      </c>
      <c r="CC399" s="135">
        <v>10</v>
      </c>
    </row>
    <row r="400" spans="79:81" x14ac:dyDescent="0.25">
      <c r="CA400" s="130">
        <v>811</v>
      </c>
      <c r="CB400" s="131" t="s">
        <v>58</v>
      </c>
      <c r="CC400" s="135">
        <v>4</v>
      </c>
    </row>
    <row r="401" spans="79:81" x14ac:dyDescent="0.25">
      <c r="CA401" s="130">
        <v>812</v>
      </c>
      <c r="CB401" s="131" t="s">
        <v>59</v>
      </c>
      <c r="CC401" s="135">
        <v>5</v>
      </c>
    </row>
    <row r="402" spans="79:81" x14ac:dyDescent="0.25">
      <c r="CA402" s="130">
        <v>813</v>
      </c>
      <c r="CB402" s="131" t="s">
        <v>60</v>
      </c>
      <c r="CC402" s="135">
        <v>6</v>
      </c>
    </row>
    <row r="403" spans="79:81" x14ac:dyDescent="0.25">
      <c r="CA403" s="130">
        <v>814</v>
      </c>
      <c r="CB403" s="131" t="s">
        <v>61</v>
      </c>
      <c r="CC403" s="135">
        <v>7</v>
      </c>
    </row>
    <row r="404" spans="79:81" x14ac:dyDescent="0.25">
      <c r="CA404" s="130">
        <v>821</v>
      </c>
      <c r="CB404" s="131" t="s">
        <v>62</v>
      </c>
      <c r="CC404" s="135">
        <v>7</v>
      </c>
    </row>
    <row r="405" spans="79:81" x14ac:dyDescent="0.25">
      <c r="CA405" s="130">
        <v>822</v>
      </c>
      <c r="CB405" s="131" t="s">
        <v>63</v>
      </c>
      <c r="CC405" s="135">
        <v>8</v>
      </c>
    </row>
    <row r="406" spans="79:81" x14ac:dyDescent="0.25">
      <c r="CA406" s="130">
        <v>823</v>
      </c>
      <c r="CB406" s="131" t="s">
        <v>64</v>
      </c>
      <c r="CC406" s="135">
        <v>9</v>
      </c>
    </row>
    <row r="407" spans="79:81" x14ac:dyDescent="0.25">
      <c r="CA407" s="130">
        <v>824</v>
      </c>
      <c r="CB407" s="131" t="s">
        <v>65</v>
      </c>
      <c r="CC407" s="135">
        <v>10</v>
      </c>
    </row>
    <row r="408" spans="79:81" x14ac:dyDescent="0.25">
      <c r="CA408" s="130">
        <v>850</v>
      </c>
      <c r="CB408" s="131" t="s">
        <v>732</v>
      </c>
      <c r="CC408" s="135">
        <v>8</v>
      </c>
    </row>
    <row r="409" spans="79:81" x14ac:dyDescent="0.25">
      <c r="CA409" s="130">
        <v>851</v>
      </c>
      <c r="CB409" s="131" t="s">
        <v>733</v>
      </c>
      <c r="CC409" s="135">
        <v>9</v>
      </c>
    </row>
    <row r="410" spans="79:81" x14ac:dyDescent="0.25">
      <c r="CA410" s="130">
        <v>852</v>
      </c>
      <c r="CB410" s="131" t="s">
        <v>734</v>
      </c>
      <c r="CC410" s="135">
        <v>10</v>
      </c>
    </row>
    <row r="411" spans="79:81" x14ac:dyDescent="0.25">
      <c r="CA411" s="130">
        <v>853</v>
      </c>
      <c r="CB411" s="131" t="s">
        <v>735</v>
      </c>
      <c r="CC411" s="135">
        <v>11</v>
      </c>
    </row>
    <row r="412" spans="79:81" x14ac:dyDescent="0.25">
      <c r="CA412" s="130">
        <v>951</v>
      </c>
      <c r="CB412" s="131" t="s">
        <v>66</v>
      </c>
      <c r="CC412" s="135">
        <v>6</v>
      </c>
    </row>
    <row r="413" spans="79:81" x14ac:dyDescent="0.25">
      <c r="CA413" s="130">
        <v>952</v>
      </c>
      <c r="CB413" s="131" t="s">
        <v>67</v>
      </c>
      <c r="CC413" s="135">
        <v>7</v>
      </c>
    </row>
    <row r="414" spans="79:81" x14ac:dyDescent="0.25">
      <c r="CA414" s="130">
        <v>953</v>
      </c>
      <c r="CB414" s="131" t="s">
        <v>68</v>
      </c>
      <c r="CC414" s="135">
        <v>8</v>
      </c>
    </row>
    <row r="415" spans="79:81" x14ac:dyDescent="0.25">
      <c r="CA415" s="130">
        <v>954</v>
      </c>
      <c r="CB415" s="131" t="s">
        <v>69</v>
      </c>
      <c r="CC415" s="135">
        <v>8</v>
      </c>
    </row>
    <row r="416" spans="79:81" x14ac:dyDescent="0.25">
      <c r="CA416" s="130">
        <v>955</v>
      </c>
      <c r="CB416" s="131" t="s">
        <v>70</v>
      </c>
      <c r="CC416" s="135">
        <v>9</v>
      </c>
    </row>
    <row r="417" spans="79:81" x14ac:dyDescent="0.25">
      <c r="CA417" s="130">
        <v>961</v>
      </c>
      <c r="CB417" s="131" t="s">
        <v>71</v>
      </c>
      <c r="CC417" s="135">
        <v>6</v>
      </c>
    </row>
    <row r="418" spans="79:81" x14ac:dyDescent="0.25">
      <c r="CA418" s="130">
        <v>962</v>
      </c>
      <c r="CB418" s="131" t="s">
        <v>72</v>
      </c>
      <c r="CC418" s="135">
        <v>7</v>
      </c>
    </row>
    <row r="419" spans="79:81" x14ac:dyDescent="0.25">
      <c r="CA419" s="130">
        <v>963</v>
      </c>
      <c r="CB419" s="131" t="s">
        <v>73</v>
      </c>
      <c r="CC419" s="135">
        <v>8</v>
      </c>
    </row>
    <row r="420" spans="79:81" x14ac:dyDescent="0.25">
      <c r="CA420" s="130">
        <v>971</v>
      </c>
      <c r="CB420" s="131" t="s">
        <v>74</v>
      </c>
      <c r="CC420" s="135">
        <v>6</v>
      </c>
    </row>
    <row r="421" spans="79:81" x14ac:dyDescent="0.25">
      <c r="CA421" s="133">
        <v>972</v>
      </c>
      <c r="CB421" s="134" t="s">
        <v>75</v>
      </c>
      <c r="CC421" s="137">
        <v>7</v>
      </c>
    </row>
  </sheetData>
  <autoFilter ref="A3:Q147"/>
  <mergeCells count="18">
    <mergeCell ref="A3:A4"/>
    <mergeCell ref="B3:B4"/>
    <mergeCell ref="C3:C4"/>
    <mergeCell ref="G3:G4"/>
    <mergeCell ref="D3:D4"/>
    <mergeCell ref="E3:E4"/>
    <mergeCell ref="F3:F4"/>
    <mergeCell ref="H3:H4"/>
    <mergeCell ref="I3:I4"/>
    <mergeCell ref="J3:J4"/>
    <mergeCell ref="O3:O4"/>
    <mergeCell ref="N3:N4"/>
    <mergeCell ref="CA163:CC163"/>
    <mergeCell ref="Q3:Q4"/>
    <mergeCell ref="K3:K4"/>
    <mergeCell ref="L3:L4"/>
    <mergeCell ref="M3:M4"/>
    <mergeCell ref="P3:P4"/>
  </mergeCells>
  <phoneticPr fontId="0" type="noConversion"/>
  <conditionalFormatting sqref="BR10:BR18 BR20:BR138">
    <cfRule type="cellIs" dxfId="0" priority="1" stopIfTrue="1" operator="notEqual">
      <formula>$BV10</formula>
    </cfRule>
  </conditionalFormatting>
  <printOptions horizontalCentered="1"/>
  <pageMargins left="0.19685039370078741" right="0.19685039370078741" top="0.78740157480314965" bottom="0.4" header="0.25" footer="0.21"/>
  <pageSetup paperSize="9" scale="95" fitToHeight="5" orientation="landscape" horizontalDpi="4294967292" r:id="rId1"/>
  <headerFooter alignWithMargins="0">
    <oddHeader>&amp;L&amp;7INGENIEURBUREAU
A. AEGERTER &amp; DR. O. BOSSHARDT AG
BASEL, MÖHLIN&amp;R&amp;G</oddHeader>
    <oddFooter>&amp;R&amp;9 131.060.FWG / V 38.0 / Gültig ab: 01.09.11 / Seite &amp;P (&amp;N)</oddFooter>
  </headerFooter>
  <drawing r:id="rId2"/>
  <legacyDrawingHF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73"/>
  <sheetViews>
    <sheetView zoomScaleNormal="100" zoomScaleSheetLayoutView="75" workbookViewId="0">
      <pane ySplit="4" topLeftCell="A28" activePane="bottomLeft" state="frozen"/>
      <selection pane="bottomLeft" activeCell="V51" sqref="V51"/>
    </sheetView>
  </sheetViews>
  <sheetFormatPr baseColWidth="10" defaultColWidth="3.7109375" defaultRowHeight="13.5" x14ac:dyDescent="0.25"/>
  <cols>
    <col min="1" max="3" width="3.28515625" style="11" customWidth="1"/>
    <col min="4" max="5" width="3.28515625" style="49" customWidth="1"/>
    <col min="6" max="6" width="3.28515625" style="50" customWidth="1"/>
    <col min="7" max="8" width="3.28515625" style="51" customWidth="1"/>
    <col min="9" max="9" width="3.28515625" style="50" customWidth="1"/>
    <col min="10" max="10" width="3.28515625" style="51" customWidth="1"/>
    <col min="11" max="14" width="3.28515625" style="50" customWidth="1"/>
    <col min="15" max="15" width="3.7109375" style="48" customWidth="1"/>
    <col min="16" max="17" width="3.28515625" style="12" customWidth="1"/>
    <col min="18" max="18" width="5" style="45" customWidth="1"/>
    <col min="19" max="19" width="16" style="11" customWidth="1"/>
    <col min="20" max="20" width="5" style="13" bestFit="1" customWidth="1"/>
    <col min="21" max="21" width="20.28515625" style="37" customWidth="1"/>
    <col min="22" max="22" width="6.85546875" style="13" customWidth="1"/>
    <col min="23" max="23" width="17.140625" style="37" customWidth="1"/>
    <col min="24" max="24" width="5.85546875" style="13" bestFit="1" customWidth="1"/>
    <col min="25" max="25" width="32.5703125" style="37" customWidth="1"/>
    <col min="26" max="26" width="6.5703125" style="13" customWidth="1"/>
    <col min="27" max="27" width="26.5703125" style="14" customWidth="1"/>
    <col min="28" max="28" width="7.140625" style="13" customWidth="1"/>
    <col min="29" max="29" width="5.7109375" style="13" customWidth="1"/>
    <col min="30" max="30" width="5" style="11" customWidth="1"/>
    <col min="31" max="31" width="23.5703125" style="11" customWidth="1"/>
    <col min="32" max="32" width="22.85546875" style="11" customWidth="1"/>
    <col min="33" max="16384" width="3.7109375" style="11"/>
  </cols>
  <sheetData>
    <row r="1" spans="1:32" ht="33.950000000000003" customHeight="1" thickBot="1" x14ac:dyDescent="0.3">
      <c r="A1" s="62"/>
      <c r="B1" s="62"/>
      <c r="C1" s="62"/>
      <c r="D1" s="61"/>
      <c r="E1" s="61"/>
      <c r="F1" s="61"/>
      <c r="G1" s="62"/>
      <c r="H1" s="62"/>
      <c r="I1" s="61"/>
      <c r="J1" s="62"/>
      <c r="K1" s="61"/>
      <c r="L1" s="61"/>
      <c r="M1" s="61"/>
      <c r="N1" s="63"/>
      <c r="O1" s="62"/>
      <c r="P1" s="63"/>
      <c r="Q1" s="63"/>
      <c r="R1" s="8"/>
      <c r="S1" s="8" t="s">
        <v>79</v>
      </c>
      <c r="T1" s="9"/>
      <c r="U1" s="36"/>
      <c r="V1" s="10"/>
      <c r="W1" s="36"/>
      <c r="X1" s="10"/>
      <c r="Y1" s="39"/>
      <c r="Z1" s="9"/>
      <c r="AA1" s="9"/>
      <c r="AB1" s="9"/>
      <c r="AC1" s="9"/>
    </row>
    <row r="2" spans="1:32" s="1" customFormat="1" ht="20.100000000000001" customHeight="1" x14ac:dyDescent="0.2">
      <c r="A2" s="4"/>
      <c r="B2" s="5"/>
      <c r="C2" s="2"/>
      <c r="D2" s="6"/>
      <c r="E2" s="2"/>
      <c r="F2" s="6"/>
      <c r="G2" s="2"/>
      <c r="H2" s="3"/>
      <c r="I2" s="7"/>
      <c r="J2" s="7"/>
      <c r="R2" s="70"/>
      <c r="S2" s="70"/>
      <c r="T2" s="70"/>
      <c r="U2" s="70"/>
      <c r="V2" s="70"/>
      <c r="W2" s="70"/>
      <c r="X2" s="70"/>
      <c r="Y2" s="70"/>
      <c r="Z2" s="70"/>
      <c r="AA2" s="70"/>
      <c r="AB2" s="71" t="s">
        <v>648</v>
      </c>
      <c r="AC2" s="70"/>
    </row>
    <row r="3" spans="1:32" s="19" customFormat="1" ht="17.45" customHeight="1" x14ac:dyDescent="0.2">
      <c r="A3" s="899" t="s">
        <v>346</v>
      </c>
      <c r="B3" s="899" t="s">
        <v>347</v>
      </c>
      <c r="C3" s="899" t="s">
        <v>348</v>
      </c>
      <c r="D3" s="901" t="s">
        <v>349</v>
      </c>
      <c r="E3" s="901" t="s">
        <v>350</v>
      </c>
      <c r="F3" s="901" t="s">
        <v>351</v>
      </c>
      <c r="G3" s="899" t="s">
        <v>352</v>
      </c>
      <c r="H3" s="899" t="s">
        <v>110</v>
      </c>
      <c r="I3" s="901" t="s">
        <v>141</v>
      </c>
      <c r="J3" s="899" t="s">
        <v>353</v>
      </c>
      <c r="K3" s="900" t="s">
        <v>354</v>
      </c>
      <c r="L3" s="900" t="s">
        <v>355</v>
      </c>
      <c r="M3" s="900" t="s">
        <v>356</v>
      </c>
      <c r="N3" s="902" t="s">
        <v>398</v>
      </c>
      <c r="O3" s="899" t="s">
        <v>363</v>
      </c>
      <c r="P3" s="899" t="s">
        <v>431</v>
      </c>
      <c r="Q3" s="899" t="s">
        <v>362</v>
      </c>
      <c r="R3" s="72"/>
      <c r="S3" s="72" t="s">
        <v>80</v>
      </c>
      <c r="T3" s="73" t="s">
        <v>364</v>
      </c>
      <c r="U3" s="74" t="s">
        <v>81</v>
      </c>
      <c r="V3" s="75" t="s">
        <v>82</v>
      </c>
      <c r="W3" s="74" t="s">
        <v>304</v>
      </c>
      <c r="X3" s="75" t="s">
        <v>82</v>
      </c>
      <c r="Y3" s="76" t="s">
        <v>83</v>
      </c>
      <c r="Z3" s="77"/>
      <c r="AA3" s="78" t="s">
        <v>305</v>
      </c>
      <c r="AB3" s="75" t="s">
        <v>325</v>
      </c>
      <c r="AC3" s="79" t="s">
        <v>84</v>
      </c>
      <c r="AD3" s="19">
        <v>2010</v>
      </c>
      <c r="AE3" s="81" t="s">
        <v>384</v>
      </c>
      <c r="AF3" s="83"/>
    </row>
    <row r="4" spans="1:32" s="19" customFormat="1" ht="45.6" customHeight="1" x14ac:dyDescent="0.2">
      <c r="A4" s="899"/>
      <c r="B4" s="899"/>
      <c r="C4" s="899"/>
      <c r="D4" s="901"/>
      <c r="E4" s="901"/>
      <c r="F4" s="901"/>
      <c r="G4" s="899"/>
      <c r="H4" s="899"/>
      <c r="I4" s="901"/>
      <c r="J4" s="899"/>
      <c r="K4" s="900"/>
      <c r="L4" s="900"/>
      <c r="M4" s="900"/>
      <c r="N4" s="902"/>
      <c r="O4" s="899"/>
      <c r="P4" s="899"/>
      <c r="Q4" s="899"/>
      <c r="R4" s="41"/>
      <c r="S4" s="23"/>
      <c r="T4" s="18"/>
      <c r="U4" s="38" t="s">
        <v>311</v>
      </c>
      <c r="V4" s="46" t="s">
        <v>312</v>
      </c>
      <c r="W4" s="38" t="s">
        <v>310</v>
      </c>
      <c r="X4" s="18" t="s">
        <v>87</v>
      </c>
      <c r="Y4" s="38" t="s">
        <v>85</v>
      </c>
      <c r="Z4" s="46" t="s">
        <v>313</v>
      </c>
      <c r="AA4" s="24" t="s">
        <v>86</v>
      </c>
      <c r="AB4" s="47"/>
      <c r="AC4" s="18"/>
      <c r="AE4" s="93" t="s">
        <v>407</v>
      </c>
      <c r="AF4" s="92"/>
    </row>
    <row r="5" spans="1:32" s="19" customFormat="1" x14ac:dyDescent="0.2">
      <c r="A5" s="53">
        <v>1</v>
      </c>
      <c r="B5" s="53"/>
      <c r="C5" s="53">
        <f t="shared" ref="C5:C36" si="0">IF(Z5&gt;=10,1,0)</f>
        <v>1</v>
      </c>
      <c r="D5" s="55">
        <v>1</v>
      </c>
      <c r="E5" s="55"/>
      <c r="F5" s="56"/>
      <c r="G5" s="54"/>
      <c r="H5" s="54">
        <v>1</v>
      </c>
      <c r="I5" s="56"/>
      <c r="J5" s="54"/>
      <c r="K5" s="56"/>
      <c r="L5" s="56"/>
      <c r="M5" s="56"/>
      <c r="N5" s="58"/>
      <c r="O5" s="52" t="s">
        <v>360</v>
      </c>
      <c r="P5" s="15" t="s">
        <v>432</v>
      </c>
      <c r="Q5" s="15">
        <v>1</v>
      </c>
      <c r="R5" s="16" t="s">
        <v>342</v>
      </c>
      <c r="S5" s="20" t="s">
        <v>99</v>
      </c>
      <c r="T5" s="21">
        <v>1952</v>
      </c>
      <c r="U5" s="28" t="s">
        <v>194</v>
      </c>
      <c r="V5" s="21">
        <v>1977</v>
      </c>
      <c r="W5" s="28"/>
      <c r="X5" s="21"/>
      <c r="Y5" s="28" t="s">
        <v>330</v>
      </c>
      <c r="Z5" s="21">
        <f t="shared" ref="Z5:Z36" si="1">$AD$3-V5</f>
        <v>33</v>
      </c>
      <c r="AA5" s="25" t="s">
        <v>216</v>
      </c>
      <c r="AB5" s="21" t="s">
        <v>89</v>
      </c>
      <c r="AC5" s="21"/>
      <c r="AE5" s="90" t="s">
        <v>399</v>
      </c>
      <c r="AF5" s="82"/>
    </row>
    <row r="6" spans="1:32" s="19" customFormat="1" ht="27" x14ac:dyDescent="0.2">
      <c r="A6" s="53">
        <v>1</v>
      </c>
      <c r="B6" s="53"/>
      <c r="C6" s="53">
        <f t="shared" si="0"/>
        <v>1</v>
      </c>
      <c r="D6" s="55">
        <v>1</v>
      </c>
      <c r="E6" s="55"/>
      <c r="F6" s="56"/>
      <c r="G6" s="54"/>
      <c r="H6" s="54">
        <v>1</v>
      </c>
      <c r="I6" s="56"/>
      <c r="J6" s="54"/>
      <c r="K6" s="56"/>
      <c r="L6" s="56"/>
      <c r="M6" s="56"/>
      <c r="N6" s="58"/>
      <c r="O6" s="52" t="s">
        <v>358</v>
      </c>
      <c r="P6" s="15" t="s">
        <v>433</v>
      </c>
      <c r="Q6" s="15">
        <v>2</v>
      </c>
      <c r="R6" s="16"/>
      <c r="S6" s="20" t="s">
        <v>92</v>
      </c>
      <c r="T6" s="21">
        <v>1956</v>
      </c>
      <c r="U6" s="28" t="s">
        <v>194</v>
      </c>
      <c r="V6" s="21">
        <v>1982</v>
      </c>
      <c r="W6" s="28"/>
      <c r="X6" s="21"/>
      <c r="Y6" s="28" t="s">
        <v>332</v>
      </c>
      <c r="Z6" s="21">
        <f t="shared" si="1"/>
        <v>28</v>
      </c>
      <c r="AA6" s="25" t="s">
        <v>216</v>
      </c>
      <c r="AB6" s="21" t="s">
        <v>89</v>
      </c>
      <c r="AC6" s="21"/>
      <c r="AE6" s="90" t="s">
        <v>399</v>
      </c>
      <c r="AF6" s="82"/>
    </row>
    <row r="7" spans="1:32" s="19" customFormat="1" ht="27" x14ac:dyDescent="0.2">
      <c r="A7" s="53">
        <v>1</v>
      </c>
      <c r="B7" s="53"/>
      <c r="C7" s="53">
        <f t="shared" si="0"/>
        <v>1</v>
      </c>
      <c r="D7" s="55">
        <v>1</v>
      </c>
      <c r="E7" s="55"/>
      <c r="F7" s="56"/>
      <c r="G7" s="54"/>
      <c r="H7" s="54"/>
      <c r="I7" s="56"/>
      <c r="J7" s="54"/>
      <c r="K7" s="56"/>
      <c r="L7" s="56"/>
      <c r="M7" s="56"/>
      <c r="N7" s="58"/>
      <c r="O7" s="52" t="s">
        <v>359</v>
      </c>
      <c r="P7" s="15" t="s">
        <v>434</v>
      </c>
      <c r="Q7" s="15">
        <v>3</v>
      </c>
      <c r="R7" s="16"/>
      <c r="S7" s="20" t="s">
        <v>93</v>
      </c>
      <c r="T7" s="21">
        <v>1958</v>
      </c>
      <c r="U7" s="28" t="s">
        <v>194</v>
      </c>
      <c r="V7" s="21">
        <v>1983</v>
      </c>
      <c r="W7" s="28"/>
      <c r="X7" s="21"/>
      <c r="Y7" s="28" t="s">
        <v>331</v>
      </c>
      <c r="Z7" s="21">
        <f t="shared" si="1"/>
        <v>27</v>
      </c>
      <c r="AA7" s="25" t="s">
        <v>216</v>
      </c>
      <c r="AB7" s="21" t="s">
        <v>89</v>
      </c>
      <c r="AC7" s="21"/>
      <c r="AE7" s="90" t="s">
        <v>399</v>
      </c>
      <c r="AF7" s="82"/>
    </row>
    <row r="8" spans="1:32" s="19" customFormat="1" ht="27" x14ac:dyDescent="0.2">
      <c r="A8" s="53">
        <v>1</v>
      </c>
      <c r="B8" s="53"/>
      <c r="C8" s="53">
        <f t="shared" si="0"/>
        <v>1</v>
      </c>
      <c r="D8" s="55">
        <v>1</v>
      </c>
      <c r="E8" s="55"/>
      <c r="F8" s="56"/>
      <c r="G8" s="54"/>
      <c r="H8" s="54">
        <v>1</v>
      </c>
      <c r="I8" s="56"/>
      <c r="J8" s="54"/>
      <c r="K8" s="56"/>
      <c r="L8" s="56"/>
      <c r="M8" s="56"/>
      <c r="N8" s="58"/>
      <c r="O8" s="52" t="s">
        <v>357</v>
      </c>
      <c r="P8" s="15" t="s">
        <v>435</v>
      </c>
      <c r="Q8" s="15">
        <v>4</v>
      </c>
      <c r="R8" s="16"/>
      <c r="S8" s="20" t="s">
        <v>94</v>
      </c>
      <c r="T8" s="21">
        <v>1962</v>
      </c>
      <c r="U8" s="28" t="s">
        <v>194</v>
      </c>
      <c r="V8" s="21">
        <v>1987</v>
      </c>
      <c r="W8" s="28" t="s">
        <v>314</v>
      </c>
      <c r="X8" s="21">
        <v>2000</v>
      </c>
      <c r="Y8" s="28" t="s">
        <v>333</v>
      </c>
      <c r="Z8" s="21">
        <f t="shared" si="1"/>
        <v>23</v>
      </c>
      <c r="AA8" s="25" t="s">
        <v>216</v>
      </c>
      <c r="AB8" s="21" t="s">
        <v>89</v>
      </c>
      <c r="AC8" s="21"/>
      <c r="AE8" s="90" t="s">
        <v>400</v>
      </c>
      <c r="AF8" s="82"/>
    </row>
    <row r="9" spans="1:32" s="19" customFormat="1" ht="27" customHeight="1" x14ac:dyDescent="0.2">
      <c r="A9" s="53">
        <v>1</v>
      </c>
      <c r="B9" s="53"/>
      <c r="C9" s="53">
        <f t="shared" si="0"/>
        <v>1</v>
      </c>
      <c r="D9" s="55">
        <v>1</v>
      </c>
      <c r="E9" s="55"/>
      <c r="F9" s="56"/>
      <c r="G9" s="54"/>
      <c r="H9" s="54">
        <v>1</v>
      </c>
      <c r="I9" s="56"/>
      <c r="J9" s="54"/>
      <c r="K9" s="56"/>
      <c r="L9" s="56"/>
      <c r="M9" s="56"/>
      <c r="N9" s="58"/>
      <c r="O9" s="52" t="s">
        <v>361</v>
      </c>
      <c r="P9" s="15" t="s">
        <v>436</v>
      </c>
      <c r="Q9" s="15">
        <v>5</v>
      </c>
      <c r="R9" s="16"/>
      <c r="S9" s="20" t="s">
        <v>101</v>
      </c>
      <c r="T9" s="21">
        <v>1961</v>
      </c>
      <c r="U9" s="28" t="s">
        <v>197</v>
      </c>
      <c r="V9" s="21">
        <v>1987</v>
      </c>
      <c r="W9" s="28"/>
      <c r="X9" s="21"/>
      <c r="Y9" s="28" t="s">
        <v>102</v>
      </c>
      <c r="Z9" s="21">
        <f t="shared" si="1"/>
        <v>23</v>
      </c>
      <c r="AA9" s="25" t="s">
        <v>216</v>
      </c>
      <c r="AB9" s="21" t="s">
        <v>306</v>
      </c>
      <c r="AC9" s="21"/>
      <c r="AE9" s="90" t="s">
        <v>401</v>
      </c>
      <c r="AF9" s="82"/>
    </row>
    <row r="10" spans="1:32" s="19" customFormat="1" ht="13.9" customHeight="1" x14ac:dyDescent="0.2">
      <c r="A10" s="53">
        <v>1</v>
      </c>
      <c r="B10" s="53"/>
      <c r="C10" s="53">
        <f t="shared" si="0"/>
        <v>1</v>
      </c>
      <c r="D10" s="55">
        <v>1</v>
      </c>
      <c r="E10" s="55"/>
      <c r="F10" s="56"/>
      <c r="G10" s="54"/>
      <c r="H10" s="54"/>
      <c r="I10" s="56"/>
      <c r="J10" s="54"/>
      <c r="K10" s="56"/>
      <c r="L10" s="56"/>
      <c r="M10" s="56"/>
      <c r="N10" s="58"/>
      <c r="O10" s="52" t="s">
        <v>360</v>
      </c>
      <c r="P10" s="15" t="s">
        <v>437</v>
      </c>
      <c r="Q10" s="15">
        <v>6</v>
      </c>
      <c r="R10" s="16"/>
      <c r="S10" s="20" t="s">
        <v>96</v>
      </c>
      <c r="T10" s="21">
        <v>1944</v>
      </c>
      <c r="U10" s="28" t="s">
        <v>196</v>
      </c>
      <c r="V10" s="21">
        <v>1969</v>
      </c>
      <c r="W10" s="28"/>
      <c r="X10" s="21"/>
      <c r="Y10" s="26" t="s">
        <v>91</v>
      </c>
      <c r="Z10" s="21">
        <f t="shared" si="1"/>
        <v>41</v>
      </c>
      <c r="AA10" s="25" t="s">
        <v>217</v>
      </c>
      <c r="AB10" s="21" t="s">
        <v>307</v>
      </c>
      <c r="AC10" s="21"/>
      <c r="AE10" s="90" t="s">
        <v>373</v>
      </c>
      <c r="AF10" s="82"/>
    </row>
    <row r="11" spans="1:32" s="19" customFormat="1" ht="13.7" customHeight="1" x14ac:dyDescent="0.2">
      <c r="A11" s="53">
        <v>0</v>
      </c>
      <c r="B11" s="53"/>
      <c r="C11" s="53">
        <f t="shared" si="0"/>
        <v>1</v>
      </c>
      <c r="D11" s="55"/>
      <c r="E11" s="55">
        <v>1</v>
      </c>
      <c r="F11" s="56"/>
      <c r="G11" s="54"/>
      <c r="H11" s="54">
        <v>1</v>
      </c>
      <c r="I11" s="56"/>
      <c r="J11" s="54"/>
      <c r="K11" s="56"/>
      <c r="L11" s="56"/>
      <c r="M11" s="56"/>
      <c r="N11" s="58"/>
      <c r="O11" s="52" t="s">
        <v>358</v>
      </c>
      <c r="P11" s="15" t="s">
        <v>438</v>
      </c>
      <c r="Q11" s="15">
        <v>7</v>
      </c>
      <c r="R11" s="16"/>
      <c r="S11" s="20" t="s">
        <v>98</v>
      </c>
      <c r="T11" s="21">
        <v>1948</v>
      </c>
      <c r="U11" s="28" t="s">
        <v>195</v>
      </c>
      <c r="V11" s="21">
        <v>1974</v>
      </c>
      <c r="W11" s="28"/>
      <c r="X11" s="21"/>
      <c r="Y11" s="26" t="s">
        <v>334</v>
      </c>
      <c r="Z11" s="21">
        <f t="shared" si="1"/>
        <v>36</v>
      </c>
      <c r="AA11" s="25" t="s">
        <v>97</v>
      </c>
      <c r="AB11" s="21" t="s">
        <v>95</v>
      </c>
      <c r="AC11" s="21"/>
      <c r="AE11" s="90" t="s">
        <v>402</v>
      </c>
      <c r="AF11" s="82"/>
    </row>
    <row r="12" spans="1:32" s="19" customFormat="1" ht="13.9" customHeight="1" x14ac:dyDescent="0.2">
      <c r="A12" s="53">
        <v>0</v>
      </c>
      <c r="B12" s="53"/>
      <c r="C12" s="53">
        <f t="shared" si="0"/>
        <v>1</v>
      </c>
      <c r="D12" s="55">
        <v>1</v>
      </c>
      <c r="E12" s="55"/>
      <c r="F12" s="56"/>
      <c r="G12" s="54"/>
      <c r="H12" s="54"/>
      <c r="I12" s="56"/>
      <c r="J12" s="54"/>
      <c r="K12" s="56"/>
      <c r="L12" s="56"/>
      <c r="M12" s="56"/>
      <c r="N12" s="58"/>
      <c r="O12" s="52" t="s">
        <v>361</v>
      </c>
      <c r="P12" s="15" t="s">
        <v>439</v>
      </c>
      <c r="Q12" s="15">
        <v>8</v>
      </c>
      <c r="R12" s="16"/>
      <c r="S12" s="20" t="s">
        <v>115</v>
      </c>
      <c r="T12" s="21">
        <v>1959</v>
      </c>
      <c r="U12" s="28" t="s">
        <v>100</v>
      </c>
      <c r="V12" s="21">
        <v>1985</v>
      </c>
      <c r="W12" s="28"/>
      <c r="X12" s="21"/>
      <c r="Y12" s="28" t="s">
        <v>335</v>
      </c>
      <c r="Z12" s="21">
        <f t="shared" si="1"/>
        <v>25</v>
      </c>
      <c r="AA12" s="25" t="s">
        <v>218</v>
      </c>
      <c r="AB12" s="21" t="s">
        <v>95</v>
      </c>
      <c r="AC12" s="21"/>
      <c r="AE12" s="90" t="s">
        <v>373</v>
      </c>
      <c r="AF12" s="82"/>
    </row>
    <row r="13" spans="1:32" s="19" customFormat="1" ht="13.9" customHeight="1" x14ac:dyDescent="0.2">
      <c r="A13" s="53">
        <v>1</v>
      </c>
      <c r="B13" s="53"/>
      <c r="C13" s="53">
        <f t="shared" si="0"/>
        <v>1</v>
      </c>
      <c r="D13" s="55">
        <v>1</v>
      </c>
      <c r="E13" s="55"/>
      <c r="F13" s="56"/>
      <c r="G13" s="54"/>
      <c r="H13" s="54">
        <v>1</v>
      </c>
      <c r="I13" s="56"/>
      <c r="J13" s="54"/>
      <c r="K13" s="56"/>
      <c r="L13" s="56"/>
      <c r="M13" s="56"/>
      <c r="N13" s="58"/>
      <c r="O13" s="52" t="s">
        <v>361</v>
      </c>
      <c r="P13" s="15" t="s">
        <v>440</v>
      </c>
      <c r="Q13" s="15">
        <v>9</v>
      </c>
      <c r="R13" s="16"/>
      <c r="S13" s="20" t="s">
        <v>119</v>
      </c>
      <c r="T13" s="21">
        <v>1960</v>
      </c>
      <c r="U13" s="26" t="s">
        <v>197</v>
      </c>
      <c r="V13" s="21">
        <v>1988</v>
      </c>
      <c r="W13" s="26"/>
      <c r="X13" s="21"/>
      <c r="Y13" s="28" t="s">
        <v>238</v>
      </c>
      <c r="Z13" s="21">
        <f t="shared" si="1"/>
        <v>22</v>
      </c>
      <c r="AA13" s="25" t="s">
        <v>219</v>
      </c>
      <c r="AB13" s="21" t="s">
        <v>95</v>
      </c>
      <c r="AC13" s="21"/>
      <c r="AE13" s="90" t="s">
        <v>418</v>
      </c>
      <c r="AF13" s="82"/>
    </row>
    <row r="14" spans="1:32" s="19" customFormat="1" ht="13.9" customHeight="1" x14ac:dyDescent="0.2">
      <c r="A14" s="53">
        <v>0</v>
      </c>
      <c r="B14" s="53">
        <v>1</v>
      </c>
      <c r="C14" s="53">
        <f t="shared" si="0"/>
        <v>1</v>
      </c>
      <c r="D14" s="55">
        <v>1</v>
      </c>
      <c r="E14" s="55"/>
      <c r="F14" s="56"/>
      <c r="G14" s="54"/>
      <c r="H14" s="54">
        <v>1</v>
      </c>
      <c r="I14" s="56"/>
      <c r="J14" s="54"/>
      <c r="K14" s="56"/>
      <c r="L14" s="56"/>
      <c r="M14" s="56"/>
      <c r="N14" s="58"/>
      <c r="O14" s="52" t="s">
        <v>360</v>
      </c>
      <c r="P14" s="15" t="s">
        <v>451</v>
      </c>
      <c r="Q14" s="15">
        <v>10</v>
      </c>
      <c r="R14" s="16"/>
      <c r="S14" s="20" t="s">
        <v>120</v>
      </c>
      <c r="T14" s="21">
        <v>1961</v>
      </c>
      <c r="U14" s="28" t="s">
        <v>197</v>
      </c>
      <c r="V14" s="21">
        <v>1988</v>
      </c>
      <c r="W14" s="28"/>
      <c r="X14" s="21"/>
      <c r="Y14" s="28" t="s">
        <v>91</v>
      </c>
      <c r="Z14" s="21">
        <f t="shared" si="1"/>
        <v>22</v>
      </c>
      <c r="AA14" s="25" t="s">
        <v>220</v>
      </c>
      <c r="AB14" s="21" t="s">
        <v>95</v>
      </c>
      <c r="AC14" s="21"/>
      <c r="AE14" s="90" t="s">
        <v>373</v>
      </c>
      <c r="AF14" s="82"/>
    </row>
    <row r="15" spans="1:32" s="19" customFormat="1" ht="13.9" customHeight="1" x14ac:dyDescent="0.2">
      <c r="A15" s="53">
        <v>0</v>
      </c>
      <c r="B15" s="53"/>
      <c r="C15" s="53">
        <f t="shared" si="0"/>
        <v>1</v>
      </c>
      <c r="D15" s="55"/>
      <c r="E15" s="55">
        <v>1</v>
      </c>
      <c r="F15" s="56"/>
      <c r="G15" s="54"/>
      <c r="H15" s="54">
        <v>1</v>
      </c>
      <c r="I15" s="56"/>
      <c r="J15" s="54"/>
      <c r="K15" s="56"/>
      <c r="L15" s="56"/>
      <c r="M15" s="56"/>
      <c r="N15" s="58"/>
      <c r="O15" s="52" t="s">
        <v>358</v>
      </c>
      <c r="P15" s="15" t="s">
        <v>441</v>
      </c>
      <c r="Q15" s="15">
        <v>11</v>
      </c>
      <c r="R15" s="16"/>
      <c r="S15" s="20" t="s">
        <v>113</v>
      </c>
      <c r="T15" s="21">
        <v>1958</v>
      </c>
      <c r="U15" s="28" t="s">
        <v>195</v>
      </c>
      <c r="V15" s="21">
        <v>1981</v>
      </c>
      <c r="W15" s="28"/>
      <c r="X15" s="21"/>
      <c r="Y15" s="28" t="s">
        <v>222</v>
      </c>
      <c r="Z15" s="21">
        <f t="shared" si="1"/>
        <v>29</v>
      </c>
      <c r="AA15" s="25" t="s">
        <v>97</v>
      </c>
      <c r="AB15" s="21" t="s">
        <v>308</v>
      </c>
      <c r="AC15" s="21"/>
      <c r="AE15" s="90" t="s">
        <v>373</v>
      </c>
      <c r="AF15" s="82"/>
    </row>
    <row r="16" spans="1:32" s="19" customFormat="1" ht="13.9" customHeight="1" x14ac:dyDescent="0.2">
      <c r="A16" s="53">
        <v>0</v>
      </c>
      <c r="B16" s="53"/>
      <c r="C16" s="53">
        <f t="shared" si="0"/>
        <v>1</v>
      </c>
      <c r="D16" s="55"/>
      <c r="E16" s="55">
        <v>1</v>
      </c>
      <c r="F16" s="56"/>
      <c r="G16" s="54"/>
      <c r="H16" s="54">
        <v>1</v>
      </c>
      <c r="I16" s="56"/>
      <c r="J16" s="54"/>
      <c r="K16" s="56"/>
      <c r="L16" s="56"/>
      <c r="M16" s="56"/>
      <c r="N16" s="58"/>
      <c r="O16" s="52" t="s">
        <v>359</v>
      </c>
      <c r="P16" s="15" t="s">
        <v>449</v>
      </c>
      <c r="Q16" s="15">
        <v>12</v>
      </c>
      <c r="R16" s="16"/>
      <c r="S16" s="20" t="s">
        <v>114</v>
      </c>
      <c r="T16" s="21">
        <v>1957</v>
      </c>
      <c r="U16" s="28" t="s">
        <v>195</v>
      </c>
      <c r="V16" s="21">
        <v>1984</v>
      </c>
      <c r="W16" s="28"/>
      <c r="X16" s="21"/>
      <c r="Y16" s="25" t="s">
        <v>90</v>
      </c>
      <c r="Z16" s="21">
        <f t="shared" si="1"/>
        <v>26</v>
      </c>
      <c r="AA16" s="25" t="s">
        <v>219</v>
      </c>
      <c r="AB16" s="21" t="s">
        <v>308</v>
      </c>
      <c r="AC16" s="21"/>
      <c r="AE16" s="90" t="s">
        <v>390</v>
      </c>
      <c r="AF16" s="82"/>
    </row>
    <row r="17" spans="1:32" s="19" customFormat="1" ht="13.9" customHeight="1" x14ac:dyDescent="0.2">
      <c r="A17" s="53">
        <v>0</v>
      </c>
      <c r="B17" s="53"/>
      <c r="C17" s="53">
        <f t="shared" si="0"/>
        <v>1</v>
      </c>
      <c r="D17" s="55"/>
      <c r="E17" s="55">
        <v>1</v>
      </c>
      <c r="F17" s="56"/>
      <c r="G17" s="54"/>
      <c r="H17" s="54"/>
      <c r="I17" s="56"/>
      <c r="J17" s="54"/>
      <c r="K17" s="56"/>
      <c r="L17" s="56"/>
      <c r="M17" s="56"/>
      <c r="N17" s="58"/>
      <c r="O17" s="52" t="s">
        <v>358</v>
      </c>
      <c r="P17" s="15" t="s">
        <v>442</v>
      </c>
      <c r="Q17" s="15">
        <v>13</v>
      </c>
      <c r="R17" s="16"/>
      <c r="S17" s="20" t="s">
        <v>116</v>
      </c>
      <c r="T17" s="21">
        <v>1962</v>
      </c>
      <c r="U17" s="28" t="s">
        <v>198</v>
      </c>
      <c r="V17" s="21">
        <v>1987</v>
      </c>
      <c r="W17" s="28"/>
      <c r="X17" s="21"/>
      <c r="Y17" s="28" t="s">
        <v>222</v>
      </c>
      <c r="Z17" s="21">
        <f t="shared" si="1"/>
        <v>23</v>
      </c>
      <c r="AA17" s="25" t="s">
        <v>97</v>
      </c>
      <c r="AB17" s="21" t="s">
        <v>308</v>
      </c>
      <c r="AC17" s="21"/>
      <c r="AE17" s="90" t="s">
        <v>373</v>
      </c>
      <c r="AF17" s="82"/>
    </row>
    <row r="18" spans="1:32" s="19" customFormat="1" ht="13.9" customHeight="1" x14ac:dyDescent="0.2">
      <c r="A18" s="53">
        <v>0</v>
      </c>
      <c r="B18" s="53"/>
      <c r="C18" s="53">
        <f t="shared" si="0"/>
        <v>1</v>
      </c>
      <c r="D18" s="55">
        <v>1</v>
      </c>
      <c r="E18" s="55"/>
      <c r="F18" s="56"/>
      <c r="G18" s="54"/>
      <c r="H18" s="54">
        <v>1</v>
      </c>
      <c r="I18" s="56"/>
      <c r="J18" s="54"/>
      <c r="K18" s="56"/>
      <c r="L18" s="56"/>
      <c r="M18" s="56"/>
      <c r="N18" s="58"/>
      <c r="O18" s="52" t="s">
        <v>358</v>
      </c>
      <c r="P18" s="15" t="s">
        <v>443</v>
      </c>
      <c r="Q18" s="15">
        <v>14</v>
      </c>
      <c r="R18" s="42"/>
      <c r="S18" s="27" t="s">
        <v>253</v>
      </c>
      <c r="T18" s="21">
        <v>1967</v>
      </c>
      <c r="U18" s="28" t="s">
        <v>194</v>
      </c>
      <c r="V18" s="21">
        <v>1992</v>
      </c>
      <c r="W18" s="28" t="s">
        <v>314</v>
      </c>
      <c r="X18" s="21">
        <v>1999</v>
      </c>
      <c r="Y18" s="26" t="s">
        <v>315</v>
      </c>
      <c r="Z18" s="21">
        <f t="shared" si="1"/>
        <v>18</v>
      </c>
      <c r="AA18" s="25" t="s">
        <v>97</v>
      </c>
      <c r="AB18" s="21" t="s">
        <v>308</v>
      </c>
      <c r="AC18" s="21"/>
      <c r="AE18" s="90" t="s">
        <v>619</v>
      </c>
      <c r="AF18" s="82"/>
    </row>
    <row r="19" spans="1:32" s="19" customFormat="1" ht="15.75" x14ac:dyDescent="0.2">
      <c r="A19" s="53">
        <v>0</v>
      </c>
      <c r="B19" s="53"/>
      <c r="C19" s="53">
        <f t="shared" si="0"/>
        <v>1</v>
      </c>
      <c r="D19" s="55"/>
      <c r="E19" s="55">
        <v>1</v>
      </c>
      <c r="F19" s="56"/>
      <c r="G19" s="54"/>
      <c r="H19" s="54">
        <v>1</v>
      </c>
      <c r="I19" s="56"/>
      <c r="J19" s="54"/>
      <c r="K19" s="56"/>
      <c r="L19" s="56"/>
      <c r="M19" s="56"/>
      <c r="N19" s="58"/>
      <c r="O19" s="52" t="s">
        <v>358</v>
      </c>
      <c r="P19" s="15" t="s">
        <v>444</v>
      </c>
      <c r="Q19" s="15">
        <v>15</v>
      </c>
      <c r="R19" s="16"/>
      <c r="S19" s="20" t="s">
        <v>103</v>
      </c>
      <c r="T19" s="21">
        <v>1953</v>
      </c>
      <c r="U19" s="28" t="s">
        <v>195</v>
      </c>
      <c r="V19" s="21">
        <v>1976</v>
      </c>
      <c r="W19" s="28"/>
      <c r="X19" s="21"/>
      <c r="Y19" s="28" t="s">
        <v>104</v>
      </c>
      <c r="Z19" s="21">
        <f t="shared" si="1"/>
        <v>34</v>
      </c>
      <c r="AA19" s="25" t="s">
        <v>97</v>
      </c>
      <c r="AB19" s="21" t="s">
        <v>309</v>
      </c>
      <c r="AC19" s="21"/>
      <c r="AE19" s="90" t="s">
        <v>373</v>
      </c>
      <c r="AF19" s="82"/>
    </row>
    <row r="20" spans="1:32" s="19" customFormat="1" ht="13.9" customHeight="1" x14ac:dyDescent="0.2">
      <c r="A20" s="53">
        <v>0</v>
      </c>
      <c r="B20" s="53"/>
      <c r="C20" s="53">
        <f t="shared" si="0"/>
        <v>1</v>
      </c>
      <c r="D20" s="55"/>
      <c r="E20" s="55">
        <v>1</v>
      </c>
      <c r="F20" s="56"/>
      <c r="G20" s="54"/>
      <c r="H20" s="54">
        <v>1</v>
      </c>
      <c r="I20" s="56"/>
      <c r="J20" s="54"/>
      <c r="K20" s="56"/>
      <c r="L20" s="56"/>
      <c r="M20" s="56"/>
      <c r="N20" s="58"/>
      <c r="O20" s="52" t="s">
        <v>358</v>
      </c>
      <c r="P20" s="15" t="s">
        <v>445</v>
      </c>
      <c r="Q20" s="15">
        <v>16</v>
      </c>
      <c r="R20" s="16"/>
      <c r="S20" s="20" t="s">
        <v>118</v>
      </c>
      <c r="T20" s="21">
        <v>1962</v>
      </c>
      <c r="U20" s="28" t="s">
        <v>200</v>
      </c>
      <c r="V20" s="21">
        <v>1987</v>
      </c>
      <c r="W20" s="28"/>
      <c r="X20" s="21"/>
      <c r="Y20" s="28" t="s">
        <v>223</v>
      </c>
      <c r="Z20" s="21">
        <f t="shared" si="1"/>
        <v>23</v>
      </c>
      <c r="AA20" s="25" t="s">
        <v>219</v>
      </c>
      <c r="AB20" s="22" t="s">
        <v>267</v>
      </c>
      <c r="AC20" s="21"/>
      <c r="AE20" s="90" t="s">
        <v>373</v>
      </c>
      <c r="AF20" s="82"/>
    </row>
    <row r="21" spans="1:32" s="19" customFormat="1" ht="27" x14ac:dyDescent="0.2">
      <c r="A21" s="53">
        <v>1</v>
      </c>
      <c r="B21" s="53"/>
      <c r="C21" s="53">
        <f t="shared" si="0"/>
        <v>1</v>
      </c>
      <c r="D21" s="55">
        <v>1</v>
      </c>
      <c r="E21" s="55"/>
      <c r="F21" s="56"/>
      <c r="G21" s="54"/>
      <c r="H21" s="54">
        <v>1</v>
      </c>
      <c r="I21" s="56"/>
      <c r="J21" s="54"/>
      <c r="K21" s="56"/>
      <c r="L21" s="56"/>
      <c r="M21" s="56"/>
      <c r="N21" s="58"/>
      <c r="O21" s="52" t="s">
        <v>361</v>
      </c>
      <c r="P21" s="15" t="s">
        <v>467</v>
      </c>
      <c r="Q21" s="15">
        <v>17</v>
      </c>
      <c r="R21" s="16"/>
      <c r="S21" s="20" t="s">
        <v>124</v>
      </c>
      <c r="T21" s="21">
        <v>1971</v>
      </c>
      <c r="U21" s="28" t="s">
        <v>197</v>
      </c>
      <c r="V21" s="21">
        <v>1997</v>
      </c>
      <c r="W21" s="28" t="s">
        <v>324</v>
      </c>
      <c r="X21" s="21">
        <v>2007</v>
      </c>
      <c r="Y21" s="28" t="s">
        <v>317</v>
      </c>
      <c r="Z21" s="21">
        <f t="shared" si="1"/>
        <v>13</v>
      </c>
      <c r="AA21" s="25" t="s">
        <v>97</v>
      </c>
      <c r="AB21" s="21" t="s">
        <v>267</v>
      </c>
      <c r="AC21" s="21"/>
      <c r="AE21" s="90" t="s">
        <v>373</v>
      </c>
      <c r="AF21" s="82"/>
    </row>
    <row r="22" spans="1:32" s="19" customFormat="1" ht="13.9" customHeight="1" x14ac:dyDescent="0.2">
      <c r="A22" s="53">
        <v>0</v>
      </c>
      <c r="B22" s="53"/>
      <c r="C22" s="53">
        <f t="shared" si="0"/>
        <v>1</v>
      </c>
      <c r="D22" s="55"/>
      <c r="E22" s="55">
        <v>1</v>
      </c>
      <c r="F22" s="56"/>
      <c r="G22" s="54"/>
      <c r="H22" s="54"/>
      <c r="I22" s="56"/>
      <c r="J22" s="54"/>
      <c r="K22" s="56"/>
      <c r="L22" s="56"/>
      <c r="M22" s="56"/>
      <c r="N22" s="58"/>
      <c r="O22" s="52" t="s">
        <v>360</v>
      </c>
      <c r="P22" s="15" t="s">
        <v>446</v>
      </c>
      <c r="Q22" s="15">
        <v>18</v>
      </c>
      <c r="R22" s="16"/>
      <c r="S22" s="20" t="s">
        <v>109</v>
      </c>
      <c r="T22" s="21">
        <v>1947</v>
      </c>
      <c r="U22" s="26" t="s">
        <v>198</v>
      </c>
      <c r="V22" s="21">
        <v>1971</v>
      </c>
      <c r="W22" s="26"/>
      <c r="X22" s="21"/>
      <c r="Y22" s="28" t="s">
        <v>91</v>
      </c>
      <c r="Z22" s="21">
        <f t="shared" si="1"/>
        <v>39</v>
      </c>
      <c r="AA22" s="25" t="s">
        <v>97</v>
      </c>
      <c r="AB22" s="21" t="s">
        <v>105</v>
      </c>
      <c r="AC22" s="21"/>
      <c r="AE22" s="90" t="s">
        <v>373</v>
      </c>
      <c r="AF22" s="82"/>
    </row>
    <row r="23" spans="1:32" s="19" customFormat="1" ht="13.9" customHeight="1" x14ac:dyDescent="0.2">
      <c r="A23" s="53">
        <v>0</v>
      </c>
      <c r="B23" s="53"/>
      <c r="C23" s="53">
        <f t="shared" si="0"/>
        <v>1</v>
      </c>
      <c r="D23" s="55"/>
      <c r="E23" s="55">
        <v>1</v>
      </c>
      <c r="F23" s="56"/>
      <c r="G23" s="54"/>
      <c r="H23" s="54">
        <v>1</v>
      </c>
      <c r="I23" s="56"/>
      <c r="J23" s="54"/>
      <c r="K23" s="56"/>
      <c r="L23" s="56"/>
      <c r="M23" s="56"/>
      <c r="N23" s="58"/>
      <c r="O23" s="52" t="s">
        <v>361</v>
      </c>
      <c r="P23" s="15" t="s">
        <v>447</v>
      </c>
      <c r="Q23" s="15">
        <v>19</v>
      </c>
      <c r="R23" s="16"/>
      <c r="S23" s="20" t="s">
        <v>111</v>
      </c>
      <c r="T23" s="21">
        <v>1954</v>
      </c>
      <c r="U23" s="28" t="s">
        <v>195</v>
      </c>
      <c r="V23" s="21">
        <v>1976</v>
      </c>
      <c r="W23" s="28"/>
      <c r="X23" s="21"/>
      <c r="Y23" s="28" t="s">
        <v>547</v>
      </c>
      <c r="Z23" s="21">
        <f t="shared" si="1"/>
        <v>34</v>
      </c>
      <c r="AA23" s="25" t="s">
        <v>419</v>
      </c>
      <c r="AB23" s="21" t="s">
        <v>105</v>
      </c>
      <c r="AC23" s="21"/>
      <c r="AE23" s="90" t="s">
        <v>415</v>
      </c>
      <c r="AF23" s="82"/>
    </row>
    <row r="24" spans="1:32" s="19" customFormat="1" ht="13.9" customHeight="1" x14ac:dyDescent="0.2">
      <c r="A24" s="53">
        <v>0</v>
      </c>
      <c r="B24" s="53"/>
      <c r="C24" s="53">
        <f t="shared" si="0"/>
        <v>1</v>
      </c>
      <c r="D24" s="55">
        <v>1</v>
      </c>
      <c r="E24" s="55"/>
      <c r="F24" s="56"/>
      <c r="G24" s="54"/>
      <c r="H24" s="54">
        <v>1</v>
      </c>
      <c r="I24" s="56"/>
      <c r="J24" s="54"/>
      <c r="K24" s="56"/>
      <c r="L24" s="56"/>
      <c r="M24" s="56"/>
      <c r="N24" s="58"/>
      <c r="O24" s="52" t="s">
        <v>358</v>
      </c>
      <c r="P24" s="15" t="s">
        <v>574</v>
      </c>
      <c r="Q24" s="15">
        <v>20</v>
      </c>
      <c r="R24" s="16"/>
      <c r="S24" s="20" t="s">
        <v>571</v>
      </c>
      <c r="T24" s="21">
        <v>1953</v>
      </c>
      <c r="U24" s="26" t="s">
        <v>572</v>
      </c>
      <c r="V24" s="21">
        <v>1978</v>
      </c>
      <c r="W24" s="26"/>
      <c r="X24" s="21"/>
      <c r="Y24" s="28" t="s">
        <v>573</v>
      </c>
      <c r="Z24" s="21">
        <f t="shared" si="1"/>
        <v>32</v>
      </c>
      <c r="AA24" s="25" t="s">
        <v>97</v>
      </c>
      <c r="AB24" s="21" t="s">
        <v>105</v>
      </c>
      <c r="AC24" s="21"/>
      <c r="AE24" s="90" t="s">
        <v>373</v>
      </c>
      <c r="AF24" s="82"/>
    </row>
    <row r="25" spans="1:32" s="19" customFormat="1" ht="13.9" customHeight="1" x14ac:dyDescent="0.2">
      <c r="A25" s="53">
        <v>0</v>
      </c>
      <c r="B25" s="53"/>
      <c r="C25" s="53">
        <f t="shared" si="0"/>
        <v>1</v>
      </c>
      <c r="D25" s="55">
        <v>1</v>
      </c>
      <c r="E25" s="55"/>
      <c r="F25" s="56"/>
      <c r="G25" s="54"/>
      <c r="H25" s="54">
        <v>1</v>
      </c>
      <c r="I25" s="56"/>
      <c r="J25" s="54"/>
      <c r="K25" s="56"/>
      <c r="L25" s="56"/>
      <c r="M25" s="56"/>
      <c r="N25" s="58"/>
      <c r="O25" s="52" t="s">
        <v>359</v>
      </c>
      <c r="P25" s="15" t="s">
        <v>448</v>
      </c>
      <c r="Q25" s="15">
        <v>21</v>
      </c>
      <c r="R25" s="16"/>
      <c r="S25" s="20" t="s">
        <v>112</v>
      </c>
      <c r="T25" s="21">
        <v>1956</v>
      </c>
      <c r="U25" s="28" t="s">
        <v>199</v>
      </c>
      <c r="V25" s="21">
        <v>1981</v>
      </c>
      <c r="W25" s="28"/>
      <c r="X25" s="21"/>
      <c r="Y25" s="25" t="s">
        <v>329</v>
      </c>
      <c r="Z25" s="21">
        <f t="shared" si="1"/>
        <v>29</v>
      </c>
      <c r="AA25" s="25" t="s">
        <v>219</v>
      </c>
      <c r="AB25" s="21" t="s">
        <v>105</v>
      </c>
      <c r="AC25" s="21"/>
      <c r="AE25" s="90" t="s">
        <v>389</v>
      </c>
      <c r="AF25" s="82"/>
    </row>
    <row r="26" spans="1:32" s="19" customFormat="1" ht="13.9" customHeight="1" x14ac:dyDescent="0.2">
      <c r="A26" s="53">
        <v>0</v>
      </c>
      <c r="B26" s="53"/>
      <c r="C26" s="53">
        <f t="shared" si="0"/>
        <v>1</v>
      </c>
      <c r="D26" s="55"/>
      <c r="E26" s="55">
        <v>1</v>
      </c>
      <c r="F26" s="56"/>
      <c r="G26" s="54"/>
      <c r="H26" s="54"/>
      <c r="I26" s="56"/>
      <c r="J26" s="54"/>
      <c r="K26" s="56"/>
      <c r="L26" s="56"/>
      <c r="M26" s="56"/>
      <c r="N26" s="58"/>
      <c r="O26" s="52" t="s">
        <v>359</v>
      </c>
      <c r="P26" s="15" t="s">
        <v>450</v>
      </c>
      <c r="Q26" s="15">
        <v>22</v>
      </c>
      <c r="R26" s="16"/>
      <c r="S26" s="20" t="s">
        <v>214</v>
      </c>
      <c r="T26" s="21">
        <v>1960</v>
      </c>
      <c r="U26" s="28" t="s">
        <v>237</v>
      </c>
      <c r="V26" s="21">
        <v>1986</v>
      </c>
      <c r="W26" s="28"/>
      <c r="X26" s="21"/>
      <c r="Y26" s="28" t="s">
        <v>228</v>
      </c>
      <c r="Z26" s="21">
        <f t="shared" si="1"/>
        <v>24</v>
      </c>
      <c r="AA26" s="25" t="s">
        <v>575</v>
      </c>
      <c r="AB26" s="21" t="s">
        <v>105</v>
      </c>
      <c r="AC26" s="21"/>
      <c r="AE26" s="90" t="s">
        <v>373</v>
      </c>
      <c r="AF26" s="82"/>
    </row>
    <row r="27" spans="1:32" s="19" customFormat="1" ht="16.5" customHeight="1" x14ac:dyDescent="0.2">
      <c r="A27" s="53">
        <v>1</v>
      </c>
      <c r="B27" s="53"/>
      <c r="C27" s="53">
        <f t="shared" si="0"/>
        <v>1</v>
      </c>
      <c r="D27" s="55">
        <v>1</v>
      </c>
      <c r="E27" s="55"/>
      <c r="F27" s="56"/>
      <c r="G27" s="54"/>
      <c r="H27" s="54">
        <v>1</v>
      </c>
      <c r="I27" s="56"/>
      <c r="J27" s="54"/>
      <c r="K27" s="56"/>
      <c r="L27" s="56"/>
      <c r="M27" s="56"/>
      <c r="N27" s="58"/>
      <c r="O27" s="52" t="s">
        <v>359</v>
      </c>
      <c r="P27" s="15" t="s">
        <v>452</v>
      </c>
      <c r="Q27" s="15">
        <v>23</v>
      </c>
      <c r="R27" s="42"/>
      <c r="S27" s="27" t="s">
        <v>122</v>
      </c>
      <c r="T27" s="21">
        <v>1968</v>
      </c>
      <c r="U27" s="28" t="s">
        <v>201</v>
      </c>
      <c r="V27" s="21">
        <v>1994</v>
      </c>
      <c r="W27" s="28"/>
      <c r="X27" s="21"/>
      <c r="Y27" s="26" t="s">
        <v>123</v>
      </c>
      <c r="Z27" s="21">
        <f t="shared" si="1"/>
        <v>16</v>
      </c>
      <c r="AA27" s="25" t="s">
        <v>97</v>
      </c>
      <c r="AB27" s="21" t="s">
        <v>105</v>
      </c>
      <c r="AC27" s="21"/>
      <c r="AE27" s="90" t="s">
        <v>373</v>
      </c>
      <c r="AF27" s="82"/>
    </row>
    <row r="28" spans="1:32" s="19" customFormat="1" ht="13.9" customHeight="1" x14ac:dyDescent="0.2">
      <c r="A28" s="53">
        <v>0</v>
      </c>
      <c r="B28" s="53"/>
      <c r="C28" s="53">
        <f t="shared" si="0"/>
        <v>1</v>
      </c>
      <c r="D28" s="55">
        <v>1</v>
      </c>
      <c r="E28" s="55"/>
      <c r="F28" s="56"/>
      <c r="G28" s="54"/>
      <c r="H28" s="54">
        <v>1</v>
      </c>
      <c r="I28" s="56"/>
      <c r="J28" s="54"/>
      <c r="K28" s="56"/>
      <c r="L28" s="56"/>
      <c r="M28" s="56"/>
      <c r="N28" s="58"/>
      <c r="O28" s="52" t="s">
        <v>360</v>
      </c>
      <c r="P28" s="15" t="s">
        <v>458</v>
      </c>
      <c r="Q28" s="15">
        <v>24</v>
      </c>
      <c r="R28" s="16"/>
      <c r="S28" s="20" t="s">
        <v>275</v>
      </c>
      <c r="T28" s="21">
        <v>1969</v>
      </c>
      <c r="U28" s="28" t="s">
        <v>299</v>
      </c>
      <c r="V28" s="21">
        <v>1996</v>
      </c>
      <c r="W28" s="28"/>
      <c r="X28" s="21"/>
      <c r="Y28" s="25" t="s">
        <v>276</v>
      </c>
      <c r="Z28" s="21">
        <f t="shared" si="1"/>
        <v>14</v>
      </c>
      <c r="AA28" s="25" t="s">
        <v>110</v>
      </c>
      <c r="AB28" s="21" t="s">
        <v>105</v>
      </c>
      <c r="AC28" s="21"/>
      <c r="AE28" s="90" t="s">
        <v>376</v>
      </c>
      <c r="AF28" s="82"/>
    </row>
    <row r="29" spans="1:32" s="19" customFormat="1" ht="13.9" customHeight="1" x14ac:dyDescent="0.2">
      <c r="A29" s="53">
        <v>0</v>
      </c>
      <c r="B29" s="53"/>
      <c r="C29" s="53">
        <f t="shared" si="0"/>
        <v>1</v>
      </c>
      <c r="D29" s="55">
        <v>1</v>
      </c>
      <c r="E29" s="55"/>
      <c r="F29" s="56"/>
      <c r="G29" s="54"/>
      <c r="H29" s="57">
        <v>1</v>
      </c>
      <c r="I29" s="56"/>
      <c r="J29" s="54"/>
      <c r="K29" s="56"/>
      <c r="L29" s="56"/>
      <c r="M29" s="56"/>
      <c r="N29" s="58"/>
      <c r="O29" s="52" t="s">
        <v>360</v>
      </c>
      <c r="P29" s="15" t="s">
        <v>459</v>
      </c>
      <c r="Q29" s="15">
        <v>25</v>
      </c>
      <c r="R29" s="42"/>
      <c r="S29" s="27" t="s">
        <v>184</v>
      </c>
      <c r="T29" s="21">
        <v>1971</v>
      </c>
      <c r="U29" s="28" t="s">
        <v>194</v>
      </c>
      <c r="V29" s="21">
        <v>1996</v>
      </c>
      <c r="W29" s="28"/>
      <c r="X29" s="21"/>
      <c r="Y29" s="28" t="s">
        <v>91</v>
      </c>
      <c r="Z29" s="21">
        <f t="shared" si="1"/>
        <v>14</v>
      </c>
      <c r="AA29" s="25" t="s">
        <v>97</v>
      </c>
      <c r="AB29" s="21" t="s">
        <v>105</v>
      </c>
      <c r="AC29" s="21"/>
      <c r="AE29" s="90" t="s">
        <v>373</v>
      </c>
      <c r="AF29" s="82"/>
    </row>
    <row r="30" spans="1:32" s="19" customFormat="1" ht="13.9" customHeight="1" x14ac:dyDescent="0.2">
      <c r="A30" s="53">
        <v>0</v>
      </c>
      <c r="B30" s="53">
        <v>1</v>
      </c>
      <c r="C30" s="53">
        <f t="shared" si="0"/>
        <v>1</v>
      </c>
      <c r="D30" s="55"/>
      <c r="E30" s="55"/>
      <c r="F30" s="56">
        <v>1</v>
      </c>
      <c r="G30" s="54"/>
      <c r="H30" s="54"/>
      <c r="I30" s="56"/>
      <c r="J30" s="54"/>
      <c r="K30" s="56"/>
      <c r="L30" s="56"/>
      <c r="M30" s="56"/>
      <c r="N30" s="58"/>
      <c r="O30" s="52" t="s">
        <v>359</v>
      </c>
      <c r="P30" s="15" t="s">
        <v>460</v>
      </c>
      <c r="Q30" s="15">
        <v>26</v>
      </c>
      <c r="R30" s="42"/>
      <c r="S30" s="27" t="s">
        <v>231</v>
      </c>
      <c r="T30" s="21">
        <v>1967</v>
      </c>
      <c r="U30" s="28" t="s">
        <v>232</v>
      </c>
      <c r="V30" s="21">
        <v>1996</v>
      </c>
      <c r="W30" s="28"/>
      <c r="X30" s="21"/>
      <c r="Y30" s="28" t="s">
        <v>233</v>
      </c>
      <c r="Z30" s="21">
        <f t="shared" si="1"/>
        <v>14</v>
      </c>
      <c r="AA30" s="25" t="s">
        <v>220</v>
      </c>
      <c r="AB30" s="21" t="s">
        <v>105</v>
      </c>
      <c r="AC30" s="21"/>
      <c r="AE30" s="90" t="s">
        <v>373</v>
      </c>
      <c r="AF30" s="82"/>
    </row>
    <row r="31" spans="1:32" s="19" customFormat="1" x14ac:dyDescent="0.2">
      <c r="A31" s="53">
        <v>0</v>
      </c>
      <c r="B31" s="53"/>
      <c r="C31" s="53">
        <f t="shared" si="0"/>
        <v>1</v>
      </c>
      <c r="D31" s="55"/>
      <c r="E31" s="55">
        <v>1</v>
      </c>
      <c r="F31" s="56"/>
      <c r="G31" s="54"/>
      <c r="H31" s="54">
        <v>1</v>
      </c>
      <c r="I31" s="56"/>
      <c r="J31" s="54"/>
      <c r="K31" s="56"/>
      <c r="L31" s="56"/>
      <c r="M31" s="56"/>
      <c r="N31" s="58"/>
      <c r="O31" s="52" t="s">
        <v>358</v>
      </c>
      <c r="P31" s="15" t="s">
        <v>461</v>
      </c>
      <c r="Q31" s="15">
        <v>27</v>
      </c>
      <c r="R31" s="42"/>
      <c r="S31" s="27" t="s">
        <v>234</v>
      </c>
      <c r="T31" s="21">
        <v>1972</v>
      </c>
      <c r="U31" s="28" t="s">
        <v>195</v>
      </c>
      <c r="V31" s="21">
        <v>1996</v>
      </c>
      <c r="W31" s="28" t="s">
        <v>314</v>
      </c>
      <c r="X31" s="21">
        <v>2002</v>
      </c>
      <c r="Y31" s="28" t="s">
        <v>547</v>
      </c>
      <c r="Z31" s="21">
        <f t="shared" si="1"/>
        <v>14</v>
      </c>
      <c r="AA31" s="25" t="s">
        <v>328</v>
      </c>
      <c r="AB31" s="21" t="s">
        <v>105</v>
      </c>
      <c r="AC31" s="21"/>
      <c r="AE31" s="90" t="s">
        <v>373</v>
      </c>
      <c r="AF31" s="82"/>
    </row>
    <row r="32" spans="1:32" s="19" customFormat="1" ht="13.9" customHeight="1" x14ac:dyDescent="0.2">
      <c r="A32" s="53">
        <v>0</v>
      </c>
      <c r="B32" s="53"/>
      <c r="C32" s="53">
        <f t="shared" si="0"/>
        <v>1</v>
      </c>
      <c r="D32" s="55">
        <v>1</v>
      </c>
      <c r="E32" s="55"/>
      <c r="F32" s="56"/>
      <c r="G32" s="54"/>
      <c r="H32" s="54">
        <v>1</v>
      </c>
      <c r="I32" s="56"/>
      <c r="J32" s="54"/>
      <c r="K32" s="56"/>
      <c r="L32" s="56"/>
      <c r="M32" s="56"/>
      <c r="N32" s="58"/>
      <c r="O32" s="52" t="s">
        <v>358</v>
      </c>
      <c r="P32" s="15" t="s">
        <v>462</v>
      </c>
      <c r="Q32" s="15">
        <v>28</v>
      </c>
      <c r="R32" s="42"/>
      <c r="S32" s="27" t="s">
        <v>125</v>
      </c>
      <c r="T32" s="21">
        <v>1969</v>
      </c>
      <c r="U32" s="28" t="s">
        <v>194</v>
      </c>
      <c r="V32" s="21">
        <v>1997</v>
      </c>
      <c r="W32" s="28"/>
      <c r="X32" s="21"/>
      <c r="Y32" s="28" t="s">
        <v>336</v>
      </c>
      <c r="Z32" s="21">
        <f t="shared" si="1"/>
        <v>13</v>
      </c>
      <c r="AA32" s="25" t="s">
        <v>97</v>
      </c>
      <c r="AB32" s="21" t="s">
        <v>105</v>
      </c>
      <c r="AC32" s="21"/>
      <c r="AE32" s="90" t="s">
        <v>373</v>
      </c>
      <c r="AF32" s="82"/>
    </row>
    <row r="33" spans="1:32" s="19" customFormat="1" ht="13.9" customHeight="1" x14ac:dyDescent="0.2">
      <c r="A33" s="53">
        <v>0</v>
      </c>
      <c r="B33" s="53"/>
      <c r="C33" s="53">
        <f t="shared" si="0"/>
        <v>1</v>
      </c>
      <c r="D33" s="55">
        <v>1</v>
      </c>
      <c r="E33" s="55"/>
      <c r="F33" s="56"/>
      <c r="G33" s="54"/>
      <c r="H33" s="54">
        <v>1</v>
      </c>
      <c r="I33" s="56"/>
      <c r="J33" s="54"/>
      <c r="K33" s="56"/>
      <c r="L33" s="56"/>
      <c r="M33" s="56"/>
      <c r="N33" s="58"/>
      <c r="O33" s="52" t="s">
        <v>360</v>
      </c>
      <c r="P33" s="15" t="s">
        <v>463</v>
      </c>
      <c r="Q33" s="15">
        <v>29</v>
      </c>
      <c r="R33" s="42"/>
      <c r="S33" s="27" t="s">
        <v>190</v>
      </c>
      <c r="T33" s="21">
        <v>1972</v>
      </c>
      <c r="U33" s="28" t="s">
        <v>194</v>
      </c>
      <c r="V33" s="21">
        <v>1997</v>
      </c>
      <c r="W33" s="28"/>
      <c r="X33" s="21"/>
      <c r="Y33" s="28" t="s">
        <v>202</v>
      </c>
      <c r="Z33" s="21">
        <f t="shared" si="1"/>
        <v>13</v>
      </c>
      <c r="AA33" s="25" t="s">
        <v>97</v>
      </c>
      <c r="AB33" s="21" t="s">
        <v>105</v>
      </c>
      <c r="AC33" s="21"/>
      <c r="AE33" s="90" t="s">
        <v>402</v>
      </c>
      <c r="AF33" s="82"/>
    </row>
    <row r="34" spans="1:32" s="19" customFormat="1" ht="13.9" customHeight="1" x14ac:dyDescent="0.2">
      <c r="A34" s="53">
        <v>0</v>
      </c>
      <c r="B34" s="53"/>
      <c r="C34" s="53">
        <f t="shared" si="0"/>
        <v>1</v>
      </c>
      <c r="D34" s="55">
        <v>1</v>
      </c>
      <c r="E34" s="55"/>
      <c r="F34" s="56"/>
      <c r="G34" s="54"/>
      <c r="H34" s="54"/>
      <c r="I34" s="56"/>
      <c r="J34" s="54"/>
      <c r="K34" s="56"/>
      <c r="L34" s="56"/>
      <c r="M34" s="56"/>
      <c r="N34" s="58"/>
      <c r="O34" s="52" t="s">
        <v>359</v>
      </c>
      <c r="P34" s="15" t="s">
        <v>464</v>
      </c>
      <c r="Q34" s="15">
        <v>30</v>
      </c>
      <c r="R34" s="42"/>
      <c r="S34" s="27" t="s">
        <v>206</v>
      </c>
      <c r="T34" s="21">
        <v>1969</v>
      </c>
      <c r="U34" s="28" t="s">
        <v>221</v>
      </c>
      <c r="V34" s="21">
        <v>1998</v>
      </c>
      <c r="W34" s="28"/>
      <c r="X34" s="21"/>
      <c r="Y34" s="28" t="s">
        <v>548</v>
      </c>
      <c r="Z34" s="21">
        <f t="shared" si="1"/>
        <v>12</v>
      </c>
      <c r="AA34" s="25" t="s">
        <v>97</v>
      </c>
      <c r="AB34" s="21" t="s">
        <v>105</v>
      </c>
      <c r="AC34" s="21"/>
      <c r="AE34" s="90" t="s">
        <v>402</v>
      </c>
      <c r="AF34" s="82"/>
    </row>
    <row r="35" spans="1:32" s="19" customFormat="1" ht="13.9" customHeight="1" x14ac:dyDescent="0.2">
      <c r="A35" s="53">
        <v>0</v>
      </c>
      <c r="B35" s="53">
        <v>1</v>
      </c>
      <c r="C35" s="53">
        <f t="shared" si="0"/>
        <v>1</v>
      </c>
      <c r="D35" s="55"/>
      <c r="E35" s="55">
        <v>1</v>
      </c>
      <c r="F35" s="56"/>
      <c r="G35" s="54"/>
      <c r="H35" s="54"/>
      <c r="I35" s="56"/>
      <c r="J35" s="54"/>
      <c r="K35" s="56"/>
      <c r="L35" s="56"/>
      <c r="M35" s="56"/>
      <c r="N35" s="58"/>
      <c r="O35" s="52" t="s">
        <v>361</v>
      </c>
      <c r="P35" s="15" t="s">
        <v>465</v>
      </c>
      <c r="Q35" s="15">
        <v>31</v>
      </c>
      <c r="R35" s="42"/>
      <c r="S35" s="27" t="s">
        <v>262</v>
      </c>
      <c r="T35" s="21">
        <v>1969</v>
      </c>
      <c r="U35" s="28" t="s">
        <v>117</v>
      </c>
      <c r="V35" s="21">
        <v>1998</v>
      </c>
      <c r="W35" s="28"/>
      <c r="X35" s="21"/>
      <c r="Y35" s="28" t="s">
        <v>263</v>
      </c>
      <c r="Z35" s="21">
        <f t="shared" si="1"/>
        <v>12</v>
      </c>
      <c r="AA35" s="25" t="s">
        <v>417</v>
      </c>
      <c r="AB35" s="21" t="s">
        <v>105</v>
      </c>
      <c r="AC35" s="21"/>
      <c r="AE35" s="90" t="s">
        <v>403</v>
      </c>
      <c r="AF35" s="82"/>
    </row>
    <row r="36" spans="1:32" s="19" customFormat="1" ht="13.9" customHeight="1" x14ac:dyDescent="0.2">
      <c r="A36" s="53">
        <v>0</v>
      </c>
      <c r="B36" s="53"/>
      <c r="C36" s="53">
        <f t="shared" si="0"/>
        <v>1</v>
      </c>
      <c r="D36" s="55"/>
      <c r="E36" s="55">
        <v>1</v>
      </c>
      <c r="F36" s="56"/>
      <c r="G36" s="54"/>
      <c r="H36" s="54"/>
      <c r="I36" s="56"/>
      <c r="J36" s="54"/>
      <c r="K36" s="56"/>
      <c r="L36" s="56"/>
      <c r="M36" s="56"/>
      <c r="N36" s="58"/>
      <c r="O36" s="52" t="s">
        <v>360</v>
      </c>
      <c r="P36" s="15" t="s">
        <v>640</v>
      </c>
      <c r="Q36" s="15">
        <v>32</v>
      </c>
      <c r="R36" s="42"/>
      <c r="S36" s="27" t="s">
        <v>641</v>
      </c>
      <c r="T36" s="21">
        <v>1971</v>
      </c>
      <c r="U36" s="28" t="s">
        <v>198</v>
      </c>
      <c r="V36" s="21">
        <v>2000</v>
      </c>
      <c r="W36" s="28"/>
      <c r="X36" s="21"/>
      <c r="Y36" s="28" t="s">
        <v>643</v>
      </c>
      <c r="Z36" s="21">
        <f t="shared" si="1"/>
        <v>10</v>
      </c>
      <c r="AA36" s="25" t="s">
        <v>642</v>
      </c>
      <c r="AB36" s="21" t="s">
        <v>105</v>
      </c>
      <c r="AC36" s="21"/>
      <c r="AE36" s="90" t="s">
        <v>403</v>
      </c>
      <c r="AF36" s="82"/>
    </row>
    <row r="37" spans="1:32" s="19" customFormat="1" ht="13.9" customHeight="1" x14ac:dyDescent="0.2">
      <c r="A37" s="53">
        <v>0</v>
      </c>
      <c r="B37" s="53"/>
      <c r="C37" s="53">
        <f t="shared" ref="C37:C68" si="2">IF(Z37&gt;=10,1,0)</f>
        <v>1</v>
      </c>
      <c r="D37" s="55"/>
      <c r="E37" s="55">
        <v>1</v>
      </c>
      <c r="F37" s="56"/>
      <c r="G37" s="54"/>
      <c r="H37" s="54">
        <v>1</v>
      </c>
      <c r="I37" s="56"/>
      <c r="J37" s="54"/>
      <c r="K37" s="56"/>
      <c r="L37" s="56"/>
      <c r="M37" s="56"/>
      <c r="N37" s="58"/>
      <c r="O37" s="52" t="s">
        <v>359</v>
      </c>
      <c r="P37" s="15" t="s">
        <v>466</v>
      </c>
      <c r="Q37" s="15">
        <v>33</v>
      </c>
      <c r="R37" s="42"/>
      <c r="S37" s="27" t="s">
        <v>246</v>
      </c>
      <c r="T37" s="21">
        <v>1972</v>
      </c>
      <c r="U37" s="28" t="s">
        <v>198</v>
      </c>
      <c r="V37" s="21">
        <v>1998</v>
      </c>
      <c r="W37" s="28"/>
      <c r="X37" s="21"/>
      <c r="Y37" s="28" t="s">
        <v>247</v>
      </c>
      <c r="Z37" s="21">
        <f t="shared" ref="Z37:Z68" si="3">$AD$3-V37</f>
        <v>12</v>
      </c>
      <c r="AA37" s="25" t="s">
        <v>392</v>
      </c>
      <c r="AB37" s="21" t="s">
        <v>105</v>
      </c>
      <c r="AC37" s="21"/>
      <c r="AE37" s="90" t="s">
        <v>404</v>
      </c>
      <c r="AF37" s="82"/>
    </row>
    <row r="38" spans="1:32" s="19" customFormat="1" ht="13.9" customHeight="1" x14ac:dyDescent="0.2">
      <c r="A38" s="53">
        <v>0</v>
      </c>
      <c r="B38" s="53">
        <v>1</v>
      </c>
      <c r="C38" s="53">
        <f t="shared" si="2"/>
        <v>1</v>
      </c>
      <c r="D38" s="55"/>
      <c r="E38" s="55"/>
      <c r="F38" s="56">
        <v>1</v>
      </c>
      <c r="G38" s="54"/>
      <c r="H38" s="54"/>
      <c r="I38" s="56"/>
      <c r="J38" s="54"/>
      <c r="K38" s="56"/>
      <c r="L38" s="56"/>
      <c r="M38" s="56"/>
      <c r="N38" s="58"/>
      <c r="O38" s="52" t="s">
        <v>361</v>
      </c>
      <c r="P38" s="15" t="s">
        <v>468</v>
      </c>
      <c r="Q38" s="15">
        <v>34</v>
      </c>
      <c r="R38" s="42"/>
      <c r="S38" s="27" t="s">
        <v>212</v>
      </c>
      <c r="T38" s="21">
        <v>1972</v>
      </c>
      <c r="U38" s="28" t="s">
        <v>225</v>
      </c>
      <c r="V38" s="21">
        <v>1999</v>
      </c>
      <c r="W38" s="28"/>
      <c r="X38" s="21"/>
      <c r="Y38" s="28" t="s">
        <v>338</v>
      </c>
      <c r="Z38" s="21">
        <f t="shared" si="3"/>
        <v>11</v>
      </c>
      <c r="AA38" s="25" t="s">
        <v>208</v>
      </c>
      <c r="AB38" s="21" t="s">
        <v>105</v>
      </c>
      <c r="AC38" s="21"/>
      <c r="AE38" s="90" t="s">
        <v>373</v>
      </c>
      <c r="AF38" s="82"/>
    </row>
    <row r="39" spans="1:32" s="19" customFormat="1" ht="13.9" customHeight="1" x14ac:dyDescent="0.2">
      <c r="A39" s="53">
        <v>0</v>
      </c>
      <c r="B39" s="53">
        <v>1</v>
      </c>
      <c r="C39" s="53">
        <f t="shared" si="2"/>
        <v>1</v>
      </c>
      <c r="D39" s="55">
        <v>1</v>
      </c>
      <c r="E39" s="55"/>
      <c r="F39" s="56"/>
      <c r="G39" s="54"/>
      <c r="H39" s="54"/>
      <c r="I39" s="56"/>
      <c r="J39" s="54"/>
      <c r="K39" s="56"/>
      <c r="L39" s="56"/>
      <c r="M39" s="56"/>
      <c r="N39" s="58"/>
      <c r="O39" s="52" t="s">
        <v>360</v>
      </c>
      <c r="P39" s="15" t="s">
        <v>549</v>
      </c>
      <c r="Q39" s="15">
        <v>35</v>
      </c>
      <c r="R39" s="42"/>
      <c r="S39" s="27" t="s">
        <v>550</v>
      </c>
      <c r="T39" s="21">
        <v>1974</v>
      </c>
      <c r="U39" s="28" t="s">
        <v>197</v>
      </c>
      <c r="V39" s="21">
        <v>1999</v>
      </c>
      <c r="W39" s="28" t="s">
        <v>616</v>
      </c>
      <c r="X39" s="21">
        <v>2009</v>
      </c>
      <c r="Y39" s="28"/>
      <c r="Z39" s="21">
        <f t="shared" si="3"/>
        <v>11</v>
      </c>
      <c r="AA39" s="25" t="s">
        <v>269</v>
      </c>
      <c r="AB39" s="21" t="s">
        <v>105</v>
      </c>
      <c r="AC39" s="21"/>
      <c r="AE39" s="90" t="s">
        <v>375</v>
      </c>
      <c r="AF39" s="82"/>
    </row>
    <row r="40" spans="1:32" s="19" customFormat="1" ht="13.9" customHeight="1" x14ac:dyDescent="0.2">
      <c r="A40" s="53">
        <v>0</v>
      </c>
      <c r="B40" s="53"/>
      <c r="C40" s="53">
        <f t="shared" si="2"/>
        <v>1</v>
      </c>
      <c r="D40" s="55">
        <v>1</v>
      </c>
      <c r="E40" s="55"/>
      <c r="F40" s="56"/>
      <c r="G40" s="54"/>
      <c r="H40" s="54">
        <v>1</v>
      </c>
      <c r="I40" s="56"/>
      <c r="J40" s="54"/>
      <c r="K40" s="56"/>
      <c r="L40" s="56"/>
      <c r="M40" s="56"/>
      <c r="N40" s="58"/>
      <c r="O40" s="52" t="s">
        <v>358</v>
      </c>
      <c r="P40" s="15" t="s">
        <v>602</v>
      </c>
      <c r="Q40" s="15">
        <v>36</v>
      </c>
      <c r="R40" s="42"/>
      <c r="S40" s="27" t="s">
        <v>599</v>
      </c>
      <c r="T40" s="21">
        <v>1977</v>
      </c>
      <c r="U40" s="28" t="s">
        <v>600</v>
      </c>
      <c r="V40" s="21">
        <v>2000</v>
      </c>
      <c r="W40" s="28"/>
      <c r="X40" s="21"/>
      <c r="Y40" s="28" t="s">
        <v>601</v>
      </c>
      <c r="Z40" s="21">
        <f t="shared" si="3"/>
        <v>10</v>
      </c>
      <c r="AA40" s="25" t="s">
        <v>97</v>
      </c>
      <c r="AB40" s="21" t="s">
        <v>105</v>
      </c>
      <c r="AC40" s="21"/>
      <c r="AE40" s="90" t="s">
        <v>620</v>
      </c>
      <c r="AF40" s="82"/>
    </row>
    <row r="41" spans="1:32" s="19" customFormat="1" ht="13.9" customHeight="1" x14ac:dyDescent="0.2">
      <c r="A41" s="53">
        <v>0</v>
      </c>
      <c r="B41" s="53">
        <v>1</v>
      </c>
      <c r="C41" s="53">
        <f t="shared" si="2"/>
        <v>1</v>
      </c>
      <c r="D41" s="55"/>
      <c r="E41" s="55">
        <v>1</v>
      </c>
      <c r="F41" s="56"/>
      <c r="G41" s="54"/>
      <c r="H41" s="54"/>
      <c r="I41" s="56"/>
      <c r="J41" s="54"/>
      <c r="K41" s="56"/>
      <c r="L41" s="56"/>
      <c r="M41" s="56"/>
      <c r="N41" s="58"/>
      <c r="O41" s="52" t="s">
        <v>361</v>
      </c>
      <c r="P41" s="15" t="s">
        <v>644</v>
      </c>
      <c r="Q41" s="15">
        <v>37</v>
      </c>
      <c r="R41" s="42"/>
      <c r="S41" s="27" t="s">
        <v>645</v>
      </c>
      <c r="T41" s="21">
        <v>1973</v>
      </c>
      <c r="U41" s="28" t="s">
        <v>646</v>
      </c>
      <c r="V41" s="21">
        <v>1999</v>
      </c>
      <c r="W41" s="28"/>
      <c r="X41" s="21"/>
      <c r="Y41" s="28" t="s">
        <v>647</v>
      </c>
      <c r="Z41" s="21">
        <f t="shared" si="3"/>
        <v>11</v>
      </c>
      <c r="AA41" s="25" t="s">
        <v>269</v>
      </c>
      <c r="AB41" s="21" t="s">
        <v>121</v>
      </c>
      <c r="AC41" s="21"/>
      <c r="AE41" s="90" t="s">
        <v>375</v>
      </c>
      <c r="AF41" s="82"/>
    </row>
    <row r="42" spans="1:32" s="19" customFormat="1" ht="13.9" customHeight="1" x14ac:dyDescent="0.2">
      <c r="A42" s="53">
        <v>0</v>
      </c>
      <c r="B42" s="53"/>
      <c r="C42" s="53">
        <f t="shared" si="2"/>
        <v>0</v>
      </c>
      <c r="D42" s="55"/>
      <c r="E42" s="55">
        <v>1</v>
      </c>
      <c r="F42" s="56"/>
      <c r="G42" s="54"/>
      <c r="H42" s="54"/>
      <c r="I42" s="56"/>
      <c r="J42" s="54"/>
      <c r="K42" s="56"/>
      <c r="L42" s="56"/>
      <c r="M42" s="56"/>
      <c r="N42" s="58"/>
      <c r="O42" s="52" t="s">
        <v>361</v>
      </c>
      <c r="P42" s="15" t="s">
        <v>469</v>
      </c>
      <c r="Q42" s="15">
        <v>38</v>
      </c>
      <c r="R42" s="42"/>
      <c r="S42" s="27" t="s">
        <v>301</v>
      </c>
      <c r="T42" s="21">
        <v>1975</v>
      </c>
      <c r="U42" s="28" t="s">
        <v>302</v>
      </c>
      <c r="V42" s="21">
        <v>2001</v>
      </c>
      <c r="W42" s="28"/>
      <c r="X42" s="21"/>
      <c r="Y42" s="28" t="s">
        <v>303</v>
      </c>
      <c r="Z42" s="21">
        <f t="shared" si="3"/>
        <v>9</v>
      </c>
      <c r="AA42" s="25" t="s">
        <v>391</v>
      </c>
      <c r="AB42" s="21" t="s">
        <v>121</v>
      </c>
      <c r="AC42" s="21"/>
      <c r="AE42" s="90" t="s">
        <v>373</v>
      </c>
      <c r="AF42" s="82"/>
    </row>
    <row r="43" spans="1:32" s="19" customFormat="1" ht="13.9" customHeight="1" x14ac:dyDescent="0.2">
      <c r="A43" s="53">
        <v>0</v>
      </c>
      <c r="B43" s="53">
        <v>1</v>
      </c>
      <c r="C43" s="53">
        <f t="shared" si="2"/>
        <v>0</v>
      </c>
      <c r="D43" s="55"/>
      <c r="E43" s="55">
        <v>1</v>
      </c>
      <c r="F43" s="56"/>
      <c r="G43" s="54"/>
      <c r="H43" s="54"/>
      <c r="I43" s="56"/>
      <c r="J43" s="54"/>
      <c r="K43" s="56"/>
      <c r="L43" s="56"/>
      <c r="M43" s="56"/>
      <c r="N43" s="58"/>
      <c r="O43" s="52" t="s">
        <v>359</v>
      </c>
      <c r="P43" s="15" t="s">
        <v>470</v>
      </c>
      <c r="Q43" s="15">
        <v>39</v>
      </c>
      <c r="R43" s="42"/>
      <c r="S43" s="27" t="s">
        <v>227</v>
      </c>
      <c r="T43" s="21">
        <v>1976</v>
      </c>
      <c r="U43" s="28" t="s">
        <v>604</v>
      </c>
      <c r="V43" s="21">
        <v>2001</v>
      </c>
      <c r="W43" s="28"/>
      <c r="X43" s="21"/>
      <c r="Y43" s="28" t="s">
        <v>106</v>
      </c>
      <c r="Z43" s="21">
        <f t="shared" si="3"/>
        <v>9</v>
      </c>
      <c r="AA43" s="25" t="s">
        <v>605</v>
      </c>
      <c r="AB43" s="21" t="s">
        <v>121</v>
      </c>
      <c r="AC43" s="21"/>
      <c r="AE43" s="90" t="s">
        <v>374</v>
      </c>
      <c r="AF43" s="82"/>
    </row>
    <row r="44" spans="1:32" s="19" customFormat="1" ht="13.9" customHeight="1" x14ac:dyDescent="0.2">
      <c r="A44" s="53">
        <v>0</v>
      </c>
      <c r="B44" s="53"/>
      <c r="C44" s="53">
        <f t="shared" si="2"/>
        <v>0</v>
      </c>
      <c r="D44" s="55">
        <v>1</v>
      </c>
      <c r="E44" s="55"/>
      <c r="F44" s="56"/>
      <c r="G44" s="54"/>
      <c r="H44" s="54"/>
      <c r="I44" s="56"/>
      <c r="J44" s="54"/>
      <c r="K44" s="56"/>
      <c r="L44" s="56"/>
      <c r="M44" s="56"/>
      <c r="N44" s="58"/>
      <c r="O44" s="52" t="s">
        <v>359</v>
      </c>
      <c r="P44" s="15" t="s">
        <v>471</v>
      </c>
      <c r="Q44" s="15">
        <v>40</v>
      </c>
      <c r="R44" s="42"/>
      <c r="S44" s="27" t="s">
        <v>229</v>
      </c>
      <c r="T44" s="21">
        <v>1976</v>
      </c>
      <c r="U44" s="28" t="s">
        <v>241</v>
      </c>
      <c r="V44" s="21">
        <v>2001</v>
      </c>
      <c r="W44" s="28"/>
      <c r="X44" s="21"/>
      <c r="Y44" s="28" t="s">
        <v>337</v>
      </c>
      <c r="Z44" s="21">
        <f t="shared" si="3"/>
        <v>9</v>
      </c>
      <c r="AA44" s="25" t="s">
        <v>108</v>
      </c>
      <c r="AB44" s="21" t="s">
        <v>121</v>
      </c>
      <c r="AC44" s="21"/>
      <c r="AE44" s="90" t="s">
        <v>373</v>
      </c>
      <c r="AF44" s="82"/>
    </row>
    <row r="45" spans="1:32" s="19" customFormat="1" ht="13.9" customHeight="1" x14ac:dyDescent="0.2">
      <c r="A45" s="53">
        <v>0</v>
      </c>
      <c r="B45" s="53">
        <v>1</v>
      </c>
      <c r="C45" s="53">
        <f t="shared" si="2"/>
        <v>0</v>
      </c>
      <c r="D45" s="55">
        <v>1</v>
      </c>
      <c r="E45" s="55"/>
      <c r="F45" s="56"/>
      <c r="G45" s="54"/>
      <c r="H45" s="54"/>
      <c r="I45" s="56"/>
      <c r="J45" s="54"/>
      <c r="K45" s="56"/>
      <c r="L45" s="56"/>
      <c r="M45" s="56"/>
      <c r="N45" s="58"/>
      <c r="O45" s="52" t="s">
        <v>360</v>
      </c>
      <c r="P45" s="15" t="s">
        <v>588</v>
      </c>
      <c r="Q45" s="15">
        <v>41</v>
      </c>
      <c r="R45" s="42"/>
      <c r="S45" s="27" t="s">
        <v>589</v>
      </c>
      <c r="T45" s="21">
        <v>1976</v>
      </c>
      <c r="U45" s="28" t="s">
        <v>194</v>
      </c>
      <c r="V45" s="21">
        <v>2001</v>
      </c>
      <c r="W45" s="28"/>
      <c r="X45" s="21"/>
      <c r="Y45" s="28"/>
      <c r="Z45" s="21">
        <f t="shared" si="3"/>
        <v>9</v>
      </c>
      <c r="AA45" s="25" t="s">
        <v>269</v>
      </c>
      <c r="AB45" s="21" t="s">
        <v>121</v>
      </c>
      <c r="AC45" s="21"/>
      <c r="AE45" s="90" t="s">
        <v>374</v>
      </c>
      <c r="AF45" s="82"/>
    </row>
    <row r="46" spans="1:32" s="19" customFormat="1" ht="13.9" customHeight="1" x14ac:dyDescent="0.2">
      <c r="A46" s="53">
        <v>0</v>
      </c>
      <c r="B46" s="53"/>
      <c r="C46" s="53">
        <f t="shared" si="2"/>
        <v>0</v>
      </c>
      <c r="D46" s="55">
        <v>1</v>
      </c>
      <c r="E46" s="55"/>
      <c r="F46" s="56"/>
      <c r="G46" s="54"/>
      <c r="H46" s="54"/>
      <c r="I46" s="56"/>
      <c r="J46" s="54"/>
      <c r="K46" s="56"/>
      <c r="L46" s="56"/>
      <c r="M46" s="56"/>
      <c r="N46" s="58"/>
      <c r="O46" s="52" t="s">
        <v>361</v>
      </c>
      <c r="P46" s="15" t="s">
        <v>566</v>
      </c>
      <c r="Q46" s="15">
        <v>42</v>
      </c>
      <c r="R46" s="42"/>
      <c r="S46" s="27" t="s">
        <v>561</v>
      </c>
      <c r="T46" s="21">
        <v>1975</v>
      </c>
      <c r="U46" s="28" t="s">
        <v>562</v>
      </c>
      <c r="V46" s="21">
        <v>2004</v>
      </c>
      <c r="W46" s="28"/>
      <c r="X46" s="21"/>
      <c r="Y46" s="28" t="s">
        <v>564</v>
      </c>
      <c r="Z46" s="21">
        <f t="shared" si="3"/>
        <v>6</v>
      </c>
      <c r="AA46" s="25" t="s">
        <v>565</v>
      </c>
      <c r="AB46" s="21" t="s">
        <v>121</v>
      </c>
      <c r="AC46" s="21"/>
      <c r="AE46" s="90" t="s">
        <v>373</v>
      </c>
      <c r="AF46" s="82"/>
    </row>
    <row r="47" spans="1:32" s="19" customFormat="1" ht="13.9" customHeight="1" x14ac:dyDescent="0.2">
      <c r="A47" s="53">
        <v>0</v>
      </c>
      <c r="B47" s="53"/>
      <c r="C47" s="53">
        <f t="shared" si="2"/>
        <v>0</v>
      </c>
      <c r="D47" s="55">
        <v>1</v>
      </c>
      <c r="E47" s="55"/>
      <c r="F47" s="56"/>
      <c r="G47" s="54"/>
      <c r="H47" s="54">
        <v>1</v>
      </c>
      <c r="I47" s="56"/>
      <c r="J47" s="54"/>
      <c r="K47" s="56"/>
      <c r="L47" s="56"/>
      <c r="M47" s="56"/>
      <c r="N47" s="58"/>
      <c r="O47" s="52" t="s">
        <v>361</v>
      </c>
      <c r="P47" s="15" t="s">
        <v>472</v>
      </c>
      <c r="Q47" s="15">
        <v>43</v>
      </c>
      <c r="R47" s="42"/>
      <c r="S47" s="27" t="s">
        <v>285</v>
      </c>
      <c r="T47" s="21">
        <v>1977</v>
      </c>
      <c r="U47" s="28" t="s">
        <v>286</v>
      </c>
      <c r="V47" s="21">
        <v>2005</v>
      </c>
      <c r="W47" s="28"/>
      <c r="X47" s="21"/>
      <c r="Y47" s="28"/>
      <c r="Z47" s="21">
        <f t="shared" si="3"/>
        <v>5</v>
      </c>
      <c r="AA47" s="25" t="s">
        <v>108</v>
      </c>
      <c r="AB47" s="21" t="s">
        <v>121</v>
      </c>
      <c r="AC47" s="21"/>
      <c r="AE47" s="90" t="s">
        <v>373</v>
      </c>
      <c r="AF47" s="82"/>
    </row>
    <row r="48" spans="1:32" s="19" customFormat="1" ht="13.9" customHeight="1" x14ac:dyDescent="0.2">
      <c r="A48" s="53">
        <v>0</v>
      </c>
      <c r="B48" s="53">
        <v>1</v>
      </c>
      <c r="C48" s="53">
        <f t="shared" si="2"/>
        <v>0</v>
      </c>
      <c r="D48" s="55"/>
      <c r="E48" s="55"/>
      <c r="F48" s="56">
        <v>1</v>
      </c>
      <c r="G48" s="54"/>
      <c r="H48" s="54"/>
      <c r="I48" s="56"/>
      <c r="J48" s="54"/>
      <c r="K48" s="56"/>
      <c r="L48" s="56"/>
      <c r="M48" s="56"/>
      <c r="N48" s="58"/>
      <c r="O48" s="52" t="s">
        <v>359</v>
      </c>
      <c r="P48" s="15" t="s">
        <v>596</v>
      </c>
      <c r="Q48" s="15">
        <v>44</v>
      </c>
      <c r="R48" s="42"/>
      <c r="S48" s="27" t="s">
        <v>597</v>
      </c>
      <c r="T48" s="21">
        <v>1978</v>
      </c>
      <c r="U48" s="28" t="s">
        <v>225</v>
      </c>
      <c r="V48" s="21">
        <v>2005</v>
      </c>
      <c r="W48" s="28"/>
      <c r="X48" s="21"/>
      <c r="Y48" s="28"/>
      <c r="Z48" s="21">
        <f t="shared" si="3"/>
        <v>5</v>
      </c>
      <c r="AA48" s="25" t="s">
        <v>208</v>
      </c>
      <c r="AB48" s="21" t="s">
        <v>121</v>
      </c>
      <c r="AC48" s="21"/>
      <c r="AE48" s="90" t="s">
        <v>375</v>
      </c>
      <c r="AF48" s="82"/>
    </row>
    <row r="49" spans="1:32" s="19" customFormat="1" ht="13.9" customHeight="1" x14ac:dyDescent="0.2">
      <c r="A49" s="53">
        <v>0</v>
      </c>
      <c r="B49" s="53">
        <v>1</v>
      </c>
      <c r="C49" s="53">
        <f t="shared" si="2"/>
        <v>0</v>
      </c>
      <c r="D49" s="55"/>
      <c r="E49" s="55">
        <v>1</v>
      </c>
      <c r="F49" s="56"/>
      <c r="G49" s="54"/>
      <c r="H49" s="54">
        <v>1</v>
      </c>
      <c r="I49" s="56"/>
      <c r="J49" s="54"/>
      <c r="K49" s="56"/>
      <c r="L49" s="56"/>
      <c r="M49" s="56"/>
      <c r="N49" s="58"/>
      <c r="O49" s="52" t="s">
        <v>360</v>
      </c>
      <c r="P49" s="15" t="s">
        <v>612</v>
      </c>
      <c r="Q49" s="15">
        <v>45</v>
      </c>
      <c r="R49" s="42"/>
      <c r="S49" s="27" t="s">
        <v>613</v>
      </c>
      <c r="T49" s="21">
        <v>1980</v>
      </c>
      <c r="U49" s="28" t="s">
        <v>198</v>
      </c>
      <c r="V49" s="21">
        <v>2005</v>
      </c>
      <c r="W49" s="28"/>
      <c r="X49" s="21"/>
      <c r="Y49" s="28"/>
      <c r="Z49" s="21">
        <f t="shared" si="3"/>
        <v>5</v>
      </c>
      <c r="AA49" s="25" t="s">
        <v>614</v>
      </c>
      <c r="AB49" s="21" t="s">
        <v>121</v>
      </c>
      <c r="AC49" s="21"/>
      <c r="AE49" s="90" t="s">
        <v>621</v>
      </c>
      <c r="AF49" s="82"/>
    </row>
    <row r="50" spans="1:32" s="19" customFormat="1" ht="13.9" customHeight="1" x14ac:dyDescent="0.2">
      <c r="A50" s="53">
        <v>0</v>
      </c>
      <c r="B50" s="53"/>
      <c r="C50" s="53">
        <f t="shared" si="2"/>
        <v>0</v>
      </c>
      <c r="D50" s="55"/>
      <c r="E50" s="55">
        <v>1</v>
      </c>
      <c r="F50" s="56"/>
      <c r="G50" s="54"/>
      <c r="H50" s="54"/>
      <c r="I50" s="56"/>
      <c r="J50" s="54"/>
      <c r="K50" s="56"/>
      <c r="L50" s="56"/>
      <c r="M50" s="56"/>
      <c r="N50" s="58"/>
      <c r="O50" s="52" t="s">
        <v>361</v>
      </c>
      <c r="P50" s="15" t="s">
        <v>473</v>
      </c>
      <c r="Q50" s="15">
        <v>46</v>
      </c>
      <c r="R50" s="42"/>
      <c r="S50" s="27" t="s">
        <v>284</v>
      </c>
      <c r="T50" s="21">
        <v>1980</v>
      </c>
      <c r="U50" s="28" t="s">
        <v>198</v>
      </c>
      <c r="V50" s="21">
        <v>2006</v>
      </c>
      <c r="W50" s="28"/>
      <c r="X50" s="21"/>
      <c r="Y50" s="28"/>
      <c r="Z50" s="21">
        <f t="shared" si="3"/>
        <v>4</v>
      </c>
      <c r="AA50" s="25" t="s">
        <v>108</v>
      </c>
      <c r="AB50" s="21" t="s">
        <v>121</v>
      </c>
      <c r="AC50" s="21"/>
      <c r="AE50" s="90" t="s">
        <v>375</v>
      </c>
      <c r="AF50" s="82"/>
    </row>
    <row r="51" spans="1:32" s="19" customFormat="1" ht="13.9" customHeight="1" x14ac:dyDescent="0.2">
      <c r="A51" s="53">
        <v>0</v>
      </c>
      <c r="B51" s="53"/>
      <c r="C51" s="53">
        <f t="shared" si="2"/>
        <v>0</v>
      </c>
      <c r="D51" s="55"/>
      <c r="E51" s="55">
        <v>1</v>
      </c>
      <c r="F51" s="56"/>
      <c r="G51" s="54"/>
      <c r="H51" s="54"/>
      <c r="I51" s="56"/>
      <c r="J51" s="54"/>
      <c r="K51" s="56"/>
      <c r="L51" s="56"/>
      <c r="M51" s="56"/>
      <c r="N51" s="58"/>
      <c r="O51" s="52" t="s">
        <v>359</v>
      </c>
      <c r="P51" s="15" t="s">
        <v>586</v>
      </c>
      <c r="Q51" s="15">
        <v>47</v>
      </c>
      <c r="R51" s="42"/>
      <c r="S51" s="27" t="s">
        <v>587</v>
      </c>
      <c r="T51" s="21">
        <v>1981</v>
      </c>
      <c r="U51" s="28" t="s">
        <v>198</v>
      </c>
      <c r="V51" s="21">
        <v>2008</v>
      </c>
      <c r="W51" s="28"/>
      <c r="X51" s="21"/>
      <c r="Y51" s="28"/>
      <c r="Z51" s="21">
        <f t="shared" si="3"/>
        <v>2</v>
      </c>
      <c r="AA51" s="25" t="s">
        <v>108</v>
      </c>
      <c r="AB51" s="21" t="s">
        <v>121</v>
      </c>
      <c r="AC51" s="21"/>
      <c r="AE51" s="90" t="s">
        <v>375</v>
      </c>
      <c r="AF51" s="82"/>
    </row>
    <row r="52" spans="1:32" s="19" customFormat="1" ht="13.9" customHeight="1" x14ac:dyDescent="0.2">
      <c r="A52" s="53">
        <v>0</v>
      </c>
      <c r="B52" s="53"/>
      <c r="C52" s="53">
        <f t="shared" si="2"/>
        <v>0</v>
      </c>
      <c r="D52" s="55"/>
      <c r="E52" s="55">
        <v>1</v>
      </c>
      <c r="F52" s="56"/>
      <c r="G52" s="54"/>
      <c r="H52" s="54"/>
      <c r="I52" s="56"/>
      <c r="J52" s="54"/>
      <c r="K52" s="56"/>
      <c r="L52" s="56"/>
      <c r="M52" s="56"/>
      <c r="N52" s="58"/>
      <c r="O52" s="52" t="s">
        <v>360</v>
      </c>
      <c r="P52" s="15" t="s">
        <v>637</v>
      </c>
      <c r="Q52" s="15">
        <v>48</v>
      </c>
      <c r="R52" s="42"/>
      <c r="S52" s="27" t="s">
        <v>638</v>
      </c>
      <c r="T52" s="21">
        <v>1981</v>
      </c>
      <c r="U52" s="28" t="s">
        <v>639</v>
      </c>
      <c r="V52" s="21">
        <v>2010</v>
      </c>
      <c r="W52" s="28"/>
      <c r="X52" s="21"/>
      <c r="Y52" s="28"/>
      <c r="Z52" s="21">
        <f t="shared" si="3"/>
        <v>0</v>
      </c>
      <c r="AA52" s="25" t="s">
        <v>565</v>
      </c>
      <c r="AB52" s="21" t="s">
        <v>121</v>
      </c>
      <c r="AC52" s="21"/>
      <c r="AE52" s="90" t="s">
        <v>375</v>
      </c>
      <c r="AF52" s="82"/>
    </row>
    <row r="53" spans="1:32" s="19" customFormat="1" ht="13.9" customHeight="1" x14ac:dyDescent="0.2">
      <c r="A53" s="53">
        <v>0</v>
      </c>
      <c r="B53" s="53">
        <v>1</v>
      </c>
      <c r="C53" s="53">
        <f t="shared" si="2"/>
        <v>0</v>
      </c>
      <c r="D53" s="55"/>
      <c r="E53" s="55">
        <v>1</v>
      </c>
      <c r="F53" s="56"/>
      <c r="G53" s="54"/>
      <c r="H53" s="54"/>
      <c r="I53" s="56"/>
      <c r="J53" s="54"/>
      <c r="K53" s="56"/>
      <c r="L53" s="56"/>
      <c r="M53" s="56"/>
      <c r="N53" s="58"/>
      <c r="O53" s="52" t="s">
        <v>358</v>
      </c>
      <c r="P53" s="15" t="s">
        <v>475</v>
      </c>
      <c r="Q53" s="15">
        <v>49</v>
      </c>
      <c r="R53" s="42"/>
      <c r="S53" s="27" t="s">
        <v>298</v>
      </c>
      <c r="T53" s="21">
        <v>1982</v>
      </c>
      <c r="U53" s="28" t="s">
        <v>603</v>
      </c>
      <c r="V53" s="21">
        <v>2007</v>
      </c>
      <c r="W53" s="28"/>
      <c r="X53" s="21"/>
      <c r="Y53" s="28"/>
      <c r="Z53" s="21">
        <f t="shared" si="3"/>
        <v>3</v>
      </c>
      <c r="AA53" s="25" t="s">
        <v>269</v>
      </c>
      <c r="AB53" s="21" t="s">
        <v>121</v>
      </c>
      <c r="AC53" s="21"/>
      <c r="AE53" s="90" t="s">
        <v>375</v>
      </c>
      <c r="AF53" s="82"/>
    </row>
    <row r="54" spans="1:32" s="19" customFormat="1" ht="13.9" customHeight="1" x14ac:dyDescent="0.2">
      <c r="A54" s="53">
        <v>0</v>
      </c>
      <c r="B54" s="53"/>
      <c r="C54" s="53">
        <f t="shared" si="2"/>
        <v>0</v>
      </c>
      <c r="D54" s="55"/>
      <c r="E54" s="55">
        <v>1</v>
      </c>
      <c r="F54" s="56"/>
      <c r="G54" s="54"/>
      <c r="H54" s="54"/>
      <c r="I54" s="56"/>
      <c r="J54" s="54"/>
      <c r="K54" s="56"/>
      <c r="L54" s="56"/>
      <c r="M54" s="56"/>
      <c r="N54" s="58"/>
      <c r="O54" s="52" t="s">
        <v>359</v>
      </c>
      <c r="P54" s="15" t="s">
        <v>577</v>
      </c>
      <c r="Q54" s="15">
        <v>50</v>
      </c>
      <c r="R54" s="42"/>
      <c r="S54" s="27" t="s">
        <v>578</v>
      </c>
      <c r="T54" s="21">
        <v>1982</v>
      </c>
      <c r="U54" s="28" t="s">
        <v>198</v>
      </c>
      <c r="V54" s="21">
        <v>2007</v>
      </c>
      <c r="W54" s="28"/>
      <c r="X54" s="21"/>
      <c r="Y54" s="28"/>
      <c r="Z54" s="21">
        <f t="shared" si="3"/>
        <v>3</v>
      </c>
      <c r="AA54" s="25" t="s">
        <v>108</v>
      </c>
      <c r="AB54" s="21" t="s">
        <v>121</v>
      </c>
      <c r="AC54" s="21"/>
      <c r="AE54" s="90" t="s">
        <v>375</v>
      </c>
      <c r="AF54" s="82"/>
    </row>
    <row r="55" spans="1:32" s="19" customFormat="1" ht="13.9" customHeight="1" x14ac:dyDescent="0.2">
      <c r="A55" s="53">
        <v>0</v>
      </c>
      <c r="B55" s="53"/>
      <c r="C55" s="53">
        <f t="shared" si="2"/>
        <v>0</v>
      </c>
      <c r="D55" s="55"/>
      <c r="E55" s="55">
        <v>1</v>
      </c>
      <c r="F55" s="56"/>
      <c r="G55" s="54"/>
      <c r="H55" s="54">
        <v>1</v>
      </c>
      <c r="I55" s="56"/>
      <c r="J55" s="54"/>
      <c r="K55" s="56"/>
      <c r="L55" s="56"/>
      <c r="M55" s="56"/>
      <c r="N55" s="58"/>
      <c r="O55" s="52" t="s">
        <v>358</v>
      </c>
      <c r="P55" s="15" t="s">
        <v>474</v>
      </c>
      <c r="Q55" s="15">
        <v>51</v>
      </c>
      <c r="R55" s="42"/>
      <c r="S55" s="27" t="s">
        <v>300</v>
      </c>
      <c r="T55" s="21">
        <v>1980</v>
      </c>
      <c r="U55" s="28" t="s">
        <v>198</v>
      </c>
      <c r="V55" s="21">
        <v>2008</v>
      </c>
      <c r="W55" s="28"/>
      <c r="X55" s="21"/>
      <c r="Y55" s="28"/>
      <c r="Z55" s="21">
        <f t="shared" si="3"/>
        <v>2</v>
      </c>
      <c r="AA55" s="25" t="s">
        <v>108</v>
      </c>
      <c r="AB55" s="21" t="s">
        <v>121</v>
      </c>
      <c r="AC55" s="21"/>
      <c r="AE55" s="90" t="s">
        <v>375</v>
      </c>
      <c r="AF55" s="82"/>
    </row>
    <row r="56" spans="1:32" s="19" customFormat="1" ht="13.9" customHeight="1" x14ac:dyDescent="0.2">
      <c r="A56" s="53">
        <v>0</v>
      </c>
      <c r="B56" s="53"/>
      <c r="C56" s="53">
        <f t="shared" si="2"/>
        <v>0</v>
      </c>
      <c r="D56" s="55"/>
      <c r="E56" s="55">
        <v>1</v>
      </c>
      <c r="F56" s="56"/>
      <c r="G56" s="54"/>
      <c r="H56" s="54"/>
      <c r="I56" s="56"/>
      <c r="J56" s="54"/>
      <c r="K56" s="56"/>
      <c r="L56" s="56"/>
      <c r="M56" s="56"/>
      <c r="N56" s="58"/>
      <c r="O56" s="52" t="s">
        <v>358</v>
      </c>
      <c r="P56" s="15" t="s">
        <v>551</v>
      </c>
      <c r="Q56" s="15">
        <v>52</v>
      </c>
      <c r="R56" s="42"/>
      <c r="S56" s="27" t="s">
        <v>563</v>
      </c>
      <c r="T56" s="21">
        <v>1985</v>
      </c>
      <c r="U56" s="28" t="s">
        <v>240</v>
      </c>
      <c r="V56" s="21">
        <v>2008</v>
      </c>
      <c r="W56" s="28"/>
      <c r="X56" s="21"/>
      <c r="Y56" s="28"/>
      <c r="Z56" s="21">
        <f t="shared" si="3"/>
        <v>2</v>
      </c>
      <c r="AA56" s="25" t="s">
        <v>108</v>
      </c>
      <c r="AB56" s="21" t="s">
        <v>121</v>
      </c>
      <c r="AC56" s="21"/>
      <c r="AE56" s="90" t="s">
        <v>375</v>
      </c>
      <c r="AF56" s="82"/>
    </row>
    <row r="57" spans="1:32" s="19" customFormat="1" ht="13.9" customHeight="1" x14ac:dyDescent="0.2">
      <c r="A57" s="53">
        <v>0</v>
      </c>
      <c r="B57" s="53"/>
      <c r="C57" s="53">
        <f t="shared" si="2"/>
        <v>0</v>
      </c>
      <c r="D57" s="55"/>
      <c r="E57" s="55">
        <v>1</v>
      </c>
      <c r="F57" s="56"/>
      <c r="G57" s="54"/>
      <c r="H57" s="54"/>
      <c r="I57" s="56"/>
      <c r="J57" s="54"/>
      <c r="K57" s="56"/>
      <c r="L57" s="56"/>
      <c r="M57" s="56"/>
      <c r="N57" s="58"/>
      <c r="O57" s="52" t="s">
        <v>360</v>
      </c>
      <c r="P57" s="15" t="s">
        <v>567</v>
      </c>
      <c r="Q57" s="15">
        <v>53</v>
      </c>
      <c r="R57" s="42"/>
      <c r="S57" s="27" t="s">
        <v>213</v>
      </c>
      <c r="T57" s="21">
        <v>1985</v>
      </c>
      <c r="U57" s="28" t="s">
        <v>570</v>
      </c>
      <c r="V57" s="21">
        <v>2008</v>
      </c>
      <c r="W57" s="28"/>
      <c r="X57" s="21"/>
      <c r="Y57" s="28"/>
      <c r="Z57" s="21">
        <f t="shared" si="3"/>
        <v>2</v>
      </c>
      <c r="AA57" s="25" t="s">
        <v>108</v>
      </c>
      <c r="AB57" s="21" t="s">
        <v>121</v>
      </c>
      <c r="AC57" s="21"/>
      <c r="AE57" s="90" t="s">
        <v>375</v>
      </c>
      <c r="AF57" s="82"/>
    </row>
    <row r="58" spans="1:32" s="19" customFormat="1" ht="13.9" customHeight="1" x14ac:dyDescent="0.2">
      <c r="A58" s="53">
        <v>0</v>
      </c>
      <c r="B58" s="53"/>
      <c r="C58" s="53">
        <f t="shared" si="2"/>
        <v>0</v>
      </c>
      <c r="D58" s="55"/>
      <c r="E58" s="55">
        <v>1</v>
      </c>
      <c r="F58" s="56"/>
      <c r="G58" s="54"/>
      <c r="H58" s="54"/>
      <c r="I58" s="56"/>
      <c r="J58" s="54"/>
      <c r="K58" s="56"/>
      <c r="L58" s="56"/>
      <c r="M58" s="56"/>
      <c r="N58" s="58"/>
      <c r="O58" s="52" t="s">
        <v>360</v>
      </c>
      <c r="P58" s="15" t="s">
        <v>598</v>
      </c>
      <c r="Q58" s="15">
        <v>54</v>
      </c>
      <c r="R58" s="42"/>
      <c r="S58" s="27" t="s">
        <v>281</v>
      </c>
      <c r="T58" s="21">
        <v>1983</v>
      </c>
      <c r="U58" s="28" t="s">
        <v>603</v>
      </c>
      <c r="V58" s="21">
        <v>2009</v>
      </c>
      <c r="W58" s="28"/>
      <c r="X58" s="21"/>
      <c r="Y58" s="28"/>
      <c r="Z58" s="21">
        <f t="shared" si="3"/>
        <v>1</v>
      </c>
      <c r="AA58" s="25" t="s">
        <v>108</v>
      </c>
      <c r="AB58" s="21" t="s">
        <v>121</v>
      </c>
      <c r="AC58" s="21"/>
      <c r="AE58" s="90" t="s">
        <v>375</v>
      </c>
      <c r="AF58" s="82"/>
    </row>
    <row r="59" spans="1:32" s="19" customFormat="1" ht="13.9" customHeight="1" x14ac:dyDescent="0.2">
      <c r="A59" s="53">
        <v>0</v>
      </c>
      <c r="B59" s="53"/>
      <c r="C59" s="53">
        <f t="shared" si="2"/>
        <v>0</v>
      </c>
      <c r="D59" s="55"/>
      <c r="E59" s="55">
        <v>1</v>
      </c>
      <c r="F59" s="56"/>
      <c r="G59" s="54"/>
      <c r="H59" s="54"/>
      <c r="I59" s="56"/>
      <c r="J59" s="54"/>
      <c r="K59" s="56"/>
      <c r="L59" s="56"/>
      <c r="M59" s="56"/>
      <c r="N59" s="58"/>
      <c r="O59" s="52" t="s">
        <v>358</v>
      </c>
      <c r="P59" s="15" t="s">
        <v>528</v>
      </c>
      <c r="Q59" s="15">
        <v>55</v>
      </c>
      <c r="R59" s="42"/>
      <c r="S59" s="27" t="s">
        <v>529</v>
      </c>
      <c r="T59" s="21">
        <v>1984</v>
      </c>
      <c r="U59" s="28" t="s">
        <v>570</v>
      </c>
      <c r="V59" s="21">
        <v>2009</v>
      </c>
      <c r="W59" s="28"/>
      <c r="X59" s="21"/>
      <c r="Y59" s="28"/>
      <c r="Z59" s="21">
        <f t="shared" si="3"/>
        <v>1</v>
      </c>
      <c r="AA59" s="25" t="s">
        <v>108</v>
      </c>
      <c r="AB59" s="21" t="s">
        <v>121</v>
      </c>
      <c r="AC59" s="21"/>
      <c r="AE59" s="90" t="s">
        <v>375</v>
      </c>
      <c r="AF59" s="82"/>
    </row>
    <row r="60" spans="1:32" s="19" customFormat="1" ht="13.9" customHeight="1" x14ac:dyDescent="0.2">
      <c r="A60" s="53">
        <v>0</v>
      </c>
      <c r="B60" s="53"/>
      <c r="C60" s="53">
        <f t="shared" si="2"/>
        <v>0</v>
      </c>
      <c r="D60" s="55"/>
      <c r="E60" s="55">
        <v>1</v>
      </c>
      <c r="F60" s="56"/>
      <c r="G60" s="54"/>
      <c r="H60" s="54"/>
      <c r="I60" s="56"/>
      <c r="J60" s="54"/>
      <c r="K60" s="56"/>
      <c r="L60" s="56"/>
      <c r="M60" s="56"/>
      <c r="N60" s="58"/>
      <c r="O60" s="52" t="s">
        <v>361</v>
      </c>
      <c r="P60" s="15" t="s">
        <v>546</v>
      </c>
      <c r="Q60" s="15">
        <v>56</v>
      </c>
      <c r="R60" s="42"/>
      <c r="S60" s="27" t="s">
        <v>295</v>
      </c>
      <c r="T60" s="21">
        <v>1987</v>
      </c>
      <c r="U60" s="28" t="s">
        <v>198</v>
      </c>
      <c r="V60" s="21">
        <v>2009</v>
      </c>
      <c r="W60" s="28"/>
      <c r="X60" s="21"/>
      <c r="Y60" s="28"/>
      <c r="Z60" s="21">
        <f t="shared" si="3"/>
        <v>1</v>
      </c>
      <c r="AA60" s="25" t="s">
        <v>108</v>
      </c>
      <c r="AB60" s="21" t="s">
        <v>121</v>
      </c>
      <c r="AC60" s="21"/>
      <c r="AE60" s="90" t="s">
        <v>375</v>
      </c>
      <c r="AF60" s="82"/>
    </row>
    <row r="61" spans="1:32" s="19" customFormat="1" ht="13.9" customHeight="1" x14ac:dyDescent="0.2">
      <c r="A61" s="53">
        <v>0</v>
      </c>
      <c r="B61" s="53">
        <v>1</v>
      </c>
      <c r="C61" s="53">
        <f t="shared" si="2"/>
        <v>0</v>
      </c>
      <c r="D61" s="55"/>
      <c r="E61" s="55">
        <v>1</v>
      </c>
      <c r="F61" s="56"/>
      <c r="G61" s="54"/>
      <c r="H61" s="54"/>
      <c r="I61" s="56"/>
      <c r="J61" s="54"/>
      <c r="K61" s="56"/>
      <c r="L61" s="56"/>
      <c r="M61" s="56"/>
      <c r="N61" s="58"/>
      <c r="O61" s="52" t="s">
        <v>360</v>
      </c>
      <c r="P61" s="15" t="s">
        <v>635</v>
      </c>
      <c r="Q61" s="15">
        <v>57</v>
      </c>
      <c r="R61" s="42"/>
      <c r="S61" s="27" t="s">
        <v>636</v>
      </c>
      <c r="T61" s="21">
        <v>1986</v>
      </c>
      <c r="U61" s="28" t="s">
        <v>570</v>
      </c>
      <c r="V61" s="21">
        <v>2010</v>
      </c>
      <c r="W61" s="28"/>
      <c r="X61" s="21"/>
      <c r="Y61" s="28"/>
      <c r="Z61" s="21">
        <f t="shared" si="3"/>
        <v>0</v>
      </c>
      <c r="AA61" s="25" t="s">
        <v>108</v>
      </c>
      <c r="AB61" s="21" t="s">
        <v>121</v>
      </c>
      <c r="AC61" s="21"/>
      <c r="AE61" s="90" t="s">
        <v>375</v>
      </c>
      <c r="AF61" s="82"/>
    </row>
    <row r="62" spans="1:32" s="19" customFormat="1" ht="13.9" customHeight="1" x14ac:dyDescent="0.2">
      <c r="A62" s="53">
        <v>0</v>
      </c>
      <c r="B62" s="53"/>
      <c r="C62" s="53">
        <f t="shared" si="2"/>
        <v>1</v>
      </c>
      <c r="D62" s="55"/>
      <c r="E62" s="55"/>
      <c r="F62" s="56"/>
      <c r="G62" s="54"/>
      <c r="H62" s="54"/>
      <c r="I62" s="56">
        <v>1</v>
      </c>
      <c r="J62" s="54"/>
      <c r="K62" s="56"/>
      <c r="L62" s="56"/>
      <c r="M62" s="56"/>
      <c r="N62" s="58"/>
      <c r="O62" s="52" t="s">
        <v>361</v>
      </c>
      <c r="P62" s="15" t="s">
        <v>476</v>
      </c>
      <c r="Q62" s="15">
        <v>58</v>
      </c>
      <c r="R62" s="43" t="s">
        <v>370</v>
      </c>
      <c r="S62" s="29" t="s">
        <v>127</v>
      </c>
      <c r="T62" s="21">
        <v>1956</v>
      </c>
      <c r="U62" s="28" t="s">
        <v>126</v>
      </c>
      <c r="V62" s="21">
        <v>1976</v>
      </c>
      <c r="W62" s="28"/>
      <c r="X62" s="21"/>
      <c r="Y62" s="28" t="s">
        <v>242</v>
      </c>
      <c r="Z62" s="21">
        <f t="shared" si="3"/>
        <v>34</v>
      </c>
      <c r="AA62" s="25" t="s">
        <v>226</v>
      </c>
      <c r="AB62" s="21" t="s">
        <v>192</v>
      </c>
      <c r="AC62" s="21"/>
      <c r="AE62" s="90" t="s">
        <v>423</v>
      </c>
      <c r="AF62" s="82"/>
    </row>
    <row r="63" spans="1:32" s="19" customFormat="1" ht="13.9" customHeight="1" x14ac:dyDescent="0.2">
      <c r="A63" s="53">
        <v>0</v>
      </c>
      <c r="B63" s="53"/>
      <c r="C63" s="53">
        <f t="shared" si="2"/>
        <v>1</v>
      </c>
      <c r="D63" s="55"/>
      <c r="E63" s="55"/>
      <c r="F63" s="56"/>
      <c r="G63" s="54"/>
      <c r="H63" s="54">
        <v>1</v>
      </c>
      <c r="I63" s="56">
        <v>1</v>
      </c>
      <c r="J63" s="54"/>
      <c r="K63" s="56"/>
      <c r="L63" s="56"/>
      <c r="M63" s="56"/>
      <c r="N63" s="58"/>
      <c r="O63" s="52" t="s">
        <v>358</v>
      </c>
      <c r="P63" s="15" t="s">
        <v>477</v>
      </c>
      <c r="Q63" s="15">
        <v>59</v>
      </c>
      <c r="R63" s="16"/>
      <c r="S63" s="20" t="s">
        <v>134</v>
      </c>
      <c r="T63" s="21">
        <v>1954</v>
      </c>
      <c r="U63" s="28" t="s">
        <v>126</v>
      </c>
      <c r="V63" s="21">
        <v>1974</v>
      </c>
      <c r="W63" s="28"/>
      <c r="X63" s="21"/>
      <c r="Y63" s="28" t="s">
        <v>135</v>
      </c>
      <c r="Z63" s="21">
        <f t="shared" si="3"/>
        <v>36</v>
      </c>
      <c r="AA63" s="25" t="s">
        <v>252</v>
      </c>
      <c r="AB63" s="21" t="s">
        <v>268</v>
      </c>
      <c r="AC63" s="21"/>
      <c r="AE63" s="90" t="s">
        <v>406</v>
      </c>
      <c r="AF63" s="82"/>
    </row>
    <row r="64" spans="1:32" s="19" customFormat="1" ht="13.9" customHeight="1" x14ac:dyDescent="0.2">
      <c r="A64" s="53">
        <v>0</v>
      </c>
      <c r="B64" s="53"/>
      <c r="C64" s="53">
        <f t="shared" si="2"/>
        <v>1</v>
      </c>
      <c r="D64" s="55"/>
      <c r="E64" s="55"/>
      <c r="F64" s="56"/>
      <c r="G64" s="54"/>
      <c r="H64" s="54">
        <v>1</v>
      </c>
      <c r="I64" s="56">
        <v>1</v>
      </c>
      <c r="J64" s="54">
        <v>1</v>
      </c>
      <c r="K64" s="56"/>
      <c r="L64" s="56"/>
      <c r="M64" s="56"/>
      <c r="N64" s="58"/>
      <c r="O64" s="52" t="s">
        <v>358</v>
      </c>
      <c r="P64" s="15" t="s">
        <v>478</v>
      </c>
      <c r="Q64" s="15">
        <v>60</v>
      </c>
      <c r="R64" s="16"/>
      <c r="S64" s="20" t="s">
        <v>136</v>
      </c>
      <c r="T64" s="21">
        <v>1955</v>
      </c>
      <c r="U64" s="28" t="s">
        <v>126</v>
      </c>
      <c r="V64" s="21">
        <v>1975</v>
      </c>
      <c r="W64" s="28"/>
      <c r="X64" s="21"/>
      <c r="Y64" s="28" t="s">
        <v>135</v>
      </c>
      <c r="Z64" s="21">
        <f t="shared" si="3"/>
        <v>35</v>
      </c>
      <c r="AA64" s="25" t="s">
        <v>252</v>
      </c>
      <c r="AB64" s="21" t="s">
        <v>268</v>
      </c>
      <c r="AC64" s="21"/>
      <c r="AE64" s="90" t="s">
        <v>406</v>
      </c>
      <c r="AF64" s="82"/>
    </row>
    <row r="65" spans="1:32" s="19" customFormat="1" ht="13.9" customHeight="1" x14ac:dyDescent="0.2">
      <c r="A65" s="53">
        <v>0</v>
      </c>
      <c r="B65" s="53"/>
      <c r="C65" s="53">
        <f t="shared" si="2"/>
        <v>1</v>
      </c>
      <c r="D65" s="55"/>
      <c r="E65" s="55"/>
      <c r="F65" s="56"/>
      <c r="G65" s="54"/>
      <c r="H65" s="54"/>
      <c r="I65" s="56">
        <v>1</v>
      </c>
      <c r="J65" s="54">
        <v>1</v>
      </c>
      <c r="K65" s="56"/>
      <c r="L65" s="56"/>
      <c r="M65" s="56"/>
      <c r="N65" s="58"/>
      <c r="O65" s="52" t="s">
        <v>359</v>
      </c>
      <c r="P65" s="15" t="s">
        <v>479</v>
      </c>
      <c r="Q65" s="15">
        <v>61</v>
      </c>
      <c r="R65" s="16"/>
      <c r="S65" s="20" t="s">
        <v>130</v>
      </c>
      <c r="T65" s="21">
        <v>1949</v>
      </c>
      <c r="U65" s="28" t="s">
        <v>126</v>
      </c>
      <c r="V65" s="21">
        <v>1969</v>
      </c>
      <c r="W65" s="28"/>
      <c r="X65" s="21"/>
      <c r="Y65" s="28"/>
      <c r="Z65" s="21">
        <f t="shared" si="3"/>
        <v>41</v>
      </c>
      <c r="AA65" s="25" t="s">
        <v>129</v>
      </c>
      <c r="AB65" s="21" t="s">
        <v>121</v>
      </c>
      <c r="AC65" s="21"/>
      <c r="AE65" s="90" t="s">
        <v>422</v>
      </c>
      <c r="AF65" s="82"/>
    </row>
    <row r="66" spans="1:32" s="19" customFormat="1" ht="13.9" customHeight="1" x14ac:dyDescent="0.2">
      <c r="A66" s="53">
        <v>0</v>
      </c>
      <c r="B66" s="53"/>
      <c r="C66" s="53">
        <f t="shared" si="2"/>
        <v>1</v>
      </c>
      <c r="D66" s="55"/>
      <c r="E66" s="55"/>
      <c r="F66" s="56"/>
      <c r="G66" s="54"/>
      <c r="H66" s="54"/>
      <c r="I66" s="56">
        <v>1</v>
      </c>
      <c r="J66" s="54">
        <v>1</v>
      </c>
      <c r="K66" s="56"/>
      <c r="L66" s="56"/>
      <c r="M66" s="56"/>
      <c r="N66" s="58"/>
      <c r="O66" s="52" t="s">
        <v>361</v>
      </c>
      <c r="P66" s="15" t="s">
        <v>480</v>
      </c>
      <c r="Q66" s="15">
        <v>62</v>
      </c>
      <c r="R66" s="16"/>
      <c r="S66" s="20" t="s">
        <v>131</v>
      </c>
      <c r="T66" s="21">
        <v>1952</v>
      </c>
      <c r="U66" s="28" t="s">
        <v>126</v>
      </c>
      <c r="V66" s="21">
        <v>1973</v>
      </c>
      <c r="W66" s="28"/>
      <c r="X66" s="21"/>
      <c r="Y66" s="28"/>
      <c r="Z66" s="21">
        <f t="shared" si="3"/>
        <v>37</v>
      </c>
      <c r="AA66" s="25" t="s">
        <v>129</v>
      </c>
      <c r="AB66" s="21" t="s">
        <v>121</v>
      </c>
      <c r="AC66" s="21"/>
      <c r="AE66" s="90" t="s">
        <v>416</v>
      </c>
      <c r="AF66" s="82"/>
    </row>
    <row r="67" spans="1:32" s="19" customFormat="1" ht="13.9" customHeight="1" x14ac:dyDescent="0.2">
      <c r="A67" s="53">
        <v>0</v>
      </c>
      <c r="B67" s="53"/>
      <c r="C67" s="53">
        <f t="shared" si="2"/>
        <v>1</v>
      </c>
      <c r="D67" s="55"/>
      <c r="E67" s="55"/>
      <c r="F67" s="56"/>
      <c r="G67" s="54">
        <v>1</v>
      </c>
      <c r="H67" s="54">
        <v>1</v>
      </c>
      <c r="I67" s="56">
        <v>1</v>
      </c>
      <c r="J67" s="54"/>
      <c r="K67" s="56"/>
      <c r="L67" s="56"/>
      <c r="M67" s="56"/>
      <c r="N67" s="58"/>
      <c r="O67" s="52" t="s">
        <v>359</v>
      </c>
      <c r="P67" s="15" t="s">
        <v>481</v>
      </c>
      <c r="Q67" s="15">
        <v>63</v>
      </c>
      <c r="R67" s="16"/>
      <c r="S67" s="20" t="s">
        <v>132</v>
      </c>
      <c r="T67" s="21">
        <v>1951</v>
      </c>
      <c r="U67" s="28" t="s">
        <v>107</v>
      </c>
      <c r="V67" s="21">
        <v>1973</v>
      </c>
      <c r="W67" s="28"/>
      <c r="X67" s="21"/>
      <c r="Y67" s="28" t="s">
        <v>372</v>
      </c>
      <c r="Z67" s="21">
        <f t="shared" si="3"/>
        <v>37</v>
      </c>
      <c r="AA67" s="25" t="s">
        <v>133</v>
      </c>
      <c r="AB67" s="21" t="s">
        <v>121</v>
      </c>
      <c r="AC67" s="21"/>
      <c r="AE67" s="90" t="s">
        <v>393</v>
      </c>
      <c r="AF67" s="82"/>
    </row>
    <row r="68" spans="1:32" s="19" customFormat="1" ht="13.9" customHeight="1" x14ac:dyDescent="0.2">
      <c r="A68" s="53">
        <v>0</v>
      </c>
      <c r="B68" s="53"/>
      <c r="C68" s="53">
        <f t="shared" si="2"/>
        <v>1</v>
      </c>
      <c r="D68" s="55"/>
      <c r="E68" s="55"/>
      <c r="F68" s="56"/>
      <c r="G68" s="54"/>
      <c r="H68" s="54"/>
      <c r="I68" s="56">
        <v>1</v>
      </c>
      <c r="J68" s="54">
        <v>1</v>
      </c>
      <c r="K68" s="56"/>
      <c r="L68" s="56"/>
      <c r="M68" s="56"/>
      <c r="N68" s="58"/>
      <c r="O68" s="52" t="s">
        <v>358</v>
      </c>
      <c r="P68" s="15" t="s">
        <v>482</v>
      </c>
      <c r="Q68" s="15">
        <v>64</v>
      </c>
      <c r="R68" s="16"/>
      <c r="S68" s="20" t="s">
        <v>260</v>
      </c>
      <c r="T68" s="21">
        <v>1956</v>
      </c>
      <c r="U68" s="28" t="s">
        <v>126</v>
      </c>
      <c r="V68" s="21">
        <v>1973</v>
      </c>
      <c r="W68" s="28"/>
      <c r="X68" s="21"/>
      <c r="Y68" s="28"/>
      <c r="Z68" s="21">
        <f t="shared" si="3"/>
        <v>37</v>
      </c>
      <c r="AA68" s="25" t="s">
        <v>139</v>
      </c>
      <c r="AB68" s="21" t="s">
        <v>121</v>
      </c>
      <c r="AC68" s="21"/>
      <c r="AE68" s="90" t="s">
        <v>377</v>
      </c>
      <c r="AF68" s="82"/>
    </row>
    <row r="69" spans="1:32" s="19" customFormat="1" ht="13.9" customHeight="1" x14ac:dyDescent="0.2">
      <c r="A69" s="53">
        <v>0</v>
      </c>
      <c r="B69" s="53"/>
      <c r="C69" s="53">
        <f t="shared" ref="C69:C101" si="4">IF(Z69&gt;=10,1,0)</f>
        <v>1</v>
      </c>
      <c r="D69" s="55"/>
      <c r="E69" s="55"/>
      <c r="F69" s="56"/>
      <c r="G69" s="54"/>
      <c r="H69" s="54"/>
      <c r="I69" s="56">
        <v>1</v>
      </c>
      <c r="J69" s="54">
        <v>1</v>
      </c>
      <c r="K69" s="56"/>
      <c r="L69" s="56"/>
      <c r="M69" s="56"/>
      <c r="N69" s="58"/>
      <c r="O69" s="52" t="s">
        <v>360</v>
      </c>
      <c r="P69" s="15" t="s">
        <v>483</v>
      </c>
      <c r="Q69" s="15">
        <v>65</v>
      </c>
      <c r="R69" s="16"/>
      <c r="S69" s="20" t="s">
        <v>137</v>
      </c>
      <c r="T69" s="21">
        <v>1958</v>
      </c>
      <c r="U69" s="28" t="s">
        <v>126</v>
      </c>
      <c r="V69" s="21">
        <v>1977</v>
      </c>
      <c r="W69" s="28"/>
      <c r="X69" s="21"/>
      <c r="Y69" s="28"/>
      <c r="Z69" s="21">
        <f t="shared" ref="Z69:Z101" si="5">$AD$3-V69</f>
        <v>33</v>
      </c>
      <c r="AA69" s="25" t="s">
        <v>129</v>
      </c>
      <c r="AB69" s="21" t="s">
        <v>121</v>
      </c>
      <c r="AC69" s="21"/>
      <c r="AE69" s="90" t="s">
        <v>377</v>
      </c>
      <c r="AF69" s="82"/>
    </row>
    <row r="70" spans="1:32" s="19" customFormat="1" ht="13.9" customHeight="1" x14ac:dyDescent="0.2">
      <c r="A70" s="53">
        <v>0</v>
      </c>
      <c r="B70" s="53"/>
      <c r="C70" s="53">
        <f t="shared" si="4"/>
        <v>1</v>
      </c>
      <c r="D70" s="55"/>
      <c r="E70" s="55"/>
      <c r="F70" s="56"/>
      <c r="G70" s="54"/>
      <c r="H70" s="54"/>
      <c r="I70" s="56">
        <v>1</v>
      </c>
      <c r="J70" s="54">
        <v>1</v>
      </c>
      <c r="K70" s="56"/>
      <c r="L70" s="56"/>
      <c r="M70" s="56"/>
      <c r="N70" s="58"/>
      <c r="O70" s="52" t="s">
        <v>358</v>
      </c>
      <c r="P70" s="15" t="s">
        <v>484</v>
      </c>
      <c r="Q70" s="15">
        <v>66</v>
      </c>
      <c r="R70" s="16"/>
      <c r="S70" s="20" t="s">
        <v>271</v>
      </c>
      <c r="T70" s="21">
        <v>1958</v>
      </c>
      <c r="U70" s="28" t="s">
        <v>126</v>
      </c>
      <c r="V70" s="21">
        <v>1978</v>
      </c>
      <c r="W70" s="28"/>
      <c r="X70" s="21"/>
      <c r="Y70" s="28"/>
      <c r="Z70" s="21">
        <f t="shared" si="5"/>
        <v>32</v>
      </c>
      <c r="AA70" s="25" t="s">
        <v>129</v>
      </c>
      <c r="AB70" s="21" t="s">
        <v>121</v>
      </c>
      <c r="AC70" s="21"/>
      <c r="AE70" s="90" t="s">
        <v>420</v>
      </c>
      <c r="AF70" s="82"/>
    </row>
    <row r="71" spans="1:32" s="19" customFormat="1" ht="13.9" customHeight="1" x14ac:dyDescent="0.2">
      <c r="A71" s="53">
        <v>0</v>
      </c>
      <c r="B71" s="53"/>
      <c r="C71" s="53">
        <f t="shared" si="4"/>
        <v>1</v>
      </c>
      <c r="D71" s="55"/>
      <c r="E71" s="55"/>
      <c r="F71" s="56"/>
      <c r="G71" s="54"/>
      <c r="H71" s="54"/>
      <c r="I71" s="56">
        <v>1</v>
      </c>
      <c r="J71" s="54">
        <v>1</v>
      </c>
      <c r="K71" s="56"/>
      <c r="L71" s="56"/>
      <c r="M71" s="56"/>
      <c r="N71" s="58"/>
      <c r="O71" s="52" t="s">
        <v>359</v>
      </c>
      <c r="P71" s="15" t="s">
        <v>632</v>
      </c>
      <c r="Q71" s="15">
        <v>67</v>
      </c>
      <c r="R71" s="16"/>
      <c r="S71" s="20" t="s">
        <v>633</v>
      </c>
      <c r="T71" s="21">
        <v>1958</v>
      </c>
      <c r="U71" s="28" t="s">
        <v>634</v>
      </c>
      <c r="V71" s="21">
        <v>1980</v>
      </c>
      <c r="W71" s="28"/>
      <c r="X71" s="21"/>
      <c r="Y71" s="28"/>
      <c r="Z71" s="21">
        <f t="shared" si="5"/>
        <v>30</v>
      </c>
      <c r="AA71" s="25" t="s">
        <v>129</v>
      </c>
      <c r="AB71" s="21" t="s">
        <v>121</v>
      </c>
      <c r="AC71" s="21"/>
      <c r="AE71" s="90" t="s">
        <v>420</v>
      </c>
      <c r="AF71" s="82"/>
    </row>
    <row r="72" spans="1:32" s="19" customFormat="1" ht="13.9" customHeight="1" x14ac:dyDescent="0.2">
      <c r="A72" s="53">
        <v>0</v>
      </c>
      <c r="B72" s="53"/>
      <c r="C72" s="53">
        <f t="shared" si="4"/>
        <v>1</v>
      </c>
      <c r="D72" s="55"/>
      <c r="E72" s="55"/>
      <c r="F72" s="56"/>
      <c r="G72" s="54"/>
      <c r="H72" s="54"/>
      <c r="I72" s="56">
        <v>1</v>
      </c>
      <c r="J72" s="54">
        <v>1</v>
      </c>
      <c r="K72" s="56"/>
      <c r="L72" s="56"/>
      <c r="M72" s="56"/>
      <c r="N72" s="58"/>
      <c r="O72" s="52" t="s">
        <v>359</v>
      </c>
      <c r="P72" s="15" t="s">
        <v>485</v>
      </c>
      <c r="Q72" s="15">
        <v>68</v>
      </c>
      <c r="R72" s="16"/>
      <c r="S72" s="20" t="s">
        <v>261</v>
      </c>
      <c r="T72" s="21">
        <v>1959</v>
      </c>
      <c r="U72" s="28" t="s">
        <v>126</v>
      </c>
      <c r="V72" s="21">
        <v>1981</v>
      </c>
      <c r="W72" s="28"/>
      <c r="X72" s="21"/>
      <c r="Y72" s="28"/>
      <c r="Z72" s="21">
        <f t="shared" si="5"/>
        <v>29</v>
      </c>
      <c r="AA72" s="25" t="s">
        <v>139</v>
      </c>
      <c r="AB72" s="21" t="s">
        <v>121</v>
      </c>
      <c r="AC72" s="21"/>
      <c r="AE72" s="90" t="s">
        <v>375</v>
      </c>
      <c r="AF72" s="82"/>
    </row>
    <row r="73" spans="1:32" s="19" customFormat="1" ht="13.9" customHeight="1" x14ac:dyDescent="0.2">
      <c r="A73" s="53">
        <v>0</v>
      </c>
      <c r="B73" s="53">
        <v>1</v>
      </c>
      <c r="C73" s="53">
        <f t="shared" si="4"/>
        <v>1</v>
      </c>
      <c r="D73" s="55"/>
      <c r="E73" s="55"/>
      <c r="F73" s="56"/>
      <c r="G73" s="54"/>
      <c r="H73" s="54"/>
      <c r="I73" s="56">
        <v>1</v>
      </c>
      <c r="J73" s="54">
        <v>1</v>
      </c>
      <c r="K73" s="56"/>
      <c r="L73" s="56"/>
      <c r="M73" s="56"/>
      <c r="N73" s="58"/>
      <c r="O73" s="52" t="s">
        <v>358</v>
      </c>
      <c r="P73" s="15" t="s">
        <v>552</v>
      </c>
      <c r="Q73" s="15">
        <v>69</v>
      </c>
      <c r="R73" s="16"/>
      <c r="S73" s="20" t="s">
        <v>553</v>
      </c>
      <c r="T73" s="21">
        <v>1959</v>
      </c>
      <c r="U73" s="28" t="s">
        <v>239</v>
      </c>
      <c r="V73" s="21">
        <v>1983</v>
      </c>
      <c r="W73" s="28"/>
      <c r="X73" s="21"/>
      <c r="Y73" s="28" t="s">
        <v>555</v>
      </c>
      <c r="Z73" s="21">
        <f t="shared" si="5"/>
        <v>27</v>
      </c>
      <c r="AA73" s="25" t="s">
        <v>554</v>
      </c>
      <c r="AB73" s="21" t="s">
        <v>121</v>
      </c>
      <c r="AC73" s="21"/>
      <c r="AE73" s="90" t="s">
        <v>377</v>
      </c>
      <c r="AF73" s="82"/>
    </row>
    <row r="74" spans="1:32" s="19" customFormat="1" ht="13.9" customHeight="1" x14ac:dyDescent="0.2">
      <c r="A74" s="53">
        <v>0</v>
      </c>
      <c r="B74" s="53"/>
      <c r="C74" s="53">
        <f t="shared" si="4"/>
        <v>1</v>
      </c>
      <c r="D74" s="55"/>
      <c r="E74" s="55"/>
      <c r="F74" s="56"/>
      <c r="G74" s="54"/>
      <c r="H74" s="54">
        <v>1</v>
      </c>
      <c r="I74" s="56">
        <v>1</v>
      </c>
      <c r="J74" s="54"/>
      <c r="K74" s="56"/>
      <c r="L74" s="56"/>
      <c r="M74" s="56"/>
      <c r="N74" s="58"/>
      <c r="O74" s="52" t="s">
        <v>358</v>
      </c>
      <c r="P74" s="15" t="s">
        <v>486</v>
      </c>
      <c r="Q74" s="15">
        <v>70</v>
      </c>
      <c r="R74" s="16"/>
      <c r="S74" s="20" t="s">
        <v>138</v>
      </c>
      <c r="T74" s="21">
        <v>1964</v>
      </c>
      <c r="U74" s="28" t="s">
        <v>126</v>
      </c>
      <c r="V74" s="21">
        <v>1985</v>
      </c>
      <c r="W74" s="28"/>
      <c r="X74" s="21"/>
      <c r="Y74" s="28" t="s">
        <v>203</v>
      </c>
      <c r="Z74" s="21">
        <f t="shared" si="5"/>
        <v>25</v>
      </c>
      <c r="AA74" s="25" t="s">
        <v>110</v>
      </c>
      <c r="AB74" s="21" t="s">
        <v>121</v>
      </c>
      <c r="AC74" s="21"/>
      <c r="AE74" s="90" t="s">
        <v>405</v>
      </c>
      <c r="AF74" s="82"/>
    </row>
    <row r="75" spans="1:32" s="19" customFormat="1" ht="13.9" customHeight="1" x14ac:dyDescent="0.2">
      <c r="A75" s="53">
        <v>0</v>
      </c>
      <c r="B75" s="53"/>
      <c r="C75" s="53">
        <f t="shared" si="4"/>
        <v>1</v>
      </c>
      <c r="D75" s="55"/>
      <c r="E75" s="55"/>
      <c r="F75" s="56"/>
      <c r="G75" s="54"/>
      <c r="H75" s="54"/>
      <c r="I75" s="56">
        <v>1</v>
      </c>
      <c r="J75" s="54">
        <v>1</v>
      </c>
      <c r="K75" s="56"/>
      <c r="L75" s="56"/>
      <c r="M75" s="56"/>
      <c r="N75" s="58"/>
      <c r="O75" s="52" t="s">
        <v>360</v>
      </c>
      <c r="P75" s="15" t="s">
        <v>487</v>
      </c>
      <c r="Q75" s="15">
        <v>71</v>
      </c>
      <c r="R75" s="16"/>
      <c r="S75" s="20" t="s">
        <v>145</v>
      </c>
      <c r="T75" s="21">
        <v>1970</v>
      </c>
      <c r="U75" s="28" t="s">
        <v>126</v>
      </c>
      <c r="V75" s="21">
        <v>1988</v>
      </c>
      <c r="W75" s="28"/>
      <c r="X75" s="21"/>
      <c r="Y75" s="28"/>
      <c r="Z75" s="21">
        <f t="shared" si="5"/>
        <v>22</v>
      </c>
      <c r="AA75" s="25" t="s">
        <v>129</v>
      </c>
      <c r="AB75" s="21" t="s">
        <v>121</v>
      </c>
      <c r="AC75" s="21"/>
      <c r="AE75" s="90" t="s">
        <v>377</v>
      </c>
      <c r="AF75" s="82"/>
    </row>
    <row r="76" spans="1:32" s="19" customFormat="1" ht="13.9" customHeight="1" x14ac:dyDescent="0.2">
      <c r="A76" s="53">
        <v>0</v>
      </c>
      <c r="B76" s="53"/>
      <c r="C76" s="53">
        <f t="shared" si="4"/>
        <v>1</v>
      </c>
      <c r="D76" s="55"/>
      <c r="E76" s="55"/>
      <c r="F76" s="56"/>
      <c r="G76" s="54"/>
      <c r="H76" s="54"/>
      <c r="I76" s="56">
        <v>1</v>
      </c>
      <c r="J76" s="54"/>
      <c r="K76" s="56"/>
      <c r="L76" s="56"/>
      <c r="M76" s="56"/>
      <c r="N76" s="58"/>
      <c r="O76" s="52" t="s">
        <v>361</v>
      </c>
      <c r="P76" s="15" t="s">
        <v>488</v>
      </c>
      <c r="Q76" s="15">
        <v>72</v>
      </c>
      <c r="R76" s="16"/>
      <c r="S76" s="20" t="s">
        <v>144</v>
      </c>
      <c r="T76" s="21">
        <v>1968</v>
      </c>
      <c r="U76" s="28" t="s">
        <v>126</v>
      </c>
      <c r="V76" s="21">
        <v>1989</v>
      </c>
      <c r="W76" s="28"/>
      <c r="X76" s="21"/>
      <c r="Y76" s="28" t="s">
        <v>287</v>
      </c>
      <c r="Z76" s="21">
        <f t="shared" si="5"/>
        <v>21</v>
      </c>
      <c r="AA76" s="25" t="s">
        <v>288</v>
      </c>
      <c r="AB76" s="21" t="s">
        <v>121</v>
      </c>
      <c r="AC76" s="21"/>
      <c r="AE76" s="90" t="s">
        <v>375</v>
      </c>
      <c r="AF76" s="82"/>
    </row>
    <row r="77" spans="1:32" s="19" customFormat="1" ht="13.9" customHeight="1" x14ac:dyDescent="0.2">
      <c r="A77" s="53">
        <v>0</v>
      </c>
      <c r="B77" s="53"/>
      <c r="C77" s="53">
        <f t="shared" si="4"/>
        <v>1</v>
      </c>
      <c r="D77" s="55"/>
      <c r="E77" s="55"/>
      <c r="F77" s="56"/>
      <c r="G77" s="54"/>
      <c r="H77" s="54"/>
      <c r="I77" s="56">
        <v>1</v>
      </c>
      <c r="J77" s="54"/>
      <c r="K77" s="56"/>
      <c r="L77" s="56"/>
      <c r="M77" s="56"/>
      <c r="N77" s="58"/>
      <c r="O77" s="52" t="s">
        <v>359</v>
      </c>
      <c r="P77" s="15" t="s">
        <v>489</v>
      </c>
      <c r="Q77" s="15">
        <v>73</v>
      </c>
      <c r="R77" s="16"/>
      <c r="S77" s="20" t="s">
        <v>146</v>
      </c>
      <c r="T77" s="21">
        <v>1970</v>
      </c>
      <c r="U77" s="28" t="s">
        <v>126</v>
      </c>
      <c r="V77" s="21">
        <v>1991</v>
      </c>
      <c r="W77" s="28"/>
      <c r="X77" s="21"/>
      <c r="Y77" s="28"/>
      <c r="Z77" s="21">
        <f t="shared" si="5"/>
        <v>19</v>
      </c>
      <c r="AA77" s="25" t="s">
        <v>129</v>
      </c>
      <c r="AB77" s="21" t="s">
        <v>121</v>
      </c>
      <c r="AC77" s="21"/>
      <c r="AE77" s="90" t="s">
        <v>377</v>
      </c>
      <c r="AF77" s="82"/>
    </row>
    <row r="78" spans="1:32" s="19" customFormat="1" ht="13.9" customHeight="1" x14ac:dyDescent="0.2">
      <c r="A78" s="53">
        <v>0</v>
      </c>
      <c r="B78" s="53"/>
      <c r="C78" s="53">
        <f t="shared" si="4"/>
        <v>1</v>
      </c>
      <c r="D78" s="55"/>
      <c r="E78" s="55"/>
      <c r="F78" s="56"/>
      <c r="G78" s="54"/>
      <c r="H78" s="54"/>
      <c r="I78" s="56">
        <v>1</v>
      </c>
      <c r="J78" s="54">
        <v>1</v>
      </c>
      <c r="K78" s="56"/>
      <c r="L78" s="56"/>
      <c r="M78" s="56"/>
      <c r="N78" s="58"/>
      <c r="O78" s="52" t="s">
        <v>360</v>
      </c>
      <c r="P78" s="15" t="s">
        <v>490</v>
      </c>
      <c r="Q78" s="15">
        <v>74</v>
      </c>
      <c r="R78" s="16"/>
      <c r="S78" s="20" t="s">
        <v>148</v>
      </c>
      <c r="T78" s="21">
        <v>1970</v>
      </c>
      <c r="U78" s="28" t="s">
        <v>126</v>
      </c>
      <c r="V78" s="21">
        <v>1992</v>
      </c>
      <c r="W78" s="28"/>
      <c r="X78" s="21"/>
      <c r="Y78" s="28"/>
      <c r="Z78" s="21">
        <f t="shared" si="5"/>
        <v>18</v>
      </c>
      <c r="AA78" s="25" t="s">
        <v>129</v>
      </c>
      <c r="AB78" s="21" t="s">
        <v>121</v>
      </c>
      <c r="AC78" s="21"/>
      <c r="AE78" s="90" t="s">
        <v>421</v>
      </c>
      <c r="AF78" s="82"/>
    </row>
    <row r="79" spans="1:32" s="19" customFormat="1" ht="13.9" customHeight="1" x14ac:dyDescent="0.2">
      <c r="A79" s="53">
        <v>0</v>
      </c>
      <c r="B79" s="53"/>
      <c r="C79" s="53">
        <f t="shared" si="4"/>
        <v>1</v>
      </c>
      <c r="D79" s="55"/>
      <c r="E79" s="55"/>
      <c r="F79" s="56"/>
      <c r="G79" s="54"/>
      <c r="H79" s="54"/>
      <c r="I79" s="56">
        <v>1</v>
      </c>
      <c r="J79" s="54">
        <v>1</v>
      </c>
      <c r="K79" s="56"/>
      <c r="L79" s="56"/>
      <c r="M79" s="56"/>
      <c r="N79" s="58"/>
      <c r="O79" s="52" t="s">
        <v>360</v>
      </c>
      <c r="P79" s="15" t="s">
        <v>568</v>
      </c>
      <c r="Q79" s="15">
        <v>75</v>
      </c>
      <c r="R79" s="16"/>
      <c r="S79" s="20" t="s">
        <v>569</v>
      </c>
      <c r="T79" s="21">
        <v>1973</v>
      </c>
      <c r="U79" s="28" t="s">
        <v>126</v>
      </c>
      <c r="V79" s="21">
        <v>1993</v>
      </c>
      <c r="W79" s="28"/>
      <c r="X79" s="21"/>
      <c r="Y79" s="28"/>
      <c r="Z79" s="21">
        <f t="shared" si="5"/>
        <v>17</v>
      </c>
      <c r="AA79" s="25" t="s">
        <v>129</v>
      </c>
      <c r="AB79" s="21" t="s">
        <v>121</v>
      </c>
      <c r="AC79" s="21"/>
      <c r="AE79" s="90" t="s">
        <v>377</v>
      </c>
      <c r="AF79" s="82"/>
    </row>
    <row r="80" spans="1:32" s="106" customFormat="1" ht="13.9" customHeight="1" x14ac:dyDescent="0.2">
      <c r="A80" s="96">
        <v>0</v>
      </c>
      <c r="B80" s="96"/>
      <c r="C80" s="96">
        <f t="shared" si="4"/>
        <v>1</v>
      </c>
      <c r="D80" s="97"/>
      <c r="E80" s="97"/>
      <c r="F80" s="98"/>
      <c r="G80" s="99"/>
      <c r="H80" s="99"/>
      <c r="I80" s="98">
        <v>1</v>
      </c>
      <c r="J80" s="99">
        <v>1</v>
      </c>
      <c r="K80" s="98"/>
      <c r="L80" s="98"/>
      <c r="M80" s="98"/>
      <c r="N80" s="100"/>
      <c r="O80" s="101" t="s">
        <v>359</v>
      </c>
      <c r="P80" s="102" t="s">
        <v>576</v>
      </c>
      <c r="Q80" s="15">
        <v>76</v>
      </c>
      <c r="R80" s="103"/>
      <c r="S80" s="103" t="s">
        <v>266</v>
      </c>
      <c r="T80" s="104">
        <v>1978</v>
      </c>
      <c r="U80" s="105" t="s">
        <v>126</v>
      </c>
      <c r="V80" s="104">
        <v>1998</v>
      </c>
      <c r="W80" s="105"/>
      <c r="X80" s="104"/>
      <c r="Y80" s="105"/>
      <c r="Z80" s="104">
        <f t="shared" si="5"/>
        <v>12</v>
      </c>
      <c r="AA80" s="105" t="s">
        <v>129</v>
      </c>
      <c r="AB80" s="104" t="s">
        <v>121</v>
      </c>
      <c r="AC80" s="104"/>
      <c r="AE80" s="107" t="s">
        <v>377</v>
      </c>
      <c r="AF80" s="108"/>
    </row>
    <row r="81" spans="1:32" s="19" customFormat="1" ht="13.9" customHeight="1" x14ac:dyDescent="0.2">
      <c r="A81" s="53">
        <v>0</v>
      </c>
      <c r="B81" s="53"/>
      <c r="C81" s="53">
        <f t="shared" si="4"/>
        <v>1</v>
      </c>
      <c r="D81" s="55"/>
      <c r="E81" s="55"/>
      <c r="F81" s="56"/>
      <c r="G81" s="54"/>
      <c r="H81" s="54"/>
      <c r="I81" s="56">
        <v>1</v>
      </c>
      <c r="J81" s="54"/>
      <c r="K81" s="56"/>
      <c r="L81" s="56"/>
      <c r="M81" s="56"/>
      <c r="N81" s="58"/>
      <c r="O81" s="52" t="s">
        <v>361</v>
      </c>
      <c r="P81" s="15" t="s">
        <v>491</v>
      </c>
      <c r="Q81" s="15">
        <v>77</v>
      </c>
      <c r="R81" s="16"/>
      <c r="S81" s="20" t="s">
        <v>140</v>
      </c>
      <c r="T81" s="21">
        <v>1955</v>
      </c>
      <c r="U81" s="28" t="s">
        <v>126</v>
      </c>
      <c r="V81" s="21">
        <v>1973</v>
      </c>
      <c r="W81" s="28"/>
      <c r="X81" s="21"/>
      <c r="Y81" s="28"/>
      <c r="Z81" s="21">
        <f t="shared" si="5"/>
        <v>37</v>
      </c>
      <c r="AA81" s="25" t="s">
        <v>235</v>
      </c>
      <c r="AB81" s="21" t="s">
        <v>142</v>
      </c>
      <c r="AC81" s="21"/>
      <c r="AE81" s="90" t="s">
        <v>377</v>
      </c>
      <c r="AF81" s="82"/>
    </row>
    <row r="82" spans="1:32" s="19" customFormat="1" ht="13.9" customHeight="1" x14ac:dyDescent="0.2">
      <c r="A82" s="53">
        <v>0</v>
      </c>
      <c r="B82" s="53">
        <v>1</v>
      </c>
      <c r="C82" s="53">
        <f t="shared" si="4"/>
        <v>1</v>
      </c>
      <c r="D82" s="55"/>
      <c r="E82" s="55"/>
      <c r="F82" s="56"/>
      <c r="G82" s="54"/>
      <c r="H82" s="54"/>
      <c r="I82" s="56">
        <v>1</v>
      </c>
      <c r="J82" s="54"/>
      <c r="K82" s="56"/>
      <c r="L82" s="56"/>
      <c r="M82" s="56"/>
      <c r="N82" s="58"/>
      <c r="O82" s="52" t="s">
        <v>361</v>
      </c>
      <c r="P82" s="15" t="s">
        <v>492</v>
      </c>
      <c r="Q82" s="15">
        <v>78</v>
      </c>
      <c r="R82" s="16"/>
      <c r="S82" s="20" t="s">
        <v>143</v>
      </c>
      <c r="T82" s="21">
        <v>1968</v>
      </c>
      <c r="U82" s="28" t="s">
        <v>128</v>
      </c>
      <c r="V82" s="21">
        <v>1989</v>
      </c>
      <c r="W82" s="28"/>
      <c r="X82" s="21"/>
      <c r="Y82" s="28"/>
      <c r="Z82" s="21">
        <f t="shared" si="5"/>
        <v>21</v>
      </c>
      <c r="AA82" s="25" t="s">
        <v>129</v>
      </c>
      <c r="AB82" s="21" t="s">
        <v>142</v>
      </c>
      <c r="AC82" s="21"/>
      <c r="AE82" s="90" t="s">
        <v>377</v>
      </c>
      <c r="AF82" s="82"/>
    </row>
    <row r="83" spans="1:32" s="19" customFormat="1" ht="13.9" customHeight="1" x14ac:dyDescent="0.2">
      <c r="A83" s="53">
        <v>0</v>
      </c>
      <c r="B83" s="53"/>
      <c r="C83" s="53">
        <f t="shared" si="4"/>
        <v>1</v>
      </c>
      <c r="D83" s="55"/>
      <c r="E83" s="55"/>
      <c r="F83" s="56"/>
      <c r="G83" s="54"/>
      <c r="H83" s="54"/>
      <c r="I83" s="56">
        <v>1</v>
      </c>
      <c r="J83" s="54"/>
      <c r="K83" s="56"/>
      <c r="L83" s="56"/>
      <c r="M83" s="56"/>
      <c r="N83" s="58"/>
      <c r="O83" s="52" t="s">
        <v>358</v>
      </c>
      <c r="P83" s="15" t="s">
        <v>558</v>
      </c>
      <c r="Q83" s="15">
        <v>79</v>
      </c>
      <c r="R83" s="16"/>
      <c r="S83" s="20" t="s">
        <v>559</v>
      </c>
      <c r="T83" s="21">
        <v>1973</v>
      </c>
      <c r="U83" s="28" t="s">
        <v>560</v>
      </c>
      <c r="V83" s="21">
        <v>1994</v>
      </c>
      <c r="W83" s="28"/>
      <c r="X83" s="21"/>
      <c r="Y83" s="28"/>
      <c r="Z83" s="21">
        <f t="shared" si="5"/>
        <v>16</v>
      </c>
      <c r="AA83" s="25" t="s">
        <v>235</v>
      </c>
      <c r="AB83" s="21" t="s">
        <v>142</v>
      </c>
      <c r="AC83" s="21"/>
      <c r="AE83" s="90" t="s">
        <v>378</v>
      </c>
      <c r="AF83" s="82"/>
    </row>
    <row r="84" spans="1:32" s="19" customFormat="1" ht="13.9" customHeight="1" x14ac:dyDescent="0.2">
      <c r="A84" s="53">
        <v>0</v>
      </c>
      <c r="B84" s="53"/>
      <c r="C84" s="53">
        <f t="shared" si="4"/>
        <v>1</v>
      </c>
      <c r="D84" s="55"/>
      <c r="E84" s="55"/>
      <c r="F84" s="56"/>
      <c r="G84" s="54"/>
      <c r="H84" s="54"/>
      <c r="I84" s="56">
        <v>1</v>
      </c>
      <c r="J84" s="54">
        <v>1</v>
      </c>
      <c r="K84" s="56"/>
      <c r="L84" s="56"/>
      <c r="M84" s="56"/>
      <c r="N84" s="58"/>
      <c r="O84" s="52" t="s">
        <v>360</v>
      </c>
      <c r="P84" s="15" t="s">
        <v>493</v>
      </c>
      <c r="Q84" s="15">
        <v>80</v>
      </c>
      <c r="R84" s="16"/>
      <c r="S84" s="20" t="s">
        <v>294</v>
      </c>
      <c r="T84" s="21">
        <v>1976</v>
      </c>
      <c r="U84" s="28" t="s">
        <v>126</v>
      </c>
      <c r="V84" s="21">
        <v>1998</v>
      </c>
      <c r="W84" s="28"/>
      <c r="X84" s="21"/>
      <c r="Y84" s="28"/>
      <c r="Z84" s="21">
        <f t="shared" si="5"/>
        <v>12</v>
      </c>
      <c r="AA84" s="25" t="s">
        <v>129</v>
      </c>
      <c r="AB84" s="21" t="s">
        <v>142</v>
      </c>
      <c r="AC84" s="21"/>
      <c r="AE84" s="90" t="s">
        <v>377</v>
      </c>
      <c r="AF84" s="82"/>
    </row>
    <row r="85" spans="1:32" s="19" customFormat="1" ht="13.9" customHeight="1" x14ac:dyDescent="0.2">
      <c r="A85" s="53">
        <v>0</v>
      </c>
      <c r="B85" s="53">
        <v>1</v>
      </c>
      <c r="C85" s="53">
        <f t="shared" si="4"/>
        <v>1</v>
      </c>
      <c r="D85" s="55"/>
      <c r="E85" s="55"/>
      <c r="F85" s="56"/>
      <c r="G85" s="54"/>
      <c r="H85" s="54"/>
      <c r="I85" s="56">
        <v>1</v>
      </c>
      <c r="J85" s="54"/>
      <c r="K85" s="56"/>
      <c r="L85" s="56"/>
      <c r="M85" s="56"/>
      <c r="N85" s="58"/>
      <c r="O85" s="52" t="s">
        <v>358</v>
      </c>
      <c r="P85" s="15" t="s">
        <v>495</v>
      </c>
      <c r="Q85" s="15">
        <v>81</v>
      </c>
      <c r="R85" s="16"/>
      <c r="S85" s="20" t="s">
        <v>282</v>
      </c>
      <c r="T85" s="21">
        <v>1979</v>
      </c>
      <c r="U85" s="28" t="s">
        <v>128</v>
      </c>
      <c r="V85" s="21">
        <v>1999</v>
      </c>
      <c r="W85" s="28"/>
      <c r="X85" s="21"/>
      <c r="Y85" s="26"/>
      <c r="Z85" s="21">
        <f t="shared" si="5"/>
        <v>11</v>
      </c>
      <c r="AA85" s="25" t="s">
        <v>554</v>
      </c>
      <c r="AB85" s="21" t="s">
        <v>142</v>
      </c>
      <c r="AC85" s="21"/>
      <c r="AE85" s="90" t="s">
        <v>377</v>
      </c>
      <c r="AF85" s="82"/>
    </row>
    <row r="86" spans="1:32" s="19" customFormat="1" ht="13.9" customHeight="1" x14ac:dyDescent="0.2">
      <c r="A86" s="53">
        <v>0</v>
      </c>
      <c r="B86" s="53"/>
      <c r="C86" s="53">
        <f t="shared" si="4"/>
        <v>1</v>
      </c>
      <c r="D86" s="55"/>
      <c r="E86" s="55"/>
      <c r="F86" s="56"/>
      <c r="G86" s="54"/>
      <c r="H86" s="54">
        <v>1</v>
      </c>
      <c r="I86" s="56">
        <v>1</v>
      </c>
      <c r="J86" s="54">
        <v>1</v>
      </c>
      <c r="K86" s="56"/>
      <c r="L86" s="56"/>
      <c r="M86" s="56"/>
      <c r="N86" s="58"/>
      <c r="O86" s="52" t="s">
        <v>358</v>
      </c>
      <c r="P86" s="15" t="s">
        <v>531</v>
      </c>
      <c r="Q86" s="15">
        <v>82</v>
      </c>
      <c r="R86" s="42"/>
      <c r="S86" s="27" t="s">
        <v>254</v>
      </c>
      <c r="T86" s="21">
        <v>1979</v>
      </c>
      <c r="U86" s="28" t="s">
        <v>126</v>
      </c>
      <c r="V86" s="21">
        <v>1999</v>
      </c>
      <c r="W86" s="28" t="s">
        <v>530</v>
      </c>
      <c r="X86" s="21">
        <v>2008</v>
      </c>
      <c r="Y86" s="25"/>
      <c r="Z86" s="21">
        <f t="shared" si="5"/>
        <v>11</v>
      </c>
      <c r="AA86" s="25" t="s">
        <v>110</v>
      </c>
      <c r="AB86" s="21" t="s">
        <v>142</v>
      </c>
      <c r="AC86" s="21"/>
      <c r="AE86" s="90" t="s">
        <v>376</v>
      </c>
      <c r="AF86" s="82"/>
    </row>
    <row r="87" spans="1:32" s="19" customFormat="1" ht="13.9" customHeight="1" x14ac:dyDescent="0.2">
      <c r="A87" s="53">
        <v>0</v>
      </c>
      <c r="B87" s="53"/>
      <c r="C87" s="53">
        <f t="shared" si="4"/>
        <v>0</v>
      </c>
      <c r="D87" s="55"/>
      <c r="E87" s="55"/>
      <c r="F87" s="56"/>
      <c r="G87" s="54"/>
      <c r="H87" s="54">
        <v>1</v>
      </c>
      <c r="I87" s="56">
        <v>1</v>
      </c>
      <c r="J87" s="54"/>
      <c r="K87" s="56"/>
      <c r="L87" s="56"/>
      <c r="M87" s="56"/>
      <c r="N87" s="58"/>
      <c r="O87" s="52" t="s">
        <v>361</v>
      </c>
      <c r="P87" s="15" t="s">
        <v>494</v>
      </c>
      <c r="Q87" s="15">
        <v>83</v>
      </c>
      <c r="R87" s="42"/>
      <c r="S87" s="27" t="s">
        <v>178</v>
      </c>
      <c r="T87" s="21">
        <v>1978</v>
      </c>
      <c r="U87" s="28" t="s">
        <v>235</v>
      </c>
      <c r="V87" s="21">
        <v>2001</v>
      </c>
      <c r="W87" s="28"/>
      <c r="X87" s="21"/>
      <c r="Y87" s="25" t="s">
        <v>289</v>
      </c>
      <c r="Z87" s="21">
        <f t="shared" si="5"/>
        <v>9</v>
      </c>
      <c r="AA87" s="25" t="s">
        <v>110</v>
      </c>
      <c r="AB87" s="21" t="s">
        <v>142</v>
      </c>
      <c r="AC87" s="21"/>
      <c r="AE87" s="90" t="s">
        <v>376</v>
      </c>
      <c r="AF87" s="82"/>
    </row>
    <row r="88" spans="1:32" s="19" customFormat="1" ht="13.9" customHeight="1" x14ac:dyDescent="0.2">
      <c r="A88" s="53">
        <v>0</v>
      </c>
      <c r="B88" s="53"/>
      <c r="C88" s="53">
        <f t="shared" si="4"/>
        <v>0</v>
      </c>
      <c r="D88" s="55"/>
      <c r="E88" s="55"/>
      <c r="F88" s="56"/>
      <c r="G88" s="54"/>
      <c r="H88" s="54">
        <v>1</v>
      </c>
      <c r="I88" s="56">
        <v>1</v>
      </c>
      <c r="J88" s="54"/>
      <c r="K88" s="56"/>
      <c r="L88" s="56"/>
      <c r="M88" s="56"/>
      <c r="N88" s="58"/>
      <c r="O88" s="52" t="s">
        <v>358</v>
      </c>
      <c r="P88" s="15" t="s">
        <v>496</v>
      </c>
      <c r="Q88" s="15">
        <v>84</v>
      </c>
      <c r="R88" s="16"/>
      <c r="S88" s="20" t="s">
        <v>181</v>
      </c>
      <c r="T88" s="21">
        <v>1979</v>
      </c>
      <c r="U88" s="28" t="s">
        <v>235</v>
      </c>
      <c r="V88" s="21">
        <v>2002</v>
      </c>
      <c r="W88" s="28" t="s">
        <v>530</v>
      </c>
      <c r="X88" s="21">
        <v>2008</v>
      </c>
      <c r="Y88" s="25"/>
      <c r="Z88" s="21">
        <f t="shared" si="5"/>
        <v>8</v>
      </c>
      <c r="AA88" s="25" t="s">
        <v>110</v>
      </c>
      <c r="AB88" s="21" t="s">
        <v>142</v>
      </c>
      <c r="AC88" s="21"/>
      <c r="AE88" s="90" t="s">
        <v>376</v>
      </c>
      <c r="AF88" s="82"/>
    </row>
    <row r="89" spans="1:32" s="19" customFormat="1" ht="13.9" customHeight="1" x14ac:dyDescent="0.2">
      <c r="A89" s="53">
        <v>0</v>
      </c>
      <c r="B89" s="53"/>
      <c r="C89" s="53">
        <f t="shared" si="4"/>
        <v>0</v>
      </c>
      <c r="D89" s="55"/>
      <c r="E89" s="55"/>
      <c r="F89" s="56"/>
      <c r="G89" s="54"/>
      <c r="H89" s="54"/>
      <c r="I89" s="56">
        <v>1</v>
      </c>
      <c r="J89" s="54"/>
      <c r="K89" s="56"/>
      <c r="L89" s="56"/>
      <c r="M89" s="56"/>
      <c r="N89" s="58"/>
      <c r="O89" s="52" t="s">
        <v>359</v>
      </c>
      <c r="P89" s="15" t="s">
        <v>609</v>
      </c>
      <c r="Q89" s="15">
        <v>85</v>
      </c>
      <c r="R89" s="16"/>
      <c r="S89" s="20" t="s">
        <v>610</v>
      </c>
      <c r="T89" s="21">
        <v>1980</v>
      </c>
      <c r="U89" s="28" t="s">
        <v>239</v>
      </c>
      <c r="V89" s="21">
        <v>2003</v>
      </c>
      <c r="W89" s="28"/>
      <c r="X89" s="21"/>
      <c r="Y89" s="25"/>
      <c r="Z89" s="21">
        <f t="shared" si="5"/>
        <v>7</v>
      </c>
      <c r="AA89" s="25" t="s">
        <v>611</v>
      </c>
      <c r="AB89" s="21" t="s">
        <v>147</v>
      </c>
      <c r="AC89" s="21"/>
      <c r="AE89" s="90" t="s">
        <v>377</v>
      </c>
      <c r="AF89" s="82"/>
    </row>
    <row r="90" spans="1:32" s="19" customFormat="1" ht="13.9" customHeight="1" x14ac:dyDescent="0.2">
      <c r="A90" s="53">
        <v>0</v>
      </c>
      <c r="B90" s="53"/>
      <c r="C90" s="53">
        <f t="shared" si="4"/>
        <v>0</v>
      </c>
      <c r="D90" s="55"/>
      <c r="E90" s="55"/>
      <c r="F90" s="56"/>
      <c r="G90" s="54"/>
      <c r="H90" s="54"/>
      <c r="I90" s="56">
        <v>1</v>
      </c>
      <c r="J90" s="54"/>
      <c r="K90" s="56"/>
      <c r="L90" s="56"/>
      <c r="M90" s="56"/>
      <c r="N90" s="58"/>
      <c r="O90" s="52" t="s">
        <v>361</v>
      </c>
      <c r="P90" s="15" t="s">
        <v>497</v>
      </c>
      <c r="Q90" s="15">
        <v>86</v>
      </c>
      <c r="R90" s="16"/>
      <c r="S90" s="20" t="s">
        <v>179</v>
      </c>
      <c r="T90" s="21">
        <v>1982</v>
      </c>
      <c r="U90" s="28" t="s">
        <v>235</v>
      </c>
      <c r="V90" s="21">
        <v>2002</v>
      </c>
      <c r="W90" s="28"/>
      <c r="X90" s="21"/>
      <c r="Y90" s="25"/>
      <c r="Z90" s="21">
        <f t="shared" si="5"/>
        <v>8</v>
      </c>
      <c r="AA90" s="25" t="s">
        <v>235</v>
      </c>
      <c r="AB90" s="21" t="s">
        <v>147</v>
      </c>
      <c r="AC90" s="21"/>
      <c r="AE90" s="90" t="s">
        <v>377</v>
      </c>
      <c r="AF90" s="82"/>
    </row>
    <row r="91" spans="1:32" s="19" customFormat="1" ht="13.9" customHeight="1" x14ac:dyDescent="0.2">
      <c r="A91" s="53">
        <v>0</v>
      </c>
      <c r="B91" s="53"/>
      <c r="C91" s="53">
        <f t="shared" si="4"/>
        <v>0</v>
      </c>
      <c r="D91" s="55"/>
      <c r="E91" s="55"/>
      <c r="F91" s="56"/>
      <c r="G91" s="54"/>
      <c r="H91" s="54"/>
      <c r="I91" s="56">
        <v>1</v>
      </c>
      <c r="J91" s="54"/>
      <c r="K91" s="56"/>
      <c r="L91" s="56"/>
      <c r="M91" s="56"/>
      <c r="N91" s="58"/>
      <c r="O91" s="52" t="s">
        <v>358</v>
      </c>
      <c r="P91" s="15" t="s">
        <v>617</v>
      </c>
      <c r="Q91" s="15">
        <v>87</v>
      </c>
      <c r="R91" s="42"/>
      <c r="S91" s="27" t="s">
        <v>618</v>
      </c>
      <c r="T91" s="21">
        <v>1985</v>
      </c>
      <c r="U91" s="28" t="s">
        <v>235</v>
      </c>
      <c r="V91" s="21">
        <v>2006</v>
      </c>
      <c r="W91" s="28"/>
      <c r="X91" s="21"/>
      <c r="Y91" s="25"/>
      <c r="Z91" s="21">
        <f t="shared" si="5"/>
        <v>4</v>
      </c>
      <c r="AA91" s="25" t="s">
        <v>235</v>
      </c>
      <c r="AB91" s="21" t="s">
        <v>147</v>
      </c>
      <c r="AC91" s="21"/>
      <c r="AE91" s="90" t="s">
        <v>378</v>
      </c>
      <c r="AF91" s="82"/>
    </row>
    <row r="92" spans="1:32" s="19" customFormat="1" ht="13.9" customHeight="1" x14ac:dyDescent="0.2">
      <c r="A92" s="53">
        <v>0</v>
      </c>
      <c r="B92" s="53"/>
      <c r="C92" s="53">
        <f t="shared" si="4"/>
        <v>0</v>
      </c>
      <c r="D92" s="55"/>
      <c r="E92" s="55"/>
      <c r="F92" s="55"/>
      <c r="G92" s="53"/>
      <c r="H92" s="53"/>
      <c r="I92" s="55">
        <v>1</v>
      </c>
      <c r="J92" s="53"/>
      <c r="K92" s="55"/>
      <c r="L92" s="55"/>
      <c r="M92" s="55"/>
      <c r="N92" s="59"/>
      <c r="O92" s="19" t="s">
        <v>358</v>
      </c>
      <c r="P92" s="15" t="s">
        <v>498</v>
      </c>
      <c r="Q92" s="15">
        <v>88</v>
      </c>
      <c r="R92" s="42"/>
      <c r="S92" s="27" t="s">
        <v>251</v>
      </c>
      <c r="T92" s="21">
        <v>1988</v>
      </c>
      <c r="U92" s="28" t="s">
        <v>235</v>
      </c>
      <c r="V92" s="21">
        <v>2007</v>
      </c>
      <c r="W92" s="28"/>
      <c r="X92" s="21"/>
      <c r="Y92" s="25"/>
      <c r="Z92" s="21">
        <f t="shared" si="5"/>
        <v>3</v>
      </c>
      <c r="AA92" s="25" t="s">
        <v>235</v>
      </c>
      <c r="AB92" s="21" t="s">
        <v>147</v>
      </c>
      <c r="AC92" s="21"/>
      <c r="AE92" s="90" t="s">
        <v>378</v>
      </c>
      <c r="AF92" s="82"/>
    </row>
    <row r="93" spans="1:32" s="19" customFormat="1" ht="13.9" customHeight="1" x14ac:dyDescent="0.2">
      <c r="A93" s="53">
        <v>0</v>
      </c>
      <c r="B93" s="53"/>
      <c r="C93" s="53">
        <f t="shared" si="4"/>
        <v>0</v>
      </c>
      <c r="D93" s="55"/>
      <c r="E93" s="55"/>
      <c r="F93" s="55"/>
      <c r="G93" s="53"/>
      <c r="H93" s="53"/>
      <c r="I93" s="55">
        <v>1</v>
      </c>
      <c r="J93" s="53"/>
      <c r="K93" s="55"/>
      <c r="L93" s="55"/>
      <c r="M93" s="55"/>
      <c r="N93" s="59"/>
      <c r="O93" s="19" t="s">
        <v>358</v>
      </c>
      <c r="P93" s="15" t="s">
        <v>499</v>
      </c>
      <c r="Q93" s="15">
        <v>89</v>
      </c>
      <c r="R93" s="42"/>
      <c r="S93" s="27" t="s">
        <v>250</v>
      </c>
      <c r="T93" s="21">
        <v>1987</v>
      </c>
      <c r="U93" s="28" t="s">
        <v>235</v>
      </c>
      <c r="V93" s="21">
        <v>2007</v>
      </c>
      <c r="W93" s="28"/>
      <c r="X93" s="21"/>
      <c r="Y93" s="25"/>
      <c r="Z93" s="21">
        <f t="shared" si="5"/>
        <v>3</v>
      </c>
      <c r="AA93" s="25" t="s">
        <v>235</v>
      </c>
      <c r="AB93" s="21" t="s">
        <v>147</v>
      </c>
      <c r="AC93" s="21"/>
      <c r="AE93" s="90" t="s">
        <v>378</v>
      </c>
      <c r="AF93" s="82"/>
    </row>
    <row r="94" spans="1:32" s="19" customFormat="1" ht="13.9" customHeight="1" x14ac:dyDescent="0.2">
      <c r="A94" s="53">
        <v>0</v>
      </c>
      <c r="B94" s="53"/>
      <c r="C94" s="53">
        <f t="shared" si="4"/>
        <v>0</v>
      </c>
      <c r="D94" s="55"/>
      <c r="E94" s="55"/>
      <c r="F94" s="55"/>
      <c r="G94" s="53"/>
      <c r="H94" s="53"/>
      <c r="I94" s="55">
        <v>1</v>
      </c>
      <c r="J94" s="53"/>
      <c r="K94" s="55"/>
      <c r="L94" s="55"/>
      <c r="M94" s="55"/>
      <c r="N94" s="59"/>
      <c r="O94" s="19" t="s">
        <v>358</v>
      </c>
      <c r="P94" s="15" t="s">
        <v>523</v>
      </c>
      <c r="Q94" s="15">
        <v>90</v>
      </c>
      <c r="R94" s="42"/>
      <c r="S94" s="27" t="s">
        <v>258</v>
      </c>
      <c r="T94" s="21">
        <v>1988</v>
      </c>
      <c r="U94" s="28" t="s">
        <v>235</v>
      </c>
      <c r="V94" s="21">
        <v>2008</v>
      </c>
      <c r="W94" s="28"/>
      <c r="X94" s="21"/>
      <c r="Y94" s="25"/>
      <c r="Z94" s="21">
        <f t="shared" si="5"/>
        <v>2</v>
      </c>
      <c r="AA94" s="25" t="s">
        <v>235</v>
      </c>
      <c r="AB94" s="21" t="s">
        <v>147</v>
      </c>
      <c r="AC94" s="21"/>
      <c r="AE94" s="90" t="s">
        <v>378</v>
      </c>
      <c r="AF94" s="82"/>
    </row>
    <row r="95" spans="1:32" s="19" customFormat="1" ht="13.9" customHeight="1" x14ac:dyDescent="0.2">
      <c r="A95" s="53">
        <v>0</v>
      </c>
      <c r="B95" s="53"/>
      <c r="C95" s="53">
        <f t="shared" si="4"/>
        <v>0</v>
      </c>
      <c r="D95" s="55"/>
      <c r="E95" s="55"/>
      <c r="F95" s="55"/>
      <c r="G95" s="53"/>
      <c r="H95" s="53"/>
      <c r="I95" s="55">
        <v>1</v>
      </c>
      <c r="J95" s="53"/>
      <c r="K95" s="55"/>
      <c r="L95" s="55"/>
      <c r="M95" s="55"/>
      <c r="N95" s="59"/>
      <c r="O95" s="19" t="s">
        <v>360</v>
      </c>
      <c r="P95" s="15" t="s">
        <v>629</v>
      </c>
      <c r="Q95" s="15">
        <v>91</v>
      </c>
      <c r="R95" s="42"/>
      <c r="S95" s="27" t="s">
        <v>630</v>
      </c>
      <c r="T95" s="21">
        <v>1986</v>
      </c>
      <c r="U95" s="28" t="s">
        <v>631</v>
      </c>
      <c r="V95" s="21">
        <v>2006</v>
      </c>
      <c r="W95" s="28"/>
      <c r="X95" s="21"/>
      <c r="Y95" s="25"/>
      <c r="Z95" s="21">
        <f t="shared" si="5"/>
        <v>4</v>
      </c>
      <c r="AA95" s="25" t="s">
        <v>631</v>
      </c>
      <c r="AB95" s="21" t="s">
        <v>149</v>
      </c>
      <c r="AC95" s="21"/>
      <c r="AE95" s="90" t="s">
        <v>378</v>
      </c>
      <c r="AF95" s="82"/>
    </row>
    <row r="96" spans="1:32" s="19" customFormat="1" ht="13.9" customHeight="1" x14ac:dyDescent="0.2">
      <c r="A96" s="53">
        <v>0</v>
      </c>
      <c r="B96" s="53"/>
      <c r="C96" s="53">
        <f t="shared" si="4"/>
        <v>0</v>
      </c>
      <c r="D96" s="55"/>
      <c r="E96" s="55"/>
      <c r="F96" s="55"/>
      <c r="G96" s="53"/>
      <c r="H96" s="53"/>
      <c r="I96" s="55">
        <v>1</v>
      </c>
      <c r="J96" s="53"/>
      <c r="K96" s="55"/>
      <c r="L96" s="55"/>
      <c r="M96" s="55"/>
      <c r="N96" s="59"/>
      <c r="O96" s="19" t="s">
        <v>360</v>
      </c>
      <c r="P96" s="15" t="s">
        <v>556</v>
      </c>
      <c r="Q96" s="15">
        <v>92</v>
      </c>
      <c r="R96" s="42"/>
      <c r="S96" s="27" t="s">
        <v>557</v>
      </c>
      <c r="T96" s="21">
        <v>1987</v>
      </c>
      <c r="U96" s="28" t="s">
        <v>235</v>
      </c>
      <c r="V96" s="21">
        <v>2008</v>
      </c>
      <c r="W96" s="28"/>
      <c r="X96" s="21"/>
      <c r="Y96" s="25"/>
      <c r="Z96" s="21">
        <f t="shared" si="5"/>
        <v>2</v>
      </c>
      <c r="AA96" s="25" t="s">
        <v>235</v>
      </c>
      <c r="AB96" s="21" t="s">
        <v>149</v>
      </c>
      <c r="AC96" s="21"/>
      <c r="AE96" s="90" t="s">
        <v>378</v>
      </c>
      <c r="AF96" s="82"/>
    </row>
    <row r="97" spans="1:32" s="19" customFormat="1" ht="13.9" customHeight="1" x14ac:dyDescent="0.2">
      <c r="A97" s="53">
        <v>0</v>
      </c>
      <c r="B97" s="53"/>
      <c r="C97" s="53">
        <f t="shared" si="4"/>
        <v>0</v>
      </c>
      <c r="D97" s="55"/>
      <c r="E97" s="55"/>
      <c r="F97" s="55"/>
      <c r="G97" s="53"/>
      <c r="H97" s="53"/>
      <c r="I97" s="55">
        <v>1</v>
      </c>
      <c r="J97" s="53"/>
      <c r="K97" s="55"/>
      <c r="L97" s="55"/>
      <c r="M97" s="55"/>
      <c r="N97" s="59"/>
      <c r="O97" s="19" t="s">
        <v>360</v>
      </c>
      <c r="P97" s="15" t="s">
        <v>544</v>
      </c>
      <c r="Q97" s="15">
        <v>93</v>
      </c>
      <c r="R97" s="42"/>
      <c r="S97" s="27" t="s">
        <v>545</v>
      </c>
      <c r="T97" s="21">
        <v>1988</v>
      </c>
      <c r="U97" s="28" t="s">
        <v>235</v>
      </c>
      <c r="V97" s="21">
        <v>2009</v>
      </c>
      <c r="W97" s="28"/>
      <c r="X97" s="21"/>
      <c r="Y97" s="25"/>
      <c r="Z97" s="21">
        <f t="shared" si="5"/>
        <v>1</v>
      </c>
      <c r="AA97" s="25" t="s">
        <v>235</v>
      </c>
      <c r="AB97" s="21" t="s">
        <v>149</v>
      </c>
      <c r="AC97" s="21"/>
      <c r="AE97" s="90" t="s">
        <v>378</v>
      </c>
      <c r="AF97" s="82"/>
    </row>
    <row r="98" spans="1:32" s="19" customFormat="1" ht="13.9" customHeight="1" x14ac:dyDescent="0.2">
      <c r="A98" s="53">
        <v>0</v>
      </c>
      <c r="B98" s="53"/>
      <c r="C98" s="53">
        <f>IF(Z98&gt;=10,1,0)</f>
        <v>0</v>
      </c>
      <c r="D98" s="55"/>
      <c r="E98" s="55"/>
      <c r="F98" s="55"/>
      <c r="G98" s="53"/>
      <c r="H98" s="53"/>
      <c r="I98" s="55">
        <v>1</v>
      </c>
      <c r="J98" s="53"/>
      <c r="K98" s="55"/>
      <c r="L98" s="55"/>
      <c r="M98" s="55"/>
      <c r="N98" s="59"/>
      <c r="O98" s="19" t="s">
        <v>360</v>
      </c>
      <c r="P98" s="15" t="s">
        <v>524</v>
      </c>
      <c r="Q98" s="15">
        <v>94</v>
      </c>
      <c r="R98" s="42"/>
      <c r="S98" s="27" t="s">
        <v>283</v>
      </c>
      <c r="T98" s="21">
        <v>1988</v>
      </c>
      <c r="U98" s="28" t="s">
        <v>235</v>
      </c>
      <c r="V98" s="21">
        <v>2010</v>
      </c>
      <c r="W98" s="28"/>
      <c r="X98" s="21"/>
      <c r="Y98" s="25"/>
      <c r="Z98" s="21">
        <f>$AD$3-V98</f>
        <v>0</v>
      </c>
      <c r="AA98" s="25" t="s">
        <v>235</v>
      </c>
      <c r="AB98" s="21" t="s">
        <v>149</v>
      </c>
      <c r="AC98" s="21"/>
      <c r="AE98" s="90" t="s">
        <v>378</v>
      </c>
      <c r="AF98" s="82"/>
    </row>
    <row r="99" spans="1:32" s="19" customFormat="1" ht="13.9" customHeight="1" x14ac:dyDescent="0.2">
      <c r="A99" s="53">
        <v>0</v>
      </c>
      <c r="B99" s="53"/>
      <c r="C99" s="53">
        <f>IF(Z99&gt;=10,1,0)</f>
        <v>0</v>
      </c>
      <c r="D99" s="55"/>
      <c r="E99" s="55"/>
      <c r="F99" s="55"/>
      <c r="G99" s="53"/>
      <c r="H99" s="53"/>
      <c r="I99" s="55">
        <v>1</v>
      </c>
      <c r="J99" s="53"/>
      <c r="K99" s="55"/>
      <c r="L99" s="55"/>
      <c r="M99" s="55"/>
      <c r="N99" s="59"/>
      <c r="O99" s="19" t="s">
        <v>360</v>
      </c>
      <c r="P99" s="15" t="s">
        <v>525</v>
      </c>
      <c r="Q99" s="15">
        <v>95</v>
      </c>
      <c r="R99" s="42"/>
      <c r="S99" s="27" t="s">
        <v>280</v>
      </c>
      <c r="T99" s="21">
        <v>1990</v>
      </c>
      <c r="U99" s="28" t="s">
        <v>235</v>
      </c>
      <c r="V99" s="21">
        <v>2010</v>
      </c>
      <c r="W99" s="28"/>
      <c r="X99" s="21"/>
      <c r="Y99" s="25"/>
      <c r="Z99" s="21">
        <f>$AD$3-V99</f>
        <v>0</v>
      </c>
      <c r="AA99" s="25" t="s">
        <v>235</v>
      </c>
      <c r="AB99" s="21" t="s">
        <v>149</v>
      </c>
      <c r="AC99" s="21"/>
      <c r="AE99" s="90" t="s">
        <v>378</v>
      </c>
      <c r="AF99" s="82"/>
    </row>
    <row r="100" spans="1:32" s="19" customFormat="1" ht="11.25" customHeight="1" x14ac:dyDescent="0.2">
      <c r="A100" s="53">
        <v>0</v>
      </c>
      <c r="B100" s="53">
        <v>1</v>
      </c>
      <c r="C100" s="53">
        <f t="shared" si="4"/>
        <v>1</v>
      </c>
      <c r="D100" s="55"/>
      <c r="E100" s="55"/>
      <c r="F100" s="56"/>
      <c r="G100" s="54"/>
      <c r="H100" s="54"/>
      <c r="I100" s="56"/>
      <c r="J100" s="54"/>
      <c r="K100" s="56"/>
      <c r="L100" s="56">
        <v>1</v>
      </c>
      <c r="M100" s="56"/>
      <c r="N100" s="58"/>
      <c r="O100" s="52" t="s">
        <v>359</v>
      </c>
      <c r="P100" s="15" t="s">
        <v>500</v>
      </c>
      <c r="Q100" s="15">
        <v>96</v>
      </c>
      <c r="R100" s="42" t="s">
        <v>343</v>
      </c>
      <c r="S100" s="27" t="s">
        <v>152</v>
      </c>
      <c r="T100" s="21">
        <v>1952</v>
      </c>
      <c r="U100" s="28" t="s">
        <v>151</v>
      </c>
      <c r="V100" s="21">
        <v>1971</v>
      </c>
      <c r="W100" s="28"/>
      <c r="X100" s="21"/>
      <c r="Y100" s="28"/>
      <c r="Z100" s="21">
        <f t="shared" si="5"/>
        <v>39</v>
      </c>
      <c r="AA100" s="25" t="s">
        <v>255</v>
      </c>
      <c r="AB100" s="21" t="s">
        <v>121</v>
      </c>
      <c r="AC100" s="21"/>
      <c r="AE100" s="94" t="s">
        <v>425</v>
      </c>
      <c r="AF100" s="82"/>
    </row>
    <row r="101" spans="1:32" s="19" customFormat="1" ht="27" x14ac:dyDescent="0.2">
      <c r="A101" s="53">
        <v>0</v>
      </c>
      <c r="B101" s="53">
        <v>1</v>
      </c>
      <c r="C101" s="53">
        <f t="shared" si="4"/>
        <v>1</v>
      </c>
      <c r="D101" s="55"/>
      <c r="E101" s="55"/>
      <c r="F101" s="56"/>
      <c r="G101" s="54"/>
      <c r="H101" s="54"/>
      <c r="I101" s="56"/>
      <c r="J101" s="54"/>
      <c r="K101" s="56"/>
      <c r="L101" s="56">
        <v>1</v>
      </c>
      <c r="M101" s="56"/>
      <c r="N101" s="58"/>
      <c r="O101" s="52" t="s">
        <v>357</v>
      </c>
      <c r="P101" s="15" t="s">
        <v>501</v>
      </c>
      <c r="Q101" s="15">
        <v>97</v>
      </c>
      <c r="R101" s="16"/>
      <c r="S101" s="20" t="s">
        <v>207</v>
      </c>
      <c r="T101" s="21">
        <v>1954</v>
      </c>
      <c r="U101" s="25" t="s">
        <v>210</v>
      </c>
      <c r="V101" s="21">
        <v>1971</v>
      </c>
      <c r="W101" s="25"/>
      <c r="X101" s="21"/>
      <c r="Y101" s="28"/>
      <c r="Z101" s="21">
        <f t="shared" si="5"/>
        <v>39</v>
      </c>
      <c r="AA101" s="25" t="s">
        <v>209</v>
      </c>
      <c r="AB101" s="21" t="s">
        <v>121</v>
      </c>
      <c r="AC101" s="21"/>
      <c r="AE101" s="90" t="s">
        <v>453</v>
      </c>
      <c r="AF101" s="82"/>
    </row>
    <row r="102" spans="1:32" s="19" customFormat="1" ht="14.1" customHeight="1" x14ac:dyDescent="0.2">
      <c r="A102" s="53">
        <v>0</v>
      </c>
      <c r="B102" s="53">
        <v>1</v>
      </c>
      <c r="C102" s="53">
        <f t="shared" ref="C102:C138" si="6">IF(Z102&gt;=10,1,0)</f>
        <v>1</v>
      </c>
      <c r="D102" s="55"/>
      <c r="E102" s="55"/>
      <c r="F102" s="56"/>
      <c r="G102" s="54"/>
      <c r="H102" s="54"/>
      <c r="I102" s="56"/>
      <c r="J102" s="54"/>
      <c r="K102" s="56"/>
      <c r="L102" s="56">
        <v>1</v>
      </c>
      <c r="M102" s="56"/>
      <c r="N102" s="58"/>
      <c r="O102" s="52" t="s">
        <v>357</v>
      </c>
      <c r="P102" s="15" t="s">
        <v>502</v>
      </c>
      <c r="Q102" s="15">
        <v>98</v>
      </c>
      <c r="R102" s="16"/>
      <c r="S102" s="20" t="s">
        <v>153</v>
      </c>
      <c r="T102" s="21">
        <v>1953</v>
      </c>
      <c r="U102" s="28" t="s">
        <v>215</v>
      </c>
      <c r="V102" s="21">
        <v>1977</v>
      </c>
      <c r="W102" s="28" t="s">
        <v>318</v>
      </c>
      <c r="X102" s="21">
        <v>2000</v>
      </c>
      <c r="Y102" s="28" t="s">
        <v>319</v>
      </c>
      <c r="Z102" s="21">
        <f t="shared" ref="Z102:Z126" si="7">$AD$3-V102</f>
        <v>33</v>
      </c>
      <c r="AA102" s="25" t="s">
        <v>193</v>
      </c>
      <c r="AB102" s="21" t="s">
        <v>121</v>
      </c>
      <c r="AC102" s="21"/>
      <c r="AE102" s="90" t="s">
        <v>456</v>
      </c>
      <c r="AF102" s="82"/>
    </row>
    <row r="103" spans="1:32" s="19" customFormat="1" ht="12.2" customHeight="1" x14ac:dyDescent="0.2">
      <c r="A103" s="53">
        <v>0</v>
      </c>
      <c r="B103" s="53">
        <v>1</v>
      </c>
      <c r="C103" s="53">
        <f t="shared" si="6"/>
        <v>1</v>
      </c>
      <c r="D103" s="55"/>
      <c r="E103" s="55"/>
      <c r="F103" s="56"/>
      <c r="G103" s="54"/>
      <c r="H103" s="54"/>
      <c r="I103" s="56"/>
      <c r="J103" s="54"/>
      <c r="K103" s="56"/>
      <c r="L103" s="56">
        <v>1</v>
      </c>
      <c r="M103" s="56"/>
      <c r="N103" s="58"/>
      <c r="O103" s="52" t="s">
        <v>359</v>
      </c>
      <c r="P103" s="15" t="s">
        <v>503</v>
      </c>
      <c r="Q103" s="15">
        <v>99</v>
      </c>
      <c r="R103" s="16"/>
      <c r="S103" s="20" t="s">
        <v>154</v>
      </c>
      <c r="T103" s="21">
        <v>1961</v>
      </c>
      <c r="U103" s="28" t="s">
        <v>155</v>
      </c>
      <c r="V103" s="21">
        <v>1982</v>
      </c>
      <c r="W103" s="28"/>
      <c r="X103" s="21"/>
      <c r="Y103" s="28" t="s">
        <v>323</v>
      </c>
      <c r="Z103" s="21">
        <f t="shared" si="7"/>
        <v>28</v>
      </c>
      <c r="AA103" s="25" t="s">
        <v>322</v>
      </c>
      <c r="AB103" s="21" t="s">
        <v>121</v>
      </c>
      <c r="AC103" s="21"/>
      <c r="AE103" s="94" t="s">
        <v>425</v>
      </c>
      <c r="AF103" s="82"/>
    </row>
    <row r="104" spans="1:32" s="19" customFormat="1" ht="13.9" customHeight="1" x14ac:dyDescent="0.2">
      <c r="A104" s="53">
        <v>0</v>
      </c>
      <c r="B104" s="53">
        <v>1</v>
      </c>
      <c r="C104" s="53">
        <f t="shared" si="6"/>
        <v>1</v>
      </c>
      <c r="D104" s="55"/>
      <c r="E104" s="55"/>
      <c r="F104" s="56"/>
      <c r="G104" s="54"/>
      <c r="H104" s="54"/>
      <c r="I104" s="56"/>
      <c r="J104" s="54"/>
      <c r="K104" s="56"/>
      <c r="L104" s="56">
        <v>1</v>
      </c>
      <c r="M104" s="56"/>
      <c r="N104" s="58"/>
      <c r="O104" s="52" t="s">
        <v>359</v>
      </c>
      <c r="P104" s="15" t="s">
        <v>607</v>
      </c>
      <c r="Q104" s="15">
        <v>100</v>
      </c>
      <c r="R104" s="16"/>
      <c r="S104" s="20" t="s">
        <v>608</v>
      </c>
      <c r="T104" s="21">
        <v>1966</v>
      </c>
      <c r="U104" s="25" t="s">
        <v>151</v>
      </c>
      <c r="V104" s="21">
        <v>1985</v>
      </c>
      <c r="W104" s="28"/>
      <c r="X104" s="21"/>
      <c r="Y104" s="28"/>
      <c r="Z104" s="21">
        <f t="shared" si="7"/>
        <v>25</v>
      </c>
      <c r="AA104" s="25" t="s">
        <v>606</v>
      </c>
      <c r="AB104" s="21" t="s">
        <v>121</v>
      </c>
      <c r="AC104" s="21"/>
      <c r="AE104" s="94" t="s">
        <v>425</v>
      </c>
      <c r="AF104" s="82"/>
    </row>
    <row r="105" spans="1:32" s="19" customFormat="1" ht="13.9" customHeight="1" x14ac:dyDescent="0.2">
      <c r="A105" s="53">
        <v>0</v>
      </c>
      <c r="B105" s="53">
        <v>1</v>
      </c>
      <c r="C105" s="53">
        <f t="shared" si="6"/>
        <v>1</v>
      </c>
      <c r="D105" s="55"/>
      <c r="E105" s="55"/>
      <c r="F105" s="56"/>
      <c r="G105" s="54"/>
      <c r="H105" s="54"/>
      <c r="I105" s="56"/>
      <c r="J105" s="54"/>
      <c r="K105" s="56"/>
      <c r="L105" s="56">
        <v>1</v>
      </c>
      <c r="M105" s="56"/>
      <c r="N105" s="58"/>
      <c r="O105" s="52" t="s">
        <v>359</v>
      </c>
      <c r="P105" s="15" t="s">
        <v>508</v>
      </c>
      <c r="Q105" s="15">
        <v>101</v>
      </c>
      <c r="R105" s="16"/>
      <c r="S105" s="20" t="s">
        <v>164</v>
      </c>
      <c r="T105" s="21">
        <v>1970</v>
      </c>
      <c r="U105" s="28" t="s">
        <v>165</v>
      </c>
      <c r="V105" s="21">
        <v>1990</v>
      </c>
      <c r="W105" s="28"/>
      <c r="X105" s="21"/>
      <c r="Y105" s="28"/>
      <c r="Z105" s="21">
        <f t="shared" si="7"/>
        <v>20</v>
      </c>
      <c r="AA105" s="25" t="s">
        <v>322</v>
      </c>
      <c r="AB105" s="21" t="s">
        <v>121</v>
      </c>
      <c r="AC105" s="21"/>
      <c r="AE105" s="94" t="s">
        <v>425</v>
      </c>
      <c r="AF105" s="82"/>
    </row>
    <row r="106" spans="1:32" s="19" customFormat="1" ht="40.5" x14ac:dyDescent="0.2">
      <c r="A106" s="53">
        <v>0</v>
      </c>
      <c r="B106" s="53"/>
      <c r="C106" s="53">
        <f t="shared" si="6"/>
        <v>0</v>
      </c>
      <c r="D106" s="55"/>
      <c r="E106" s="55"/>
      <c r="F106" s="56"/>
      <c r="G106" s="54"/>
      <c r="H106" s="54"/>
      <c r="I106" s="56"/>
      <c r="J106" s="54"/>
      <c r="K106" s="56"/>
      <c r="L106" s="56">
        <v>1</v>
      </c>
      <c r="M106" s="56"/>
      <c r="N106" s="58"/>
      <c r="O106" s="52" t="s">
        <v>357</v>
      </c>
      <c r="P106" s="15" t="s">
        <v>504</v>
      </c>
      <c r="Q106" s="15">
        <v>102</v>
      </c>
      <c r="R106" s="16"/>
      <c r="S106" s="20" t="s">
        <v>157</v>
      </c>
      <c r="T106" s="21">
        <v>1976</v>
      </c>
      <c r="U106" s="28" t="s">
        <v>320</v>
      </c>
      <c r="V106" s="21">
        <v>2002</v>
      </c>
      <c r="W106" s="28" t="s">
        <v>321</v>
      </c>
      <c r="X106" s="21">
        <v>2005</v>
      </c>
      <c r="Y106" s="28"/>
      <c r="Z106" s="21">
        <f t="shared" si="7"/>
        <v>8</v>
      </c>
      <c r="AA106" s="25" t="s">
        <v>270</v>
      </c>
      <c r="AB106" s="21" t="s">
        <v>121</v>
      </c>
      <c r="AC106" s="21"/>
      <c r="AE106" s="90" t="s">
        <v>455</v>
      </c>
      <c r="AF106" s="82"/>
    </row>
    <row r="107" spans="1:32" s="19" customFormat="1" x14ac:dyDescent="0.2">
      <c r="A107" s="53">
        <v>0</v>
      </c>
      <c r="B107" s="53">
        <v>1</v>
      </c>
      <c r="C107" s="53">
        <f t="shared" si="6"/>
        <v>1</v>
      </c>
      <c r="D107" s="55"/>
      <c r="E107" s="55"/>
      <c r="F107" s="56"/>
      <c r="G107" s="54"/>
      <c r="H107" s="54"/>
      <c r="I107" s="56"/>
      <c r="J107" s="54"/>
      <c r="K107" s="56"/>
      <c r="L107" s="56">
        <v>1</v>
      </c>
      <c r="M107" s="56"/>
      <c r="N107" s="58"/>
      <c r="O107" s="52" t="s">
        <v>360</v>
      </c>
      <c r="P107" s="15" t="s">
        <v>582</v>
      </c>
      <c r="Q107" s="15">
        <v>103</v>
      </c>
      <c r="R107" s="16"/>
      <c r="S107" s="20" t="s">
        <v>583</v>
      </c>
      <c r="T107" s="21">
        <v>1959</v>
      </c>
      <c r="U107" s="25" t="s">
        <v>397</v>
      </c>
      <c r="V107" s="21">
        <v>1976</v>
      </c>
      <c r="W107" s="25"/>
      <c r="X107" s="21"/>
      <c r="Y107" s="28"/>
      <c r="Z107" s="21">
        <f t="shared" si="7"/>
        <v>34</v>
      </c>
      <c r="AA107" s="25" t="s">
        <v>584</v>
      </c>
      <c r="AB107" s="21" t="s">
        <v>142</v>
      </c>
      <c r="AC107" s="21"/>
      <c r="AE107" s="94" t="s">
        <v>585</v>
      </c>
      <c r="AF107" s="82"/>
    </row>
    <row r="108" spans="1:32" s="19" customFormat="1" ht="13.9" customHeight="1" x14ac:dyDescent="0.2">
      <c r="A108" s="53">
        <v>0</v>
      </c>
      <c r="B108" s="53">
        <v>1</v>
      </c>
      <c r="C108" s="53">
        <f t="shared" si="6"/>
        <v>1</v>
      </c>
      <c r="D108" s="55"/>
      <c r="E108" s="55"/>
      <c r="F108" s="56"/>
      <c r="G108" s="54"/>
      <c r="H108" s="54"/>
      <c r="I108" s="56"/>
      <c r="J108" s="54"/>
      <c r="K108" s="56"/>
      <c r="L108" s="56">
        <v>1</v>
      </c>
      <c r="M108" s="56"/>
      <c r="N108" s="58"/>
      <c r="O108" s="52" t="s">
        <v>357</v>
      </c>
      <c r="P108" s="15" t="s">
        <v>507</v>
      </c>
      <c r="Q108" s="15">
        <v>104</v>
      </c>
      <c r="R108" s="16"/>
      <c r="S108" s="20" t="s">
        <v>259</v>
      </c>
      <c r="T108" s="21">
        <v>1957</v>
      </c>
      <c r="U108" s="25" t="s">
        <v>151</v>
      </c>
      <c r="V108" s="21">
        <v>1977</v>
      </c>
      <c r="W108" s="25"/>
      <c r="X108" s="21"/>
      <c r="Y108" s="28"/>
      <c r="Z108" s="21">
        <f t="shared" si="7"/>
        <v>33</v>
      </c>
      <c r="AA108" s="25" t="s">
        <v>156</v>
      </c>
      <c r="AB108" s="21" t="s">
        <v>142</v>
      </c>
      <c r="AC108" s="21"/>
      <c r="AE108" s="90" t="s">
        <v>457</v>
      </c>
      <c r="AF108" s="82"/>
    </row>
    <row r="109" spans="1:32" s="19" customFormat="1" x14ac:dyDescent="0.2">
      <c r="A109" s="53">
        <v>0</v>
      </c>
      <c r="B109" s="53">
        <v>1</v>
      </c>
      <c r="C109" s="53">
        <f t="shared" si="6"/>
        <v>1</v>
      </c>
      <c r="D109" s="55"/>
      <c r="E109" s="55"/>
      <c r="F109" s="56"/>
      <c r="G109" s="54"/>
      <c r="H109" s="54"/>
      <c r="I109" s="56"/>
      <c r="J109" s="54"/>
      <c r="K109" s="56"/>
      <c r="L109" s="56">
        <v>1</v>
      </c>
      <c r="M109" s="56"/>
      <c r="N109" s="58"/>
      <c r="O109" s="52" t="s">
        <v>360</v>
      </c>
      <c r="P109" s="15" t="s">
        <v>505</v>
      </c>
      <c r="Q109" s="15">
        <v>105</v>
      </c>
      <c r="R109" s="16"/>
      <c r="S109" s="20" t="s">
        <v>396</v>
      </c>
      <c r="T109" s="21">
        <v>1965</v>
      </c>
      <c r="U109" s="25" t="s">
        <v>397</v>
      </c>
      <c r="V109" s="21">
        <v>1985</v>
      </c>
      <c r="W109" s="25"/>
      <c r="X109" s="21"/>
      <c r="Y109" s="28"/>
      <c r="Z109" s="21">
        <f t="shared" si="7"/>
        <v>25</v>
      </c>
      <c r="AA109" s="25" t="s">
        <v>339</v>
      </c>
      <c r="AB109" s="21" t="s">
        <v>142</v>
      </c>
      <c r="AC109" s="21"/>
      <c r="AE109" s="94" t="s">
        <v>425</v>
      </c>
      <c r="AF109" s="82"/>
    </row>
    <row r="110" spans="1:32" s="19" customFormat="1" ht="13.9" customHeight="1" x14ac:dyDescent="0.2">
      <c r="A110" s="53">
        <v>0</v>
      </c>
      <c r="B110" s="53">
        <v>1</v>
      </c>
      <c r="C110" s="53">
        <f t="shared" si="6"/>
        <v>1</v>
      </c>
      <c r="D110" s="55"/>
      <c r="E110" s="55"/>
      <c r="F110" s="56"/>
      <c r="G110" s="54"/>
      <c r="H110" s="54"/>
      <c r="I110" s="56"/>
      <c r="J110" s="54"/>
      <c r="K110" s="56"/>
      <c r="L110" s="56">
        <v>1</v>
      </c>
      <c r="M110" s="56"/>
      <c r="N110" s="58"/>
      <c r="O110" s="52" t="s">
        <v>357</v>
      </c>
      <c r="P110" s="15" t="s">
        <v>506</v>
      </c>
      <c r="Q110" s="15">
        <v>106</v>
      </c>
      <c r="R110" s="16"/>
      <c r="S110" s="20" t="s">
        <v>291</v>
      </c>
      <c r="T110" s="21">
        <v>1967</v>
      </c>
      <c r="U110" s="25" t="s">
        <v>151</v>
      </c>
      <c r="V110" s="21">
        <v>1987</v>
      </c>
      <c r="W110" s="25"/>
      <c r="X110" s="21"/>
      <c r="Y110" s="28"/>
      <c r="Z110" s="21">
        <f t="shared" si="7"/>
        <v>23</v>
      </c>
      <c r="AA110" s="25" t="s">
        <v>292</v>
      </c>
      <c r="AB110" s="21" t="s">
        <v>142</v>
      </c>
      <c r="AC110" s="21"/>
      <c r="AE110" s="90" t="s">
        <v>457</v>
      </c>
      <c r="AF110" s="82"/>
    </row>
    <row r="111" spans="1:32" s="19" customFormat="1" ht="30.2" customHeight="1" x14ac:dyDescent="0.2">
      <c r="A111" s="53">
        <v>0</v>
      </c>
      <c r="B111" s="53"/>
      <c r="C111" s="53">
        <f t="shared" si="6"/>
        <v>0</v>
      </c>
      <c r="D111" s="55"/>
      <c r="E111" s="55"/>
      <c r="F111" s="56"/>
      <c r="G111" s="54"/>
      <c r="H111" s="54"/>
      <c r="I111" s="56"/>
      <c r="J111" s="54"/>
      <c r="K111" s="56"/>
      <c r="L111" s="56">
        <v>1</v>
      </c>
      <c r="M111" s="56"/>
      <c r="N111" s="58"/>
      <c r="O111" s="52" t="s">
        <v>358</v>
      </c>
      <c r="P111" s="15" t="s">
        <v>509</v>
      </c>
      <c r="Q111" s="15">
        <v>107</v>
      </c>
      <c r="R111" s="42"/>
      <c r="S111" s="27" t="s">
        <v>244</v>
      </c>
      <c r="T111" s="21">
        <v>1976</v>
      </c>
      <c r="U111" s="28" t="s">
        <v>243</v>
      </c>
      <c r="V111" s="21">
        <v>2002</v>
      </c>
      <c r="W111" s="28"/>
      <c r="X111" s="21"/>
      <c r="Y111" s="28" t="s">
        <v>327</v>
      </c>
      <c r="Z111" s="21">
        <f t="shared" si="7"/>
        <v>8</v>
      </c>
      <c r="AA111" s="25" t="s">
        <v>326</v>
      </c>
      <c r="AB111" s="21" t="s">
        <v>142</v>
      </c>
      <c r="AC111" s="21"/>
      <c r="AE111" s="90" t="s">
        <v>375</v>
      </c>
      <c r="AF111" s="82"/>
    </row>
    <row r="112" spans="1:32" s="19" customFormat="1" ht="13.9" customHeight="1" x14ac:dyDescent="0.2">
      <c r="A112" s="53">
        <v>0</v>
      </c>
      <c r="B112" s="53">
        <v>1</v>
      </c>
      <c r="C112" s="53">
        <f t="shared" si="6"/>
        <v>0</v>
      </c>
      <c r="D112" s="55"/>
      <c r="E112" s="55"/>
      <c r="F112" s="56"/>
      <c r="G112" s="54"/>
      <c r="H112" s="54"/>
      <c r="I112" s="56"/>
      <c r="J112" s="54"/>
      <c r="K112" s="56"/>
      <c r="L112" s="56">
        <v>1</v>
      </c>
      <c r="M112" s="56"/>
      <c r="N112" s="58"/>
      <c r="O112" s="52" t="s">
        <v>357</v>
      </c>
      <c r="P112" s="15" t="s">
        <v>510</v>
      </c>
      <c r="Q112" s="15">
        <v>108</v>
      </c>
      <c r="R112" s="16"/>
      <c r="S112" s="20" t="s">
        <v>278</v>
      </c>
      <c r="T112" s="21">
        <v>1985</v>
      </c>
      <c r="U112" s="28" t="s">
        <v>279</v>
      </c>
      <c r="V112" s="21">
        <v>2005</v>
      </c>
      <c r="W112" s="28"/>
      <c r="X112" s="21"/>
      <c r="Y112" s="28"/>
      <c r="Z112" s="21">
        <f t="shared" si="7"/>
        <v>5</v>
      </c>
      <c r="AA112" s="25" t="s">
        <v>292</v>
      </c>
      <c r="AB112" s="21" t="s">
        <v>142</v>
      </c>
      <c r="AC112" s="21"/>
      <c r="AE112" s="90" t="s">
        <v>457</v>
      </c>
      <c r="AF112" s="82"/>
    </row>
    <row r="113" spans="1:32" s="19" customFormat="1" ht="13.9" customHeight="1" x14ac:dyDescent="0.2">
      <c r="A113" s="53">
        <v>0</v>
      </c>
      <c r="B113" s="53"/>
      <c r="C113" s="53">
        <f t="shared" si="6"/>
        <v>1</v>
      </c>
      <c r="D113" s="55"/>
      <c r="E113" s="55"/>
      <c r="F113" s="56"/>
      <c r="G113" s="54"/>
      <c r="H113" s="54"/>
      <c r="I113" s="56"/>
      <c r="J113" s="54"/>
      <c r="K113" s="56"/>
      <c r="L113" s="56"/>
      <c r="M113" s="56">
        <v>1</v>
      </c>
      <c r="N113" s="58"/>
      <c r="O113" s="52" t="s">
        <v>361</v>
      </c>
      <c r="P113" s="15" t="s">
        <v>511</v>
      </c>
      <c r="Q113" s="15">
        <v>109</v>
      </c>
      <c r="R113" s="16" t="s">
        <v>341</v>
      </c>
      <c r="S113" s="20" t="s">
        <v>159</v>
      </c>
      <c r="T113" s="21">
        <v>1959</v>
      </c>
      <c r="U113" s="28" t="s">
        <v>126</v>
      </c>
      <c r="V113" s="21">
        <v>1979</v>
      </c>
      <c r="W113" s="28"/>
      <c r="X113" s="21"/>
      <c r="Y113" s="28" t="s">
        <v>340</v>
      </c>
      <c r="Z113" s="21">
        <f t="shared" si="7"/>
        <v>31</v>
      </c>
      <c r="AA113" s="25" t="s">
        <v>160</v>
      </c>
      <c r="AB113" s="21" t="s">
        <v>105</v>
      </c>
      <c r="AC113" s="21"/>
      <c r="AE113" s="90" t="s">
        <v>426</v>
      </c>
      <c r="AF113" s="82"/>
    </row>
    <row r="114" spans="1:32" s="19" customFormat="1" ht="13.9" customHeight="1" x14ac:dyDescent="0.2">
      <c r="A114" s="53">
        <v>0</v>
      </c>
      <c r="B114" s="53"/>
      <c r="C114" s="53">
        <f t="shared" si="6"/>
        <v>1</v>
      </c>
      <c r="D114" s="55"/>
      <c r="E114" s="55"/>
      <c r="F114" s="56"/>
      <c r="G114" s="54">
        <v>1</v>
      </c>
      <c r="H114" s="54"/>
      <c r="I114" s="56"/>
      <c r="J114" s="54"/>
      <c r="K114" s="56"/>
      <c r="L114" s="56"/>
      <c r="M114" s="56">
        <v>1</v>
      </c>
      <c r="N114" s="58"/>
      <c r="O114" s="52" t="s">
        <v>361</v>
      </c>
      <c r="P114" s="15" t="s">
        <v>533</v>
      </c>
      <c r="Q114" s="15">
        <v>110</v>
      </c>
      <c r="R114" s="16"/>
      <c r="S114" s="20" t="s">
        <v>532</v>
      </c>
      <c r="T114" s="21">
        <v>1966</v>
      </c>
      <c r="U114" s="28" t="s">
        <v>534</v>
      </c>
      <c r="V114" s="21">
        <v>1992</v>
      </c>
      <c r="W114" s="28" t="s">
        <v>535</v>
      </c>
      <c r="X114" s="21">
        <v>1995</v>
      </c>
      <c r="Y114" s="28" t="s">
        <v>211</v>
      </c>
      <c r="Z114" s="21">
        <f t="shared" si="7"/>
        <v>18</v>
      </c>
      <c r="AA114" s="25" t="s">
        <v>536</v>
      </c>
      <c r="AB114" s="21" t="s">
        <v>105</v>
      </c>
      <c r="AC114" s="21"/>
      <c r="AE114" s="90" t="s">
        <v>537</v>
      </c>
      <c r="AF114" s="82"/>
    </row>
    <row r="115" spans="1:32" s="19" customFormat="1" ht="13.9" customHeight="1" x14ac:dyDescent="0.2">
      <c r="A115" s="53">
        <v>0</v>
      </c>
      <c r="B115" s="53"/>
      <c r="C115" s="53">
        <f t="shared" si="6"/>
        <v>1</v>
      </c>
      <c r="D115" s="55"/>
      <c r="E115" s="55"/>
      <c r="F115" s="56"/>
      <c r="G115" s="54"/>
      <c r="H115" s="54"/>
      <c r="I115" s="56"/>
      <c r="J115" s="54"/>
      <c r="K115" s="56"/>
      <c r="L115" s="56"/>
      <c r="M115" s="56">
        <v>1</v>
      </c>
      <c r="N115" s="58"/>
      <c r="O115" s="52" t="s">
        <v>361</v>
      </c>
      <c r="P115" s="15" t="s">
        <v>512</v>
      </c>
      <c r="Q115" s="15">
        <v>111</v>
      </c>
      <c r="R115" s="16"/>
      <c r="S115" s="20" t="s">
        <v>204</v>
      </c>
      <c r="T115" s="21">
        <v>1978</v>
      </c>
      <c r="U115" s="28" t="s">
        <v>277</v>
      </c>
      <c r="V115" s="21">
        <v>1999</v>
      </c>
      <c r="W115" s="28"/>
      <c r="X115" s="21"/>
      <c r="Y115" s="28" t="s">
        <v>316</v>
      </c>
      <c r="Z115" s="21">
        <f t="shared" si="7"/>
        <v>11</v>
      </c>
      <c r="AA115" s="25" t="s">
        <v>205</v>
      </c>
      <c r="AB115" s="21" t="s">
        <v>121</v>
      </c>
      <c r="AC115" s="21"/>
      <c r="AE115" s="90" t="s">
        <v>427</v>
      </c>
      <c r="AF115" s="82"/>
    </row>
    <row r="116" spans="1:32" s="19" customFormat="1" x14ac:dyDescent="0.2">
      <c r="A116" s="53">
        <v>0</v>
      </c>
      <c r="B116" s="53">
        <v>1</v>
      </c>
      <c r="C116" s="53">
        <f t="shared" si="6"/>
        <v>1</v>
      </c>
      <c r="D116" s="55"/>
      <c r="E116" s="55"/>
      <c r="F116" s="56"/>
      <c r="G116" s="54"/>
      <c r="H116" s="54"/>
      <c r="I116" s="56"/>
      <c r="J116" s="54"/>
      <c r="K116" s="56"/>
      <c r="L116" s="56">
        <v>1</v>
      </c>
      <c r="M116" s="56"/>
      <c r="N116" s="58"/>
      <c r="O116" s="52" t="s">
        <v>357</v>
      </c>
      <c r="P116" s="15" t="s">
        <v>513</v>
      </c>
      <c r="Q116" s="15">
        <v>112</v>
      </c>
      <c r="R116" s="16" t="s">
        <v>344</v>
      </c>
      <c r="S116" s="20" t="s">
        <v>272</v>
      </c>
      <c r="T116" s="21">
        <v>1967</v>
      </c>
      <c r="U116" s="28" t="s">
        <v>274</v>
      </c>
      <c r="V116" s="21">
        <v>1986</v>
      </c>
      <c r="W116" s="28"/>
      <c r="X116" s="21"/>
      <c r="Y116" s="28"/>
      <c r="Z116" s="21">
        <f t="shared" si="7"/>
        <v>24</v>
      </c>
      <c r="AA116" s="25" t="s">
        <v>273</v>
      </c>
      <c r="AB116" s="21" t="s">
        <v>121</v>
      </c>
      <c r="AC116" s="21"/>
      <c r="AE116" s="90" t="s">
        <v>454</v>
      </c>
      <c r="AF116" s="25"/>
    </row>
    <row r="117" spans="1:32" s="19" customFormat="1" ht="13.9" customHeight="1" x14ac:dyDescent="0.2">
      <c r="A117" s="53">
        <v>0</v>
      </c>
      <c r="B117" s="53">
        <v>1</v>
      </c>
      <c r="C117" s="53">
        <f t="shared" si="6"/>
        <v>1</v>
      </c>
      <c r="D117" s="55"/>
      <c r="E117" s="55"/>
      <c r="F117" s="56"/>
      <c r="G117" s="54"/>
      <c r="H117" s="54"/>
      <c r="I117" s="56"/>
      <c r="J117" s="54"/>
      <c r="K117" s="56"/>
      <c r="L117" s="56">
        <v>1</v>
      </c>
      <c r="M117" s="56"/>
      <c r="N117" s="58"/>
      <c r="O117" s="52" t="s">
        <v>357</v>
      </c>
      <c r="P117" s="15" t="s">
        <v>516</v>
      </c>
      <c r="Q117" s="15">
        <v>113</v>
      </c>
      <c r="R117" s="16"/>
      <c r="S117" s="20" t="s">
        <v>191</v>
      </c>
      <c r="T117" s="21">
        <v>1948</v>
      </c>
      <c r="U117" s="25" t="s">
        <v>162</v>
      </c>
      <c r="V117" s="21">
        <v>1975</v>
      </c>
      <c r="W117" s="25"/>
      <c r="X117" s="21"/>
      <c r="Y117" s="28"/>
      <c r="Z117" s="21">
        <f t="shared" si="7"/>
        <v>35</v>
      </c>
      <c r="AA117" s="25" t="s">
        <v>414</v>
      </c>
      <c r="AB117" s="21" t="s">
        <v>142</v>
      </c>
      <c r="AC117" s="21"/>
      <c r="AE117" s="90" t="s">
        <v>428</v>
      </c>
      <c r="AF117" s="82"/>
    </row>
    <row r="118" spans="1:32" s="19" customFormat="1" ht="13.9" customHeight="1" x14ac:dyDescent="0.2">
      <c r="A118" s="53">
        <v>0</v>
      </c>
      <c r="B118" s="53">
        <v>1</v>
      </c>
      <c r="C118" s="53">
        <f t="shared" si="6"/>
        <v>1</v>
      </c>
      <c r="D118" s="55"/>
      <c r="E118" s="55"/>
      <c r="F118" s="56"/>
      <c r="G118" s="54"/>
      <c r="H118" s="54"/>
      <c r="I118" s="56"/>
      <c r="J118" s="54"/>
      <c r="K118" s="56"/>
      <c r="L118" s="56">
        <v>1</v>
      </c>
      <c r="M118" s="56"/>
      <c r="N118" s="58"/>
      <c r="O118" s="52" t="s">
        <v>358</v>
      </c>
      <c r="P118" s="15" t="s">
        <v>514</v>
      </c>
      <c r="Q118" s="15">
        <v>114</v>
      </c>
      <c r="R118" s="16"/>
      <c r="S118" s="20" t="s">
        <v>230</v>
      </c>
      <c r="T118" s="21">
        <v>1965</v>
      </c>
      <c r="U118" s="25" t="s">
        <v>151</v>
      </c>
      <c r="V118" s="21">
        <v>1984</v>
      </c>
      <c r="W118" s="25"/>
      <c r="X118" s="21"/>
      <c r="Y118" s="28"/>
      <c r="Z118" s="21">
        <f t="shared" si="7"/>
        <v>26</v>
      </c>
      <c r="AA118" s="25" t="s">
        <v>339</v>
      </c>
      <c r="AB118" s="21" t="s">
        <v>142</v>
      </c>
      <c r="AC118" s="21"/>
      <c r="AE118" s="94" t="s">
        <v>425</v>
      </c>
      <c r="AF118" s="25"/>
    </row>
    <row r="119" spans="1:32" s="19" customFormat="1" ht="13.9" customHeight="1" x14ac:dyDescent="0.2">
      <c r="A119" s="53">
        <v>0</v>
      </c>
      <c r="B119" s="53">
        <v>1</v>
      </c>
      <c r="C119" s="53">
        <f t="shared" si="6"/>
        <v>1</v>
      </c>
      <c r="D119" s="55"/>
      <c r="E119" s="55"/>
      <c r="F119" s="56"/>
      <c r="G119" s="54"/>
      <c r="H119" s="54"/>
      <c r="I119" s="56"/>
      <c r="J119" s="54"/>
      <c r="K119" s="56"/>
      <c r="L119" s="56">
        <v>1</v>
      </c>
      <c r="M119" s="56"/>
      <c r="N119" s="58"/>
      <c r="O119" s="52" t="s">
        <v>357</v>
      </c>
      <c r="P119" s="15" t="s">
        <v>579</v>
      </c>
      <c r="Q119" s="15">
        <v>115</v>
      </c>
      <c r="R119" s="16"/>
      <c r="S119" s="20" t="s">
        <v>580</v>
      </c>
      <c r="T119" s="21">
        <v>1965</v>
      </c>
      <c r="U119" s="28" t="s">
        <v>581</v>
      </c>
      <c r="V119" s="21">
        <v>1985</v>
      </c>
      <c r="W119" s="28"/>
      <c r="X119" s="21"/>
      <c r="Y119" s="28"/>
      <c r="Z119" s="21">
        <f t="shared" si="7"/>
        <v>25</v>
      </c>
      <c r="AA119" s="25" t="s">
        <v>414</v>
      </c>
      <c r="AB119" s="21" t="s">
        <v>142</v>
      </c>
      <c r="AC119" s="21"/>
      <c r="AE119" s="90" t="s">
        <v>428</v>
      </c>
      <c r="AF119" s="82"/>
    </row>
    <row r="120" spans="1:32" s="19" customFormat="1" ht="13.9" customHeight="1" x14ac:dyDescent="0.2">
      <c r="A120" s="53">
        <v>0</v>
      </c>
      <c r="B120" s="53">
        <v>1</v>
      </c>
      <c r="C120" s="53">
        <f t="shared" si="6"/>
        <v>1</v>
      </c>
      <c r="D120" s="55"/>
      <c r="E120" s="55"/>
      <c r="F120" s="56"/>
      <c r="G120" s="54"/>
      <c r="H120" s="54"/>
      <c r="I120" s="56"/>
      <c r="J120" s="54"/>
      <c r="K120" s="56"/>
      <c r="L120" s="56">
        <v>1</v>
      </c>
      <c r="M120" s="56"/>
      <c r="N120" s="58"/>
      <c r="O120" s="52" t="s">
        <v>357</v>
      </c>
      <c r="P120" s="15" t="s">
        <v>517</v>
      </c>
      <c r="Q120" s="15">
        <v>116</v>
      </c>
      <c r="R120" s="16"/>
      <c r="S120" s="20" t="s">
        <v>236</v>
      </c>
      <c r="T120" s="21">
        <v>1970</v>
      </c>
      <c r="U120" s="25" t="s">
        <v>264</v>
      </c>
      <c r="V120" s="21">
        <v>1987</v>
      </c>
      <c r="W120" s="25"/>
      <c r="X120" s="21"/>
      <c r="Y120" s="28"/>
      <c r="Z120" s="21">
        <f t="shared" si="7"/>
        <v>23</v>
      </c>
      <c r="AA120" s="25" t="s">
        <v>414</v>
      </c>
      <c r="AB120" s="21" t="s">
        <v>142</v>
      </c>
      <c r="AC120" s="21"/>
      <c r="AE120" s="90" t="s">
        <v>428</v>
      </c>
      <c r="AF120" s="82"/>
    </row>
    <row r="121" spans="1:32" s="19" customFormat="1" ht="13.9" customHeight="1" x14ac:dyDescent="0.2">
      <c r="A121" s="53">
        <v>0</v>
      </c>
      <c r="B121" s="53">
        <v>1</v>
      </c>
      <c r="C121" s="53">
        <f t="shared" si="6"/>
        <v>1</v>
      </c>
      <c r="D121" s="55"/>
      <c r="E121" s="55"/>
      <c r="F121" s="56"/>
      <c r="G121" s="54"/>
      <c r="H121" s="54"/>
      <c r="I121" s="56"/>
      <c r="J121" s="54"/>
      <c r="K121" s="56"/>
      <c r="L121" s="56">
        <v>1</v>
      </c>
      <c r="M121" s="56"/>
      <c r="N121" s="58"/>
      <c r="O121" s="52" t="s">
        <v>358</v>
      </c>
      <c r="P121" s="15" t="s">
        <v>515</v>
      </c>
      <c r="Q121" s="15">
        <v>117</v>
      </c>
      <c r="R121" s="16"/>
      <c r="S121" s="20" t="s">
        <v>163</v>
      </c>
      <c r="T121" s="21">
        <v>1956</v>
      </c>
      <c r="U121" s="28"/>
      <c r="V121" s="21">
        <v>1989</v>
      </c>
      <c r="W121" s="28"/>
      <c r="X121" s="21"/>
      <c r="Y121" s="28"/>
      <c r="Z121" s="21">
        <f t="shared" si="7"/>
        <v>21</v>
      </c>
      <c r="AA121" s="25" t="s">
        <v>339</v>
      </c>
      <c r="AB121" s="21" t="s">
        <v>142</v>
      </c>
      <c r="AC121" s="21"/>
      <c r="AE121" s="94" t="s">
        <v>425</v>
      </c>
      <c r="AF121" s="25"/>
    </row>
    <row r="122" spans="1:32" s="19" customFormat="1" ht="13.9" customHeight="1" x14ac:dyDescent="0.2">
      <c r="A122" s="53">
        <v>0</v>
      </c>
      <c r="B122" s="53">
        <v>1</v>
      </c>
      <c r="C122" s="53">
        <f t="shared" si="6"/>
        <v>1</v>
      </c>
      <c r="D122" s="55"/>
      <c r="E122" s="55"/>
      <c r="F122" s="56"/>
      <c r="G122" s="54"/>
      <c r="H122" s="54"/>
      <c r="I122" s="56"/>
      <c r="J122" s="54"/>
      <c r="K122" s="56"/>
      <c r="L122" s="56">
        <v>1</v>
      </c>
      <c r="M122" s="56"/>
      <c r="N122" s="58"/>
      <c r="O122" s="52" t="s">
        <v>357</v>
      </c>
      <c r="P122" s="15" t="s">
        <v>519</v>
      </c>
      <c r="Q122" s="15">
        <v>118</v>
      </c>
      <c r="R122" s="16"/>
      <c r="S122" s="20" t="s">
        <v>293</v>
      </c>
      <c r="T122" s="21">
        <v>1969</v>
      </c>
      <c r="U122" s="28" t="s">
        <v>245</v>
      </c>
      <c r="V122" s="21">
        <v>1988</v>
      </c>
      <c r="W122" s="28"/>
      <c r="X122" s="21"/>
      <c r="Y122" s="28"/>
      <c r="Z122" s="21">
        <f t="shared" si="7"/>
        <v>22</v>
      </c>
      <c r="AA122" s="25" t="s">
        <v>414</v>
      </c>
      <c r="AB122" s="21" t="s">
        <v>142</v>
      </c>
      <c r="AC122" s="21"/>
      <c r="AE122" s="90" t="s">
        <v>428</v>
      </c>
      <c r="AF122" s="82"/>
    </row>
    <row r="123" spans="1:32" s="19" customFormat="1" ht="13.9" customHeight="1" x14ac:dyDescent="0.2">
      <c r="A123" s="53">
        <v>0</v>
      </c>
      <c r="B123" s="53">
        <v>1</v>
      </c>
      <c r="C123" s="53">
        <f t="shared" si="6"/>
        <v>0</v>
      </c>
      <c r="D123" s="55"/>
      <c r="E123" s="55"/>
      <c r="F123" s="56"/>
      <c r="G123" s="54"/>
      <c r="H123" s="54"/>
      <c r="I123" s="56"/>
      <c r="J123" s="54"/>
      <c r="K123" s="56"/>
      <c r="L123" s="56">
        <v>1</v>
      </c>
      <c r="M123" s="56"/>
      <c r="N123" s="58"/>
      <c r="O123" s="52" t="s">
        <v>361</v>
      </c>
      <c r="P123" s="15" t="s">
        <v>518</v>
      </c>
      <c r="Q123" s="15">
        <v>119</v>
      </c>
      <c r="R123" s="16"/>
      <c r="S123" s="20" t="s">
        <v>257</v>
      </c>
      <c r="T123" s="21">
        <v>1953</v>
      </c>
      <c r="U123" s="28" t="s">
        <v>256</v>
      </c>
      <c r="V123" s="21">
        <v>2004</v>
      </c>
      <c r="W123" s="28"/>
      <c r="X123" s="21"/>
      <c r="Y123" s="28"/>
      <c r="Z123" s="21">
        <f t="shared" si="7"/>
        <v>6</v>
      </c>
      <c r="AA123" s="25" t="s">
        <v>339</v>
      </c>
      <c r="AB123" s="21" t="s">
        <v>142</v>
      </c>
      <c r="AC123" s="21"/>
      <c r="AE123" s="94" t="s">
        <v>425</v>
      </c>
      <c r="AF123" s="25"/>
    </row>
    <row r="124" spans="1:32" s="19" customFormat="1" ht="13.9" customHeight="1" x14ac:dyDescent="0.2">
      <c r="A124" s="53">
        <v>0</v>
      </c>
      <c r="B124" s="53"/>
      <c r="C124" s="53">
        <f t="shared" si="6"/>
        <v>1</v>
      </c>
      <c r="D124" s="55"/>
      <c r="E124" s="55"/>
      <c r="F124" s="56"/>
      <c r="G124" s="54"/>
      <c r="H124" s="54"/>
      <c r="I124" s="56"/>
      <c r="J124" s="54"/>
      <c r="K124" s="56"/>
      <c r="L124" s="56"/>
      <c r="M124" s="56">
        <v>1</v>
      </c>
      <c r="N124" s="58"/>
      <c r="O124" s="52" t="s">
        <v>358</v>
      </c>
      <c r="P124" s="15" t="s">
        <v>520</v>
      </c>
      <c r="Q124" s="15">
        <v>120</v>
      </c>
      <c r="R124" s="16" t="s">
        <v>345</v>
      </c>
      <c r="S124" s="20" t="s">
        <v>167</v>
      </c>
      <c r="T124" s="21">
        <v>1947</v>
      </c>
      <c r="U124" s="28" t="s">
        <v>126</v>
      </c>
      <c r="V124" s="21">
        <v>1965</v>
      </c>
      <c r="W124" s="28"/>
      <c r="X124" s="21"/>
      <c r="Y124" s="28"/>
      <c r="Z124" s="21">
        <f t="shared" si="7"/>
        <v>45</v>
      </c>
      <c r="AA124" s="25" t="s">
        <v>168</v>
      </c>
      <c r="AB124" s="21" t="s">
        <v>147</v>
      </c>
      <c r="AC124" s="21"/>
      <c r="AE124" s="90" t="s">
        <v>424</v>
      </c>
      <c r="AF124" s="82"/>
    </row>
    <row r="125" spans="1:32" s="19" customFormat="1" ht="13.9" customHeight="1" x14ac:dyDescent="0.2">
      <c r="A125" s="53">
        <v>0</v>
      </c>
      <c r="B125" s="53">
        <v>1</v>
      </c>
      <c r="C125" s="53">
        <f t="shared" si="6"/>
        <v>1</v>
      </c>
      <c r="D125" s="55"/>
      <c r="E125" s="55"/>
      <c r="F125" s="56"/>
      <c r="G125" s="54"/>
      <c r="H125" s="54"/>
      <c r="I125" s="56"/>
      <c r="J125" s="54"/>
      <c r="K125" s="56"/>
      <c r="L125" s="56"/>
      <c r="M125" s="56">
        <v>1</v>
      </c>
      <c r="N125" s="58"/>
      <c r="O125" s="52" t="s">
        <v>361</v>
      </c>
      <c r="P125" s="15" t="s">
        <v>521</v>
      </c>
      <c r="Q125" s="15">
        <v>121</v>
      </c>
      <c r="R125" s="16"/>
      <c r="S125" s="20" t="s">
        <v>170</v>
      </c>
      <c r="T125" s="21">
        <v>1961</v>
      </c>
      <c r="U125" s="28" t="s">
        <v>169</v>
      </c>
      <c r="V125" s="21">
        <v>1980</v>
      </c>
      <c r="W125" s="28"/>
      <c r="X125" s="21"/>
      <c r="Y125" s="28"/>
      <c r="Z125" s="21">
        <f t="shared" si="7"/>
        <v>30</v>
      </c>
      <c r="AA125" s="25" t="s">
        <v>169</v>
      </c>
      <c r="AB125" s="21" t="s">
        <v>147</v>
      </c>
      <c r="AC125" s="21"/>
      <c r="AE125" s="90" t="s">
        <v>429</v>
      </c>
      <c r="AF125" s="82"/>
    </row>
    <row r="126" spans="1:32" s="19" customFormat="1" ht="13.9" customHeight="1" x14ac:dyDescent="0.2">
      <c r="A126" s="53">
        <v>0</v>
      </c>
      <c r="B126" s="53"/>
      <c r="C126" s="53">
        <f t="shared" si="6"/>
        <v>1</v>
      </c>
      <c r="D126" s="55"/>
      <c r="E126" s="55"/>
      <c r="F126" s="56"/>
      <c r="G126" s="54"/>
      <c r="H126" s="54"/>
      <c r="I126" s="56"/>
      <c r="J126" s="54"/>
      <c r="K126" s="56"/>
      <c r="L126" s="56"/>
      <c r="M126" s="56">
        <v>1</v>
      </c>
      <c r="N126" s="58"/>
      <c r="O126" s="52" t="s">
        <v>359</v>
      </c>
      <c r="P126" s="15" t="s">
        <v>522</v>
      </c>
      <c r="Q126" s="15">
        <v>122</v>
      </c>
      <c r="R126" s="16"/>
      <c r="S126" s="20" t="s">
        <v>171</v>
      </c>
      <c r="T126" s="21">
        <v>1960</v>
      </c>
      <c r="U126" s="28"/>
      <c r="V126" s="21">
        <v>1984</v>
      </c>
      <c r="W126" s="28"/>
      <c r="X126" s="21"/>
      <c r="Y126" s="28"/>
      <c r="Z126" s="21">
        <f t="shared" si="7"/>
        <v>26</v>
      </c>
      <c r="AA126" s="25" t="s">
        <v>172</v>
      </c>
      <c r="AB126" s="21" t="s">
        <v>147</v>
      </c>
      <c r="AC126" s="21"/>
      <c r="AE126" s="90" t="s">
        <v>430</v>
      </c>
      <c r="AF126" s="82"/>
    </row>
    <row r="127" spans="1:32" s="19" customFormat="1" ht="13.9" customHeight="1" x14ac:dyDescent="0.2">
      <c r="A127" s="53">
        <v>0</v>
      </c>
      <c r="B127" s="53"/>
      <c r="C127" s="53">
        <f>IF(Z127&gt;=10,1,0)</f>
        <v>0</v>
      </c>
      <c r="D127" s="55"/>
      <c r="E127" s="55"/>
      <c r="F127" s="56"/>
      <c r="G127" s="54"/>
      <c r="H127" s="54"/>
      <c r="I127" s="56"/>
      <c r="J127" s="54"/>
      <c r="K127" s="56"/>
      <c r="L127" s="56"/>
      <c r="M127" s="56"/>
      <c r="N127" s="58">
        <v>1</v>
      </c>
      <c r="O127" s="52" t="s">
        <v>360</v>
      </c>
      <c r="P127" s="15" t="s">
        <v>526</v>
      </c>
      <c r="Q127" s="15">
        <v>123</v>
      </c>
      <c r="R127" s="16" t="s">
        <v>365</v>
      </c>
      <c r="S127" s="27" t="s">
        <v>649</v>
      </c>
      <c r="T127" s="21">
        <v>1992</v>
      </c>
      <c r="U127" s="28" t="s">
        <v>265</v>
      </c>
      <c r="V127" s="21"/>
      <c r="W127" s="28"/>
      <c r="X127" s="21"/>
      <c r="Y127" s="25"/>
      <c r="Z127" s="21"/>
      <c r="AA127" s="25" t="s">
        <v>265</v>
      </c>
      <c r="AB127" s="21" t="s">
        <v>149</v>
      </c>
      <c r="AC127" s="21"/>
      <c r="AE127" s="82" t="s">
        <v>380</v>
      </c>
      <c r="AF127" s="82"/>
    </row>
    <row r="128" spans="1:32" s="19" customFormat="1" ht="13.9" customHeight="1" x14ac:dyDescent="0.2">
      <c r="A128" s="53">
        <v>0</v>
      </c>
      <c r="B128" s="53"/>
      <c r="C128" s="53">
        <f t="shared" si="6"/>
        <v>0</v>
      </c>
      <c r="D128" s="55"/>
      <c r="E128" s="55"/>
      <c r="F128" s="56"/>
      <c r="G128" s="54"/>
      <c r="H128" s="54"/>
      <c r="I128" s="56"/>
      <c r="J128" s="54"/>
      <c r="K128" s="56">
        <v>1</v>
      </c>
      <c r="L128" s="56"/>
      <c r="M128" s="56"/>
      <c r="N128" s="58"/>
      <c r="O128" s="52" t="s">
        <v>360</v>
      </c>
      <c r="P128" s="15" t="s">
        <v>526</v>
      </c>
      <c r="Q128" s="15">
        <v>124</v>
      </c>
      <c r="R128" s="16"/>
      <c r="S128" s="27" t="s">
        <v>296</v>
      </c>
      <c r="T128" s="21">
        <v>1990</v>
      </c>
      <c r="U128" s="28" t="s">
        <v>235</v>
      </c>
      <c r="V128" s="21"/>
      <c r="W128" s="28"/>
      <c r="X128" s="21"/>
      <c r="Y128" s="25" t="s">
        <v>173</v>
      </c>
      <c r="Z128" s="21"/>
      <c r="AA128" s="25" t="s">
        <v>174</v>
      </c>
      <c r="AB128" s="21" t="s">
        <v>175</v>
      </c>
      <c r="AC128" s="21"/>
      <c r="AE128" s="82" t="s">
        <v>381</v>
      </c>
      <c r="AF128" s="82"/>
    </row>
    <row r="129" spans="1:32" s="19" customFormat="1" ht="13.9" customHeight="1" x14ac:dyDescent="0.2">
      <c r="A129" s="53">
        <v>0</v>
      </c>
      <c r="B129" s="53"/>
      <c r="C129" s="53">
        <f t="shared" si="6"/>
        <v>0</v>
      </c>
      <c r="D129" s="55"/>
      <c r="E129" s="55"/>
      <c r="F129" s="56"/>
      <c r="G129" s="54"/>
      <c r="H129" s="54"/>
      <c r="I129" s="56"/>
      <c r="J129" s="54"/>
      <c r="K129" s="56">
        <v>1</v>
      </c>
      <c r="L129" s="56"/>
      <c r="M129" s="56"/>
      <c r="N129" s="58"/>
      <c r="O129" s="52" t="s">
        <v>358</v>
      </c>
      <c r="P129" s="15" t="s">
        <v>527</v>
      </c>
      <c r="Q129" s="15">
        <v>125</v>
      </c>
      <c r="R129" s="42"/>
      <c r="S129" s="27" t="s">
        <v>297</v>
      </c>
      <c r="T129" s="21">
        <v>1988</v>
      </c>
      <c r="U129" s="28" t="s">
        <v>235</v>
      </c>
      <c r="V129" s="21"/>
      <c r="W129" s="28"/>
      <c r="X129" s="21"/>
      <c r="Y129" s="25" t="s">
        <v>173</v>
      </c>
      <c r="Z129" s="21"/>
      <c r="AA129" s="25" t="s">
        <v>174</v>
      </c>
      <c r="AB129" s="21" t="s">
        <v>175</v>
      </c>
      <c r="AC129" s="21"/>
      <c r="AE129" s="82" t="s">
        <v>381</v>
      </c>
      <c r="AF129" s="82"/>
    </row>
    <row r="130" spans="1:32" s="19" customFormat="1" ht="13.9" customHeight="1" x14ac:dyDescent="0.2">
      <c r="A130" s="53">
        <v>0</v>
      </c>
      <c r="B130" s="53"/>
      <c r="C130" s="53">
        <f t="shared" si="6"/>
        <v>0</v>
      </c>
      <c r="D130" s="55"/>
      <c r="E130" s="55"/>
      <c r="F130" s="56"/>
      <c r="G130" s="54"/>
      <c r="H130" s="54"/>
      <c r="I130" s="56"/>
      <c r="J130" s="54"/>
      <c r="K130" s="56">
        <v>1</v>
      </c>
      <c r="L130" s="56"/>
      <c r="M130" s="56"/>
      <c r="N130" s="58"/>
      <c r="O130" s="52" t="s">
        <v>359</v>
      </c>
      <c r="P130" s="15" t="s">
        <v>542</v>
      </c>
      <c r="Q130" s="15">
        <v>126</v>
      </c>
      <c r="R130" s="42"/>
      <c r="S130" s="27" t="s">
        <v>538</v>
      </c>
      <c r="T130" s="21">
        <v>1992</v>
      </c>
      <c r="U130" s="28" t="s">
        <v>235</v>
      </c>
      <c r="V130" s="21"/>
      <c r="W130" s="28"/>
      <c r="X130" s="21"/>
      <c r="Y130" s="25" t="s">
        <v>176</v>
      </c>
      <c r="Z130" s="21"/>
      <c r="AA130" s="25" t="s">
        <v>174</v>
      </c>
      <c r="AB130" s="21" t="s">
        <v>175</v>
      </c>
      <c r="AC130" s="21"/>
      <c r="AE130" s="82" t="s">
        <v>381</v>
      </c>
      <c r="AF130" s="82"/>
    </row>
    <row r="131" spans="1:32" s="19" customFormat="1" ht="13.9" customHeight="1" x14ac:dyDescent="0.2">
      <c r="A131" s="53">
        <v>0</v>
      </c>
      <c r="B131" s="53"/>
      <c r="C131" s="53">
        <f t="shared" si="6"/>
        <v>0</v>
      </c>
      <c r="D131" s="55"/>
      <c r="E131" s="55"/>
      <c r="F131" s="56"/>
      <c r="G131" s="54"/>
      <c r="H131" s="54"/>
      <c r="I131" s="56"/>
      <c r="J131" s="54"/>
      <c r="K131" s="56">
        <v>1</v>
      </c>
      <c r="L131" s="56"/>
      <c r="M131" s="56"/>
      <c r="N131" s="58"/>
      <c r="O131" s="52" t="s">
        <v>361</v>
      </c>
      <c r="P131" s="15" t="s">
        <v>543</v>
      </c>
      <c r="Q131" s="15">
        <v>127</v>
      </c>
      <c r="R131" s="42"/>
      <c r="S131" s="27" t="s">
        <v>539</v>
      </c>
      <c r="T131" s="21">
        <v>1992</v>
      </c>
      <c r="U131" s="28" t="s">
        <v>235</v>
      </c>
      <c r="V131" s="21"/>
      <c r="W131" s="28"/>
      <c r="X131" s="21"/>
      <c r="Y131" s="25" t="s">
        <v>176</v>
      </c>
      <c r="Z131" s="21"/>
      <c r="AA131" s="25" t="s">
        <v>174</v>
      </c>
      <c r="AB131" s="21" t="s">
        <v>175</v>
      </c>
      <c r="AC131" s="21"/>
      <c r="AE131" s="82" t="s">
        <v>381</v>
      </c>
      <c r="AF131" s="82"/>
    </row>
    <row r="132" spans="1:32" s="19" customFormat="1" ht="13.9" customHeight="1" x14ac:dyDescent="0.2">
      <c r="A132" s="53">
        <v>0</v>
      </c>
      <c r="B132" s="53"/>
      <c r="C132" s="53">
        <f t="shared" si="6"/>
        <v>0</v>
      </c>
      <c r="D132" s="55"/>
      <c r="E132" s="55"/>
      <c r="F132" s="56"/>
      <c r="G132" s="54"/>
      <c r="H132" s="54"/>
      <c r="I132" s="56"/>
      <c r="J132" s="54"/>
      <c r="K132" s="56">
        <v>1</v>
      </c>
      <c r="L132" s="56"/>
      <c r="M132" s="56"/>
      <c r="N132" s="58"/>
      <c r="O132" s="52" t="s">
        <v>358</v>
      </c>
      <c r="P132" s="95" t="s">
        <v>541</v>
      </c>
      <c r="Q132" s="15">
        <v>128</v>
      </c>
      <c r="R132" s="42"/>
      <c r="S132" s="27" t="s">
        <v>540</v>
      </c>
      <c r="T132" s="21">
        <v>1993</v>
      </c>
      <c r="U132" s="28" t="s">
        <v>235</v>
      </c>
      <c r="V132" s="21"/>
      <c r="W132" s="28"/>
      <c r="X132" s="21"/>
      <c r="Y132" s="25" t="s">
        <v>176</v>
      </c>
      <c r="Z132" s="21"/>
      <c r="AA132" s="25" t="s">
        <v>174</v>
      </c>
      <c r="AB132" s="21" t="s">
        <v>175</v>
      </c>
      <c r="AC132" s="21"/>
      <c r="AE132" s="82" t="s">
        <v>381</v>
      </c>
      <c r="AF132" s="82"/>
    </row>
    <row r="133" spans="1:32" s="19" customFormat="1" ht="13.9" customHeight="1" x14ac:dyDescent="0.2">
      <c r="A133" s="53">
        <v>0</v>
      </c>
      <c r="B133" s="53"/>
      <c r="C133" s="53">
        <f t="shared" si="6"/>
        <v>0</v>
      </c>
      <c r="D133" s="55"/>
      <c r="E133" s="55"/>
      <c r="F133" s="56"/>
      <c r="G133" s="54"/>
      <c r="H133" s="54"/>
      <c r="I133" s="56"/>
      <c r="J133" s="54"/>
      <c r="K133" s="56">
        <v>1</v>
      </c>
      <c r="L133" s="56"/>
      <c r="M133" s="56"/>
      <c r="N133" s="58"/>
      <c r="O133" s="52" t="s">
        <v>358</v>
      </c>
      <c r="P133" s="95" t="s">
        <v>590</v>
      </c>
      <c r="Q133" s="15">
        <v>129</v>
      </c>
      <c r="R133" s="42"/>
      <c r="S133" s="27" t="s">
        <v>591</v>
      </c>
      <c r="T133" s="21">
        <v>1992</v>
      </c>
      <c r="U133" s="28" t="s">
        <v>235</v>
      </c>
      <c r="V133" s="21"/>
      <c r="W133" s="28"/>
      <c r="X133" s="21"/>
      <c r="Y133" s="25" t="s">
        <v>180</v>
      </c>
      <c r="Z133" s="21"/>
      <c r="AA133" s="25" t="s">
        <v>174</v>
      </c>
      <c r="AB133" s="17" t="s">
        <v>177</v>
      </c>
      <c r="AC133" s="21"/>
      <c r="AE133" s="82" t="s">
        <v>381</v>
      </c>
      <c r="AF133" s="82"/>
    </row>
    <row r="134" spans="1:32" s="19" customFormat="1" ht="13.9" customHeight="1" x14ac:dyDescent="0.2">
      <c r="A134" s="53">
        <v>0</v>
      </c>
      <c r="B134" s="53"/>
      <c r="C134" s="53">
        <f t="shared" si="6"/>
        <v>0</v>
      </c>
      <c r="D134" s="55"/>
      <c r="E134" s="55"/>
      <c r="F134" s="56"/>
      <c r="G134" s="54"/>
      <c r="H134" s="54"/>
      <c r="I134" s="56"/>
      <c r="J134" s="54"/>
      <c r="K134" s="56">
        <v>1</v>
      </c>
      <c r="L134" s="56"/>
      <c r="M134" s="56"/>
      <c r="N134" s="58"/>
      <c r="O134" s="52" t="s">
        <v>360</v>
      </c>
      <c r="P134" s="95" t="s">
        <v>594</v>
      </c>
      <c r="Q134" s="15">
        <v>130</v>
      </c>
      <c r="R134" s="42"/>
      <c r="S134" s="27" t="s">
        <v>595</v>
      </c>
      <c r="T134" s="21">
        <v>1992</v>
      </c>
      <c r="U134" s="28" t="s">
        <v>235</v>
      </c>
      <c r="V134" s="21"/>
      <c r="W134" s="28"/>
      <c r="X134" s="21"/>
      <c r="Y134" s="25" t="s">
        <v>180</v>
      </c>
      <c r="Z134" s="21"/>
      <c r="AA134" s="25" t="s">
        <v>174</v>
      </c>
      <c r="AB134" s="17" t="s">
        <v>177</v>
      </c>
      <c r="AC134" s="21"/>
      <c r="AE134" s="82" t="s">
        <v>381</v>
      </c>
      <c r="AF134" s="82"/>
    </row>
    <row r="135" spans="1:32" s="19" customFormat="1" ht="13.9" customHeight="1" x14ac:dyDescent="0.2">
      <c r="A135" s="53">
        <v>0</v>
      </c>
      <c r="B135" s="53"/>
      <c r="C135" s="53">
        <f t="shared" si="6"/>
        <v>0</v>
      </c>
      <c r="D135" s="55"/>
      <c r="E135" s="55"/>
      <c r="F135" s="56"/>
      <c r="G135" s="54"/>
      <c r="H135" s="54"/>
      <c r="I135" s="56"/>
      <c r="J135" s="54"/>
      <c r="K135" s="56">
        <v>1</v>
      </c>
      <c r="L135" s="56"/>
      <c r="M135" s="56"/>
      <c r="N135" s="58"/>
      <c r="O135" s="52" t="s">
        <v>361</v>
      </c>
      <c r="P135" s="95" t="s">
        <v>593</v>
      </c>
      <c r="Q135" s="15">
        <v>131</v>
      </c>
      <c r="R135" s="42"/>
      <c r="S135" s="27" t="s">
        <v>592</v>
      </c>
      <c r="T135" s="21">
        <v>1993</v>
      </c>
      <c r="U135" s="28" t="s">
        <v>235</v>
      </c>
      <c r="V135" s="21"/>
      <c r="W135" s="28"/>
      <c r="X135" s="21"/>
      <c r="Y135" s="25" t="s">
        <v>180</v>
      </c>
      <c r="Z135" s="21"/>
      <c r="AA135" s="25" t="s">
        <v>174</v>
      </c>
      <c r="AB135" s="17" t="s">
        <v>177</v>
      </c>
      <c r="AC135" s="21"/>
      <c r="AE135" s="82" t="s">
        <v>381</v>
      </c>
      <c r="AF135" s="82"/>
    </row>
    <row r="136" spans="1:32" s="19" customFormat="1" ht="13.9" customHeight="1" x14ac:dyDescent="0.2">
      <c r="A136" s="53">
        <v>0</v>
      </c>
      <c r="B136" s="53"/>
      <c r="C136" s="53">
        <f t="shared" si="6"/>
        <v>0</v>
      </c>
      <c r="D136" s="55"/>
      <c r="E136" s="55"/>
      <c r="F136" s="56"/>
      <c r="G136" s="54"/>
      <c r="H136" s="54"/>
      <c r="I136" s="56"/>
      <c r="J136" s="54"/>
      <c r="K136" s="56">
        <v>1</v>
      </c>
      <c r="L136" s="56"/>
      <c r="M136" s="56"/>
      <c r="N136" s="58"/>
      <c r="O136" s="52" t="s">
        <v>361</v>
      </c>
      <c r="P136" s="95" t="s">
        <v>623</v>
      </c>
      <c r="Q136" s="15">
        <v>132</v>
      </c>
      <c r="R136" s="42"/>
      <c r="S136" s="27" t="s">
        <v>622</v>
      </c>
      <c r="T136" s="21">
        <v>1994</v>
      </c>
      <c r="U136" s="28" t="s">
        <v>628</v>
      </c>
      <c r="V136" s="21"/>
      <c r="W136" s="28"/>
      <c r="X136" s="21"/>
      <c r="Y136" s="25" t="s">
        <v>182</v>
      </c>
      <c r="Z136" s="21"/>
      <c r="AA136" s="25" t="s">
        <v>174</v>
      </c>
      <c r="AB136" s="17" t="s">
        <v>177</v>
      </c>
      <c r="AC136" s="21"/>
      <c r="AE136" s="82" t="s">
        <v>381</v>
      </c>
      <c r="AF136" s="82"/>
    </row>
    <row r="137" spans="1:32" s="19" customFormat="1" ht="13.9" customHeight="1" x14ac:dyDescent="0.2">
      <c r="A137" s="53">
        <v>0</v>
      </c>
      <c r="B137" s="53"/>
      <c r="C137" s="53">
        <f t="shared" si="6"/>
        <v>0</v>
      </c>
      <c r="D137" s="55"/>
      <c r="E137" s="55"/>
      <c r="F137" s="56"/>
      <c r="G137" s="54"/>
      <c r="H137" s="54"/>
      <c r="I137" s="56"/>
      <c r="J137" s="54"/>
      <c r="K137" s="56">
        <v>1</v>
      </c>
      <c r="L137" s="56"/>
      <c r="M137" s="56"/>
      <c r="N137" s="58"/>
      <c r="O137" s="52" t="s">
        <v>361</v>
      </c>
      <c r="P137" s="95" t="s">
        <v>625</v>
      </c>
      <c r="Q137" s="15">
        <v>133</v>
      </c>
      <c r="R137" s="42"/>
      <c r="S137" s="27" t="s">
        <v>624</v>
      </c>
      <c r="T137" s="21">
        <v>1995</v>
      </c>
      <c r="U137" s="28" t="s">
        <v>628</v>
      </c>
      <c r="V137" s="21"/>
      <c r="W137" s="28"/>
      <c r="X137" s="21"/>
      <c r="Y137" s="25" t="s">
        <v>182</v>
      </c>
      <c r="Z137" s="21"/>
      <c r="AA137" s="25" t="s">
        <v>174</v>
      </c>
      <c r="AB137" s="17" t="s">
        <v>177</v>
      </c>
      <c r="AC137" s="21"/>
      <c r="AE137" s="82" t="s">
        <v>381</v>
      </c>
      <c r="AF137" s="82"/>
    </row>
    <row r="138" spans="1:32" s="19" customFormat="1" ht="13.9" customHeight="1" x14ac:dyDescent="0.2">
      <c r="A138" s="53">
        <v>0</v>
      </c>
      <c r="B138" s="53"/>
      <c r="C138" s="53">
        <f t="shared" si="6"/>
        <v>0</v>
      </c>
      <c r="D138" s="55"/>
      <c r="E138" s="55"/>
      <c r="F138" s="56"/>
      <c r="G138" s="54"/>
      <c r="H138" s="54"/>
      <c r="I138" s="56"/>
      <c r="J138" s="54"/>
      <c r="K138" s="56">
        <v>1</v>
      </c>
      <c r="L138" s="56"/>
      <c r="M138" s="56"/>
      <c r="N138" s="58"/>
      <c r="O138" s="52" t="s">
        <v>358</v>
      </c>
      <c r="P138" s="95" t="s">
        <v>627</v>
      </c>
      <c r="Q138" s="15">
        <v>134</v>
      </c>
      <c r="R138" s="42"/>
      <c r="S138" s="27" t="s">
        <v>626</v>
      </c>
      <c r="T138" s="21">
        <v>1995</v>
      </c>
      <c r="U138" s="28" t="s">
        <v>628</v>
      </c>
      <c r="V138" s="21"/>
      <c r="W138" s="28"/>
      <c r="X138" s="21"/>
      <c r="Y138" s="25" t="s">
        <v>182</v>
      </c>
      <c r="Z138" s="21"/>
      <c r="AA138" s="25" t="s">
        <v>174</v>
      </c>
      <c r="AB138" s="17" t="s">
        <v>177</v>
      </c>
      <c r="AC138" s="21"/>
      <c r="AE138" s="82" t="s">
        <v>381</v>
      </c>
      <c r="AF138" s="82"/>
    </row>
    <row r="139" spans="1:32" s="19" customFormat="1" ht="13.9" customHeight="1" x14ac:dyDescent="0.25">
      <c r="A139" s="66"/>
      <c r="B139" s="66"/>
      <c r="C139" s="66"/>
      <c r="D139" s="66"/>
      <c r="E139" s="66"/>
      <c r="F139" s="60"/>
      <c r="G139" s="60"/>
      <c r="H139" s="60"/>
      <c r="I139" s="60"/>
      <c r="J139" s="60"/>
      <c r="K139" s="60"/>
      <c r="L139" s="60"/>
      <c r="M139" s="60"/>
      <c r="N139" s="60"/>
      <c r="O139" s="67"/>
      <c r="P139" s="68"/>
      <c r="Q139" s="68"/>
      <c r="R139" s="44"/>
      <c r="S139" s="30" t="s">
        <v>183</v>
      </c>
      <c r="T139" s="31">
        <f>+Q138</f>
        <v>134</v>
      </c>
      <c r="U139" s="65" t="s">
        <v>615</v>
      </c>
      <c r="V139" s="32"/>
      <c r="W139" s="34"/>
      <c r="X139" s="32"/>
      <c r="Y139" s="40"/>
      <c r="Z139" s="33"/>
      <c r="AA139" s="34"/>
      <c r="AB139" s="33"/>
      <c r="AC139" s="35"/>
      <c r="AE139" s="84"/>
      <c r="AF139" s="83"/>
    </row>
    <row r="140" spans="1:32" x14ac:dyDescent="0.25">
      <c r="AE140" s="85"/>
      <c r="AF140" s="86"/>
    </row>
    <row r="141" spans="1:32" x14ac:dyDescent="0.25">
      <c r="A141" s="48">
        <f t="shared" ref="A141:N141" si="8">SUM(A5:A138)</f>
        <v>9</v>
      </c>
      <c r="B141" s="48">
        <f t="shared" si="8"/>
        <v>35</v>
      </c>
      <c r="C141" s="48">
        <f t="shared" si="8"/>
        <v>85</v>
      </c>
      <c r="D141" s="48">
        <f t="shared" si="8"/>
        <v>25</v>
      </c>
      <c r="E141" s="48">
        <f t="shared" si="8"/>
        <v>29</v>
      </c>
      <c r="F141" s="48">
        <f t="shared" si="8"/>
        <v>3</v>
      </c>
      <c r="G141" s="48">
        <f t="shared" si="8"/>
        <v>2</v>
      </c>
      <c r="H141" s="48">
        <f t="shared" si="8"/>
        <v>34</v>
      </c>
      <c r="I141" s="48">
        <f t="shared" si="8"/>
        <v>38</v>
      </c>
      <c r="J141" s="48">
        <f t="shared" si="8"/>
        <v>15</v>
      </c>
      <c r="K141" s="48">
        <f t="shared" si="8"/>
        <v>11</v>
      </c>
      <c r="L141" s="48">
        <f t="shared" si="8"/>
        <v>21</v>
      </c>
      <c r="M141" s="48">
        <f t="shared" si="8"/>
        <v>6</v>
      </c>
      <c r="N141" s="48">
        <f t="shared" si="8"/>
        <v>1</v>
      </c>
      <c r="O141" s="64">
        <f>SUM(D141+E141+F141+I141+K141+L141+M141)</f>
        <v>133</v>
      </c>
      <c r="Q141" s="12" t="s">
        <v>224</v>
      </c>
      <c r="R141" s="45" t="s">
        <v>342</v>
      </c>
      <c r="S141" s="11" t="s">
        <v>88</v>
      </c>
      <c r="Z141" s="13" t="s">
        <v>185</v>
      </c>
      <c r="AA141" s="14" t="s">
        <v>290</v>
      </c>
      <c r="AE141" s="87" t="s">
        <v>382</v>
      </c>
      <c r="AF141" s="88" t="s">
        <v>385</v>
      </c>
    </row>
    <row r="142" spans="1:32" x14ac:dyDescent="0.25">
      <c r="A142" s="11">
        <f t="shared" ref="A142:N142" si="9">SUBTOTAL(9,A5:A138)</f>
        <v>9</v>
      </c>
      <c r="B142" s="11">
        <f t="shared" si="9"/>
        <v>35</v>
      </c>
      <c r="C142" s="11">
        <f t="shared" si="9"/>
        <v>85</v>
      </c>
      <c r="D142" s="11">
        <f t="shared" si="9"/>
        <v>25</v>
      </c>
      <c r="E142" s="11">
        <f t="shared" si="9"/>
        <v>29</v>
      </c>
      <c r="F142" s="11">
        <f t="shared" si="9"/>
        <v>3</v>
      </c>
      <c r="G142" s="11">
        <f t="shared" si="9"/>
        <v>2</v>
      </c>
      <c r="H142" s="11">
        <f t="shared" si="9"/>
        <v>34</v>
      </c>
      <c r="I142" s="11">
        <f t="shared" si="9"/>
        <v>38</v>
      </c>
      <c r="J142" s="11">
        <f t="shared" si="9"/>
        <v>15</v>
      </c>
      <c r="K142" s="11">
        <f t="shared" si="9"/>
        <v>11</v>
      </c>
      <c r="L142" s="11">
        <f t="shared" si="9"/>
        <v>21</v>
      </c>
      <c r="M142" s="11">
        <f t="shared" si="9"/>
        <v>6</v>
      </c>
      <c r="N142" s="11">
        <f t="shared" si="9"/>
        <v>1</v>
      </c>
      <c r="O142" s="64">
        <f>SUM(D142+E142+F142+I142+K142+L142+M142)</f>
        <v>133</v>
      </c>
      <c r="Q142" s="12" t="s">
        <v>224</v>
      </c>
      <c r="R142" s="45" t="s">
        <v>370</v>
      </c>
      <c r="S142" s="11" t="s">
        <v>371</v>
      </c>
      <c r="Z142" s="13" t="s">
        <v>186</v>
      </c>
      <c r="AA142" s="14" t="s">
        <v>188</v>
      </c>
      <c r="AE142" s="87" t="s">
        <v>373</v>
      </c>
      <c r="AF142" s="88" t="s">
        <v>97</v>
      </c>
    </row>
    <row r="143" spans="1:32" x14ac:dyDescent="0.25">
      <c r="R143" s="45" t="s">
        <v>369</v>
      </c>
      <c r="S143" s="11" t="s">
        <v>150</v>
      </c>
      <c r="Z143" s="13" t="s">
        <v>189</v>
      </c>
      <c r="AA143" s="14" t="s">
        <v>187</v>
      </c>
      <c r="AE143" s="87" t="s">
        <v>375</v>
      </c>
      <c r="AF143" s="88" t="s">
        <v>386</v>
      </c>
    </row>
    <row r="144" spans="1:32" x14ac:dyDescent="0.25">
      <c r="J144" s="11"/>
      <c r="P144" s="69" t="s">
        <v>366</v>
      </c>
      <c r="Q144" s="69" t="s">
        <v>366</v>
      </c>
      <c r="R144" s="45" t="s">
        <v>341</v>
      </c>
      <c r="S144" s="11" t="s">
        <v>158</v>
      </c>
      <c r="AE144" s="87" t="s">
        <v>376</v>
      </c>
      <c r="AF144" s="88" t="s">
        <v>110</v>
      </c>
    </row>
    <row r="145" spans="10:32" x14ac:dyDescent="0.25">
      <c r="J145" s="11"/>
      <c r="R145" s="45" t="s">
        <v>368</v>
      </c>
      <c r="S145" s="11" t="s">
        <v>161</v>
      </c>
      <c r="AE145" s="87" t="s">
        <v>379</v>
      </c>
      <c r="AF145" s="88" t="s">
        <v>387</v>
      </c>
    </row>
    <row r="146" spans="10:32" x14ac:dyDescent="0.25">
      <c r="R146" s="45" t="s">
        <v>367</v>
      </c>
      <c r="S146" s="11" t="s">
        <v>166</v>
      </c>
      <c r="AE146" s="87" t="s">
        <v>394</v>
      </c>
      <c r="AF146" s="88" t="s">
        <v>395</v>
      </c>
    </row>
    <row r="147" spans="10:32" x14ac:dyDescent="0.25">
      <c r="R147" s="45" t="s">
        <v>365</v>
      </c>
      <c r="S147" s="11" t="s">
        <v>249</v>
      </c>
      <c r="AE147" s="87" t="s">
        <v>383</v>
      </c>
      <c r="AF147" s="88" t="s">
        <v>388</v>
      </c>
    </row>
    <row r="148" spans="10:32" x14ac:dyDescent="0.25">
      <c r="AE148" s="91" t="s">
        <v>365</v>
      </c>
      <c r="AF148" s="89" t="s">
        <v>249</v>
      </c>
    </row>
    <row r="149" spans="10:32" x14ac:dyDescent="0.25">
      <c r="AE149" s="80"/>
    </row>
    <row r="150" spans="10:32" x14ac:dyDescent="0.25">
      <c r="AE150" s="80" t="s">
        <v>408</v>
      </c>
    </row>
    <row r="151" spans="10:32" x14ac:dyDescent="0.25">
      <c r="O151" s="109"/>
      <c r="P151" s="110"/>
      <c r="Q151" s="111"/>
      <c r="R151" s="112"/>
      <c r="S151" s="113"/>
      <c r="AE151" s="80" t="s">
        <v>410</v>
      </c>
    </row>
    <row r="152" spans="10:32" x14ac:dyDescent="0.25">
      <c r="O152" s="109"/>
      <c r="P152" s="110"/>
      <c r="Q152" s="111"/>
      <c r="R152" s="112"/>
      <c r="S152" s="113"/>
      <c r="AE152" s="80" t="s">
        <v>409</v>
      </c>
    </row>
    <row r="153" spans="10:32" x14ac:dyDescent="0.25">
      <c r="O153" s="109"/>
      <c r="P153" s="110"/>
      <c r="Q153" s="111"/>
      <c r="R153" s="112"/>
      <c r="S153" s="113"/>
      <c r="AE153" s="80"/>
    </row>
    <row r="154" spans="10:32" x14ac:dyDescent="0.25">
      <c r="O154" s="114"/>
      <c r="P154" s="111"/>
      <c r="Q154" s="111"/>
      <c r="R154" s="112"/>
      <c r="S154" s="115"/>
      <c r="AE154" s="80" t="s">
        <v>411</v>
      </c>
    </row>
    <row r="155" spans="10:32" x14ac:dyDescent="0.25">
      <c r="AE155" s="80" t="s">
        <v>413</v>
      </c>
    </row>
    <row r="156" spans="10:32" x14ac:dyDescent="0.25">
      <c r="AE156" s="80" t="s">
        <v>412</v>
      </c>
    </row>
    <row r="157" spans="10:32" x14ac:dyDescent="0.25">
      <c r="AE157" s="80"/>
    </row>
    <row r="158" spans="10:32" x14ac:dyDescent="0.25">
      <c r="AE158" s="80"/>
    </row>
    <row r="159" spans="10:32" x14ac:dyDescent="0.25">
      <c r="AE159" s="80"/>
    </row>
    <row r="160" spans="10:32" x14ac:dyDescent="0.25">
      <c r="AE160" s="80"/>
    </row>
    <row r="161" spans="31:31" x14ac:dyDescent="0.25">
      <c r="AE161" s="80"/>
    </row>
    <row r="162" spans="31:31" x14ac:dyDescent="0.25">
      <c r="AE162" s="80"/>
    </row>
    <row r="163" spans="31:31" x14ac:dyDescent="0.25">
      <c r="AE163" s="80"/>
    </row>
    <row r="164" spans="31:31" x14ac:dyDescent="0.25">
      <c r="AE164" s="80"/>
    </row>
    <row r="165" spans="31:31" x14ac:dyDescent="0.25">
      <c r="AE165" s="80"/>
    </row>
    <row r="166" spans="31:31" x14ac:dyDescent="0.25">
      <c r="AE166" s="80"/>
    </row>
    <row r="167" spans="31:31" x14ac:dyDescent="0.25">
      <c r="AE167" s="80"/>
    </row>
    <row r="168" spans="31:31" x14ac:dyDescent="0.25">
      <c r="AE168" s="80"/>
    </row>
    <row r="169" spans="31:31" x14ac:dyDescent="0.25">
      <c r="AE169" s="80"/>
    </row>
    <row r="170" spans="31:31" x14ac:dyDescent="0.25">
      <c r="AE170" s="80"/>
    </row>
    <row r="171" spans="31:31" x14ac:dyDescent="0.25">
      <c r="AE171" s="80"/>
    </row>
    <row r="172" spans="31:31" x14ac:dyDescent="0.25">
      <c r="AE172" s="80"/>
    </row>
    <row r="173" spans="31:31" x14ac:dyDescent="0.25">
      <c r="AE173" s="80"/>
    </row>
  </sheetData>
  <autoFilter ref="A3:Q139"/>
  <mergeCells count="17">
    <mergeCell ref="Q3:Q4"/>
    <mergeCell ref="K3:K4"/>
    <mergeCell ref="L3:L4"/>
    <mergeCell ref="M3:M4"/>
    <mergeCell ref="N3:N4"/>
    <mergeCell ref="P3:P4"/>
    <mergeCell ref="O3:O4"/>
    <mergeCell ref="H3:H4"/>
    <mergeCell ref="I3:I4"/>
    <mergeCell ref="J3:J4"/>
    <mergeCell ref="A3:A4"/>
    <mergeCell ref="B3:B4"/>
    <mergeCell ref="C3:C4"/>
    <mergeCell ref="G3:G4"/>
    <mergeCell ref="D3:D4"/>
    <mergeCell ref="E3:E4"/>
    <mergeCell ref="F3:F4"/>
  </mergeCells>
  <phoneticPr fontId="0" type="noConversion"/>
  <printOptions horizontalCentered="1"/>
  <pageMargins left="0.19685039370078741" right="0.19685039370078741" top="0.78740157480314965" bottom="0.35433070866141736" header="0.39370078740157483" footer="0.19685039370078741"/>
  <pageSetup paperSize="9" scale="95" orientation="landscape" horizontalDpi="4294967292" r:id="rId1"/>
  <headerFooter alignWithMargins="0">
    <oddHeader>&amp;L&amp;7INGENIEURBUREAU
A. AEGERTER &amp; DR. O. BOSSHARDT AG
BASEL, MÖHLIN&amp;R&amp;G</oddHeader>
    <oddFooter>&amp;R&amp;9 131.060.FWG / V 31.0 / Gültig ab: 01.12.10 / Seite &amp;P (&amp;N)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22</vt:i4>
      </vt:variant>
      <vt:variant>
        <vt:lpstr>Benannte Bereiche</vt:lpstr>
      </vt:variant>
      <vt:variant>
        <vt:i4>106</vt:i4>
      </vt:variant>
    </vt:vector>
  </HeadingPairs>
  <TitlesOfParts>
    <vt:vector size="128" baseType="lpstr">
      <vt:lpstr>Januar 2024</vt:lpstr>
      <vt:lpstr>04.2022</vt:lpstr>
      <vt:lpstr>131.060.FWG-09.2018</vt:lpstr>
      <vt:lpstr>131.060.FWG-08.2018</vt:lpstr>
      <vt:lpstr>131.060.FWG-07.2018</vt:lpstr>
      <vt:lpstr>131.060.FWG-05.2018</vt:lpstr>
      <vt:lpstr>131.060.FWG-03.2018</vt:lpstr>
      <vt:lpstr>131.060.FWG-02.2018</vt:lpstr>
      <vt:lpstr>131.060.FWG-01.2018</vt:lpstr>
      <vt:lpstr>131.060.FWG-12.2017</vt:lpstr>
      <vt:lpstr>131.060.FWG-01.2017</vt:lpstr>
      <vt:lpstr>131.060.FWG-11.2016</vt:lpstr>
      <vt:lpstr>16 Bearbeitren</vt:lpstr>
      <vt:lpstr>131.060.FWG-01.2016</vt:lpstr>
      <vt:lpstr>131.060.FWG-10.2015</vt:lpstr>
      <vt:lpstr>131.060.FWG-01.2015</vt:lpstr>
      <vt:lpstr>131.060.FWG-12.14</vt:lpstr>
      <vt:lpstr>131.060.FWG-01.14</vt:lpstr>
      <vt:lpstr>131.060.FWG-12.13</vt:lpstr>
      <vt:lpstr>131.060.FWG-11.12</vt:lpstr>
      <vt:lpstr>131.060.FWG-10.11</vt:lpstr>
      <vt:lpstr>131.060.FWG-12.10</vt:lpstr>
      <vt:lpstr>'131.060.FWG-01.14'!Berufsbezeichnung</vt:lpstr>
      <vt:lpstr>'131.060.FWG-01.2015'!Berufsbezeichnung</vt:lpstr>
      <vt:lpstr>'131.060.FWG-01.2016'!Berufsbezeichnung</vt:lpstr>
      <vt:lpstr>'131.060.FWG-01.2017'!Berufsbezeichnung</vt:lpstr>
      <vt:lpstr>'131.060.FWG-01.2018'!Berufsbezeichnung</vt:lpstr>
      <vt:lpstr>'131.060.FWG-02.2018'!Berufsbezeichnung</vt:lpstr>
      <vt:lpstr>'131.060.FWG-03.2018'!Berufsbezeichnung</vt:lpstr>
      <vt:lpstr>'131.060.FWG-05.2018'!Berufsbezeichnung</vt:lpstr>
      <vt:lpstr>'131.060.FWG-07.2018'!Berufsbezeichnung</vt:lpstr>
      <vt:lpstr>'131.060.FWG-08.2018'!Berufsbezeichnung</vt:lpstr>
      <vt:lpstr>'131.060.FWG-09.2018'!Berufsbezeichnung</vt:lpstr>
      <vt:lpstr>'131.060.FWG-10.2015'!Berufsbezeichnung</vt:lpstr>
      <vt:lpstr>'131.060.FWG-11.2016'!Berufsbezeichnung</vt:lpstr>
      <vt:lpstr>'131.060.FWG-12.13'!Berufsbezeichnung</vt:lpstr>
      <vt:lpstr>'131.060.FWG-12.14'!Berufsbezeichnung</vt:lpstr>
      <vt:lpstr>'131.060.FWG-12.2017'!Berufsbezeichnung</vt:lpstr>
      <vt:lpstr>'16 Bearbeitren'!Berufsbezeichnung</vt:lpstr>
      <vt:lpstr>'Januar 2024'!Berufsbezeichnung</vt:lpstr>
      <vt:lpstr>'04.2022'!Druckbereich</vt:lpstr>
      <vt:lpstr>'131.060.FWG-01.14'!Druckbereich</vt:lpstr>
      <vt:lpstr>'131.060.FWG-01.2015'!Druckbereich</vt:lpstr>
      <vt:lpstr>'131.060.FWG-01.2016'!Druckbereich</vt:lpstr>
      <vt:lpstr>'131.060.FWG-01.2017'!Druckbereich</vt:lpstr>
      <vt:lpstr>'131.060.FWG-01.2018'!Druckbereich</vt:lpstr>
      <vt:lpstr>'131.060.FWG-02.2018'!Druckbereich</vt:lpstr>
      <vt:lpstr>'131.060.FWG-03.2018'!Druckbereich</vt:lpstr>
      <vt:lpstr>'131.060.FWG-05.2018'!Druckbereich</vt:lpstr>
      <vt:lpstr>'131.060.FWG-07.2018'!Druckbereich</vt:lpstr>
      <vt:lpstr>'131.060.FWG-08.2018'!Druckbereich</vt:lpstr>
      <vt:lpstr>'131.060.FWG-09.2018'!Druckbereich</vt:lpstr>
      <vt:lpstr>'131.060.FWG-10.11'!Druckbereich</vt:lpstr>
      <vt:lpstr>'131.060.FWG-10.2015'!Druckbereich</vt:lpstr>
      <vt:lpstr>'131.060.FWG-11.12'!Druckbereich</vt:lpstr>
      <vt:lpstr>'131.060.FWG-11.2016'!Druckbereich</vt:lpstr>
      <vt:lpstr>'131.060.FWG-12.10'!Druckbereich</vt:lpstr>
      <vt:lpstr>'131.060.FWG-12.13'!Druckbereich</vt:lpstr>
      <vt:lpstr>'131.060.FWG-12.14'!Druckbereich</vt:lpstr>
      <vt:lpstr>'131.060.FWG-12.2017'!Druckbereich</vt:lpstr>
      <vt:lpstr>'16 Bearbeitren'!Druckbereich</vt:lpstr>
      <vt:lpstr>'Januar 2024'!Druckbereich</vt:lpstr>
      <vt:lpstr>'04.2022'!Drucktitel</vt:lpstr>
      <vt:lpstr>'131.060.FWG-01.14'!Drucktitel</vt:lpstr>
      <vt:lpstr>'131.060.FWG-01.2015'!Drucktitel</vt:lpstr>
      <vt:lpstr>'131.060.FWG-01.2016'!Drucktitel</vt:lpstr>
      <vt:lpstr>'131.060.FWG-01.2017'!Drucktitel</vt:lpstr>
      <vt:lpstr>'131.060.FWG-01.2018'!Drucktitel</vt:lpstr>
      <vt:lpstr>'131.060.FWG-02.2018'!Drucktitel</vt:lpstr>
      <vt:lpstr>'131.060.FWG-03.2018'!Drucktitel</vt:lpstr>
      <vt:lpstr>'131.060.FWG-05.2018'!Drucktitel</vt:lpstr>
      <vt:lpstr>'131.060.FWG-07.2018'!Drucktitel</vt:lpstr>
      <vt:lpstr>'131.060.FWG-08.2018'!Drucktitel</vt:lpstr>
      <vt:lpstr>'131.060.FWG-09.2018'!Drucktitel</vt:lpstr>
      <vt:lpstr>'131.060.FWG-10.11'!Drucktitel</vt:lpstr>
      <vt:lpstr>'131.060.FWG-10.2015'!Drucktitel</vt:lpstr>
      <vt:lpstr>'131.060.FWG-11.12'!Drucktitel</vt:lpstr>
      <vt:lpstr>'131.060.FWG-11.2016'!Drucktitel</vt:lpstr>
      <vt:lpstr>'131.060.FWG-12.10'!Drucktitel</vt:lpstr>
      <vt:lpstr>'131.060.FWG-12.13'!Drucktitel</vt:lpstr>
      <vt:lpstr>'131.060.FWG-12.14'!Drucktitel</vt:lpstr>
      <vt:lpstr>'131.060.FWG-12.2017'!Drucktitel</vt:lpstr>
      <vt:lpstr>'16 Bearbeitren'!Drucktitel</vt:lpstr>
      <vt:lpstr>'Januar 2024'!Drucktitel</vt:lpstr>
      <vt:lpstr>'131.060.FWG-01.14'!Funktionsbezeichnungen</vt:lpstr>
      <vt:lpstr>'131.060.FWG-01.2015'!Funktionsbezeichnungen</vt:lpstr>
      <vt:lpstr>'131.060.FWG-01.2016'!Funktionsbezeichnungen</vt:lpstr>
      <vt:lpstr>'131.060.FWG-01.2017'!Funktionsbezeichnungen</vt:lpstr>
      <vt:lpstr>'131.060.FWG-01.2018'!Funktionsbezeichnungen</vt:lpstr>
      <vt:lpstr>'131.060.FWG-02.2018'!Funktionsbezeichnungen</vt:lpstr>
      <vt:lpstr>'131.060.FWG-03.2018'!Funktionsbezeichnungen</vt:lpstr>
      <vt:lpstr>'131.060.FWG-05.2018'!Funktionsbezeichnungen</vt:lpstr>
      <vt:lpstr>'131.060.FWG-07.2018'!Funktionsbezeichnungen</vt:lpstr>
      <vt:lpstr>'131.060.FWG-08.2018'!Funktionsbezeichnungen</vt:lpstr>
      <vt:lpstr>'131.060.FWG-09.2018'!Funktionsbezeichnungen</vt:lpstr>
      <vt:lpstr>'131.060.FWG-10.11'!Funktionsbezeichnungen</vt:lpstr>
      <vt:lpstr>'131.060.FWG-10.2015'!Funktionsbezeichnungen</vt:lpstr>
      <vt:lpstr>'131.060.FWG-11.12'!Funktionsbezeichnungen</vt:lpstr>
      <vt:lpstr>'131.060.FWG-11.2016'!Funktionsbezeichnungen</vt:lpstr>
      <vt:lpstr>'131.060.FWG-12.13'!Funktionsbezeichnungen</vt:lpstr>
      <vt:lpstr>'131.060.FWG-12.14'!Funktionsbezeichnungen</vt:lpstr>
      <vt:lpstr>'131.060.FWG-12.2017'!Funktionsbezeichnungen</vt:lpstr>
      <vt:lpstr>'16 Bearbeitren'!Funktionsbezeichnungen</vt:lpstr>
      <vt:lpstr>'Januar 2024'!Funktionsbezeichnungen</vt:lpstr>
      <vt:lpstr>'131.060.FWG-05.2018'!Kategorie</vt:lpstr>
      <vt:lpstr>'131.060.FWG-07.2018'!Kategorie</vt:lpstr>
      <vt:lpstr>'131.060.FWG-08.2018'!Kategorie</vt:lpstr>
      <vt:lpstr>'131.060.FWG-09.2018'!Kategorie</vt:lpstr>
      <vt:lpstr>'Januar 2024'!Kategorie</vt:lpstr>
      <vt:lpstr>Kategorie</vt:lpstr>
      <vt:lpstr>'131.060.FWG-01.14'!Zielbereich</vt:lpstr>
      <vt:lpstr>'131.060.FWG-01.2015'!Zielbereich</vt:lpstr>
      <vt:lpstr>'131.060.FWG-01.2016'!Zielbereich</vt:lpstr>
      <vt:lpstr>'131.060.FWG-01.2017'!Zielbereich</vt:lpstr>
      <vt:lpstr>'131.060.FWG-01.2018'!Zielbereich</vt:lpstr>
      <vt:lpstr>'131.060.FWG-02.2018'!Zielbereich</vt:lpstr>
      <vt:lpstr>'131.060.FWG-03.2018'!Zielbereich</vt:lpstr>
      <vt:lpstr>'131.060.FWG-05.2018'!Zielbereich</vt:lpstr>
      <vt:lpstr>'131.060.FWG-07.2018'!Zielbereich</vt:lpstr>
      <vt:lpstr>'131.060.FWG-08.2018'!Zielbereich</vt:lpstr>
      <vt:lpstr>'131.060.FWG-09.2018'!Zielbereich</vt:lpstr>
      <vt:lpstr>'131.060.FWG-10.2015'!Zielbereich</vt:lpstr>
      <vt:lpstr>'131.060.FWG-11.2016'!Zielbereich</vt:lpstr>
      <vt:lpstr>'131.060.FWG-12.13'!Zielbereich</vt:lpstr>
      <vt:lpstr>'131.060.FWG-12.14'!Zielbereich</vt:lpstr>
      <vt:lpstr>'131.060.FWG-12.2017'!Zielbereich</vt:lpstr>
      <vt:lpstr>'16 Bearbeitren'!Zielbereich</vt:lpstr>
      <vt:lpstr>'Januar 2024'!Zielbereich</vt:lpstr>
    </vt:vector>
  </TitlesOfParts>
  <Company>Aegerter &amp; Bosshardt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FRIEDER</dc:creator>
  <cp:lastModifiedBy>Martin Noëlle</cp:lastModifiedBy>
  <cp:lastPrinted>2024-02-09T13:29:23Z</cp:lastPrinted>
  <dcterms:created xsi:type="dcterms:W3CDTF">2000-03-09T08:42:27Z</dcterms:created>
  <dcterms:modified xsi:type="dcterms:W3CDTF">2024-02-09T13:30:25Z</dcterms:modified>
</cp:coreProperties>
</file>